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omments19.xml" ContentType="application/vnd.openxmlformats-officedocument.spreadsheetml.comments+xml"/>
  <Override PartName="/xl/comments20.xml" ContentType="application/vnd.openxmlformats-officedocument.spreadsheetml.comments+xml"/>
  <Override PartName="/xl/comments21.xml" ContentType="application/vnd.openxmlformats-officedocument.spreadsheetml.comments+xml"/>
  <Override PartName="/xl/comments22.xml" ContentType="application/vnd.openxmlformats-officedocument.spreadsheetml.comments+xml"/>
  <Override PartName="/xl/comments23.xml" ContentType="application/vnd.openxmlformats-officedocument.spreadsheetml.comments+xml"/>
  <Override PartName="/xl/comments24.xml" ContentType="application/vnd.openxmlformats-officedocument.spreadsheetml.comments+xml"/>
  <Override PartName="/xl/comments25.xml" ContentType="application/vnd.openxmlformats-officedocument.spreadsheetml.comments+xml"/>
  <Override PartName="/xl/comments26.xml" ContentType="application/vnd.openxmlformats-officedocument.spreadsheetml.comments+xml"/>
  <Override PartName="/xl/comments27.xml" ContentType="application/vnd.openxmlformats-officedocument.spreadsheetml.comments+xml"/>
  <Override PartName="/xl/comments28.xml" ContentType="application/vnd.openxmlformats-officedocument.spreadsheetml.comments+xml"/>
  <Override PartName="/xl/comments29.xml" ContentType="application/vnd.openxmlformats-officedocument.spreadsheetml.comments+xml"/>
  <Override PartName="/xl/comments30.xml" ContentType="application/vnd.openxmlformats-officedocument.spreadsheetml.comments+xml"/>
  <Override PartName="/xl/comments31.xml" ContentType="application/vnd.openxmlformats-officedocument.spreadsheetml.comments+xml"/>
  <Override PartName="/xl/comments32.xml" ContentType="application/vnd.openxmlformats-officedocument.spreadsheetml.comments+xml"/>
  <Override PartName="/xl/comments33.xml" ContentType="application/vnd.openxmlformats-officedocument.spreadsheetml.comments+xml"/>
  <Override PartName="/xl/comments34.xml" ContentType="application/vnd.openxmlformats-officedocument.spreadsheetml.comments+xml"/>
  <Override PartName="/xl/comments35.xml" ContentType="application/vnd.openxmlformats-officedocument.spreadsheetml.comments+xml"/>
  <Override PartName="/xl/comments36.xml" ContentType="application/vnd.openxmlformats-officedocument.spreadsheetml.comments+xml"/>
  <Override PartName="/xl/comments37.xml" ContentType="application/vnd.openxmlformats-officedocument.spreadsheetml.comments+xml"/>
  <Override PartName="/xl/comments38.xml" ContentType="application/vnd.openxmlformats-officedocument.spreadsheetml.comments+xml"/>
  <Override PartName="/xl/comments39.xml" ContentType="application/vnd.openxmlformats-officedocument.spreadsheetml.comments+xml"/>
  <Override PartName="/xl/comments40.xml" ContentType="application/vnd.openxmlformats-officedocument.spreadsheetml.comments+xml"/>
  <Override PartName="/xl/comments41.xml" ContentType="application/vnd.openxmlformats-officedocument.spreadsheetml.comments+xml"/>
  <Override PartName="/xl/comments42.xml" ContentType="application/vnd.openxmlformats-officedocument.spreadsheetml.comments+xml"/>
  <Override PartName="/xl/comments43.xml" ContentType="application/vnd.openxmlformats-officedocument.spreadsheetml.comments+xml"/>
  <Override PartName="/xl/comments44.xml" ContentType="application/vnd.openxmlformats-officedocument.spreadsheetml.comments+xml"/>
  <Override PartName="/xl/comments45.xml" ContentType="application/vnd.openxmlformats-officedocument.spreadsheetml.comments+xml"/>
  <Override PartName="/xl/comments46.xml" ContentType="application/vnd.openxmlformats-officedocument.spreadsheetml.comments+xml"/>
  <Override PartName="/xl/comments47.xml" ContentType="application/vnd.openxmlformats-officedocument.spreadsheetml.comments+xml"/>
  <Override PartName="/xl/comments48.xml" ContentType="application/vnd.openxmlformats-officedocument.spreadsheetml.comments+xml"/>
  <Override PartName="/xl/comments49.xml" ContentType="application/vnd.openxmlformats-officedocument.spreadsheetml.comments+xml"/>
  <Override PartName="/xl/comments50.xml" ContentType="application/vnd.openxmlformats-officedocument.spreadsheetml.comments+xml"/>
  <Override PartName="/xl/comments51.xml" ContentType="application/vnd.openxmlformats-officedocument.spreadsheetml.comments+xml"/>
  <Override PartName="/xl/comments52.xml" ContentType="application/vnd.openxmlformats-officedocument.spreadsheetml.comments+xml"/>
  <Override PartName="/xl/comments53.xml" ContentType="application/vnd.openxmlformats-officedocument.spreadsheetml.comments+xml"/>
  <Override PartName="/xl/comments54.xml" ContentType="application/vnd.openxmlformats-officedocument.spreadsheetml.comments+xml"/>
  <Override PartName="/xl/comments55.xml" ContentType="application/vnd.openxmlformats-officedocument.spreadsheetml.comments+xml"/>
  <Override PartName="/xl/comments56.xml" ContentType="application/vnd.openxmlformats-officedocument.spreadsheetml.comments+xml"/>
  <Override PartName="/xl/comments57.xml" ContentType="application/vnd.openxmlformats-officedocument.spreadsheetml.comments+xml"/>
  <Override PartName="/xl/comments58.xml" ContentType="application/vnd.openxmlformats-officedocument.spreadsheetml.comments+xml"/>
  <Override PartName="/xl/comments59.xml" ContentType="application/vnd.openxmlformats-officedocument.spreadsheetml.comments+xml"/>
  <Override PartName="/xl/comments60.xml" ContentType="application/vnd.openxmlformats-officedocument.spreadsheetml.comments+xml"/>
  <Override PartName="/xl/comments61.xml" ContentType="application/vnd.openxmlformats-officedocument.spreadsheetml.comments+xml"/>
  <Override PartName="/xl/comments62.xml" ContentType="application/vnd.openxmlformats-officedocument.spreadsheetml.comments+xml"/>
  <Override PartName="/xl/comments63.xml" ContentType="application/vnd.openxmlformats-officedocument.spreadsheetml.comments+xml"/>
  <Override PartName="/xl/comments64.xml" ContentType="application/vnd.openxmlformats-officedocument.spreadsheetml.comments+xml"/>
  <Override PartName="/xl/comments65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1"/>
  <workbookPr/>
  <mc:AlternateContent xmlns:mc="http://schemas.openxmlformats.org/markup-compatibility/2006">
    <mc:Choice Requires="x15">
      <x15ac:absPath xmlns:x15ac="http://schemas.microsoft.com/office/spreadsheetml/2010/11/ac" url="/Users/Yi/Downloads/"/>
    </mc:Choice>
  </mc:AlternateContent>
  <xr:revisionPtr revIDLastSave="0" documentId="13_ncr:1_{9AC2106E-B177-C344-9821-8FAEB9CAD049}" xr6:coauthVersionLast="47" xr6:coauthVersionMax="47" xr10:uidLastSave="{00000000-0000-0000-0000-000000000000}"/>
  <bookViews>
    <workbookView xWindow="0" yWindow="500" windowWidth="28800" windowHeight="15760" xr2:uid="{00000000-000D-0000-FFFF-FFFF00000000}"/>
  </bookViews>
  <sheets>
    <sheet name="OS-IFC-123Y10" sheetId="1" r:id="rId1"/>
    <sheet name="OS-IFC-123N50" sheetId="2" r:id="rId2"/>
    <sheet name="OS-IFC-163B25-2PK" sheetId="3" r:id="rId3"/>
    <sheet name="OS-IFC-163B50" sheetId="4" r:id="rId4"/>
    <sheet name="OS-IFC-163B50-PK2" sheetId="5" r:id="rId5"/>
    <sheet name="OS-IFC-123Y25-PK2-A" sheetId="6" r:id="rId6"/>
    <sheet name="OS-IFC-163CR30-BRK" sheetId="7" r:id="rId7"/>
    <sheet name="OS-IFC-163W06" sheetId="8" r:id="rId8"/>
    <sheet name="OS-IFC-163B100-PK2" sheetId="9" r:id="rId9"/>
    <sheet name="OS-IFC-LV142B100" sheetId="10" r:id="rId10"/>
    <sheet name="OS-PP-CH-FLAG" sheetId="11" r:id="rId11"/>
    <sheet name="OS-PP-CH-STAR" sheetId="12" r:id="rId12"/>
    <sheet name="OS-PP-CHPRO2-FLAG" sheetId="13" r:id="rId13"/>
    <sheet name="OS-PP-CHPRO2-ORBK" sheetId="14" r:id="rId14"/>
    <sheet name="OS-PP-CHPRO2-REBK" sheetId="15" r:id="rId15"/>
    <sheet name="OS-PP-CHPRO2-REBL" sheetId="16" r:id="rId16"/>
    <sheet name="OS-PP-CHPRO2-BLGY" sheetId="17" r:id="rId17"/>
    <sheet name="OS-PP-CHPRO2-HGGY" sheetId="18" r:id="rId18"/>
    <sheet name="OS-PP-CHPRO2-ORGY" sheetId="19" r:id="rId19"/>
    <sheet name="OS-IL-DH35-AB18" sheetId="20" r:id="rId20"/>
    <sheet name="OS-IL-CHVOF.375-BK-50PK" sheetId="21" r:id="rId21"/>
    <sheet name="OS-PP-CH-13STAR" sheetId="22" r:id="rId22"/>
    <sheet name="OS-PP-CH-YEBK-A" sheetId="23" r:id="rId23"/>
    <sheet name="OS-PP-PARA6" sheetId="24" r:id="rId24"/>
    <sheet name="OS-PP-BOCEB" sheetId="25" r:id="rId25"/>
    <sheet name="OS-PP-CHB-SCORE-2PK-A" sheetId="26" r:id="rId26"/>
    <sheet name="OS-PP-HKRING-BN-A" sheetId="27" r:id="rId27"/>
    <sheet name="OS-PP-INPONGR" sheetId="28" r:id="rId28"/>
    <sheet name="OS-PP-DICE-RWB-6PK" sheetId="29" r:id="rId29"/>
    <sheet name="OS-IL-CABKRB-RD-BK25" sheetId="30" r:id="rId30"/>
    <sheet name="OS-IL-CABKRG-B10" sheetId="31" r:id="rId31"/>
    <sheet name="OS-IL-TB5X6-WHT-2PK" sheetId="32" r:id="rId32"/>
    <sheet name="OS-IL-GALV-SERFL-3T" sheetId="33" r:id="rId33"/>
    <sheet name=" OS-IL-DS-FM-BK5" sheetId="34" r:id="rId34"/>
    <sheet name="OS-IL-DH35-SQ-S18" sheetId="35" r:id="rId35"/>
    <sheet name="OS-IL-CABKRG-B25" sheetId="36" r:id="rId36"/>
    <sheet name="OS-IL-CABKRB-B25" sheetId="37" r:id="rId37"/>
    <sheet name="OS-IL-CABKRB-B10" sheetId="38" r:id="rId38"/>
    <sheet name="OS-IL-2GAL-SSP-NSD" sheetId="39" r:id="rId39"/>
    <sheet name="OS-PP-CH-BLGY" sheetId="40" r:id="rId40"/>
    <sheet name="OS-PP-CH-BLYE" sheetId="41" r:id="rId41"/>
    <sheet name="OS-PP-CH-CAMO" sheetId="42" r:id="rId42"/>
    <sheet name="OS-PP-CH-HGBK" sheetId="43" r:id="rId43"/>
    <sheet name="OS-PP-CH-HGNB" sheetId="44" r:id="rId44"/>
    <sheet name="OS-PP-CH-LBGY" sheetId="45" r:id="rId45"/>
    <sheet name="OS-PP-CH-ORBK-B" sheetId="46" r:id="rId46"/>
    <sheet name="OS-PP-CH-ORBL" sheetId="47" r:id="rId47"/>
    <sheet name="OS-PP-CH-ORNB" sheetId="48" r:id="rId48"/>
    <sheet name="OS-PP-CH-PUBK" sheetId="49" r:id="rId49"/>
    <sheet name="OS-PP-CH-PUGY" sheetId="50" r:id="rId50"/>
    <sheet name="OS-PP-CH-REBK" sheetId="51" r:id="rId51"/>
    <sheet name="OS-PP-CH-REGY" sheetId="52" r:id="rId52"/>
    <sheet name="OS-PP-CH-RENB" sheetId="53" r:id="rId53"/>
    <sheet name="OS-PP-CH-SLBK" sheetId="54" r:id="rId54"/>
    <sheet name="OS-PP-CH-TLGY" sheetId="55" r:id="rId55"/>
    <sheet name="OS-PP-CH-WHBK" sheetId="56" r:id="rId56"/>
    <sheet name="OS-PP-CH-NBYE" sheetId="57" r:id="rId57"/>
    <sheet name="OS-PP-CHB-SCORE" sheetId="58" r:id="rId58"/>
    <sheet name="OS-PP-CHL-RE-B" sheetId="59" r:id="rId59"/>
    <sheet name="OS-PP-CHL-WH-B" sheetId="60" r:id="rId60"/>
    <sheet name="OS-PP-RINGTOSS" sheetId="61" r:id="rId61"/>
    <sheet name="OS-IL-BTL16A-12" sheetId="62" r:id="rId62"/>
    <sheet name="OS-IL-CDBC-BK2" sheetId="63" r:id="rId63"/>
    <sheet name="OS-IL-GALV-SER-3T" sheetId="64" r:id="rId64"/>
    <sheet name="OS-PP-CHL-BL-C" sheetId="65" r:id="rId65"/>
  </sheets>
  <calcPr calcId="191029"/>
</workbook>
</file>

<file path=xl/calcChain.xml><?xml version="1.0" encoding="utf-8"?>
<calcChain xmlns="http://schemas.openxmlformats.org/spreadsheetml/2006/main">
  <c r="AF31" i="65" l="1"/>
  <c r="AB31" i="65"/>
  <c r="AD31" i="65" s="1"/>
  <c r="Y31" i="65"/>
  <c r="X31" i="65"/>
  <c r="V31" i="65"/>
  <c r="U31" i="65"/>
  <c r="T31" i="65"/>
  <c r="R31" i="65"/>
  <c r="P31" i="65"/>
  <c r="O31" i="65"/>
  <c r="Q31" i="65" s="1"/>
  <c r="M31" i="65"/>
  <c r="H31" i="65"/>
  <c r="C31" i="65"/>
  <c r="AF30" i="65"/>
  <c r="AB30" i="65"/>
  <c r="AD30" i="65" s="1"/>
  <c r="J30" i="65" s="1"/>
  <c r="Y30" i="65"/>
  <c r="X30" i="65"/>
  <c r="Q30" i="65"/>
  <c r="P30" i="65"/>
  <c r="O30" i="65"/>
  <c r="M30" i="65"/>
  <c r="H30" i="65"/>
  <c r="C30" i="65"/>
  <c r="AF29" i="65"/>
  <c r="AB29" i="65"/>
  <c r="AD29" i="65" s="1"/>
  <c r="Y29" i="65"/>
  <c r="X29" i="65"/>
  <c r="X3" i="65" s="1"/>
  <c r="P29" i="65"/>
  <c r="O29" i="65"/>
  <c r="Q29" i="65" s="1"/>
  <c r="M29" i="65"/>
  <c r="H29" i="65"/>
  <c r="C29" i="65"/>
  <c r="AG3" i="65"/>
  <c r="AF3" i="65"/>
  <c r="Y3" i="65"/>
  <c r="W3" i="65"/>
  <c r="V3" i="65"/>
  <c r="U3" i="65"/>
  <c r="T3" i="65"/>
  <c r="O3" i="65"/>
  <c r="G3" i="65"/>
  <c r="F3" i="65"/>
  <c r="H3" i="65" s="1"/>
  <c r="D3" i="65"/>
  <c r="C3" i="65"/>
  <c r="A2" i="65"/>
  <c r="A1" i="65"/>
  <c r="AB31" i="64"/>
  <c r="AD31" i="64" s="1"/>
  <c r="J31" i="64" s="1"/>
  <c r="K31" i="64" s="1"/>
  <c r="Y31" i="64"/>
  <c r="X31" i="64"/>
  <c r="V31" i="64"/>
  <c r="U31" i="64"/>
  <c r="T31" i="64"/>
  <c r="R31" i="64"/>
  <c r="P31" i="64"/>
  <c r="O31" i="64"/>
  <c r="Q31" i="64" s="1"/>
  <c r="M31" i="64"/>
  <c r="H31" i="64"/>
  <c r="C31" i="64"/>
  <c r="AD30" i="64"/>
  <c r="J30" i="64" s="1"/>
  <c r="AB30" i="64"/>
  <c r="Y30" i="64"/>
  <c r="X30" i="64"/>
  <c r="P30" i="64"/>
  <c r="O30" i="64"/>
  <c r="M30" i="64"/>
  <c r="H30" i="64"/>
  <c r="C30" i="64"/>
  <c r="AD29" i="64"/>
  <c r="J29" i="64" s="1"/>
  <c r="AB29" i="64"/>
  <c r="Y29" i="64"/>
  <c r="X29" i="64"/>
  <c r="P29" i="64"/>
  <c r="O29" i="64"/>
  <c r="Q29" i="64" s="1"/>
  <c r="M29" i="64"/>
  <c r="K29" i="64"/>
  <c r="H29" i="64"/>
  <c r="C29" i="64"/>
  <c r="AG3" i="64"/>
  <c r="AF3" i="64"/>
  <c r="Y3" i="64"/>
  <c r="X3" i="64"/>
  <c r="W3" i="64"/>
  <c r="V3" i="64"/>
  <c r="U3" i="64"/>
  <c r="T3" i="64"/>
  <c r="O3" i="64"/>
  <c r="H3" i="64"/>
  <c r="G3" i="64"/>
  <c r="F3" i="64"/>
  <c r="D3" i="64"/>
  <c r="C3" i="64"/>
  <c r="A2" i="64"/>
  <c r="A1" i="64"/>
  <c r="AF31" i="63"/>
  <c r="AD31" i="63"/>
  <c r="AB31" i="63"/>
  <c r="Y31" i="63"/>
  <c r="X31" i="63"/>
  <c r="V31" i="63"/>
  <c r="U31" i="63"/>
  <c r="T31" i="63"/>
  <c r="R31" i="63"/>
  <c r="Q31" i="63"/>
  <c r="P31" i="63"/>
  <c r="O31" i="63"/>
  <c r="M31" i="63"/>
  <c r="H31" i="63"/>
  <c r="C31" i="63"/>
  <c r="AF30" i="63"/>
  <c r="AD30" i="63"/>
  <c r="J30" i="63" s="1"/>
  <c r="AB30" i="63"/>
  <c r="Y30" i="63"/>
  <c r="X30" i="63"/>
  <c r="P30" i="63"/>
  <c r="O30" i="63"/>
  <c r="M30" i="63"/>
  <c r="H30" i="63"/>
  <c r="C30" i="63"/>
  <c r="AF29" i="63"/>
  <c r="J29" i="63" s="1"/>
  <c r="AD29" i="63"/>
  <c r="AB29" i="63"/>
  <c r="Y29" i="63"/>
  <c r="X29" i="63"/>
  <c r="P29" i="63"/>
  <c r="O29" i="63"/>
  <c r="Q29" i="63" s="1"/>
  <c r="M29" i="63"/>
  <c r="H29" i="63"/>
  <c r="C29" i="63"/>
  <c r="AG3" i="63"/>
  <c r="AF3" i="63"/>
  <c r="Y3" i="63"/>
  <c r="X3" i="63"/>
  <c r="W3" i="63"/>
  <c r="V3" i="63"/>
  <c r="U3" i="63"/>
  <c r="T3" i="63"/>
  <c r="O3" i="63"/>
  <c r="G3" i="63"/>
  <c r="H3" i="63" s="1"/>
  <c r="F3" i="63"/>
  <c r="D3" i="63"/>
  <c r="A2" i="63"/>
  <c r="A1" i="63"/>
  <c r="AD31" i="62"/>
  <c r="J31" i="62" s="1"/>
  <c r="AB31" i="62"/>
  <c r="Y31" i="62"/>
  <c r="X31" i="62"/>
  <c r="V31" i="62"/>
  <c r="U31" i="62"/>
  <c r="T31" i="62"/>
  <c r="R31" i="62"/>
  <c r="Q31" i="62"/>
  <c r="P31" i="62"/>
  <c r="O31" i="62"/>
  <c r="M31" i="62"/>
  <c r="H31" i="62"/>
  <c r="AD29" i="62"/>
  <c r="J29" i="62" s="1"/>
  <c r="AB29" i="62"/>
  <c r="Y29" i="62"/>
  <c r="X29" i="62"/>
  <c r="V29" i="62"/>
  <c r="U29" i="62"/>
  <c r="T29" i="62"/>
  <c r="Q29" i="62"/>
  <c r="P29" i="62"/>
  <c r="O29" i="62"/>
  <c r="M29" i="62"/>
  <c r="H29" i="62"/>
  <c r="C29" i="62"/>
  <c r="AD28" i="62"/>
  <c r="J28" i="62" s="1"/>
  <c r="AB28" i="62"/>
  <c r="Y28" i="62"/>
  <c r="X28" i="62"/>
  <c r="P28" i="62"/>
  <c r="O28" i="62"/>
  <c r="Q28" i="62" s="1"/>
  <c r="M28" i="62"/>
  <c r="H28" i="62"/>
  <c r="C28" i="62"/>
  <c r="AG3" i="62"/>
  <c r="AF3" i="62"/>
  <c r="Y3" i="62"/>
  <c r="X3" i="62"/>
  <c r="W3" i="62"/>
  <c r="V3" i="62"/>
  <c r="U3" i="62"/>
  <c r="T3" i="62"/>
  <c r="O3" i="62"/>
  <c r="J3" i="62"/>
  <c r="G3" i="62"/>
  <c r="H3" i="62" s="1"/>
  <c r="F3" i="62"/>
  <c r="D3" i="62"/>
  <c r="C3" i="62"/>
  <c r="A2" i="62"/>
  <c r="A1" i="62"/>
  <c r="AF31" i="61"/>
  <c r="C3" i="61" s="1"/>
  <c r="AB31" i="61"/>
  <c r="AD31" i="61" s="1"/>
  <c r="Y31" i="61"/>
  <c r="X31" i="61"/>
  <c r="V31" i="61"/>
  <c r="U31" i="61"/>
  <c r="T31" i="61"/>
  <c r="R31" i="61"/>
  <c r="P31" i="61"/>
  <c r="O31" i="61"/>
  <c r="Q31" i="61" s="1"/>
  <c r="M31" i="61"/>
  <c r="H31" i="61"/>
  <c r="C31" i="61"/>
  <c r="AF30" i="61"/>
  <c r="AB30" i="61"/>
  <c r="AD30" i="61" s="1"/>
  <c r="Y30" i="61"/>
  <c r="X30" i="61"/>
  <c r="Q30" i="61"/>
  <c r="P30" i="61"/>
  <c r="O30" i="61"/>
  <c r="M30" i="61"/>
  <c r="H30" i="61"/>
  <c r="C30" i="61"/>
  <c r="AF29" i="61"/>
  <c r="AB29" i="61"/>
  <c r="AD29" i="61" s="1"/>
  <c r="Y29" i="61"/>
  <c r="X29" i="61"/>
  <c r="P29" i="61"/>
  <c r="O29" i="61"/>
  <c r="Q29" i="61" s="1"/>
  <c r="M29" i="61"/>
  <c r="H29" i="61"/>
  <c r="C29" i="61"/>
  <c r="AB28" i="61"/>
  <c r="AD28" i="61" s="1"/>
  <c r="J28" i="61" s="1"/>
  <c r="Y28" i="61"/>
  <c r="Y3" i="61" s="1"/>
  <c r="X28" i="61"/>
  <c r="P28" i="61"/>
  <c r="O28" i="61"/>
  <c r="Q28" i="61" s="1"/>
  <c r="M28" i="61"/>
  <c r="H28" i="61"/>
  <c r="C28" i="61"/>
  <c r="AG3" i="61"/>
  <c r="AF3" i="61"/>
  <c r="X3" i="61"/>
  <c r="W3" i="61"/>
  <c r="V3" i="61"/>
  <c r="U3" i="61"/>
  <c r="T3" i="61"/>
  <c r="O3" i="61"/>
  <c r="H3" i="61"/>
  <c r="G3" i="61"/>
  <c r="F3" i="61"/>
  <c r="D3" i="61"/>
  <c r="A2" i="61"/>
  <c r="A1" i="61"/>
  <c r="AF31" i="60"/>
  <c r="C3" i="60" s="1"/>
  <c r="AD31" i="60"/>
  <c r="AB31" i="60"/>
  <c r="Y31" i="60"/>
  <c r="X31" i="60"/>
  <c r="V31" i="60"/>
  <c r="U31" i="60"/>
  <c r="T31" i="60"/>
  <c r="R31" i="60"/>
  <c r="Q31" i="60"/>
  <c r="P31" i="60"/>
  <c r="O31" i="60"/>
  <c r="M31" i="60"/>
  <c r="H31" i="60"/>
  <c r="C31" i="60"/>
  <c r="AF30" i="60"/>
  <c r="AB30" i="60"/>
  <c r="AD30" i="60" s="1"/>
  <c r="Y30" i="60"/>
  <c r="X30" i="60"/>
  <c r="P30" i="60"/>
  <c r="O30" i="60"/>
  <c r="Q30" i="60" s="1"/>
  <c r="M30" i="60"/>
  <c r="H30" i="60"/>
  <c r="C30" i="60"/>
  <c r="AF29" i="60"/>
  <c r="AD29" i="60"/>
  <c r="AB29" i="60"/>
  <c r="Y29" i="60"/>
  <c r="X29" i="60"/>
  <c r="P29" i="60"/>
  <c r="O29" i="60"/>
  <c r="Q29" i="60" s="1"/>
  <c r="M29" i="60"/>
  <c r="H29" i="60"/>
  <c r="C29" i="60"/>
  <c r="AB28" i="60"/>
  <c r="AD28" i="60" s="1"/>
  <c r="J28" i="60" s="1"/>
  <c r="Y28" i="60"/>
  <c r="Y3" i="60" s="1"/>
  <c r="X28" i="60"/>
  <c r="X3" i="60" s="1"/>
  <c r="Q28" i="60"/>
  <c r="P28" i="60"/>
  <c r="O28" i="60"/>
  <c r="M28" i="60"/>
  <c r="H28" i="60"/>
  <c r="C28" i="60"/>
  <c r="AG3" i="60"/>
  <c r="AF3" i="60"/>
  <c r="W3" i="60"/>
  <c r="V3" i="60"/>
  <c r="U3" i="60"/>
  <c r="T3" i="60"/>
  <c r="O3" i="60"/>
  <c r="G3" i="60"/>
  <c r="F3" i="60"/>
  <c r="D3" i="60"/>
  <c r="A2" i="60"/>
  <c r="A1" i="60"/>
  <c r="AF31" i="59"/>
  <c r="C3" i="59" s="1"/>
  <c r="AB31" i="59"/>
  <c r="AD31" i="59" s="1"/>
  <c r="Y31" i="59"/>
  <c r="X31" i="59"/>
  <c r="V31" i="59"/>
  <c r="U31" i="59"/>
  <c r="T31" i="59"/>
  <c r="R31" i="59"/>
  <c r="P31" i="59"/>
  <c r="O31" i="59"/>
  <c r="Q31" i="59" s="1"/>
  <c r="M31" i="59"/>
  <c r="H31" i="59"/>
  <c r="C31" i="59"/>
  <c r="AF30" i="59"/>
  <c r="AD30" i="59"/>
  <c r="J30" i="59" s="1"/>
  <c r="I30" i="59" s="1"/>
  <c r="AB30" i="59"/>
  <c r="Y30" i="59"/>
  <c r="X30" i="59"/>
  <c r="P30" i="59"/>
  <c r="O30" i="59"/>
  <c r="Q30" i="59" s="1"/>
  <c r="M30" i="59"/>
  <c r="H30" i="59"/>
  <c r="C30" i="59"/>
  <c r="AF29" i="59"/>
  <c r="AB29" i="59"/>
  <c r="AD29" i="59" s="1"/>
  <c r="Y29" i="59"/>
  <c r="X29" i="59"/>
  <c r="P29" i="59"/>
  <c r="O29" i="59"/>
  <c r="Q29" i="59" s="1"/>
  <c r="M29" i="59"/>
  <c r="H29" i="59"/>
  <c r="C29" i="59"/>
  <c r="AD28" i="59"/>
  <c r="J28" i="59" s="1"/>
  <c r="AB28" i="59"/>
  <c r="Y28" i="59"/>
  <c r="Y3" i="59" s="1"/>
  <c r="X28" i="59"/>
  <c r="X3" i="59" s="1"/>
  <c r="P28" i="59"/>
  <c r="O28" i="59"/>
  <c r="Q28" i="59" s="1"/>
  <c r="M28" i="59"/>
  <c r="H28" i="59"/>
  <c r="C28" i="59"/>
  <c r="AG3" i="59"/>
  <c r="AF3" i="59"/>
  <c r="W3" i="59"/>
  <c r="V3" i="59"/>
  <c r="U3" i="59"/>
  <c r="T3" i="59"/>
  <c r="O3" i="59"/>
  <c r="G3" i="59"/>
  <c r="H3" i="59" s="1"/>
  <c r="F3" i="59"/>
  <c r="D3" i="59"/>
  <c r="A2" i="59"/>
  <c r="A1" i="59"/>
  <c r="AB31" i="58"/>
  <c r="AD31" i="58" s="1"/>
  <c r="Y31" i="58"/>
  <c r="X31" i="58"/>
  <c r="V31" i="58"/>
  <c r="U31" i="58"/>
  <c r="T31" i="58"/>
  <c r="R31" i="58"/>
  <c r="P31" i="58"/>
  <c r="O31" i="58"/>
  <c r="Q31" i="58" s="1"/>
  <c r="M31" i="58"/>
  <c r="J31" i="58"/>
  <c r="H31" i="58"/>
  <c r="C31" i="58"/>
  <c r="AB30" i="58"/>
  <c r="AD30" i="58" s="1"/>
  <c r="J30" i="58" s="1"/>
  <c r="Y30" i="58"/>
  <c r="Y3" i="58" s="1"/>
  <c r="X30" i="58"/>
  <c r="X3" i="58" s="1"/>
  <c r="Q30" i="58"/>
  <c r="P30" i="58"/>
  <c r="O30" i="58"/>
  <c r="M30" i="58"/>
  <c r="H30" i="58"/>
  <c r="C30" i="58"/>
  <c r="AG3" i="58"/>
  <c r="AF3" i="58"/>
  <c r="W3" i="58"/>
  <c r="V3" i="58"/>
  <c r="U3" i="58"/>
  <c r="T3" i="58"/>
  <c r="O3" i="58"/>
  <c r="H3" i="58"/>
  <c r="G3" i="58"/>
  <c r="F3" i="58"/>
  <c r="D3" i="58"/>
  <c r="C3" i="58"/>
  <c r="A2" i="58"/>
  <c r="A1" i="58"/>
  <c r="AF31" i="57"/>
  <c r="AB31" i="57"/>
  <c r="AD31" i="57" s="1"/>
  <c r="Y31" i="57"/>
  <c r="X31" i="57"/>
  <c r="V31" i="57"/>
  <c r="U31" i="57"/>
  <c r="T31" i="57"/>
  <c r="R31" i="57"/>
  <c r="P31" i="57"/>
  <c r="O31" i="57"/>
  <c r="Q31" i="57" s="1"/>
  <c r="M31" i="57"/>
  <c r="H31" i="57"/>
  <c r="C31" i="57"/>
  <c r="AF30" i="57"/>
  <c r="AB30" i="57"/>
  <c r="AD30" i="57" s="1"/>
  <c r="Y30" i="57"/>
  <c r="X30" i="57"/>
  <c r="P30" i="57"/>
  <c r="O30" i="57"/>
  <c r="Q30" i="57" s="1"/>
  <c r="M30" i="57"/>
  <c r="H30" i="57"/>
  <c r="C30" i="57"/>
  <c r="AF29" i="57"/>
  <c r="AB29" i="57"/>
  <c r="AD29" i="57" s="1"/>
  <c r="Y29" i="57"/>
  <c r="X29" i="57"/>
  <c r="Q29" i="57"/>
  <c r="P29" i="57"/>
  <c r="O29" i="57"/>
  <c r="M29" i="57"/>
  <c r="H29" i="57"/>
  <c r="C29" i="57"/>
  <c r="AB28" i="57"/>
  <c r="AD28" i="57" s="1"/>
  <c r="J28" i="57" s="1"/>
  <c r="Y28" i="57"/>
  <c r="X28" i="57"/>
  <c r="X3" i="57" s="1"/>
  <c r="P28" i="57"/>
  <c r="O28" i="57"/>
  <c r="Q28" i="57" s="1"/>
  <c r="M28" i="57"/>
  <c r="H28" i="57"/>
  <c r="C28" i="57"/>
  <c r="AG3" i="57"/>
  <c r="AF3" i="57"/>
  <c r="Y3" i="57"/>
  <c r="W3" i="57"/>
  <c r="V3" i="57"/>
  <c r="U3" i="57"/>
  <c r="T3" i="57"/>
  <c r="O3" i="57"/>
  <c r="G3" i="57"/>
  <c r="F3" i="57"/>
  <c r="H3" i="57" s="1"/>
  <c r="D3" i="57"/>
  <c r="C3" i="57"/>
  <c r="A2" i="57"/>
  <c r="A1" i="57"/>
  <c r="AF31" i="56"/>
  <c r="AB31" i="56"/>
  <c r="AD31" i="56" s="1"/>
  <c r="Y31" i="56"/>
  <c r="X31" i="56"/>
  <c r="V31" i="56"/>
  <c r="U31" i="56"/>
  <c r="T31" i="56"/>
  <c r="R31" i="56"/>
  <c r="P31" i="56"/>
  <c r="O31" i="56"/>
  <c r="Q31" i="56" s="1"/>
  <c r="M31" i="56"/>
  <c r="H31" i="56"/>
  <c r="C31" i="56"/>
  <c r="AF30" i="56"/>
  <c r="AB30" i="56"/>
  <c r="AD30" i="56" s="1"/>
  <c r="J30" i="56" s="1"/>
  <c r="Y30" i="56"/>
  <c r="X30" i="56"/>
  <c r="Q30" i="56"/>
  <c r="P30" i="56"/>
  <c r="O30" i="56"/>
  <c r="M30" i="56"/>
  <c r="H30" i="56"/>
  <c r="C30" i="56"/>
  <c r="AF29" i="56"/>
  <c r="AB29" i="56"/>
  <c r="AD29" i="56" s="1"/>
  <c r="Y29" i="56"/>
  <c r="X29" i="56"/>
  <c r="P29" i="56"/>
  <c r="O29" i="56"/>
  <c r="Q29" i="56" s="1"/>
  <c r="M29" i="56"/>
  <c r="H29" i="56"/>
  <c r="C29" i="56"/>
  <c r="AD28" i="56"/>
  <c r="J28" i="56" s="1"/>
  <c r="I28" i="56" s="1"/>
  <c r="AB28" i="56"/>
  <c r="Y28" i="56"/>
  <c r="X28" i="56"/>
  <c r="P28" i="56"/>
  <c r="O28" i="56"/>
  <c r="Q28" i="56" s="1"/>
  <c r="M28" i="56"/>
  <c r="H28" i="56"/>
  <c r="C28" i="56"/>
  <c r="AB27" i="56"/>
  <c r="AD27" i="56" s="1"/>
  <c r="J27" i="56" s="1"/>
  <c r="Y27" i="56"/>
  <c r="Y3" i="56" s="1"/>
  <c r="X27" i="56"/>
  <c r="X3" i="56" s="1"/>
  <c r="Q27" i="56"/>
  <c r="P27" i="56"/>
  <c r="O27" i="56"/>
  <c r="M27" i="56"/>
  <c r="H27" i="56"/>
  <c r="C27" i="56"/>
  <c r="AG3" i="56"/>
  <c r="AF3" i="56"/>
  <c r="W3" i="56"/>
  <c r="V3" i="56"/>
  <c r="U3" i="56"/>
  <c r="T3" i="56"/>
  <c r="O3" i="56"/>
  <c r="G3" i="56"/>
  <c r="F3" i="56"/>
  <c r="H3" i="56" s="1"/>
  <c r="D3" i="56"/>
  <c r="C3" i="56"/>
  <c r="A2" i="56"/>
  <c r="A1" i="56"/>
  <c r="AF31" i="55"/>
  <c r="J31" i="55" s="1"/>
  <c r="AB31" i="55"/>
  <c r="AD31" i="55" s="1"/>
  <c r="Y31" i="55"/>
  <c r="X31" i="55"/>
  <c r="V31" i="55"/>
  <c r="U31" i="55"/>
  <c r="T31" i="55"/>
  <c r="R31" i="55"/>
  <c r="P31" i="55"/>
  <c r="O31" i="55"/>
  <c r="Q31" i="55" s="1"/>
  <c r="M31" i="55"/>
  <c r="H31" i="55"/>
  <c r="C31" i="55"/>
  <c r="AF30" i="55"/>
  <c r="AD30" i="55"/>
  <c r="J30" i="55" s="1"/>
  <c r="I30" i="55" s="1"/>
  <c r="AB30" i="55"/>
  <c r="Y30" i="55"/>
  <c r="X30" i="55"/>
  <c r="P30" i="55"/>
  <c r="O30" i="55"/>
  <c r="Q30" i="55" s="1"/>
  <c r="M30" i="55"/>
  <c r="H30" i="55"/>
  <c r="C30" i="55"/>
  <c r="AF29" i="55"/>
  <c r="AB29" i="55"/>
  <c r="AD29" i="55" s="1"/>
  <c r="Y29" i="55"/>
  <c r="Y3" i="55" s="1"/>
  <c r="X29" i="55"/>
  <c r="P29" i="55"/>
  <c r="O29" i="55"/>
  <c r="Q29" i="55" s="1"/>
  <c r="M29" i="55"/>
  <c r="H29" i="55"/>
  <c r="C29" i="55"/>
  <c r="AB28" i="55"/>
  <c r="AD28" i="55" s="1"/>
  <c r="J28" i="55" s="1"/>
  <c r="Y28" i="55"/>
  <c r="X28" i="55"/>
  <c r="P28" i="55"/>
  <c r="O28" i="55"/>
  <c r="M28" i="55"/>
  <c r="H28" i="55"/>
  <c r="C28" i="55"/>
  <c r="AD27" i="55"/>
  <c r="J27" i="55" s="1"/>
  <c r="AB27" i="55"/>
  <c r="Y27" i="55"/>
  <c r="X27" i="55"/>
  <c r="P27" i="55"/>
  <c r="O27" i="55"/>
  <c r="Q27" i="55" s="1"/>
  <c r="M27" i="55"/>
  <c r="H27" i="55"/>
  <c r="C27" i="55"/>
  <c r="AG3" i="55"/>
  <c r="AF3" i="55"/>
  <c r="X3" i="55"/>
  <c r="W3" i="55"/>
  <c r="V3" i="55"/>
  <c r="U3" i="55"/>
  <c r="T3" i="55"/>
  <c r="O3" i="55"/>
  <c r="H3" i="55"/>
  <c r="G3" i="55"/>
  <c r="F3" i="55"/>
  <c r="D3" i="55"/>
  <c r="A2" i="55"/>
  <c r="A1" i="55"/>
  <c r="AD31" i="54"/>
  <c r="J31" i="54" s="1"/>
  <c r="AB31" i="54"/>
  <c r="Y31" i="54"/>
  <c r="X31" i="54"/>
  <c r="V31" i="54"/>
  <c r="U31" i="54"/>
  <c r="T31" i="54"/>
  <c r="R31" i="54"/>
  <c r="Q31" i="54"/>
  <c r="P31" i="54"/>
  <c r="O31" i="54"/>
  <c r="M31" i="54"/>
  <c r="H31" i="54"/>
  <c r="C31" i="54"/>
  <c r="AD30" i="54"/>
  <c r="J30" i="54" s="1"/>
  <c r="AB30" i="54"/>
  <c r="Y30" i="54"/>
  <c r="X30" i="54"/>
  <c r="Q30" i="54"/>
  <c r="P30" i="54"/>
  <c r="O30" i="54"/>
  <c r="M30" i="54"/>
  <c r="H30" i="54"/>
  <c r="C30" i="54"/>
  <c r="AB29" i="54"/>
  <c r="AD29" i="54" s="1"/>
  <c r="J29" i="54" s="1"/>
  <c r="Y29" i="54"/>
  <c r="X29" i="54"/>
  <c r="Q29" i="54"/>
  <c r="P29" i="54"/>
  <c r="O29" i="54"/>
  <c r="M29" i="54"/>
  <c r="H29" i="54"/>
  <c r="C29" i="54"/>
  <c r="AB28" i="54"/>
  <c r="AD28" i="54" s="1"/>
  <c r="J28" i="54" s="1"/>
  <c r="Y28" i="54"/>
  <c r="X28" i="54"/>
  <c r="P28" i="54"/>
  <c r="O28" i="54"/>
  <c r="Q28" i="54" s="1"/>
  <c r="M28" i="54"/>
  <c r="H28" i="54"/>
  <c r="C28" i="54"/>
  <c r="AD27" i="54"/>
  <c r="J27" i="54" s="1"/>
  <c r="AB27" i="54"/>
  <c r="Y27" i="54"/>
  <c r="X27" i="54"/>
  <c r="P27" i="54"/>
  <c r="O27" i="54"/>
  <c r="Q27" i="54" s="1"/>
  <c r="M27" i="54"/>
  <c r="K27" i="54"/>
  <c r="H27" i="54"/>
  <c r="C27" i="54"/>
  <c r="AG3" i="54"/>
  <c r="AF3" i="54"/>
  <c r="X3" i="54"/>
  <c r="W3" i="54"/>
  <c r="V3" i="54"/>
  <c r="U3" i="54"/>
  <c r="T3" i="54"/>
  <c r="O3" i="54"/>
  <c r="H3" i="54"/>
  <c r="G3" i="54"/>
  <c r="F3" i="54"/>
  <c r="D3" i="54"/>
  <c r="C3" i="54"/>
  <c r="A2" i="54"/>
  <c r="A1" i="54"/>
  <c r="AF31" i="53"/>
  <c r="J31" i="53" s="1"/>
  <c r="AD31" i="53"/>
  <c r="AB31" i="53"/>
  <c r="Y31" i="53"/>
  <c r="X31" i="53"/>
  <c r="V31" i="53"/>
  <c r="U31" i="53"/>
  <c r="T31" i="53"/>
  <c r="R31" i="53"/>
  <c r="Q31" i="53"/>
  <c r="P31" i="53"/>
  <c r="O31" i="53"/>
  <c r="M31" i="53"/>
  <c r="H31" i="53"/>
  <c r="C31" i="53"/>
  <c r="AF30" i="53"/>
  <c r="AB30" i="53"/>
  <c r="AD30" i="53" s="1"/>
  <c r="Y30" i="53"/>
  <c r="X30" i="53"/>
  <c r="P30" i="53"/>
  <c r="O30" i="53"/>
  <c r="Q30" i="53" s="1"/>
  <c r="M30" i="53"/>
  <c r="H30" i="53"/>
  <c r="C30" i="53"/>
  <c r="AF29" i="53"/>
  <c r="J29" i="53" s="1"/>
  <c r="AD29" i="53"/>
  <c r="AB29" i="53"/>
  <c r="Y29" i="53"/>
  <c r="X29" i="53"/>
  <c r="Q29" i="53"/>
  <c r="P29" i="53"/>
  <c r="O29" i="53"/>
  <c r="M29" i="53"/>
  <c r="H29" i="53"/>
  <c r="C29" i="53"/>
  <c r="AB28" i="53"/>
  <c r="AD28" i="53" s="1"/>
  <c r="J28" i="53" s="1"/>
  <c r="K28" i="53" s="1"/>
  <c r="Y28" i="53"/>
  <c r="X28" i="53"/>
  <c r="X3" i="53" s="1"/>
  <c r="Q28" i="53"/>
  <c r="P28" i="53"/>
  <c r="O28" i="53"/>
  <c r="M28" i="53"/>
  <c r="I28" i="53"/>
  <c r="H28" i="53"/>
  <c r="C28" i="53"/>
  <c r="AB27" i="53"/>
  <c r="AD27" i="53" s="1"/>
  <c r="J27" i="53" s="1"/>
  <c r="Y27" i="53"/>
  <c r="X27" i="53"/>
  <c r="P27" i="53"/>
  <c r="O27" i="53"/>
  <c r="M27" i="53"/>
  <c r="H27" i="53"/>
  <c r="C27" i="53"/>
  <c r="AG3" i="53"/>
  <c r="AF3" i="53"/>
  <c r="W3" i="53"/>
  <c r="V3" i="53"/>
  <c r="U3" i="53"/>
  <c r="T3" i="53"/>
  <c r="O3" i="53"/>
  <c r="G3" i="53"/>
  <c r="H3" i="53" s="1"/>
  <c r="F3" i="53"/>
  <c r="D3" i="53"/>
  <c r="A2" i="53"/>
  <c r="A1" i="53"/>
  <c r="AB31" i="52"/>
  <c r="AD31" i="52" s="1"/>
  <c r="Y31" i="52"/>
  <c r="X31" i="52"/>
  <c r="V31" i="52"/>
  <c r="U31" i="52"/>
  <c r="T31" i="52"/>
  <c r="R31" i="52"/>
  <c r="P31" i="52"/>
  <c r="O31" i="52"/>
  <c r="Q31" i="52" s="1"/>
  <c r="M31" i="52"/>
  <c r="J31" i="52"/>
  <c r="H31" i="52"/>
  <c r="C31" i="52"/>
  <c r="AB30" i="52"/>
  <c r="AD30" i="52" s="1"/>
  <c r="J30" i="52" s="1"/>
  <c r="Y30" i="52"/>
  <c r="X30" i="52"/>
  <c r="Q30" i="52"/>
  <c r="P30" i="52"/>
  <c r="O30" i="52"/>
  <c r="M30" i="52"/>
  <c r="H30" i="52"/>
  <c r="C30" i="52"/>
  <c r="AD29" i="52"/>
  <c r="J29" i="52" s="1"/>
  <c r="AB29" i="52"/>
  <c r="Y29" i="52"/>
  <c r="X29" i="52"/>
  <c r="Q29" i="52"/>
  <c r="P29" i="52"/>
  <c r="O29" i="52"/>
  <c r="M29" i="52"/>
  <c r="H29" i="52"/>
  <c r="C29" i="52"/>
  <c r="AB28" i="52"/>
  <c r="AD28" i="52" s="1"/>
  <c r="J28" i="52" s="1"/>
  <c r="K28" i="52" s="1"/>
  <c r="Y28" i="52"/>
  <c r="X28" i="52"/>
  <c r="P28" i="52"/>
  <c r="O28" i="52"/>
  <c r="Q28" i="52" s="1"/>
  <c r="M28" i="52"/>
  <c r="I28" i="52"/>
  <c r="H28" i="52"/>
  <c r="C28" i="52"/>
  <c r="AB27" i="52"/>
  <c r="AD27" i="52" s="1"/>
  <c r="J27" i="52" s="1"/>
  <c r="Y27" i="52"/>
  <c r="Y3" i="52" s="1"/>
  <c r="X27" i="52"/>
  <c r="X3" i="52" s="1"/>
  <c r="P27" i="52"/>
  <c r="O27" i="52"/>
  <c r="Q27" i="52" s="1"/>
  <c r="M27" i="52"/>
  <c r="H27" i="52"/>
  <c r="C27" i="52"/>
  <c r="AG3" i="52"/>
  <c r="AF3" i="52"/>
  <c r="W3" i="52"/>
  <c r="V3" i="52"/>
  <c r="U3" i="52"/>
  <c r="T3" i="52"/>
  <c r="O3" i="52"/>
  <c r="G3" i="52"/>
  <c r="H3" i="52" s="1"/>
  <c r="F3" i="52"/>
  <c r="D3" i="52"/>
  <c r="C3" i="52"/>
  <c r="A2" i="52"/>
  <c r="A1" i="52"/>
  <c r="AF31" i="51"/>
  <c r="AB31" i="51"/>
  <c r="AD31" i="51" s="1"/>
  <c r="J31" i="51" s="1"/>
  <c r="I31" i="51" s="1"/>
  <c r="Y31" i="51"/>
  <c r="X31" i="51"/>
  <c r="V31" i="51"/>
  <c r="U31" i="51"/>
  <c r="T31" i="51"/>
  <c r="R31" i="51"/>
  <c r="P31" i="51"/>
  <c r="O31" i="51"/>
  <c r="Q31" i="51" s="1"/>
  <c r="M31" i="51"/>
  <c r="K31" i="51"/>
  <c r="H31" i="51"/>
  <c r="C31" i="51"/>
  <c r="AF30" i="51"/>
  <c r="AB30" i="51"/>
  <c r="AD30" i="51" s="1"/>
  <c r="Y30" i="51"/>
  <c r="X30" i="51"/>
  <c r="P30" i="51"/>
  <c r="O30" i="51"/>
  <c r="Q30" i="51" s="1"/>
  <c r="M30" i="51"/>
  <c r="H30" i="51"/>
  <c r="C30" i="51"/>
  <c r="AF29" i="51"/>
  <c r="AB29" i="51"/>
  <c r="AD29" i="51" s="1"/>
  <c r="J29" i="51" s="1"/>
  <c r="Y29" i="51"/>
  <c r="X29" i="51"/>
  <c r="Q29" i="51"/>
  <c r="P29" i="51"/>
  <c r="O29" i="51"/>
  <c r="M29" i="51"/>
  <c r="H29" i="51"/>
  <c r="C29" i="51"/>
  <c r="AD28" i="51"/>
  <c r="J28" i="51" s="1"/>
  <c r="AB28" i="51"/>
  <c r="Y28" i="51"/>
  <c r="X28" i="51"/>
  <c r="Q28" i="51"/>
  <c r="P28" i="51"/>
  <c r="O28" i="51"/>
  <c r="M28" i="51"/>
  <c r="H28" i="51"/>
  <c r="C28" i="51"/>
  <c r="AB27" i="51"/>
  <c r="AD27" i="51" s="1"/>
  <c r="J27" i="51" s="1"/>
  <c r="Y27" i="51"/>
  <c r="X27" i="51"/>
  <c r="P27" i="51"/>
  <c r="O27" i="51"/>
  <c r="Q27" i="51" s="1"/>
  <c r="M27" i="51"/>
  <c r="H27" i="51"/>
  <c r="C27" i="51"/>
  <c r="AG3" i="51"/>
  <c r="AF3" i="51"/>
  <c r="X3" i="51"/>
  <c r="W3" i="51"/>
  <c r="V3" i="51"/>
  <c r="U3" i="51"/>
  <c r="T3" i="51"/>
  <c r="O3" i="51"/>
  <c r="G3" i="51"/>
  <c r="H3" i="51" s="1"/>
  <c r="F3" i="51"/>
  <c r="D3" i="51"/>
  <c r="C3" i="51"/>
  <c r="A2" i="51"/>
  <c r="A1" i="51"/>
  <c r="AF31" i="50"/>
  <c r="AB31" i="50"/>
  <c r="AD31" i="50" s="1"/>
  <c r="Y31" i="50"/>
  <c r="X31" i="50"/>
  <c r="V31" i="50"/>
  <c r="U31" i="50"/>
  <c r="T31" i="50"/>
  <c r="R31" i="50"/>
  <c r="P31" i="50"/>
  <c r="O31" i="50"/>
  <c r="Q31" i="50" s="1"/>
  <c r="M31" i="50"/>
  <c r="H31" i="50"/>
  <c r="C31" i="50"/>
  <c r="AF30" i="50"/>
  <c r="J30" i="50" s="1"/>
  <c r="AD30" i="50"/>
  <c r="AB30" i="50"/>
  <c r="Y30" i="50"/>
  <c r="X30" i="50"/>
  <c r="Q30" i="50"/>
  <c r="P30" i="50"/>
  <c r="O30" i="50"/>
  <c r="M30" i="50"/>
  <c r="H30" i="50"/>
  <c r="C30" i="50"/>
  <c r="AF29" i="50"/>
  <c r="AB29" i="50"/>
  <c r="AD29" i="50" s="1"/>
  <c r="J29" i="50" s="1"/>
  <c r="Y29" i="50"/>
  <c r="X29" i="50"/>
  <c r="P29" i="50"/>
  <c r="O29" i="50"/>
  <c r="Q29" i="50" s="1"/>
  <c r="M29" i="50"/>
  <c r="H29" i="50"/>
  <c r="C29" i="50"/>
  <c r="AB28" i="50"/>
  <c r="AD28" i="50" s="1"/>
  <c r="J28" i="50" s="1"/>
  <c r="Y28" i="50"/>
  <c r="X28" i="50"/>
  <c r="Q28" i="50"/>
  <c r="P28" i="50"/>
  <c r="O28" i="50"/>
  <c r="M28" i="50"/>
  <c r="H28" i="50"/>
  <c r="C28" i="50"/>
  <c r="AD27" i="50"/>
  <c r="J27" i="50" s="1"/>
  <c r="AB27" i="50"/>
  <c r="Y27" i="50"/>
  <c r="X27" i="50"/>
  <c r="Q27" i="50"/>
  <c r="P27" i="50"/>
  <c r="O27" i="50"/>
  <c r="M27" i="50"/>
  <c r="H27" i="50"/>
  <c r="C27" i="50"/>
  <c r="AG3" i="50"/>
  <c r="AF3" i="50"/>
  <c r="Y3" i="50"/>
  <c r="X3" i="50"/>
  <c r="W3" i="50"/>
  <c r="V3" i="50"/>
  <c r="U3" i="50"/>
  <c r="T3" i="50"/>
  <c r="O3" i="50"/>
  <c r="H3" i="50"/>
  <c r="G3" i="50"/>
  <c r="F3" i="50"/>
  <c r="D3" i="50"/>
  <c r="C3" i="50"/>
  <c r="A2" i="50"/>
  <c r="A1" i="50"/>
  <c r="AB31" i="49"/>
  <c r="AD31" i="49" s="1"/>
  <c r="J31" i="49" s="1"/>
  <c r="Y31" i="49"/>
  <c r="X31" i="49"/>
  <c r="V31" i="49"/>
  <c r="U31" i="49"/>
  <c r="T31" i="49"/>
  <c r="R31" i="49"/>
  <c r="P31" i="49"/>
  <c r="O31" i="49"/>
  <c r="Q31" i="49" s="1"/>
  <c r="M31" i="49"/>
  <c r="H31" i="49"/>
  <c r="C31" i="49"/>
  <c r="AG3" i="49"/>
  <c r="AF3" i="49"/>
  <c r="Y3" i="49"/>
  <c r="X3" i="49"/>
  <c r="W3" i="49"/>
  <c r="V3" i="49"/>
  <c r="U3" i="49"/>
  <c r="T3" i="49"/>
  <c r="O3" i="49"/>
  <c r="G3" i="49"/>
  <c r="F3" i="49"/>
  <c r="H3" i="49" s="1"/>
  <c r="D3" i="49"/>
  <c r="C3" i="49"/>
  <c r="A2" i="49"/>
  <c r="A1" i="49"/>
  <c r="AB31" i="48"/>
  <c r="AD31" i="48" s="1"/>
  <c r="J31" i="48" s="1"/>
  <c r="Y31" i="48"/>
  <c r="X31" i="48"/>
  <c r="V31" i="48"/>
  <c r="U31" i="48"/>
  <c r="T31" i="48"/>
  <c r="R31" i="48"/>
  <c r="P31" i="48"/>
  <c r="Q31" i="48" s="1"/>
  <c r="O31" i="48"/>
  <c r="M31" i="48"/>
  <c r="H31" i="48"/>
  <c r="C31" i="48"/>
  <c r="AD30" i="48"/>
  <c r="J30" i="48" s="1"/>
  <c r="K30" i="48" s="1"/>
  <c r="AB30" i="48"/>
  <c r="Y30" i="48"/>
  <c r="Y3" i="48" s="1"/>
  <c r="X30" i="48"/>
  <c r="P30" i="48"/>
  <c r="O30" i="48"/>
  <c r="Q30" i="48" s="1"/>
  <c r="M30" i="48"/>
  <c r="H30" i="48"/>
  <c r="C30" i="48"/>
  <c r="AB29" i="48"/>
  <c r="AD29" i="48" s="1"/>
  <c r="J29" i="48" s="1"/>
  <c r="Y29" i="48"/>
  <c r="X29" i="48"/>
  <c r="P29" i="48"/>
  <c r="Q29" i="48" s="1"/>
  <c r="O29" i="48"/>
  <c r="M29" i="48"/>
  <c r="H29" i="48"/>
  <c r="C29" i="48"/>
  <c r="AD28" i="48"/>
  <c r="J28" i="48" s="1"/>
  <c r="I28" i="48" s="1"/>
  <c r="AB28" i="48"/>
  <c r="Y28" i="48"/>
  <c r="X28" i="48"/>
  <c r="Q28" i="48"/>
  <c r="P28" i="48"/>
  <c r="O28" i="48"/>
  <c r="M28" i="48"/>
  <c r="K28" i="48"/>
  <c r="H28" i="48"/>
  <c r="C28" i="48"/>
  <c r="AB27" i="48"/>
  <c r="AD27" i="48" s="1"/>
  <c r="J27" i="48" s="1"/>
  <c r="Y27" i="48"/>
  <c r="X27" i="48"/>
  <c r="X3" i="48" s="1"/>
  <c r="P27" i="48"/>
  <c r="Q27" i="48" s="1"/>
  <c r="O27" i="48"/>
  <c r="M27" i="48"/>
  <c r="H27" i="48"/>
  <c r="C27" i="48"/>
  <c r="AG3" i="48"/>
  <c r="AF3" i="48"/>
  <c r="W3" i="48"/>
  <c r="V3" i="48"/>
  <c r="U3" i="48"/>
  <c r="T3" i="48"/>
  <c r="O3" i="48"/>
  <c r="G3" i="48"/>
  <c r="F3" i="48"/>
  <c r="H3" i="48" s="1"/>
  <c r="D3" i="48"/>
  <c r="C3" i="48"/>
  <c r="A2" i="48"/>
  <c r="A1" i="48"/>
  <c r="AF31" i="47"/>
  <c r="AB31" i="47"/>
  <c r="AD31" i="47" s="1"/>
  <c r="Y31" i="47"/>
  <c r="X31" i="47"/>
  <c r="V31" i="47"/>
  <c r="U31" i="47"/>
  <c r="T31" i="47"/>
  <c r="R31" i="47"/>
  <c r="P31" i="47"/>
  <c r="O31" i="47"/>
  <c r="Q31" i="47" s="1"/>
  <c r="M31" i="47"/>
  <c r="H31" i="47"/>
  <c r="C31" i="47"/>
  <c r="AF30" i="47"/>
  <c r="AD30" i="47"/>
  <c r="AB30" i="47"/>
  <c r="Y30" i="47"/>
  <c r="X30" i="47"/>
  <c r="P30" i="47"/>
  <c r="O30" i="47"/>
  <c r="Q30" i="47" s="1"/>
  <c r="M30" i="47"/>
  <c r="H30" i="47"/>
  <c r="C30" i="47"/>
  <c r="AF29" i="47"/>
  <c r="AB29" i="47"/>
  <c r="AD29" i="47" s="1"/>
  <c r="J29" i="47" s="1"/>
  <c r="K29" i="47" s="1"/>
  <c r="Y29" i="47"/>
  <c r="Y3" i="47" s="1"/>
  <c r="X29" i="47"/>
  <c r="Q29" i="47"/>
  <c r="P29" i="47"/>
  <c r="O29" i="47"/>
  <c r="M29" i="47"/>
  <c r="H29" i="47"/>
  <c r="C29" i="47"/>
  <c r="AB28" i="47"/>
  <c r="AD28" i="47" s="1"/>
  <c r="J28" i="47" s="1"/>
  <c r="Y28" i="47"/>
  <c r="X28" i="47"/>
  <c r="P28" i="47"/>
  <c r="Q28" i="47" s="1"/>
  <c r="O28" i="47"/>
  <c r="M28" i="47"/>
  <c r="H28" i="47"/>
  <c r="C28" i="47"/>
  <c r="AD27" i="47"/>
  <c r="J27" i="47" s="1"/>
  <c r="AB27" i="47"/>
  <c r="Y27" i="47"/>
  <c r="X27" i="47"/>
  <c r="Q27" i="47"/>
  <c r="P27" i="47"/>
  <c r="O27" i="47"/>
  <c r="M27" i="47"/>
  <c r="K27" i="47"/>
  <c r="H27" i="47"/>
  <c r="C27" i="47"/>
  <c r="AG3" i="47"/>
  <c r="AF3" i="47"/>
  <c r="X3" i="47"/>
  <c r="W3" i="47"/>
  <c r="V3" i="47"/>
  <c r="U3" i="47"/>
  <c r="T3" i="47"/>
  <c r="O3" i="47"/>
  <c r="G3" i="47"/>
  <c r="H3" i="47" s="1"/>
  <c r="F3" i="47"/>
  <c r="D3" i="47"/>
  <c r="C3" i="47"/>
  <c r="A2" i="47"/>
  <c r="A1" i="47"/>
  <c r="AF31" i="46"/>
  <c r="AB31" i="46"/>
  <c r="AD31" i="46" s="1"/>
  <c r="Y31" i="46"/>
  <c r="X31" i="46"/>
  <c r="V31" i="46"/>
  <c r="U31" i="46"/>
  <c r="T31" i="46"/>
  <c r="R31" i="46"/>
  <c r="P31" i="46"/>
  <c r="Q31" i="46" s="1"/>
  <c r="O31" i="46"/>
  <c r="M31" i="46"/>
  <c r="H31" i="46"/>
  <c r="C31" i="46"/>
  <c r="AF30" i="46"/>
  <c r="J30" i="46" s="1"/>
  <c r="AB30" i="46"/>
  <c r="AD30" i="46" s="1"/>
  <c r="Y30" i="46"/>
  <c r="X30" i="46"/>
  <c r="P30" i="46"/>
  <c r="O30" i="46"/>
  <c r="M30" i="46"/>
  <c r="H30" i="46"/>
  <c r="C30" i="46"/>
  <c r="AF29" i="46"/>
  <c r="J29" i="46" s="1"/>
  <c r="AB29" i="46"/>
  <c r="AD29" i="46" s="1"/>
  <c r="Y29" i="46"/>
  <c r="X29" i="46"/>
  <c r="Q29" i="46"/>
  <c r="P29" i="46"/>
  <c r="O29" i="46"/>
  <c r="M29" i="46"/>
  <c r="H29" i="46"/>
  <c r="C29" i="46"/>
  <c r="AB28" i="46"/>
  <c r="AD28" i="46" s="1"/>
  <c r="J28" i="46" s="1"/>
  <c r="K28" i="46" s="1"/>
  <c r="Y28" i="46"/>
  <c r="Y3" i="46" s="1"/>
  <c r="X28" i="46"/>
  <c r="Q28" i="46"/>
  <c r="P28" i="46"/>
  <c r="O28" i="46"/>
  <c r="M28" i="46"/>
  <c r="H28" i="46"/>
  <c r="C28" i="46"/>
  <c r="AB27" i="46"/>
  <c r="AD27" i="46" s="1"/>
  <c r="J27" i="46" s="1"/>
  <c r="Y27" i="46"/>
  <c r="X27" i="46"/>
  <c r="P27" i="46"/>
  <c r="O27" i="46"/>
  <c r="M27" i="46"/>
  <c r="H27" i="46"/>
  <c r="C27" i="46"/>
  <c r="AG3" i="46"/>
  <c r="AF3" i="46"/>
  <c r="X3" i="46"/>
  <c r="W3" i="46"/>
  <c r="V3" i="46"/>
  <c r="U3" i="46"/>
  <c r="T3" i="46"/>
  <c r="O3" i="46"/>
  <c r="H3" i="46"/>
  <c r="G3" i="46"/>
  <c r="F3" i="46"/>
  <c r="D3" i="46"/>
  <c r="C3" i="46"/>
  <c r="A2" i="46"/>
  <c r="A1" i="46"/>
  <c r="AF31" i="45"/>
  <c r="J31" i="45" s="1"/>
  <c r="I31" i="45" s="1"/>
  <c r="AB31" i="45"/>
  <c r="AD31" i="45" s="1"/>
  <c r="Y31" i="45"/>
  <c r="X31" i="45"/>
  <c r="V31" i="45"/>
  <c r="U31" i="45"/>
  <c r="T31" i="45"/>
  <c r="R31" i="45"/>
  <c r="P31" i="45"/>
  <c r="O31" i="45"/>
  <c r="Q31" i="45" s="1"/>
  <c r="M31" i="45"/>
  <c r="H31" i="45"/>
  <c r="C31" i="45"/>
  <c r="AF30" i="45"/>
  <c r="AB30" i="45"/>
  <c r="AD30" i="45" s="1"/>
  <c r="Y30" i="45"/>
  <c r="X30" i="45"/>
  <c r="P30" i="45"/>
  <c r="O30" i="45"/>
  <c r="Q30" i="45" s="1"/>
  <c r="M30" i="45"/>
  <c r="H30" i="45"/>
  <c r="C30" i="45"/>
  <c r="AF29" i="45"/>
  <c r="J29" i="45" s="1"/>
  <c r="AB29" i="45"/>
  <c r="AD29" i="45" s="1"/>
  <c r="Y29" i="45"/>
  <c r="X29" i="45"/>
  <c r="Q29" i="45"/>
  <c r="P29" i="45"/>
  <c r="O29" i="45"/>
  <c r="M29" i="45"/>
  <c r="H29" i="45"/>
  <c r="C29" i="45"/>
  <c r="AB28" i="45"/>
  <c r="AD28" i="45" s="1"/>
  <c r="J28" i="45" s="1"/>
  <c r="Y28" i="45"/>
  <c r="X28" i="45"/>
  <c r="Q28" i="45"/>
  <c r="P28" i="45"/>
  <c r="O28" i="45"/>
  <c r="M28" i="45"/>
  <c r="H28" i="45"/>
  <c r="C28" i="45"/>
  <c r="AB27" i="45"/>
  <c r="AD27" i="45" s="1"/>
  <c r="J27" i="45" s="1"/>
  <c r="Y27" i="45"/>
  <c r="Y3" i="45" s="1"/>
  <c r="X27" i="45"/>
  <c r="P27" i="45"/>
  <c r="Q27" i="45" s="1"/>
  <c r="O27" i="45"/>
  <c r="M27" i="45"/>
  <c r="I27" i="45"/>
  <c r="H27" i="45"/>
  <c r="C27" i="45"/>
  <c r="AG3" i="45"/>
  <c r="AF3" i="45"/>
  <c r="X3" i="45"/>
  <c r="W3" i="45"/>
  <c r="V3" i="45"/>
  <c r="U3" i="45"/>
  <c r="T3" i="45"/>
  <c r="O3" i="45"/>
  <c r="G3" i="45"/>
  <c r="H3" i="45" s="1"/>
  <c r="F3" i="45"/>
  <c r="D3" i="45"/>
  <c r="C3" i="45"/>
  <c r="A2" i="45"/>
  <c r="A1" i="45"/>
  <c r="AF31" i="44"/>
  <c r="J31" i="44" s="1"/>
  <c r="AB31" i="44"/>
  <c r="AD31" i="44" s="1"/>
  <c r="Y31" i="44"/>
  <c r="X31" i="44"/>
  <c r="V31" i="44"/>
  <c r="U31" i="44"/>
  <c r="T31" i="44"/>
  <c r="R31" i="44"/>
  <c r="P31" i="44"/>
  <c r="Q31" i="44" s="1"/>
  <c r="O31" i="44"/>
  <c r="M31" i="44"/>
  <c r="H31" i="44"/>
  <c r="C31" i="44"/>
  <c r="AF30" i="44"/>
  <c r="AB30" i="44"/>
  <c r="AD30" i="44" s="1"/>
  <c r="Y30" i="44"/>
  <c r="X30" i="44"/>
  <c r="P30" i="44"/>
  <c r="O30" i="44"/>
  <c r="Q30" i="44" s="1"/>
  <c r="M30" i="44"/>
  <c r="H30" i="44"/>
  <c r="C30" i="44"/>
  <c r="AF29" i="44"/>
  <c r="AB29" i="44"/>
  <c r="AD29" i="44" s="1"/>
  <c r="Y29" i="44"/>
  <c r="X29" i="44"/>
  <c r="Q29" i="44"/>
  <c r="P29" i="44"/>
  <c r="O29" i="44"/>
  <c r="M29" i="44"/>
  <c r="J29" i="44"/>
  <c r="H29" i="44"/>
  <c r="C29" i="44"/>
  <c r="AB28" i="44"/>
  <c r="AD28" i="44" s="1"/>
  <c r="J28" i="44" s="1"/>
  <c r="Y28" i="44"/>
  <c r="X28" i="44"/>
  <c r="Q28" i="44"/>
  <c r="P28" i="44"/>
  <c r="O28" i="44"/>
  <c r="M28" i="44"/>
  <c r="H28" i="44"/>
  <c r="C28" i="44"/>
  <c r="AB27" i="44"/>
  <c r="AD27" i="44" s="1"/>
  <c r="J27" i="44" s="1"/>
  <c r="Y27" i="44"/>
  <c r="X27" i="44"/>
  <c r="P27" i="44"/>
  <c r="O27" i="44"/>
  <c r="Q27" i="44" s="1"/>
  <c r="M27" i="44"/>
  <c r="H27" i="44"/>
  <c r="C27" i="44"/>
  <c r="AG3" i="44"/>
  <c r="AF3" i="44"/>
  <c r="Y3" i="44"/>
  <c r="X3" i="44"/>
  <c r="W3" i="44"/>
  <c r="V3" i="44"/>
  <c r="U3" i="44"/>
  <c r="T3" i="44"/>
  <c r="O3" i="44"/>
  <c r="G3" i="44"/>
  <c r="H3" i="44" s="1"/>
  <c r="F3" i="44"/>
  <c r="D3" i="44"/>
  <c r="C3" i="44"/>
  <c r="A2" i="44"/>
  <c r="A1" i="44"/>
  <c r="AF31" i="43"/>
  <c r="J31" i="43" s="1"/>
  <c r="AB31" i="43"/>
  <c r="AD31" i="43" s="1"/>
  <c r="Y31" i="43"/>
  <c r="X31" i="43"/>
  <c r="V31" i="43"/>
  <c r="U31" i="43"/>
  <c r="T31" i="43"/>
  <c r="R31" i="43"/>
  <c r="P31" i="43"/>
  <c r="O31" i="43"/>
  <c r="Q31" i="43" s="1"/>
  <c r="M31" i="43"/>
  <c r="H31" i="43"/>
  <c r="C31" i="43"/>
  <c r="AF30" i="43"/>
  <c r="J30" i="43" s="1"/>
  <c r="AB30" i="43"/>
  <c r="AD30" i="43" s="1"/>
  <c r="Y30" i="43"/>
  <c r="X30" i="43"/>
  <c r="Q30" i="43"/>
  <c r="P30" i="43"/>
  <c r="O30" i="43"/>
  <c r="M30" i="43"/>
  <c r="H30" i="43"/>
  <c r="C30" i="43"/>
  <c r="AF29" i="43"/>
  <c r="AB29" i="43"/>
  <c r="AD29" i="43" s="1"/>
  <c r="J29" i="43" s="1"/>
  <c r="Y29" i="43"/>
  <c r="X29" i="43"/>
  <c r="P29" i="43"/>
  <c r="O29" i="43"/>
  <c r="Q29" i="43" s="1"/>
  <c r="M29" i="43"/>
  <c r="H29" i="43"/>
  <c r="C29" i="43"/>
  <c r="AB28" i="43"/>
  <c r="AD28" i="43" s="1"/>
  <c r="Y28" i="43"/>
  <c r="X28" i="43"/>
  <c r="Q28" i="43"/>
  <c r="P28" i="43"/>
  <c r="O28" i="43"/>
  <c r="M28" i="43"/>
  <c r="J28" i="43"/>
  <c r="H28" i="43"/>
  <c r="C28" i="43"/>
  <c r="AB27" i="43"/>
  <c r="AD27" i="43" s="1"/>
  <c r="J27" i="43" s="1"/>
  <c r="Y27" i="43"/>
  <c r="X27" i="43"/>
  <c r="Q27" i="43"/>
  <c r="P27" i="43"/>
  <c r="O27" i="43"/>
  <c r="M27" i="43"/>
  <c r="H27" i="43"/>
  <c r="C27" i="43"/>
  <c r="AG3" i="43"/>
  <c r="AF3" i="43"/>
  <c r="Y3" i="43"/>
  <c r="X3" i="43"/>
  <c r="W3" i="43"/>
  <c r="V3" i="43"/>
  <c r="U3" i="43"/>
  <c r="T3" i="43"/>
  <c r="O3" i="43"/>
  <c r="H3" i="43"/>
  <c r="G3" i="43"/>
  <c r="F3" i="43"/>
  <c r="D3" i="43"/>
  <c r="C3" i="43"/>
  <c r="A2" i="43"/>
  <c r="A1" i="43"/>
  <c r="AF31" i="42"/>
  <c r="J31" i="42" s="1"/>
  <c r="AB31" i="42"/>
  <c r="AD31" i="42" s="1"/>
  <c r="Y31" i="42"/>
  <c r="X31" i="42"/>
  <c r="V31" i="42"/>
  <c r="U31" i="42"/>
  <c r="T31" i="42"/>
  <c r="R31" i="42"/>
  <c r="Q31" i="42"/>
  <c r="P31" i="42"/>
  <c r="O31" i="42"/>
  <c r="M31" i="42"/>
  <c r="H31" i="42"/>
  <c r="C31" i="42"/>
  <c r="AF30" i="42"/>
  <c r="AB30" i="42"/>
  <c r="AD30" i="42" s="1"/>
  <c r="J30" i="42" s="1"/>
  <c r="Y30" i="42"/>
  <c r="X30" i="42"/>
  <c r="Q30" i="42"/>
  <c r="P30" i="42"/>
  <c r="O30" i="42"/>
  <c r="M30" i="42"/>
  <c r="H30" i="42"/>
  <c r="C30" i="42"/>
  <c r="AF29" i="42"/>
  <c r="J29" i="42" s="1"/>
  <c r="AB29" i="42"/>
  <c r="AD29" i="42" s="1"/>
  <c r="Y29" i="42"/>
  <c r="X29" i="42"/>
  <c r="X3" i="42" s="1"/>
  <c r="P29" i="42"/>
  <c r="O29" i="42"/>
  <c r="Q29" i="42" s="1"/>
  <c r="M29" i="42"/>
  <c r="H29" i="42"/>
  <c r="C29" i="42"/>
  <c r="AB28" i="42"/>
  <c r="AD28" i="42" s="1"/>
  <c r="J28" i="42" s="1"/>
  <c r="Y28" i="42"/>
  <c r="X28" i="42"/>
  <c r="P28" i="42"/>
  <c r="O28" i="42"/>
  <c r="Q28" i="42" s="1"/>
  <c r="M28" i="42"/>
  <c r="H28" i="42"/>
  <c r="C28" i="42"/>
  <c r="AB27" i="42"/>
  <c r="AD27" i="42" s="1"/>
  <c r="Y27" i="42"/>
  <c r="X27" i="42"/>
  <c r="Q27" i="42"/>
  <c r="P27" i="42"/>
  <c r="O27" i="42"/>
  <c r="M27" i="42"/>
  <c r="J27" i="42"/>
  <c r="H27" i="42"/>
  <c r="C27" i="42"/>
  <c r="AG3" i="42"/>
  <c r="AF3" i="42"/>
  <c r="Y3" i="42"/>
  <c r="W3" i="42"/>
  <c r="V3" i="42"/>
  <c r="U3" i="42"/>
  <c r="T3" i="42"/>
  <c r="O3" i="42"/>
  <c r="H3" i="42"/>
  <c r="G3" i="42"/>
  <c r="F3" i="42"/>
  <c r="D3" i="42"/>
  <c r="A2" i="42"/>
  <c r="A1" i="42"/>
  <c r="AB31" i="41"/>
  <c r="AD31" i="41" s="1"/>
  <c r="J31" i="41" s="1"/>
  <c r="Y31" i="41"/>
  <c r="X31" i="41"/>
  <c r="V31" i="41"/>
  <c r="U31" i="41"/>
  <c r="T31" i="41"/>
  <c r="R31" i="41"/>
  <c r="P31" i="41"/>
  <c r="O31" i="41"/>
  <c r="M31" i="41"/>
  <c r="H31" i="41"/>
  <c r="C31" i="41"/>
  <c r="AD30" i="41"/>
  <c r="J30" i="41" s="1"/>
  <c r="I30" i="41" s="1"/>
  <c r="AB30" i="41"/>
  <c r="Y30" i="41"/>
  <c r="X30" i="41"/>
  <c r="P30" i="41"/>
  <c r="O30" i="41"/>
  <c r="Q30" i="41" s="1"/>
  <c r="M30" i="41"/>
  <c r="H30" i="41"/>
  <c r="C30" i="41"/>
  <c r="AB29" i="41"/>
  <c r="AD29" i="41" s="1"/>
  <c r="J29" i="41" s="1"/>
  <c r="Y29" i="41"/>
  <c r="X29" i="41"/>
  <c r="P29" i="41"/>
  <c r="O29" i="41"/>
  <c r="Q29" i="41" s="1"/>
  <c r="M29" i="41"/>
  <c r="H29" i="41"/>
  <c r="C29" i="41"/>
  <c r="AB28" i="41"/>
  <c r="AD28" i="41" s="1"/>
  <c r="J28" i="41" s="1"/>
  <c r="Y28" i="41"/>
  <c r="X28" i="41"/>
  <c r="P28" i="41"/>
  <c r="O28" i="41"/>
  <c r="Q28" i="41" s="1"/>
  <c r="M28" i="41"/>
  <c r="H28" i="41"/>
  <c r="C28" i="41"/>
  <c r="AB27" i="41"/>
  <c r="AD27" i="41" s="1"/>
  <c r="Y27" i="41"/>
  <c r="X27" i="41"/>
  <c r="X3" i="41" s="1"/>
  <c r="Q27" i="41"/>
  <c r="P27" i="41"/>
  <c r="O27" i="41"/>
  <c r="M27" i="41"/>
  <c r="J27" i="41"/>
  <c r="H27" i="41"/>
  <c r="C27" i="41"/>
  <c r="AG3" i="41"/>
  <c r="AF3" i="41"/>
  <c r="Y3" i="41"/>
  <c r="W3" i="41"/>
  <c r="V3" i="41"/>
  <c r="U3" i="41"/>
  <c r="T3" i="41"/>
  <c r="O3" i="41"/>
  <c r="H3" i="41"/>
  <c r="G3" i="41"/>
  <c r="F3" i="41"/>
  <c r="D3" i="41"/>
  <c r="C3" i="41"/>
  <c r="A2" i="41"/>
  <c r="A1" i="41"/>
  <c r="AF31" i="40"/>
  <c r="C3" i="40" s="1"/>
  <c r="AD31" i="40"/>
  <c r="J31" i="40" s="1"/>
  <c r="I31" i="40" s="1"/>
  <c r="AB31" i="40"/>
  <c r="Y31" i="40"/>
  <c r="X31" i="40"/>
  <c r="X3" i="40" s="1"/>
  <c r="V31" i="40"/>
  <c r="U31" i="40"/>
  <c r="T31" i="40"/>
  <c r="R31" i="40"/>
  <c r="Q31" i="40"/>
  <c r="P31" i="40"/>
  <c r="O31" i="40"/>
  <c r="M31" i="40"/>
  <c r="H31" i="40"/>
  <c r="C31" i="40"/>
  <c r="AF30" i="40"/>
  <c r="AB30" i="40"/>
  <c r="AD30" i="40" s="1"/>
  <c r="Y30" i="40"/>
  <c r="X30" i="40"/>
  <c r="P30" i="40"/>
  <c r="O30" i="40"/>
  <c r="Q30" i="40" s="1"/>
  <c r="M30" i="40"/>
  <c r="H30" i="40"/>
  <c r="C30" i="40"/>
  <c r="AF29" i="40"/>
  <c r="AD29" i="40"/>
  <c r="AB29" i="40"/>
  <c r="Y29" i="40"/>
  <c r="X29" i="40"/>
  <c r="Q29" i="40"/>
  <c r="P29" i="40"/>
  <c r="O29" i="40"/>
  <c r="M29" i="40"/>
  <c r="H29" i="40"/>
  <c r="C29" i="40"/>
  <c r="AB28" i="40"/>
  <c r="AD28" i="40" s="1"/>
  <c r="Y28" i="40"/>
  <c r="X28" i="40"/>
  <c r="Q28" i="40"/>
  <c r="P28" i="40"/>
  <c r="O28" i="40"/>
  <c r="M28" i="40"/>
  <c r="J28" i="40"/>
  <c r="H28" i="40"/>
  <c r="C28" i="40"/>
  <c r="AB27" i="40"/>
  <c r="AD27" i="40" s="1"/>
  <c r="J27" i="40" s="1"/>
  <c r="Y27" i="40"/>
  <c r="Y3" i="40" s="1"/>
  <c r="X27" i="40"/>
  <c r="P27" i="40"/>
  <c r="O27" i="40"/>
  <c r="Q27" i="40" s="1"/>
  <c r="M27" i="40"/>
  <c r="H27" i="40"/>
  <c r="C27" i="40"/>
  <c r="AG3" i="40"/>
  <c r="AF3" i="40"/>
  <c r="W3" i="40"/>
  <c r="V3" i="40"/>
  <c r="U3" i="40"/>
  <c r="T3" i="40"/>
  <c r="O3" i="40"/>
  <c r="H3" i="40"/>
  <c r="G3" i="40"/>
  <c r="F3" i="40"/>
  <c r="D3" i="40"/>
  <c r="A2" i="40"/>
  <c r="A1" i="40"/>
  <c r="AB31" i="39"/>
  <c r="AD31" i="39" s="1"/>
  <c r="J31" i="39" s="1"/>
  <c r="Y31" i="39"/>
  <c r="X31" i="39"/>
  <c r="V31" i="39"/>
  <c r="U31" i="39"/>
  <c r="T31" i="39"/>
  <c r="R31" i="39"/>
  <c r="P31" i="39"/>
  <c r="O31" i="39"/>
  <c r="Q31" i="39" s="1"/>
  <c r="M31" i="39"/>
  <c r="H31" i="39"/>
  <c r="C31" i="39"/>
  <c r="AD30" i="39"/>
  <c r="J30" i="39" s="1"/>
  <c r="I30" i="39" s="1"/>
  <c r="AB30" i="39"/>
  <c r="Y30" i="39"/>
  <c r="X30" i="39"/>
  <c r="Q30" i="39"/>
  <c r="P30" i="39"/>
  <c r="O30" i="39"/>
  <c r="M30" i="39"/>
  <c r="K30" i="39"/>
  <c r="H30" i="39"/>
  <c r="C30" i="39"/>
  <c r="AD29" i="39"/>
  <c r="J29" i="39" s="1"/>
  <c r="AB29" i="39"/>
  <c r="Y29" i="39"/>
  <c r="X29" i="39"/>
  <c r="Q29" i="39"/>
  <c r="P29" i="39"/>
  <c r="O29" i="39"/>
  <c r="M29" i="39"/>
  <c r="H29" i="39"/>
  <c r="C29" i="39"/>
  <c r="AB28" i="39"/>
  <c r="AD28" i="39" s="1"/>
  <c r="J28" i="39" s="1"/>
  <c r="Y28" i="39"/>
  <c r="Y3" i="39" s="1"/>
  <c r="X28" i="39"/>
  <c r="X3" i="39" s="1"/>
  <c r="P28" i="39"/>
  <c r="O28" i="39"/>
  <c r="Q28" i="39" s="1"/>
  <c r="M28" i="39"/>
  <c r="H28" i="39"/>
  <c r="C28" i="39"/>
  <c r="AG3" i="39"/>
  <c r="AF3" i="39"/>
  <c r="W3" i="39"/>
  <c r="V3" i="39"/>
  <c r="U3" i="39"/>
  <c r="T3" i="39"/>
  <c r="O3" i="39"/>
  <c r="G3" i="39"/>
  <c r="H3" i="39" s="1"/>
  <c r="F3" i="39"/>
  <c r="D3" i="39"/>
  <c r="C3" i="39"/>
  <c r="A2" i="39"/>
  <c r="A1" i="39"/>
  <c r="AF31" i="38"/>
  <c r="AB31" i="38"/>
  <c r="AD31" i="38" s="1"/>
  <c r="Y31" i="38"/>
  <c r="X31" i="38"/>
  <c r="V31" i="38"/>
  <c r="U31" i="38"/>
  <c r="T31" i="38"/>
  <c r="R31" i="38"/>
  <c r="P31" i="38"/>
  <c r="O31" i="38"/>
  <c r="Q31" i="38" s="1"/>
  <c r="M31" i="38"/>
  <c r="H31" i="38"/>
  <c r="C31" i="38"/>
  <c r="AF30" i="38"/>
  <c r="J30" i="38" s="1"/>
  <c r="AD30" i="38"/>
  <c r="AB30" i="38"/>
  <c r="Y30" i="38"/>
  <c r="X30" i="38"/>
  <c r="X3" i="38" s="1"/>
  <c r="Q30" i="38"/>
  <c r="P30" i="38"/>
  <c r="O30" i="38"/>
  <c r="M30" i="38"/>
  <c r="H30" i="38"/>
  <c r="C30" i="38"/>
  <c r="AF29" i="38"/>
  <c r="AB29" i="38"/>
  <c r="AD29" i="38" s="1"/>
  <c r="J29" i="38" s="1"/>
  <c r="Y29" i="38"/>
  <c r="Y3" i="38" s="1"/>
  <c r="X29" i="38"/>
  <c r="P29" i="38"/>
  <c r="O29" i="38"/>
  <c r="Q29" i="38" s="1"/>
  <c r="M29" i="38"/>
  <c r="H29" i="38"/>
  <c r="C29" i="38"/>
  <c r="AD28" i="38"/>
  <c r="J28" i="38" s="1"/>
  <c r="AB28" i="38"/>
  <c r="Y28" i="38"/>
  <c r="X28" i="38"/>
  <c r="Q28" i="38"/>
  <c r="P28" i="38"/>
  <c r="O28" i="38"/>
  <c r="M28" i="38"/>
  <c r="K28" i="38"/>
  <c r="H28" i="38"/>
  <c r="C28" i="38"/>
  <c r="AG3" i="38"/>
  <c r="AF3" i="38"/>
  <c r="W3" i="38"/>
  <c r="V3" i="38"/>
  <c r="U3" i="38"/>
  <c r="T3" i="38"/>
  <c r="O3" i="38"/>
  <c r="H3" i="38"/>
  <c r="G3" i="38"/>
  <c r="F3" i="38"/>
  <c r="D3" i="38"/>
  <c r="C3" i="38"/>
  <c r="A2" i="38"/>
  <c r="A1" i="38"/>
  <c r="AF31" i="37"/>
  <c r="AD31" i="37"/>
  <c r="AB31" i="37"/>
  <c r="Y31" i="37"/>
  <c r="X31" i="37"/>
  <c r="V31" i="37"/>
  <c r="U31" i="37"/>
  <c r="T31" i="37"/>
  <c r="R31" i="37"/>
  <c r="Q31" i="37"/>
  <c r="P31" i="37"/>
  <c r="O31" i="37"/>
  <c r="M31" i="37"/>
  <c r="H31" i="37"/>
  <c r="C31" i="37"/>
  <c r="AF30" i="37"/>
  <c r="AB30" i="37"/>
  <c r="AD30" i="37" s="1"/>
  <c r="J30" i="37" s="1"/>
  <c r="Y30" i="37"/>
  <c r="X30" i="37"/>
  <c r="P30" i="37"/>
  <c r="O30" i="37"/>
  <c r="Q30" i="37" s="1"/>
  <c r="M30" i="37"/>
  <c r="H30" i="37"/>
  <c r="C30" i="37"/>
  <c r="AF29" i="37"/>
  <c r="J29" i="37" s="1"/>
  <c r="AD29" i="37"/>
  <c r="AB29" i="37"/>
  <c r="Y29" i="37"/>
  <c r="X29" i="37"/>
  <c r="Q29" i="37"/>
  <c r="P29" i="37"/>
  <c r="O29" i="37"/>
  <c r="M29" i="37"/>
  <c r="H29" i="37"/>
  <c r="C29" i="37"/>
  <c r="AD28" i="37"/>
  <c r="J28" i="37" s="1"/>
  <c r="AB28" i="37"/>
  <c r="Y28" i="37"/>
  <c r="Y3" i="37" s="1"/>
  <c r="X28" i="37"/>
  <c r="X3" i="37" s="1"/>
  <c r="P28" i="37"/>
  <c r="O28" i="37"/>
  <c r="Q28" i="37" s="1"/>
  <c r="M28" i="37"/>
  <c r="H28" i="37"/>
  <c r="C28" i="37"/>
  <c r="AG3" i="37"/>
  <c r="AF3" i="37"/>
  <c r="W3" i="37"/>
  <c r="V3" i="37"/>
  <c r="U3" i="37"/>
  <c r="T3" i="37"/>
  <c r="O3" i="37"/>
  <c r="G3" i="37"/>
  <c r="H3" i="37" s="1"/>
  <c r="F3" i="37"/>
  <c r="D3" i="37"/>
  <c r="A2" i="37"/>
  <c r="A1" i="37"/>
  <c r="AF31" i="36"/>
  <c r="AB31" i="36"/>
  <c r="AD31" i="36" s="1"/>
  <c r="Y31" i="36"/>
  <c r="X31" i="36"/>
  <c r="V31" i="36"/>
  <c r="U31" i="36"/>
  <c r="T31" i="36"/>
  <c r="R31" i="36"/>
  <c r="P31" i="36"/>
  <c r="O31" i="36"/>
  <c r="M31" i="36"/>
  <c r="H31" i="36"/>
  <c r="C31" i="36"/>
  <c r="AF30" i="36"/>
  <c r="J30" i="36" s="1"/>
  <c r="AD30" i="36"/>
  <c r="AB30" i="36"/>
  <c r="Y30" i="36"/>
  <c r="X30" i="36"/>
  <c r="Q30" i="36"/>
  <c r="P30" i="36"/>
  <c r="O30" i="36"/>
  <c r="M30" i="36"/>
  <c r="H30" i="36"/>
  <c r="C30" i="36"/>
  <c r="AF29" i="36"/>
  <c r="J29" i="36" s="1"/>
  <c r="AB29" i="36"/>
  <c r="AD29" i="36" s="1"/>
  <c r="Y29" i="36"/>
  <c r="X29" i="36"/>
  <c r="P29" i="36"/>
  <c r="O29" i="36"/>
  <c r="Q29" i="36" s="1"/>
  <c r="M29" i="36"/>
  <c r="H29" i="36"/>
  <c r="C29" i="36"/>
  <c r="AD28" i="36"/>
  <c r="J28" i="36" s="1"/>
  <c r="AB28" i="36"/>
  <c r="Y28" i="36"/>
  <c r="Y3" i="36" s="1"/>
  <c r="X28" i="36"/>
  <c r="Q28" i="36"/>
  <c r="P28" i="36"/>
  <c r="O28" i="36"/>
  <c r="M28" i="36"/>
  <c r="H28" i="36"/>
  <c r="C28" i="36"/>
  <c r="AG3" i="36"/>
  <c r="AF3" i="36"/>
  <c r="X3" i="36"/>
  <c r="W3" i="36"/>
  <c r="V3" i="36"/>
  <c r="U3" i="36"/>
  <c r="T3" i="36"/>
  <c r="O3" i="36"/>
  <c r="H3" i="36"/>
  <c r="G3" i="36"/>
  <c r="F3" i="36"/>
  <c r="D3" i="36"/>
  <c r="C3" i="36"/>
  <c r="A2" i="36"/>
  <c r="A1" i="36"/>
  <c r="AF31" i="35"/>
  <c r="J31" i="35" s="1"/>
  <c r="AD31" i="35"/>
  <c r="AB31" i="35"/>
  <c r="Y31" i="35"/>
  <c r="X31" i="35"/>
  <c r="V31" i="35"/>
  <c r="U31" i="35"/>
  <c r="T31" i="35"/>
  <c r="R31" i="35"/>
  <c r="Q31" i="35"/>
  <c r="P31" i="35"/>
  <c r="O31" i="35"/>
  <c r="M31" i="35"/>
  <c r="H31" i="35"/>
  <c r="C31" i="35"/>
  <c r="AF30" i="35"/>
  <c r="AB30" i="35"/>
  <c r="AD30" i="35" s="1"/>
  <c r="J30" i="35" s="1"/>
  <c r="Y30" i="35"/>
  <c r="X30" i="35"/>
  <c r="P30" i="35"/>
  <c r="O30" i="35"/>
  <c r="Q30" i="35" s="1"/>
  <c r="M30" i="35"/>
  <c r="H30" i="35"/>
  <c r="C30" i="35"/>
  <c r="AF29" i="35"/>
  <c r="J29" i="35" s="1"/>
  <c r="AD29" i="35"/>
  <c r="AB29" i="35"/>
  <c r="Y29" i="35"/>
  <c r="X29" i="35"/>
  <c r="Q29" i="35"/>
  <c r="P29" i="35"/>
  <c r="O29" i="35"/>
  <c r="M29" i="35"/>
  <c r="H29" i="35"/>
  <c r="C29" i="35"/>
  <c r="AB28" i="35"/>
  <c r="AD28" i="35" s="1"/>
  <c r="J28" i="35" s="1"/>
  <c r="Y28" i="35"/>
  <c r="Y3" i="35" s="1"/>
  <c r="X28" i="35"/>
  <c r="P28" i="35"/>
  <c r="O28" i="35"/>
  <c r="Q28" i="35" s="1"/>
  <c r="M28" i="35"/>
  <c r="H28" i="35"/>
  <c r="C28" i="35"/>
  <c r="AG3" i="35"/>
  <c r="AF3" i="35"/>
  <c r="W3" i="35"/>
  <c r="V3" i="35"/>
  <c r="U3" i="35"/>
  <c r="T3" i="35"/>
  <c r="O3" i="35"/>
  <c r="G3" i="35"/>
  <c r="H3" i="35" s="1"/>
  <c r="F3" i="35"/>
  <c r="D3" i="35"/>
  <c r="A2" i="35"/>
  <c r="A1" i="35"/>
  <c r="AF31" i="34"/>
  <c r="AB31" i="34"/>
  <c r="AD31" i="34" s="1"/>
  <c r="J31" i="34" s="1"/>
  <c r="Y31" i="34"/>
  <c r="X31" i="34"/>
  <c r="V31" i="34"/>
  <c r="U31" i="34"/>
  <c r="T31" i="34"/>
  <c r="R31" i="34"/>
  <c r="P31" i="34"/>
  <c r="O31" i="34"/>
  <c r="Q31" i="34" s="1"/>
  <c r="M31" i="34"/>
  <c r="H31" i="34"/>
  <c r="C31" i="34"/>
  <c r="AF30" i="34"/>
  <c r="J30" i="34" s="1"/>
  <c r="AD30" i="34"/>
  <c r="AB30" i="34"/>
  <c r="Y30" i="34"/>
  <c r="X30" i="34"/>
  <c r="Q30" i="34"/>
  <c r="P30" i="34"/>
  <c r="O30" i="34"/>
  <c r="M30" i="34"/>
  <c r="H30" i="34"/>
  <c r="C30" i="34"/>
  <c r="AF29" i="34"/>
  <c r="AB29" i="34"/>
  <c r="AD29" i="34" s="1"/>
  <c r="J29" i="34" s="1"/>
  <c r="Y29" i="34"/>
  <c r="Y3" i="34" s="1"/>
  <c r="X29" i="34"/>
  <c r="P29" i="34"/>
  <c r="O29" i="34"/>
  <c r="Q29" i="34" s="1"/>
  <c r="M29" i="34"/>
  <c r="H29" i="34"/>
  <c r="C29" i="34"/>
  <c r="AD28" i="34"/>
  <c r="J28" i="34" s="1"/>
  <c r="AB28" i="34"/>
  <c r="Y28" i="34"/>
  <c r="X28" i="34"/>
  <c r="Q28" i="34"/>
  <c r="P28" i="34"/>
  <c r="O28" i="34"/>
  <c r="M28" i="34"/>
  <c r="K28" i="34"/>
  <c r="H28" i="34"/>
  <c r="C28" i="34"/>
  <c r="AG3" i="34"/>
  <c r="AF3" i="34"/>
  <c r="X3" i="34"/>
  <c r="W3" i="34"/>
  <c r="V3" i="34"/>
  <c r="U3" i="34"/>
  <c r="T3" i="34"/>
  <c r="O3" i="34"/>
  <c r="H3" i="34"/>
  <c r="G3" i="34"/>
  <c r="F3" i="34"/>
  <c r="D3" i="34"/>
  <c r="C3" i="34"/>
  <c r="A2" i="34"/>
  <c r="A1" i="34"/>
  <c r="AD31" i="33"/>
  <c r="J31" i="33" s="1"/>
  <c r="AB31" i="33"/>
  <c r="Y31" i="33"/>
  <c r="X31" i="33"/>
  <c r="V31" i="33"/>
  <c r="U31" i="33"/>
  <c r="T31" i="33"/>
  <c r="R31" i="33"/>
  <c r="Q31" i="33"/>
  <c r="P31" i="33"/>
  <c r="O31" i="33"/>
  <c r="M31" i="33"/>
  <c r="H31" i="33"/>
  <c r="C31" i="33"/>
  <c r="AD30" i="33"/>
  <c r="J30" i="33" s="1"/>
  <c r="AB30" i="33"/>
  <c r="Y30" i="33"/>
  <c r="X30" i="33"/>
  <c r="Q30" i="33"/>
  <c r="P30" i="33"/>
  <c r="O30" i="33"/>
  <c r="M30" i="33"/>
  <c r="H30" i="33"/>
  <c r="C30" i="33"/>
  <c r="AD29" i="33"/>
  <c r="J29" i="33" s="1"/>
  <c r="K29" i="33" s="1"/>
  <c r="AB29" i="33"/>
  <c r="Y29" i="33"/>
  <c r="X29" i="33"/>
  <c r="P29" i="33"/>
  <c r="O29" i="33"/>
  <c r="Q29" i="33" s="1"/>
  <c r="M29" i="33"/>
  <c r="I29" i="33"/>
  <c r="H29" i="33"/>
  <c r="C29" i="33"/>
  <c r="AB28" i="33"/>
  <c r="AD28" i="33" s="1"/>
  <c r="J28" i="33" s="1"/>
  <c r="Y28" i="33"/>
  <c r="Y3" i="33" s="1"/>
  <c r="X28" i="33"/>
  <c r="X3" i="33" s="1"/>
  <c r="P28" i="33"/>
  <c r="O28" i="33"/>
  <c r="M28" i="33"/>
  <c r="H28" i="33"/>
  <c r="C28" i="33"/>
  <c r="AG3" i="33"/>
  <c r="AF3" i="33"/>
  <c r="W3" i="33"/>
  <c r="V3" i="33"/>
  <c r="U3" i="33"/>
  <c r="T3" i="33"/>
  <c r="O3" i="33"/>
  <c r="H3" i="33"/>
  <c r="G3" i="33"/>
  <c r="F3" i="33"/>
  <c r="D3" i="33"/>
  <c r="C3" i="33"/>
  <c r="A2" i="33"/>
  <c r="A1" i="33"/>
  <c r="AB31" i="32"/>
  <c r="AD31" i="32" s="1"/>
  <c r="Y31" i="32"/>
  <c r="X31" i="32"/>
  <c r="V31" i="32"/>
  <c r="U31" i="32"/>
  <c r="T31" i="32"/>
  <c r="R31" i="32"/>
  <c r="P31" i="32"/>
  <c r="O31" i="32"/>
  <c r="Q31" i="32" s="1"/>
  <c r="M31" i="32"/>
  <c r="J31" i="32"/>
  <c r="H31" i="32"/>
  <c r="C31" i="32"/>
  <c r="AD30" i="32"/>
  <c r="J30" i="32" s="1"/>
  <c r="AB30" i="32"/>
  <c r="Y30" i="32"/>
  <c r="X30" i="32"/>
  <c r="Q30" i="32"/>
  <c r="P30" i="32"/>
  <c r="O30" i="32"/>
  <c r="M30" i="32"/>
  <c r="H30" i="32"/>
  <c r="C30" i="32"/>
  <c r="AD29" i="32"/>
  <c r="J29" i="32" s="1"/>
  <c r="AB29" i="32"/>
  <c r="Y29" i="32"/>
  <c r="X29" i="32"/>
  <c r="Q29" i="32"/>
  <c r="P29" i="32"/>
  <c r="O29" i="32"/>
  <c r="M29" i="32"/>
  <c r="H29" i="32"/>
  <c r="C29" i="32"/>
  <c r="AB28" i="32"/>
  <c r="AD28" i="32" s="1"/>
  <c r="J28" i="32" s="1"/>
  <c r="Y28" i="32"/>
  <c r="Y3" i="32" s="1"/>
  <c r="X28" i="32"/>
  <c r="X3" i="32" s="1"/>
  <c r="P28" i="32"/>
  <c r="O28" i="32"/>
  <c r="Q28" i="32" s="1"/>
  <c r="M28" i="32"/>
  <c r="H28" i="32"/>
  <c r="C28" i="32"/>
  <c r="AG3" i="32"/>
  <c r="AF3" i="32"/>
  <c r="W3" i="32"/>
  <c r="V3" i="32"/>
  <c r="U3" i="32"/>
  <c r="T3" i="32"/>
  <c r="O3" i="32"/>
  <c r="G3" i="32"/>
  <c r="H3" i="32" s="1"/>
  <c r="F3" i="32"/>
  <c r="D3" i="32"/>
  <c r="C3" i="32"/>
  <c r="A2" i="32"/>
  <c r="A1" i="32"/>
  <c r="AF31" i="31"/>
  <c r="AB31" i="31"/>
  <c r="AD31" i="31" s="1"/>
  <c r="J31" i="31" s="1"/>
  <c r="Y31" i="31"/>
  <c r="X31" i="31"/>
  <c r="V31" i="31"/>
  <c r="U31" i="31"/>
  <c r="T31" i="31"/>
  <c r="R31" i="31"/>
  <c r="P31" i="31"/>
  <c r="O31" i="31"/>
  <c r="M31" i="31"/>
  <c r="H31" i="31"/>
  <c r="C31" i="31"/>
  <c r="AF30" i="31"/>
  <c r="J30" i="31" s="1"/>
  <c r="AD30" i="31"/>
  <c r="AB30" i="31"/>
  <c r="Y30" i="31"/>
  <c r="X30" i="31"/>
  <c r="Q30" i="31"/>
  <c r="P30" i="31"/>
  <c r="O30" i="31"/>
  <c r="M30" i="31"/>
  <c r="H30" i="31"/>
  <c r="C30" i="31"/>
  <c r="AF29" i="31"/>
  <c r="J29" i="31" s="1"/>
  <c r="AB29" i="31"/>
  <c r="AD29" i="31" s="1"/>
  <c r="Y29" i="31"/>
  <c r="X29" i="31"/>
  <c r="P29" i="31"/>
  <c r="O29" i="31"/>
  <c r="Q29" i="31" s="1"/>
  <c r="M29" i="31"/>
  <c r="H29" i="31"/>
  <c r="C29" i="31"/>
  <c r="AD28" i="31"/>
  <c r="J28" i="31" s="1"/>
  <c r="AB28" i="31"/>
  <c r="Y28" i="31"/>
  <c r="X28" i="31"/>
  <c r="Q28" i="31"/>
  <c r="P28" i="31"/>
  <c r="O28" i="31"/>
  <c r="M28" i="31"/>
  <c r="H28" i="31"/>
  <c r="C28" i="31"/>
  <c r="AD27" i="31"/>
  <c r="J27" i="31" s="1"/>
  <c r="AB27" i="31"/>
  <c r="Y27" i="31"/>
  <c r="X27" i="31"/>
  <c r="X3" i="31" s="1"/>
  <c r="Q27" i="31"/>
  <c r="P27" i="31"/>
  <c r="O27" i="31"/>
  <c r="M27" i="31"/>
  <c r="H27" i="31"/>
  <c r="C27" i="31"/>
  <c r="AG3" i="31"/>
  <c r="AF3" i="31"/>
  <c r="Y3" i="31"/>
  <c r="W3" i="31"/>
  <c r="V3" i="31"/>
  <c r="U3" i="31"/>
  <c r="T3" i="31"/>
  <c r="O3" i="31"/>
  <c r="G3" i="31"/>
  <c r="F3" i="31"/>
  <c r="H3" i="31" s="1"/>
  <c r="D3" i="31"/>
  <c r="C3" i="31"/>
  <c r="A2" i="31"/>
  <c r="A1" i="31"/>
  <c r="AD31" i="30"/>
  <c r="J31" i="30" s="1"/>
  <c r="AB31" i="30"/>
  <c r="Y31" i="30"/>
  <c r="X31" i="30"/>
  <c r="V31" i="30"/>
  <c r="U31" i="30"/>
  <c r="T31" i="30"/>
  <c r="R31" i="30"/>
  <c r="Q31" i="30"/>
  <c r="P31" i="30"/>
  <c r="O31" i="30"/>
  <c r="M31" i="30"/>
  <c r="H31" i="30"/>
  <c r="C31" i="30"/>
  <c r="AB30" i="30"/>
  <c r="AD30" i="30" s="1"/>
  <c r="J30" i="30" s="1"/>
  <c r="Y30" i="30"/>
  <c r="X30" i="30"/>
  <c r="P30" i="30"/>
  <c r="O30" i="30"/>
  <c r="Q30" i="30" s="1"/>
  <c r="M30" i="30"/>
  <c r="H30" i="30"/>
  <c r="C30" i="30"/>
  <c r="AB29" i="30"/>
  <c r="AD29" i="30" s="1"/>
  <c r="J29" i="30" s="1"/>
  <c r="Y29" i="30"/>
  <c r="X29" i="30"/>
  <c r="P29" i="30"/>
  <c r="O29" i="30"/>
  <c r="Q29" i="30" s="1"/>
  <c r="M29" i="30"/>
  <c r="H29" i="30"/>
  <c r="C29" i="30"/>
  <c r="AD28" i="30"/>
  <c r="J28" i="30" s="1"/>
  <c r="AB28" i="30"/>
  <c r="Y28" i="30"/>
  <c r="X28" i="30"/>
  <c r="Q28" i="30"/>
  <c r="P28" i="30"/>
  <c r="O28" i="30"/>
  <c r="M28" i="30"/>
  <c r="H28" i="30"/>
  <c r="C28" i="30"/>
  <c r="AD27" i="30"/>
  <c r="J27" i="30" s="1"/>
  <c r="AB27" i="30"/>
  <c r="Y27" i="30"/>
  <c r="X27" i="30"/>
  <c r="X3" i="30" s="1"/>
  <c r="Q27" i="30"/>
  <c r="P27" i="30"/>
  <c r="O27" i="30"/>
  <c r="M27" i="30"/>
  <c r="H27" i="30"/>
  <c r="C27" i="30"/>
  <c r="AG3" i="30"/>
  <c r="AF3" i="30"/>
  <c r="Y3" i="30"/>
  <c r="W3" i="30"/>
  <c r="V3" i="30"/>
  <c r="U3" i="30"/>
  <c r="T3" i="30"/>
  <c r="O3" i="30"/>
  <c r="G3" i="30"/>
  <c r="F3" i="30"/>
  <c r="H3" i="30" s="1"/>
  <c r="D3" i="30"/>
  <c r="C3" i="30"/>
  <c r="A2" i="30"/>
  <c r="A1" i="30"/>
  <c r="AB31" i="29"/>
  <c r="AD31" i="29" s="1"/>
  <c r="J31" i="29" s="1"/>
  <c r="Y31" i="29"/>
  <c r="X31" i="29"/>
  <c r="V31" i="29"/>
  <c r="U31" i="29"/>
  <c r="T31" i="29"/>
  <c r="R31" i="29"/>
  <c r="P31" i="29"/>
  <c r="O31" i="29"/>
  <c r="Q31" i="29" s="1"/>
  <c r="M31" i="29"/>
  <c r="H31" i="29"/>
  <c r="C31" i="29"/>
  <c r="AB30" i="29"/>
  <c r="AD30" i="29" s="1"/>
  <c r="J30" i="29" s="1"/>
  <c r="Y30" i="29"/>
  <c r="X30" i="29"/>
  <c r="P30" i="29"/>
  <c r="O30" i="29"/>
  <c r="Q30" i="29" s="1"/>
  <c r="M30" i="29"/>
  <c r="H30" i="29"/>
  <c r="C30" i="29"/>
  <c r="AB29" i="29"/>
  <c r="AD29" i="29" s="1"/>
  <c r="J29" i="29" s="1"/>
  <c r="Y29" i="29"/>
  <c r="X29" i="29"/>
  <c r="P29" i="29"/>
  <c r="O29" i="29"/>
  <c r="Q29" i="29" s="1"/>
  <c r="M29" i="29"/>
  <c r="H29" i="29"/>
  <c r="C29" i="29"/>
  <c r="AD28" i="29"/>
  <c r="J28" i="29" s="1"/>
  <c r="AB28" i="29"/>
  <c r="Y28" i="29"/>
  <c r="X28" i="29"/>
  <c r="Q28" i="29"/>
  <c r="P28" i="29"/>
  <c r="O28" i="29"/>
  <c r="M28" i="29"/>
  <c r="H28" i="29"/>
  <c r="C28" i="29"/>
  <c r="AB27" i="29"/>
  <c r="AD27" i="29" s="1"/>
  <c r="J27" i="29" s="1"/>
  <c r="Y27" i="29"/>
  <c r="X27" i="29"/>
  <c r="X3" i="29" s="1"/>
  <c r="Q27" i="29"/>
  <c r="P27" i="29"/>
  <c r="O27" i="29"/>
  <c r="M27" i="29"/>
  <c r="H27" i="29"/>
  <c r="C27" i="29"/>
  <c r="AG3" i="29"/>
  <c r="AF3" i="29"/>
  <c r="Y3" i="29"/>
  <c r="W3" i="29"/>
  <c r="V3" i="29"/>
  <c r="U3" i="29"/>
  <c r="T3" i="29"/>
  <c r="O3" i="29"/>
  <c r="G3" i="29"/>
  <c r="F3" i="29"/>
  <c r="H3" i="29" s="1"/>
  <c r="D3" i="29"/>
  <c r="C3" i="29"/>
  <c r="A2" i="29"/>
  <c r="A1" i="29"/>
  <c r="AB31" i="28"/>
  <c r="AD31" i="28" s="1"/>
  <c r="J31" i="28" s="1"/>
  <c r="Y31" i="28"/>
  <c r="X31" i="28"/>
  <c r="V31" i="28"/>
  <c r="U31" i="28"/>
  <c r="T31" i="28"/>
  <c r="R31" i="28"/>
  <c r="P31" i="28"/>
  <c r="O31" i="28"/>
  <c r="Q31" i="28" s="1"/>
  <c r="M31" i="28"/>
  <c r="H31" i="28"/>
  <c r="C31" i="28"/>
  <c r="AB30" i="28"/>
  <c r="AD30" i="28" s="1"/>
  <c r="J30" i="28" s="1"/>
  <c r="K30" i="28" s="1"/>
  <c r="Y30" i="28"/>
  <c r="X30" i="28"/>
  <c r="P30" i="28"/>
  <c r="O30" i="28"/>
  <c r="Q30" i="28" s="1"/>
  <c r="M30" i="28"/>
  <c r="H30" i="28"/>
  <c r="C30" i="28"/>
  <c r="AB29" i="28"/>
  <c r="AD29" i="28" s="1"/>
  <c r="J29" i="28" s="1"/>
  <c r="Y29" i="28"/>
  <c r="X29" i="28"/>
  <c r="P29" i="28"/>
  <c r="O29" i="28"/>
  <c r="M29" i="28"/>
  <c r="H29" i="28"/>
  <c r="C29" i="28"/>
  <c r="AD28" i="28"/>
  <c r="J28" i="28" s="1"/>
  <c r="I28" i="28" s="1"/>
  <c r="AB28" i="28"/>
  <c r="Y28" i="28"/>
  <c r="X28" i="28"/>
  <c r="Q28" i="28"/>
  <c r="P28" i="28"/>
  <c r="O28" i="28"/>
  <c r="M28" i="28"/>
  <c r="K28" i="28"/>
  <c r="H28" i="28"/>
  <c r="C28" i="28"/>
  <c r="AB27" i="28"/>
  <c r="AD27" i="28" s="1"/>
  <c r="J27" i="28" s="1"/>
  <c r="Y27" i="28"/>
  <c r="X27" i="28"/>
  <c r="Q27" i="28"/>
  <c r="P27" i="28"/>
  <c r="O27" i="28"/>
  <c r="M27" i="28"/>
  <c r="H27" i="28"/>
  <c r="C27" i="28"/>
  <c r="AD26" i="28"/>
  <c r="J26" i="28" s="1"/>
  <c r="K26" i="28" s="1"/>
  <c r="AB26" i="28"/>
  <c r="Y26" i="28"/>
  <c r="X26" i="28"/>
  <c r="P26" i="28"/>
  <c r="O26" i="28"/>
  <c r="Q26" i="28" s="1"/>
  <c r="M26" i="28"/>
  <c r="I26" i="28"/>
  <c r="H26" i="28"/>
  <c r="C26" i="28"/>
  <c r="AB25" i="28"/>
  <c r="AD25" i="28" s="1"/>
  <c r="J25" i="28" s="1"/>
  <c r="Y25" i="28"/>
  <c r="Y3" i="28" s="1"/>
  <c r="X25" i="28"/>
  <c r="X3" i="28" s="1"/>
  <c r="P25" i="28"/>
  <c r="Q25" i="28" s="1"/>
  <c r="O25" i="28"/>
  <c r="M25" i="28"/>
  <c r="H25" i="28"/>
  <c r="C25" i="28"/>
  <c r="AG3" i="28"/>
  <c r="AF3" i="28"/>
  <c r="W3" i="28"/>
  <c r="V3" i="28"/>
  <c r="U3" i="28"/>
  <c r="T3" i="28"/>
  <c r="O3" i="28"/>
  <c r="H3" i="28"/>
  <c r="G3" i="28"/>
  <c r="F3" i="28"/>
  <c r="D3" i="28"/>
  <c r="C3" i="28"/>
  <c r="A2" i="28"/>
  <c r="A1" i="28"/>
  <c r="AB31" i="27"/>
  <c r="AD31" i="27" s="1"/>
  <c r="Y31" i="27"/>
  <c r="X31" i="27"/>
  <c r="V31" i="27"/>
  <c r="U31" i="27"/>
  <c r="T31" i="27"/>
  <c r="R31" i="27"/>
  <c r="P31" i="27"/>
  <c r="O31" i="27"/>
  <c r="M31" i="27"/>
  <c r="J31" i="27"/>
  <c r="H31" i="27"/>
  <c r="C31" i="27"/>
  <c r="AD30" i="27"/>
  <c r="J30" i="27" s="1"/>
  <c r="I30" i="27" s="1"/>
  <c r="AB30" i="27"/>
  <c r="Y30" i="27"/>
  <c r="X30" i="27"/>
  <c r="Q30" i="27"/>
  <c r="P30" i="27"/>
  <c r="O30" i="27"/>
  <c r="M30" i="27"/>
  <c r="K30" i="27"/>
  <c r="H30" i="27"/>
  <c r="C30" i="27"/>
  <c r="AB29" i="27"/>
  <c r="AD29" i="27" s="1"/>
  <c r="J29" i="27" s="1"/>
  <c r="Y29" i="27"/>
  <c r="X29" i="27"/>
  <c r="Q29" i="27"/>
  <c r="P29" i="27"/>
  <c r="O29" i="27"/>
  <c r="M29" i="27"/>
  <c r="H29" i="27"/>
  <c r="C29" i="27"/>
  <c r="AD28" i="27"/>
  <c r="J28" i="27" s="1"/>
  <c r="K28" i="27" s="1"/>
  <c r="AB28" i="27"/>
  <c r="Y28" i="27"/>
  <c r="Y3" i="27" s="1"/>
  <c r="X28" i="27"/>
  <c r="P28" i="27"/>
  <c r="O28" i="27"/>
  <c r="Q28" i="27" s="1"/>
  <c r="M28" i="27"/>
  <c r="H28" i="27"/>
  <c r="C28" i="27"/>
  <c r="AB27" i="27"/>
  <c r="AD27" i="27" s="1"/>
  <c r="J27" i="27" s="1"/>
  <c r="Y27" i="27"/>
  <c r="X27" i="27"/>
  <c r="P27" i="27"/>
  <c r="Q27" i="27" s="1"/>
  <c r="O27" i="27"/>
  <c r="M27" i="27"/>
  <c r="H27" i="27"/>
  <c r="C27" i="27"/>
  <c r="AD26" i="27"/>
  <c r="J26" i="27" s="1"/>
  <c r="I26" i="27" s="1"/>
  <c r="AB26" i="27"/>
  <c r="Y26" i="27"/>
  <c r="X26" i="27"/>
  <c r="Q26" i="27"/>
  <c r="P26" i="27"/>
  <c r="O26" i="27"/>
  <c r="M26" i="27"/>
  <c r="K26" i="27"/>
  <c r="H26" i="27"/>
  <c r="C26" i="27"/>
  <c r="AD25" i="27"/>
  <c r="J25" i="27" s="1"/>
  <c r="AB25" i="27"/>
  <c r="Y25" i="27"/>
  <c r="X25" i="27"/>
  <c r="X3" i="27" s="1"/>
  <c r="P25" i="27"/>
  <c r="O25" i="27"/>
  <c r="Q25" i="27" s="1"/>
  <c r="M25" i="27"/>
  <c r="H25" i="27"/>
  <c r="C25" i="27"/>
  <c r="AG3" i="27"/>
  <c r="AF3" i="27"/>
  <c r="W3" i="27"/>
  <c r="V3" i="27"/>
  <c r="U3" i="27"/>
  <c r="T3" i="27"/>
  <c r="O3" i="27"/>
  <c r="G3" i="27"/>
  <c r="F3" i="27"/>
  <c r="H3" i="27" s="1"/>
  <c r="D3" i="27"/>
  <c r="C3" i="27"/>
  <c r="A2" i="27"/>
  <c r="A1" i="27"/>
  <c r="AD31" i="26"/>
  <c r="J31" i="26" s="1"/>
  <c r="AB31" i="26"/>
  <c r="Y31" i="26"/>
  <c r="X31" i="26"/>
  <c r="V31" i="26"/>
  <c r="U31" i="26"/>
  <c r="T31" i="26"/>
  <c r="R31" i="26"/>
  <c r="Q31" i="26"/>
  <c r="P31" i="26"/>
  <c r="O31" i="26"/>
  <c r="M31" i="26"/>
  <c r="H31" i="26"/>
  <c r="C31" i="26"/>
  <c r="AD30" i="26"/>
  <c r="J30" i="26" s="1"/>
  <c r="K30" i="26" s="1"/>
  <c r="AB30" i="26"/>
  <c r="Y30" i="26"/>
  <c r="X30" i="26"/>
  <c r="P30" i="26"/>
  <c r="O30" i="26"/>
  <c r="Q30" i="26" s="1"/>
  <c r="M30" i="26"/>
  <c r="I30" i="26"/>
  <c r="H30" i="26"/>
  <c r="C30" i="26"/>
  <c r="AB29" i="26"/>
  <c r="AD29" i="26" s="1"/>
  <c r="Y29" i="26"/>
  <c r="X29" i="26"/>
  <c r="P29" i="26"/>
  <c r="Q29" i="26" s="1"/>
  <c r="O29" i="26"/>
  <c r="M29" i="26"/>
  <c r="J29" i="26"/>
  <c r="H29" i="26"/>
  <c r="C29" i="26"/>
  <c r="AD28" i="26"/>
  <c r="J28" i="26" s="1"/>
  <c r="I28" i="26" s="1"/>
  <c r="AB28" i="26"/>
  <c r="Y28" i="26"/>
  <c r="X28" i="26"/>
  <c r="Q28" i="26"/>
  <c r="P28" i="26"/>
  <c r="O28" i="26"/>
  <c r="M28" i="26"/>
  <c r="K28" i="26"/>
  <c r="H28" i="26"/>
  <c r="C28" i="26"/>
  <c r="AD27" i="26"/>
  <c r="J27" i="26" s="1"/>
  <c r="AB27" i="26"/>
  <c r="Y27" i="26"/>
  <c r="X27" i="26"/>
  <c r="P27" i="26"/>
  <c r="Q27" i="26" s="1"/>
  <c r="O27" i="26"/>
  <c r="M27" i="26"/>
  <c r="H27" i="26"/>
  <c r="C27" i="26"/>
  <c r="AD26" i="26"/>
  <c r="J26" i="26" s="1"/>
  <c r="K26" i="26" s="1"/>
  <c r="AB26" i="26"/>
  <c r="Y26" i="26"/>
  <c r="Y3" i="26" s="1"/>
  <c r="X26" i="26"/>
  <c r="P26" i="26"/>
  <c r="O26" i="26"/>
  <c r="Q26" i="26" s="1"/>
  <c r="M26" i="26"/>
  <c r="I26" i="26"/>
  <c r="H26" i="26"/>
  <c r="C26" i="26"/>
  <c r="AB25" i="26"/>
  <c r="AD25" i="26" s="1"/>
  <c r="Y25" i="26"/>
  <c r="X25" i="26"/>
  <c r="P25" i="26"/>
  <c r="O25" i="26"/>
  <c r="Q25" i="26" s="1"/>
  <c r="M25" i="26"/>
  <c r="J25" i="26"/>
  <c r="H25" i="26"/>
  <c r="C25" i="26"/>
  <c r="AG3" i="26"/>
  <c r="AF3" i="26"/>
  <c r="W3" i="26"/>
  <c r="V3" i="26"/>
  <c r="U3" i="26"/>
  <c r="T3" i="26"/>
  <c r="O3" i="26"/>
  <c r="H3" i="26"/>
  <c r="G3" i="26"/>
  <c r="F3" i="26"/>
  <c r="D3" i="26"/>
  <c r="C3" i="26"/>
  <c r="A2" i="26"/>
  <c r="A1" i="26"/>
  <c r="AB31" i="25"/>
  <c r="AD31" i="25" s="1"/>
  <c r="J31" i="25" s="1"/>
  <c r="Y31" i="25"/>
  <c r="X31" i="25"/>
  <c r="V31" i="25"/>
  <c r="U31" i="25"/>
  <c r="T31" i="25"/>
  <c r="R31" i="25"/>
  <c r="P31" i="25"/>
  <c r="O31" i="25"/>
  <c r="M31" i="25"/>
  <c r="H31" i="25"/>
  <c r="C31" i="25"/>
  <c r="AD30" i="25"/>
  <c r="J30" i="25" s="1"/>
  <c r="I30" i="25" s="1"/>
  <c r="AB30" i="25"/>
  <c r="Y30" i="25"/>
  <c r="X30" i="25"/>
  <c r="Q30" i="25"/>
  <c r="P30" i="25"/>
  <c r="O30" i="25"/>
  <c r="M30" i="25"/>
  <c r="K30" i="25"/>
  <c r="H30" i="25"/>
  <c r="C30" i="25"/>
  <c r="AD29" i="25"/>
  <c r="J29" i="25" s="1"/>
  <c r="AB29" i="25"/>
  <c r="Y29" i="25"/>
  <c r="X29" i="25"/>
  <c r="Q29" i="25"/>
  <c r="P29" i="25"/>
  <c r="O29" i="25"/>
  <c r="M29" i="25"/>
  <c r="H29" i="25"/>
  <c r="C29" i="25"/>
  <c r="AB28" i="25"/>
  <c r="AD28" i="25" s="1"/>
  <c r="J28" i="25" s="1"/>
  <c r="K28" i="25" s="1"/>
  <c r="Y28" i="25"/>
  <c r="X28" i="25"/>
  <c r="P28" i="25"/>
  <c r="O28" i="25"/>
  <c r="Q28" i="25" s="1"/>
  <c r="M28" i="25"/>
  <c r="I28" i="25"/>
  <c r="H28" i="25"/>
  <c r="C28" i="25"/>
  <c r="AB27" i="25"/>
  <c r="AD27" i="25" s="1"/>
  <c r="Y27" i="25"/>
  <c r="X27" i="25"/>
  <c r="P27" i="25"/>
  <c r="O27" i="25"/>
  <c r="M27" i="25"/>
  <c r="J27" i="25"/>
  <c r="H27" i="25"/>
  <c r="C27" i="25"/>
  <c r="AB26" i="25"/>
  <c r="AD26" i="25" s="1"/>
  <c r="J26" i="25" s="1"/>
  <c r="Y26" i="25"/>
  <c r="X26" i="25"/>
  <c r="Q26" i="25"/>
  <c r="P26" i="25"/>
  <c r="O26" i="25"/>
  <c r="M26" i="25"/>
  <c r="H26" i="25"/>
  <c r="C26" i="25"/>
  <c r="AD25" i="25"/>
  <c r="J25" i="25" s="1"/>
  <c r="AB25" i="25"/>
  <c r="Y25" i="25"/>
  <c r="X25" i="25"/>
  <c r="X3" i="25" s="1"/>
  <c r="Q25" i="25"/>
  <c r="P25" i="25"/>
  <c r="O25" i="25"/>
  <c r="M25" i="25"/>
  <c r="H25" i="25"/>
  <c r="C25" i="25"/>
  <c r="AG3" i="25"/>
  <c r="AF3" i="25"/>
  <c r="Y3" i="25"/>
  <c r="W3" i="25"/>
  <c r="V3" i="25"/>
  <c r="U3" i="25"/>
  <c r="T3" i="25"/>
  <c r="O3" i="25"/>
  <c r="G3" i="25"/>
  <c r="F3" i="25"/>
  <c r="H3" i="25" s="1"/>
  <c r="D3" i="25"/>
  <c r="C3" i="25"/>
  <c r="A2" i="25"/>
  <c r="A1" i="25"/>
  <c r="AB31" i="24"/>
  <c r="AD31" i="24" s="1"/>
  <c r="J31" i="24" s="1"/>
  <c r="I31" i="24" s="1"/>
  <c r="Y31" i="24"/>
  <c r="X31" i="24"/>
  <c r="V31" i="24"/>
  <c r="U31" i="24"/>
  <c r="T31" i="24"/>
  <c r="R31" i="24"/>
  <c r="P31" i="24"/>
  <c r="O31" i="24"/>
  <c r="Q31" i="24" s="1"/>
  <c r="M31" i="24"/>
  <c r="H31" i="24"/>
  <c r="C31" i="24"/>
  <c r="AB30" i="24"/>
  <c r="AD30" i="24" s="1"/>
  <c r="J30" i="24" s="1"/>
  <c r="Y30" i="24"/>
  <c r="X30" i="24"/>
  <c r="P30" i="24"/>
  <c r="O30" i="24"/>
  <c r="Q30" i="24" s="1"/>
  <c r="M30" i="24"/>
  <c r="H30" i="24"/>
  <c r="C30" i="24"/>
  <c r="AB29" i="24"/>
  <c r="AD29" i="24" s="1"/>
  <c r="J29" i="24" s="1"/>
  <c r="Y29" i="24"/>
  <c r="X29" i="24"/>
  <c r="P29" i="24"/>
  <c r="O29" i="24"/>
  <c r="M29" i="24"/>
  <c r="H29" i="24"/>
  <c r="C29" i="24"/>
  <c r="AD28" i="24"/>
  <c r="J28" i="24" s="1"/>
  <c r="AB28" i="24"/>
  <c r="Y28" i="24"/>
  <c r="X28" i="24"/>
  <c r="Q28" i="24"/>
  <c r="P28" i="24"/>
  <c r="O28" i="24"/>
  <c r="M28" i="24"/>
  <c r="H28" i="24"/>
  <c r="C28" i="24"/>
  <c r="AB27" i="24"/>
  <c r="AD27" i="24" s="1"/>
  <c r="J27" i="24" s="1"/>
  <c r="Y27" i="24"/>
  <c r="X27" i="24"/>
  <c r="Q27" i="24"/>
  <c r="P27" i="24"/>
  <c r="O27" i="24"/>
  <c r="M27" i="24"/>
  <c r="H27" i="24"/>
  <c r="C27" i="24"/>
  <c r="AD26" i="24"/>
  <c r="J26" i="24" s="1"/>
  <c r="K26" i="24" s="1"/>
  <c r="AB26" i="24"/>
  <c r="Y26" i="24"/>
  <c r="X26" i="24"/>
  <c r="P26" i="24"/>
  <c r="O26" i="24"/>
  <c r="Q26" i="24" s="1"/>
  <c r="M26" i="24"/>
  <c r="I26" i="24"/>
  <c r="H26" i="24"/>
  <c r="C26" i="24"/>
  <c r="AB25" i="24"/>
  <c r="AD25" i="24" s="1"/>
  <c r="Y25" i="24"/>
  <c r="X25" i="24"/>
  <c r="P25" i="24"/>
  <c r="Q25" i="24" s="1"/>
  <c r="O25" i="24"/>
  <c r="M25" i="24"/>
  <c r="K25" i="24"/>
  <c r="J25" i="24"/>
  <c r="H25" i="24"/>
  <c r="C25" i="24"/>
  <c r="AD24" i="24"/>
  <c r="J24" i="24" s="1"/>
  <c r="AB24" i="24"/>
  <c r="Y24" i="24"/>
  <c r="X24" i="24"/>
  <c r="X3" i="24" s="1"/>
  <c r="Q24" i="24"/>
  <c r="P24" i="24"/>
  <c r="O24" i="24"/>
  <c r="M24" i="24"/>
  <c r="K24" i="24"/>
  <c r="I24" i="24"/>
  <c r="H24" i="24"/>
  <c r="C24" i="24"/>
  <c r="AG3" i="24"/>
  <c r="AF3" i="24"/>
  <c r="W3" i="24"/>
  <c r="V3" i="24"/>
  <c r="U3" i="24"/>
  <c r="T3" i="24"/>
  <c r="O3" i="24"/>
  <c r="G3" i="24"/>
  <c r="H3" i="24" s="1"/>
  <c r="F3" i="24"/>
  <c r="D3" i="24"/>
  <c r="C3" i="24"/>
  <c r="A2" i="24"/>
  <c r="A1" i="24"/>
  <c r="AB31" i="23"/>
  <c r="AD31" i="23" s="1"/>
  <c r="Y31" i="23"/>
  <c r="X31" i="23"/>
  <c r="V31" i="23"/>
  <c r="U31" i="23"/>
  <c r="T31" i="23"/>
  <c r="R31" i="23"/>
  <c r="P31" i="23"/>
  <c r="O31" i="23"/>
  <c r="Q31" i="23" s="1"/>
  <c r="M31" i="23"/>
  <c r="J31" i="23"/>
  <c r="I31" i="23" s="1"/>
  <c r="H31" i="23"/>
  <c r="C31" i="23"/>
  <c r="AB30" i="23"/>
  <c r="AD30" i="23" s="1"/>
  <c r="J30" i="23" s="1"/>
  <c r="Y30" i="23"/>
  <c r="X30" i="23"/>
  <c r="Q30" i="23"/>
  <c r="P30" i="23"/>
  <c r="O30" i="23"/>
  <c r="M30" i="23"/>
  <c r="H30" i="23"/>
  <c r="C30" i="23"/>
  <c r="AD29" i="23"/>
  <c r="J29" i="23" s="1"/>
  <c r="AB29" i="23"/>
  <c r="Y29" i="23"/>
  <c r="X29" i="23"/>
  <c r="P29" i="23"/>
  <c r="O29" i="23"/>
  <c r="Q29" i="23" s="1"/>
  <c r="M29" i="23"/>
  <c r="H29" i="23"/>
  <c r="C29" i="23"/>
  <c r="AB28" i="23"/>
  <c r="AD28" i="23" s="1"/>
  <c r="Y28" i="23"/>
  <c r="X28" i="23"/>
  <c r="Q28" i="23"/>
  <c r="P28" i="23"/>
  <c r="O28" i="23"/>
  <c r="M28" i="23"/>
  <c r="J28" i="23"/>
  <c r="H28" i="23"/>
  <c r="C28" i="23"/>
  <c r="AB27" i="23"/>
  <c r="AD27" i="23" s="1"/>
  <c r="J27" i="23" s="1"/>
  <c r="Y27" i="23"/>
  <c r="X27" i="23"/>
  <c r="P27" i="23"/>
  <c r="Q27" i="23" s="1"/>
  <c r="O27" i="23"/>
  <c r="M27" i="23"/>
  <c r="H27" i="23"/>
  <c r="C27" i="23"/>
  <c r="AD26" i="23"/>
  <c r="J26" i="23" s="1"/>
  <c r="I26" i="23" s="1"/>
  <c r="AB26" i="23"/>
  <c r="Y26" i="23"/>
  <c r="X26" i="23"/>
  <c r="P26" i="23"/>
  <c r="O26" i="23"/>
  <c r="Q26" i="23" s="1"/>
  <c r="M26" i="23"/>
  <c r="K26" i="23"/>
  <c r="H26" i="23"/>
  <c r="C26" i="23"/>
  <c r="AB25" i="23"/>
  <c r="AD25" i="23" s="1"/>
  <c r="J25" i="23" s="1"/>
  <c r="Y25" i="23"/>
  <c r="Y3" i="23" s="1"/>
  <c r="X25" i="23"/>
  <c r="X3" i="23" s="1"/>
  <c r="Q25" i="23"/>
  <c r="P25" i="23"/>
  <c r="O25" i="23"/>
  <c r="M25" i="23"/>
  <c r="H25" i="23"/>
  <c r="C25" i="23"/>
  <c r="AG3" i="23"/>
  <c r="AF3" i="23"/>
  <c r="W3" i="23"/>
  <c r="V3" i="23"/>
  <c r="U3" i="23"/>
  <c r="T3" i="23"/>
  <c r="O3" i="23"/>
  <c r="G3" i="23"/>
  <c r="H3" i="23" s="1"/>
  <c r="F3" i="23"/>
  <c r="D3" i="23"/>
  <c r="C3" i="23"/>
  <c r="A2" i="23"/>
  <c r="A1" i="23"/>
  <c r="AB31" i="22"/>
  <c r="AD31" i="22" s="1"/>
  <c r="J31" i="22" s="1"/>
  <c r="Y31" i="22"/>
  <c r="X31" i="22"/>
  <c r="V31" i="22"/>
  <c r="U31" i="22"/>
  <c r="T31" i="22"/>
  <c r="R31" i="22"/>
  <c r="P31" i="22"/>
  <c r="O31" i="22"/>
  <c r="Q31" i="22" s="1"/>
  <c r="M31" i="22"/>
  <c r="H31" i="22"/>
  <c r="C31" i="22"/>
  <c r="AB30" i="22"/>
  <c r="AD30" i="22" s="1"/>
  <c r="Y30" i="22"/>
  <c r="X30" i="22"/>
  <c r="Q30" i="22"/>
  <c r="P30" i="22"/>
  <c r="O30" i="22"/>
  <c r="M30" i="22"/>
  <c r="J30" i="22"/>
  <c r="K30" i="22" s="1"/>
  <c r="H30" i="22"/>
  <c r="C30" i="22"/>
  <c r="AB29" i="22"/>
  <c r="AD29" i="22" s="1"/>
  <c r="J29" i="22" s="1"/>
  <c r="Y29" i="22"/>
  <c r="X29" i="22"/>
  <c r="Q29" i="22"/>
  <c r="P29" i="22"/>
  <c r="O29" i="22"/>
  <c r="M29" i="22"/>
  <c r="H29" i="22"/>
  <c r="C29" i="22"/>
  <c r="AD28" i="22"/>
  <c r="J28" i="22" s="1"/>
  <c r="I28" i="22" s="1"/>
  <c r="AB28" i="22"/>
  <c r="Y28" i="22"/>
  <c r="X28" i="22"/>
  <c r="P28" i="22"/>
  <c r="O28" i="22"/>
  <c r="Q28" i="22" s="1"/>
  <c r="M28" i="22"/>
  <c r="H28" i="22"/>
  <c r="C28" i="22"/>
  <c r="AB27" i="22"/>
  <c r="AD27" i="22" s="1"/>
  <c r="J27" i="22" s="1"/>
  <c r="Y27" i="22"/>
  <c r="X27" i="22"/>
  <c r="Q27" i="22"/>
  <c r="P27" i="22"/>
  <c r="O27" i="22"/>
  <c r="M27" i="22"/>
  <c r="H27" i="22"/>
  <c r="C27" i="22"/>
  <c r="AD26" i="22"/>
  <c r="J26" i="22" s="1"/>
  <c r="AB26" i="22"/>
  <c r="Y26" i="22"/>
  <c r="X26" i="22"/>
  <c r="P26" i="22"/>
  <c r="O26" i="22"/>
  <c r="Q26" i="22" s="1"/>
  <c r="M26" i="22"/>
  <c r="H26" i="22"/>
  <c r="C26" i="22"/>
  <c r="AB25" i="22"/>
  <c r="AD25" i="22" s="1"/>
  <c r="J25" i="22" s="1"/>
  <c r="Y25" i="22"/>
  <c r="X25" i="22"/>
  <c r="P25" i="22"/>
  <c r="O25" i="22"/>
  <c r="Q25" i="22" s="1"/>
  <c r="M25" i="22"/>
  <c r="H25" i="22"/>
  <c r="C25" i="22"/>
  <c r="AG3" i="22"/>
  <c r="AF3" i="22"/>
  <c r="X3" i="22"/>
  <c r="W3" i="22"/>
  <c r="V3" i="22"/>
  <c r="U3" i="22"/>
  <c r="T3" i="22"/>
  <c r="O3" i="22"/>
  <c r="H3" i="22"/>
  <c r="G3" i="22"/>
  <c r="F3" i="22"/>
  <c r="D3" i="22"/>
  <c r="C3" i="22"/>
  <c r="A2" i="22"/>
  <c r="A1" i="22"/>
  <c r="AB31" i="21"/>
  <c r="AD31" i="21" s="1"/>
  <c r="J31" i="21" s="1"/>
  <c r="Y31" i="21"/>
  <c r="X31" i="21"/>
  <c r="V31" i="21"/>
  <c r="U31" i="21"/>
  <c r="T31" i="21"/>
  <c r="R31" i="21"/>
  <c r="P31" i="21"/>
  <c r="Q31" i="21" s="1"/>
  <c r="O31" i="21"/>
  <c r="M31" i="21"/>
  <c r="H31" i="21"/>
  <c r="C31" i="21"/>
  <c r="AD30" i="21"/>
  <c r="J30" i="21" s="1"/>
  <c r="I30" i="21" s="1"/>
  <c r="AB30" i="21"/>
  <c r="Y30" i="21"/>
  <c r="X30" i="21"/>
  <c r="P30" i="21"/>
  <c r="O30" i="21"/>
  <c r="Q30" i="21" s="1"/>
  <c r="M30" i="21"/>
  <c r="H30" i="21"/>
  <c r="C30" i="21"/>
  <c r="AB29" i="21"/>
  <c r="AD29" i="21" s="1"/>
  <c r="J29" i="21" s="1"/>
  <c r="K29" i="21" s="1"/>
  <c r="Y29" i="21"/>
  <c r="X29" i="21"/>
  <c r="Q29" i="21"/>
  <c r="P29" i="21"/>
  <c r="O29" i="21"/>
  <c r="M29" i="21"/>
  <c r="H29" i="21"/>
  <c r="C29" i="21"/>
  <c r="AB28" i="21"/>
  <c r="AD28" i="21" s="1"/>
  <c r="J28" i="21" s="1"/>
  <c r="Y28" i="21"/>
  <c r="X28" i="21"/>
  <c r="P28" i="21"/>
  <c r="O28" i="21"/>
  <c r="Q28" i="21" s="1"/>
  <c r="M28" i="21"/>
  <c r="H28" i="21"/>
  <c r="C28" i="21"/>
  <c r="AD27" i="21"/>
  <c r="AB27" i="21"/>
  <c r="Y27" i="21"/>
  <c r="X27" i="21"/>
  <c r="P27" i="21"/>
  <c r="O27" i="21"/>
  <c r="Q27" i="21" s="1"/>
  <c r="M27" i="21"/>
  <c r="J27" i="21"/>
  <c r="H27" i="21"/>
  <c r="C27" i="21"/>
  <c r="AB26" i="21"/>
  <c r="AD26" i="21" s="1"/>
  <c r="J26" i="21" s="1"/>
  <c r="Y26" i="21"/>
  <c r="X26" i="21"/>
  <c r="Q26" i="21"/>
  <c r="P26" i="21"/>
  <c r="O26" i="21"/>
  <c r="M26" i="21"/>
  <c r="H26" i="21"/>
  <c r="C26" i="21"/>
  <c r="AD25" i="21"/>
  <c r="J25" i="21" s="1"/>
  <c r="AB25" i="21"/>
  <c r="Y25" i="21"/>
  <c r="X25" i="21"/>
  <c r="P25" i="21"/>
  <c r="O25" i="21"/>
  <c r="Q25" i="21" s="1"/>
  <c r="M25" i="21"/>
  <c r="H25" i="21"/>
  <c r="C25" i="21"/>
  <c r="AG3" i="21"/>
  <c r="AF3" i="21"/>
  <c r="Y3" i="21"/>
  <c r="W3" i="21"/>
  <c r="V3" i="21"/>
  <c r="U3" i="21"/>
  <c r="T3" i="21"/>
  <c r="O3" i="21"/>
  <c r="H3" i="21"/>
  <c r="G3" i="21"/>
  <c r="F3" i="21"/>
  <c r="D3" i="21"/>
  <c r="C3" i="21"/>
  <c r="A2" i="21"/>
  <c r="A1" i="21"/>
  <c r="AD31" i="20"/>
  <c r="AB31" i="20"/>
  <c r="Y31" i="20"/>
  <c r="X31" i="20"/>
  <c r="V31" i="20"/>
  <c r="U31" i="20"/>
  <c r="T31" i="20"/>
  <c r="R31" i="20"/>
  <c r="Q31" i="20"/>
  <c r="P31" i="20"/>
  <c r="O31" i="20"/>
  <c r="M31" i="20"/>
  <c r="J31" i="20"/>
  <c r="K31" i="20" s="1"/>
  <c r="I31" i="20"/>
  <c r="H31" i="20"/>
  <c r="C31" i="20"/>
  <c r="AB30" i="20"/>
  <c r="AD30" i="20" s="1"/>
  <c r="J30" i="20" s="1"/>
  <c r="Y30" i="20"/>
  <c r="X30" i="20"/>
  <c r="P30" i="20"/>
  <c r="O30" i="20"/>
  <c r="M30" i="20"/>
  <c r="H30" i="20"/>
  <c r="C30" i="20"/>
  <c r="AB29" i="20"/>
  <c r="AD29" i="20" s="1"/>
  <c r="J29" i="20" s="1"/>
  <c r="Y29" i="20"/>
  <c r="X29" i="20"/>
  <c r="P29" i="20"/>
  <c r="O29" i="20"/>
  <c r="Q29" i="20" s="1"/>
  <c r="M29" i="20"/>
  <c r="H29" i="20"/>
  <c r="C29" i="20"/>
  <c r="AB28" i="20"/>
  <c r="AD28" i="20" s="1"/>
  <c r="J28" i="20" s="1"/>
  <c r="K28" i="20" s="1"/>
  <c r="Y28" i="20"/>
  <c r="X28" i="20"/>
  <c r="Q28" i="20"/>
  <c r="P28" i="20"/>
  <c r="O28" i="20"/>
  <c r="M28" i="20"/>
  <c r="I28" i="20"/>
  <c r="H28" i="20"/>
  <c r="C28" i="20"/>
  <c r="AD27" i="20"/>
  <c r="J27" i="20" s="1"/>
  <c r="AB27" i="20"/>
  <c r="Y27" i="20"/>
  <c r="X27" i="20"/>
  <c r="P27" i="20"/>
  <c r="O27" i="20"/>
  <c r="Q27" i="20" s="1"/>
  <c r="M27" i="20"/>
  <c r="H27" i="20"/>
  <c r="C27" i="20"/>
  <c r="AD26" i="20"/>
  <c r="AB26" i="20"/>
  <c r="Y26" i="20"/>
  <c r="X26" i="20"/>
  <c r="P26" i="20"/>
  <c r="Q26" i="20" s="1"/>
  <c r="O26" i="20"/>
  <c r="M26" i="20"/>
  <c r="J26" i="20"/>
  <c r="K26" i="20" s="1"/>
  <c r="H26" i="20"/>
  <c r="C26" i="20"/>
  <c r="AD25" i="20"/>
  <c r="J25" i="20" s="1"/>
  <c r="AB25" i="20"/>
  <c r="Y25" i="20"/>
  <c r="X25" i="20"/>
  <c r="Q25" i="20"/>
  <c r="P25" i="20"/>
  <c r="O25" i="20"/>
  <c r="M25" i="20"/>
  <c r="H25" i="20"/>
  <c r="C25" i="20"/>
  <c r="AD24" i="20"/>
  <c r="J24" i="20" s="1"/>
  <c r="I24" i="20" s="1"/>
  <c r="AB24" i="20"/>
  <c r="Y24" i="20"/>
  <c r="X24" i="20"/>
  <c r="P24" i="20"/>
  <c r="O24" i="20"/>
  <c r="Q24" i="20" s="1"/>
  <c r="M24" i="20"/>
  <c r="K24" i="20"/>
  <c r="H24" i="20"/>
  <c r="C24" i="20"/>
  <c r="AG3" i="20"/>
  <c r="AF3" i="20"/>
  <c r="Y3" i="20"/>
  <c r="X3" i="20"/>
  <c r="W3" i="20"/>
  <c r="V3" i="20"/>
  <c r="U3" i="20"/>
  <c r="T3" i="20"/>
  <c r="O3" i="20"/>
  <c r="H3" i="20"/>
  <c r="G3" i="20"/>
  <c r="F3" i="20"/>
  <c r="D3" i="20"/>
  <c r="C3" i="20"/>
  <c r="A2" i="20"/>
  <c r="A1" i="20"/>
  <c r="AD31" i="19"/>
  <c r="J31" i="19" s="1"/>
  <c r="K31" i="19" s="1"/>
  <c r="AB31" i="19"/>
  <c r="Y31" i="19"/>
  <c r="X31" i="19"/>
  <c r="V31" i="19"/>
  <c r="U31" i="19"/>
  <c r="T31" i="19"/>
  <c r="R31" i="19"/>
  <c r="Q31" i="19"/>
  <c r="P31" i="19"/>
  <c r="O31" i="19"/>
  <c r="M31" i="19"/>
  <c r="H31" i="19"/>
  <c r="C31" i="19"/>
  <c r="AD30" i="19"/>
  <c r="J30" i="19" s="1"/>
  <c r="AB30" i="19"/>
  <c r="Y30" i="19"/>
  <c r="X30" i="19"/>
  <c r="P30" i="19"/>
  <c r="O30" i="19"/>
  <c r="M30" i="19"/>
  <c r="H30" i="19"/>
  <c r="C30" i="19"/>
  <c r="AB29" i="19"/>
  <c r="AD29" i="19" s="1"/>
  <c r="Y29" i="19"/>
  <c r="X29" i="19"/>
  <c r="Q29" i="19"/>
  <c r="P29" i="19"/>
  <c r="O29" i="19"/>
  <c r="M29" i="19"/>
  <c r="J29" i="19"/>
  <c r="H29" i="19"/>
  <c r="C29" i="19"/>
  <c r="AB28" i="19"/>
  <c r="AD28" i="19" s="1"/>
  <c r="J28" i="19" s="1"/>
  <c r="Y28" i="19"/>
  <c r="X28" i="19"/>
  <c r="P28" i="19"/>
  <c r="Q28" i="19" s="1"/>
  <c r="O28" i="19"/>
  <c r="M28" i="19"/>
  <c r="H28" i="19"/>
  <c r="C28" i="19"/>
  <c r="AD27" i="19"/>
  <c r="J27" i="19" s="1"/>
  <c r="I27" i="19" s="1"/>
  <c r="AB27" i="19"/>
  <c r="Y27" i="19"/>
  <c r="X27" i="19"/>
  <c r="P27" i="19"/>
  <c r="O27" i="19"/>
  <c r="Q27" i="19" s="1"/>
  <c r="M27" i="19"/>
  <c r="K27" i="19"/>
  <c r="H27" i="19"/>
  <c r="C27" i="19"/>
  <c r="AB26" i="19"/>
  <c r="AD26" i="19" s="1"/>
  <c r="J26" i="19" s="1"/>
  <c r="Y26" i="19"/>
  <c r="Y3" i="19" s="1"/>
  <c r="X26" i="19"/>
  <c r="Q26" i="19"/>
  <c r="P26" i="19"/>
  <c r="O26" i="19"/>
  <c r="M26" i="19"/>
  <c r="H26" i="19"/>
  <c r="C26" i="19"/>
  <c r="AD25" i="19"/>
  <c r="AB25" i="19"/>
  <c r="Y25" i="19"/>
  <c r="X25" i="19"/>
  <c r="P25" i="19"/>
  <c r="O25" i="19"/>
  <c r="Q25" i="19" s="1"/>
  <c r="M25" i="19"/>
  <c r="J25" i="19"/>
  <c r="K25" i="19" s="1"/>
  <c r="H25" i="19"/>
  <c r="C25" i="19"/>
  <c r="AG3" i="19"/>
  <c r="AF3" i="19"/>
  <c r="W3" i="19"/>
  <c r="V3" i="19"/>
  <c r="U3" i="19"/>
  <c r="T3" i="19"/>
  <c r="O3" i="19"/>
  <c r="G3" i="19"/>
  <c r="F3" i="19"/>
  <c r="H3" i="19" s="1"/>
  <c r="D3" i="19"/>
  <c r="C3" i="19"/>
  <c r="A2" i="19"/>
  <c r="A1" i="19"/>
  <c r="AB31" i="18"/>
  <c r="AD31" i="18" s="1"/>
  <c r="Y31" i="18"/>
  <c r="X31" i="18"/>
  <c r="V31" i="18"/>
  <c r="U31" i="18"/>
  <c r="T31" i="18"/>
  <c r="R31" i="18"/>
  <c r="P31" i="18"/>
  <c r="O31" i="18"/>
  <c r="Q31" i="18" s="1"/>
  <c r="M31" i="18"/>
  <c r="J31" i="18"/>
  <c r="K31" i="18" s="1"/>
  <c r="I31" i="18"/>
  <c r="H31" i="18"/>
  <c r="C31" i="18"/>
  <c r="AB30" i="18"/>
  <c r="AD30" i="18" s="1"/>
  <c r="J30" i="18" s="1"/>
  <c r="Y30" i="18"/>
  <c r="X30" i="18"/>
  <c r="P30" i="18"/>
  <c r="Q30" i="18" s="1"/>
  <c r="O30" i="18"/>
  <c r="M30" i="18"/>
  <c r="H30" i="18"/>
  <c r="C30" i="18"/>
  <c r="AD29" i="18"/>
  <c r="J29" i="18" s="1"/>
  <c r="I29" i="18" s="1"/>
  <c r="AB29" i="18"/>
  <c r="Y29" i="18"/>
  <c r="X29" i="18"/>
  <c r="P29" i="18"/>
  <c r="O29" i="18"/>
  <c r="Q29" i="18" s="1"/>
  <c r="M29" i="18"/>
  <c r="K29" i="18"/>
  <c r="H29" i="18"/>
  <c r="C29" i="18"/>
  <c r="AB28" i="18"/>
  <c r="AD28" i="18" s="1"/>
  <c r="Y28" i="18"/>
  <c r="X28" i="18"/>
  <c r="Q28" i="18"/>
  <c r="P28" i="18"/>
  <c r="O28" i="18"/>
  <c r="M28" i="18"/>
  <c r="J28" i="18"/>
  <c r="K28" i="18" s="1"/>
  <c r="H28" i="18"/>
  <c r="C28" i="18"/>
  <c r="AB27" i="18"/>
  <c r="AD27" i="18" s="1"/>
  <c r="J27" i="18" s="1"/>
  <c r="Y27" i="18"/>
  <c r="X27" i="18"/>
  <c r="P27" i="18"/>
  <c r="O27" i="18"/>
  <c r="Q27" i="18" s="1"/>
  <c r="M27" i="18"/>
  <c r="H27" i="18"/>
  <c r="C27" i="18"/>
  <c r="AD26" i="18"/>
  <c r="AB26" i="18"/>
  <c r="Y26" i="18"/>
  <c r="X26" i="18"/>
  <c r="P26" i="18"/>
  <c r="O26" i="18"/>
  <c r="Q26" i="18" s="1"/>
  <c r="M26" i="18"/>
  <c r="K26" i="18"/>
  <c r="J26" i="18"/>
  <c r="I26" i="18" s="1"/>
  <c r="H26" i="18"/>
  <c r="C26" i="18"/>
  <c r="AG3" i="18"/>
  <c r="AF3" i="18"/>
  <c r="Y3" i="18"/>
  <c r="X3" i="18"/>
  <c r="W3" i="18"/>
  <c r="V3" i="18"/>
  <c r="U3" i="18"/>
  <c r="T3" i="18"/>
  <c r="O3" i="18"/>
  <c r="H3" i="18"/>
  <c r="G3" i="18"/>
  <c r="F3" i="18"/>
  <c r="D3" i="18"/>
  <c r="C3" i="18"/>
  <c r="A2" i="18"/>
  <c r="A1" i="18"/>
  <c r="AB31" i="17"/>
  <c r="AD31" i="17" s="1"/>
  <c r="J31" i="17" s="1"/>
  <c r="Y31" i="17"/>
  <c r="X31" i="17"/>
  <c r="V31" i="17"/>
  <c r="U31" i="17"/>
  <c r="T31" i="17"/>
  <c r="R31" i="17"/>
  <c r="P31" i="17"/>
  <c r="Q31" i="17" s="1"/>
  <c r="O31" i="17"/>
  <c r="M31" i="17"/>
  <c r="H31" i="17"/>
  <c r="C31" i="17"/>
  <c r="AD30" i="17"/>
  <c r="J30" i="17" s="1"/>
  <c r="I30" i="17" s="1"/>
  <c r="AB30" i="17"/>
  <c r="Y30" i="17"/>
  <c r="X30" i="17"/>
  <c r="P30" i="17"/>
  <c r="O30" i="17"/>
  <c r="Q30" i="17" s="1"/>
  <c r="M30" i="17"/>
  <c r="H30" i="17"/>
  <c r="C30" i="17"/>
  <c r="AB29" i="17"/>
  <c r="AD29" i="17" s="1"/>
  <c r="J29" i="17" s="1"/>
  <c r="Y29" i="17"/>
  <c r="X29" i="17"/>
  <c r="Q29" i="17"/>
  <c r="P29" i="17"/>
  <c r="O29" i="17"/>
  <c r="M29" i="17"/>
  <c r="H29" i="17"/>
  <c r="C29" i="17"/>
  <c r="AB28" i="17"/>
  <c r="AD28" i="17" s="1"/>
  <c r="J28" i="17" s="1"/>
  <c r="Y28" i="17"/>
  <c r="X28" i="17"/>
  <c r="P28" i="17"/>
  <c r="O28" i="17"/>
  <c r="Q28" i="17" s="1"/>
  <c r="M28" i="17"/>
  <c r="H28" i="17"/>
  <c r="C28" i="17"/>
  <c r="AD27" i="17"/>
  <c r="AB27" i="17"/>
  <c r="Y27" i="17"/>
  <c r="X27" i="17"/>
  <c r="P27" i="17"/>
  <c r="O27" i="17"/>
  <c r="Q27" i="17" s="1"/>
  <c r="M27" i="17"/>
  <c r="K27" i="17"/>
  <c r="J27" i="17"/>
  <c r="I27" i="17" s="1"/>
  <c r="H27" i="17"/>
  <c r="C27" i="17"/>
  <c r="AB26" i="17"/>
  <c r="AD26" i="17" s="1"/>
  <c r="J26" i="17" s="1"/>
  <c r="K26" i="17" s="1"/>
  <c r="Y26" i="17"/>
  <c r="X26" i="17"/>
  <c r="X3" i="17" s="1"/>
  <c r="Q26" i="17"/>
  <c r="P26" i="17"/>
  <c r="O26" i="17"/>
  <c r="M26" i="17"/>
  <c r="H26" i="17"/>
  <c r="C26" i="17"/>
  <c r="AD25" i="17"/>
  <c r="J25" i="17" s="1"/>
  <c r="AB25" i="17"/>
  <c r="Y25" i="17"/>
  <c r="X25" i="17"/>
  <c r="P25" i="17"/>
  <c r="O25" i="17"/>
  <c r="Q25" i="17" s="1"/>
  <c r="M25" i="17"/>
  <c r="H25" i="17"/>
  <c r="C25" i="17"/>
  <c r="AD24" i="17"/>
  <c r="J24" i="17" s="1"/>
  <c r="AB24" i="17"/>
  <c r="Y24" i="17"/>
  <c r="X24" i="17"/>
  <c r="P24" i="17"/>
  <c r="O24" i="17"/>
  <c r="Q24" i="17" s="1"/>
  <c r="M24" i="17"/>
  <c r="H24" i="17"/>
  <c r="C24" i="17"/>
  <c r="AG3" i="17"/>
  <c r="AF3" i="17"/>
  <c r="W3" i="17"/>
  <c r="V3" i="17"/>
  <c r="U3" i="17"/>
  <c r="T3" i="17"/>
  <c r="O3" i="17"/>
  <c r="G3" i="17"/>
  <c r="H3" i="17" s="1"/>
  <c r="F3" i="17"/>
  <c r="D3" i="17"/>
  <c r="C3" i="17"/>
  <c r="A2" i="17"/>
  <c r="A1" i="17"/>
  <c r="AB31" i="16"/>
  <c r="AD31" i="16" s="1"/>
  <c r="J31" i="16" s="1"/>
  <c r="Y31" i="16"/>
  <c r="X31" i="16"/>
  <c r="V31" i="16"/>
  <c r="U31" i="16"/>
  <c r="T31" i="16"/>
  <c r="R31" i="16"/>
  <c r="P31" i="16"/>
  <c r="O31" i="16"/>
  <c r="Q31" i="16" s="1"/>
  <c r="M31" i="16"/>
  <c r="H31" i="16"/>
  <c r="C31" i="16"/>
  <c r="AD30" i="16"/>
  <c r="AB30" i="16"/>
  <c r="Y30" i="16"/>
  <c r="X30" i="16"/>
  <c r="P30" i="16"/>
  <c r="O30" i="16"/>
  <c r="Q30" i="16" s="1"/>
  <c r="M30" i="16"/>
  <c r="K30" i="16"/>
  <c r="J30" i="16"/>
  <c r="I30" i="16" s="1"/>
  <c r="H30" i="16"/>
  <c r="C30" i="16"/>
  <c r="AB29" i="16"/>
  <c r="AD29" i="16" s="1"/>
  <c r="J29" i="16" s="1"/>
  <c r="K29" i="16" s="1"/>
  <c r="Y29" i="16"/>
  <c r="X29" i="16"/>
  <c r="Q29" i="16"/>
  <c r="P29" i="16"/>
  <c r="O29" i="16"/>
  <c r="M29" i="16"/>
  <c r="H29" i="16"/>
  <c r="C29" i="16"/>
  <c r="AD28" i="16"/>
  <c r="J28" i="16" s="1"/>
  <c r="AB28" i="16"/>
  <c r="Y28" i="16"/>
  <c r="X28" i="16"/>
  <c r="P28" i="16"/>
  <c r="O28" i="16"/>
  <c r="Q28" i="16" s="1"/>
  <c r="M28" i="16"/>
  <c r="H28" i="16"/>
  <c r="C28" i="16"/>
  <c r="AD27" i="16"/>
  <c r="J27" i="16" s="1"/>
  <c r="AB27" i="16"/>
  <c r="Y27" i="16"/>
  <c r="X27" i="16"/>
  <c r="P27" i="16"/>
  <c r="O27" i="16"/>
  <c r="Q27" i="16" s="1"/>
  <c r="M27" i="16"/>
  <c r="H27" i="16"/>
  <c r="C27" i="16"/>
  <c r="AB26" i="16"/>
  <c r="AD26" i="16" s="1"/>
  <c r="J26" i="16" s="1"/>
  <c r="Y26" i="16"/>
  <c r="X26" i="16"/>
  <c r="P26" i="16"/>
  <c r="Q26" i="16" s="1"/>
  <c r="O26" i="16"/>
  <c r="M26" i="16"/>
  <c r="H26" i="16"/>
  <c r="C26" i="16"/>
  <c r="AD25" i="16"/>
  <c r="J25" i="16" s="1"/>
  <c r="I25" i="16" s="1"/>
  <c r="AB25" i="16"/>
  <c r="Y25" i="16"/>
  <c r="X25" i="16"/>
  <c r="P25" i="16"/>
  <c r="O25" i="16"/>
  <c r="Q25" i="16" s="1"/>
  <c r="M25" i="16"/>
  <c r="H25" i="16"/>
  <c r="C25" i="16"/>
  <c r="AB24" i="16"/>
  <c r="AD24" i="16" s="1"/>
  <c r="J24" i="16" s="1"/>
  <c r="Y24" i="16"/>
  <c r="Y3" i="16" s="1"/>
  <c r="X24" i="16"/>
  <c r="Q24" i="16"/>
  <c r="P24" i="16"/>
  <c r="O24" i="16"/>
  <c r="M24" i="16"/>
  <c r="H24" i="16"/>
  <c r="C24" i="16"/>
  <c r="AG3" i="16"/>
  <c r="AF3" i="16"/>
  <c r="W3" i="16"/>
  <c r="V3" i="16"/>
  <c r="U3" i="16"/>
  <c r="T3" i="16"/>
  <c r="O3" i="16"/>
  <c r="H3" i="16"/>
  <c r="G3" i="16"/>
  <c r="F3" i="16"/>
  <c r="D3" i="16"/>
  <c r="C3" i="16"/>
  <c r="A2" i="16"/>
  <c r="A1" i="16"/>
  <c r="AB31" i="15"/>
  <c r="AD31" i="15" s="1"/>
  <c r="J31" i="15" s="1"/>
  <c r="Y31" i="15"/>
  <c r="X31" i="15"/>
  <c r="V31" i="15"/>
  <c r="U31" i="15"/>
  <c r="T31" i="15"/>
  <c r="R31" i="15"/>
  <c r="P31" i="15"/>
  <c r="O31" i="15"/>
  <c r="Q31" i="15" s="1"/>
  <c r="M31" i="15"/>
  <c r="H31" i="15"/>
  <c r="C31" i="15"/>
  <c r="AB30" i="15"/>
  <c r="AD30" i="15" s="1"/>
  <c r="J30" i="15" s="1"/>
  <c r="Y30" i="15"/>
  <c r="X30" i="15"/>
  <c r="Q30" i="15"/>
  <c r="P30" i="15"/>
  <c r="O30" i="15"/>
  <c r="M30" i="15"/>
  <c r="H30" i="15"/>
  <c r="C30" i="15"/>
  <c r="AB29" i="15"/>
  <c r="AD29" i="15" s="1"/>
  <c r="J29" i="15" s="1"/>
  <c r="Y29" i="15"/>
  <c r="X29" i="15"/>
  <c r="P29" i="15"/>
  <c r="Q29" i="15" s="1"/>
  <c r="O29" i="15"/>
  <c r="M29" i="15"/>
  <c r="H29" i="15"/>
  <c r="C29" i="15"/>
  <c r="AD28" i="15"/>
  <c r="J28" i="15" s="1"/>
  <c r="I28" i="15" s="1"/>
  <c r="AB28" i="15"/>
  <c r="Y28" i="15"/>
  <c r="X28" i="15"/>
  <c r="P28" i="15"/>
  <c r="O28" i="15"/>
  <c r="Q28" i="15" s="1"/>
  <c r="M28" i="15"/>
  <c r="K28" i="15"/>
  <c r="H28" i="15"/>
  <c r="C28" i="15"/>
  <c r="AB27" i="15"/>
  <c r="AD27" i="15" s="1"/>
  <c r="J27" i="15" s="1"/>
  <c r="Y27" i="15"/>
  <c r="X27" i="15"/>
  <c r="Q27" i="15"/>
  <c r="P27" i="15"/>
  <c r="O27" i="15"/>
  <c r="M27" i="15"/>
  <c r="H27" i="15"/>
  <c r="C27" i="15"/>
  <c r="AD26" i="15"/>
  <c r="J26" i="15" s="1"/>
  <c r="AB26" i="15"/>
  <c r="Y26" i="15"/>
  <c r="X26" i="15"/>
  <c r="P26" i="15"/>
  <c r="O26" i="15"/>
  <c r="Q26" i="15" s="1"/>
  <c r="M26" i="15"/>
  <c r="H26" i="15"/>
  <c r="C26" i="15"/>
  <c r="AD25" i="15"/>
  <c r="AB25" i="15"/>
  <c r="Y25" i="15"/>
  <c r="X25" i="15"/>
  <c r="P25" i="15"/>
  <c r="O25" i="15"/>
  <c r="Q25" i="15" s="1"/>
  <c r="M25" i="15"/>
  <c r="K25" i="15"/>
  <c r="J25" i="15"/>
  <c r="I25" i="15" s="1"/>
  <c r="H25" i="15"/>
  <c r="C25" i="15"/>
  <c r="AD24" i="15"/>
  <c r="J24" i="15" s="1"/>
  <c r="AB24" i="15"/>
  <c r="Y24" i="15"/>
  <c r="Y3" i="15" s="1"/>
  <c r="X24" i="15"/>
  <c r="X3" i="15" s="1"/>
  <c r="Q24" i="15"/>
  <c r="P24" i="15"/>
  <c r="O24" i="15"/>
  <c r="M24" i="15"/>
  <c r="I24" i="15"/>
  <c r="H24" i="15"/>
  <c r="C24" i="15"/>
  <c r="AG3" i="15"/>
  <c r="AF3" i="15"/>
  <c r="W3" i="15"/>
  <c r="V3" i="15"/>
  <c r="U3" i="15"/>
  <c r="T3" i="15"/>
  <c r="O3" i="15"/>
  <c r="G3" i="15"/>
  <c r="F3" i="15"/>
  <c r="D3" i="15"/>
  <c r="C3" i="15"/>
  <c r="A2" i="15"/>
  <c r="A1" i="15"/>
  <c r="AB31" i="14"/>
  <c r="AD31" i="14" s="1"/>
  <c r="J31" i="14" s="1"/>
  <c r="I31" i="14" s="1"/>
  <c r="Y31" i="14"/>
  <c r="X31" i="14"/>
  <c r="V31" i="14"/>
  <c r="U31" i="14"/>
  <c r="T31" i="14"/>
  <c r="R31" i="14"/>
  <c r="P31" i="14"/>
  <c r="O31" i="14"/>
  <c r="Q31" i="14" s="1"/>
  <c r="M31" i="14"/>
  <c r="K31" i="14"/>
  <c r="H31" i="14"/>
  <c r="C31" i="14"/>
  <c r="AB30" i="14"/>
  <c r="AD30" i="14" s="1"/>
  <c r="Y30" i="14"/>
  <c r="X30" i="14"/>
  <c r="Q30" i="14"/>
  <c r="P30" i="14"/>
  <c r="O30" i="14"/>
  <c r="M30" i="14"/>
  <c r="J30" i="14"/>
  <c r="H30" i="14"/>
  <c r="C30" i="14"/>
  <c r="AB29" i="14"/>
  <c r="AD29" i="14" s="1"/>
  <c r="J29" i="14" s="1"/>
  <c r="Y29" i="14"/>
  <c r="X29" i="14"/>
  <c r="P29" i="14"/>
  <c r="Q29" i="14" s="1"/>
  <c r="O29" i="14"/>
  <c r="M29" i="14"/>
  <c r="H29" i="14"/>
  <c r="C29" i="14"/>
  <c r="AB28" i="14"/>
  <c r="AD28" i="14" s="1"/>
  <c r="J28" i="14" s="1"/>
  <c r="Y28" i="14"/>
  <c r="X28" i="14"/>
  <c r="P28" i="14"/>
  <c r="O28" i="14"/>
  <c r="Q28" i="14" s="1"/>
  <c r="M28" i="14"/>
  <c r="H28" i="14"/>
  <c r="C28" i="14"/>
  <c r="AB27" i="14"/>
  <c r="AD27" i="14" s="1"/>
  <c r="J27" i="14" s="1"/>
  <c r="Y27" i="14"/>
  <c r="X27" i="14"/>
  <c r="Q27" i="14"/>
  <c r="P27" i="14"/>
  <c r="O27" i="14"/>
  <c r="M27" i="14"/>
  <c r="H27" i="14"/>
  <c r="C27" i="14"/>
  <c r="AD26" i="14"/>
  <c r="J26" i="14" s="1"/>
  <c r="AB26" i="14"/>
  <c r="Y26" i="14"/>
  <c r="X26" i="14"/>
  <c r="P26" i="14"/>
  <c r="O26" i="14"/>
  <c r="Q26" i="14" s="1"/>
  <c r="M26" i="14"/>
  <c r="H26" i="14"/>
  <c r="C26" i="14"/>
  <c r="AB25" i="14"/>
  <c r="AD25" i="14" s="1"/>
  <c r="J25" i="14" s="1"/>
  <c r="Y25" i="14"/>
  <c r="X25" i="14"/>
  <c r="P25" i="14"/>
  <c r="Q25" i="14" s="1"/>
  <c r="O25" i="14"/>
  <c r="M25" i="14"/>
  <c r="H25" i="14"/>
  <c r="C25" i="14"/>
  <c r="AB24" i="14"/>
  <c r="AD24" i="14" s="1"/>
  <c r="J24" i="14" s="1"/>
  <c r="Y24" i="14"/>
  <c r="X24" i="14"/>
  <c r="Q24" i="14"/>
  <c r="P24" i="14"/>
  <c r="O24" i="14"/>
  <c r="M24" i="14"/>
  <c r="H24" i="14"/>
  <c r="C24" i="14"/>
  <c r="AD23" i="14"/>
  <c r="J23" i="14" s="1"/>
  <c r="AB23" i="14"/>
  <c r="Y23" i="14"/>
  <c r="X23" i="14"/>
  <c r="P23" i="14"/>
  <c r="O23" i="14"/>
  <c r="Q23" i="14" s="1"/>
  <c r="M23" i="14"/>
  <c r="H23" i="14"/>
  <c r="C23" i="14"/>
  <c r="AB22" i="14"/>
  <c r="AD22" i="14" s="1"/>
  <c r="Y22" i="14"/>
  <c r="X22" i="14"/>
  <c r="Q22" i="14"/>
  <c r="P22" i="14"/>
  <c r="O22" i="14"/>
  <c r="M22" i="14"/>
  <c r="J22" i="14"/>
  <c r="K22" i="14" s="1"/>
  <c r="H22" i="14"/>
  <c r="C22" i="14"/>
  <c r="AB21" i="14"/>
  <c r="AD21" i="14" s="1"/>
  <c r="J21" i="14" s="1"/>
  <c r="Y21" i="14"/>
  <c r="X21" i="14"/>
  <c r="Q21" i="14"/>
  <c r="P21" i="14"/>
  <c r="O21" i="14"/>
  <c r="M21" i="14"/>
  <c r="H21" i="14"/>
  <c r="C21" i="14"/>
  <c r="AB20" i="14"/>
  <c r="AD20" i="14" s="1"/>
  <c r="J20" i="14" s="1"/>
  <c r="Y20" i="14"/>
  <c r="X20" i="14"/>
  <c r="P20" i="14"/>
  <c r="O20" i="14"/>
  <c r="Q20" i="14" s="1"/>
  <c r="M20" i="14"/>
  <c r="H20" i="14"/>
  <c r="C20" i="14"/>
  <c r="AB19" i="14"/>
  <c r="AD19" i="14" s="1"/>
  <c r="J19" i="14" s="1"/>
  <c r="K19" i="14" s="1"/>
  <c r="Y19" i="14"/>
  <c r="X19" i="14"/>
  <c r="Q19" i="14"/>
  <c r="P19" i="14"/>
  <c r="O19" i="14"/>
  <c r="M19" i="14"/>
  <c r="I19" i="14"/>
  <c r="H19" i="14"/>
  <c r="C19" i="14"/>
  <c r="AD18" i="14"/>
  <c r="J18" i="14" s="1"/>
  <c r="AB18" i="14"/>
  <c r="Y18" i="14"/>
  <c r="X18" i="14"/>
  <c r="P18" i="14"/>
  <c r="O18" i="14"/>
  <c r="Q18" i="14" s="1"/>
  <c r="M18" i="14"/>
  <c r="H18" i="14"/>
  <c r="C18" i="14"/>
  <c r="AB17" i="14"/>
  <c r="AD17" i="14" s="1"/>
  <c r="J17" i="14" s="1"/>
  <c r="Y17" i="14"/>
  <c r="X17" i="14"/>
  <c r="P17" i="14"/>
  <c r="O17" i="14"/>
  <c r="Q17" i="14" s="1"/>
  <c r="M17" i="14"/>
  <c r="H17" i="14"/>
  <c r="C17" i="14"/>
  <c r="AB16" i="14"/>
  <c r="AD16" i="14" s="1"/>
  <c r="J16" i="14" s="1"/>
  <c r="Y16" i="14"/>
  <c r="X16" i="14"/>
  <c r="P16" i="14"/>
  <c r="Q16" i="14" s="1"/>
  <c r="O16" i="14"/>
  <c r="M16" i="14"/>
  <c r="H16" i="14"/>
  <c r="C16" i="14"/>
  <c r="AD15" i="14"/>
  <c r="J15" i="14" s="1"/>
  <c r="I15" i="14" s="1"/>
  <c r="AB15" i="14"/>
  <c r="Y15" i="14"/>
  <c r="X15" i="14"/>
  <c r="P15" i="14"/>
  <c r="O15" i="14"/>
  <c r="Q15" i="14" s="1"/>
  <c r="M15" i="14"/>
  <c r="K15" i="14"/>
  <c r="H15" i="14"/>
  <c r="C15" i="14"/>
  <c r="AB14" i="14"/>
  <c r="AD14" i="14" s="1"/>
  <c r="Y14" i="14"/>
  <c r="X14" i="14"/>
  <c r="Q14" i="14"/>
  <c r="P14" i="14"/>
  <c r="O14" i="14"/>
  <c r="M14" i="14"/>
  <c r="J14" i="14"/>
  <c r="K14" i="14" s="1"/>
  <c r="H14" i="14"/>
  <c r="C14" i="14"/>
  <c r="AB13" i="14"/>
  <c r="AD13" i="14" s="1"/>
  <c r="J13" i="14" s="1"/>
  <c r="Y13" i="14"/>
  <c r="X13" i="14"/>
  <c r="Q13" i="14"/>
  <c r="P13" i="14"/>
  <c r="O13" i="14"/>
  <c r="M13" i="14"/>
  <c r="H13" i="14"/>
  <c r="C13" i="14"/>
  <c r="AB12" i="14"/>
  <c r="AD12" i="14" s="1"/>
  <c r="J12" i="14" s="1"/>
  <c r="Y12" i="14"/>
  <c r="X12" i="14"/>
  <c r="P12" i="14"/>
  <c r="O12" i="14"/>
  <c r="Q12" i="14" s="1"/>
  <c r="M12" i="14"/>
  <c r="H12" i="14"/>
  <c r="C12" i="14"/>
  <c r="AB11" i="14"/>
  <c r="AD11" i="14" s="1"/>
  <c r="J11" i="14" s="1"/>
  <c r="K11" i="14" s="1"/>
  <c r="Y11" i="14"/>
  <c r="X11" i="14"/>
  <c r="Q11" i="14"/>
  <c r="P11" i="14"/>
  <c r="O11" i="14"/>
  <c r="M11" i="14"/>
  <c r="I11" i="14"/>
  <c r="H11" i="14"/>
  <c r="C11" i="14"/>
  <c r="AD10" i="14"/>
  <c r="J10" i="14" s="1"/>
  <c r="AB10" i="14"/>
  <c r="Y10" i="14"/>
  <c r="X10" i="14"/>
  <c r="P10" i="14"/>
  <c r="O10" i="14"/>
  <c r="M10" i="14"/>
  <c r="H10" i="14"/>
  <c r="C10" i="14"/>
  <c r="AB9" i="14"/>
  <c r="AD9" i="14" s="1"/>
  <c r="J9" i="14" s="1"/>
  <c r="Y9" i="14"/>
  <c r="X9" i="14"/>
  <c r="P9" i="14"/>
  <c r="O9" i="14"/>
  <c r="Q9" i="14" s="1"/>
  <c r="M9" i="14"/>
  <c r="H9" i="14"/>
  <c r="C9" i="14"/>
  <c r="AB8" i="14"/>
  <c r="AD8" i="14" s="1"/>
  <c r="J8" i="14" s="1"/>
  <c r="Y8" i="14"/>
  <c r="X8" i="14"/>
  <c r="P8" i="14"/>
  <c r="O8" i="14"/>
  <c r="Q8" i="14" s="1"/>
  <c r="M8" i="14"/>
  <c r="H8" i="14"/>
  <c r="C8" i="14"/>
  <c r="AD7" i="14"/>
  <c r="AB7" i="14"/>
  <c r="Y7" i="14"/>
  <c r="X7" i="14"/>
  <c r="P7" i="14"/>
  <c r="O7" i="14"/>
  <c r="Q7" i="14" s="1"/>
  <c r="M7" i="14"/>
  <c r="K7" i="14"/>
  <c r="J7" i="14"/>
  <c r="I7" i="14" s="1"/>
  <c r="H7" i="14"/>
  <c r="C7" i="14"/>
  <c r="AB6" i="14"/>
  <c r="AD6" i="14" s="1"/>
  <c r="J6" i="14" s="1"/>
  <c r="Y6" i="14"/>
  <c r="X6" i="14"/>
  <c r="Q6" i="14"/>
  <c r="P6" i="14"/>
  <c r="O6" i="14"/>
  <c r="M6" i="14"/>
  <c r="H6" i="14"/>
  <c r="C6" i="14"/>
  <c r="AB5" i="14"/>
  <c r="AD5" i="14" s="1"/>
  <c r="J5" i="14" s="1"/>
  <c r="Y5" i="14"/>
  <c r="X5" i="14"/>
  <c r="P5" i="14"/>
  <c r="O5" i="14"/>
  <c r="Q5" i="14" s="1"/>
  <c r="M5" i="14"/>
  <c r="H5" i="14"/>
  <c r="C5" i="14"/>
  <c r="AD4" i="14"/>
  <c r="AB4" i="14"/>
  <c r="Y4" i="14"/>
  <c r="X4" i="14"/>
  <c r="P4" i="14"/>
  <c r="O4" i="14"/>
  <c r="Q4" i="14" s="1"/>
  <c r="M4" i="14"/>
  <c r="K4" i="14"/>
  <c r="J4" i="14"/>
  <c r="I4" i="14" s="1"/>
  <c r="H4" i="14"/>
  <c r="C4" i="14"/>
  <c r="AG3" i="14"/>
  <c r="AF3" i="14"/>
  <c r="Y3" i="14"/>
  <c r="X3" i="14"/>
  <c r="W3" i="14"/>
  <c r="V3" i="14"/>
  <c r="U3" i="14"/>
  <c r="T3" i="14"/>
  <c r="O3" i="14"/>
  <c r="H3" i="14"/>
  <c r="G3" i="14"/>
  <c r="F3" i="14"/>
  <c r="D3" i="14"/>
  <c r="C3" i="14"/>
  <c r="A2" i="14"/>
  <c r="A1" i="14"/>
  <c r="AB31" i="13"/>
  <c r="AD31" i="13" s="1"/>
  <c r="J31" i="13" s="1"/>
  <c r="Y31" i="13"/>
  <c r="X31" i="13"/>
  <c r="V31" i="13"/>
  <c r="U31" i="13"/>
  <c r="T31" i="13"/>
  <c r="R31" i="13"/>
  <c r="P31" i="13"/>
  <c r="Q31" i="13" s="1"/>
  <c r="O31" i="13"/>
  <c r="M31" i="13"/>
  <c r="H31" i="13"/>
  <c r="C31" i="13"/>
  <c r="AB30" i="13"/>
  <c r="AD30" i="13" s="1"/>
  <c r="J30" i="13" s="1"/>
  <c r="Y30" i="13"/>
  <c r="X30" i="13"/>
  <c r="P30" i="13"/>
  <c r="O30" i="13"/>
  <c r="Q30" i="13" s="1"/>
  <c r="M30" i="13"/>
  <c r="H30" i="13"/>
  <c r="C30" i="13"/>
  <c r="AB29" i="13"/>
  <c r="AD29" i="13" s="1"/>
  <c r="J29" i="13" s="1"/>
  <c r="K29" i="13" s="1"/>
  <c r="Y29" i="13"/>
  <c r="X29" i="13"/>
  <c r="Q29" i="13"/>
  <c r="P29" i="13"/>
  <c r="O29" i="13"/>
  <c r="M29" i="13"/>
  <c r="H29" i="13"/>
  <c r="C29" i="13"/>
  <c r="AB28" i="13"/>
  <c r="AD28" i="13" s="1"/>
  <c r="J28" i="13" s="1"/>
  <c r="Y28" i="13"/>
  <c r="X28" i="13"/>
  <c r="P28" i="13"/>
  <c r="O28" i="13"/>
  <c r="Q28" i="13" s="1"/>
  <c r="M28" i="13"/>
  <c r="H28" i="13"/>
  <c r="C28" i="13"/>
  <c r="AB27" i="13"/>
  <c r="AD27" i="13" s="1"/>
  <c r="J27" i="13" s="1"/>
  <c r="Y27" i="13"/>
  <c r="X27" i="13"/>
  <c r="P27" i="13"/>
  <c r="Q27" i="13" s="1"/>
  <c r="O27" i="13"/>
  <c r="M27" i="13"/>
  <c r="H27" i="13"/>
  <c r="C27" i="13"/>
  <c r="AD26" i="13"/>
  <c r="J26" i="13" s="1"/>
  <c r="K26" i="13" s="1"/>
  <c r="AB26" i="13"/>
  <c r="Y26" i="13"/>
  <c r="X26" i="13"/>
  <c r="P26" i="13"/>
  <c r="Q26" i="13" s="1"/>
  <c r="O26" i="13"/>
  <c r="M26" i="13"/>
  <c r="H26" i="13"/>
  <c r="C26" i="13"/>
  <c r="AD25" i="13"/>
  <c r="J25" i="13" s="1"/>
  <c r="I25" i="13" s="1"/>
  <c r="AB25" i="13"/>
  <c r="Y25" i="13"/>
  <c r="X25" i="13"/>
  <c r="P25" i="13"/>
  <c r="O25" i="13"/>
  <c r="Q25" i="13" s="1"/>
  <c r="M25" i="13"/>
  <c r="K25" i="13"/>
  <c r="H25" i="13"/>
  <c r="C25" i="13"/>
  <c r="AB24" i="13"/>
  <c r="AD24" i="13" s="1"/>
  <c r="J24" i="13" s="1"/>
  <c r="Y24" i="13"/>
  <c r="Y3" i="13" s="1"/>
  <c r="X24" i="13"/>
  <c r="X3" i="13" s="1"/>
  <c r="P24" i="13"/>
  <c r="O24" i="13"/>
  <c r="Q24" i="13" s="1"/>
  <c r="M24" i="13"/>
  <c r="H24" i="13"/>
  <c r="C24" i="13"/>
  <c r="AB23" i="13"/>
  <c r="AD23" i="13" s="1"/>
  <c r="Y23" i="13"/>
  <c r="X23" i="13"/>
  <c r="P23" i="13"/>
  <c r="O23" i="13"/>
  <c r="Q23" i="13" s="1"/>
  <c r="M23" i="13"/>
  <c r="J23" i="13"/>
  <c r="H23" i="13"/>
  <c r="C23" i="13"/>
  <c r="AG3" i="13"/>
  <c r="AF3" i="13"/>
  <c r="W3" i="13"/>
  <c r="V3" i="13"/>
  <c r="U3" i="13"/>
  <c r="T3" i="13"/>
  <c r="O3" i="13"/>
  <c r="G3" i="13"/>
  <c r="H3" i="13" s="1"/>
  <c r="F3" i="13"/>
  <c r="D3" i="13"/>
  <c r="C3" i="13"/>
  <c r="A2" i="13"/>
  <c r="A1" i="13"/>
  <c r="AB31" i="12"/>
  <c r="AD31" i="12" s="1"/>
  <c r="J31" i="12" s="1"/>
  <c r="Y31" i="12"/>
  <c r="X31" i="12"/>
  <c r="V31" i="12"/>
  <c r="U31" i="12"/>
  <c r="T31" i="12"/>
  <c r="R31" i="12"/>
  <c r="P31" i="12"/>
  <c r="O31" i="12"/>
  <c r="Q31" i="12" s="1"/>
  <c r="M31" i="12"/>
  <c r="H31" i="12"/>
  <c r="C31" i="12"/>
  <c r="AB30" i="12"/>
  <c r="AD30" i="12" s="1"/>
  <c r="Y30" i="12"/>
  <c r="X30" i="12"/>
  <c r="P30" i="12"/>
  <c r="O30" i="12"/>
  <c r="Q30" i="12" s="1"/>
  <c r="M30" i="12"/>
  <c r="J30" i="12"/>
  <c r="H30" i="12"/>
  <c r="C30" i="12"/>
  <c r="AB29" i="12"/>
  <c r="AD29" i="12" s="1"/>
  <c r="J29" i="12" s="1"/>
  <c r="Y29" i="12"/>
  <c r="X29" i="12"/>
  <c r="Q29" i="12"/>
  <c r="P29" i="12"/>
  <c r="O29" i="12"/>
  <c r="M29" i="12"/>
  <c r="H29" i="12"/>
  <c r="C29" i="12"/>
  <c r="AD28" i="12"/>
  <c r="J28" i="12" s="1"/>
  <c r="AB28" i="12"/>
  <c r="Y28" i="12"/>
  <c r="X28" i="12"/>
  <c r="P28" i="12"/>
  <c r="O28" i="12"/>
  <c r="Q28" i="12" s="1"/>
  <c r="M28" i="12"/>
  <c r="H28" i="12"/>
  <c r="C28" i="12"/>
  <c r="AB27" i="12"/>
  <c r="AD27" i="12" s="1"/>
  <c r="J27" i="12" s="1"/>
  <c r="K27" i="12" s="1"/>
  <c r="Y27" i="12"/>
  <c r="X27" i="12"/>
  <c r="Q27" i="12"/>
  <c r="P27" i="12"/>
  <c r="O27" i="12"/>
  <c r="M27" i="12"/>
  <c r="H27" i="12"/>
  <c r="C27" i="12"/>
  <c r="AB26" i="12"/>
  <c r="AD26" i="12" s="1"/>
  <c r="J26" i="12" s="1"/>
  <c r="Y26" i="12"/>
  <c r="X26" i="12"/>
  <c r="P26" i="12"/>
  <c r="Q26" i="12" s="1"/>
  <c r="O26" i="12"/>
  <c r="M26" i="12"/>
  <c r="H26" i="12"/>
  <c r="C26" i="12"/>
  <c r="AD25" i="12"/>
  <c r="J25" i="12" s="1"/>
  <c r="I25" i="12" s="1"/>
  <c r="AB25" i="12"/>
  <c r="Y25" i="12"/>
  <c r="X25" i="12"/>
  <c r="P25" i="12"/>
  <c r="O25" i="12"/>
  <c r="Q25" i="12" s="1"/>
  <c r="M25" i="12"/>
  <c r="K25" i="12"/>
  <c r="H25" i="12"/>
  <c r="C25" i="12"/>
  <c r="AB24" i="12"/>
  <c r="AD24" i="12" s="1"/>
  <c r="J24" i="12" s="1"/>
  <c r="Y24" i="12"/>
  <c r="Y3" i="12" s="1"/>
  <c r="X24" i="12"/>
  <c r="X3" i="12" s="1"/>
  <c r="Q24" i="12"/>
  <c r="P24" i="12"/>
  <c r="O24" i="12"/>
  <c r="M24" i="12"/>
  <c r="H24" i="12"/>
  <c r="C24" i="12"/>
  <c r="AG3" i="12"/>
  <c r="AF3" i="12"/>
  <c r="W3" i="12"/>
  <c r="V3" i="12"/>
  <c r="U3" i="12"/>
  <c r="T3" i="12"/>
  <c r="O3" i="12"/>
  <c r="G3" i="12"/>
  <c r="F3" i="12"/>
  <c r="D3" i="12"/>
  <c r="C3" i="12"/>
  <c r="A2" i="12"/>
  <c r="A1" i="12"/>
  <c r="AB31" i="11"/>
  <c r="AD31" i="11" s="1"/>
  <c r="J31" i="11" s="1"/>
  <c r="Y31" i="11"/>
  <c r="X31" i="11"/>
  <c r="V31" i="11"/>
  <c r="U31" i="11"/>
  <c r="T31" i="11"/>
  <c r="R31" i="11"/>
  <c r="P31" i="11"/>
  <c r="O31" i="11"/>
  <c r="Q31" i="11" s="1"/>
  <c r="M31" i="11"/>
  <c r="H31" i="11"/>
  <c r="C31" i="11"/>
  <c r="AB30" i="11"/>
  <c r="AD30" i="11" s="1"/>
  <c r="J30" i="11" s="1"/>
  <c r="K30" i="11" s="1"/>
  <c r="Y30" i="11"/>
  <c r="X30" i="11"/>
  <c r="Q30" i="11"/>
  <c r="P30" i="11"/>
  <c r="O30" i="11"/>
  <c r="M30" i="11"/>
  <c r="I30" i="11"/>
  <c r="H30" i="11"/>
  <c r="C30" i="11"/>
  <c r="AB29" i="11"/>
  <c r="AD29" i="11" s="1"/>
  <c r="J29" i="11" s="1"/>
  <c r="Y29" i="11"/>
  <c r="X29" i="11"/>
  <c r="P29" i="11"/>
  <c r="Q29" i="11" s="1"/>
  <c r="O29" i="11"/>
  <c r="M29" i="11"/>
  <c r="H29" i="11"/>
  <c r="C29" i="11"/>
  <c r="AD28" i="11"/>
  <c r="J28" i="11" s="1"/>
  <c r="I28" i="11" s="1"/>
  <c r="AB28" i="11"/>
  <c r="Y28" i="11"/>
  <c r="X28" i="11"/>
  <c r="P28" i="11"/>
  <c r="O28" i="11"/>
  <c r="Q28" i="11" s="1"/>
  <c r="M28" i="11"/>
  <c r="H28" i="11"/>
  <c r="C28" i="11"/>
  <c r="AB27" i="11"/>
  <c r="AD27" i="11" s="1"/>
  <c r="J27" i="11" s="1"/>
  <c r="Y27" i="11"/>
  <c r="X27" i="11"/>
  <c r="Q27" i="11"/>
  <c r="P27" i="11"/>
  <c r="O27" i="11"/>
  <c r="M27" i="11"/>
  <c r="H27" i="11"/>
  <c r="C27" i="11"/>
  <c r="AD26" i="11"/>
  <c r="J26" i="11" s="1"/>
  <c r="AB26" i="11"/>
  <c r="Y26" i="11"/>
  <c r="X26" i="11"/>
  <c r="P26" i="11"/>
  <c r="O26" i="11"/>
  <c r="Q26" i="11" s="1"/>
  <c r="M26" i="11"/>
  <c r="H26" i="11"/>
  <c r="C26" i="11"/>
  <c r="AB25" i="11"/>
  <c r="AD25" i="11" s="1"/>
  <c r="J25" i="11" s="1"/>
  <c r="Y25" i="11"/>
  <c r="X25" i="11"/>
  <c r="P25" i="11"/>
  <c r="O25" i="11"/>
  <c r="Q25" i="11" s="1"/>
  <c r="M25" i="11"/>
  <c r="H25" i="11"/>
  <c r="C25" i="11"/>
  <c r="AB24" i="11"/>
  <c r="AD24" i="11" s="1"/>
  <c r="J24" i="11" s="1"/>
  <c r="Y24" i="11"/>
  <c r="Y3" i="11" s="1"/>
  <c r="X24" i="11"/>
  <c r="X3" i="11" s="1"/>
  <c r="Q24" i="11"/>
  <c r="P24" i="11"/>
  <c r="O24" i="11"/>
  <c r="M24" i="11"/>
  <c r="H24" i="11"/>
  <c r="C24" i="11"/>
  <c r="AG3" i="11"/>
  <c r="AF3" i="11"/>
  <c r="W3" i="11"/>
  <c r="V3" i="11"/>
  <c r="U3" i="11"/>
  <c r="T3" i="11"/>
  <c r="O3" i="11"/>
  <c r="G3" i="11"/>
  <c r="F3" i="11"/>
  <c r="D3" i="11"/>
  <c r="C3" i="11"/>
  <c r="A2" i="11"/>
  <c r="A1" i="11"/>
  <c r="AF31" i="10"/>
  <c r="C3" i="10" s="1"/>
  <c r="AB31" i="10"/>
  <c r="AD31" i="10" s="1"/>
  <c r="Y31" i="10"/>
  <c r="X31" i="10"/>
  <c r="V31" i="10"/>
  <c r="U31" i="10"/>
  <c r="T31" i="10"/>
  <c r="R31" i="10"/>
  <c r="P31" i="10"/>
  <c r="O31" i="10"/>
  <c r="Q31" i="10" s="1"/>
  <c r="M31" i="10"/>
  <c r="H31" i="10"/>
  <c r="C31" i="10"/>
  <c r="AF30" i="10"/>
  <c r="AD30" i="10"/>
  <c r="AB30" i="10"/>
  <c r="Y30" i="10"/>
  <c r="X30" i="10"/>
  <c r="P30" i="10"/>
  <c r="O30" i="10"/>
  <c r="Q30" i="10" s="1"/>
  <c r="M30" i="10"/>
  <c r="J30" i="10"/>
  <c r="I30" i="10" s="1"/>
  <c r="H30" i="10"/>
  <c r="C30" i="10"/>
  <c r="AF29" i="10"/>
  <c r="AB29" i="10"/>
  <c r="AD29" i="10" s="1"/>
  <c r="Y29" i="10"/>
  <c r="Y3" i="10" s="1"/>
  <c r="X29" i="10"/>
  <c r="X3" i="10" s="1"/>
  <c r="Q29" i="10"/>
  <c r="P29" i="10"/>
  <c r="O29" i="10"/>
  <c r="M29" i="10"/>
  <c r="H29" i="10"/>
  <c r="C29" i="10"/>
  <c r="AD28" i="10"/>
  <c r="J28" i="10" s="1"/>
  <c r="AB28" i="10"/>
  <c r="Y28" i="10"/>
  <c r="X28" i="10"/>
  <c r="P28" i="10"/>
  <c r="O28" i="10"/>
  <c r="M28" i="10"/>
  <c r="H28" i="10"/>
  <c r="C28" i="10"/>
  <c r="AG3" i="10"/>
  <c r="AF3" i="10"/>
  <c r="W3" i="10"/>
  <c r="V3" i="10"/>
  <c r="U3" i="10"/>
  <c r="T3" i="10"/>
  <c r="O3" i="10"/>
  <c r="G3" i="10"/>
  <c r="H3" i="10" s="1"/>
  <c r="F3" i="10"/>
  <c r="D3" i="10"/>
  <c r="A2" i="10"/>
  <c r="A1" i="10"/>
  <c r="AF31" i="9"/>
  <c r="AB31" i="9"/>
  <c r="AD31" i="9" s="1"/>
  <c r="Y31" i="9"/>
  <c r="X31" i="9"/>
  <c r="V31" i="9"/>
  <c r="U31" i="9"/>
  <c r="T31" i="9"/>
  <c r="R31" i="9"/>
  <c r="P31" i="9"/>
  <c r="O31" i="9"/>
  <c r="Q31" i="9" s="1"/>
  <c r="M31" i="9"/>
  <c r="H31" i="9"/>
  <c r="C31" i="9"/>
  <c r="AF30" i="9"/>
  <c r="AB30" i="9"/>
  <c r="AD30" i="9" s="1"/>
  <c r="J30" i="9" s="1"/>
  <c r="K30" i="9" s="1"/>
  <c r="Y30" i="9"/>
  <c r="X30" i="9"/>
  <c r="Q30" i="9"/>
  <c r="P30" i="9"/>
  <c r="O30" i="9"/>
  <c r="M30" i="9"/>
  <c r="H30" i="9"/>
  <c r="C30" i="9"/>
  <c r="AF29" i="9"/>
  <c r="AB29" i="9"/>
  <c r="AD29" i="9" s="1"/>
  <c r="Y29" i="9"/>
  <c r="X29" i="9"/>
  <c r="P29" i="9"/>
  <c r="Q29" i="9" s="1"/>
  <c r="O29" i="9"/>
  <c r="M29" i="9"/>
  <c r="H29" i="9"/>
  <c r="C29" i="9"/>
  <c r="AD28" i="9"/>
  <c r="J28" i="9" s="1"/>
  <c r="I28" i="9" s="1"/>
  <c r="AB28" i="9"/>
  <c r="Y28" i="9"/>
  <c r="X28" i="9"/>
  <c r="P28" i="9"/>
  <c r="O28" i="9"/>
  <c r="Q28" i="9" s="1"/>
  <c r="M28" i="9"/>
  <c r="K28" i="9"/>
  <c r="H28" i="9"/>
  <c r="C28" i="9"/>
  <c r="AG3" i="9"/>
  <c r="AF3" i="9"/>
  <c r="Y3" i="9"/>
  <c r="X3" i="9"/>
  <c r="W3" i="9"/>
  <c r="V3" i="9"/>
  <c r="U3" i="9"/>
  <c r="T3" i="9"/>
  <c r="O3" i="9"/>
  <c r="H3" i="9"/>
  <c r="G3" i="9"/>
  <c r="F3" i="9"/>
  <c r="D3" i="9"/>
  <c r="C3" i="9"/>
  <c r="A2" i="9"/>
  <c r="A1" i="9"/>
  <c r="AF31" i="8"/>
  <c r="J31" i="8" s="1"/>
  <c r="K31" i="8" s="1"/>
  <c r="AD31" i="8"/>
  <c r="AB31" i="8"/>
  <c r="Y31" i="8"/>
  <c r="X31" i="8"/>
  <c r="V31" i="8"/>
  <c r="U31" i="8"/>
  <c r="T31" i="8"/>
  <c r="R31" i="8"/>
  <c r="Q31" i="8"/>
  <c r="P31" i="8"/>
  <c r="O31" i="8"/>
  <c r="M31" i="8"/>
  <c r="H31" i="8"/>
  <c r="C31" i="8"/>
  <c r="AF30" i="8"/>
  <c r="J30" i="8" s="1"/>
  <c r="AB30" i="8"/>
  <c r="AD30" i="8" s="1"/>
  <c r="Y30" i="8"/>
  <c r="X30" i="8"/>
  <c r="P30" i="8"/>
  <c r="Q30" i="8" s="1"/>
  <c r="O30" i="8"/>
  <c r="M30" i="8"/>
  <c r="H30" i="8"/>
  <c r="C30" i="8"/>
  <c r="AF29" i="8"/>
  <c r="J29" i="8" s="1"/>
  <c r="AD29" i="8"/>
  <c r="AB29" i="8"/>
  <c r="Y29" i="8"/>
  <c r="X29" i="8"/>
  <c r="P29" i="8"/>
  <c r="O29" i="8"/>
  <c r="Q29" i="8" s="1"/>
  <c r="M29" i="8"/>
  <c r="H29" i="8"/>
  <c r="C29" i="8"/>
  <c r="AB28" i="8"/>
  <c r="AD28" i="8" s="1"/>
  <c r="Y28" i="8"/>
  <c r="Y3" i="8" s="1"/>
  <c r="X28" i="8"/>
  <c r="Q28" i="8"/>
  <c r="P28" i="8"/>
  <c r="O28" i="8"/>
  <c r="M28" i="8"/>
  <c r="J28" i="8"/>
  <c r="K28" i="8" s="1"/>
  <c r="H28" i="8"/>
  <c r="C28" i="8"/>
  <c r="AB27" i="8"/>
  <c r="AD27" i="8" s="1"/>
  <c r="J27" i="8" s="1"/>
  <c r="Y27" i="8"/>
  <c r="X27" i="8"/>
  <c r="X3" i="8" s="1"/>
  <c r="P27" i="8"/>
  <c r="Q27" i="8" s="1"/>
  <c r="O27" i="8"/>
  <c r="M27" i="8"/>
  <c r="H27" i="8"/>
  <c r="C27" i="8"/>
  <c r="AG3" i="8"/>
  <c r="AF3" i="8"/>
  <c r="W3" i="8"/>
  <c r="V3" i="8"/>
  <c r="U3" i="8"/>
  <c r="T3" i="8"/>
  <c r="O3" i="8"/>
  <c r="G3" i="8"/>
  <c r="H3" i="8" s="1"/>
  <c r="F3" i="8"/>
  <c r="D3" i="8"/>
  <c r="A2" i="8"/>
  <c r="A1" i="8"/>
  <c r="AF31" i="7"/>
  <c r="AB31" i="7"/>
  <c r="AD31" i="7" s="1"/>
  <c r="J31" i="7" s="1"/>
  <c r="I31" i="7" s="1"/>
  <c r="Y31" i="7"/>
  <c r="X31" i="7"/>
  <c r="V31" i="7"/>
  <c r="U31" i="7"/>
  <c r="T31" i="7"/>
  <c r="R31" i="7"/>
  <c r="P31" i="7"/>
  <c r="O31" i="7"/>
  <c r="Q31" i="7" s="1"/>
  <c r="M31" i="7"/>
  <c r="H31" i="7"/>
  <c r="C31" i="7"/>
  <c r="AF30" i="7"/>
  <c r="AB30" i="7"/>
  <c r="AD30" i="7" s="1"/>
  <c r="Y30" i="7"/>
  <c r="X30" i="7"/>
  <c r="Q30" i="7"/>
  <c r="P30" i="7"/>
  <c r="O30" i="7"/>
  <c r="M30" i="7"/>
  <c r="J30" i="7"/>
  <c r="K30" i="7" s="1"/>
  <c r="H30" i="7"/>
  <c r="C30" i="7"/>
  <c r="AF29" i="7"/>
  <c r="AB29" i="7"/>
  <c r="AD29" i="7" s="1"/>
  <c r="Y29" i="7"/>
  <c r="X29" i="7"/>
  <c r="Q29" i="7"/>
  <c r="P29" i="7"/>
  <c r="O29" i="7"/>
  <c r="M29" i="7"/>
  <c r="H29" i="7"/>
  <c r="C29" i="7"/>
  <c r="AD28" i="7"/>
  <c r="J28" i="7" s="1"/>
  <c r="AB28" i="7"/>
  <c r="Y28" i="7"/>
  <c r="X28" i="7"/>
  <c r="P28" i="7"/>
  <c r="O28" i="7"/>
  <c r="Q28" i="7" s="1"/>
  <c r="M28" i="7"/>
  <c r="H28" i="7"/>
  <c r="C28" i="7"/>
  <c r="AB27" i="7"/>
  <c r="AD27" i="7" s="1"/>
  <c r="Y27" i="7"/>
  <c r="Y3" i="7" s="1"/>
  <c r="X27" i="7"/>
  <c r="Q27" i="7"/>
  <c r="P27" i="7"/>
  <c r="O27" i="7"/>
  <c r="M27" i="7"/>
  <c r="J27" i="7"/>
  <c r="I27" i="7" s="1"/>
  <c r="H27" i="7"/>
  <c r="C27" i="7"/>
  <c r="AG3" i="7"/>
  <c r="AF3" i="7"/>
  <c r="W3" i="7"/>
  <c r="V3" i="7"/>
  <c r="U3" i="7"/>
  <c r="T3" i="7"/>
  <c r="O3" i="7"/>
  <c r="G3" i="7"/>
  <c r="H3" i="7" s="1"/>
  <c r="F3" i="7"/>
  <c r="D3" i="7"/>
  <c r="C3" i="7"/>
  <c r="A2" i="7"/>
  <c r="A1" i="7"/>
  <c r="AF31" i="6"/>
  <c r="AB31" i="6"/>
  <c r="AD31" i="6" s="1"/>
  <c r="Y31" i="6"/>
  <c r="X31" i="6"/>
  <c r="V31" i="6"/>
  <c r="U31" i="6"/>
  <c r="T31" i="6"/>
  <c r="R31" i="6"/>
  <c r="P31" i="6"/>
  <c r="Q31" i="6" s="1"/>
  <c r="O31" i="6"/>
  <c r="M31" i="6"/>
  <c r="H31" i="6"/>
  <c r="C31" i="6"/>
  <c r="AF30" i="6"/>
  <c r="AB30" i="6"/>
  <c r="AD30" i="6" s="1"/>
  <c r="Y30" i="6"/>
  <c r="X30" i="6"/>
  <c r="P30" i="6"/>
  <c r="O30" i="6"/>
  <c r="Q30" i="6" s="1"/>
  <c r="M30" i="6"/>
  <c r="H30" i="6"/>
  <c r="C30" i="6"/>
  <c r="AF29" i="6"/>
  <c r="AB29" i="6"/>
  <c r="AD29" i="6" s="1"/>
  <c r="Y29" i="6"/>
  <c r="X29" i="6"/>
  <c r="P29" i="6"/>
  <c r="O29" i="6"/>
  <c r="Q29" i="6" s="1"/>
  <c r="M29" i="6"/>
  <c r="H29" i="6"/>
  <c r="C29" i="6"/>
  <c r="AB28" i="6"/>
  <c r="AD28" i="6" s="1"/>
  <c r="J28" i="6" s="1"/>
  <c r="K28" i="6" s="1"/>
  <c r="Y28" i="6"/>
  <c r="X28" i="6"/>
  <c r="X3" i="6" s="1"/>
  <c r="Q28" i="6"/>
  <c r="P28" i="6"/>
  <c r="O28" i="6"/>
  <c r="M28" i="6"/>
  <c r="H28" i="6"/>
  <c r="C28" i="6"/>
  <c r="AB27" i="6"/>
  <c r="AD27" i="6" s="1"/>
  <c r="J27" i="6" s="1"/>
  <c r="Y27" i="6"/>
  <c r="X27" i="6"/>
  <c r="P27" i="6"/>
  <c r="O27" i="6"/>
  <c r="Q27" i="6" s="1"/>
  <c r="M27" i="6"/>
  <c r="H27" i="6"/>
  <c r="C27" i="6"/>
  <c r="AG3" i="6"/>
  <c r="AF3" i="6"/>
  <c r="Y3" i="6"/>
  <c r="W3" i="6"/>
  <c r="V3" i="6"/>
  <c r="U3" i="6"/>
  <c r="T3" i="6"/>
  <c r="O3" i="6"/>
  <c r="H3" i="6"/>
  <c r="G3" i="6"/>
  <c r="F3" i="6"/>
  <c r="D3" i="6"/>
  <c r="C3" i="6"/>
  <c r="A2" i="6"/>
  <c r="A1" i="6"/>
  <c r="AB31" i="5"/>
  <c r="AD31" i="5" s="1"/>
  <c r="J31" i="5" s="1"/>
  <c r="Y31" i="5"/>
  <c r="X31" i="5"/>
  <c r="V31" i="5"/>
  <c r="U31" i="5"/>
  <c r="T31" i="5"/>
  <c r="R31" i="5"/>
  <c r="P31" i="5"/>
  <c r="Q31" i="5" s="1"/>
  <c r="O31" i="5"/>
  <c r="M31" i="5"/>
  <c r="H31" i="5"/>
  <c r="C31" i="5"/>
  <c r="AD30" i="5"/>
  <c r="J30" i="5" s="1"/>
  <c r="AB30" i="5"/>
  <c r="Y30" i="5"/>
  <c r="X30" i="5"/>
  <c r="P30" i="5"/>
  <c r="Q30" i="5" s="1"/>
  <c r="O30" i="5"/>
  <c r="M30" i="5"/>
  <c r="H30" i="5"/>
  <c r="C30" i="5"/>
  <c r="AB29" i="5"/>
  <c r="AD29" i="5" s="1"/>
  <c r="J29" i="5" s="1"/>
  <c r="Y29" i="5"/>
  <c r="X29" i="5"/>
  <c r="P29" i="5"/>
  <c r="O29" i="5"/>
  <c r="Q29" i="5" s="1"/>
  <c r="M29" i="5"/>
  <c r="H29" i="5"/>
  <c r="C29" i="5"/>
  <c r="AB28" i="5"/>
  <c r="AD28" i="5" s="1"/>
  <c r="J28" i="5" s="1"/>
  <c r="K28" i="5" s="1"/>
  <c r="Y28" i="5"/>
  <c r="X28" i="5"/>
  <c r="Q28" i="5"/>
  <c r="P28" i="5"/>
  <c r="O28" i="5"/>
  <c r="M28" i="5"/>
  <c r="H28" i="5"/>
  <c r="C28" i="5"/>
  <c r="AB27" i="5"/>
  <c r="AD27" i="5" s="1"/>
  <c r="J27" i="5" s="1"/>
  <c r="Y27" i="5"/>
  <c r="X27" i="5"/>
  <c r="P27" i="5"/>
  <c r="O27" i="5"/>
  <c r="Q27" i="5" s="1"/>
  <c r="M27" i="5"/>
  <c r="H27" i="5"/>
  <c r="C27" i="5"/>
  <c r="AB26" i="5"/>
  <c r="AD26" i="5" s="1"/>
  <c r="J26" i="5" s="1"/>
  <c r="Y26" i="5"/>
  <c r="Y3" i="5" s="1"/>
  <c r="X26" i="5"/>
  <c r="Q26" i="5"/>
  <c r="P26" i="5"/>
  <c r="O26" i="5"/>
  <c r="M26" i="5"/>
  <c r="H26" i="5"/>
  <c r="C26" i="5"/>
  <c r="AB25" i="5"/>
  <c r="AD25" i="5" s="1"/>
  <c r="J25" i="5" s="1"/>
  <c r="Y25" i="5"/>
  <c r="X25" i="5"/>
  <c r="P25" i="5"/>
  <c r="Q25" i="5" s="1"/>
  <c r="O25" i="5"/>
  <c r="M25" i="5"/>
  <c r="H25" i="5"/>
  <c r="C25" i="5"/>
  <c r="AG3" i="5"/>
  <c r="AF3" i="5"/>
  <c r="W3" i="5"/>
  <c r="V3" i="5"/>
  <c r="U3" i="5"/>
  <c r="T3" i="5"/>
  <c r="O3" i="5"/>
  <c r="G3" i="5"/>
  <c r="F3" i="5"/>
  <c r="D3" i="5"/>
  <c r="C3" i="5"/>
  <c r="A2" i="5"/>
  <c r="A1" i="5"/>
  <c r="AB31" i="4"/>
  <c r="AD31" i="4" s="1"/>
  <c r="Y31" i="4"/>
  <c r="X31" i="4"/>
  <c r="V31" i="4"/>
  <c r="U31" i="4"/>
  <c r="T31" i="4"/>
  <c r="R31" i="4"/>
  <c r="P31" i="4"/>
  <c r="O31" i="4"/>
  <c r="Q31" i="4" s="1"/>
  <c r="M31" i="4"/>
  <c r="J31" i="4"/>
  <c r="I31" i="4" s="1"/>
  <c r="H31" i="4"/>
  <c r="C31" i="4"/>
  <c r="AB30" i="4"/>
  <c r="AD30" i="4" s="1"/>
  <c r="J30" i="4" s="1"/>
  <c r="K30" i="4" s="1"/>
  <c r="Y30" i="4"/>
  <c r="X30" i="4"/>
  <c r="Q30" i="4"/>
  <c r="P30" i="4"/>
  <c r="O30" i="4"/>
  <c r="M30" i="4"/>
  <c r="H30" i="4"/>
  <c r="C30" i="4"/>
  <c r="AB29" i="4"/>
  <c r="AD29" i="4" s="1"/>
  <c r="J29" i="4" s="1"/>
  <c r="Y29" i="4"/>
  <c r="X29" i="4"/>
  <c r="P29" i="4"/>
  <c r="O29" i="4"/>
  <c r="M29" i="4"/>
  <c r="H29" i="4"/>
  <c r="C29" i="4"/>
  <c r="AB28" i="4"/>
  <c r="AD28" i="4" s="1"/>
  <c r="J28" i="4" s="1"/>
  <c r="Y28" i="4"/>
  <c r="X28" i="4"/>
  <c r="Q28" i="4"/>
  <c r="P28" i="4"/>
  <c r="O28" i="4"/>
  <c r="M28" i="4"/>
  <c r="H28" i="4"/>
  <c r="C28" i="4"/>
  <c r="AB27" i="4"/>
  <c r="AD27" i="4" s="1"/>
  <c r="J27" i="4" s="1"/>
  <c r="Y27" i="4"/>
  <c r="X27" i="4"/>
  <c r="P27" i="4"/>
  <c r="Q27" i="4" s="1"/>
  <c r="O27" i="4"/>
  <c r="M27" i="4"/>
  <c r="H27" i="4"/>
  <c r="C27" i="4"/>
  <c r="AD26" i="4"/>
  <c r="J26" i="4" s="1"/>
  <c r="I26" i="4" s="1"/>
  <c r="AB26" i="4"/>
  <c r="Y26" i="4"/>
  <c r="X26" i="4"/>
  <c r="P26" i="4"/>
  <c r="O26" i="4"/>
  <c r="Q26" i="4" s="1"/>
  <c r="M26" i="4"/>
  <c r="H26" i="4"/>
  <c r="C26" i="4"/>
  <c r="AB25" i="4"/>
  <c r="AD25" i="4" s="1"/>
  <c r="Y25" i="4"/>
  <c r="Y3" i="4" s="1"/>
  <c r="X25" i="4"/>
  <c r="P25" i="4"/>
  <c r="Q25" i="4" s="1"/>
  <c r="O25" i="4"/>
  <c r="M25" i="4"/>
  <c r="J25" i="4"/>
  <c r="I25" i="4"/>
  <c r="H25" i="4"/>
  <c r="C25" i="4"/>
  <c r="AG3" i="4"/>
  <c r="AF3" i="4"/>
  <c r="W3" i="4"/>
  <c r="V3" i="4"/>
  <c r="U3" i="4"/>
  <c r="T3" i="4"/>
  <c r="O3" i="4"/>
  <c r="H3" i="4"/>
  <c r="G3" i="4"/>
  <c r="F3" i="4"/>
  <c r="D3" i="4"/>
  <c r="C3" i="4"/>
  <c r="A2" i="4"/>
  <c r="A1" i="4"/>
  <c r="AB31" i="3"/>
  <c r="AD31" i="3" s="1"/>
  <c r="J31" i="3" s="1"/>
  <c r="Y31" i="3"/>
  <c r="X31" i="3"/>
  <c r="V31" i="3"/>
  <c r="U31" i="3"/>
  <c r="T31" i="3"/>
  <c r="R31" i="3"/>
  <c r="P31" i="3"/>
  <c r="O31" i="3"/>
  <c r="M31" i="3"/>
  <c r="H31" i="3"/>
  <c r="C31" i="3"/>
  <c r="AB30" i="3"/>
  <c r="AD30" i="3" s="1"/>
  <c r="J30" i="3" s="1"/>
  <c r="Y30" i="3"/>
  <c r="Y3" i="3" s="1"/>
  <c r="X30" i="3"/>
  <c r="Q30" i="3"/>
  <c r="P30" i="3"/>
  <c r="O30" i="3"/>
  <c r="M30" i="3"/>
  <c r="H30" i="3"/>
  <c r="C30" i="3"/>
  <c r="AB29" i="3"/>
  <c r="AD29" i="3" s="1"/>
  <c r="J29" i="3" s="1"/>
  <c r="Y29" i="3"/>
  <c r="X29" i="3"/>
  <c r="P29" i="3"/>
  <c r="Q29" i="3" s="1"/>
  <c r="O29" i="3"/>
  <c r="M29" i="3"/>
  <c r="H29" i="3"/>
  <c r="C29" i="3"/>
  <c r="AD28" i="3"/>
  <c r="J28" i="3" s="1"/>
  <c r="I28" i="3" s="1"/>
  <c r="AB28" i="3"/>
  <c r="Y28" i="3"/>
  <c r="X28" i="3"/>
  <c r="P28" i="3"/>
  <c r="O28" i="3"/>
  <c r="Q28" i="3" s="1"/>
  <c r="M28" i="3"/>
  <c r="K28" i="3"/>
  <c r="H28" i="3"/>
  <c r="C28" i="3"/>
  <c r="AB27" i="3"/>
  <c r="AD27" i="3" s="1"/>
  <c r="J27" i="3" s="1"/>
  <c r="Y27" i="3"/>
  <c r="X27" i="3"/>
  <c r="P27" i="3"/>
  <c r="Q27" i="3" s="1"/>
  <c r="O27" i="3"/>
  <c r="M27" i="3"/>
  <c r="H27" i="3"/>
  <c r="C27" i="3"/>
  <c r="AD26" i="3"/>
  <c r="J26" i="3" s="1"/>
  <c r="AB26" i="3"/>
  <c r="Y26" i="3"/>
  <c r="X26" i="3"/>
  <c r="P26" i="3"/>
  <c r="O26" i="3"/>
  <c r="Q26" i="3" s="1"/>
  <c r="M26" i="3"/>
  <c r="H26" i="3"/>
  <c r="C26" i="3"/>
  <c r="AB25" i="3"/>
  <c r="AD25" i="3" s="1"/>
  <c r="J25" i="3" s="1"/>
  <c r="Y25" i="3"/>
  <c r="X25" i="3"/>
  <c r="P25" i="3"/>
  <c r="O25" i="3"/>
  <c r="Q25" i="3" s="1"/>
  <c r="M25" i="3"/>
  <c r="H25" i="3"/>
  <c r="C25" i="3"/>
  <c r="AG3" i="3"/>
  <c r="AF3" i="3"/>
  <c r="X3" i="3"/>
  <c r="W3" i="3"/>
  <c r="V3" i="3"/>
  <c r="U3" i="3"/>
  <c r="T3" i="3"/>
  <c r="O3" i="3"/>
  <c r="G3" i="3"/>
  <c r="H3" i="3" s="1"/>
  <c r="F3" i="3"/>
  <c r="D3" i="3"/>
  <c r="C3" i="3"/>
  <c r="A2" i="3"/>
  <c r="A1" i="3"/>
  <c r="AB31" i="2"/>
  <c r="AD31" i="2" s="1"/>
  <c r="J31" i="2" s="1"/>
  <c r="Y31" i="2"/>
  <c r="X31" i="2"/>
  <c r="V31" i="2"/>
  <c r="U31" i="2"/>
  <c r="T31" i="2"/>
  <c r="R31" i="2"/>
  <c r="P31" i="2"/>
  <c r="O31" i="2"/>
  <c r="Q31" i="2" s="1"/>
  <c r="M31" i="2"/>
  <c r="H31" i="2"/>
  <c r="C31" i="2"/>
  <c r="AD30" i="2"/>
  <c r="AB30" i="2"/>
  <c r="Y30" i="2"/>
  <c r="X30" i="2"/>
  <c r="P30" i="2"/>
  <c r="O30" i="2"/>
  <c r="Q30" i="2" s="1"/>
  <c r="M30" i="2"/>
  <c r="J30" i="2"/>
  <c r="K30" i="2" s="1"/>
  <c r="H30" i="2"/>
  <c r="C30" i="2"/>
  <c r="AB29" i="2"/>
  <c r="AD29" i="2" s="1"/>
  <c r="J29" i="2" s="1"/>
  <c r="Y29" i="2"/>
  <c r="X29" i="2"/>
  <c r="P29" i="2"/>
  <c r="Q29" i="2" s="1"/>
  <c r="O29" i="2"/>
  <c r="M29" i="2"/>
  <c r="H29" i="2"/>
  <c r="C29" i="2"/>
  <c r="AD28" i="2"/>
  <c r="J28" i="2" s="1"/>
  <c r="I28" i="2" s="1"/>
  <c r="AB28" i="2"/>
  <c r="Y28" i="2"/>
  <c r="X28" i="2"/>
  <c r="P28" i="2"/>
  <c r="O28" i="2"/>
  <c r="Q28" i="2" s="1"/>
  <c r="M28" i="2"/>
  <c r="K28" i="2"/>
  <c r="H28" i="2"/>
  <c r="C28" i="2"/>
  <c r="AB27" i="2"/>
  <c r="AD27" i="2" s="1"/>
  <c r="J27" i="2" s="1"/>
  <c r="Y27" i="2"/>
  <c r="Y3" i="2" s="1"/>
  <c r="X27" i="2"/>
  <c r="P27" i="2"/>
  <c r="O27" i="2"/>
  <c r="Q27" i="2" s="1"/>
  <c r="M27" i="2"/>
  <c r="H27" i="2"/>
  <c r="C27" i="2"/>
  <c r="AB26" i="2"/>
  <c r="AD26" i="2" s="1"/>
  <c r="J26" i="2" s="1"/>
  <c r="Y26" i="2"/>
  <c r="X26" i="2"/>
  <c r="X3" i="2" s="1"/>
  <c r="P26" i="2"/>
  <c r="O26" i="2"/>
  <c r="Q26" i="2" s="1"/>
  <c r="M26" i="2"/>
  <c r="H26" i="2"/>
  <c r="C26" i="2"/>
  <c r="AB25" i="2"/>
  <c r="AD25" i="2" s="1"/>
  <c r="J25" i="2" s="1"/>
  <c r="Y25" i="2"/>
  <c r="X25" i="2"/>
  <c r="P25" i="2"/>
  <c r="Q25" i="2" s="1"/>
  <c r="O25" i="2"/>
  <c r="M25" i="2"/>
  <c r="H25" i="2"/>
  <c r="C25" i="2"/>
  <c r="AG3" i="2"/>
  <c r="AF3" i="2"/>
  <c r="W3" i="2"/>
  <c r="V3" i="2"/>
  <c r="U3" i="2"/>
  <c r="T3" i="2"/>
  <c r="O3" i="2"/>
  <c r="G3" i="2"/>
  <c r="H3" i="2" s="1"/>
  <c r="F3" i="2"/>
  <c r="D3" i="2"/>
  <c r="C3" i="2"/>
  <c r="A2" i="2"/>
  <c r="A1" i="2"/>
  <c r="AB31" i="1"/>
  <c r="AD31" i="1" s="1"/>
  <c r="J31" i="1" s="1"/>
  <c r="Y31" i="1"/>
  <c r="X31" i="1"/>
  <c r="V31" i="1"/>
  <c r="U31" i="1"/>
  <c r="T31" i="1"/>
  <c r="R31" i="1"/>
  <c r="P31" i="1"/>
  <c r="O31" i="1"/>
  <c r="Q31" i="1" s="1"/>
  <c r="M31" i="1"/>
  <c r="H31" i="1"/>
  <c r="C31" i="1"/>
  <c r="AB30" i="1"/>
  <c r="AD30" i="1" s="1"/>
  <c r="J30" i="1" s="1"/>
  <c r="Y30" i="1"/>
  <c r="X30" i="1"/>
  <c r="Q30" i="1"/>
  <c r="P30" i="1"/>
  <c r="O30" i="1"/>
  <c r="M30" i="1"/>
  <c r="H30" i="1"/>
  <c r="C30" i="1"/>
  <c r="AB29" i="1"/>
  <c r="AD29" i="1" s="1"/>
  <c r="J29" i="1" s="1"/>
  <c r="Y29" i="1"/>
  <c r="X29" i="1"/>
  <c r="P29" i="1"/>
  <c r="O29" i="1"/>
  <c r="Q29" i="1" s="1"/>
  <c r="M29" i="1"/>
  <c r="H29" i="1"/>
  <c r="C29" i="1"/>
  <c r="AB28" i="1"/>
  <c r="AD28" i="1" s="1"/>
  <c r="J28" i="1" s="1"/>
  <c r="Y28" i="1"/>
  <c r="X28" i="1"/>
  <c r="Q28" i="1"/>
  <c r="P28" i="1"/>
  <c r="O28" i="1"/>
  <c r="M28" i="1"/>
  <c r="H28" i="1"/>
  <c r="C28" i="1"/>
  <c r="AB27" i="1"/>
  <c r="AD27" i="1" s="1"/>
  <c r="J27" i="1" s="1"/>
  <c r="Y27" i="1"/>
  <c r="X27" i="1"/>
  <c r="P27" i="1"/>
  <c r="Q27" i="1" s="1"/>
  <c r="O27" i="1"/>
  <c r="M27" i="1"/>
  <c r="H27" i="1"/>
  <c r="C27" i="1"/>
  <c r="AD26" i="1"/>
  <c r="J26" i="1" s="1"/>
  <c r="AB26" i="1"/>
  <c r="Y26" i="1"/>
  <c r="X26" i="1"/>
  <c r="P26" i="1"/>
  <c r="O26" i="1"/>
  <c r="Q26" i="1" s="1"/>
  <c r="M26" i="1"/>
  <c r="H26" i="1"/>
  <c r="C26" i="1"/>
  <c r="AB25" i="1"/>
  <c r="AD25" i="1" s="1"/>
  <c r="J25" i="1" s="1"/>
  <c r="Y25" i="1"/>
  <c r="Y3" i="1" s="1"/>
  <c r="X25" i="1"/>
  <c r="X3" i="1" s="1"/>
  <c r="P25" i="1"/>
  <c r="O25" i="1"/>
  <c r="M25" i="1"/>
  <c r="H25" i="1"/>
  <c r="C25" i="1"/>
  <c r="AG3" i="1"/>
  <c r="AF3" i="1"/>
  <c r="W3" i="1"/>
  <c r="V3" i="1"/>
  <c r="U3" i="1"/>
  <c r="T3" i="1"/>
  <c r="O3" i="1"/>
  <c r="G3" i="1"/>
  <c r="H3" i="1" s="1"/>
  <c r="F3" i="1"/>
  <c r="D3" i="1"/>
  <c r="C3" i="1"/>
  <c r="A2" i="1"/>
  <c r="A1" i="1"/>
  <c r="I29" i="47" l="1"/>
  <c r="C3" i="55"/>
  <c r="Q25" i="1"/>
  <c r="K31" i="7"/>
  <c r="C3" i="42"/>
  <c r="J29" i="6"/>
  <c r="I29" i="6" s="1"/>
  <c r="J29" i="7"/>
  <c r="J31" i="36"/>
  <c r="J3" i="36" s="1"/>
  <c r="K30" i="55"/>
  <c r="K30" i="59"/>
  <c r="K31" i="40"/>
  <c r="J31" i="38"/>
  <c r="J31" i="9"/>
  <c r="J29" i="10"/>
  <c r="K29" i="10" s="1"/>
  <c r="J31" i="10"/>
  <c r="J31" i="56"/>
  <c r="I31" i="56" s="1"/>
  <c r="J29" i="57"/>
  <c r="J29" i="60"/>
  <c r="J31" i="65"/>
  <c r="J29" i="40"/>
  <c r="J31" i="47"/>
  <c r="J29" i="55"/>
  <c r="J29" i="56"/>
  <c r="J30" i="57"/>
  <c r="J3" i="57" s="1"/>
  <c r="J29" i="59"/>
  <c r="J30" i="61"/>
  <c r="I30" i="1"/>
  <c r="K30" i="1"/>
  <c r="J3" i="17"/>
  <c r="I24" i="17"/>
  <c r="K24" i="17"/>
  <c r="K27" i="2"/>
  <c r="I27" i="2"/>
  <c r="K29" i="2"/>
  <c r="I29" i="2"/>
  <c r="K30" i="3"/>
  <c r="I30" i="3"/>
  <c r="K31" i="5"/>
  <c r="I31" i="5"/>
  <c r="K29" i="6"/>
  <c r="I31" i="1"/>
  <c r="K31" i="1"/>
  <c r="K26" i="2"/>
  <c r="I26" i="2"/>
  <c r="I25" i="1"/>
  <c r="J3" i="1"/>
  <c r="K25" i="1"/>
  <c r="K26" i="5"/>
  <c r="I26" i="5"/>
  <c r="I25" i="11"/>
  <c r="K25" i="11"/>
  <c r="J3" i="2"/>
  <c r="K25" i="2"/>
  <c r="I25" i="2"/>
  <c r="K27" i="1"/>
  <c r="I27" i="1"/>
  <c r="I29" i="5"/>
  <c r="K29" i="5"/>
  <c r="I31" i="9"/>
  <c r="K31" i="9"/>
  <c r="K27" i="3"/>
  <c r="I27" i="3"/>
  <c r="K31" i="2"/>
  <c r="I31" i="2"/>
  <c r="I28" i="4"/>
  <c r="K28" i="4"/>
  <c r="I27" i="16"/>
  <c r="K27" i="16"/>
  <c r="K26" i="1"/>
  <c r="I26" i="1"/>
  <c r="K28" i="1"/>
  <c r="I28" i="1"/>
  <c r="K29" i="1"/>
  <c r="I29" i="1"/>
  <c r="I25" i="3"/>
  <c r="J3" i="3"/>
  <c r="K25" i="3"/>
  <c r="J3" i="19"/>
  <c r="K26" i="19"/>
  <c r="I26" i="19"/>
  <c r="Q31" i="3"/>
  <c r="K31" i="3"/>
  <c r="I31" i="3"/>
  <c r="K29" i="4"/>
  <c r="I29" i="4"/>
  <c r="J30" i="6"/>
  <c r="J3" i="6" s="1"/>
  <c r="X3" i="7"/>
  <c r="C3" i="8"/>
  <c r="K29" i="8"/>
  <c r="I29" i="8"/>
  <c r="J29" i="9"/>
  <c r="K30" i="10"/>
  <c r="K27" i="11"/>
  <c r="I27" i="11"/>
  <c r="K31" i="11"/>
  <c r="I31" i="11"/>
  <c r="K26" i="12"/>
  <c r="I26" i="12"/>
  <c r="K9" i="14"/>
  <c r="I9" i="14"/>
  <c r="K16" i="14"/>
  <c r="I16" i="14"/>
  <c r="K17" i="14"/>
  <c r="I17" i="14"/>
  <c r="K25" i="14"/>
  <c r="I25" i="14"/>
  <c r="K31" i="16"/>
  <c r="I31" i="16"/>
  <c r="K28" i="23"/>
  <c r="I28" i="23"/>
  <c r="K29" i="23"/>
  <c r="I29" i="23"/>
  <c r="K27" i="6"/>
  <c r="I27" i="6"/>
  <c r="J3" i="7"/>
  <c r="K27" i="7"/>
  <c r="K28" i="7"/>
  <c r="I28" i="7"/>
  <c r="K28" i="10"/>
  <c r="I28" i="10"/>
  <c r="K31" i="12"/>
  <c r="I31" i="12"/>
  <c r="K23" i="13"/>
  <c r="I23" i="13"/>
  <c r="J3" i="13"/>
  <c r="K31" i="13"/>
  <c r="I31" i="13"/>
  <c r="K30" i="15"/>
  <c r="I30" i="15"/>
  <c r="K29" i="3"/>
  <c r="I29" i="3"/>
  <c r="I23" i="14"/>
  <c r="K23" i="14"/>
  <c r="K26" i="3"/>
  <c r="I26" i="3"/>
  <c r="J3" i="4"/>
  <c r="K25" i="4"/>
  <c r="K29" i="7"/>
  <c r="I29" i="7"/>
  <c r="K30" i="8"/>
  <c r="I30" i="8"/>
  <c r="K29" i="11"/>
  <c r="I29" i="11"/>
  <c r="K27" i="14"/>
  <c r="I27" i="14"/>
  <c r="I28" i="14"/>
  <c r="K28" i="14"/>
  <c r="K31" i="17"/>
  <c r="I31" i="17"/>
  <c r="K26" i="11"/>
  <c r="I26" i="11"/>
  <c r="I30" i="12"/>
  <c r="K30" i="12"/>
  <c r="I27" i="21"/>
  <c r="J3" i="21"/>
  <c r="K27" i="21"/>
  <c r="K30" i="5"/>
  <c r="I30" i="5"/>
  <c r="K26" i="4"/>
  <c r="K27" i="4"/>
  <c r="I27" i="4"/>
  <c r="I30" i="4"/>
  <c r="K27" i="5"/>
  <c r="I27" i="5"/>
  <c r="J3" i="8"/>
  <c r="K27" i="8"/>
  <c r="I27" i="8"/>
  <c r="J3" i="9"/>
  <c r="I30" i="9"/>
  <c r="H3" i="11"/>
  <c r="J3" i="11"/>
  <c r="K24" i="11"/>
  <c r="I24" i="11"/>
  <c r="K28" i="11"/>
  <c r="I27" i="12"/>
  <c r="K28" i="12"/>
  <c r="I28" i="12"/>
  <c r="K27" i="13"/>
  <c r="I27" i="13"/>
  <c r="I12" i="14"/>
  <c r="K12" i="14"/>
  <c r="I20" i="14"/>
  <c r="K20" i="14"/>
  <c r="I29" i="20"/>
  <c r="K29" i="20"/>
  <c r="I25" i="22"/>
  <c r="J3" i="22"/>
  <c r="K25" i="22"/>
  <c r="I30" i="2"/>
  <c r="Q29" i="4"/>
  <c r="X3" i="5"/>
  <c r="I28" i="6"/>
  <c r="Q28" i="10"/>
  <c r="I29" i="10"/>
  <c r="K31" i="10"/>
  <c r="I31" i="10"/>
  <c r="K29" i="12"/>
  <c r="I29" i="12"/>
  <c r="I26" i="13"/>
  <c r="K5" i="14"/>
  <c r="I5" i="14"/>
  <c r="J3" i="14"/>
  <c r="J3" i="16"/>
  <c r="K24" i="16"/>
  <c r="I24" i="16"/>
  <c r="I29" i="19"/>
  <c r="K29" i="19"/>
  <c r="K31" i="21"/>
  <c r="I31" i="21"/>
  <c r="J31" i="6"/>
  <c r="K24" i="13"/>
  <c r="I24" i="13"/>
  <c r="I31" i="8"/>
  <c r="I30" i="13"/>
  <c r="K30" i="13"/>
  <c r="K6" i="14"/>
  <c r="I6" i="14"/>
  <c r="K30" i="14"/>
  <c r="I30" i="14"/>
  <c r="K31" i="15"/>
  <c r="I31" i="15"/>
  <c r="K29" i="17"/>
  <c r="I29" i="17"/>
  <c r="K27" i="18"/>
  <c r="I27" i="18"/>
  <c r="K27" i="22"/>
  <c r="I27" i="22"/>
  <c r="K30" i="65"/>
  <c r="I30" i="65"/>
  <c r="X3" i="4"/>
  <c r="K31" i="4"/>
  <c r="H3" i="5"/>
  <c r="J3" i="5"/>
  <c r="K25" i="5"/>
  <c r="I25" i="5"/>
  <c r="I28" i="5"/>
  <c r="I30" i="7"/>
  <c r="I28" i="8"/>
  <c r="H3" i="12"/>
  <c r="J3" i="12"/>
  <c r="K24" i="12"/>
  <c r="I24" i="12"/>
  <c r="I29" i="13"/>
  <c r="K27" i="15"/>
  <c r="I27" i="15"/>
  <c r="K25" i="20"/>
  <c r="I25" i="20"/>
  <c r="J3" i="20"/>
  <c r="K28" i="21"/>
  <c r="I28" i="21"/>
  <c r="K24" i="14"/>
  <c r="I24" i="14"/>
  <c r="K26" i="15"/>
  <c r="I26" i="15"/>
  <c r="K28" i="16"/>
  <c r="I28" i="16"/>
  <c r="K25" i="17"/>
  <c r="I25" i="17"/>
  <c r="J3" i="23"/>
  <c r="K25" i="23"/>
  <c r="K30" i="23"/>
  <c r="I30" i="23"/>
  <c r="K27" i="26"/>
  <c r="I27" i="26"/>
  <c r="K28" i="29"/>
  <c r="I28" i="29"/>
  <c r="I29" i="29"/>
  <c r="K29" i="29"/>
  <c r="I31" i="34"/>
  <c r="K31" i="34"/>
  <c r="K29" i="35"/>
  <c r="I29" i="35"/>
  <c r="I30" i="35"/>
  <c r="K30" i="35"/>
  <c r="I31" i="52"/>
  <c r="K31" i="52"/>
  <c r="K13" i="14"/>
  <c r="I13" i="14"/>
  <c r="H3" i="15"/>
  <c r="K30" i="19"/>
  <c r="I30" i="19"/>
  <c r="K30" i="20"/>
  <c r="I30" i="20"/>
  <c r="K31" i="22"/>
  <c r="I31" i="22"/>
  <c r="I25" i="23"/>
  <c r="I27" i="40"/>
  <c r="K27" i="40"/>
  <c r="K21" i="14"/>
  <c r="I21" i="14"/>
  <c r="J3" i="18"/>
  <c r="I28" i="18"/>
  <c r="X3" i="19"/>
  <c r="I26" i="20"/>
  <c r="X3" i="21"/>
  <c r="I29" i="21"/>
  <c r="K28" i="22"/>
  <c r="K29" i="22"/>
  <c r="I29" i="22"/>
  <c r="I25" i="24"/>
  <c r="J3" i="24"/>
  <c r="J3" i="25"/>
  <c r="J3" i="27"/>
  <c r="J3" i="39"/>
  <c r="K28" i="39"/>
  <c r="I28" i="39"/>
  <c r="K10" i="14"/>
  <c r="I10" i="14"/>
  <c r="K29" i="14"/>
  <c r="I29" i="14"/>
  <c r="J3" i="15"/>
  <c r="K24" i="15"/>
  <c r="K25" i="16"/>
  <c r="K26" i="16"/>
  <c r="I26" i="16"/>
  <c r="I29" i="16"/>
  <c r="I26" i="17"/>
  <c r="K28" i="19"/>
  <c r="I28" i="19"/>
  <c r="K25" i="21"/>
  <c r="I25" i="21"/>
  <c r="K27" i="23"/>
  <c r="I27" i="23"/>
  <c r="I26" i="25"/>
  <c r="K26" i="25"/>
  <c r="I29" i="28"/>
  <c r="K29" i="28"/>
  <c r="K28" i="13"/>
  <c r="I28" i="13"/>
  <c r="I14" i="14"/>
  <c r="K18" i="14"/>
  <c r="I18" i="14"/>
  <c r="K30" i="17"/>
  <c r="Q30" i="19"/>
  <c r="I31" i="19"/>
  <c r="K27" i="20"/>
  <c r="I27" i="20"/>
  <c r="K26" i="21"/>
  <c r="I26" i="21"/>
  <c r="K30" i="21"/>
  <c r="K31" i="23"/>
  <c r="J3" i="30"/>
  <c r="K27" i="31"/>
  <c r="I27" i="31"/>
  <c r="J3" i="31"/>
  <c r="I28" i="38"/>
  <c r="J3" i="38"/>
  <c r="K29" i="38"/>
  <c r="I29" i="38"/>
  <c r="I31" i="38"/>
  <c r="K31" i="38"/>
  <c r="I22" i="14"/>
  <c r="K26" i="14"/>
  <c r="I26" i="14"/>
  <c r="Y3" i="17"/>
  <c r="K30" i="18"/>
  <c r="I30" i="18"/>
  <c r="Q30" i="20"/>
  <c r="K26" i="22"/>
  <c r="I26" i="22"/>
  <c r="I30" i="22"/>
  <c r="Y3" i="24"/>
  <c r="K27" i="27"/>
  <c r="I27" i="27"/>
  <c r="J3" i="28"/>
  <c r="K25" i="28"/>
  <c r="I25" i="28"/>
  <c r="K8" i="14"/>
  <c r="I8" i="14"/>
  <c r="Q10" i="14"/>
  <c r="K29" i="15"/>
  <c r="I29" i="15"/>
  <c r="X3" i="16"/>
  <c r="K28" i="17"/>
  <c r="I28" i="17"/>
  <c r="Y3" i="22"/>
  <c r="I28" i="24"/>
  <c r="K28" i="24"/>
  <c r="I29" i="24"/>
  <c r="K29" i="24"/>
  <c r="K30" i="24"/>
  <c r="I30" i="24"/>
  <c r="K31" i="25"/>
  <c r="I31" i="25"/>
  <c r="J3" i="29"/>
  <c r="K28" i="30"/>
  <c r="I28" i="30"/>
  <c r="I29" i="30"/>
  <c r="K29" i="30"/>
  <c r="I31" i="27"/>
  <c r="K31" i="27"/>
  <c r="K30" i="29"/>
  <c r="I30" i="29"/>
  <c r="K30" i="30"/>
  <c r="I30" i="30"/>
  <c r="I31" i="32"/>
  <c r="K31" i="32"/>
  <c r="J3" i="33"/>
  <c r="K28" i="33"/>
  <c r="I28" i="33"/>
  <c r="K31" i="35"/>
  <c r="I31" i="35"/>
  <c r="K31" i="39"/>
  <c r="I31" i="39"/>
  <c r="K28" i="41"/>
  <c r="I28" i="41"/>
  <c r="I30" i="42"/>
  <c r="K30" i="42"/>
  <c r="K27" i="51"/>
  <c r="I27" i="51"/>
  <c r="K27" i="24"/>
  <c r="I27" i="24"/>
  <c r="K28" i="31"/>
  <c r="I28" i="31"/>
  <c r="J3" i="32"/>
  <c r="K28" i="32"/>
  <c r="K30" i="34"/>
  <c r="I30" i="34"/>
  <c r="K28" i="36"/>
  <c r="I28" i="36"/>
  <c r="K28" i="37"/>
  <c r="K29" i="39"/>
  <c r="I29" i="39"/>
  <c r="K27" i="44"/>
  <c r="I27" i="44"/>
  <c r="I29" i="50"/>
  <c r="K29" i="50"/>
  <c r="I25" i="19"/>
  <c r="Q29" i="24"/>
  <c r="K31" i="24"/>
  <c r="I28" i="27"/>
  <c r="K29" i="27"/>
  <c r="I29" i="27"/>
  <c r="Q31" i="27"/>
  <c r="Q31" i="31"/>
  <c r="K31" i="31"/>
  <c r="I31" i="31"/>
  <c r="K31" i="33"/>
  <c r="I31" i="33"/>
  <c r="X3" i="35"/>
  <c r="Q31" i="36"/>
  <c r="I31" i="36"/>
  <c r="I28" i="37"/>
  <c r="K31" i="43"/>
  <c r="I31" i="43"/>
  <c r="X3" i="26"/>
  <c r="K31" i="26"/>
  <c r="I31" i="26"/>
  <c r="K25" i="27"/>
  <c r="I25" i="27"/>
  <c r="I30" i="28"/>
  <c r="I28" i="32"/>
  <c r="K29" i="32"/>
  <c r="I29" i="32"/>
  <c r="K30" i="38"/>
  <c r="I30" i="38"/>
  <c r="I28" i="43"/>
  <c r="K28" i="43"/>
  <c r="K31" i="48"/>
  <c r="I31" i="48"/>
  <c r="I3" i="62"/>
  <c r="K3" i="62"/>
  <c r="I27" i="25"/>
  <c r="K27" i="25"/>
  <c r="K27" i="28"/>
  <c r="I27" i="28"/>
  <c r="Q29" i="28"/>
  <c r="K31" i="29"/>
  <c r="I31" i="29"/>
  <c r="I29" i="31"/>
  <c r="K29" i="31"/>
  <c r="Q28" i="33"/>
  <c r="K30" i="33"/>
  <c r="I30" i="33"/>
  <c r="J3" i="35"/>
  <c r="K28" i="35"/>
  <c r="I28" i="35"/>
  <c r="I29" i="36"/>
  <c r="K29" i="36"/>
  <c r="K29" i="37"/>
  <c r="I29" i="37"/>
  <c r="K30" i="37"/>
  <c r="I30" i="37"/>
  <c r="C3" i="37"/>
  <c r="J31" i="37"/>
  <c r="K29" i="54"/>
  <c r="I29" i="54"/>
  <c r="K31" i="54"/>
  <c r="I31" i="54"/>
  <c r="I28" i="61"/>
  <c r="K28" i="61"/>
  <c r="K25" i="25"/>
  <c r="I25" i="25"/>
  <c r="K29" i="25"/>
  <c r="I29" i="25"/>
  <c r="Q31" i="25"/>
  <c r="K29" i="26"/>
  <c r="I29" i="26"/>
  <c r="K31" i="28"/>
  <c r="I31" i="28"/>
  <c r="K27" i="29"/>
  <c r="I27" i="29"/>
  <c r="K27" i="30"/>
  <c r="I27" i="30"/>
  <c r="K30" i="32"/>
  <c r="I30" i="32"/>
  <c r="I28" i="34"/>
  <c r="J3" i="34"/>
  <c r="K29" i="34"/>
  <c r="I29" i="34"/>
  <c r="I29" i="60"/>
  <c r="K29" i="60"/>
  <c r="Q27" i="25"/>
  <c r="I25" i="26"/>
  <c r="J3" i="26"/>
  <c r="K25" i="26"/>
  <c r="K31" i="30"/>
  <c r="I31" i="30"/>
  <c r="K30" i="31"/>
  <c r="I30" i="31"/>
  <c r="K30" i="36"/>
  <c r="I30" i="36"/>
  <c r="J30" i="40"/>
  <c r="J3" i="40" s="1"/>
  <c r="J3" i="41"/>
  <c r="K30" i="46"/>
  <c r="I30" i="46"/>
  <c r="K30" i="57"/>
  <c r="K29" i="59"/>
  <c r="I29" i="59"/>
  <c r="C3" i="35"/>
  <c r="Q31" i="41"/>
  <c r="K31" i="41"/>
  <c r="I31" i="41"/>
  <c r="K28" i="44"/>
  <c r="I28" i="44"/>
  <c r="K27" i="45"/>
  <c r="K31" i="45"/>
  <c r="K31" i="47"/>
  <c r="I31" i="47"/>
  <c r="J31" i="50"/>
  <c r="J3" i="50" s="1"/>
  <c r="J3" i="52"/>
  <c r="K27" i="52"/>
  <c r="I27" i="52"/>
  <c r="J31" i="59"/>
  <c r="J29" i="61"/>
  <c r="Q30" i="63"/>
  <c r="I29" i="64"/>
  <c r="J3" i="64"/>
  <c r="K28" i="42"/>
  <c r="I28" i="42"/>
  <c r="K30" i="43"/>
  <c r="I30" i="43"/>
  <c r="K31" i="44"/>
  <c r="I31" i="44"/>
  <c r="K28" i="45"/>
  <c r="I28" i="45"/>
  <c r="K29" i="48"/>
  <c r="I29" i="48"/>
  <c r="K28" i="51"/>
  <c r="I28" i="51"/>
  <c r="K30" i="54"/>
  <c r="I30" i="54"/>
  <c r="I27" i="55"/>
  <c r="J3" i="55"/>
  <c r="K28" i="55"/>
  <c r="I28" i="55"/>
  <c r="J3" i="56"/>
  <c r="K27" i="56"/>
  <c r="I27" i="56"/>
  <c r="J30" i="60"/>
  <c r="K30" i="61"/>
  <c r="I30" i="61"/>
  <c r="K28" i="62"/>
  <c r="I28" i="62"/>
  <c r="K30" i="64"/>
  <c r="I30" i="64"/>
  <c r="I27" i="41"/>
  <c r="K27" i="41"/>
  <c r="K29" i="41"/>
  <c r="I29" i="41"/>
  <c r="I27" i="42"/>
  <c r="J3" i="42"/>
  <c r="K27" i="42"/>
  <c r="K29" i="42"/>
  <c r="I29" i="42"/>
  <c r="J3" i="46"/>
  <c r="K27" i="46"/>
  <c r="I27" i="46"/>
  <c r="Q30" i="46"/>
  <c r="J3" i="49"/>
  <c r="K31" i="49"/>
  <c r="I31" i="49"/>
  <c r="K29" i="51"/>
  <c r="I29" i="51"/>
  <c r="Q27" i="53"/>
  <c r="K27" i="55"/>
  <c r="K28" i="40"/>
  <c r="I28" i="40"/>
  <c r="K31" i="42"/>
  <c r="I31" i="42"/>
  <c r="I29" i="44"/>
  <c r="K29" i="44"/>
  <c r="K29" i="45"/>
  <c r="I29" i="45"/>
  <c r="K30" i="50"/>
  <c r="I30" i="50"/>
  <c r="K29" i="52"/>
  <c r="I29" i="52"/>
  <c r="K29" i="53"/>
  <c r="I29" i="53"/>
  <c r="K31" i="53"/>
  <c r="I31" i="53"/>
  <c r="K31" i="55"/>
  <c r="I31" i="55"/>
  <c r="K29" i="56"/>
  <c r="I29" i="56"/>
  <c r="K28" i="57"/>
  <c r="I28" i="57"/>
  <c r="J3" i="58"/>
  <c r="K30" i="58"/>
  <c r="I30" i="58"/>
  <c r="K31" i="62"/>
  <c r="I31" i="62"/>
  <c r="J3" i="43"/>
  <c r="K27" i="43"/>
  <c r="I27" i="43"/>
  <c r="J30" i="44"/>
  <c r="J3" i="44" s="1"/>
  <c r="J31" i="46"/>
  <c r="J30" i="47"/>
  <c r="I30" i="48"/>
  <c r="K30" i="52"/>
  <c r="I30" i="52"/>
  <c r="C3" i="53"/>
  <c r="J30" i="53"/>
  <c r="Y3" i="54"/>
  <c r="K28" i="56"/>
  <c r="K29" i="57"/>
  <c r="I29" i="57"/>
  <c r="J31" i="57"/>
  <c r="K29" i="63"/>
  <c r="I29" i="63"/>
  <c r="Q30" i="64"/>
  <c r="I31" i="64"/>
  <c r="K30" i="41"/>
  <c r="J30" i="45"/>
  <c r="J3" i="45" s="1"/>
  <c r="I28" i="46"/>
  <c r="K27" i="50"/>
  <c r="I27" i="50"/>
  <c r="J30" i="51"/>
  <c r="Y3" i="53"/>
  <c r="I27" i="54"/>
  <c r="J3" i="54"/>
  <c r="K28" i="54"/>
  <c r="I28" i="54"/>
  <c r="Q28" i="55"/>
  <c r="K30" i="56"/>
  <c r="I30" i="56"/>
  <c r="H3" i="60"/>
  <c r="K28" i="60"/>
  <c r="I28" i="60"/>
  <c r="K30" i="63"/>
  <c r="I30" i="63"/>
  <c r="J31" i="63"/>
  <c r="C3" i="63"/>
  <c r="K29" i="43"/>
  <c r="I29" i="43"/>
  <c r="Q27" i="46"/>
  <c r="K29" i="46"/>
  <c r="I29" i="46"/>
  <c r="I27" i="47"/>
  <c r="J3" i="47"/>
  <c r="K28" i="47"/>
  <c r="I28" i="47"/>
  <c r="J3" i="48"/>
  <c r="K27" i="48"/>
  <c r="I27" i="48"/>
  <c r="K28" i="50"/>
  <c r="I28" i="50"/>
  <c r="Y3" i="51"/>
  <c r="J3" i="53"/>
  <c r="K27" i="53"/>
  <c r="I27" i="53"/>
  <c r="I31" i="58"/>
  <c r="K31" i="58"/>
  <c r="K28" i="59"/>
  <c r="I28" i="59"/>
  <c r="K29" i="62"/>
  <c r="I29" i="62"/>
  <c r="J29" i="65"/>
  <c r="J31" i="61"/>
  <c r="J31" i="60"/>
  <c r="I30" i="57" l="1"/>
  <c r="K31" i="36"/>
  <c r="K31" i="56"/>
  <c r="K29" i="55"/>
  <c r="I29" i="55"/>
  <c r="I29" i="40"/>
  <c r="K29" i="40"/>
  <c r="K31" i="65"/>
  <c r="I31" i="65"/>
  <c r="J3" i="10"/>
  <c r="I3" i="10" s="1"/>
  <c r="I3" i="50"/>
  <c r="K3" i="50"/>
  <c r="K3" i="45"/>
  <c r="I3" i="45"/>
  <c r="K3" i="40"/>
  <c r="I3" i="40"/>
  <c r="K30" i="51"/>
  <c r="I30" i="51"/>
  <c r="K30" i="60"/>
  <c r="I30" i="60"/>
  <c r="K3" i="24"/>
  <c r="I3" i="24"/>
  <c r="I3" i="6"/>
  <c r="K3" i="6"/>
  <c r="K31" i="63"/>
  <c r="I31" i="63"/>
  <c r="K3" i="36"/>
  <c r="I3" i="36"/>
  <c r="K31" i="59"/>
  <c r="I31" i="59"/>
  <c r="K3" i="38"/>
  <c r="I3" i="38"/>
  <c r="K3" i="18"/>
  <c r="I3" i="18"/>
  <c r="J3" i="63"/>
  <c r="K3" i="8"/>
  <c r="I3" i="8"/>
  <c r="K3" i="13"/>
  <c r="I3" i="13"/>
  <c r="K30" i="6"/>
  <c r="I30" i="6"/>
  <c r="I3" i="19"/>
  <c r="K3" i="19"/>
  <c r="K3" i="1"/>
  <c r="I3" i="1"/>
  <c r="K3" i="26"/>
  <c r="I3" i="26"/>
  <c r="K31" i="57"/>
  <c r="I31" i="57"/>
  <c r="K3" i="34"/>
  <c r="I3" i="34"/>
  <c r="K31" i="37"/>
  <c r="I31" i="37"/>
  <c r="J3" i="59"/>
  <c r="K3" i="56"/>
  <c r="I3" i="56"/>
  <c r="K3" i="23"/>
  <c r="I3" i="23"/>
  <c r="I3" i="44"/>
  <c r="K3" i="44"/>
  <c r="K3" i="47"/>
  <c r="I3" i="47"/>
  <c r="K29" i="61"/>
  <c r="I29" i="61"/>
  <c r="K31" i="60"/>
  <c r="I31" i="60"/>
  <c r="K30" i="45"/>
  <c r="I30" i="45"/>
  <c r="I30" i="47"/>
  <c r="K30" i="47"/>
  <c r="K3" i="49"/>
  <c r="I3" i="49"/>
  <c r="K3" i="42"/>
  <c r="I3" i="42"/>
  <c r="J3" i="61"/>
  <c r="I3" i="35"/>
  <c r="K3" i="35"/>
  <c r="J3" i="51"/>
  <c r="I3" i="29"/>
  <c r="K3" i="29"/>
  <c r="I3" i="31"/>
  <c r="K3" i="31"/>
  <c r="K3" i="16"/>
  <c r="I3" i="16"/>
  <c r="K3" i="22"/>
  <c r="I3" i="22"/>
  <c r="K3" i="11"/>
  <c r="I3" i="11"/>
  <c r="I3" i="21"/>
  <c r="K3" i="21"/>
  <c r="K3" i="3"/>
  <c r="I3" i="3"/>
  <c r="K3" i="2"/>
  <c r="I3" i="2"/>
  <c r="K3" i="53"/>
  <c r="I3" i="53"/>
  <c r="K31" i="61"/>
  <c r="I31" i="61"/>
  <c r="K3" i="54"/>
  <c r="I3" i="54"/>
  <c r="K31" i="46"/>
  <c r="I31" i="46"/>
  <c r="K3" i="52"/>
  <c r="I3" i="52"/>
  <c r="K3" i="32"/>
  <c r="I3" i="32"/>
  <c r="I3" i="39"/>
  <c r="K3" i="39"/>
  <c r="K3" i="5"/>
  <c r="I3" i="5"/>
  <c r="K31" i="6"/>
  <c r="I31" i="6"/>
  <c r="K3" i="14"/>
  <c r="I3" i="14"/>
  <c r="K3" i="7"/>
  <c r="I3" i="7"/>
  <c r="K29" i="9"/>
  <c r="I29" i="9"/>
  <c r="K3" i="17"/>
  <c r="I3" i="17"/>
  <c r="K3" i="46"/>
  <c r="I3" i="46"/>
  <c r="K3" i="28"/>
  <c r="I3" i="28"/>
  <c r="K3" i="43"/>
  <c r="I3" i="43"/>
  <c r="J3" i="65"/>
  <c r="K29" i="65"/>
  <c r="I29" i="65"/>
  <c r="K30" i="44"/>
  <c r="I30" i="44"/>
  <c r="K3" i="55"/>
  <c r="I3" i="55"/>
  <c r="K31" i="50"/>
  <c r="I31" i="50"/>
  <c r="J3" i="37"/>
  <c r="K3" i="15"/>
  <c r="I3" i="15"/>
  <c r="K3" i="27"/>
  <c r="I3" i="27"/>
  <c r="K3" i="20"/>
  <c r="I3" i="20"/>
  <c r="K3" i="12"/>
  <c r="I3" i="12"/>
  <c r="K3" i="41"/>
  <c r="I3" i="41"/>
  <c r="I3" i="57"/>
  <c r="K3" i="57"/>
  <c r="K30" i="40"/>
  <c r="I30" i="40"/>
  <c r="K3" i="48"/>
  <c r="I3" i="48"/>
  <c r="J3" i="60"/>
  <c r="K3" i="58"/>
  <c r="I3" i="58"/>
  <c r="K3" i="64"/>
  <c r="I3" i="64"/>
  <c r="K30" i="53"/>
  <c r="I30" i="53"/>
  <c r="K3" i="33"/>
  <c r="I3" i="33"/>
  <c r="I3" i="30"/>
  <c r="K3" i="30"/>
  <c r="I3" i="25"/>
  <c r="K3" i="25"/>
  <c r="K3" i="9"/>
  <c r="I3" i="9"/>
  <c r="K3" i="4"/>
  <c r="I3" i="4"/>
  <c r="K3" i="10" l="1"/>
  <c r="I3" i="65"/>
  <c r="K3" i="65"/>
  <c r="K3" i="37"/>
  <c r="I3" i="37"/>
  <c r="K3" i="51"/>
  <c r="I3" i="51"/>
  <c r="K3" i="59"/>
  <c r="I3" i="59"/>
  <c r="K3" i="60"/>
  <c r="I3" i="60"/>
  <c r="K3" i="61"/>
  <c r="I3" i="61"/>
  <c r="I3" i="63"/>
  <c r="K3" i="6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0000-000001000000}">
      <text>
        <r>
          <rPr>
            <sz val="10"/>
            <color rgb="FF000000"/>
            <rFont val="Arial"/>
            <family val="2"/>
          </rPr>
          <t xml:space="preserve">Cassidy:
</t>
        </r>
        <r>
          <rPr>
            <sz val="10"/>
            <color rgb="FF000000"/>
            <rFont val="Arial"/>
            <family val="2"/>
          </rPr>
          <t>Break Even Price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0100-000001000000}">
      <text>
        <r>
          <rPr>
            <sz val="10"/>
            <color rgb="FF000000"/>
            <rFont val="Arial"/>
          </rPr>
          <t>Cassidy:
Break Even Price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0200-000001000000}">
      <text>
        <r>
          <rPr>
            <sz val="10"/>
            <color rgb="FF000000"/>
            <rFont val="Arial"/>
          </rPr>
          <t>Cassidy:
Break Even Price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0300-000001000000}">
      <text>
        <r>
          <rPr>
            <sz val="10"/>
            <color rgb="FF000000"/>
            <rFont val="Arial"/>
          </rPr>
          <t>Cassidy:
Break Even Price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0400-000001000000}">
      <text>
        <r>
          <rPr>
            <sz val="10"/>
            <color rgb="FF000000"/>
            <rFont val="Arial"/>
          </rPr>
          <t>Cassidy:
Break Even Price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0500-000001000000}">
      <text>
        <r>
          <rPr>
            <sz val="10"/>
            <color rgb="FF000000"/>
            <rFont val="Arial"/>
          </rPr>
          <t>Cassidy:
Break Even Price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0600-000001000000}">
      <text>
        <r>
          <rPr>
            <sz val="10"/>
            <color rgb="FF000000"/>
            <rFont val="Arial"/>
          </rPr>
          <t>Cassidy:
Break Even Price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0700-000001000000}">
      <text>
        <r>
          <rPr>
            <sz val="10"/>
            <color rgb="FF000000"/>
            <rFont val="Arial"/>
          </rPr>
          <t>Cassidy:
Break Even Price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0800-000001000000}">
      <text>
        <r>
          <rPr>
            <sz val="10"/>
            <color rgb="FF000000"/>
            <rFont val="Arial"/>
          </rPr>
          <t>Cassidy:
Break Even Price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0900-000001000000}">
      <text>
        <r>
          <rPr>
            <sz val="10"/>
            <color rgb="FF000000"/>
            <rFont val="Arial"/>
          </rPr>
          <t>Cassidy:
Break Even Price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0A00-000001000000}">
      <text>
        <r>
          <rPr>
            <sz val="10"/>
            <color rgb="FF000000"/>
            <rFont val="Arial"/>
          </rPr>
          <t>Cassidy:
Break Even Price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0B00-000001000000}">
      <text>
        <r>
          <rPr>
            <sz val="10"/>
            <color rgb="FF000000"/>
            <rFont val="Arial"/>
          </rPr>
          <t>Cassidy:
Break Even Price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0C00-000001000000}">
      <text>
        <r>
          <rPr>
            <sz val="10"/>
            <color rgb="FF000000"/>
            <rFont val="Arial"/>
          </rPr>
          <t>Cassidy:
Break Even Price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0D00-000001000000}">
      <text>
        <r>
          <rPr>
            <sz val="10"/>
            <color rgb="FF000000"/>
            <rFont val="Arial"/>
          </rPr>
          <t>Cassidy:
Break Even Price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0E00-000001000000}">
      <text>
        <r>
          <rPr>
            <sz val="10"/>
            <color rgb="FF000000"/>
            <rFont val="Arial"/>
          </rPr>
          <t>Cassidy:
Break Even Price</t>
        </r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0F00-000001000000}">
      <text>
        <r>
          <rPr>
            <sz val="10"/>
            <color rgb="FF000000"/>
            <rFont val="Arial"/>
          </rPr>
          <t>Cassidy:
Break Even Price</t>
        </r>
      </text>
    </comment>
  </commentLi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000-000001000000}">
      <text>
        <r>
          <rPr>
            <sz val="10"/>
            <color rgb="FF000000"/>
            <rFont val="Arial"/>
          </rPr>
          <t>Cassidy:
Break Even Price</t>
        </r>
      </text>
    </comment>
  </commentList>
</comments>
</file>

<file path=xl/comments1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100-000001000000}">
      <text>
        <r>
          <rPr>
            <sz val="10"/>
            <color rgb="FF000000"/>
            <rFont val="Arial"/>
          </rPr>
          <t>Cassidy:
Break Even Price</t>
        </r>
      </text>
    </comment>
  </commentList>
</comments>
</file>

<file path=xl/comments1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200-000001000000}">
      <text>
        <r>
          <rPr>
            <sz val="10"/>
            <color rgb="FF000000"/>
            <rFont val="Arial"/>
          </rPr>
          <t>Cassidy:
Break Even Price</t>
        </r>
      </text>
    </comment>
  </commentList>
</comments>
</file>

<file path=xl/comments2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300-000001000000}">
      <text>
        <r>
          <rPr>
            <sz val="10"/>
            <color rgb="FF000000"/>
            <rFont val="Arial"/>
          </rPr>
          <t>Cassidy:
Break Even Price</t>
        </r>
      </text>
    </comment>
  </commentList>
</comments>
</file>

<file path=xl/comments2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400-000001000000}">
      <text>
        <r>
          <rPr>
            <sz val="10"/>
            <color rgb="FF000000"/>
            <rFont val="Arial"/>
          </rPr>
          <t>Cassidy:
Break Even Price</t>
        </r>
      </text>
    </comment>
  </commentList>
</comments>
</file>

<file path=xl/comments2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500-000001000000}">
      <text>
        <r>
          <rPr>
            <sz val="10"/>
            <color rgb="FF000000"/>
            <rFont val="Arial"/>
          </rPr>
          <t>Cassidy:
Break Even Price</t>
        </r>
      </text>
    </comment>
  </commentList>
</comments>
</file>

<file path=xl/comments2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600-000001000000}">
      <text>
        <r>
          <rPr>
            <sz val="10"/>
            <color rgb="FF000000"/>
            <rFont val="Arial"/>
          </rPr>
          <t>Cassidy:
Break Even Price</t>
        </r>
      </text>
    </comment>
  </commentList>
</comments>
</file>

<file path=xl/comments2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700-000001000000}">
      <text>
        <r>
          <rPr>
            <sz val="10"/>
            <color rgb="FF000000"/>
            <rFont val="Arial"/>
          </rPr>
          <t>Cassidy:
Break Even Price</t>
        </r>
      </text>
    </comment>
  </commentList>
</comments>
</file>

<file path=xl/comments2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800-000001000000}">
      <text>
        <r>
          <rPr>
            <sz val="10"/>
            <color rgb="FF000000"/>
            <rFont val="Arial"/>
          </rPr>
          <t>Cassidy:
Break Even Price</t>
        </r>
      </text>
    </comment>
  </commentList>
</comments>
</file>

<file path=xl/comments2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900-000001000000}">
      <text>
        <r>
          <rPr>
            <sz val="10"/>
            <color rgb="FF000000"/>
            <rFont val="Arial"/>
          </rPr>
          <t>Cassidy:
Break Even Price</t>
        </r>
      </text>
    </comment>
  </commentList>
</comments>
</file>

<file path=xl/comments2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A00-000001000000}">
      <text>
        <r>
          <rPr>
            <sz val="10"/>
            <color rgb="FF000000"/>
            <rFont val="Arial"/>
          </rPr>
          <t>Cassidy:
Break Even Price</t>
        </r>
      </text>
    </comment>
  </commentList>
</comments>
</file>

<file path=xl/comments2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B00-000001000000}">
      <text>
        <r>
          <rPr>
            <sz val="10"/>
            <color rgb="FF000000"/>
            <rFont val="Arial"/>
          </rPr>
          <t>Cassidy:
Break Even Price</t>
        </r>
      </text>
    </comment>
  </commentList>
</comments>
</file>

<file path=xl/comments2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C00-000001000000}">
      <text>
        <r>
          <rPr>
            <sz val="10"/>
            <color rgb="FF000000"/>
            <rFont val="Arial"/>
          </rPr>
          <t>Cassidy:
Break Even Price</t>
        </r>
      </text>
    </comment>
  </commentList>
</comments>
</file>

<file path=xl/comments3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D00-000001000000}">
      <text>
        <r>
          <rPr>
            <sz val="10"/>
            <color rgb="FF000000"/>
            <rFont val="Arial"/>
          </rPr>
          <t>Cassidy:
Break Even Price</t>
        </r>
      </text>
    </comment>
  </commentList>
</comments>
</file>

<file path=xl/comments3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E00-000001000000}">
      <text>
        <r>
          <rPr>
            <sz val="10"/>
            <color rgb="FF000000"/>
            <rFont val="Arial"/>
          </rPr>
          <t>Cassidy:
Break Even Price</t>
        </r>
      </text>
    </comment>
  </commentList>
</comments>
</file>

<file path=xl/comments3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F00-000001000000}">
      <text>
        <r>
          <rPr>
            <sz val="10"/>
            <color rgb="FF000000"/>
            <rFont val="Arial"/>
          </rPr>
          <t>Cassidy:
Break Even Price</t>
        </r>
      </text>
    </comment>
  </commentList>
</comments>
</file>

<file path=xl/comments3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2000-000001000000}">
      <text>
        <r>
          <rPr>
            <sz val="10"/>
            <color rgb="FF000000"/>
            <rFont val="Arial"/>
          </rPr>
          <t>Cassidy:
Break Even Price</t>
        </r>
      </text>
    </comment>
  </commentList>
</comments>
</file>

<file path=xl/comments3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2100-000001000000}">
      <text>
        <r>
          <rPr>
            <sz val="10"/>
            <color rgb="FF000000"/>
            <rFont val="Arial"/>
          </rPr>
          <t>Cassidy:
Break Even Price</t>
        </r>
      </text>
    </comment>
  </commentList>
</comments>
</file>

<file path=xl/comments3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2200-000001000000}">
      <text>
        <r>
          <rPr>
            <sz val="10"/>
            <color rgb="FF000000"/>
            <rFont val="Arial"/>
          </rPr>
          <t>Cassidy:
Break Even Price</t>
        </r>
      </text>
    </comment>
  </commentList>
</comments>
</file>

<file path=xl/comments3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2300-000001000000}">
      <text>
        <r>
          <rPr>
            <sz val="10"/>
            <color rgb="FF000000"/>
            <rFont val="Arial"/>
          </rPr>
          <t>Cassidy:
Break Even Price</t>
        </r>
      </text>
    </comment>
  </commentList>
</comments>
</file>

<file path=xl/comments3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2400-000001000000}">
      <text>
        <r>
          <rPr>
            <sz val="10"/>
            <color rgb="FF000000"/>
            <rFont val="Arial"/>
          </rPr>
          <t>Cassidy:
Break Even Price</t>
        </r>
      </text>
    </comment>
  </commentList>
</comments>
</file>

<file path=xl/comments3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2500-000001000000}">
      <text>
        <r>
          <rPr>
            <sz val="10"/>
            <color rgb="FF000000"/>
            <rFont val="Arial"/>
          </rPr>
          <t>Cassidy:
Break Even Price</t>
        </r>
      </text>
    </comment>
  </commentList>
</comments>
</file>

<file path=xl/comments3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2600-000001000000}">
      <text>
        <r>
          <rPr>
            <sz val="10"/>
            <color rgb="FF000000"/>
            <rFont val="Arial"/>
          </rPr>
          <t>Cassidy:
Break Even Price</t>
        </r>
      </text>
    </comment>
  </commentList>
</comments>
</file>

<file path=xl/comments4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2700-000001000000}">
      <text>
        <r>
          <rPr>
            <sz val="10"/>
            <color rgb="FF000000"/>
            <rFont val="Arial"/>
          </rPr>
          <t>Cassidy:
Break Even Price</t>
        </r>
      </text>
    </comment>
  </commentList>
</comments>
</file>

<file path=xl/comments4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2800-000001000000}">
      <text>
        <r>
          <rPr>
            <sz val="10"/>
            <color rgb="FF000000"/>
            <rFont val="Arial"/>
          </rPr>
          <t>Cassidy:
Break Even Price</t>
        </r>
      </text>
    </comment>
  </commentList>
</comments>
</file>

<file path=xl/comments4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2900-000001000000}">
      <text>
        <r>
          <rPr>
            <sz val="10"/>
            <color rgb="FF000000"/>
            <rFont val="Arial"/>
          </rPr>
          <t>Cassidy:
Break Even Price</t>
        </r>
      </text>
    </comment>
  </commentList>
</comments>
</file>

<file path=xl/comments4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2A00-000001000000}">
      <text>
        <r>
          <rPr>
            <sz val="10"/>
            <color rgb="FF000000"/>
            <rFont val="Arial"/>
          </rPr>
          <t>Cassidy:
Break Even Price</t>
        </r>
      </text>
    </comment>
  </commentList>
</comments>
</file>

<file path=xl/comments4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2B00-000001000000}">
      <text>
        <r>
          <rPr>
            <sz val="10"/>
            <color rgb="FF000000"/>
            <rFont val="Arial"/>
          </rPr>
          <t>Cassidy:
Break Even Price</t>
        </r>
      </text>
    </comment>
  </commentList>
</comments>
</file>

<file path=xl/comments4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2C00-000001000000}">
      <text>
        <r>
          <rPr>
            <sz val="10"/>
            <color rgb="FF000000"/>
            <rFont val="Arial"/>
          </rPr>
          <t>Cassidy:
Break Even Price</t>
        </r>
      </text>
    </comment>
  </commentList>
</comments>
</file>

<file path=xl/comments4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2D00-000001000000}">
      <text>
        <r>
          <rPr>
            <sz val="10"/>
            <color rgb="FF000000"/>
            <rFont val="Arial"/>
          </rPr>
          <t>Cassidy:
Break Even Price</t>
        </r>
      </text>
    </comment>
  </commentList>
</comments>
</file>

<file path=xl/comments4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2E00-000001000000}">
      <text>
        <r>
          <rPr>
            <sz val="10"/>
            <color rgb="FF000000"/>
            <rFont val="Arial"/>
          </rPr>
          <t>Cassidy:
Break Even Price</t>
        </r>
      </text>
    </comment>
  </commentList>
</comments>
</file>

<file path=xl/comments4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2F00-000001000000}">
      <text>
        <r>
          <rPr>
            <sz val="10"/>
            <color rgb="FF000000"/>
            <rFont val="Arial"/>
          </rPr>
          <t>Cassidy:
Break Even Price</t>
        </r>
      </text>
    </comment>
  </commentList>
</comments>
</file>

<file path=xl/comments4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3000-000001000000}">
      <text>
        <r>
          <rPr>
            <sz val="10"/>
            <color rgb="FF000000"/>
            <rFont val="Arial"/>
          </rPr>
          <t>Cassidy:
Break Even Price</t>
        </r>
      </text>
    </comment>
  </commentList>
</comments>
</file>

<file path=xl/comments5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3100-000001000000}">
      <text>
        <r>
          <rPr>
            <sz val="10"/>
            <color rgb="FF000000"/>
            <rFont val="Arial"/>
          </rPr>
          <t>Cassidy:
Break Even Price</t>
        </r>
      </text>
    </comment>
  </commentList>
</comments>
</file>

<file path=xl/comments5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3200-000001000000}">
      <text>
        <r>
          <rPr>
            <sz val="10"/>
            <color rgb="FF000000"/>
            <rFont val="Arial"/>
          </rPr>
          <t>Cassidy:
Break Even Price</t>
        </r>
      </text>
    </comment>
  </commentList>
</comments>
</file>

<file path=xl/comments5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3300-000001000000}">
      <text>
        <r>
          <rPr>
            <sz val="10"/>
            <color rgb="FF000000"/>
            <rFont val="Arial"/>
          </rPr>
          <t>Cassidy:
Break Even Price</t>
        </r>
      </text>
    </comment>
  </commentList>
</comments>
</file>

<file path=xl/comments5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3400-000001000000}">
      <text>
        <r>
          <rPr>
            <sz val="10"/>
            <color rgb="FF000000"/>
            <rFont val="Arial"/>
          </rPr>
          <t>Cassidy:
Break Even Price</t>
        </r>
      </text>
    </comment>
  </commentList>
</comments>
</file>

<file path=xl/comments5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3500-000001000000}">
      <text>
        <r>
          <rPr>
            <sz val="10"/>
            <color rgb="FF000000"/>
            <rFont val="Arial"/>
          </rPr>
          <t>Cassidy:
Break Even Price</t>
        </r>
      </text>
    </comment>
  </commentList>
</comments>
</file>

<file path=xl/comments5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3600-000001000000}">
      <text>
        <r>
          <rPr>
            <sz val="10"/>
            <color rgb="FF000000"/>
            <rFont val="Arial"/>
          </rPr>
          <t>Cassidy:
Break Even Price</t>
        </r>
      </text>
    </comment>
  </commentList>
</comments>
</file>

<file path=xl/comments5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3700-000001000000}">
      <text>
        <r>
          <rPr>
            <sz val="10"/>
            <color rgb="FF000000"/>
            <rFont val="Arial"/>
          </rPr>
          <t>Cassidy:
Break Even Price</t>
        </r>
      </text>
    </comment>
  </commentList>
</comments>
</file>

<file path=xl/comments5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3800-000001000000}">
      <text>
        <r>
          <rPr>
            <sz val="10"/>
            <color rgb="FF000000"/>
            <rFont val="Arial"/>
          </rPr>
          <t>Cassidy:
Break Even Price</t>
        </r>
      </text>
    </comment>
  </commentList>
</comments>
</file>

<file path=xl/comments5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3900-000001000000}">
      <text>
        <r>
          <rPr>
            <sz val="10"/>
            <color rgb="FF000000"/>
            <rFont val="Arial"/>
          </rPr>
          <t>Cassidy:
Break Even Price</t>
        </r>
      </text>
    </comment>
  </commentList>
</comments>
</file>

<file path=xl/comments5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3A00-000001000000}">
      <text>
        <r>
          <rPr>
            <sz val="10"/>
            <color rgb="FF000000"/>
            <rFont val="Arial"/>
          </rPr>
          <t>Cassidy:
Break Even Price</t>
        </r>
      </text>
    </comment>
  </commentList>
</comments>
</file>

<file path=xl/comments6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3B00-000001000000}">
      <text>
        <r>
          <rPr>
            <sz val="10"/>
            <color rgb="FF000000"/>
            <rFont val="Arial"/>
          </rPr>
          <t>Cassidy:
Break Even Price</t>
        </r>
      </text>
    </comment>
  </commentList>
</comments>
</file>

<file path=xl/comments6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3C00-000001000000}">
      <text>
        <r>
          <rPr>
            <sz val="10"/>
            <color rgb="FF000000"/>
            <rFont val="Arial"/>
          </rPr>
          <t>Cassidy:
Break Even Price</t>
        </r>
      </text>
    </comment>
  </commentList>
</comments>
</file>

<file path=xl/comments6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3D00-000001000000}">
      <text>
        <r>
          <rPr>
            <sz val="10"/>
            <color rgb="FF000000"/>
            <rFont val="Arial"/>
          </rPr>
          <t>Cassidy:
Break Even Price</t>
        </r>
      </text>
    </comment>
  </commentList>
</comments>
</file>

<file path=xl/comments6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3E00-000001000000}">
      <text>
        <r>
          <rPr>
            <sz val="10"/>
            <color rgb="FF000000"/>
            <rFont val="Arial"/>
          </rPr>
          <t>Cassidy:
Break Even Price</t>
        </r>
      </text>
    </comment>
  </commentList>
</comments>
</file>

<file path=xl/comments6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3F00-000001000000}">
      <text>
        <r>
          <rPr>
            <sz val="10"/>
            <color rgb="FF000000"/>
            <rFont val="Arial"/>
          </rPr>
          <t>Cassidy:
Break Even Price</t>
        </r>
      </text>
    </comment>
  </commentList>
</comments>
</file>

<file path=xl/comments6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4000-000001000000}">
      <text>
        <r>
          <rPr>
            <sz val="10"/>
            <color rgb="FF000000"/>
            <rFont val="Arial"/>
          </rPr>
          <t>Cassidy:
Break Even Price</t>
        </r>
      </text>
    </comment>
  </commentList>
</comments>
</file>

<file path=xl/sharedStrings.xml><?xml version="1.0" encoding="utf-8"?>
<sst xmlns="http://schemas.openxmlformats.org/spreadsheetml/2006/main" count="5289" uniqueCount="180">
  <si>
    <t>Price</t>
  </si>
  <si>
    <t>AMZ
Sales</t>
  </si>
  <si>
    <t>Non-AMZ 
Sales</t>
  </si>
  <si>
    <t>Revenue</t>
  </si>
  <si>
    <t>PPC Spend</t>
  </si>
  <si>
    <t>% 
Ad Spend</t>
  </si>
  <si>
    <t>Margin
(Incl. Storage)</t>
  </si>
  <si>
    <t>Net Profit
(Incl. Storage)</t>
  </si>
  <si>
    <t>Profit / 
Piece</t>
  </si>
  <si>
    <t>Sessions</t>
  </si>
  <si>
    <t>Conversion
Rate</t>
  </si>
  <si>
    <t>QTY</t>
  </si>
  <si>
    <t>AMZ
7D Velocity</t>
  </si>
  <si>
    <t>Non-AMZ
7D Velocity</t>
  </si>
  <si>
    <t>DOH</t>
  </si>
  <si>
    <t>DOH of Comp Inv</t>
  </si>
  <si>
    <t>Sell
Through</t>
  </si>
  <si>
    <t>On 
Order</t>
  </si>
  <si>
    <t>In 
Transit</t>
  </si>
  <si>
    <t>Shipment ID - 
Est. Arrival Date</t>
  </si>
  <si>
    <t xml:space="preserve">PPC
Sales </t>
  </si>
  <si>
    <t>% PPC Sales</t>
  </si>
  <si>
    <t>Cost per PPC Sale</t>
  </si>
  <si>
    <t>PPC Sales 
(Other SKUs)</t>
  </si>
  <si>
    <t>Size Tier</t>
  </si>
  <si>
    <t>Storage Per 
Cubic Ft.</t>
  </si>
  <si>
    <t xml:space="preserve">Volume </t>
  </si>
  <si>
    <t>Storage
Cost</t>
  </si>
  <si>
    <t>FBA 
Fee</t>
  </si>
  <si>
    <t>Blended 
Landed Cost</t>
  </si>
  <si>
    <t>Coupons</t>
  </si>
  <si>
    <t>OS-IFC-123Y10</t>
  </si>
  <si>
    <t>Yearly Totals</t>
  </si>
  <si>
    <t>1/1 to 1/7</t>
  </si>
  <si>
    <t>1/8 to 1/14</t>
  </si>
  <si>
    <t>1/15 to 1/21</t>
  </si>
  <si>
    <t>1/22 to 1/28</t>
  </si>
  <si>
    <t>1/29 to 2/4</t>
  </si>
  <si>
    <t>2/5 to 2/11</t>
  </si>
  <si>
    <t>2/12 to 2/18</t>
  </si>
  <si>
    <t>2/19 to 2/25</t>
  </si>
  <si>
    <t>2/26 to 3/4</t>
  </si>
  <si>
    <t>3/5 to 3/11</t>
  </si>
  <si>
    <t>3/12 to 3/18</t>
  </si>
  <si>
    <t>3/19 to 3/25</t>
  </si>
  <si>
    <t>3/26 to 4/1</t>
  </si>
  <si>
    <t>4/2 to 4/8</t>
  </si>
  <si>
    <t>4/9 to 4/15</t>
  </si>
  <si>
    <t>4/15 to 4/22</t>
  </si>
  <si>
    <t>4/23 to 4/29</t>
  </si>
  <si>
    <t>4/30 to 5/6</t>
  </si>
  <si>
    <t>5/7 to 5/13</t>
  </si>
  <si>
    <t>5/14 to 5/20</t>
  </si>
  <si>
    <t>5/21 to 5/27</t>
  </si>
  <si>
    <t>5/28 to 6/3</t>
  </si>
  <si>
    <t>Raised min to $21.03</t>
  </si>
  <si>
    <t/>
  </si>
  <si>
    <t>UsLargeStandardSize</t>
  </si>
  <si>
    <t>6/4 to 6/10</t>
  </si>
  <si>
    <t>Not in Profit Peak. Matched price</t>
  </si>
  <si>
    <t>6/11 to 6/17</t>
  </si>
  <si>
    <t>6/18 to 6/24</t>
  </si>
  <si>
    <t>6/25 to 7/1</t>
  </si>
  <si>
    <t>7/2 to 7/8</t>
  </si>
  <si>
    <t>7/9 to 7/15</t>
  </si>
  <si>
    <t>OS-IFC-123N50</t>
  </si>
  <si>
    <t>Lowered to $39.99</t>
  </si>
  <si>
    <t>Maintain</t>
  </si>
  <si>
    <t>OS-IFC-163B25-2PK</t>
  </si>
  <si>
    <t>Raised to $24.99</t>
  </si>
  <si>
    <t>OS-IFC-163B50</t>
  </si>
  <si>
    <t>sold out</t>
  </si>
  <si>
    <t>OS-IFC-163B50-PK2</t>
  </si>
  <si>
    <t>Turned PPC on</t>
  </si>
  <si>
    <t>Lowered to $32.99. Raised PPC</t>
  </si>
  <si>
    <t>Matched price of IFC sku</t>
  </si>
  <si>
    <t>OS-IFC-123Y25-PK2-A</t>
  </si>
  <si>
    <t>OS-IFC-163CR30-BRK</t>
  </si>
  <si>
    <t>Raised $1 to $39.99</t>
  </si>
  <si>
    <t>OS-IFC-163W06</t>
  </si>
  <si>
    <t>OS-IFC-163B100-PK2</t>
  </si>
  <si>
    <t>OS-IFC-LV142B100</t>
  </si>
  <si>
    <t>OS-PP-CH-FLAG</t>
  </si>
  <si>
    <t>4/16 to 4/22</t>
  </si>
  <si>
    <t>OS-PP-CH-STAR</t>
  </si>
  <si>
    <t>Velocity is 1/3 of where it should be. Set to $19.99</t>
  </si>
  <si>
    <t>OS-PP-CHPRO2-FLAG</t>
  </si>
  <si>
    <t>Still not in Profit Peak. Matched price of UB sku</t>
  </si>
  <si>
    <t>OS-PP-CHPRO2-ORBK</t>
  </si>
  <si>
    <t>maintaining</t>
  </si>
  <si>
    <t>ppeak $20.99-$26.99</t>
  </si>
  <si>
    <t>maintain, ads for listing</t>
  </si>
  <si>
    <t>adjust ppc</t>
  </si>
  <si>
    <t>min $23.99</t>
  </si>
  <si>
    <t>min $24.99</t>
  </si>
  <si>
    <t>$28.99 - $35.99</t>
  </si>
  <si>
    <t>min $26.99</t>
  </si>
  <si>
    <t>maintain till restock</t>
  </si>
  <si>
    <t>maintain</t>
  </si>
  <si>
    <t>new offensive ppc</t>
  </si>
  <si>
    <t>OS-PP-CHPRO2-REBK</t>
  </si>
  <si>
    <t>OS-PP-CHPRO2-REBL</t>
  </si>
  <si>
    <t>OS-PP-CHPRO2-BLGY</t>
  </si>
  <si>
    <t>selling out (1 left)</t>
  </si>
  <si>
    <t>OS-PP-CHPRO2-HGGY</t>
  </si>
  <si>
    <t>Raised to $29.34</t>
  </si>
  <si>
    <t>OS-PP-CHPRO2-ORGY</t>
  </si>
  <si>
    <t>Raised to $29.88</t>
  </si>
  <si>
    <t>OS-IL-DH35-AB18</t>
  </si>
  <si>
    <t>Only the OS sku is in PPEAK, selling at $44 range in UB, pricing at PPEAK $38.99-44.99</t>
  </si>
  <si>
    <t>OS-IL-CHVOF.375-BK-50PK</t>
  </si>
  <si>
    <t>selling in OS/UB, only 26 remaining in OS, priced at same price to share buy box</t>
  </si>
  <si>
    <t>ppeak $27.99-32.99, ppc on a little to improve sessions</t>
  </si>
  <si>
    <t>only selling here- PPEAK $18.99-22.99 as price, not ppc, is more effective here</t>
  </si>
  <si>
    <t>OS-PP-CH-13STAR</t>
  </si>
  <si>
    <t>Continue with Profit Peak</t>
  </si>
  <si>
    <t>Continue with Profit Peak, selling out then will sell UB units</t>
  </si>
  <si>
    <t>OS-PP-CH-YEBK-A</t>
  </si>
  <si>
    <t>Raised min to $20.96</t>
  </si>
  <si>
    <t>Not in Profit Peak. Raised to $19.99</t>
  </si>
  <si>
    <t>OS-PP-PARA6</t>
  </si>
  <si>
    <t>refer to ub</t>
  </si>
  <si>
    <t>OS-PP-BOCEB</t>
  </si>
  <si>
    <t>refer to ub stw</t>
  </si>
  <si>
    <t>OS-PP-CHB-SCORE-2PK-A</t>
  </si>
  <si>
    <t>price it $16.99</t>
  </si>
  <si>
    <t>OS-PP-HKRING-BN-A</t>
  </si>
  <si>
    <t>price it $32.99, refer to ub</t>
  </si>
  <si>
    <t>only sell here, maintain</t>
  </si>
  <si>
    <t>OS-PP-INPONGR</t>
  </si>
  <si>
    <t>OS-PP-DICE-RWB-6PK</t>
  </si>
  <si>
    <t>OS-IL-CABKRB-RD-BK25</t>
  </si>
  <si>
    <t>UB is on ppeak, $22.99-24.99, priced this (which cant be added to PPEAk at the moment) at $23.99 to share and sell at a solid margin</t>
  </si>
  <si>
    <t>OS-IL-CABKRG-B10</t>
  </si>
  <si>
    <t>selling in both UB and OS, sharing bbox, this is priced at the UB PPEAK's min, so when ppeak rises, this will stay and sell at $14.99</t>
  </si>
  <si>
    <t>OS-IL-TB5X6-WHT-2PK</t>
  </si>
  <si>
    <t>OS-IL-GALV-SERFL-3T</t>
  </si>
  <si>
    <t>Decreasing price to 29.99</t>
  </si>
  <si>
    <t>Increasing price to 31.99</t>
  </si>
  <si>
    <t>Continue with PPeak (also have units in UB)</t>
  </si>
  <si>
    <t>OS-IL-DS-FM-BK5</t>
  </si>
  <si>
    <t>OS-IL-DH35-SQ-S18</t>
  </si>
  <si>
    <t>OS-IL-CABKRG-B25</t>
  </si>
  <si>
    <t>OS-IL-CABKRB-B25</t>
  </si>
  <si>
    <t>OS-IL-CABKRB-B10</t>
  </si>
  <si>
    <t>OS-IL-2GAL-SSP-NSD</t>
  </si>
  <si>
    <t>Maintain (also selling units in UB)</t>
  </si>
  <si>
    <t>Having Robert put in a case for these to get remeasured since fba and size tier changed</t>
  </si>
  <si>
    <t>UsSmallOversize</t>
  </si>
  <si>
    <t>OS-PP-CH-BLGY</t>
  </si>
  <si>
    <t>Trimmed PPC for wasted spend. Lowered min to $17.95</t>
  </si>
  <si>
    <t>turn off ppc</t>
  </si>
  <si>
    <t>OS-PP-CH-BLYE</t>
  </si>
  <si>
    <t>OS-PP-CH-CAMO</t>
  </si>
  <si>
    <t>OS-PP-CH-HGBK</t>
  </si>
  <si>
    <t>OS-PP-CH-HGNB</t>
  </si>
  <si>
    <t>OS-PP-CH-LBGY</t>
  </si>
  <si>
    <t>OS-PP-CH-ORBK-B</t>
  </si>
  <si>
    <t>OS-PP-CH-ORBL</t>
  </si>
  <si>
    <t>OS-PP-CH-ORNB</t>
  </si>
  <si>
    <t>OS-PP-CH-PUBK</t>
  </si>
  <si>
    <t>OS-PP-CH-PUGY</t>
  </si>
  <si>
    <t>OS-PP-CH-REBK</t>
  </si>
  <si>
    <t>OS-PP-CH-REGY</t>
  </si>
  <si>
    <t>OS-PP-CH-RENB</t>
  </si>
  <si>
    <t>OS-PP-CH-SLBK</t>
  </si>
  <si>
    <t>OS-PP-CH-TLGY</t>
  </si>
  <si>
    <t>OS-PP-CH-WHBK</t>
  </si>
  <si>
    <t>OS-PP-CH-NBYE</t>
  </si>
  <si>
    <t>OS-PP-CHB-SCORE</t>
  </si>
  <si>
    <t>OS-PP-CHL-RE-B</t>
  </si>
  <si>
    <t>UsSmallStandardSize</t>
  </si>
  <si>
    <t>OS-PP-CHL-WH-B</t>
  </si>
  <si>
    <t>OS-PP-RINGTOSS</t>
  </si>
  <si>
    <t>$19.99, and refer to UB</t>
  </si>
  <si>
    <t>OS-IL-BTL16A-12</t>
  </si>
  <si>
    <t>Sharing buy box with UB</t>
  </si>
  <si>
    <t>OS-IL-CDBC-BK2</t>
  </si>
  <si>
    <t>OS-IL-GALV-SER-3T</t>
  </si>
  <si>
    <t>OS-PP-CHL-BL-C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</si>
</sst>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0.0%"/>
    <numFmt numFmtId="166" formatCode="0.000"/>
  </numFmts>
  <fonts count="10" x14ac:knownFonts="1">
    <font>
      <sz val="10"/>
      <color rgb="FF000000"/>
      <name val="Arial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sz val="10"/>
      <color rgb="FF000000"/>
      <name val="Calibri"/>
      <family val="2"/>
    </font>
    <font>
      <b/>
      <sz val="12"/>
      <color rgb="FF000000"/>
      <name val="Calibri"/>
      <family val="2"/>
    </font>
    <font>
      <sz val="10"/>
      <name val="Arial"/>
      <family val="2"/>
    </font>
    <font>
      <b/>
      <sz val="11"/>
      <color rgb="FF3F3F3F"/>
      <name val="Calibri"/>
      <family val="2"/>
    </font>
    <font>
      <b/>
      <sz val="11"/>
      <color rgb="FFF2F2F2"/>
      <name val="Calibri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2F2F2"/>
        <bgColor rgb="FFF2F2F2"/>
      </patternFill>
    </fill>
    <fill>
      <patternFill patternType="solid">
        <fgColor rgb="FFFFFFFF"/>
        <bgColor rgb="FFFFFFFF"/>
      </patternFill>
    </fill>
  </fills>
  <borders count="10"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/>
      <right/>
      <top/>
      <bottom/>
      <diagonal/>
    </border>
    <border>
      <left/>
      <right/>
      <top/>
      <bottom style="thin">
        <color rgb="FF3F3F3F"/>
      </bottom>
      <diagonal/>
    </border>
    <border>
      <left/>
      <right/>
      <top/>
      <bottom style="thin">
        <color rgb="FF3F3F3F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/>
      <right/>
      <top/>
      <bottom/>
      <diagonal/>
    </border>
  </borders>
  <cellStyleXfs count="1">
    <xf numFmtId="0" fontId="0" fillId="0" borderId="0"/>
  </cellStyleXfs>
  <cellXfs count="56">
    <xf numFmtId="0" fontId="0" fillId="0" borderId="0" xfId="0" applyFont="1" applyAlignment="1"/>
    <xf numFmtId="0" fontId="1" fillId="0" borderId="0" xfId="0" applyFont="1" applyAlignment="1">
      <alignment horizontal="left"/>
    </xf>
    <xf numFmtId="0" fontId="1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64" fontId="6" fillId="2" borderId="8" xfId="0" applyNumberFormat="1" applyFont="1" applyFill="1" applyBorder="1" applyAlignment="1">
      <alignment horizontal="center" vertical="center"/>
    </xf>
    <xf numFmtId="0" fontId="6" fillId="2" borderId="8" xfId="0" applyFont="1" applyFill="1" applyBorder="1" applyAlignment="1">
      <alignment horizontal="center" vertical="center" wrapText="1"/>
    </xf>
    <xf numFmtId="44" fontId="6" fillId="2" borderId="8" xfId="0" applyNumberFormat="1" applyFont="1" applyFill="1" applyBorder="1" applyAlignment="1">
      <alignment horizontal="center" vertical="center" wrapText="1"/>
    </xf>
    <xf numFmtId="9" fontId="6" fillId="2" borderId="8" xfId="0" applyNumberFormat="1" applyFont="1" applyFill="1" applyBorder="1" applyAlignment="1">
      <alignment horizontal="center" vertical="center" wrapText="1"/>
    </xf>
    <xf numFmtId="9" fontId="6" fillId="2" borderId="8" xfId="0" applyNumberFormat="1" applyFont="1" applyFill="1" applyBorder="1" applyAlignment="1">
      <alignment horizontal="center" vertical="center"/>
    </xf>
    <xf numFmtId="165" fontId="6" fillId="2" borderId="8" xfId="0" applyNumberFormat="1" applyFont="1" applyFill="1" applyBorder="1" applyAlignment="1">
      <alignment horizontal="center" vertical="center" wrapText="1"/>
    </xf>
    <xf numFmtId="0" fontId="6" fillId="2" borderId="8" xfId="0" applyFont="1" applyFill="1" applyBorder="1" applyAlignment="1">
      <alignment horizontal="center" vertical="center"/>
    </xf>
    <xf numFmtId="14" fontId="7" fillId="2" borderId="8" xfId="0" applyNumberFormat="1" applyFont="1" applyFill="1" applyBorder="1" applyAlignment="1">
      <alignment horizontal="center" vertical="center" wrapText="1"/>
    </xf>
    <xf numFmtId="44" fontId="6" fillId="2" borderId="8" xfId="0" applyNumberFormat="1" applyFont="1" applyFill="1" applyBorder="1" applyAlignment="1">
      <alignment horizontal="center" vertical="center"/>
    </xf>
    <xf numFmtId="0" fontId="1" fillId="0" borderId="0" xfId="0" applyFont="1"/>
    <xf numFmtId="44" fontId="1" fillId="2" borderId="9" xfId="0" applyNumberFormat="1" applyFont="1" applyFill="1" applyBorder="1" applyAlignment="1">
      <alignment horizontal="center"/>
    </xf>
    <xf numFmtId="0" fontId="1" fillId="2" borderId="9" xfId="0" applyFont="1" applyFill="1" applyBorder="1" applyAlignment="1">
      <alignment horizontal="center"/>
    </xf>
    <xf numFmtId="165" fontId="1" fillId="2" borderId="9" xfId="0" applyNumberFormat="1" applyFont="1" applyFill="1" applyBorder="1" applyAlignment="1">
      <alignment horizontal="center"/>
    </xf>
    <xf numFmtId="2" fontId="1" fillId="2" borderId="9" xfId="0" applyNumberFormat="1" applyFont="1" applyFill="1" applyBorder="1" applyAlignment="1">
      <alignment horizontal="center"/>
    </xf>
    <xf numFmtId="166" fontId="1" fillId="0" borderId="0" xfId="0" applyNumberFormat="1" applyFont="1"/>
    <xf numFmtId="0" fontId="1" fillId="0" borderId="0" xfId="0" applyFont="1" applyAlignment="1">
      <alignment horizontal="right"/>
    </xf>
    <xf numFmtId="44" fontId="1" fillId="0" borderId="0" xfId="0" applyNumberFormat="1" applyFont="1"/>
    <xf numFmtId="0" fontId="2" fillId="0" borderId="0" xfId="0" applyFont="1"/>
    <xf numFmtId="0" fontId="1" fillId="2" borderId="9" xfId="0" applyFont="1" applyFill="1" applyBorder="1"/>
    <xf numFmtId="166" fontId="6" fillId="2" borderId="8" xfId="0" applyNumberFormat="1" applyFont="1" applyFill="1" applyBorder="1" applyAlignment="1">
      <alignment horizontal="center" vertical="center" wrapText="1"/>
    </xf>
    <xf numFmtId="164" fontId="1" fillId="2" borderId="9" xfId="0" applyNumberFormat="1" applyFont="1" applyFill="1" applyBorder="1" applyAlignment="1">
      <alignment horizontal="center"/>
    </xf>
    <xf numFmtId="164" fontId="2" fillId="0" borderId="0" xfId="0" applyNumberFormat="1" applyFont="1"/>
    <xf numFmtId="0" fontId="8" fillId="0" borderId="0" xfId="0" applyFont="1"/>
    <xf numFmtId="0" fontId="1" fillId="3" borderId="9" xfId="0" applyFont="1" applyFill="1" applyBorder="1" applyAlignment="1">
      <alignment horizontal="left"/>
    </xf>
    <xf numFmtId="0" fontId="1" fillId="0" borderId="0" xfId="0" applyFont="1" applyAlignment="1"/>
    <xf numFmtId="0" fontId="1" fillId="0" borderId="0" xfId="0" applyFont="1" applyAlignment="1">
      <alignment horizontal="left"/>
    </xf>
    <xf numFmtId="0" fontId="0" fillId="0" borderId="0" xfId="0" applyFont="1" applyAlignment="1"/>
    <xf numFmtId="164" fontId="1" fillId="2" borderId="1" xfId="0" applyNumberFormat="1" applyFont="1" applyFill="1" applyBorder="1" applyAlignment="1">
      <alignment horizontal="center" vertical="center" wrapText="1"/>
    </xf>
    <xf numFmtId="0" fontId="5" fillId="0" borderId="2" xfId="0" applyFont="1" applyBorder="1"/>
    <xf numFmtId="0" fontId="1" fillId="2" borderId="1" xfId="0" applyFont="1" applyFill="1" applyBorder="1" applyAlignment="1">
      <alignment horizontal="center" vertical="center" wrapText="1"/>
    </xf>
    <xf numFmtId="0" fontId="5" fillId="0" borderId="3" xfId="0" applyFont="1" applyBorder="1"/>
    <xf numFmtId="44" fontId="1" fillId="2" borderId="1" xfId="0" applyNumberFormat="1" applyFont="1" applyFill="1" applyBorder="1" applyAlignment="1">
      <alignment horizontal="center" vertical="center"/>
    </xf>
    <xf numFmtId="44" fontId="1" fillId="2" borderId="1" xfId="0" applyNumberFormat="1" applyFont="1" applyFill="1" applyBorder="1" applyAlignment="1">
      <alignment horizontal="center" vertical="center" wrapText="1"/>
    </xf>
    <xf numFmtId="0" fontId="5" fillId="0" borderId="4" xfId="0" applyFont="1" applyBorder="1"/>
    <xf numFmtId="0" fontId="6" fillId="2" borderId="6" xfId="0" applyFont="1" applyFill="1" applyBorder="1" applyAlignment="1">
      <alignment horizontal="left" vertical="center"/>
    </xf>
    <xf numFmtId="0" fontId="5" fillId="0" borderId="7" xfId="0" applyFont="1" applyBorder="1"/>
    <xf numFmtId="165" fontId="1" fillId="2" borderId="1" xfId="0" applyNumberFormat="1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5" fillId="0" borderId="5" xfId="0" applyFont="1" applyBorder="1"/>
    <xf numFmtId="0" fontId="2" fillId="0" borderId="0" xfId="0" applyFont="1" applyAlignment="1">
      <alignment horizontal="center" vertical="center" wrapText="1"/>
    </xf>
    <xf numFmtId="44" fontId="1" fillId="0" borderId="0" xfId="0" applyNumberFormat="1" applyFont="1" applyAlignment="1">
      <alignment horizontal="center" vertical="center" wrapText="1"/>
    </xf>
    <xf numFmtId="44" fontId="3" fillId="0" borderId="0" xfId="0" applyNumberFormat="1" applyFont="1" applyAlignment="1">
      <alignment horizontal="center" vertical="center" wrapText="1"/>
    </xf>
    <xf numFmtId="166" fontId="1" fillId="0" borderId="0" xfId="0" applyNumberFormat="1" applyFont="1" applyAlignment="1">
      <alignment horizontal="center" vertical="center" wrapText="1"/>
    </xf>
    <xf numFmtId="2" fontId="1" fillId="0" borderId="0" xfId="0" applyNumberFormat="1" applyFont="1"/>
    <xf numFmtId="2" fontId="1" fillId="0" borderId="0" xfId="0" applyNumberFormat="1" applyFont="1" applyAlignment="1">
      <alignment horizontal="right"/>
    </xf>
    <xf numFmtId="2" fontId="1" fillId="0" borderId="0" xfId="0" applyNumberFormat="1" applyFont="1" applyAlignment="1">
      <alignment horizontal="left" wrapText="1"/>
    </xf>
    <xf numFmtId="2" fontId="1" fillId="0" borderId="0" xfId="0" applyNumberFormat="1" applyFont="1" applyAlignment="1">
      <alignment horizontal="center"/>
    </xf>
    <xf numFmtId="2" fontId="0" fillId="0" borderId="0" xfId="0" applyNumberFormat="1" applyFont="1" applyAlignment="1"/>
    <xf numFmtId="2" fontId="2" fillId="0" borderId="0" xfId="0" applyNumberFormat="1" applyFont="1"/>
    <xf numFmtId="2" fontId="1" fillId="0" borderId="0" xfId="0" applyNumberFormat="1" applyFont="1" applyAlignment="1">
      <alignment horizontal="left"/>
    </xf>
    <xf numFmtId="2" fontId="8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theme" Target="theme/theme1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.xml"/><Relationship Id="rId1" Type="http://schemas.openxmlformats.org/officeDocument/2006/relationships/vmlDrawing" Target="../drawings/vmlDrawing12.v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.xml"/><Relationship Id="rId1" Type="http://schemas.openxmlformats.org/officeDocument/2006/relationships/vmlDrawing" Target="../drawings/vmlDrawing13.v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.xml"/><Relationship Id="rId1" Type="http://schemas.openxmlformats.org/officeDocument/2006/relationships/vmlDrawing" Target="../drawings/vmlDrawing14.v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.xml"/><Relationship Id="rId1" Type="http://schemas.openxmlformats.org/officeDocument/2006/relationships/vmlDrawing" Target="../drawings/vmlDrawing15.v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.xml"/><Relationship Id="rId1" Type="http://schemas.openxmlformats.org/officeDocument/2006/relationships/vmlDrawing" Target="../drawings/vmlDrawing16.v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7.xml"/><Relationship Id="rId1" Type="http://schemas.openxmlformats.org/officeDocument/2006/relationships/vmlDrawing" Target="../drawings/vmlDrawing17.v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comments" Target="../comments18.xml"/><Relationship Id="rId1" Type="http://schemas.openxmlformats.org/officeDocument/2006/relationships/vmlDrawing" Target="../drawings/vmlDrawing18.v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19.xml"/><Relationship Id="rId1" Type="http://schemas.openxmlformats.org/officeDocument/2006/relationships/vmlDrawing" Target="../drawings/vmlDrawing19.v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comments" Target="../comments20.xml"/><Relationship Id="rId1" Type="http://schemas.openxmlformats.org/officeDocument/2006/relationships/vmlDrawing" Target="../drawings/vmlDrawing20.v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comments" Target="../comments21.xml"/><Relationship Id="rId1" Type="http://schemas.openxmlformats.org/officeDocument/2006/relationships/vmlDrawing" Target="../drawings/vmlDrawing21.v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2.xml"/><Relationship Id="rId1" Type="http://schemas.openxmlformats.org/officeDocument/2006/relationships/vmlDrawing" Target="../drawings/vmlDrawing22.v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3.xml"/><Relationship Id="rId1" Type="http://schemas.openxmlformats.org/officeDocument/2006/relationships/vmlDrawing" Target="../drawings/vmlDrawing23.v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comments" Target="../comments24.xml"/><Relationship Id="rId1" Type="http://schemas.openxmlformats.org/officeDocument/2006/relationships/vmlDrawing" Target="../drawings/vmlDrawing24.v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5.xml"/><Relationship Id="rId1" Type="http://schemas.openxmlformats.org/officeDocument/2006/relationships/vmlDrawing" Target="../drawings/vmlDrawing25.v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comments" Target="../comments26.xml"/><Relationship Id="rId1" Type="http://schemas.openxmlformats.org/officeDocument/2006/relationships/vmlDrawing" Target="../drawings/vmlDrawing26.v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comments" Target="../comments27.xml"/><Relationship Id="rId1" Type="http://schemas.openxmlformats.org/officeDocument/2006/relationships/vmlDrawing" Target="../drawings/vmlDrawing27.v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comments" Target="../comments28.xml"/><Relationship Id="rId1" Type="http://schemas.openxmlformats.org/officeDocument/2006/relationships/vmlDrawing" Target="../drawings/vmlDrawing28.vm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comments" Target="../comments29.xml"/><Relationship Id="rId1" Type="http://schemas.openxmlformats.org/officeDocument/2006/relationships/vmlDrawing" Target="../drawings/vmlDrawing29.v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comments" Target="../comments30.xml"/><Relationship Id="rId1" Type="http://schemas.openxmlformats.org/officeDocument/2006/relationships/vmlDrawing" Target="../drawings/vmlDrawing30.vml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comments" Target="../comments31.xml"/><Relationship Id="rId1" Type="http://schemas.openxmlformats.org/officeDocument/2006/relationships/vmlDrawing" Target="../drawings/vmlDrawing31.vm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comments" Target="../comments32.xml"/><Relationship Id="rId1" Type="http://schemas.openxmlformats.org/officeDocument/2006/relationships/vmlDrawing" Target="../drawings/vmlDrawing32.vm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3.xml"/><Relationship Id="rId1" Type="http://schemas.openxmlformats.org/officeDocument/2006/relationships/vmlDrawing" Target="../drawings/vmlDrawing33.vml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4.xml"/><Relationship Id="rId1" Type="http://schemas.openxmlformats.org/officeDocument/2006/relationships/vmlDrawing" Target="../drawings/vmlDrawing34.vml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comments" Target="../comments35.xml"/><Relationship Id="rId1" Type="http://schemas.openxmlformats.org/officeDocument/2006/relationships/vmlDrawing" Target="../drawings/vmlDrawing35.vml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comments" Target="../comments36.xml"/><Relationship Id="rId1" Type="http://schemas.openxmlformats.org/officeDocument/2006/relationships/vmlDrawing" Target="../drawings/vmlDrawing36.vml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comments" Target="../comments37.xml"/><Relationship Id="rId1" Type="http://schemas.openxmlformats.org/officeDocument/2006/relationships/vmlDrawing" Target="../drawings/vmlDrawing37.vml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comments" Target="../comments38.xml"/><Relationship Id="rId1" Type="http://schemas.openxmlformats.org/officeDocument/2006/relationships/vmlDrawing" Target="../drawings/vmlDrawing38.v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comments" Target="../comments39.xml"/><Relationship Id="rId1" Type="http://schemas.openxmlformats.org/officeDocument/2006/relationships/vmlDrawing" Target="../drawings/vmlDrawing39.v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comments" Target="../comments40.xml"/><Relationship Id="rId1" Type="http://schemas.openxmlformats.org/officeDocument/2006/relationships/vmlDrawing" Target="../drawings/vmlDrawing40.v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comments" Target="../comments41.xml"/><Relationship Id="rId1" Type="http://schemas.openxmlformats.org/officeDocument/2006/relationships/vmlDrawing" Target="../drawings/vmlDrawing41.v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comments" Target="../comments42.xml"/><Relationship Id="rId1" Type="http://schemas.openxmlformats.org/officeDocument/2006/relationships/vmlDrawing" Target="../drawings/vmlDrawing42.v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comments" Target="../comments43.xml"/><Relationship Id="rId1" Type="http://schemas.openxmlformats.org/officeDocument/2006/relationships/vmlDrawing" Target="../drawings/vmlDrawing43.v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4.xml"/><Relationship Id="rId1" Type="http://schemas.openxmlformats.org/officeDocument/2006/relationships/vmlDrawing" Target="../drawings/vmlDrawing44.v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5.xml"/><Relationship Id="rId1" Type="http://schemas.openxmlformats.org/officeDocument/2006/relationships/vmlDrawing" Target="../drawings/vmlDrawing45.v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comments" Target="../comments46.xml"/><Relationship Id="rId1" Type="http://schemas.openxmlformats.org/officeDocument/2006/relationships/vmlDrawing" Target="../drawings/vmlDrawing46.v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comments" Target="../comments47.xml"/><Relationship Id="rId1" Type="http://schemas.openxmlformats.org/officeDocument/2006/relationships/vmlDrawing" Target="../drawings/vmlDrawing47.v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comments" Target="../comments48.xml"/><Relationship Id="rId1" Type="http://schemas.openxmlformats.org/officeDocument/2006/relationships/vmlDrawing" Target="../drawings/vmlDrawing48.v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comments" Target="../comments49.xml"/><Relationship Id="rId1" Type="http://schemas.openxmlformats.org/officeDocument/2006/relationships/vmlDrawing" Target="../drawings/vmlDrawing49.v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comments" Target="../comments50.xml"/><Relationship Id="rId1" Type="http://schemas.openxmlformats.org/officeDocument/2006/relationships/vmlDrawing" Target="../drawings/vmlDrawing50.v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comments" Target="../comments51.xml"/><Relationship Id="rId1" Type="http://schemas.openxmlformats.org/officeDocument/2006/relationships/vmlDrawing" Target="../drawings/vmlDrawing51.v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comments" Target="../comments52.xml"/><Relationship Id="rId1" Type="http://schemas.openxmlformats.org/officeDocument/2006/relationships/vmlDrawing" Target="../drawings/vmlDrawing52.v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comments" Target="../comments53.xml"/><Relationship Id="rId1" Type="http://schemas.openxmlformats.org/officeDocument/2006/relationships/vmlDrawing" Target="../drawings/vmlDrawing53.v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comments" Target="../comments54.xml"/><Relationship Id="rId1" Type="http://schemas.openxmlformats.org/officeDocument/2006/relationships/vmlDrawing" Target="../drawings/vmlDrawing54.v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comments" Target="../comments55.xml"/><Relationship Id="rId1" Type="http://schemas.openxmlformats.org/officeDocument/2006/relationships/vmlDrawing" Target="../drawings/vmlDrawing55.v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comments" Target="../comments56.xml"/><Relationship Id="rId1" Type="http://schemas.openxmlformats.org/officeDocument/2006/relationships/vmlDrawing" Target="../drawings/vmlDrawing56.v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comments" Target="../comments57.xml"/><Relationship Id="rId1" Type="http://schemas.openxmlformats.org/officeDocument/2006/relationships/vmlDrawing" Target="../drawings/vmlDrawing57.v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comments" Target="../comments58.xml"/><Relationship Id="rId1" Type="http://schemas.openxmlformats.org/officeDocument/2006/relationships/vmlDrawing" Target="../drawings/vmlDrawing58.v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comments" Target="../comments59.xml"/><Relationship Id="rId1" Type="http://schemas.openxmlformats.org/officeDocument/2006/relationships/vmlDrawing" Target="../drawings/vmlDrawing59.v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comments" Target="../comments60.xml"/><Relationship Id="rId1" Type="http://schemas.openxmlformats.org/officeDocument/2006/relationships/vmlDrawing" Target="../drawings/vmlDrawing60.v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comments" Target="../comments61.xml"/><Relationship Id="rId1" Type="http://schemas.openxmlformats.org/officeDocument/2006/relationships/vmlDrawing" Target="../drawings/vmlDrawing61.vml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comments" Target="../comments62.xml"/><Relationship Id="rId1" Type="http://schemas.openxmlformats.org/officeDocument/2006/relationships/vmlDrawing" Target="../drawings/vmlDrawing62.v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comments" Target="../comments63.xml"/><Relationship Id="rId1" Type="http://schemas.openxmlformats.org/officeDocument/2006/relationships/vmlDrawing" Target="../drawings/vmlDrawing63.vml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comments" Target="../comments64.xml"/><Relationship Id="rId1" Type="http://schemas.openxmlformats.org/officeDocument/2006/relationships/vmlDrawing" Target="../drawings/vmlDrawing64.v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comments" Target="../comments65.xml"/><Relationship Id="rId1" Type="http://schemas.openxmlformats.org/officeDocument/2006/relationships/vmlDrawing" Target="../drawings/vmlDrawing6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1000"/>
  <sheetViews>
    <sheetView tabSelected="1" workbookViewId="0">
      <pane xSplit="2" ySplit="3" topLeftCell="XEQ4" activePane="bottomRight" state="frozen"/>
      <selection pane="topRight" activeCell="C1" sqref="C1"/>
      <selection pane="bottomLeft" activeCell="A4" sqref="A4"/>
      <selection pane="bottomRight" activeCell="C4" sqref="C4:XFD31"/>
    </sheetView>
  </sheetViews>
  <sheetFormatPr baseColWidth="10" defaultColWidth="14.5" defaultRowHeight="15" customHeight="1" x14ac:dyDescent="0.15"/>
  <cols>
    <col min="1" max="1" width="16.1640625" customWidth="1"/>
    <col min="2" max="2" width="18.1640625" customWidth="1"/>
    <col min="3" max="3" width="7.6640625" customWidth="1"/>
    <col min="4" max="4" width="6.5" customWidth="1"/>
    <col min="5" max="5" width="10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7.6640625" customWidth="1"/>
    <col min="16" max="16" width="11" customWidth="1"/>
    <col min="17" max="18" width="8.5" customWidth="1"/>
    <col min="20" max="20" width="9.6640625" customWidth="1"/>
    <col min="21" max="21" width="19.33203125" customWidth="1"/>
    <col min="22" max="22" width="13" customWidth="1"/>
    <col min="23" max="23" width="5.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6640625" customWidth="1"/>
    <col min="32" max="32" width="11.5" customWidth="1"/>
    <col min="33" max="33" width="10.1640625" customWidth="1"/>
  </cols>
  <sheetData>
    <row r="1" spans="1:33" ht="18.75" customHeight="1" x14ac:dyDescent="0.2">
      <c r="A1" s="29" t="str">
        <f ca="1">IFERROR(__xludf.DUMMYFUNCTION("IFERROR(VLOOKUP(B2,IMPORTRANGE(""https://docs.google.com/spreadsheets/d/1x0DhHglkXKoEBOD2MBsuK_EyIr1ouxD2ftIpqOYFa-k/edit?usp=sharing"",""OllieShops-SKU-Specific Info!B1:BJ7000""),4,FALSE),"""")"),"10 Foot Lighted Outdoor Extension Cord - 12/3 SJTW Heavy Duty Yellow Extension Cable with 3 Prong Grounded Plug for Safety - Great for Garden and Major Appliances")</f>
        <v>10 Foot Lighted Outdoor Extension Cord - 12/3 SJTW Heavy Duty Yellow Extension Cable with 3 Prong Grounded Plug for Safety - Great for Garden and Major Appliances</v>
      </c>
      <c r="B1" s="30"/>
      <c r="C1" s="31" t="s">
        <v>0</v>
      </c>
      <c r="D1" s="33" t="s">
        <v>1</v>
      </c>
      <c r="E1" s="33" t="s">
        <v>2</v>
      </c>
      <c r="F1" s="35" t="s">
        <v>3</v>
      </c>
      <c r="G1" s="35" t="s">
        <v>4</v>
      </c>
      <c r="H1" s="36" t="s">
        <v>5</v>
      </c>
      <c r="I1" s="33" t="s">
        <v>6</v>
      </c>
      <c r="J1" s="33" t="s">
        <v>7</v>
      </c>
      <c r="K1" s="33" t="s">
        <v>8</v>
      </c>
      <c r="L1" s="33" t="s">
        <v>9</v>
      </c>
      <c r="M1" s="40" t="s">
        <v>10</v>
      </c>
      <c r="N1" s="41" t="s">
        <v>11</v>
      </c>
      <c r="O1" s="33" t="s">
        <v>12</v>
      </c>
      <c r="P1" s="33" t="s">
        <v>13</v>
      </c>
      <c r="Q1" s="33" t="s">
        <v>14</v>
      </c>
      <c r="R1" s="33" t="s">
        <v>15</v>
      </c>
      <c r="S1" s="42" t="s">
        <v>16</v>
      </c>
      <c r="T1" s="42" t="s">
        <v>17</v>
      </c>
      <c r="U1" s="42" t="s">
        <v>18</v>
      </c>
      <c r="V1" s="42" t="s">
        <v>19</v>
      </c>
      <c r="W1" s="42" t="s">
        <v>20</v>
      </c>
      <c r="X1" s="42" t="s">
        <v>21</v>
      </c>
      <c r="Y1" s="42" t="s">
        <v>22</v>
      </c>
      <c r="Z1" s="42" t="s">
        <v>23</v>
      </c>
      <c r="AA1" s="42" t="s">
        <v>24</v>
      </c>
      <c r="AB1" s="42" t="s">
        <v>25</v>
      </c>
      <c r="AC1" s="42" t="s">
        <v>26</v>
      </c>
      <c r="AD1" s="44" t="s">
        <v>27</v>
      </c>
      <c r="AE1" s="45" t="s">
        <v>28</v>
      </c>
      <c r="AF1" s="46" t="s">
        <v>29</v>
      </c>
      <c r="AG1" s="45" t="s">
        <v>30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IFERROR(__xludf.DUMMYFUNCTION("IFERROR(VLOOKUP(B2,IMPORTRANGE(""https://docs.google.com/spreadsheets/d/1x0DhHglkXKoEBOD2MBsuK_EyIr1ouxD2ftIpqOYFa-k/edit?usp=sharing"",""OllieShops-SKU-Specific Info!B1:BJ7000""),3,FALSE),"""")"),"B073ZMW2QX")</f>
        <v>B073ZMW2QX</v>
      </c>
      <c r="B2" s="3" t="s">
        <v>31</v>
      </c>
      <c r="C2" s="32"/>
      <c r="D2" s="34"/>
      <c r="E2" s="32"/>
      <c r="F2" s="34"/>
      <c r="G2" s="34"/>
      <c r="H2" s="37"/>
      <c r="I2" s="34"/>
      <c r="J2" s="34"/>
      <c r="K2" s="37"/>
      <c r="L2" s="37"/>
      <c r="M2" s="37"/>
      <c r="N2" s="34"/>
      <c r="O2" s="34"/>
      <c r="P2" s="32"/>
      <c r="Q2" s="34"/>
      <c r="R2" s="34"/>
      <c r="S2" s="30"/>
      <c r="T2" s="30"/>
      <c r="U2" s="43"/>
      <c r="V2" s="43"/>
      <c r="W2" s="30"/>
      <c r="X2" s="30"/>
      <c r="Y2" s="30"/>
      <c r="Z2" s="30"/>
      <c r="AA2" s="43"/>
      <c r="AB2" s="43"/>
      <c r="AC2" s="43"/>
      <c r="AD2" s="43"/>
      <c r="AE2" s="30"/>
      <c r="AF2" s="30"/>
      <c r="AG2" s="30"/>
    </row>
    <row r="3" spans="1:33" ht="16" x14ac:dyDescent="0.15">
      <c r="A3" s="38" t="s">
        <v>32</v>
      </c>
      <c r="B3" s="39"/>
      <c r="C3" s="4">
        <f>((AE31+AF31)/0.85)*-1</f>
        <v>10.893176470588235</v>
      </c>
      <c r="D3" s="5">
        <f>SUM(D4:D99671)</f>
        <v>176</v>
      </c>
      <c r="E3" s="5"/>
      <c r="F3" s="6">
        <f t="shared" ref="F3:G3" si="0">SUM(F4:F99671)</f>
        <v>3543.3900000000003</v>
      </c>
      <c r="G3" s="6">
        <f t="shared" si="0"/>
        <v>0</v>
      </c>
      <c r="H3" s="7">
        <f>G3/F3*-1</f>
        <v>0</v>
      </c>
      <c r="I3" s="8">
        <f>J3/F3</f>
        <v>0.38692638822270325</v>
      </c>
      <c r="J3" s="6">
        <f>SUM(J4:J99671)</f>
        <v>1371.0310947644446</v>
      </c>
      <c r="K3" s="6">
        <f>J3/D3</f>
        <v>7.7899494020707074</v>
      </c>
      <c r="L3" s="5"/>
      <c r="M3" s="9"/>
      <c r="N3" s="10"/>
      <c r="O3" s="5" t="str">
        <f ca="1">IFERROR(__xludf.DUMMYFUNCTION("IFERROR(VLOOKUP(B2,IMPORTRANGE(""https://docs.google.com/spreadsheets/d/1owCo6kL_VFQ5nPTdNogErmCBLjNiktT1m3SzTrxu3R0/edit#gid=2146806407"",""Ollie Shops - Compiled!b1:g5000""),2,FALSE),"""")"),"")</f>
        <v/>
      </c>
      <c r="P3" s="5"/>
      <c r="Q3" s="11"/>
      <c r="R3" s="11"/>
      <c r="S3" s="6"/>
      <c r="T3" s="10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10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10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5">
        <f>SUM(W4:W99671)</f>
        <v>0</v>
      </c>
      <c r="X3" s="7">
        <f>AVERAGE(X4:X99671)</f>
        <v>0</v>
      </c>
      <c r="Y3" s="6">
        <f>ROUND(AVERAGE(Y4:Y99671),2)</f>
        <v>0</v>
      </c>
      <c r="Z3" s="5"/>
      <c r="AA3" s="5"/>
      <c r="AB3" s="5"/>
      <c r="AC3" s="5"/>
      <c r="AD3" s="5"/>
      <c r="AE3" s="12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Info!B2:BZ7000""),36,false)),"""")*-1"),-0.3478960128)</f>
        <v>-0.34789601279999999</v>
      </c>
      <c r="AG3" s="6">
        <f>SUM(AG4:AG99671)</f>
        <v>0</v>
      </c>
    </row>
    <row r="4" spans="1:33" s="52" customFormat="1" ht="21.75" customHeight="1" x14ac:dyDescent="0.2">
      <c r="A4" s="13" t="s">
        <v>33</v>
      </c>
      <c r="B4" s="13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48"/>
      <c r="T4" s="48"/>
      <c r="U4" s="49"/>
      <c r="V4" s="50"/>
      <c r="W4" s="48"/>
      <c r="X4" s="48"/>
      <c r="Y4" s="48"/>
      <c r="Z4" s="48"/>
      <c r="AA4" s="48"/>
      <c r="AB4" s="51"/>
      <c r="AC4" s="48"/>
      <c r="AD4" s="48"/>
      <c r="AE4" s="48"/>
      <c r="AF4" s="48"/>
      <c r="AG4" s="48"/>
    </row>
    <row r="5" spans="1:33" s="52" customFormat="1" ht="15.75" customHeight="1" x14ac:dyDescent="0.2">
      <c r="A5" s="13" t="s">
        <v>34</v>
      </c>
      <c r="B5" s="13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48"/>
      <c r="T5" s="53"/>
      <c r="U5" s="49"/>
      <c r="V5" s="54"/>
      <c r="W5" s="48"/>
      <c r="X5" s="48"/>
      <c r="Y5" s="48"/>
      <c r="Z5" s="48"/>
      <c r="AA5" s="48"/>
      <c r="AB5" s="51"/>
      <c r="AC5" s="48"/>
      <c r="AD5" s="48"/>
      <c r="AE5" s="48"/>
      <c r="AF5" s="48"/>
      <c r="AG5" s="48"/>
    </row>
    <row r="6" spans="1:33" s="52" customFormat="1" ht="15.75" customHeight="1" x14ac:dyDescent="0.2">
      <c r="A6" s="13" t="s">
        <v>35</v>
      </c>
      <c r="B6" s="13"/>
      <c r="C6" s="17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48"/>
      <c r="T6" s="48"/>
      <c r="U6" s="49"/>
      <c r="V6" s="54"/>
      <c r="W6" s="48"/>
      <c r="X6" s="48"/>
      <c r="Y6" s="48"/>
      <c r="Z6" s="48"/>
      <c r="AA6" s="48"/>
      <c r="AB6" s="51"/>
      <c r="AC6" s="48"/>
      <c r="AD6" s="48"/>
      <c r="AE6" s="48"/>
      <c r="AF6" s="48"/>
      <c r="AG6" s="48"/>
    </row>
    <row r="7" spans="1:33" s="52" customFormat="1" ht="15.75" customHeight="1" x14ac:dyDescent="0.2">
      <c r="A7" s="13" t="s">
        <v>36</v>
      </c>
      <c r="B7" s="13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48"/>
      <c r="T7" s="48"/>
      <c r="U7" s="49"/>
      <c r="V7" s="54"/>
      <c r="W7" s="48"/>
      <c r="X7" s="48"/>
      <c r="Y7" s="48"/>
      <c r="Z7" s="48"/>
      <c r="AA7" s="48"/>
      <c r="AB7" s="51"/>
      <c r="AC7" s="48"/>
      <c r="AD7" s="48"/>
      <c r="AE7" s="48"/>
      <c r="AF7" s="48"/>
      <c r="AG7" s="48"/>
    </row>
    <row r="8" spans="1:33" s="52" customFormat="1" ht="15.75" customHeight="1" x14ac:dyDescent="0.2">
      <c r="A8" s="13" t="s">
        <v>37</v>
      </c>
      <c r="B8" s="13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48"/>
      <c r="T8" s="48"/>
      <c r="U8" s="49"/>
      <c r="V8" s="54"/>
      <c r="W8" s="48"/>
      <c r="X8" s="48"/>
      <c r="Y8" s="48"/>
      <c r="Z8" s="48"/>
      <c r="AA8" s="48"/>
      <c r="AB8" s="51"/>
      <c r="AC8" s="48"/>
      <c r="AD8" s="48"/>
      <c r="AE8" s="48"/>
      <c r="AF8" s="48"/>
      <c r="AG8" s="48"/>
    </row>
    <row r="9" spans="1:33" s="52" customFormat="1" ht="15.75" customHeight="1" x14ac:dyDescent="0.2">
      <c r="A9" s="13" t="s">
        <v>38</v>
      </c>
      <c r="B9" s="13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48"/>
      <c r="T9" s="48"/>
      <c r="U9" s="49"/>
      <c r="V9" s="54"/>
      <c r="W9" s="48"/>
      <c r="X9" s="48"/>
      <c r="Y9" s="48"/>
      <c r="Z9" s="48"/>
      <c r="AA9" s="48"/>
      <c r="AB9" s="51"/>
      <c r="AC9" s="48"/>
      <c r="AD9" s="48"/>
      <c r="AE9" s="48"/>
      <c r="AF9" s="48"/>
      <c r="AG9" s="48"/>
    </row>
    <row r="10" spans="1:33" s="52" customFormat="1" ht="15.75" customHeight="1" x14ac:dyDescent="0.2">
      <c r="A10" s="13" t="s">
        <v>39</v>
      </c>
      <c r="B10" s="13"/>
      <c r="C10" s="17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48"/>
      <c r="T10" s="48"/>
      <c r="U10" s="49"/>
      <c r="V10" s="54"/>
      <c r="W10" s="48"/>
      <c r="X10" s="48"/>
      <c r="Y10" s="48"/>
      <c r="Z10" s="48"/>
      <c r="AA10" s="48"/>
      <c r="AB10" s="51"/>
      <c r="AC10" s="48"/>
      <c r="AD10" s="48"/>
      <c r="AE10" s="48"/>
      <c r="AF10" s="48"/>
      <c r="AG10" s="48"/>
    </row>
    <row r="11" spans="1:33" s="52" customFormat="1" ht="15.75" customHeight="1" x14ac:dyDescent="0.2">
      <c r="A11" s="13" t="s">
        <v>40</v>
      </c>
      <c r="B11" s="13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48"/>
      <c r="T11" s="48"/>
      <c r="U11" s="49"/>
      <c r="V11" s="54"/>
      <c r="W11" s="48"/>
      <c r="X11" s="48"/>
      <c r="Y11" s="48"/>
      <c r="Z11" s="48"/>
      <c r="AA11" s="48"/>
      <c r="AB11" s="51"/>
      <c r="AC11" s="48"/>
      <c r="AD11" s="48"/>
      <c r="AE11" s="48"/>
      <c r="AF11" s="48"/>
      <c r="AG11" s="48"/>
    </row>
    <row r="12" spans="1:33" s="52" customFormat="1" ht="15.75" customHeight="1" x14ac:dyDescent="0.2">
      <c r="A12" s="13" t="s">
        <v>41</v>
      </c>
      <c r="B12" s="13"/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48"/>
      <c r="T12" s="48"/>
      <c r="U12" s="49"/>
      <c r="V12" s="54"/>
      <c r="W12" s="48"/>
      <c r="X12" s="48"/>
      <c r="Y12" s="48"/>
      <c r="Z12" s="48"/>
      <c r="AA12" s="48"/>
      <c r="AB12" s="51"/>
      <c r="AC12" s="48"/>
      <c r="AD12" s="48"/>
      <c r="AE12" s="48"/>
      <c r="AF12" s="48"/>
      <c r="AG12" s="48"/>
    </row>
    <row r="13" spans="1:33" s="52" customFormat="1" ht="15.75" customHeight="1" x14ac:dyDescent="0.2">
      <c r="A13" s="13" t="s">
        <v>42</v>
      </c>
      <c r="B13" s="13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48"/>
      <c r="T13" s="48"/>
      <c r="U13" s="49"/>
      <c r="V13" s="54"/>
      <c r="W13" s="48"/>
      <c r="X13" s="48"/>
      <c r="Y13" s="48"/>
      <c r="Z13" s="48"/>
      <c r="AA13" s="48"/>
      <c r="AB13" s="51"/>
      <c r="AC13" s="48"/>
      <c r="AD13" s="48"/>
      <c r="AE13" s="48"/>
      <c r="AF13" s="48"/>
      <c r="AG13" s="48"/>
    </row>
    <row r="14" spans="1:33" s="52" customFormat="1" ht="15.75" customHeight="1" x14ac:dyDescent="0.2">
      <c r="A14" s="13" t="s">
        <v>43</v>
      </c>
      <c r="B14" s="13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48"/>
      <c r="T14" s="48"/>
      <c r="U14" s="49"/>
      <c r="V14" s="54"/>
      <c r="W14" s="48"/>
      <c r="X14" s="48"/>
      <c r="Y14" s="48"/>
      <c r="Z14" s="48"/>
      <c r="AA14" s="48"/>
      <c r="AB14" s="51"/>
      <c r="AC14" s="48"/>
      <c r="AD14" s="48"/>
      <c r="AE14" s="48"/>
      <c r="AF14" s="48"/>
      <c r="AG14" s="48"/>
    </row>
    <row r="15" spans="1:33" s="52" customFormat="1" ht="15.75" customHeight="1" x14ac:dyDescent="0.2">
      <c r="A15" s="13" t="s">
        <v>44</v>
      </c>
      <c r="B15" s="13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48"/>
      <c r="T15" s="48"/>
      <c r="U15" s="49"/>
      <c r="V15" s="54"/>
      <c r="W15" s="48"/>
      <c r="X15" s="48"/>
      <c r="Y15" s="48"/>
      <c r="Z15" s="48"/>
      <c r="AA15" s="48"/>
      <c r="AB15" s="51"/>
      <c r="AC15" s="48"/>
      <c r="AD15" s="48"/>
      <c r="AE15" s="48"/>
      <c r="AF15" s="48"/>
      <c r="AG15" s="48"/>
    </row>
    <row r="16" spans="1:33" s="52" customFormat="1" ht="15.75" customHeight="1" x14ac:dyDescent="0.2">
      <c r="A16" s="13" t="s">
        <v>45</v>
      </c>
      <c r="B16" s="13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48"/>
      <c r="T16" s="48"/>
      <c r="U16" s="49"/>
      <c r="V16" s="54"/>
      <c r="W16" s="48"/>
      <c r="X16" s="48"/>
      <c r="Y16" s="48"/>
      <c r="Z16" s="48"/>
      <c r="AA16" s="48"/>
      <c r="AB16" s="51"/>
      <c r="AC16" s="48"/>
      <c r="AD16" s="48"/>
      <c r="AE16" s="48"/>
      <c r="AF16" s="48"/>
      <c r="AG16" s="48"/>
    </row>
    <row r="17" spans="1:33" s="52" customFormat="1" ht="15.75" customHeight="1" x14ac:dyDescent="0.2">
      <c r="A17" s="13" t="s">
        <v>46</v>
      </c>
      <c r="B17" s="13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48"/>
      <c r="T17" s="48"/>
      <c r="U17" s="49"/>
      <c r="V17" s="54"/>
      <c r="W17" s="48"/>
      <c r="X17" s="48"/>
      <c r="Y17" s="48"/>
      <c r="Z17" s="48"/>
      <c r="AA17" s="48"/>
      <c r="AB17" s="51"/>
      <c r="AC17" s="48"/>
      <c r="AD17" s="48"/>
      <c r="AE17" s="48"/>
      <c r="AF17" s="48"/>
      <c r="AG17" s="48"/>
    </row>
    <row r="18" spans="1:33" s="52" customFormat="1" ht="15.75" customHeight="1" x14ac:dyDescent="0.2">
      <c r="A18" s="13" t="s">
        <v>47</v>
      </c>
      <c r="B18" s="13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48"/>
      <c r="T18" s="48"/>
      <c r="U18" s="49"/>
      <c r="V18" s="54"/>
      <c r="W18" s="48"/>
      <c r="X18" s="48"/>
      <c r="Y18" s="48"/>
      <c r="Z18" s="48"/>
      <c r="AA18" s="48"/>
      <c r="AB18" s="51"/>
      <c r="AC18" s="48"/>
      <c r="AD18" s="48"/>
      <c r="AE18" s="48"/>
      <c r="AF18" s="48"/>
      <c r="AG18" s="48"/>
    </row>
    <row r="19" spans="1:33" s="52" customFormat="1" ht="15.75" customHeight="1" x14ac:dyDescent="0.2">
      <c r="A19" s="13" t="s">
        <v>48</v>
      </c>
      <c r="B19" s="13"/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48"/>
      <c r="T19" s="48"/>
      <c r="U19" s="49"/>
      <c r="V19" s="54"/>
      <c r="W19" s="48"/>
      <c r="X19" s="48"/>
      <c r="Y19" s="48"/>
      <c r="Z19" s="48"/>
      <c r="AA19" s="48"/>
      <c r="AB19" s="51"/>
      <c r="AC19" s="48"/>
      <c r="AD19" s="48"/>
      <c r="AE19" s="48"/>
      <c r="AF19" s="48"/>
      <c r="AG19" s="48"/>
    </row>
    <row r="20" spans="1:33" s="52" customFormat="1" ht="15.75" customHeight="1" x14ac:dyDescent="0.2">
      <c r="A20" s="13" t="s">
        <v>49</v>
      </c>
      <c r="B20" s="13"/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48"/>
      <c r="T20" s="48"/>
      <c r="U20" s="49"/>
      <c r="V20" s="54"/>
      <c r="W20" s="48"/>
      <c r="X20" s="48"/>
      <c r="Y20" s="48"/>
      <c r="Z20" s="48"/>
      <c r="AA20" s="48"/>
      <c r="AB20" s="51"/>
      <c r="AC20" s="48"/>
      <c r="AD20" s="48"/>
      <c r="AE20" s="48"/>
      <c r="AF20" s="48"/>
      <c r="AG20" s="48"/>
    </row>
    <row r="21" spans="1:33" s="52" customFormat="1" ht="15.75" customHeight="1" x14ac:dyDescent="0.2">
      <c r="A21" s="13" t="s">
        <v>50</v>
      </c>
      <c r="B21" s="13"/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48"/>
      <c r="T21" s="48"/>
      <c r="U21" s="49"/>
      <c r="V21" s="54"/>
      <c r="W21" s="48"/>
      <c r="X21" s="48"/>
      <c r="Y21" s="48"/>
      <c r="Z21" s="48"/>
      <c r="AA21" s="48"/>
      <c r="AB21" s="51"/>
      <c r="AC21" s="48"/>
      <c r="AD21" s="48"/>
      <c r="AE21" s="48"/>
      <c r="AF21" s="48"/>
      <c r="AG21" s="48"/>
    </row>
    <row r="22" spans="1:33" s="52" customFormat="1" ht="15.75" customHeight="1" x14ac:dyDescent="0.2">
      <c r="A22" s="13" t="s">
        <v>51</v>
      </c>
      <c r="B22" s="13"/>
      <c r="C22" s="17"/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48"/>
      <c r="T22" s="48"/>
      <c r="U22" s="49"/>
      <c r="V22" s="54"/>
      <c r="W22" s="48"/>
      <c r="X22" s="48"/>
      <c r="Y22" s="48"/>
      <c r="Z22" s="48"/>
      <c r="AA22" s="48"/>
      <c r="AB22" s="51"/>
      <c r="AC22" s="48"/>
      <c r="AD22" s="48"/>
      <c r="AE22" s="48"/>
      <c r="AF22" s="48"/>
      <c r="AG22" s="48"/>
    </row>
    <row r="23" spans="1:33" s="52" customFormat="1" ht="15.75" customHeight="1" x14ac:dyDescent="0.2">
      <c r="A23" s="13" t="s">
        <v>52</v>
      </c>
      <c r="B23" s="13"/>
      <c r="C23" s="17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48"/>
      <c r="T23" s="48"/>
      <c r="U23" s="49"/>
      <c r="V23" s="54"/>
      <c r="W23" s="48"/>
      <c r="X23" s="48"/>
      <c r="Y23" s="48"/>
      <c r="Z23" s="48"/>
      <c r="AA23" s="48"/>
      <c r="AB23" s="51"/>
      <c r="AC23" s="48"/>
      <c r="AD23" s="48"/>
      <c r="AE23" s="48"/>
      <c r="AF23" s="48"/>
      <c r="AG23" s="48"/>
    </row>
    <row r="24" spans="1:33" s="52" customFormat="1" ht="15.75" customHeight="1" x14ac:dyDescent="0.2">
      <c r="A24" s="13" t="s">
        <v>53</v>
      </c>
      <c r="B24" s="13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48"/>
      <c r="T24" s="48"/>
      <c r="U24" s="49"/>
      <c r="V24" s="54"/>
      <c r="W24" s="48"/>
      <c r="X24" s="48"/>
      <c r="Y24" s="48"/>
      <c r="Z24" s="48"/>
      <c r="AA24" s="48"/>
      <c r="AB24" s="51"/>
      <c r="AC24" s="48"/>
      <c r="AD24" s="48"/>
      <c r="AE24" s="48"/>
      <c r="AF24" s="48"/>
      <c r="AG24" s="48"/>
    </row>
    <row r="25" spans="1:33" s="52" customFormat="1" ht="15.75" customHeight="1" x14ac:dyDescent="0.2">
      <c r="A25" s="13" t="s">
        <v>54</v>
      </c>
      <c r="B25" s="13" t="s">
        <v>55</v>
      </c>
      <c r="C25" s="17">
        <f t="shared" ref="C25:C31" si="1">IFERROR(F25/D25," - ")</f>
        <v>19.978840579710145</v>
      </c>
      <c r="D25" s="17">
        <v>69</v>
      </c>
      <c r="E25" s="17">
        <v>0</v>
      </c>
      <c r="F25" s="17">
        <v>1378.54</v>
      </c>
      <c r="G25" s="17">
        <v>0</v>
      </c>
      <c r="H25" s="17">
        <f t="shared" ref="H25:H31" si="2">G25/F25*-1</f>
        <v>0</v>
      </c>
      <c r="I25" s="17">
        <f t="shared" ref="I25:I31" si="3">J25/F25</f>
        <v>0.38335562046682242</v>
      </c>
      <c r="J25" s="17">
        <f t="shared" ref="J25:J31" si="4">F25*0.85+G25+AF25*D25+D25*AE25+AG25+AD25</f>
        <v>528.47105703833336</v>
      </c>
      <c r="K25" s="17">
        <f t="shared" ref="K25:K31" si="5">J25/D25</f>
        <v>7.6590008266425125</v>
      </c>
      <c r="L25" s="17">
        <v>250</v>
      </c>
      <c r="M25" s="17">
        <f t="shared" ref="M25:M31" si="6">IFERROR(D25/L25,"-")</f>
        <v>0.27600000000000002</v>
      </c>
      <c r="N25" s="17">
        <v>118</v>
      </c>
      <c r="O25" s="17">
        <f t="shared" ref="O25:P25" si="7">D25/7</f>
        <v>9.8571428571428577</v>
      </c>
      <c r="P25" s="17">
        <f t="shared" si="7"/>
        <v>0</v>
      </c>
      <c r="Q25" s="17">
        <f t="shared" ref="Q25:Q31" si="8">ROUNDDOWN(N25/(O25+P25),0)</f>
        <v>11</v>
      </c>
      <c r="R25" s="17"/>
      <c r="S25" s="48">
        <v>0.19083969465648859</v>
      </c>
      <c r="T25" s="48" t="s">
        <v>56</v>
      </c>
      <c r="U25" s="49" t="s">
        <v>56</v>
      </c>
      <c r="V25" s="54" t="s">
        <v>56</v>
      </c>
      <c r="W25" s="48">
        <v>0</v>
      </c>
      <c r="X25" s="48">
        <f t="shared" ref="X25:X31" si="9">IFERROR(W25/D25,0)</f>
        <v>0</v>
      </c>
      <c r="Y25" s="48">
        <f t="shared" ref="Y25:Y31" si="10">IFERROR(G25/(W25+Z25)*-1,0)</f>
        <v>0</v>
      </c>
      <c r="Z25" s="48">
        <v>0</v>
      </c>
      <c r="AA25" s="48" t="s">
        <v>57</v>
      </c>
      <c r="AB25" s="51">
        <f t="shared" ref="AB25:AB31" si="11">IF(OR(AA25="UsLargeStandardSize",AA25="UsSmallStandardSize"),-0.69,-0.48)</f>
        <v>-0.69</v>
      </c>
      <c r="AC25" s="48">
        <v>4.624178703703704E-2</v>
      </c>
      <c r="AD25" s="48">
        <f t="shared" ref="AD25:AD31" si="12">IFERROR(AB25*AC25*D25*2,0)</f>
        <v>-4.4031429616666671</v>
      </c>
      <c r="AE25" s="48">
        <v>-4.95</v>
      </c>
      <c r="AF25" s="48">
        <v>-4.3091999999999997</v>
      </c>
      <c r="AG25" s="48">
        <v>0</v>
      </c>
    </row>
    <row r="26" spans="1:33" s="52" customFormat="1" ht="15.75" customHeight="1" x14ac:dyDescent="0.2">
      <c r="A26" s="13" t="s">
        <v>58</v>
      </c>
      <c r="B26" s="13" t="s">
        <v>59</v>
      </c>
      <c r="C26" s="17">
        <f t="shared" si="1"/>
        <v>21.94</v>
      </c>
      <c r="D26" s="17">
        <v>14</v>
      </c>
      <c r="E26" s="17">
        <v>0</v>
      </c>
      <c r="F26" s="17">
        <v>307.16000000000003</v>
      </c>
      <c r="G26" s="17">
        <v>0</v>
      </c>
      <c r="H26" s="17">
        <f t="shared" si="2"/>
        <v>0</v>
      </c>
      <c r="I26" s="17">
        <f t="shared" si="3"/>
        <v>0.42506774539147163</v>
      </c>
      <c r="J26" s="17">
        <f t="shared" si="4"/>
        <v>130.56380867444443</v>
      </c>
      <c r="K26" s="17">
        <f t="shared" si="5"/>
        <v>9.3259863338888884</v>
      </c>
      <c r="L26" s="17">
        <v>345</v>
      </c>
      <c r="M26" s="17">
        <f t="shared" si="6"/>
        <v>4.0579710144927533E-2</v>
      </c>
      <c r="N26" s="17">
        <v>97</v>
      </c>
      <c r="O26" s="17">
        <f t="shared" ref="O26:P26" si="13">D26/7</f>
        <v>2</v>
      </c>
      <c r="P26" s="17">
        <f t="shared" si="13"/>
        <v>0</v>
      </c>
      <c r="Q26" s="17">
        <f t="shared" si="8"/>
        <v>48</v>
      </c>
      <c r="R26" s="17"/>
      <c r="S26" s="48">
        <v>0.79797979797979801</v>
      </c>
      <c r="T26" s="48" t="s">
        <v>56</v>
      </c>
      <c r="U26" s="49" t="s">
        <v>56</v>
      </c>
      <c r="V26" s="54" t="s">
        <v>56</v>
      </c>
      <c r="W26" s="48">
        <v>0</v>
      </c>
      <c r="X26" s="48">
        <f t="shared" si="9"/>
        <v>0</v>
      </c>
      <c r="Y26" s="48">
        <f t="shared" si="10"/>
        <v>0</v>
      </c>
      <c r="Z26" s="48">
        <v>0</v>
      </c>
      <c r="AA26" s="48" t="s">
        <v>57</v>
      </c>
      <c r="AB26" s="51">
        <f t="shared" si="11"/>
        <v>-0.69</v>
      </c>
      <c r="AC26" s="48">
        <v>4.624178703703704E-2</v>
      </c>
      <c r="AD26" s="48">
        <f t="shared" si="12"/>
        <v>-0.89339132555555556</v>
      </c>
      <c r="AE26" s="48">
        <v>-4.95</v>
      </c>
      <c r="AF26" s="48">
        <v>-4.3091999999999997</v>
      </c>
      <c r="AG26" s="48">
        <v>0</v>
      </c>
    </row>
    <row r="27" spans="1:33" s="52" customFormat="1" ht="15.75" customHeight="1" x14ac:dyDescent="0.2">
      <c r="A27" s="13" t="s">
        <v>60</v>
      </c>
      <c r="B27" s="13" t="s">
        <v>59</v>
      </c>
      <c r="C27" s="17">
        <f t="shared" si="1"/>
        <v>21.42</v>
      </c>
      <c r="D27" s="17">
        <v>15</v>
      </c>
      <c r="E27" s="17">
        <v>0</v>
      </c>
      <c r="F27" s="17">
        <v>321.3</v>
      </c>
      <c r="G27" s="17">
        <v>0</v>
      </c>
      <c r="H27" s="17">
        <f t="shared" si="2"/>
        <v>0</v>
      </c>
      <c r="I27" s="17">
        <f t="shared" si="3"/>
        <v>0.41475192968668961</v>
      </c>
      <c r="J27" s="17">
        <f t="shared" si="4"/>
        <v>133.25979500833338</v>
      </c>
      <c r="K27" s="17">
        <f t="shared" si="5"/>
        <v>8.8839863338888918</v>
      </c>
      <c r="L27" s="17">
        <v>247</v>
      </c>
      <c r="M27" s="17">
        <f t="shared" si="6"/>
        <v>6.0728744939271252E-2</v>
      </c>
      <c r="N27" s="17">
        <v>76</v>
      </c>
      <c r="O27" s="17">
        <f t="shared" ref="O27:P27" si="14">D27/7</f>
        <v>2.1428571428571428</v>
      </c>
      <c r="P27" s="17">
        <f t="shared" si="14"/>
        <v>0</v>
      </c>
      <c r="Q27" s="17">
        <f t="shared" si="8"/>
        <v>35</v>
      </c>
      <c r="R27" s="17"/>
      <c r="S27" s="48">
        <v>1.342465753424658</v>
      </c>
      <c r="T27" s="48" t="s">
        <v>56</v>
      </c>
      <c r="U27" s="49" t="s">
        <v>56</v>
      </c>
      <c r="V27" s="54" t="s">
        <v>56</v>
      </c>
      <c r="W27" s="48">
        <v>0</v>
      </c>
      <c r="X27" s="48">
        <f t="shared" si="9"/>
        <v>0</v>
      </c>
      <c r="Y27" s="48">
        <f t="shared" si="10"/>
        <v>0</v>
      </c>
      <c r="Z27" s="48">
        <v>0</v>
      </c>
      <c r="AA27" s="48" t="s">
        <v>57</v>
      </c>
      <c r="AB27" s="51">
        <f t="shared" si="11"/>
        <v>-0.69</v>
      </c>
      <c r="AC27" s="48">
        <v>4.624178703703704E-2</v>
      </c>
      <c r="AD27" s="48">
        <f t="shared" si="12"/>
        <v>-0.95720499166666673</v>
      </c>
      <c r="AE27" s="48">
        <v>-4.95</v>
      </c>
      <c r="AF27" s="48">
        <v>-4.3091999999999997</v>
      </c>
      <c r="AG27" s="48">
        <v>0</v>
      </c>
    </row>
    <row r="28" spans="1:33" s="52" customFormat="1" ht="15.75" customHeight="1" x14ac:dyDescent="0.2">
      <c r="A28" s="13" t="s">
        <v>61</v>
      </c>
      <c r="B28" s="13"/>
      <c r="C28" s="17">
        <f t="shared" si="1"/>
        <v>19.98</v>
      </c>
      <c r="D28" s="17">
        <v>8</v>
      </c>
      <c r="E28" s="17">
        <v>0</v>
      </c>
      <c r="F28" s="17">
        <v>159.84</v>
      </c>
      <c r="G28" s="17">
        <v>0</v>
      </c>
      <c r="H28" s="17">
        <f t="shared" si="2"/>
        <v>0</v>
      </c>
      <c r="I28" s="17">
        <f t="shared" si="3"/>
        <v>0.38338269939383829</v>
      </c>
      <c r="J28" s="17">
        <f t="shared" si="4"/>
        <v>61.279890671111112</v>
      </c>
      <c r="K28" s="17">
        <f t="shared" si="5"/>
        <v>7.6599863338888889</v>
      </c>
      <c r="L28" s="17">
        <v>291</v>
      </c>
      <c r="M28" s="17">
        <f t="shared" si="6"/>
        <v>2.7491408934707903E-2</v>
      </c>
      <c r="N28" s="17">
        <v>71</v>
      </c>
      <c r="O28" s="17">
        <f t="shared" ref="O28:P28" si="15">D28/7</f>
        <v>1.1428571428571428</v>
      </c>
      <c r="P28" s="17">
        <f t="shared" si="15"/>
        <v>0</v>
      </c>
      <c r="Q28" s="17">
        <f t="shared" si="8"/>
        <v>62</v>
      </c>
      <c r="R28" s="17"/>
      <c r="S28" s="48">
        <v>3.0571428571428569</v>
      </c>
      <c r="T28" s="48" t="s">
        <v>56</v>
      </c>
      <c r="U28" s="49" t="s">
        <v>56</v>
      </c>
      <c r="V28" s="54" t="s">
        <v>56</v>
      </c>
      <c r="W28" s="48">
        <v>0</v>
      </c>
      <c r="X28" s="48">
        <f t="shared" si="9"/>
        <v>0</v>
      </c>
      <c r="Y28" s="48">
        <f t="shared" si="10"/>
        <v>0</v>
      </c>
      <c r="Z28" s="48">
        <v>0</v>
      </c>
      <c r="AA28" s="48" t="s">
        <v>57</v>
      </c>
      <c r="AB28" s="51">
        <f t="shared" si="11"/>
        <v>-0.69</v>
      </c>
      <c r="AC28" s="48">
        <v>4.624178703703704E-2</v>
      </c>
      <c r="AD28" s="48">
        <f t="shared" si="12"/>
        <v>-0.51050932888888889</v>
      </c>
      <c r="AE28" s="48">
        <v>-4.95</v>
      </c>
      <c r="AF28" s="48">
        <v>-4.3091999999999997</v>
      </c>
      <c r="AG28" s="48">
        <v>0</v>
      </c>
    </row>
    <row r="29" spans="1:33" s="52" customFormat="1" ht="15.75" customHeight="1" x14ac:dyDescent="0.2">
      <c r="A29" s="13" t="s">
        <v>62</v>
      </c>
      <c r="B29" s="13"/>
      <c r="C29" s="17">
        <f t="shared" si="1"/>
        <v>19.643076923076922</v>
      </c>
      <c r="D29" s="17">
        <v>65</v>
      </c>
      <c r="E29" s="17">
        <v>0</v>
      </c>
      <c r="F29" s="17">
        <v>1276.8</v>
      </c>
      <c r="G29" s="17">
        <v>0</v>
      </c>
      <c r="H29" s="17">
        <f t="shared" si="2"/>
        <v>0</v>
      </c>
      <c r="I29" s="17">
        <f t="shared" si="3"/>
        <v>0.37537916016821571</v>
      </c>
      <c r="J29" s="17">
        <f t="shared" si="4"/>
        <v>479.28411170277781</v>
      </c>
      <c r="K29" s="17">
        <f t="shared" si="5"/>
        <v>7.3736017185042737</v>
      </c>
      <c r="L29" s="17">
        <v>311</v>
      </c>
      <c r="M29" s="17">
        <f t="shared" si="6"/>
        <v>0.20900321543408359</v>
      </c>
      <c r="N29" s="17">
        <v>9</v>
      </c>
      <c r="O29" s="17">
        <f t="shared" ref="O29:P29" si="16">D29/7</f>
        <v>9.2857142857142865</v>
      </c>
      <c r="P29" s="17">
        <f t="shared" si="16"/>
        <v>0</v>
      </c>
      <c r="Q29" s="17">
        <f t="shared" si="8"/>
        <v>0</v>
      </c>
      <c r="R29" s="17"/>
      <c r="S29" s="48">
        <v>1.781818181818182</v>
      </c>
      <c r="T29" s="48" t="s">
        <v>56</v>
      </c>
      <c r="U29" s="49" t="s">
        <v>56</v>
      </c>
      <c r="V29" s="54" t="s">
        <v>56</v>
      </c>
      <c r="W29" s="48">
        <v>0</v>
      </c>
      <c r="X29" s="48">
        <f t="shared" si="9"/>
        <v>0</v>
      </c>
      <c r="Y29" s="48">
        <f t="shared" si="10"/>
        <v>0</v>
      </c>
      <c r="Z29" s="48">
        <v>0</v>
      </c>
      <c r="AA29" s="48" t="s">
        <v>57</v>
      </c>
      <c r="AB29" s="51">
        <f t="shared" si="11"/>
        <v>-0.69</v>
      </c>
      <c r="AC29" s="48">
        <v>4.624178703703704E-2</v>
      </c>
      <c r="AD29" s="48">
        <f t="shared" si="12"/>
        <v>-4.147888297222222</v>
      </c>
      <c r="AE29" s="48">
        <v>-4.95</v>
      </c>
      <c r="AF29" s="48">
        <v>-4.3091999999999997</v>
      </c>
      <c r="AG29" s="48">
        <v>0</v>
      </c>
    </row>
    <row r="30" spans="1:33" s="52" customFormat="1" ht="15.75" customHeight="1" x14ac:dyDescent="0.2">
      <c r="A30" s="13" t="s">
        <v>63</v>
      </c>
      <c r="B30" s="13"/>
      <c r="C30" s="17">
        <f t="shared" si="1"/>
        <v>19.95</v>
      </c>
      <c r="D30" s="17">
        <v>5</v>
      </c>
      <c r="E30" s="17">
        <v>0</v>
      </c>
      <c r="F30" s="17">
        <v>99.75</v>
      </c>
      <c r="G30" s="17">
        <v>0</v>
      </c>
      <c r="H30" s="17">
        <f t="shared" si="2"/>
        <v>0</v>
      </c>
      <c r="I30" s="17">
        <f t="shared" si="3"/>
        <v>0.38268101924255082</v>
      </c>
      <c r="J30" s="17">
        <f t="shared" si="4"/>
        <v>38.172431669444443</v>
      </c>
      <c r="K30" s="17">
        <f t="shared" si="5"/>
        <v>7.6344863338888889</v>
      </c>
      <c r="L30" s="17">
        <v>220</v>
      </c>
      <c r="M30" s="17">
        <f t="shared" si="6"/>
        <v>2.2727272727272728E-2</v>
      </c>
      <c r="N30" s="17">
        <v>2</v>
      </c>
      <c r="O30" s="17">
        <f t="shared" ref="O30:P30" si="17">D30/7</f>
        <v>0.7142857142857143</v>
      </c>
      <c r="P30" s="17">
        <f t="shared" si="17"/>
        <v>0</v>
      </c>
      <c r="Q30" s="17">
        <f t="shared" si="8"/>
        <v>2</v>
      </c>
      <c r="R30" s="17"/>
      <c r="S30" s="48">
        <v>3.0175438596491229</v>
      </c>
      <c r="T30" s="48" t="s">
        <v>56</v>
      </c>
      <c r="U30" s="49" t="s">
        <v>56</v>
      </c>
      <c r="V30" s="54" t="s">
        <v>56</v>
      </c>
      <c r="W30" s="48">
        <v>0</v>
      </c>
      <c r="X30" s="48">
        <f t="shared" si="9"/>
        <v>0</v>
      </c>
      <c r="Y30" s="48">
        <f t="shared" si="10"/>
        <v>0</v>
      </c>
      <c r="Z30" s="48">
        <v>0</v>
      </c>
      <c r="AA30" s="48" t="s">
        <v>57</v>
      </c>
      <c r="AB30" s="51">
        <f t="shared" si="11"/>
        <v>-0.69</v>
      </c>
      <c r="AC30" s="48">
        <v>4.624178703703704E-2</v>
      </c>
      <c r="AD30" s="48">
        <f t="shared" si="12"/>
        <v>-0.31906833055555556</v>
      </c>
      <c r="AE30" s="48">
        <v>-4.95</v>
      </c>
      <c r="AF30" s="48">
        <v>-4.3091999999999997</v>
      </c>
      <c r="AG30" s="48">
        <v>0</v>
      </c>
    </row>
    <row r="31" spans="1:33" s="52" customFormat="1" ht="15.75" customHeight="1" x14ac:dyDescent="0.2">
      <c r="A31" s="13" t="s">
        <v>64</v>
      </c>
      <c r="B31" s="13"/>
      <c r="C31" s="17" t="str">
        <f t="shared" si="1"/>
        <v xml:space="preserve"> - </v>
      </c>
      <c r="D31" s="17">
        <v>0</v>
      </c>
      <c r="E31" s="17">
        <v>0</v>
      </c>
      <c r="F31" s="17">
        <v>0</v>
      </c>
      <c r="G31" s="17">
        <v>0</v>
      </c>
      <c r="H31" s="17" t="e">
        <f t="shared" si="2"/>
        <v>#DIV/0!</v>
      </c>
      <c r="I31" s="17" t="e">
        <f t="shared" si="3"/>
        <v>#DIV/0!</v>
      </c>
      <c r="J31" s="17">
        <f t="shared" si="4"/>
        <v>0</v>
      </c>
      <c r="K31" s="17" t="e">
        <f t="shared" si="5"/>
        <v>#DIV/0!</v>
      </c>
      <c r="L31" s="17">
        <v>0</v>
      </c>
      <c r="M31" s="17" t="str">
        <f t="shared" si="6"/>
        <v>-</v>
      </c>
      <c r="N31" s="17">
        <v>0</v>
      </c>
      <c r="O31" s="17">
        <f t="shared" ref="O31:P31" si="18">D31/7</f>
        <v>0</v>
      </c>
      <c r="P31" s="17">
        <f t="shared" si="18"/>
        <v>0</v>
      </c>
      <c r="Q31" s="17" t="e">
        <f t="shared" si="8"/>
        <v>#DIV/0!</v>
      </c>
      <c r="R31" s="17" t="str">
        <f ca="1">IFERROR(__xludf.DUMMYFUNCTION("IFERROR(VLOOKUP($B$2,IMPORTRANGE(""https://docs.google.com/spreadsheets/d/1KiWZV1ko8G7lnRucBRBd29jj3Be6ltMfljMDqzOkQmI/edit#gid=1381463014"",""Lookup!A:F""),6,FALSE),"""")"),"")</f>
        <v/>
      </c>
      <c r="S31" s="48">
        <v>0</v>
      </c>
      <c r="T31" s="48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1" s="49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1" s="54" t="str">
        <f ca="1">IFERROR(__xludf.DUMMYFUNCTION("IFERROR(VLOOKUP($B$2,IMPORTRANGE(""https://docs.google.com/spreadsheets/d/1KiWZV1ko8G7lnRucBRBd29jj3Be6ltMfljMDqzOkQmI/edit#gid=1381463014"",""Lookup!A:D""),2,FALSE),"""")"),"")</f>
        <v/>
      </c>
      <c r="W31" s="48">
        <v>0</v>
      </c>
      <c r="X31" s="48">
        <f t="shared" si="9"/>
        <v>0</v>
      </c>
      <c r="Y31" s="48">
        <f t="shared" si="10"/>
        <v>0</v>
      </c>
      <c r="Z31" s="48">
        <v>0</v>
      </c>
      <c r="AA31" s="48" t="s">
        <v>57</v>
      </c>
      <c r="AB31" s="51">
        <f t="shared" si="11"/>
        <v>-0.69</v>
      </c>
      <c r="AC31" s="48">
        <v>4.624178703703704E-2</v>
      </c>
      <c r="AD31" s="48">
        <f t="shared" si="12"/>
        <v>0</v>
      </c>
      <c r="AE31" s="48">
        <v>-4.95</v>
      </c>
      <c r="AF31" s="48">
        <v>-4.3091999999999997</v>
      </c>
      <c r="AG31" s="48">
        <v>0</v>
      </c>
    </row>
    <row r="32" spans="1:33" ht="15.75" customHeight="1" x14ac:dyDescent="0.2">
      <c r="A32" s="13"/>
      <c r="B32" s="13"/>
      <c r="C32" s="22"/>
      <c r="D32" s="22"/>
      <c r="E32" s="22"/>
      <c r="F32" s="22"/>
      <c r="G32" s="22"/>
      <c r="H32" s="22"/>
      <c r="I32" s="22"/>
      <c r="J32" s="22"/>
      <c r="K32" s="22"/>
      <c r="L32" s="22"/>
      <c r="M32" s="22"/>
      <c r="N32" s="22"/>
      <c r="O32" s="22"/>
      <c r="P32" s="22"/>
      <c r="Q32" s="22"/>
      <c r="R32" s="22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20"/>
    </row>
    <row r="33" spans="1:33" ht="15.75" customHeight="1" x14ac:dyDescent="0.2">
      <c r="A33" s="13"/>
      <c r="B33" s="13"/>
      <c r="C33" s="22"/>
      <c r="D33" s="22"/>
      <c r="E33" s="22"/>
      <c r="F33" s="22"/>
      <c r="G33" s="22"/>
      <c r="H33" s="22"/>
      <c r="I33" s="22"/>
      <c r="J33" s="22"/>
      <c r="K33" s="22"/>
      <c r="L33" s="22"/>
      <c r="M33" s="22"/>
      <c r="N33" s="22"/>
      <c r="O33" s="22"/>
      <c r="P33" s="22"/>
      <c r="Q33" s="22"/>
      <c r="R33" s="22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</row>
    <row r="34" spans="1:33" ht="15.75" customHeight="1" x14ac:dyDescent="0.2">
      <c r="A34" s="13"/>
      <c r="B34" s="13"/>
      <c r="C34" s="22"/>
      <c r="D34" s="22"/>
      <c r="E34" s="22"/>
      <c r="F34" s="22"/>
      <c r="G34" s="22"/>
      <c r="H34" s="22"/>
      <c r="I34" s="22"/>
      <c r="J34" s="22"/>
      <c r="K34" s="22"/>
      <c r="L34" s="22"/>
      <c r="M34" s="22"/>
      <c r="N34" s="22"/>
      <c r="O34" s="22"/>
      <c r="P34" s="22"/>
      <c r="Q34" s="22"/>
      <c r="R34" s="22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</row>
    <row r="35" spans="1:33" ht="15.75" customHeight="1" x14ac:dyDescent="0.2">
      <c r="C35" s="22"/>
      <c r="D35" s="22"/>
      <c r="E35" s="22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22"/>
      <c r="R35" s="22"/>
    </row>
    <row r="36" spans="1:33" ht="15.75" customHeight="1" x14ac:dyDescent="0.2">
      <c r="C36" s="22"/>
      <c r="D36" s="22"/>
      <c r="E36" s="22"/>
      <c r="F36" s="22"/>
      <c r="G36" s="22"/>
      <c r="H36" s="22"/>
      <c r="I36" s="22"/>
      <c r="J36" s="22"/>
      <c r="K36" s="22"/>
      <c r="L36" s="22"/>
      <c r="M36" s="22"/>
      <c r="N36" s="22"/>
      <c r="O36" s="22"/>
      <c r="P36" s="22"/>
      <c r="Q36" s="22"/>
      <c r="R36" s="22"/>
    </row>
    <row r="37" spans="1:33" ht="15.75" customHeight="1" x14ac:dyDescent="0.2">
      <c r="C37" s="22"/>
      <c r="D37" s="22"/>
      <c r="E37" s="22"/>
      <c r="F37" s="22"/>
      <c r="G37" s="22"/>
      <c r="H37" s="22"/>
      <c r="I37" s="22"/>
      <c r="J37" s="22"/>
      <c r="K37" s="22"/>
      <c r="L37" s="22"/>
      <c r="M37" s="22"/>
      <c r="N37" s="22"/>
      <c r="O37" s="22"/>
      <c r="P37" s="22"/>
      <c r="Q37" s="22"/>
      <c r="R37" s="22"/>
    </row>
    <row r="38" spans="1:33" ht="15.75" customHeight="1" x14ac:dyDescent="0.2">
      <c r="C38" s="22"/>
      <c r="D38" s="22"/>
      <c r="E38" s="22"/>
      <c r="F38" s="22"/>
      <c r="G38" s="22"/>
      <c r="H38" s="22"/>
      <c r="I38" s="22"/>
      <c r="J38" s="22"/>
      <c r="K38" s="22"/>
      <c r="L38" s="22"/>
      <c r="M38" s="22"/>
      <c r="N38" s="22"/>
      <c r="O38" s="22"/>
      <c r="P38" s="22"/>
      <c r="Q38" s="22"/>
      <c r="R38" s="22"/>
    </row>
    <row r="39" spans="1:33" ht="15.75" customHeight="1" x14ac:dyDescent="0.2">
      <c r="C39" s="22"/>
      <c r="D39" s="22"/>
      <c r="E39" s="22"/>
      <c r="F39" s="22"/>
      <c r="G39" s="22"/>
      <c r="H39" s="22"/>
      <c r="I39" s="22"/>
      <c r="J39" s="22"/>
      <c r="K39" s="22"/>
      <c r="L39" s="22"/>
      <c r="M39" s="22"/>
      <c r="N39" s="22"/>
      <c r="O39" s="22"/>
      <c r="P39" s="22"/>
      <c r="Q39" s="22"/>
      <c r="R39" s="22"/>
    </row>
    <row r="40" spans="1:33" ht="15.75" customHeight="1" x14ac:dyDescent="0.2">
      <c r="C40" s="22"/>
      <c r="D40" s="22"/>
      <c r="E40" s="22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</row>
    <row r="41" spans="1:33" ht="15.75" customHeight="1" x14ac:dyDescent="0.2">
      <c r="C41" s="22"/>
      <c r="D41" s="22"/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</row>
    <row r="42" spans="1:33" ht="15.75" customHeight="1" x14ac:dyDescent="0.2">
      <c r="C42" s="22"/>
      <c r="D42" s="22"/>
      <c r="E42" s="22"/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</row>
    <row r="43" spans="1:33" ht="15.75" customHeight="1" x14ac:dyDescent="0.2">
      <c r="C43" s="22"/>
      <c r="D43" s="22"/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</row>
    <row r="44" spans="1:33" ht="15.75" customHeight="1" x14ac:dyDescent="0.2"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</row>
    <row r="45" spans="1:33" ht="15.75" customHeight="1" x14ac:dyDescent="0.2">
      <c r="C45" s="22"/>
      <c r="D45" s="22"/>
      <c r="E45" s="22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</row>
    <row r="46" spans="1:33" ht="15.75" customHeight="1" x14ac:dyDescent="0.2">
      <c r="C46" s="22"/>
      <c r="D46" s="22"/>
      <c r="E46" s="22"/>
      <c r="F46" s="22"/>
      <c r="G46" s="22"/>
      <c r="H46" s="22"/>
      <c r="I46" s="22"/>
      <c r="J46" s="22"/>
      <c r="K46" s="22"/>
      <c r="L46" s="22"/>
      <c r="M46" s="22"/>
      <c r="N46" s="22"/>
      <c r="O46" s="22"/>
      <c r="P46" s="22"/>
      <c r="Q46" s="22"/>
      <c r="R46" s="22"/>
    </row>
    <row r="47" spans="1:33" ht="15.75" customHeight="1" x14ac:dyDescent="0.2">
      <c r="C47" s="22"/>
      <c r="D47" s="22"/>
      <c r="E47" s="22"/>
      <c r="F47" s="22"/>
      <c r="G47" s="22"/>
      <c r="H47" s="22"/>
      <c r="I47" s="22"/>
      <c r="J47" s="22"/>
      <c r="K47" s="22"/>
      <c r="L47" s="22"/>
      <c r="M47" s="22"/>
      <c r="N47" s="22"/>
      <c r="O47" s="22"/>
      <c r="P47" s="22"/>
      <c r="Q47" s="22"/>
      <c r="R47" s="22"/>
    </row>
    <row r="48" spans="1:33" ht="15.75" customHeight="1" x14ac:dyDescent="0.2">
      <c r="C48" s="22"/>
      <c r="D48" s="22"/>
      <c r="E48" s="22"/>
      <c r="F48" s="22"/>
      <c r="G48" s="22"/>
      <c r="H48" s="22"/>
      <c r="I48" s="22"/>
      <c r="J48" s="22"/>
      <c r="K48" s="22"/>
      <c r="L48" s="22"/>
      <c r="M48" s="22"/>
      <c r="N48" s="22"/>
      <c r="O48" s="22"/>
      <c r="P48" s="22"/>
      <c r="Q48" s="22"/>
      <c r="R48" s="22"/>
    </row>
    <row r="49" spans="3:18" ht="15.75" customHeight="1" x14ac:dyDescent="0.2">
      <c r="C49" s="22"/>
      <c r="D49" s="22"/>
      <c r="E49" s="22"/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22"/>
      <c r="R49" s="22"/>
    </row>
    <row r="50" spans="3:18" ht="15.75" customHeight="1" x14ac:dyDescent="0.2">
      <c r="C50" s="22"/>
      <c r="D50" s="22"/>
      <c r="E50" s="22"/>
      <c r="F50" s="22"/>
      <c r="G50" s="22"/>
      <c r="H50" s="22"/>
      <c r="I50" s="22"/>
      <c r="J50" s="22"/>
      <c r="K50" s="22"/>
      <c r="L50" s="22"/>
      <c r="M50" s="22"/>
      <c r="N50" s="22"/>
      <c r="O50" s="22"/>
      <c r="P50" s="22"/>
      <c r="Q50" s="22"/>
      <c r="R50" s="22"/>
    </row>
    <row r="51" spans="3:18" ht="15.75" customHeight="1" x14ac:dyDescent="0.2">
      <c r="C51" s="22"/>
      <c r="D51" s="22"/>
      <c r="E51" s="22"/>
      <c r="F51" s="22"/>
      <c r="G51" s="22"/>
      <c r="H51" s="22"/>
      <c r="I51" s="22"/>
      <c r="J51" s="22"/>
      <c r="K51" s="22"/>
      <c r="L51" s="22"/>
      <c r="M51" s="22"/>
      <c r="N51" s="22"/>
      <c r="O51" s="22"/>
      <c r="P51" s="22"/>
      <c r="Q51" s="22"/>
      <c r="R51" s="22"/>
    </row>
    <row r="52" spans="3:18" ht="15.75" customHeight="1" x14ac:dyDescent="0.2">
      <c r="C52" s="22"/>
      <c r="D52" s="22"/>
      <c r="E52" s="22"/>
      <c r="F52" s="22"/>
      <c r="G52" s="22"/>
      <c r="H52" s="22"/>
      <c r="I52" s="22"/>
      <c r="J52" s="22"/>
      <c r="K52" s="22"/>
      <c r="L52" s="22"/>
      <c r="M52" s="22"/>
      <c r="N52" s="22"/>
      <c r="O52" s="22"/>
      <c r="P52" s="22"/>
      <c r="Q52" s="22"/>
      <c r="R52" s="22"/>
    </row>
    <row r="53" spans="3:18" ht="15.75" customHeight="1" x14ac:dyDescent="0.2">
      <c r="C53" s="22"/>
      <c r="D53" s="22"/>
      <c r="E53" s="22"/>
      <c r="F53" s="22"/>
      <c r="G53" s="22"/>
      <c r="H53" s="22"/>
      <c r="I53" s="22"/>
      <c r="J53" s="22"/>
      <c r="K53" s="22"/>
      <c r="L53" s="22"/>
      <c r="M53" s="22"/>
      <c r="N53" s="22"/>
      <c r="O53" s="22"/>
      <c r="P53" s="22"/>
      <c r="Q53" s="22"/>
      <c r="R53" s="22"/>
    </row>
    <row r="54" spans="3:18" ht="15.75" customHeight="1" x14ac:dyDescent="0.2">
      <c r="C54" s="22"/>
      <c r="D54" s="22"/>
      <c r="E54" s="22"/>
      <c r="F54" s="22"/>
      <c r="G54" s="22"/>
      <c r="H54" s="22"/>
      <c r="I54" s="22"/>
      <c r="J54" s="22"/>
      <c r="K54" s="22"/>
      <c r="L54" s="22"/>
      <c r="M54" s="22"/>
      <c r="N54" s="22"/>
      <c r="O54" s="22"/>
      <c r="P54" s="22"/>
      <c r="Q54" s="22"/>
      <c r="R54" s="22"/>
    </row>
    <row r="55" spans="3:18" ht="15.75" customHeight="1" x14ac:dyDescent="0.2">
      <c r="C55" s="22"/>
      <c r="D55" s="22"/>
      <c r="E55" s="22"/>
      <c r="F55" s="22"/>
      <c r="G55" s="22"/>
      <c r="H55" s="22"/>
      <c r="I55" s="22"/>
      <c r="J55" s="22"/>
      <c r="K55" s="22"/>
      <c r="L55" s="22"/>
      <c r="M55" s="22"/>
      <c r="N55" s="22"/>
      <c r="O55" s="22"/>
      <c r="P55" s="22"/>
      <c r="Q55" s="22"/>
      <c r="R55" s="22"/>
    </row>
    <row r="56" spans="3:18" ht="15.75" customHeight="1" x14ac:dyDescent="0.2">
      <c r="C56" s="22"/>
      <c r="D56" s="22"/>
      <c r="E56" s="22"/>
      <c r="F56" s="22"/>
      <c r="G56" s="22"/>
      <c r="H56" s="22"/>
      <c r="I56" s="22"/>
      <c r="J56" s="22"/>
      <c r="K56" s="22"/>
      <c r="L56" s="22"/>
      <c r="M56" s="22"/>
      <c r="N56" s="22"/>
      <c r="O56" s="22"/>
      <c r="P56" s="22"/>
      <c r="Q56" s="22"/>
      <c r="R56" s="22"/>
    </row>
    <row r="57" spans="3:18" ht="15.75" customHeight="1" x14ac:dyDescent="0.2">
      <c r="C57" s="22"/>
      <c r="D57" s="22"/>
      <c r="E57" s="22"/>
      <c r="F57" s="22"/>
      <c r="G57" s="22"/>
      <c r="H57" s="22"/>
      <c r="I57" s="22"/>
      <c r="J57" s="22"/>
      <c r="K57" s="22"/>
      <c r="L57" s="22"/>
      <c r="M57" s="22"/>
      <c r="N57" s="22"/>
      <c r="O57" s="22"/>
      <c r="P57" s="22"/>
      <c r="Q57" s="22"/>
      <c r="R57" s="22"/>
    </row>
    <row r="58" spans="3:18" ht="15.75" customHeight="1" x14ac:dyDescent="0.2">
      <c r="C58" s="22"/>
      <c r="D58" s="22"/>
      <c r="E58" s="22"/>
      <c r="F58" s="22"/>
      <c r="G58" s="22"/>
      <c r="H58" s="22"/>
      <c r="I58" s="22"/>
      <c r="J58" s="22"/>
      <c r="K58" s="22"/>
      <c r="L58" s="22"/>
      <c r="M58" s="22"/>
      <c r="N58" s="22"/>
      <c r="O58" s="22"/>
      <c r="P58" s="22"/>
      <c r="Q58" s="22"/>
      <c r="R58" s="22"/>
    </row>
    <row r="59" spans="3:18" ht="15.75" customHeight="1" x14ac:dyDescent="0.2">
      <c r="C59" s="22"/>
      <c r="D59" s="22"/>
      <c r="E59" s="22"/>
      <c r="F59" s="22"/>
      <c r="G59" s="22"/>
      <c r="H59" s="22"/>
      <c r="I59" s="22"/>
      <c r="J59" s="22"/>
      <c r="K59" s="22"/>
      <c r="L59" s="22"/>
      <c r="M59" s="22"/>
      <c r="N59" s="22"/>
      <c r="O59" s="22"/>
      <c r="P59" s="22"/>
      <c r="Q59" s="22"/>
      <c r="R59" s="22"/>
    </row>
    <row r="60" spans="3:18" ht="15.75" customHeight="1" x14ac:dyDescent="0.2">
      <c r="C60" s="22"/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2"/>
      <c r="O60" s="22"/>
      <c r="P60" s="22"/>
      <c r="Q60" s="22"/>
      <c r="R60" s="22"/>
    </row>
    <row r="61" spans="3:18" ht="15.75" customHeight="1" x14ac:dyDescent="0.2">
      <c r="C61" s="22"/>
      <c r="D61" s="22"/>
      <c r="E61" s="22"/>
      <c r="F61" s="22"/>
      <c r="G61" s="22"/>
      <c r="H61" s="22"/>
      <c r="I61" s="22"/>
      <c r="J61" s="22"/>
      <c r="K61" s="22"/>
      <c r="L61" s="22"/>
      <c r="M61" s="22"/>
      <c r="N61" s="22"/>
      <c r="O61" s="22"/>
      <c r="P61" s="22"/>
      <c r="Q61" s="22"/>
      <c r="R61" s="22"/>
    </row>
    <row r="62" spans="3:18" ht="15.75" customHeight="1" x14ac:dyDescent="0.2">
      <c r="C62" s="22"/>
      <c r="D62" s="22"/>
      <c r="E62" s="22"/>
      <c r="F62" s="22"/>
      <c r="G62" s="22"/>
      <c r="H62" s="22"/>
      <c r="I62" s="22"/>
      <c r="J62" s="22"/>
      <c r="K62" s="22"/>
      <c r="L62" s="22"/>
      <c r="M62" s="22"/>
      <c r="N62" s="22"/>
      <c r="O62" s="22"/>
      <c r="P62" s="22"/>
      <c r="Q62" s="22"/>
      <c r="R62" s="22"/>
    </row>
    <row r="63" spans="3:18" ht="15.75" customHeight="1" x14ac:dyDescent="0.2">
      <c r="C63" s="22"/>
      <c r="D63" s="22"/>
      <c r="E63" s="22"/>
      <c r="F63" s="22"/>
      <c r="G63" s="22"/>
      <c r="H63" s="22"/>
      <c r="I63" s="22"/>
      <c r="J63" s="22"/>
      <c r="K63" s="22"/>
      <c r="L63" s="22"/>
      <c r="M63" s="22"/>
      <c r="N63" s="22"/>
      <c r="O63" s="22"/>
      <c r="P63" s="22"/>
      <c r="Q63" s="22"/>
      <c r="R63" s="22"/>
    </row>
    <row r="64" spans="3:18" ht="15.75" customHeight="1" x14ac:dyDescent="0.2">
      <c r="C64" s="22"/>
      <c r="D64" s="22"/>
      <c r="E64" s="22"/>
      <c r="F64" s="22"/>
      <c r="G64" s="22"/>
      <c r="H64" s="22"/>
      <c r="I64" s="22"/>
      <c r="J64" s="22"/>
      <c r="K64" s="22"/>
      <c r="L64" s="22"/>
      <c r="M64" s="22"/>
      <c r="N64" s="22"/>
      <c r="O64" s="22"/>
      <c r="P64" s="22"/>
      <c r="Q64" s="22"/>
      <c r="R64" s="22"/>
    </row>
    <row r="65" spans="3:18" ht="15.75" customHeight="1" x14ac:dyDescent="0.2">
      <c r="C65" s="22"/>
      <c r="D65" s="22"/>
      <c r="E65" s="22"/>
      <c r="F65" s="22"/>
      <c r="G65" s="22"/>
      <c r="H65" s="22"/>
      <c r="I65" s="22"/>
      <c r="J65" s="22"/>
      <c r="K65" s="22"/>
      <c r="L65" s="22"/>
      <c r="M65" s="22"/>
      <c r="N65" s="22"/>
      <c r="O65" s="22"/>
      <c r="P65" s="22"/>
      <c r="Q65" s="22"/>
      <c r="R65" s="22"/>
    </row>
    <row r="66" spans="3:18" ht="15.75" customHeight="1" x14ac:dyDescent="0.2">
      <c r="C66" s="22"/>
      <c r="D66" s="22"/>
      <c r="E66" s="22"/>
      <c r="F66" s="22"/>
      <c r="G66" s="22"/>
      <c r="H66" s="22"/>
      <c r="I66" s="22"/>
      <c r="J66" s="22"/>
      <c r="K66" s="22"/>
      <c r="L66" s="22"/>
      <c r="M66" s="22"/>
      <c r="N66" s="22"/>
      <c r="O66" s="22"/>
      <c r="P66" s="22"/>
      <c r="Q66" s="22"/>
      <c r="R66" s="22"/>
    </row>
    <row r="67" spans="3:18" ht="15.75" customHeight="1" x14ac:dyDescent="0.2">
      <c r="C67" s="22"/>
      <c r="D67" s="22"/>
      <c r="E67" s="22"/>
      <c r="F67" s="22"/>
      <c r="G67" s="22"/>
      <c r="H67" s="22"/>
      <c r="I67" s="22"/>
      <c r="J67" s="22"/>
      <c r="K67" s="22"/>
      <c r="L67" s="22"/>
      <c r="M67" s="22"/>
      <c r="N67" s="22"/>
      <c r="O67" s="22"/>
      <c r="P67" s="22"/>
      <c r="Q67" s="22"/>
      <c r="R67" s="22"/>
    </row>
    <row r="68" spans="3:18" ht="15.75" customHeight="1" x14ac:dyDescent="0.2">
      <c r="C68" s="22"/>
      <c r="D68" s="22"/>
      <c r="E68" s="22"/>
      <c r="F68" s="22"/>
      <c r="G68" s="22"/>
      <c r="H68" s="22"/>
      <c r="I68" s="22"/>
      <c r="J68" s="22"/>
      <c r="K68" s="22"/>
      <c r="L68" s="22"/>
      <c r="M68" s="22"/>
      <c r="N68" s="22"/>
      <c r="O68" s="22"/>
      <c r="P68" s="22"/>
      <c r="Q68" s="22"/>
      <c r="R68" s="22"/>
    </row>
    <row r="69" spans="3:18" ht="15.75" customHeight="1" x14ac:dyDescent="0.2">
      <c r="C69" s="22"/>
      <c r="D69" s="22"/>
      <c r="E69" s="22"/>
      <c r="F69" s="22"/>
      <c r="G69" s="22"/>
      <c r="H69" s="22"/>
      <c r="I69" s="22"/>
      <c r="J69" s="22"/>
      <c r="K69" s="22"/>
      <c r="L69" s="22"/>
      <c r="M69" s="22"/>
      <c r="N69" s="22"/>
      <c r="O69" s="22"/>
      <c r="P69" s="22"/>
      <c r="Q69" s="22"/>
      <c r="R69" s="22"/>
    </row>
    <row r="70" spans="3:18" ht="15.75" customHeight="1" x14ac:dyDescent="0.2">
      <c r="C70" s="22"/>
      <c r="D70" s="22"/>
      <c r="E70" s="22"/>
      <c r="F70" s="22"/>
      <c r="G70" s="22"/>
      <c r="H70" s="22"/>
      <c r="I70" s="22"/>
      <c r="J70" s="22"/>
      <c r="K70" s="22"/>
      <c r="L70" s="22"/>
      <c r="M70" s="22"/>
      <c r="N70" s="22"/>
      <c r="O70" s="22"/>
      <c r="P70" s="22"/>
      <c r="Q70" s="22"/>
      <c r="R70" s="22"/>
    </row>
    <row r="71" spans="3:18" ht="15.75" customHeight="1" x14ac:dyDescent="0.2">
      <c r="C71" s="22"/>
      <c r="D71" s="22"/>
      <c r="E71" s="22"/>
      <c r="F71" s="22"/>
      <c r="G71" s="22"/>
      <c r="H71" s="22"/>
      <c r="I71" s="22"/>
      <c r="J71" s="22"/>
      <c r="K71" s="22"/>
      <c r="L71" s="22"/>
      <c r="M71" s="22"/>
      <c r="N71" s="22"/>
      <c r="O71" s="22"/>
      <c r="P71" s="22"/>
      <c r="Q71" s="22"/>
      <c r="R71" s="22"/>
    </row>
    <row r="72" spans="3:18" ht="15.75" customHeight="1" x14ac:dyDescent="0.2">
      <c r="C72" s="22"/>
      <c r="D72" s="22"/>
      <c r="E72" s="22"/>
      <c r="F72" s="22"/>
      <c r="G72" s="22"/>
      <c r="H72" s="22"/>
      <c r="I72" s="22"/>
      <c r="J72" s="22"/>
      <c r="K72" s="22"/>
      <c r="L72" s="22"/>
      <c r="M72" s="22"/>
      <c r="N72" s="22"/>
      <c r="O72" s="22"/>
      <c r="P72" s="22"/>
      <c r="Q72" s="22"/>
      <c r="R72" s="22"/>
    </row>
    <row r="73" spans="3:18" ht="15.75" customHeight="1" x14ac:dyDescent="0.2">
      <c r="C73" s="22"/>
      <c r="D73" s="22"/>
      <c r="E73" s="22"/>
      <c r="F73" s="22"/>
      <c r="G73" s="22"/>
      <c r="H73" s="22"/>
      <c r="I73" s="22"/>
      <c r="J73" s="22"/>
      <c r="K73" s="22"/>
      <c r="L73" s="22"/>
      <c r="M73" s="22"/>
      <c r="N73" s="22"/>
      <c r="O73" s="22"/>
      <c r="P73" s="22"/>
      <c r="Q73" s="22"/>
      <c r="R73" s="22"/>
    </row>
    <row r="74" spans="3:18" ht="15.75" customHeight="1" x14ac:dyDescent="0.2">
      <c r="C74" s="22"/>
      <c r="D74" s="22"/>
      <c r="E74" s="22"/>
      <c r="F74" s="22"/>
      <c r="G74" s="22"/>
      <c r="H74" s="22"/>
      <c r="I74" s="22"/>
      <c r="J74" s="22"/>
      <c r="K74" s="22"/>
      <c r="L74" s="22"/>
      <c r="M74" s="22"/>
      <c r="N74" s="22"/>
      <c r="O74" s="22"/>
      <c r="P74" s="22"/>
      <c r="Q74" s="22"/>
      <c r="R74" s="22"/>
    </row>
    <row r="75" spans="3:18" ht="15.75" customHeight="1" x14ac:dyDescent="0.2">
      <c r="C75" s="22"/>
      <c r="D75" s="22"/>
      <c r="E75" s="22"/>
      <c r="F75" s="22"/>
      <c r="G75" s="22"/>
      <c r="H75" s="22"/>
      <c r="I75" s="22"/>
      <c r="J75" s="22"/>
      <c r="K75" s="22"/>
      <c r="L75" s="22"/>
      <c r="M75" s="22"/>
      <c r="N75" s="22"/>
      <c r="O75" s="22"/>
      <c r="P75" s="22"/>
      <c r="Q75" s="22"/>
      <c r="R75" s="22"/>
    </row>
    <row r="76" spans="3:18" ht="15.75" customHeight="1" x14ac:dyDescent="0.2">
      <c r="C76" s="22"/>
      <c r="D76" s="22"/>
      <c r="E76" s="22"/>
      <c r="F76" s="22"/>
      <c r="G76" s="22"/>
      <c r="H76" s="22"/>
      <c r="I76" s="22"/>
      <c r="J76" s="22"/>
      <c r="K76" s="22"/>
      <c r="L76" s="22"/>
      <c r="M76" s="22"/>
      <c r="N76" s="22"/>
      <c r="O76" s="22"/>
      <c r="P76" s="22"/>
      <c r="Q76" s="22"/>
      <c r="R76" s="22"/>
    </row>
    <row r="77" spans="3:18" ht="15.75" customHeight="1" x14ac:dyDescent="0.2">
      <c r="C77" s="22"/>
      <c r="D77" s="22"/>
      <c r="E77" s="22"/>
      <c r="F77" s="22"/>
      <c r="G77" s="22"/>
      <c r="H77" s="22"/>
      <c r="I77" s="22"/>
      <c r="J77" s="22"/>
      <c r="K77" s="22"/>
      <c r="L77" s="22"/>
      <c r="M77" s="22"/>
      <c r="N77" s="22"/>
      <c r="O77" s="22"/>
      <c r="P77" s="22"/>
      <c r="Q77" s="22"/>
      <c r="R77" s="22"/>
    </row>
    <row r="78" spans="3:18" ht="15.75" customHeight="1" x14ac:dyDescent="0.2">
      <c r="C78" s="22"/>
      <c r="D78" s="22"/>
      <c r="E78" s="22"/>
      <c r="F78" s="22"/>
      <c r="G78" s="22"/>
      <c r="H78" s="22"/>
      <c r="I78" s="22"/>
      <c r="J78" s="22"/>
      <c r="K78" s="22"/>
      <c r="L78" s="22"/>
      <c r="M78" s="22"/>
      <c r="N78" s="22"/>
      <c r="O78" s="22"/>
      <c r="P78" s="22"/>
      <c r="Q78" s="22"/>
      <c r="R78" s="22"/>
    </row>
    <row r="79" spans="3:18" ht="15.75" customHeight="1" x14ac:dyDescent="0.2">
      <c r="C79" s="22"/>
      <c r="D79" s="22"/>
      <c r="E79" s="22"/>
      <c r="F79" s="22"/>
      <c r="G79" s="22"/>
      <c r="H79" s="22"/>
      <c r="I79" s="22"/>
      <c r="J79" s="22"/>
      <c r="K79" s="22"/>
      <c r="L79" s="22"/>
      <c r="M79" s="22"/>
      <c r="N79" s="22"/>
      <c r="O79" s="22"/>
      <c r="P79" s="22"/>
      <c r="Q79" s="22"/>
      <c r="R79" s="22"/>
    </row>
    <row r="80" spans="3:18" ht="15.75" customHeight="1" x14ac:dyDescent="0.2">
      <c r="C80" s="22"/>
      <c r="D80" s="22"/>
      <c r="E80" s="22"/>
      <c r="F80" s="22"/>
      <c r="G80" s="22"/>
      <c r="H80" s="22"/>
      <c r="I80" s="22"/>
      <c r="J80" s="22"/>
      <c r="K80" s="22"/>
      <c r="L80" s="22"/>
      <c r="M80" s="22"/>
      <c r="N80" s="22"/>
      <c r="O80" s="22"/>
      <c r="P80" s="22"/>
      <c r="Q80" s="22"/>
      <c r="R80" s="22"/>
    </row>
    <row r="81" spans="3:18" ht="15.75" customHeight="1" x14ac:dyDescent="0.2">
      <c r="C81" s="22"/>
      <c r="D81" s="22"/>
      <c r="E81" s="22"/>
      <c r="F81" s="22"/>
      <c r="G81" s="22"/>
      <c r="H81" s="22"/>
      <c r="I81" s="22"/>
      <c r="J81" s="22"/>
      <c r="K81" s="22"/>
      <c r="L81" s="22"/>
      <c r="M81" s="22"/>
      <c r="N81" s="22"/>
      <c r="O81" s="22"/>
      <c r="P81" s="22"/>
      <c r="Q81" s="22"/>
      <c r="R81" s="22"/>
    </row>
    <row r="82" spans="3:18" ht="15.75" customHeight="1" x14ac:dyDescent="0.2">
      <c r="C82" s="22"/>
      <c r="D82" s="22"/>
      <c r="E82" s="22"/>
      <c r="F82" s="22"/>
      <c r="G82" s="22"/>
      <c r="H82" s="22"/>
      <c r="I82" s="22"/>
      <c r="J82" s="22"/>
      <c r="K82" s="22"/>
      <c r="L82" s="22"/>
      <c r="M82" s="22"/>
      <c r="N82" s="22"/>
      <c r="O82" s="22"/>
      <c r="P82" s="22"/>
      <c r="Q82" s="22"/>
      <c r="R82" s="22"/>
    </row>
    <row r="83" spans="3:18" ht="15.75" customHeight="1" x14ac:dyDescent="0.2">
      <c r="C83" s="22"/>
      <c r="D83" s="22"/>
      <c r="E83" s="22"/>
      <c r="F83" s="22"/>
      <c r="G83" s="22"/>
      <c r="H83" s="22"/>
      <c r="I83" s="22"/>
      <c r="J83" s="22"/>
      <c r="K83" s="22"/>
      <c r="L83" s="22"/>
      <c r="M83" s="22"/>
      <c r="N83" s="22"/>
      <c r="O83" s="22"/>
      <c r="P83" s="22"/>
      <c r="Q83" s="22"/>
      <c r="R83" s="22"/>
    </row>
    <row r="84" spans="3:18" ht="15.75" customHeight="1" x14ac:dyDescent="0.2">
      <c r="C84" s="22"/>
      <c r="D84" s="22"/>
      <c r="E84" s="22"/>
      <c r="F84" s="22"/>
      <c r="G84" s="22"/>
      <c r="H84" s="22"/>
      <c r="I84" s="22"/>
      <c r="J84" s="22"/>
      <c r="K84" s="22"/>
      <c r="L84" s="22"/>
      <c r="M84" s="22"/>
      <c r="N84" s="22"/>
      <c r="O84" s="22"/>
      <c r="P84" s="22"/>
      <c r="Q84" s="22"/>
      <c r="R84" s="22"/>
    </row>
    <row r="85" spans="3:18" ht="15.75" customHeight="1" x14ac:dyDescent="0.2">
      <c r="C85" s="22"/>
      <c r="D85" s="22"/>
      <c r="E85" s="22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2"/>
    </row>
    <row r="86" spans="3:18" ht="15.75" customHeight="1" x14ac:dyDescent="0.2">
      <c r="C86" s="22"/>
      <c r="D86" s="22"/>
      <c r="E86" s="22"/>
      <c r="F86" s="22"/>
      <c r="G86" s="22"/>
      <c r="H86" s="22"/>
      <c r="I86" s="22"/>
      <c r="J86" s="22"/>
      <c r="K86" s="22"/>
      <c r="L86" s="22"/>
      <c r="M86" s="22"/>
      <c r="N86" s="22"/>
      <c r="O86" s="22"/>
      <c r="P86" s="22"/>
      <c r="Q86" s="22"/>
      <c r="R86" s="22"/>
    </row>
    <row r="87" spans="3:18" ht="15.75" customHeight="1" x14ac:dyDescent="0.2">
      <c r="C87" s="22"/>
      <c r="D87" s="22"/>
      <c r="E87" s="22"/>
      <c r="F87" s="22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</row>
    <row r="88" spans="3:18" ht="15.75" customHeight="1" x14ac:dyDescent="0.2">
      <c r="C88" s="22"/>
      <c r="D88" s="22"/>
      <c r="E88" s="22"/>
      <c r="F88" s="22"/>
      <c r="G88" s="22"/>
      <c r="H88" s="22"/>
      <c r="I88" s="22"/>
      <c r="J88" s="22"/>
      <c r="K88" s="22"/>
      <c r="L88" s="22"/>
      <c r="M88" s="22"/>
      <c r="N88" s="22"/>
      <c r="O88" s="22"/>
      <c r="P88" s="22"/>
      <c r="Q88" s="22"/>
      <c r="R88" s="22"/>
    </row>
    <row r="89" spans="3:18" ht="15.75" customHeight="1" x14ac:dyDescent="0.2">
      <c r="C89" s="22"/>
      <c r="D89" s="22"/>
      <c r="E89" s="22"/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</row>
    <row r="90" spans="3:18" ht="15.75" customHeight="1" x14ac:dyDescent="0.2">
      <c r="C90" s="22"/>
      <c r="D90" s="22"/>
      <c r="E90" s="22"/>
      <c r="F90" s="22"/>
      <c r="G90" s="22"/>
      <c r="H90" s="22"/>
      <c r="I90" s="22"/>
      <c r="J90" s="22"/>
      <c r="K90" s="22"/>
      <c r="L90" s="22"/>
      <c r="M90" s="22"/>
      <c r="N90" s="22"/>
      <c r="O90" s="22"/>
      <c r="P90" s="22"/>
      <c r="Q90" s="22"/>
      <c r="R90" s="22"/>
    </row>
    <row r="91" spans="3:18" ht="15.75" customHeight="1" x14ac:dyDescent="0.2">
      <c r="C91" s="22"/>
      <c r="D91" s="22"/>
      <c r="E91" s="22"/>
      <c r="F91" s="22"/>
      <c r="G91" s="22"/>
      <c r="H91" s="22"/>
      <c r="I91" s="22"/>
      <c r="J91" s="22"/>
      <c r="K91" s="22"/>
      <c r="L91" s="22"/>
      <c r="M91" s="22"/>
      <c r="N91" s="22"/>
      <c r="O91" s="22"/>
      <c r="P91" s="22"/>
      <c r="Q91" s="22"/>
      <c r="R91" s="22"/>
    </row>
    <row r="92" spans="3:18" ht="15.75" customHeight="1" x14ac:dyDescent="0.2">
      <c r="C92" s="22"/>
      <c r="D92" s="22"/>
      <c r="E92" s="22"/>
      <c r="F92" s="22"/>
      <c r="G92" s="22"/>
      <c r="H92" s="22"/>
      <c r="I92" s="22"/>
      <c r="J92" s="22"/>
      <c r="K92" s="22"/>
      <c r="L92" s="22"/>
      <c r="M92" s="22"/>
      <c r="N92" s="22"/>
      <c r="O92" s="22"/>
      <c r="P92" s="22"/>
      <c r="Q92" s="22"/>
      <c r="R92" s="22"/>
    </row>
    <row r="93" spans="3:18" ht="15.75" customHeight="1" x14ac:dyDescent="0.2">
      <c r="C93" s="22"/>
      <c r="D93" s="22"/>
      <c r="E93" s="22"/>
      <c r="F93" s="22"/>
      <c r="G93" s="22"/>
      <c r="H93" s="22"/>
      <c r="I93" s="22"/>
      <c r="J93" s="22"/>
      <c r="K93" s="22"/>
      <c r="L93" s="22"/>
      <c r="M93" s="22"/>
      <c r="N93" s="22"/>
      <c r="O93" s="22"/>
      <c r="P93" s="22"/>
      <c r="Q93" s="22"/>
      <c r="R93" s="22"/>
    </row>
    <row r="94" spans="3:18" ht="15.75" customHeight="1" x14ac:dyDescent="0.2">
      <c r="C94" s="22"/>
      <c r="D94" s="22"/>
      <c r="E94" s="22"/>
      <c r="F94" s="22"/>
      <c r="G94" s="22"/>
      <c r="H94" s="22"/>
      <c r="I94" s="22"/>
      <c r="J94" s="22"/>
      <c r="K94" s="22"/>
      <c r="L94" s="22"/>
      <c r="M94" s="22"/>
      <c r="N94" s="22"/>
      <c r="O94" s="22"/>
      <c r="P94" s="22"/>
      <c r="Q94" s="22"/>
      <c r="R94" s="22"/>
    </row>
    <row r="95" spans="3:18" ht="15.75" customHeight="1" x14ac:dyDescent="0.2">
      <c r="C95" s="22"/>
      <c r="D95" s="22"/>
      <c r="E95" s="22"/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</row>
    <row r="96" spans="3:18" ht="15.75" customHeight="1" x14ac:dyDescent="0.2">
      <c r="C96" s="22"/>
      <c r="D96" s="22"/>
      <c r="E96" s="22"/>
      <c r="F96" s="22"/>
      <c r="G96" s="22"/>
      <c r="H96" s="22"/>
      <c r="I96" s="22"/>
      <c r="J96" s="22"/>
      <c r="K96" s="22"/>
      <c r="L96" s="22"/>
      <c r="M96" s="22"/>
      <c r="N96" s="22"/>
      <c r="O96" s="22"/>
      <c r="P96" s="22"/>
      <c r="Q96" s="22"/>
      <c r="R96" s="22"/>
    </row>
    <row r="97" spans="3:18" ht="15.75" customHeight="1" x14ac:dyDescent="0.2">
      <c r="C97" s="22"/>
      <c r="D97" s="22"/>
      <c r="E97" s="22"/>
      <c r="F97" s="22"/>
      <c r="G97" s="22"/>
      <c r="H97" s="22"/>
      <c r="I97" s="22"/>
      <c r="J97" s="22"/>
      <c r="K97" s="22"/>
      <c r="L97" s="22"/>
      <c r="M97" s="22"/>
      <c r="N97" s="22"/>
      <c r="O97" s="22"/>
      <c r="P97" s="22"/>
      <c r="Q97" s="22"/>
      <c r="R97" s="22"/>
    </row>
    <row r="98" spans="3:18" ht="15.75" customHeight="1" x14ac:dyDescent="0.2">
      <c r="C98" s="22"/>
      <c r="D98" s="22"/>
      <c r="E98" s="22"/>
      <c r="F98" s="22"/>
      <c r="G98" s="22"/>
      <c r="H98" s="22"/>
      <c r="I98" s="22"/>
      <c r="J98" s="22"/>
      <c r="K98" s="22"/>
      <c r="L98" s="22"/>
      <c r="M98" s="22"/>
      <c r="N98" s="22"/>
      <c r="O98" s="22"/>
      <c r="P98" s="22"/>
      <c r="Q98" s="22"/>
      <c r="R98" s="22"/>
    </row>
    <row r="99" spans="3:18" ht="15.75" customHeight="1" x14ac:dyDescent="0.2">
      <c r="C99" s="22"/>
      <c r="D99" s="22"/>
      <c r="E99" s="22"/>
      <c r="F99" s="22"/>
      <c r="G99" s="22"/>
      <c r="H99" s="22"/>
      <c r="I99" s="22"/>
      <c r="J99" s="22"/>
      <c r="K99" s="22"/>
      <c r="L99" s="22"/>
      <c r="M99" s="22"/>
      <c r="N99" s="22"/>
      <c r="O99" s="22"/>
      <c r="P99" s="22"/>
      <c r="Q99" s="22"/>
      <c r="R99" s="22"/>
    </row>
    <row r="100" spans="3:18" ht="15.75" customHeight="1" x14ac:dyDescent="0.2">
      <c r="C100" s="22"/>
      <c r="D100" s="22"/>
      <c r="E100" s="22"/>
      <c r="F100" s="22"/>
      <c r="G100" s="22"/>
      <c r="H100" s="22"/>
      <c r="I100" s="22"/>
      <c r="J100" s="22"/>
      <c r="K100" s="22"/>
      <c r="L100" s="22"/>
      <c r="M100" s="22"/>
      <c r="N100" s="22"/>
      <c r="O100" s="22"/>
      <c r="P100" s="22"/>
      <c r="Q100" s="22"/>
      <c r="R100" s="22"/>
    </row>
    <row r="101" spans="3:18" ht="15.75" customHeight="1" x14ac:dyDescent="0.2">
      <c r="C101" s="22"/>
      <c r="D101" s="22"/>
      <c r="E101" s="22"/>
      <c r="F101" s="22"/>
      <c r="G101" s="22"/>
      <c r="H101" s="22"/>
      <c r="I101" s="22"/>
      <c r="J101" s="22"/>
      <c r="K101" s="22"/>
      <c r="L101" s="22"/>
      <c r="M101" s="22"/>
      <c r="N101" s="22"/>
      <c r="O101" s="22"/>
      <c r="P101" s="22"/>
      <c r="Q101" s="22"/>
      <c r="R101" s="22"/>
    </row>
    <row r="102" spans="3:18" ht="15.75" customHeight="1" x14ac:dyDescent="0.2">
      <c r="C102" s="22"/>
      <c r="D102" s="22"/>
      <c r="E102" s="22"/>
      <c r="F102" s="22"/>
      <c r="G102" s="22"/>
      <c r="H102" s="22"/>
      <c r="I102" s="22"/>
      <c r="J102" s="22"/>
      <c r="K102" s="22"/>
      <c r="L102" s="22"/>
      <c r="M102" s="22"/>
      <c r="N102" s="22"/>
      <c r="O102" s="22"/>
      <c r="P102" s="22"/>
      <c r="Q102" s="22"/>
      <c r="R102" s="22"/>
    </row>
    <row r="103" spans="3:18" ht="15.75" customHeight="1" x14ac:dyDescent="0.2">
      <c r="C103" s="22"/>
      <c r="D103" s="22"/>
      <c r="E103" s="22"/>
      <c r="F103" s="22"/>
      <c r="G103" s="22"/>
      <c r="H103" s="22"/>
      <c r="I103" s="22"/>
      <c r="J103" s="22"/>
      <c r="K103" s="22"/>
      <c r="L103" s="22"/>
      <c r="M103" s="22"/>
      <c r="N103" s="22"/>
      <c r="O103" s="22"/>
      <c r="P103" s="22"/>
      <c r="Q103" s="22"/>
      <c r="R103" s="22"/>
    </row>
    <row r="104" spans="3:18" ht="15.75" customHeight="1" x14ac:dyDescent="0.2">
      <c r="C104" s="22"/>
      <c r="D104" s="22"/>
      <c r="E104" s="22"/>
      <c r="F104" s="22"/>
      <c r="G104" s="22"/>
      <c r="H104" s="22"/>
      <c r="I104" s="22"/>
      <c r="J104" s="22"/>
      <c r="K104" s="22"/>
      <c r="L104" s="22"/>
      <c r="M104" s="22"/>
      <c r="N104" s="22"/>
      <c r="O104" s="22"/>
      <c r="P104" s="22"/>
      <c r="Q104" s="22"/>
      <c r="R104" s="22"/>
    </row>
    <row r="105" spans="3:18" ht="15.75" customHeight="1" x14ac:dyDescent="0.2">
      <c r="C105" s="22"/>
      <c r="D105" s="22"/>
      <c r="E105" s="22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</row>
    <row r="106" spans="3:18" ht="15.75" customHeight="1" x14ac:dyDescent="0.2">
      <c r="C106" s="22"/>
      <c r="D106" s="22"/>
      <c r="E106" s="22"/>
      <c r="F106" s="22"/>
      <c r="G106" s="22"/>
      <c r="H106" s="22"/>
      <c r="I106" s="22"/>
      <c r="J106" s="22"/>
      <c r="K106" s="22"/>
      <c r="L106" s="22"/>
      <c r="M106" s="22"/>
      <c r="N106" s="22"/>
      <c r="O106" s="22"/>
      <c r="P106" s="22"/>
      <c r="Q106" s="22"/>
      <c r="R106" s="22"/>
    </row>
    <row r="107" spans="3:18" ht="15.75" customHeight="1" x14ac:dyDescent="0.2">
      <c r="C107" s="22"/>
      <c r="D107" s="22"/>
      <c r="E107" s="22"/>
      <c r="F107" s="22"/>
      <c r="G107" s="22"/>
      <c r="H107" s="22"/>
      <c r="I107" s="22"/>
      <c r="J107" s="22"/>
      <c r="K107" s="22"/>
      <c r="L107" s="22"/>
      <c r="M107" s="22"/>
      <c r="N107" s="22"/>
      <c r="O107" s="22"/>
      <c r="P107" s="22"/>
      <c r="Q107" s="22"/>
      <c r="R107" s="22"/>
    </row>
    <row r="108" spans="3:18" ht="15.75" customHeight="1" x14ac:dyDescent="0.2">
      <c r="C108" s="22"/>
      <c r="D108" s="22"/>
      <c r="E108" s="22"/>
      <c r="F108" s="22"/>
      <c r="G108" s="22"/>
      <c r="H108" s="22"/>
      <c r="I108" s="22"/>
      <c r="J108" s="22"/>
      <c r="K108" s="22"/>
      <c r="L108" s="22"/>
      <c r="M108" s="22"/>
      <c r="N108" s="22"/>
      <c r="O108" s="22"/>
      <c r="P108" s="22"/>
      <c r="Q108" s="22"/>
      <c r="R108" s="22"/>
    </row>
    <row r="109" spans="3:18" ht="15.75" customHeight="1" x14ac:dyDescent="0.2">
      <c r="C109" s="22"/>
      <c r="D109" s="22"/>
      <c r="E109" s="22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</row>
    <row r="110" spans="3:18" ht="15.75" customHeight="1" x14ac:dyDescent="0.2">
      <c r="C110" s="22"/>
      <c r="D110" s="22"/>
      <c r="E110" s="22"/>
      <c r="F110" s="22"/>
      <c r="G110" s="22"/>
      <c r="H110" s="22"/>
      <c r="I110" s="22"/>
      <c r="J110" s="22"/>
      <c r="K110" s="22"/>
      <c r="L110" s="22"/>
      <c r="M110" s="22"/>
      <c r="N110" s="22"/>
      <c r="O110" s="22"/>
      <c r="P110" s="22"/>
      <c r="Q110" s="22"/>
      <c r="R110" s="22"/>
    </row>
    <row r="111" spans="3:18" ht="15.75" customHeight="1" x14ac:dyDescent="0.2">
      <c r="C111" s="22"/>
      <c r="D111" s="22"/>
      <c r="E111" s="22"/>
      <c r="F111" s="22"/>
      <c r="G111" s="22"/>
      <c r="H111" s="22"/>
      <c r="I111" s="22"/>
      <c r="J111" s="22"/>
      <c r="K111" s="22"/>
      <c r="L111" s="22"/>
      <c r="M111" s="22"/>
      <c r="N111" s="22"/>
      <c r="O111" s="22"/>
      <c r="P111" s="22"/>
      <c r="Q111" s="22"/>
      <c r="R111" s="22"/>
    </row>
    <row r="112" spans="3:18" ht="15.75" customHeight="1" x14ac:dyDescent="0.2">
      <c r="C112" s="22"/>
      <c r="D112" s="22"/>
      <c r="E112" s="22"/>
      <c r="F112" s="22"/>
      <c r="G112" s="22"/>
      <c r="H112" s="22"/>
      <c r="I112" s="22"/>
      <c r="J112" s="22"/>
      <c r="K112" s="22"/>
      <c r="L112" s="22"/>
      <c r="M112" s="22"/>
      <c r="N112" s="22"/>
      <c r="O112" s="22"/>
      <c r="P112" s="22"/>
      <c r="Q112" s="22"/>
      <c r="R112" s="22"/>
    </row>
    <row r="113" spans="3:18" ht="15.75" customHeight="1" x14ac:dyDescent="0.2">
      <c r="C113" s="22"/>
      <c r="D113" s="22"/>
      <c r="E113" s="22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</row>
    <row r="114" spans="3:18" ht="15.75" customHeight="1" x14ac:dyDescent="0.2">
      <c r="C114" s="22"/>
      <c r="D114" s="22"/>
      <c r="E114" s="22"/>
      <c r="F114" s="22"/>
      <c r="G114" s="22"/>
      <c r="H114" s="22"/>
      <c r="I114" s="22"/>
      <c r="J114" s="22"/>
      <c r="K114" s="22"/>
      <c r="L114" s="22"/>
      <c r="M114" s="22"/>
      <c r="N114" s="22"/>
      <c r="O114" s="22"/>
      <c r="P114" s="22"/>
      <c r="Q114" s="22"/>
      <c r="R114" s="22"/>
    </row>
    <row r="115" spans="3:18" ht="15.75" customHeight="1" x14ac:dyDescent="0.2">
      <c r="C115" s="22"/>
      <c r="D115" s="22"/>
      <c r="E115" s="22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</row>
    <row r="116" spans="3:18" ht="15.75" customHeight="1" x14ac:dyDescent="0.2">
      <c r="C116" s="22"/>
      <c r="D116" s="22"/>
      <c r="E116" s="22"/>
      <c r="F116" s="22"/>
      <c r="G116" s="22"/>
      <c r="H116" s="22"/>
      <c r="I116" s="22"/>
      <c r="J116" s="22"/>
      <c r="K116" s="22"/>
      <c r="L116" s="22"/>
      <c r="M116" s="22"/>
      <c r="N116" s="22"/>
      <c r="O116" s="22"/>
      <c r="P116" s="22"/>
      <c r="Q116" s="22"/>
      <c r="R116" s="22"/>
    </row>
    <row r="117" spans="3:18" ht="15.75" customHeight="1" x14ac:dyDescent="0.2">
      <c r="C117" s="22"/>
      <c r="D117" s="22"/>
      <c r="E117" s="22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</row>
    <row r="118" spans="3:18" ht="15.75" customHeight="1" x14ac:dyDescent="0.2">
      <c r="C118" s="22"/>
      <c r="D118" s="22"/>
      <c r="E118" s="22"/>
      <c r="F118" s="22"/>
      <c r="G118" s="22"/>
      <c r="H118" s="22"/>
      <c r="I118" s="22"/>
      <c r="J118" s="22"/>
      <c r="K118" s="22"/>
      <c r="L118" s="22"/>
      <c r="M118" s="22"/>
      <c r="N118" s="22"/>
      <c r="O118" s="22"/>
      <c r="P118" s="22"/>
      <c r="Q118" s="22"/>
      <c r="R118" s="22"/>
    </row>
    <row r="119" spans="3:18" ht="15.75" customHeight="1" x14ac:dyDescent="0.2">
      <c r="C119" s="22"/>
      <c r="D119" s="22"/>
      <c r="E119" s="22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</row>
    <row r="120" spans="3:18" ht="15.75" customHeight="1" x14ac:dyDescent="0.2">
      <c r="C120" s="22"/>
      <c r="D120" s="22"/>
      <c r="E120" s="22"/>
      <c r="F120" s="22"/>
      <c r="G120" s="22"/>
      <c r="H120" s="22"/>
      <c r="I120" s="22"/>
      <c r="J120" s="22"/>
      <c r="K120" s="22"/>
      <c r="L120" s="22"/>
      <c r="M120" s="22"/>
      <c r="N120" s="22"/>
      <c r="O120" s="22"/>
      <c r="P120" s="22"/>
      <c r="Q120" s="22"/>
      <c r="R120" s="22"/>
    </row>
    <row r="121" spans="3:18" ht="15.75" customHeight="1" x14ac:dyDescent="0.2">
      <c r="C121" s="22"/>
      <c r="D121" s="22"/>
      <c r="E121" s="22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</row>
    <row r="122" spans="3:18" ht="15.75" customHeight="1" x14ac:dyDescent="0.2">
      <c r="C122" s="22"/>
      <c r="D122" s="22"/>
      <c r="E122" s="22"/>
      <c r="F122" s="22"/>
      <c r="G122" s="22"/>
      <c r="H122" s="22"/>
      <c r="I122" s="22"/>
      <c r="J122" s="22"/>
      <c r="K122" s="22"/>
      <c r="L122" s="22"/>
      <c r="M122" s="22"/>
      <c r="N122" s="22"/>
      <c r="O122" s="22"/>
      <c r="P122" s="22"/>
      <c r="Q122" s="22"/>
      <c r="R122" s="22"/>
    </row>
    <row r="123" spans="3:18" ht="15.75" customHeight="1" x14ac:dyDescent="0.2">
      <c r="C123" s="22"/>
      <c r="D123" s="22"/>
      <c r="E123" s="22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</row>
    <row r="124" spans="3:18" ht="15.75" customHeight="1" x14ac:dyDescent="0.2">
      <c r="C124" s="22"/>
      <c r="D124" s="22"/>
      <c r="E124" s="22"/>
      <c r="F124" s="22"/>
      <c r="G124" s="22"/>
      <c r="H124" s="22"/>
      <c r="I124" s="22"/>
      <c r="J124" s="22"/>
      <c r="K124" s="22"/>
      <c r="L124" s="22"/>
      <c r="M124" s="22"/>
      <c r="N124" s="22"/>
      <c r="O124" s="22"/>
      <c r="P124" s="22"/>
      <c r="Q124" s="22"/>
      <c r="R124" s="22"/>
    </row>
    <row r="125" spans="3:18" ht="15.75" customHeight="1" x14ac:dyDescent="0.2">
      <c r="C125" s="22"/>
      <c r="D125" s="22"/>
      <c r="E125" s="22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</row>
    <row r="126" spans="3:18" ht="15.75" customHeight="1" x14ac:dyDescent="0.2"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</row>
    <row r="127" spans="3:18" ht="15.75" customHeight="1" x14ac:dyDescent="0.2"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</row>
    <row r="128" spans="3:18" ht="15.75" customHeight="1" x14ac:dyDescent="0.2"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</row>
    <row r="129" spans="3:18" ht="15.75" customHeight="1" x14ac:dyDescent="0.2"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</row>
    <row r="130" spans="3:18" ht="15.75" customHeight="1" x14ac:dyDescent="0.2"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</row>
    <row r="131" spans="3:18" ht="15.75" customHeight="1" x14ac:dyDescent="0.2"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</row>
    <row r="132" spans="3:18" ht="15.75" customHeight="1" x14ac:dyDescent="0.2"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</row>
    <row r="133" spans="3:18" ht="15.75" customHeight="1" x14ac:dyDescent="0.2"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</row>
    <row r="134" spans="3:18" ht="15.75" customHeight="1" x14ac:dyDescent="0.2"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</row>
    <row r="135" spans="3:18" ht="15.75" customHeight="1" x14ac:dyDescent="0.2"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</row>
    <row r="136" spans="3:18" ht="15.75" customHeight="1" x14ac:dyDescent="0.2"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</row>
    <row r="137" spans="3:18" ht="15.75" customHeight="1" x14ac:dyDescent="0.2"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</row>
    <row r="138" spans="3:18" ht="15.75" customHeight="1" x14ac:dyDescent="0.2"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</row>
    <row r="139" spans="3:18" ht="15.75" customHeight="1" x14ac:dyDescent="0.2"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</row>
    <row r="140" spans="3:18" ht="15.75" customHeight="1" x14ac:dyDescent="0.2"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</row>
    <row r="141" spans="3:18" ht="15.75" customHeight="1" x14ac:dyDescent="0.2"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</row>
    <row r="142" spans="3:18" ht="15.75" customHeight="1" x14ac:dyDescent="0.2"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</row>
    <row r="143" spans="3:18" ht="15.75" customHeight="1" x14ac:dyDescent="0.2"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</row>
    <row r="144" spans="3:18" ht="15.75" customHeight="1" x14ac:dyDescent="0.2"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</row>
    <row r="145" spans="3:18" ht="15.75" customHeight="1" x14ac:dyDescent="0.2"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</row>
    <row r="146" spans="3:18" ht="15.75" customHeight="1" x14ac:dyDescent="0.2">
      <c r="C146" s="22"/>
      <c r="D146" s="22"/>
      <c r="E146" s="22"/>
      <c r="F146" s="22"/>
      <c r="G146" s="22"/>
      <c r="H146" s="22"/>
      <c r="I146" s="22"/>
      <c r="J146" s="22"/>
      <c r="K146" s="22"/>
      <c r="L146" s="22"/>
      <c r="M146" s="22"/>
      <c r="N146" s="22"/>
      <c r="O146" s="22"/>
      <c r="P146" s="22"/>
      <c r="Q146" s="22"/>
      <c r="R146" s="22"/>
    </row>
    <row r="147" spans="3:18" ht="15.75" customHeight="1" x14ac:dyDescent="0.2"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</row>
    <row r="148" spans="3:18" ht="15.75" customHeight="1" x14ac:dyDescent="0.2">
      <c r="C148" s="22"/>
      <c r="D148" s="22"/>
      <c r="E148" s="22"/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</row>
    <row r="149" spans="3:18" ht="15.75" customHeight="1" x14ac:dyDescent="0.2">
      <c r="C149" s="22"/>
      <c r="D149" s="22"/>
      <c r="E149" s="22"/>
      <c r="F149" s="22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</row>
    <row r="150" spans="3:18" ht="15.75" customHeight="1" x14ac:dyDescent="0.2">
      <c r="C150" s="22"/>
      <c r="D150" s="22"/>
      <c r="E150" s="22"/>
      <c r="F150" s="22"/>
      <c r="G150" s="22"/>
      <c r="H150" s="22"/>
      <c r="I150" s="22"/>
      <c r="J150" s="22"/>
      <c r="K150" s="22"/>
      <c r="L150" s="22"/>
      <c r="M150" s="22"/>
      <c r="N150" s="22"/>
      <c r="O150" s="22"/>
      <c r="P150" s="22"/>
      <c r="Q150" s="22"/>
      <c r="R150" s="22"/>
    </row>
    <row r="151" spans="3:18" ht="15.75" customHeight="1" x14ac:dyDescent="0.2">
      <c r="C151" s="22"/>
      <c r="D151" s="22"/>
      <c r="E151" s="22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</row>
    <row r="152" spans="3:18" ht="15.75" customHeight="1" x14ac:dyDescent="0.2">
      <c r="C152" s="22"/>
      <c r="D152" s="22"/>
      <c r="E152" s="22"/>
      <c r="F152" s="22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</row>
    <row r="153" spans="3:18" ht="15.75" customHeight="1" x14ac:dyDescent="0.2">
      <c r="C153" s="22"/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</row>
    <row r="154" spans="3:18" ht="15.75" customHeight="1" x14ac:dyDescent="0.2">
      <c r="C154" s="22"/>
      <c r="D154" s="22"/>
      <c r="E154" s="22"/>
      <c r="F154" s="22"/>
      <c r="G154" s="22"/>
      <c r="H154" s="22"/>
      <c r="I154" s="22"/>
      <c r="J154" s="22"/>
      <c r="K154" s="22"/>
      <c r="L154" s="22"/>
      <c r="M154" s="22"/>
      <c r="N154" s="22"/>
      <c r="O154" s="22"/>
      <c r="P154" s="22"/>
      <c r="Q154" s="22"/>
      <c r="R154" s="22"/>
    </row>
    <row r="155" spans="3:18" ht="15.75" customHeight="1" x14ac:dyDescent="0.2">
      <c r="C155" s="22"/>
      <c r="D155" s="22"/>
      <c r="E155" s="22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</row>
    <row r="156" spans="3:18" ht="15.75" customHeight="1" x14ac:dyDescent="0.2">
      <c r="C156" s="22"/>
      <c r="D156" s="22"/>
      <c r="E156" s="22"/>
      <c r="F156" s="22"/>
      <c r="G156" s="22"/>
      <c r="H156" s="22"/>
      <c r="I156" s="22"/>
      <c r="J156" s="22"/>
      <c r="K156" s="22"/>
      <c r="L156" s="22"/>
      <c r="M156" s="22"/>
      <c r="N156" s="22"/>
      <c r="O156" s="22"/>
      <c r="P156" s="22"/>
      <c r="Q156" s="22"/>
      <c r="R156" s="22"/>
    </row>
    <row r="157" spans="3:18" ht="15.75" customHeight="1" x14ac:dyDescent="0.2">
      <c r="C157" s="22"/>
      <c r="D157" s="22"/>
      <c r="E157" s="22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</row>
    <row r="158" spans="3:18" ht="15.75" customHeight="1" x14ac:dyDescent="0.2">
      <c r="C158" s="22"/>
      <c r="D158" s="22"/>
      <c r="E158" s="22"/>
      <c r="F158" s="22"/>
      <c r="G158" s="22"/>
      <c r="H158" s="22"/>
      <c r="I158" s="22"/>
      <c r="J158" s="22"/>
      <c r="K158" s="22"/>
      <c r="L158" s="22"/>
      <c r="M158" s="22"/>
      <c r="N158" s="22"/>
      <c r="O158" s="22"/>
      <c r="P158" s="22"/>
      <c r="Q158" s="22"/>
      <c r="R158" s="22"/>
    </row>
    <row r="159" spans="3:18" ht="15.75" customHeight="1" x14ac:dyDescent="0.2">
      <c r="C159" s="22"/>
      <c r="D159" s="22"/>
      <c r="E159" s="22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</row>
    <row r="160" spans="3:18" ht="15.75" customHeight="1" x14ac:dyDescent="0.2">
      <c r="C160" s="22"/>
      <c r="D160" s="22"/>
      <c r="E160" s="22"/>
      <c r="F160" s="22"/>
      <c r="G160" s="22"/>
      <c r="H160" s="22"/>
      <c r="I160" s="22"/>
      <c r="J160" s="22"/>
      <c r="K160" s="22"/>
      <c r="L160" s="22"/>
      <c r="M160" s="22"/>
      <c r="N160" s="22"/>
      <c r="O160" s="22"/>
      <c r="P160" s="22"/>
      <c r="Q160" s="22"/>
      <c r="R160" s="22"/>
    </row>
    <row r="161" spans="3:18" ht="15.75" customHeight="1" x14ac:dyDescent="0.2">
      <c r="C161" s="22"/>
      <c r="D161" s="22"/>
      <c r="E161" s="22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</row>
    <row r="162" spans="3:18" ht="15.75" customHeight="1" x14ac:dyDescent="0.2">
      <c r="C162" s="22"/>
      <c r="D162" s="22"/>
      <c r="E162" s="22"/>
      <c r="F162" s="22"/>
      <c r="G162" s="22"/>
      <c r="H162" s="22"/>
      <c r="I162" s="22"/>
      <c r="J162" s="22"/>
      <c r="K162" s="22"/>
      <c r="L162" s="22"/>
      <c r="M162" s="22"/>
      <c r="N162" s="22"/>
      <c r="O162" s="22"/>
      <c r="P162" s="22"/>
      <c r="Q162" s="22"/>
      <c r="R162" s="22"/>
    </row>
    <row r="163" spans="3:18" ht="15.75" customHeight="1" x14ac:dyDescent="0.2">
      <c r="C163" s="22"/>
      <c r="D163" s="22"/>
      <c r="E163" s="22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</row>
    <row r="164" spans="3:18" ht="15.75" customHeight="1" x14ac:dyDescent="0.2">
      <c r="C164" s="22"/>
      <c r="D164" s="22"/>
      <c r="E164" s="22"/>
      <c r="F164" s="22"/>
      <c r="G164" s="22"/>
      <c r="H164" s="22"/>
      <c r="I164" s="22"/>
      <c r="J164" s="22"/>
      <c r="K164" s="22"/>
      <c r="L164" s="22"/>
      <c r="M164" s="22"/>
      <c r="N164" s="22"/>
      <c r="O164" s="22"/>
      <c r="P164" s="22"/>
      <c r="Q164" s="22"/>
      <c r="R164" s="22"/>
    </row>
    <row r="165" spans="3:18" ht="15.75" customHeight="1" x14ac:dyDescent="0.2">
      <c r="C165" s="22"/>
      <c r="D165" s="22"/>
      <c r="E165" s="22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</row>
    <row r="166" spans="3:18" ht="15.75" customHeight="1" x14ac:dyDescent="0.2">
      <c r="C166" s="22"/>
      <c r="D166" s="22"/>
      <c r="E166" s="22"/>
      <c r="F166" s="22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</row>
    <row r="167" spans="3:18" ht="15.75" customHeight="1" x14ac:dyDescent="0.2">
      <c r="C167" s="22"/>
      <c r="D167" s="22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</row>
    <row r="168" spans="3:18" ht="15.75" customHeight="1" x14ac:dyDescent="0.2">
      <c r="C168" s="22"/>
      <c r="D168" s="22"/>
      <c r="E168" s="22"/>
      <c r="F168" s="22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  <c r="R168" s="22"/>
    </row>
    <row r="169" spans="3:18" ht="15.75" customHeight="1" x14ac:dyDescent="0.2">
      <c r="C169" s="22"/>
      <c r="D169" s="22"/>
      <c r="E169" s="22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</row>
    <row r="170" spans="3:18" ht="15.75" customHeight="1" x14ac:dyDescent="0.2">
      <c r="C170" s="22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</row>
    <row r="171" spans="3:18" ht="15.75" customHeight="1" x14ac:dyDescent="0.2">
      <c r="C171" s="22"/>
      <c r="D171" s="22"/>
      <c r="E171" s="22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</row>
    <row r="172" spans="3:18" ht="15.75" customHeight="1" x14ac:dyDescent="0.2">
      <c r="C172" s="22"/>
      <c r="D172" s="22"/>
      <c r="E172" s="22"/>
      <c r="F172" s="22"/>
      <c r="G172" s="22"/>
      <c r="H172" s="22"/>
      <c r="I172" s="22"/>
      <c r="J172" s="22"/>
      <c r="K172" s="22"/>
      <c r="L172" s="22"/>
      <c r="M172" s="22"/>
      <c r="N172" s="22"/>
      <c r="O172" s="22"/>
      <c r="P172" s="22"/>
      <c r="Q172" s="22"/>
      <c r="R172" s="22"/>
    </row>
    <row r="173" spans="3:18" ht="15.75" customHeight="1" x14ac:dyDescent="0.2">
      <c r="C173" s="22"/>
      <c r="D173" s="22"/>
      <c r="E173" s="22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</row>
    <row r="174" spans="3:18" ht="15.75" customHeight="1" x14ac:dyDescent="0.2">
      <c r="C174" s="22"/>
      <c r="D174" s="22"/>
      <c r="E174" s="22"/>
      <c r="F174" s="22"/>
      <c r="G174" s="22"/>
      <c r="H174" s="22"/>
      <c r="I174" s="22"/>
      <c r="J174" s="22"/>
      <c r="K174" s="22"/>
      <c r="L174" s="22"/>
      <c r="M174" s="22"/>
      <c r="N174" s="22"/>
      <c r="O174" s="22"/>
      <c r="P174" s="22"/>
      <c r="Q174" s="22"/>
      <c r="R174" s="22"/>
    </row>
    <row r="175" spans="3:18" ht="15.75" customHeight="1" x14ac:dyDescent="0.2">
      <c r="C175" s="22"/>
      <c r="D175" s="22"/>
      <c r="E175" s="22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</row>
    <row r="176" spans="3:18" ht="15.75" customHeight="1" x14ac:dyDescent="0.2">
      <c r="C176" s="22"/>
      <c r="D176" s="22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  <c r="R176" s="22"/>
    </row>
    <row r="177" spans="3:18" ht="15.75" customHeight="1" x14ac:dyDescent="0.2">
      <c r="C177" s="22"/>
      <c r="D177" s="22"/>
      <c r="E177" s="22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</row>
    <row r="178" spans="3:18" ht="15.75" customHeight="1" x14ac:dyDescent="0.2">
      <c r="C178" s="22"/>
      <c r="D178" s="22"/>
      <c r="E178" s="22"/>
      <c r="F178" s="22"/>
      <c r="G178" s="22"/>
      <c r="H178" s="22"/>
      <c r="I178" s="22"/>
      <c r="J178" s="22"/>
      <c r="K178" s="22"/>
      <c r="L178" s="22"/>
      <c r="M178" s="22"/>
      <c r="N178" s="22"/>
      <c r="O178" s="22"/>
      <c r="P178" s="22"/>
      <c r="Q178" s="22"/>
      <c r="R178" s="22"/>
    </row>
    <row r="179" spans="3:18" ht="15.75" customHeight="1" x14ac:dyDescent="0.2">
      <c r="C179" s="22"/>
      <c r="D179" s="22"/>
      <c r="E179" s="22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</row>
    <row r="180" spans="3:18" ht="15.75" customHeight="1" x14ac:dyDescent="0.2">
      <c r="C180" s="22"/>
      <c r="D180" s="22"/>
      <c r="E180" s="22"/>
      <c r="F180" s="22"/>
      <c r="G180" s="22"/>
      <c r="H180" s="22"/>
      <c r="I180" s="22"/>
      <c r="J180" s="22"/>
      <c r="K180" s="22"/>
      <c r="L180" s="22"/>
      <c r="M180" s="22"/>
      <c r="N180" s="22"/>
      <c r="O180" s="22"/>
      <c r="P180" s="22"/>
      <c r="Q180" s="22"/>
      <c r="R180" s="22"/>
    </row>
    <row r="181" spans="3:18" ht="15.75" customHeight="1" x14ac:dyDescent="0.2">
      <c r="C181" s="22"/>
      <c r="D181" s="22"/>
      <c r="E181" s="22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</row>
    <row r="182" spans="3:18" ht="15.75" customHeight="1" x14ac:dyDescent="0.2">
      <c r="C182" s="22"/>
      <c r="D182" s="22"/>
      <c r="E182" s="22"/>
      <c r="F182" s="22"/>
      <c r="G182" s="22"/>
      <c r="H182" s="22"/>
      <c r="I182" s="22"/>
      <c r="J182" s="22"/>
      <c r="K182" s="22"/>
      <c r="L182" s="22"/>
      <c r="M182" s="22"/>
      <c r="N182" s="22"/>
      <c r="O182" s="22"/>
      <c r="P182" s="22"/>
      <c r="Q182" s="22"/>
      <c r="R182" s="22"/>
    </row>
    <row r="183" spans="3:18" ht="15.75" customHeight="1" x14ac:dyDescent="0.2">
      <c r="C183" s="22"/>
      <c r="D183" s="22"/>
      <c r="E183" s="22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</row>
    <row r="184" spans="3:18" ht="15.75" customHeight="1" x14ac:dyDescent="0.2">
      <c r="C184" s="22"/>
      <c r="D184" s="22"/>
      <c r="E184" s="22"/>
      <c r="F184" s="22"/>
      <c r="G184" s="22"/>
      <c r="H184" s="22"/>
      <c r="I184" s="22"/>
      <c r="J184" s="22"/>
      <c r="K184" s="22"/>
      <c r="L184" s="22"/>
      <c r="M184" s="22"/>
      <c r="N184" s="22"/>
      <c r="O184" s="22"/>
      <c r="P184" s="22"/>
      <c r="Q184" s="22"/>
      <c r="R184" s="22"/>
    </row>
    <row r="185" spans="3:18" ht="15.75" customHeight="1" x14ac:dyDescent="0.2">
      <c r="C185" s="22"/>
      <c r="D185" s="22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</row>
    <row r="186" spans="3:18" ht="15.75" customHeight="1" x14ac:dyDescent="0.2">
      <c r="C186" s="22"/>
      <c r="D186" s="22"/>
      <c r="E186" s="22"/>
      <c r="F186" s="22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</row>
    <row r="187" spans="3:18" ht="15.75" customHeight="1" x14ac:dyDescent="0.2">
      <c r="C187" s="22"/>
      <c r="D187" s="22"/>
      <c r="E187" s="22"/>
      <c r="F187" s="22"/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22"/>
      <c r="R187" s="22"/>
    </row>
    <row r="188" spans="3:18" ht="15.75" customHeight="1" x14ac:dyDescent="0.2">
      <c r="C188" s="22"/>
      <c r="D188" s="22"/>
      <c r="E188" s="22"/>
      <c r="F188" s="22"/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22"/>
      <c r="R188" s="22"/>
    </row>
    <row r="189" spans="3:18" ht="15.75" customHeight="1" x14ac:dyDescent="0.2">
      <c r="C189" s="22"/>
      <c r="D189" s="22"/>
      <c r="E189" s="22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</row>
    <row r="190" spans="3:18" ht="15.75" customHeight="1" x14ac:dyDescent="0.2">
      <c r="C190" s="22"/>
      <c r="D190" s="22"/>
      <c r="E190" s="22"/>
      <c r="F190" s="22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</row>
    <row r="191" spans="3:18" ht="15.75" customHeight="1" x14ac:dyDescent="0.2">
      <c r="C191" s="22"/>
      <c r="D191" s="22"/>
      <c r="E191" s="22"/>
      <c r="F191" s="22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</row>
    <row r="192" spans="3:18" ht="15.75" customHeight="1" x14ac:dyDescent="0.2">
      <c r="C192" s="22"/>
      <c r="D192" s="22"/>
      <c r="E192" s="22"/>
      <c r="F192" s="22"/>
      <c r="G192" s="22"/>
      <c r="H192" s="22"/>
      <c r="I192" s="22"/>
      <c r="J192" s="22"/>
      <c r="K192" s="22"/>
      <c r="L192" s="22"/>
      <c r="M192" s="22"/>
      <c r="N192" s="22"/>
      <c r="O192" s="22"/>
      <c r="P192" s="22"/>
      <c r="Q192" s="22"/>
      <c r="R192" s="22"/>
    </row>
    <row r="193" spans="3:18" ht="15.75" customHeight="1" x14ac:dyDescent="0.2">
      <c r="C193" s="22"/>
      <c r="D193" s="22"/>
      <c r="E193" s="22"/>
      <c r="F193" s="22"/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22"/>
      <c r="R193" s="22"/>
    </row>
    <row r="194" spans="3:18" ht="15.75" customHeight="1" x14ac:dyDescent="0.2">
      <c r="C194" s="22"/>
      <c r="D194" s="22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  <c r="R194" s="22"/>
    </row>
    <row r="195" spans="3:18" ht="15.75" customHeight="1" x14ac:dyDescent="0.2">
      <c r="C195" s="22"/>
      <c r="D195" s="22"/>
      <c r="E195" s="22"/>
      <c r="F195" s="22"/>
      <c r="G195" s="22"/>
      <c r="H195" s="22"/>
      <c r="I195" s="22"/>
      <c r="J195" s="22"/>
      <c r="K195" s="22"/>
      <c r="L195" s="22"/>
      <c r="M195" s="22"/>
      <c r="N195" s="22"/>
      <c r="O195" s="22"/>
      <c r="P195" s="22"/>
      <c r="Q195" s="22"/>
      <c r="R195" s="22"/>
    </row>
    <row r="196" spans="3:18" ht="15.75" customHeight="1" x14ac:dyDescent="0.2">
      <c r="C196" s="22"/>
      <c r="D196" s="22"/>
      <c r="E196" s="22"/>
      <c r="F196" s="22"/>
      <c r="G196" s="22"/>
      <c r="H196" s="22"/>
      <c r="I196" s="22"/>
      <c r="J196" s="22"/>
      <c r="K196" s="22"/>
      <c r="L196" s="22"/>
      <c r="M196" s="22"/>
      <c r="N196" s="22"/>
      <c r="O196" s="22"/>
      <c r="P196" s="22"/>
      <c r="Q196" s="22"/>
      <c r="R196" s="22"/>
    </row>
    <row r="197" spans="3:18" ht="15.75" customHeight="1" x14ac:dyDescent="0.2">
      <c r="C197" s="22"/>
      <c r="D197" s="22"/>
      <c r="E197" s="22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</row>
    <row r="198" spans="3:18" ht="15.75" customHeight="1" x14ac:dyDescent="0.2">
      <c r="C198" s="22"/>
      <c r="D198" s="22"/>
      <c r="E198" s="22"/>
      <c r="F198" s="22"/>
      <c r="G198" s="22"/>
      <c r="H198" s="22"/>
      <c r="I198" s="22"/>
      <c r="J198" s="22"/>
      <c r="K198" s="22"/>
      <c r="L198" s="22"/>
      <c r="M198" s="22"/>
      <c r="N198" s="22"/>
      <c r="O198" s="22"/>
      <c r="P198" s="22"/>
      <c r="Q198" s="22"/>
      <c r="R198" s="22"/>
    </row>
    <row r="199" spans="3:18" ht="15.75" customHeight="1" x14ac:dyDescent="0.2">
      <c r="C199" s="22"/>
      <c r="D199" s="22"/>
      <c r="E199" s="22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</row>
    <row r="200" spans="3:18" ht="15.75" customHeight="1" x14ac:dyDescent="0.2">
      <c r="C200" s="22"/>
      <c r="D200" s="22"/>
      <c r="E200" s="22"/>
      <c r="F200" s="22"/>
      <c r="G200" s="22"/>
      <c r="H200" s="22"/>
      <c r="I200" s="22"/>
      <c r="J200" s="22"/>
      <c r="K200" s="22"/>
      <c r="L200" s="22"/>
      <c r="M200" s="22"/>
      <c r="N200" s="22"/>
      <c r="O200" s="22"/>
      <c r="P200" s="22"/>
      <c r="Q200" s="22"/>
      <c r="R200" s="22"/>
    </row>
    <row r="201" spans="3:18" ht="15.75" customHeight="1" x14ac:dyDescent="0.2">
      <c r="C201" s="22"/>
      <c r="D201" s="22"/>
      <c r="E201" s="22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</row>
    <row r="202" spans="3:18" ht="15.75" customHeight="1" x14ac:dyDescent="0.2">
      <c r="C202" s="22"/>
      <c r="D202" s="22"/>
      <c r="E202" s="22"/>
      <c r="F202" s="22"/>
      <c r="G202" s="22"/>
      <c r="H202" s="22"/>
      <c r="I202" s="22"/>
      <c r="J202" s="22"/>
      <c r="K202" s="22"/>
      <c r="L202" s="22"/>
      <c r="M202" s="22"/>
      <c r="N202" s="22"/>
      <c r="O202" s="22"/>
      <c r="P202" s="22"/>
      <c r="Q202" s="22"/>
      <c r="R202" s="22"/>
    </row>
    <row r="203" spans="3:18" ht="15.75" customHeight="1" x14ac:dyDescent="0.2">
      <c r="C203" s="22"/>
      <c r="D203" s="22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</row>
    <row r="204" spans="3:18" ht="15.75" customHeight="1" x14ac:dyDescent="0.2">
      <c r="C204" s="22"/>
      <c r="D204" s="22"/>
      <c r="E204" s="22"/>
      <c r="F204" s="22"/>
      <c r="G204" s="22"/>
      <c r="H204" s="22"/>
      <c r="I204" s="22"/>
      <c r="J204" s="22"/>
      <c r="K204" s="22"/>
      <c r="L204" s="22"/>
      <c r="M204" s="22"/>
      <c r="N204" s="22"/>
      <c r="O204" s="22"/>
      <c r="P204" s="22"/>
      <c r="Q204" s="22"/>
      <c r="R204" s="22"/>
    </row>
    <row r="205" spans="3:18" ht="15.75" customHeight="1" x14ac:dyDescent="0.2">
      <c r="C205" s="22"/>
      <c r="D205" s="22"/>
      <c r="E205" s="22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</row>
    <row r="206" spans="3:18" ht="15.75" customHeight="1" x14ac:dyDescent="0.2">
      <c r="C206" s="22"/>
      <c r="D206" s="22"/>
      <c r="E206" s="22"/>
      <c r="F206" s="22"/>
      <c r="G206" s="22"/>
      <c r="H206" s="22"/>
      <c r="I206" s="22"/>
      <c r="J206" s="22"/>
      <c r="K206" s="22"/>
      <c r="L206" s="22"/>
      <c r="M206" s="22"/>
      <c r="N206" s="22"/>
      <c r="O206" s="22"/>
      <c r="P206" s="22"/>
      <c r="Q206" s="22"/>
      <c r="R206" s="22"/>
    </row>
    <row r="207" spans="3:18" ht="15.75" customHeight="1" x14ac:dyDescent="0.2">
      <c r="C207" s="22"/>
      <c r="D207" s="22"/>
      <c r="E207" s="22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</row>
    <row r="208" spans="3:18" ht="15.75" customHeight="1" x14ac:dyDescent="0.2">
      <c r="C208" s="22"/>
      <c r="D208" s="22"/>
      <c r="E208" s="22"/>
      <c r="F208" s="22"/>
      <c r="G208" s="22"/>
      <c r="H208" s="22"/>
      <c r="I208" s="22"/>
      <c r="J208" s="22"/>
      <c r="K208" s="22"/>
      <c r="L208" s="22"/>
      <c r="M208" s="22"/>
      <c r="N208" s="22"/>
      <c r="O208" s="22"/>
      <c r="P208" s="22"/>
      <c r="Q208" s="22"/>
      <c r="R208" s="22"/>
    </row>
    <row r="209" spans="3:18" ht="15.75" customHeight="1" x14ac:dyDescent="0.2">
      <c r="C209" s="22"/>
      <c r="D209" s="22"/>
      <c r="E209" s="22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</row>
    <row r="210" spans="3:18" ht="15.75" customHeight="1" x14ac:dyDescent="0.2">
      <c r="C210" s="22"/>
      <c r="D210" s="22"/>
      <c r="E210" s="22"/>
      <c r="F210" s="22"/>
      <c r="G210" s="22"/>
      <c r="H210" s="22"/>
      <c r="I210" s="22"/>
      <c r="J210" s="22"/>
      <c r="K210" s="22"/>
      <c r="L210" s="22"/>
      <c r="M210" s="22"/>
      <c r="N210" s="22"/>
      <c r="O210" s="22"/>
      <c r="P210" s="22"/>
      <c r="Q210" s="22"/>
      <c r="R210" s="22"/>
    </row>
    <row r="211" spans="3:18" ht="15.75" customHeight="1" x14ac:dyDescent="0.2">
      <c r="C211" s="22"/>
      <c r="D211" s="22"/>
      <c r="E211" s="22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</row>
    <row r="212" spans="3:18" ht="15.75" customHeight="1" x14ac:dyDescent="0.2">
      <c r="C212" s="22"/>
      <c r="D212" s="22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  <c r="R212" s="22"/>
    </row>
    <row r="213" spans="3:18" ht="15.75" customHeight="1" x14ac:dyDescent="0.2">
      <c r="C213" s="22"/>
      <c r="D213" s="22"/>
      <c r="E213" s="22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</row>
    <row r="214" spans="3:18" ht="15.75" customHeight="1" x14ac:dyDescent="0.2">
      <c r="C214" s="22"/>
      <c r="D214" s="22"/>
      <c r="E214" s="22"/>
      <c r="F214" s="22"/>
      <c r="G214" s="22"/>
      <c r="H214" s="22"/>
      <c r="I214" s="22"/>
      <c r="J214" s="22"/>
      <c r="K214" s="22"/>
      <c r="L214" s="22"/>
      <c r="M214" s="22"/>
      <c r="N214" s="22"/>
      <c r="O214" s="22"/>
      <c r="P214" s="22"/>
      <c r="Q214" s="22"/>
      <c r="R214" s="22"/>
    </row>
    <row r="215" spans="3:18" ht="15.75" customHeight="1" x14ac:dyDescent="0.2">
      <c r="C215" s="22"/>
      <c r="D215" s="22"/>
      <c r="E215" s="22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</row>
    <row r="216" spans="3:18" ht="15.75" customHeight="1" x14ac:dyDescent="0.2">
      <c r="C216" s="22"/>
      <c r="D216" s="22"/>
      <c r="E216" s="22"/>
      <c r="F216" s="22"/>
      <c r="G216" s="22"/>
      <c r="H216" s="22"/>
      <c r="I216" s="22"/>
      <c r="J216" s="22"/>
      <c r="K216" s="22"/>
      <c r="L216" s="22"/>
      <c r="M216" s="22"/>
      <c r="N216" s="22"/>
      <c r="O216" s="22"/>
      <c r="P216" s="22"/>
      <c r="Q216" s="22"/>
      <c r="R216" s="22"/>
    </row>
    <row r="217" spans="3:18" ht="15.75" customHeight="1" x14ac:dyDescent="0.2">
      <c r="C217" s="22"/>
      <c r="D217" s="22"/>
      <c r="E217" s="22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</row>
    <row r="218" spans="3:18" ht="15.75" customHeight="1" x14ac:dyDescent="0.2">
      <c r="C218" s="22"/>
      <c r="D218" s="22"/>
      <c r="E218" s="22"/>
      <c r="F218" s="22"/>
      <c r="G218" s="22"/>
      <c r="H218" s="22"/>
      <c r="I218" s="22"/>
      <c r="J218" s="22"/>
      <c r="K218" s="22"/>
      <c r="L218" s="22"/>
      <c r="M218" s="22"/>
      <c r="N218" s="22"/>
      <c r="O218" s="22"/>
      <c r="P218" s="22"/>
      <c r="Q218" s="22"/>
      <c r="R218" s="22"/>
    </row>
    <row r="219" spans="3:18" ht="15.75" customHeight="1" x14ac:dyDescent="0.2">
      <c r="C219" s="22"/>
      <c r="D219" s="22"/>
      <c r="E219" s="22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</row>
    <row r="220" spans="3:18" ht="15.75" customHeight="1" x14ac:dyDescent="0.2">
      <c r="C220" s="22"/>
      <c r="D220" s="22"/>
      <c r="E220" s="22"/>
      <c r="F220" s="22"/>
      <c r="G220" s="22"/>
      <c r="H220" s="22"/>
      <c r="I220" s="22"/>
      <c r="J220" s="22"/>
      <c r="K220" s="22"/>
      <c r="L220" s="22"/>
      <c r="M220" s="22"/>
      <c r="N220" s="22"/>
      <c r="O220" s="22"/>
      <c r="P220" s="22"/>
      <c r="Q220" s="22"/>
      <c r="R220" s="22"/>
    </row>
    <row r="221" spans="3:18" ht="15.75" customHeight="1" x14ac:dyDescent="0.15"/>
    <row r="222" spans="3:18" ht="15.75" customHeight="1" x14ac:dyDescent="0.15"/>
    <row r="223" spans="3:18" ht="15.75" customHeight="1" x14ac:dyDescent="0.15"/>
    <row r="224" spans="3:18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G1000"/>
  <sheetViews>
    <sheetView tabSelected="1" workbookViewId="0">
      <pane xSplit="2" ySplit="3" topLeftCell="C4" activePane="bottomRight" state="frozen"/>
      <selection activeCell="C4" sqref="C4:XFD31"/>
      <selection pane="topRight" activeCell="C4" sqref="C4:XFD31"/>
      <selection pane="bottomLeft" activeCell="C4" sqref="C4:XFD31"/>
      <selection pane="bottomRight" activeCell="C4" sqref="C4:XFD31"/>
    </sheetView>
  </sheetViews>
  <sheetFormatPr baseColWidth="10" defaultColWidth="14.5" defaultRowHeight="15" customHeight="1" x14ac:dyDescent="0.15"/>
  <cols>
    <col min="1" max="1" width="16.1640625" customWidth="1"/>
    <col min="2" max="2" width="18.1640625" customWidth="1"/>
    <col min="3" max="3" width="7.6640625" customWidth="1"/>
    <col min="4" max="4" width="6.5" customWidth="1"/>
    <col min="5" max="5" width="10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7.6640625" customWidth="1"/>
    <col min="16" max="16" width="11" customWidth="1"/>
    <col min="17" max="18" width="8.5" customWidth="1"/>
    <col min="20" max="20" width="9.6640625" customWidth="1"/>
    <col min="21" max="21" width="19.33203125" customWidth="1"/>
    <col min="22" max="22" width="13" customWidth="1"/>
    <col min="23" max="23" width="5.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6640625" customWidth="1"/>
    <col min="32" max="32" width="11.5" customWidth="1"/>
    <col min="33" max="33" width="10.1640625" customWidth="1"/>
  </cols>
  <sheetData>
    <row r="1" spans="1:33" ht="18.75" customHeight="1" x14ac:dyDescent="0.2">
      <c r="A1" s="29" t="str">
        <f ca="1">IFERROR(__xludf.DUMMYFUNCTION("IFERROR(VLOOKUP(B2,IMPORTRANGE(""https://docs.google.com/spreadsheets/d/1x0DhHglkXKoEBOD2MBsuK_EyIr1ouxD2ftIpqOYFa-k/edit?usp=sharing"",""OllieShops-SKU-Specific Info!B1:BJ7000""),4,FALSE),"""")"),"")</f>
        <v/>
      </c>
      <c r="B1" s="30"/>
      <c r="C1" s="31" t="s">
        <v>0</v>
      </c>
      <c r="D1" s="33" t="s">
        <v>1</v>
      </c>
      <c r="E1" s="33" t="s">
        <v>2</v>
      </c>
      <c r="F1" s="35" t="s">
        <v>3</v>
      </c>
      <c r="G1" s="35" t="s">
        <v>4</v>
      </c>
      <c r="H1" s="36" t="s">
        <v>5</v>
      </c>
      <c r="I1" s="33" t="s">
        <v>6</v>
      </c>
      <c r="J1" s="33" t="s">
        <v>7</v>
      </c>
      <c r="K1" s="33" t="s">
        <v>8</v>
      </c>
      <c r="L1" s="33" t="s">
        <v>9</v>
      </c>
      <c r="M1" s="40" t="s">
        <v>10</v>
      </c>
      <c r="N1" s="41" t="s">
        <v>11</v>
      </c>
      <c r="O1" s="33" t="s">
        <v>12</v>
      </c>
      <c r="P1" s="33" t="s">
        <v>13</v>
      </c>
      <c r="Q1" s="33" t="s">
        <v>14</v>
      </c>
      <c r="R1" s="33" t="s">
        <v>15</v>
      </c>
      <c r="S1" s="42" t="s">
        <v>16</v>
      </c>
      <c r="T1" s="42" t="s">
        <v>17</v>
      </c>
      <c r="U1" s="42" t="s">
        <v>18</v>
      </c>
      <c r="V1" s="42" t="s">
        <v>19</v>
      </c>
      <c r="W1" s="42" t="s">
        <v>20</v>
      </c>
      <c r="X1" s="42" t="s">
        <v>21</v>
      </c>
      <c r="Y1" s="42" t="s">
        <v>22</v>
      </c>
      <c r="Z1" s="42" t="s">
        <v>23</v>
      </c>
      <c r="AA1" s="42" t="s">
        <v>24</v>
      </c>
      <c r="AB1" s="42" t="s">
        <v>25</v>
      </c>
      <c r="AC1" s="42" t="s">
        <v>26</v>
      </c>
      <c r="AD1" s="44" t="s">
        <v>27</v>
      </c>
      <c r="AE1" s="45" t="s">
        <v>28</v>
      </c>
      <c r="AF1" s="46" t="s">
        <v>29</v>
      </c>
      <c r="AG1" s="45" t="s">
        <v>30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IFERROR(__xludf.DUMMYFUNCTION("IFERROR(VLOOKUP(B2,IMPORTRANGE(""https://docs.google.com/spreadsheets/d/1x0DhHglkXKoEBOD2MBsuK_EyIr1ouxD2ftIpqOYFa-k/edit?usp=sharing"",""OllieShops-SKU-Specific Info!B1:BJ7000""),3,FALSE),"""")"),"")</f>
        <v/>
      </c>
      <c r="B2" s="3" t="s">
        <v>65</v>
      </c>
      <c r="C2" s="32"/>
      <c r="D2" s="34"/>
      <c r="E2" s="32"/>
      <c r="F2" s="34"/>
      <c r="G2" s="34"/>
      <c r="H2" s="37"/>
      <c r="I2" s="34"/>
      <c r="J2" s="34"/>
      <c r="K2" s="37"/>
      <c r="L2" s="37"/>
      <c r="M2" s="37"/>
      <c r="N2" s="34"/>
      <c r="O2" s="34"/>
      <c r="P2" s="32"/>
      <c r="Q2" s="34"/>
      <c r="R2" s="34"/>
      <c r="S2" s="30"/>
      <c r="T2" s="30"/>
      <c r="U2" s="43"/>
      <c r="V2" s="43"/>
      <c r="W2" s="30"/>
      <c r="X2" s="30"/>
      <c r="Y2" s="30"/>
      <c r="Z2" s="30"/>
      <c r="AA2" s="43"/>
      <c r="AB2" s="43"/>
      <c r="AC2" s="43"/>
      <c r="AD2" s="43"/>
      <c r="AE2" s="30"/>
      <c r="AF2" s="30"/>
      <c r="AG2" s="30"/>
    </row>
    <row r="3" spans="1:33" ht="16" x14ac:dyDescent="0.15">
      <c r="A3" s="38" t="s">
        <v>32</v>
      </c>
      <c r="B3" s="39"/>
      <c r="C3" s="4">
        <f>((AE31+AF31)/0.85)*-1</f>
        <v>27.541176470588237</v>
      </c>
      <c r="D3" s="5">
        <f>SUM(D4:D99671)</f>
        <v>152</v>
      </c>
      <c r="E3" s="5"/>
      <c r="F3" s="6">
        <f t="shared" ref="F3:G3" si="0">SUM(F4:F99671)</f>
        <v>4716.2299999999996</v>
      </c>
      <c r="G3" s="6">
        <f t="shared" si="0"/>
        <v>0</v>
      </c>
      <c r="H3" s="7">
        <f>G3/F3*-1</f>
        <v>0</v>
      </c>
      <c r="I3" s="8">
        <f>J3/F3</f>
        <v>0.12262320567593185</v>
      </c>
      <c r="J3" s="6">
        <f>SUM(J4:J99671)</f>
        <v>578.31924130499999</v>
      </c>
      <c r="K3" s="6">
        <f>J3/D3</f>
        <v>3.8047318506907892</v>
      </c>
      <c r="L3" s="5"/>
      <c r="M3" s="9"/>
      <c r="N3" s="10"/>
      <c r="O3" s="5" t="str">
        <f ca="1">IFERROR(__xludf.DUMMYFUNCTION("IFERROR(VLOOKUP(B2,IMPORTRANGE(""https://docs.google.com/spreadsheets/d/1owCo6kL_VFQ5nPTdNogErmCBLjNiktT1m3SzTrxu3R0/edit#gid=2146806407"",""Ollie Shops - Compiled!b1:g5000""),2,FALSE),"""")"),"")</f>
        <v/>
      </c>
      <c r="P3" s="5"/>
      <c r="Q3" s="11"/>
      <c r="R3" s="11"/>
      <c r="S3" s="6"/>
      <c r="T3" s="10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10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10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5">
        <f>SUM(W4:W99671)</f>
        <v>0</v>
      </c>
      <c r="X3" s="7">
        <f>AVERAGE(X4:X99671)</f>
        <v>0</v>
      </c>
      <c r="Y3" s="6">
        <f>ROUND(AVERAGE(Y4:Y99671),2)</f>
        <v>0</v>
      </c>
      <c r="Z3" s="5"/>
      <c r="AA3" s="5"/>
      <c r="AB3" s="5"/>
      <c r="AC3" s="5"/>
      <c r="AD3" s="5"/>
      <c r="AE3" s="12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Info!B2:BZ7000""),36,false)),"""")*-1"),0)</f>
        <v>0</v>
      </c>
      <c r="AG3" s="6">
        <f>SUM(AG4:AG99671)</f>
        <v>0</v>
      </c>
    </row>
    <row r="4" spans="1:33" s="52" customFormat="1" ht="15.75" hidden="1" customHeight="1" x14ac:dyDescent="0.2">
      <c r="A4" s="13" t="s">
        <v>33</v>
      </c>
      <c r="B4" s="13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48"/>
      <c r="T4" s="48"/>
      <c r="U4" s="49"/>
      <c r="V4" s="50"/>
      <c r="W4" s="48"/>
      <c r="X4" s="48"/>
      <c r="Y4" s="48"/>
      <c r="Z4" s="48"/>
      <c r="AA4" s="48"/>
      <c r="AB4" s="51"/>
      <c r="AC4" s="48"/>
      <c r="AD4" s="48"/>
      <c r="AE4" s="48"/>
      <c r="AF4" s="48"/>
      <c r="AG4" s="48"/>
    </row>
    <row r="5" spans="1:33" s="52" customFormat="1" ht="15.75" hidden="1" customHeight="1" x14ac:dyDescent="0.2">
      <c r="A5" s="13" t="s">
        <v>34</v>
      </c>
      <c r="B5" s="13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48"/>
      <c r="T5" s="53"/>
      <c r="U5" s="49"/>
      <c r="V5" s="54"/>
      <c r="W5" s="48"/>
      <c r="X5" s="48"/>
      <c r="Y5" s="48"/>
      <c r="Z5" s="48"/>
      <c r="AA5" s="48"/>
      <c r="AB5" s="51"/>
      <c r="AC5" s="48"/>
      <c r="AD5" s="48"/>
      <c r="AE5" s="48"/>
      <c r="AF5" s="48"/>
      <c r="AG5" s="48"/>
    </row>
    <row r="6" spans="1:33" s="52" customFormat="1" ht="15.75" hidden="1" customHeight="1" x14ac:dyDescent="0.2">
      <c r="A6" s="13" t="s">
        <v>35</v>
      </c>
      <c r="B6" s="13"/>
      <c r="C6" s="17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48"/>
      <c r="T6" s="48"/>
      <c r="U6" s="49"/>
      <c r="V6" s="54"/>
      <c r="W6" s="48"/>
      <c r="X6" s="48"/>
      <c r="Y6" s="48"/>
      <c r="Z6" s="48"/>
      <c r="AA6" s="48"/>
      <c r="AB6" s="51"/>
      <c r="AC6" s="48"/>
      <c r="AD6" s="48"/>
      <c r="AE6" s="48"/>
      <c r="AF6" s="48"/>
      <c r="AG6" s="48"/>
    </row>
    <row r="7" spans="1:33" s="52" customFormat="1" ht="15.75" hidden="1" customHeight="1" x14ac:dyDescent="0.2">
      <c r="A7" s="13" t="s">
        <v>36</v>
      </c>
      <c r="B7" s="13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48"/>
      <c r="T7" s="48"/>
      <c r="U7" s="49"/>
      <c r="V7" s="54"/>
      <c r="W7" s="48"/>
      <c r="X7" s="48"/>
      <c r="Y7" s="48"/>
      <c r="Z7" s="48"/>
      <c r="AA7" s="48"/>
      <c r="AB7" s="51"/>
      <c r="AC7" s="48"/>
      <c r="AD7" s="48"/>
      <c r="AE7" s="48"/>
      <c r="AF7" s="48"/>
      <c r="AG7" s="48"/>
    </row>
    <row r="8" spans="1:33" s="52" customFormat="1" ht="15.75" hidden="1" customHeight="1" x14ac:dyDescent="0.2">
      <c r="A8" s="13" t="s">
        <v>37</v>
      </c>
      <c r="B8" s="13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48"/>
      <c r="T8" s="48"/>
      <c r="U8" s="49"/>
      <c r="V8" s="54"/>
      <c r="W8" s="48"/>
      <c r="X8" s="48"/>
      <c r="Y8" s="48"/>
      <c r="Z8" s="48"/>
      <c r="AA8" s="48"/>
      <c r="AB8" s="51"/>
      <c r="AC8" s="48"/>
      <c r="AD8" s="48"/>
      <c r="AE8" s="48"/>
      <c r="AF8" s="48"/>
      <c r="AG8" s="48"/>
    </row>
    <row r="9" spans="1:33" s="52" customFormat="1" ht="15.75" hidden="1" customHeight="1" x14ac:dyDescent="0.2">
      <c r="A9" s="13" t="s">
        <v>38</v>
      </c>
      <c r="B9" s="13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48"/>
      <c r="T9" s="48"/>
      <c r="U9" s="49"/>
      <c r="V9" s="54"/>
      <c r="W9" s="48"/>
      <c r="X9" s="48"/>
      <c r="Y9" s="48"/>
      <c r="Z9" s="48"/>
      <c r="AA9" s="48"/>
      <c r="AB9" s="51"/>
      <c r="AC9" s="48"/>
      <c r="AD9" s="48"/>
      <c r="AE9" s="48"/>
      <c r="AF9" s="48"/>
      <c r="AG9" s="48"/>
    </row>
    <row r="10" spans="1:33" s="52" customFormat="1" ht="15.75" hidden="1" customHeight="1" x14ac:dyDescent="0.2">
      <c r="A10" s="13" t="s">
        <v>39</v>
      </c>
      <c r="B10" s="13"/>
      <c r="C10" s="17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48"/>
      <c r="T10" s="48"/>
      <c r="U10" s="49"/>
      <c r="V10" s="54"/>
      <c r="W10" s="48"/>
      <c r="X10" s="48"/>
      <c r="Y10" s="48"/>
      <c r="Z10" s="48"/>
      <c r="AA10" s="48"/>
      <c r="AB10" s="51"/>
      <c r="AC10" s="48"/>
      <c r="AD10" s="48"/>
      <c r="AE10" s="48"/>
      <c r="AF10" s="48"/>
      <c r="AG10" s="48"/>
    </row>
    <row r="11" spans="1:33" s="52" customFormat="1" ht="15.75" hidden="1" customHeight="1" x14ac:dyDescent="0.2">
      <c r="A11" s="13" t="s">
        <v>40</v>
      </c>
      <c r="B11" s="13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48"/>
      <c r="T11" s="48"/>
      <c r="U11" s="49"/>
      <c r="V11" s="54"/>
      <c r="W11" s="48"/>
      <c r="X11" s="48"/>
      <c r="Y11" s="48"/>
      <c r="Z11" s="48"/>
      <c r="AA11" s="48"/>
      <c r="AB11" s="51"/>
      <c r="AC11" s="48"/>
      <c r="AD11" s="48"/>
      <c r="AE11" s="48"/>
      <c r="AF11" s="48"/>
      <c r="AG11" s="48"/>
    </row>
    <row r="12" spans="1:33" s="52" customFormat="1" ht="15.75" hidden="1" customHeight="1" x14ac:dyDescent="0.2">
      <c r="A12" s="13" t="s">
        <v>41</v>
      </c>
      <c r="B12" s="13"/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48"/>
      <c r="T12" s="48"/>
      <c r="U12" s="49"/>
      <c r="V12" s="54"/>
      <c r="W12" s="48"/>
      <c r="X12" s="48"/>
      <c r="Y12" s="48"/>
      <c r="Z12" s="48"/>
      <c r="AA12" s="48"/>
      <c r="AB12" s="51"/>
      <c r="AC12" s="48"/>
      <c r="AD12" s="48"/>
      <c r="AE12" s="48"/>
      <c r="AF12" s="48"/>
      <c r="AG12" s="48"/>
    </row>
    <row r="13" spans="1:33" s="52" customFormat="1" ht="15.75" hidden="1" customHeight="1" x14ac:dyDescent="0.2">
      <c r="A13" s="13" t="s">
        <v>42</v>
      </c>
      <c r="B13" s="13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48"/>
      <c r="T13" s="48"/>
      <c r="U13" s="49"/>
      <c r="V13" s="54"/>
      <c r="W13" s="48"/>
      <c r="X13" s="48"/>
      <c r="Y13" s="48"/>
      <c r="Z13" s="48"/>
      <c r="AA13" s="48"/>
      <c r="AB13" s="51"/>
      <c r="AC13" s="48"/>
      <c r="AD13" s="48"/>
      <c r="AE13" s="48"/>
      <c r="AF13" s="48"/>
      <c r="AG13" s="48"/>
    </row>
    <row r="14" spans="1:33" s="52" customFormat="1" ht="15.75" hidden="1" customHeight="1" x14ac:dyDescent="0.2">
      <c r="A14" s="13" t="s">
        <v>43</v>
      </c>
      <c r="B14" s="13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48"/>
      <c r="T14" s="48"/>
      <c r="U14" s="49"/>
      <c r="V14" s="54"/>
      <c r="W14" s="48"/>
      <c r="X14" s="48"/>
      <c r="Y14" s="48"/>
      <c r="Z14" s="48"/>
      <c r="AA14" s="48"/>
      <c r="AB14" s="51"/>
      <c r="AC14" s="48"/>
      <c r="AD14" s="48"/>
      <c r="AE14" s="48"/>
      <c r="AF14" s="48"/>
      <c r="AG14" s="48"/>
    </row>
    <row r="15" spans="1:33" s="52" customFormat="1" ht="15.75" hidden="1" customHeight="1" x14ac:dyDescent="0.2">
      <c r="A15" s="13" t="s">
        <v>44</v>
      </c>
      <c r="B15" s="13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48"/>
      <c r="T15" s="48"/>
      <c r="U15" s="49"/>
      <c r="V15" s="54"/>
      <c r="W15" s="48"/>
      <c r="X15" s="48"/>
      <c r="Y15" s="48"/>
      <c r="Z15" s="48"/>
      <c r="AA15" s="48"/>
      <c r="AB15" s="51"/>
      <c r="AC15" s="48"/>
      <c r="AD15" s="48"/>
      <c r="AE15" s="48"/>
      <c r="AF15" s="48"/>
      <c r="AG15" s="48"/>
    </row>
    <row r="16" spans="1:33" s="52" customFormat="1" ht="15.75" hidden="1" customHeight="1" x14ac:dyDescent="0.2">
      <c r="A16" s="13" t="s">
        <v>45</v>
      </c>
      <c r="B16" s="13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48"/>
      <c r="T16" s="48"/>
      <c r="U16" s="49"/>
      <c r="V16" s="54"/>
      <c r="W16" s="48"/>
      <c r="X16" s="48"/>
      <c r="Y16" s="48"/>
      <c r="Z16" s="48"/>
      <c r="AA16" s="48"/>
      <c r="AB16" s="51"/>
      <c r="AC16" s="48"/>
      <c r="AD16" s="48"/>
      <c r="AE16" s="48"/>
      <c r="AF16" s="48"/>
      <c r="AG16" s="48"/>
    </row>
    <row r="17" spans="1:33" s="52" customFormat="1" ht="15.75" hidden="1" customHeight="1" x14ac:dyDescent="0.2">
      <c r="A17" s="13" t="s">
        <v>46</v>
      </c>
      <c r="B17" s="13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48"/>
      <c r="T17" s="48"/>
      <c r="U17" s="49"/>
      <c r="V17" s="54"/>
      <c r="W17" s="48"/>
      <c r="X17" s="48"/>
      <c r="Y17" s="48"/>
      <c r="Z17" s="48"/>
      <c r="AA17" s="48"/>
      <c r="AB17" s="51"/>
      <c r="AC17" s="48"/>
      <c r="AD17" s="48"/>
      <c r="AE17" s="48"/>
      <c r="AF17" s="48"/>
      <c r="AG17" s="48"/>
    </row>
    <row r="18" spans="1:33" s="52" customFormat="1" ht="15.75" hidden="1" customHeight="1" x14ac:dyDescent="0.2">
      <c r="A18" s="13" t="s">
        <v>47</v>
      </c>
      <c r="B18" s="13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48"/>
      <c r="T18" s="48"/>
      <c r="U18" s="49"/>
      <c r="V18" s="54"/>
      <c r="W18" s="48"/>
      <c r="X18" s="48"/>
      <c r="Y18" s="48"/>
      <c r="Z18" s="48"/>
      <c r="AA18" s="48"/>
      <c r="AB18" s="51"/>
      <c r="AC18" s="48"/>
      <c r="AD18" s="48"/>
      <c r="AE18" s="48"/>
      <c r="AF18" s="48"/>
      <c r="AG18" s="48"/>
    </row>
    <row r="19" spans="1:33" s="52" customFormat="1" ht="15.75" hidden="1" customHeight="1" x14ac:dyDescent="0.2">
      <c r="A19" s="13" t="s">
        <v>48</v>
      </c>
      <c r="B19" s="13"/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48"/>
      <c r="T19" s="48"/>
      <c r="U19" s="49"/>
      <c r="V19" s="54"/>
      <c r="W19" s="48"/>
      <c r="X19" s="48"/>
      <c r="Y19" s="48"/>
      <c r="Z19" s="48"/>
      <c r="AA19" s="48"/>
      <c r="AB19" s="51"/>
      <c r="AC19" s="48"/>
      <c r="AD19" s="48"/>
      <c r="AE19" s="48"/>
      <c r="AF19" s="48"/>
      <c r="AG19" s="48"/>
    </row>
    <row r="20" spans="1:33" s="52" customFormat="1" ht="15.75" hidden="1" customHeight="1" x14ac:dyDescent="0.2">
      <c r="A20" s="13" t="s">
        <v>49</v>
      </c>
      <c r="B20" s="13"/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48"/>
      <c r="T20" s="48"/>
      <c r="U20" s="49"/>
      <c r="V20" s="54"/>
      <c r="W20" s="48"/>
      <c r="X20" s="48"/>
      <c r="Y20" s="48"/>
      <c r="Z20" s="48"/>
      <c r="AA20" s="48"/>
      <c r="AB20" s="51"/>
      <c r="AC20" s="48"/>
      <c r="AD20" s="48"/>
      <c r="AE20" s="48"/>
      <c r="AF20" s="48"/>
      <c r="AG20" s="48"/>
    </row>
    <row r="21" spans="1:33" s="52" customFormat="1" ht="15.75" hidden="1" customHeight="1" x14ac:dyDescent="0.2">
      <c r="A21" s="13" t="s">
        <v>50</v>
      </c>
      <c r="B21" s="13"/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48"/>
      <c r="T21" s="48"/>
      <c r="U21" s="49"/>
      <c r="V21" s="54"/>
      <c r="W21" s="48"/>
      <c r="X21" s="48"/>
      <c r="Y21" s="48"/>
      <c r="Z21" s="48"/>
      <c r="AA21" s="48"/>
      <c r="AB21" s="51"/>
      <c r="AC21" s="48"/>
      <c r="AD21" s="48"/>
      <c r="AE21" s="48"/>
      <c r="AF21" s="48"/>
      <c r="AG21" s="48"/>
    </row>
    <row r="22" spans="1:33" s="52" customFormat="1" ht="15.75" hidden="1" customHeight="1" x14ac:dyDescent="0.2">
      <c r="A22" s="13" t="s">
        <v>51</v>
      </c>
      <c r="B22" s="13"/>
      <c r="C22" s="17"/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48"/>
      <c r="T22" s="48"/>
      <c r="U22" s="49"/>
      <c r="V22" s="54"/>
      <c r="W22" s="48"/>
      <c r="X22" s="48"/>
      <c r="Y22" s="48"/>
      <c r="Z22" s="48"/>
      <c r="AA22" s="48"/>
      <c r="AB22" s="51"/>
      <c r="AC22" s="48"/>
      <c r="AD22" s="48"/>
      <c r="AE22" s="48"/>
      <c r="AF22" s="48"/>
      <c r="AG22" s="48"/>
    </row>
    <row r="23" spans="1:33" s="52" customFormat="1" ht="15.75" hidden="1" customHeight="1" x14ac:dyDescent="0.2">
      <c r="A23" s="13" t="s">
        <v>52</v>
      </c>
      <c r="B23" s="13"/>
      <c r="C23" s="17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48"/>
      <c r="T23" s="48"/>
      <c r="U23" s="49"/>
      <c r="V23" s="54"/>
      <c r="W23" s="48"/>
      <c r="X23" s="48"/>
      <c r="Y23" s="48"/>
      <c r="Z23" s="48"/>
      <c r="AA23" s="48"/>
      <c r="AB23" s="51"/>
      <c r="AC23" s="48"/>
      <c r="AD23" s="48"/>
      <c r="AE23" s="48"/>
      <c r="AF23" s="48"/>
      <c r="AG23" s="48"/>
    </row>
    <row r="24" spans="1:33" s="52" customFormat="1" ht="15.75" hidden="1" customHeight="1" x14ac:dyDescent="0.2">
      <c r="A24" s="13" t="s">
        <v>53</v>
      </c>
      <c r="B24" s="13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48"/>
      <c r="T24" s="48"/>
      <c r="U24" s="49"/>
      <c r="V24" s="54"/>
      <c r="W24" s="48"/>
      <c r="X24" s="48"/>
      <c r="Y24" s="48"/>
      <c r="Z24" s="48"/>
      <c r="AA24" s="48"/>
      <c r="AB24" s="51"/>
      <c r="AC24" s="48"/>
      <c r="AD24" s="48"/>
      <c r="AE24" s="48"/>
      <c r="AF24" s="48"/>
      <c r="AG24" s="48"/>
    </row>
    <row r="25" spans="1:33" s="52" customFormat="1" ht="15.75" customHeight="1" x14ac:dyDescent="0.2">
      <c r="A25" s="13" t="s">
        <v>54</v>
      </c>
      <c r="B25" s="13" t="s">
        <v>55</v>
      </c>
      <c r="C25" s="17">
        <f t="shared" ref="C25:C31" si="1">IFERROR(F25/D25," - ")</f>
        <v>19.978840579710145</v>
      </c>
      <c r="D25" s="17">
        <v>69</v>
      </c>
      <c r="E25" s="17">
        <v>0</v>
      </c>
      <c r="F25" s="17">
        <v>1378.54</v>
      </c>
      <c r="G25" s="17">
        <v>0</v>
      </c>
      <c r="H25" s="17">
        <f t="shared" ref="H25:H31" si="2">G25/F25*-1</f>
        <v>0</v>
      </c>
      <c r="I25" s="17">
        <f t="shared" ref="I25:I31" si="3">J25/F25</f>
        <v>-0.21331564043238993</v>
      </c>
      <c r="J25" s="17">
        <f t="shared" ref="J25:J31" si="4">F25*0.85+G25+AF25*D25+D25*AE25+AG25+AD25</f>
        <v>-294.06414296166679</v>
      </c>
      <c r="K25" s="17">
        <f t="shared" ref="K25:K31" si="5">J25/D25</f>
        <v>-4.26179917335749</v>
      </c>
      <c r="L25" s="17">
        <v>250</v>
      </c>
      <c r="M25" s="17">
        <f t="shared" ref="M25:M31" si="6">IFERROR(D25/L25,"-")</f>
        <v>0.27600000000000002</v>
      </c>
      <c r="N25" s="17">
        <v>118</v>
      </c>
      <c r="O25" s="17">
        <f t="shared" ref="O25:P25" si="7">D25/7</f>
        <v>9.8571428571428577</v>
      </c>
      <c r="P25" s="17">
        <f t="shared" si="7"/>
        <v>0</v>
      </c>
      <c r="Q25" s="17">
        <f t="shared" ref="Q25:Q31" si="8">ROUNDDOWN(N25/(O25+P25),0)</f>
        <v>11</v>
      </c>
      <c r="R25" s="17"/>
      <c r="S25" s="48">
        <v>0.19083969465648859</v>
      </c>
      <c r="T25" s="48" t="s">
        <v>56</v>
      </c>
      <c r="U25" s="49" t="s">
        <v>56</v>
      </c>
      <c r="V25" s="54" t="s">
        <v>56</v>
      </c>
      <c r="W25" s="48">
        <v>0</v>
      </c>
      <c r="X25" s="48">
        <f t="shared" ref="X25:X31" si="9">IFERROR(W25/D25,0)</f>
        <v>0</v>
      </c>
      <c r="Y25" s="48">
        <f t="shared" ref="Y25:Y31" si="10">IFERROR(G25/(W25+Z25)*-1,0)</f>
        <v>0</v>
      </c>
      <c r="Z25" s="48">
        <v>0</v>
      </c>
      <c r="AA25" s="48" t="s">
        <v>57</v>
      </c>
      <c r="AB25" s="51">
        <f t="shared" ref="AB25:AB31" si="11">IF(OR(AA25="UsLargeStandardSize",AA25="UsSmallStandardSize"),-0.69,-0.48)</f>
        <v>-0.69</v>
      </c>
      <c r="AC25" s="48">
        <v>4.624178703703704E-2</v>
      </c>
      <c r="AD25" s="48">
        <f t="shared" ref="AD25:AD31" si="12">IFERROR(AB25*AC25*D25*2,0)</f>
        <v>-4.4031429616666671</v>
      </c>
      <c r="AE25" s="48">
        <v>-4.95</v>
      </c>
      <c r="AF25" s="48">
        <v>-16.23</v>
      </c>
      <c r="AG25" s="48">
        <v>0</v>
      </c>
    </row>
    <row r="26" spans="1:33" s="52" customFormat="1" ht="15.75" customHeight="1" x14ac:dyDescent="0.2">
      <c r="A26" s="13" t="s">
        <v>58</v>
      </c>
      <c r="B26" s="13" t="s">
        <v>66</v>
      </c>
      <c r="C26" s="17">
        <f t="shared" si="1"/>
        <v>44.62</v>
      </c>
      <c r="D26" s="17">
        <v>1</v>
      </c>
      <c r="E26" s="17">
        <v>0</v>
      </c>
      <c r="F26" s="17">
        <v>44.62</v>
      </c>
      <c r="G26" s="17">
        <v>0</v>
      </c>
      <c r="H26" s="17">
        <f t="shared" si="2"/>
        <v>0</v>
      </c>
      <c r="I26" s="17">
        <f t="shared" si="3"/>
        <v>0.31950875242790977</v>
      </c>
      <c r="J26" s="17">
        <f t="shared" si="4"/>
        <v>14.256480533333333</v>
      </c>
      <c r="K26" s="17">
        <f t="shared" si="5"/>
        <v>14.256480533333333</v>
      </c>
      <c r="L26" s="17">
        <v>67</v>
      </c>
      <c r="M26" s="17">
        <f t="shared" si="6"/>
        <v>1.4925373134328358E-2</v>
      </c>
      <c r="N26" s="17">
        <v>125</v>
      </c>
      <c r="O26" s="17">
        <f t="shared" ref="O26:P26" si="13">D26/7</f>
        <v>0.14285714285714285</v>
      </c>
      <c r="P26" s="17">
        <f t="shared" si="13"/>
        <v>0</v>
      </c>
      <c r="Q26" s="17">
        <f t="shared" si="8"/>
        <v>875</v>
      </c>
      <c r="R26" s="17"/>
      <c r="S26" s="48">
        <v>0</v>
      </c>
      <c r="T26" s="48" t="s">
        <v>56</v>
      </c>
      <c r="U26" s="49" t="s">
        <v>56</v>
      </c>
      <c r="V26" s="54" t="s">
        <v>56</v>
      </c>
      <c r="W26" s="48">
        <v>0</v>
      </c>
      <c r="X26" s="48">
        <f t="shared" si="9"/>
        <v>0</v>
      </c>
      <c r="Y26" s="48">
        <f t="shared" si="10"/>
        <v>0</v>
      </c>
      <c r="Z26" s="48">
        <v>0</v>
      </c>
      <c r="AA26" s="48" t="s">
        <v>57</v>
      </c>
      <c r="AB26" s="51">
        <f t="shared" si="11"/>
        <v>-0.69</v>
      </c>
      <c r="AC26" s="48">
        <v>0.18878222222222224</v>
      </c>
      <c r="AD26" s="48">
        <f t="shared" si="12"/>
        <v>-0.26051946666666664</v>
      </c>
      <c r="AE26" s="48">
        <v>-7.18</v>
      </c>
      <c r="AF26" s="48">
        <v>-16.23</v>
      </c>
      <c r="AG26" s="48">
        <v>0</v>
      </c>
    </row>
    <row r="27" spans="1:33" s="52" customFormat="1" ht="15.75" customHeight="1" x14ac:dyDescent="0.2">
      <c r="A27" s="13" t="s">
        <v>60</v>
      </c>
      <c r="B27" s="13" t="s">
        <v>67</v>
      </c>
      <c r="C27" s="17">
        <f t="shared" si="1"/>
        <v>41.25272727272727</v>
      </c>
      <c r="D27" s="17">
        <v>11</v>
      </c>
      <c r="E27" s="17">
        <v>0</v>
      </c>
      <c r="F27" s="17">
        <v>453.78</v>
      </c>
      <c r="G27" s="17">
        <v>0</v>
      </c>
      <c r="H27" s="17">
        <f t="shared" si="2"/>
        <v>0</v>
      </c>
      <c r="I27" s="17">
        <f t="shared" si="3"/>
        <v>0.27620716176708243</v>
      </c>
      <c r="J27" s="17">
        <f t="shared" si="4"/>
        <v>125.33728586666665</v>
      </c>
      <c r="K27" s="17">
        <f t="shared" si="5"/>
        <v>11.394298715151514</v>
      </c>
      <c r="L27" s="17">
        <v>69</v>
      </c>
      <c r="M27" s="17">
        <f t="shared" si="6"/>
        <v>0.15942028985507245</v>
      </c>
      <c r="N27" s="17">
        <v>96</v>
      </c>
      <c r="O27" s="17">
        <f t="shared" ref="O27:P27" si="14">D27/7</f>
        <v>1.5714285714285714</v>
      </c>
      <c r="P27" s="17">
        <f t="shared" si="14"/>
        <v>0</v>
      </c>
      <c r="Q27" s="17">
        <f t="shared" si="8"/>
        <v>61</v>
      </c>
      <c r="R27" s="17"/>
      <c r="S27" s="48">
        <v>1.785714285714286E-2</v>
      </c>
      <c r="T27" s="48" t="s">
        <v>56</v>
      </c>
      <c r="U27" s="49" t="s">
        <v>56</v>
      </c>
      <c r="V27" s="54" t="s">
        <v>56</v>
      </c>
      <c r="W27" s="48">
        <v>0</v>
      </c>
      <c r="X27" s="48">
        <f t="shared" si="9"/>
        <v>0</v>
      </c>
      <c r="Y27" s="48">
        <f t="shared" si="10"/>
        <v>0</v>
      </c>
      <c r="Z27" s="48">
        <v>0</v>
      </c>
      <c r="AA27" s="48" t="s">
        <v>57</v>
      </c>
      <c r="AB27" s="51">
        <f t="shared" si="11"/>
        <v>-0.69</v>
      </c>
      <c r="AC27" s="48">
        <v>0.18878222222222224</v>
      </c>
      <c r="AD27" s="48">
        <f t="shared" si="12"/>
        <v>-2.8657141333333329</v>
      </c>
      <c r="AE27" s="48">
        <v>-7.18</v>
      </c>
      <c r="AF27" s="48">
        <v>-16.23</v>
      </c>
      <c r="AG27" s="48">
        <v>0</v>
      </c>
    </row>
    <row r="28" spans="1:33" s="52" customFormat="1" ht="15.75" customHeight="1" x14ac:dyDescent="0.2">
      <c r="A28" s="13" t="s">
        <v>61</v>
      </c>
      <c r="B28" s="13"/>
      <c r="C28" s="17">
        <f t="shared" si="1"/>
        <v>39.989999999999995</v>
      </c>
      <c r="D28" s="17">
        <v>63</v>
      </c>
      <c r="E28" s="17">
        <v>0</v>
      </c>
      <c r="F28" s="17">
        <v>2519.37</v>
      </c>
      <c r="G28" s="17">
        <v>0</v>
      </c>
      <c r="H28" s="17">
        <f t="shared" si="2"/>
        <v>0</v>
      </c>
      <c r="I28" s="17">
        <f t="shared" si="3"/>
        <v>0.25808903559223145</v>
      </c>
      <c r="J28" s="17">
        <f t="shared" si="4"/>
        <v>650.22177360000012</v>
      </c>
      <c r="K28" s="17">
        <f t="shared" si="5"/>
        <v>10.320980533333335</v>
      </c>
      <c r="L28" s="17">
        <v>107</v>
      </c>
      <c r="M28" s="17">
        <f t="shared" si="6"/>
        <v>0.58878504672897192</v>
      </c>
      <c r="N28" s="17">
        <v>25</v>
      </c>
      <c r="O28" s="17">
        <f t="shared" ref="O28:P28" si="15">D28/7</f>
        <v>9</v>
      </c>
      <c r="P28" s="17">
        <f t="shared" si="15"/>
        <v>0</v>
      </c>
      <c r="Q28" s="17">
        <f t="shared" si="8"/>
        <v>2</v>
      </c>
      <c r="R28" s="17"/>
      <c r="S28" s="48">
        <v>1.5263157894736841</v>
      </c>
      <c r="T28" s="48" t="s">
        <v>56</v>
      </c>
      <c r="U28" s="49" t="s">
        <v>56</v>
      </c>
      <c r="V28" s="54" t="s">
        <v>56</v>
      </c>
      <c r="W28" s="48">
        <v>0</v>
      </c>
      <c r="X28" s="48">
        <f t="shared" si="9"/>
        <v>0</v>
      </c>
      <c r="Y28" s="48">
        <f t="shared" si="10"/>
        <v>0</v>
      </c>
      <c r="Z28" s="48">
        <v>0</v>
      </c>
      <c r="AA28" s="48" t="s">
        <v>57</v>
      </c>
      <c r="AB28" s="51">
        <f t="shared" si="11"/>
        <v>-0.69</v>
      </c>
      <c r="AC28" s="48">
        <v>0.18878222222222224</v>
      </c>
      <c r="AD28" s="48">
        <f t="shared" si="12"/>
        <v>-16.412726399999997</v>
      </c>
      <c r="AE28" s="48">
        <v>-7.18</v>
      </c>
      <c r="AF28" s="48">
        <v>-16.23</v>
      </c>
      <c r="AG28" s="48">
        <v>0</v>
      </c>
    </row>
    <row r="29" spans="1:33" s="52" customFormat="1" ht="15.75" customHeight="1" x14ac:dyDescent="0.2">
      <c r="A29" s="13" t="s">
        <v>62</v>
      </c>
      <c r="B29" s="13"/>
      <c r="C29" s="17">
        <f t="shared" si="1"/>
        <v>39.99</v>
      </c>
      <c r="D29" s="17">
        <v>8</v>
      </c>
      <c r="E29" s="17">
        <v>0</v>
      </c>
      <c r="F29" s="17">
        <v>319.92</v>
      </c>
      <c r="G29" s="17">
        <v>0</v>
      </c>
      <c r="H29" s="17">
        <f t="shared" si="2"/>
        <v>0</v>
      </c>
      <c r="I29" s="17">
        <f t="shared" si="3"/>
        <v>0.25808903559223145</v>
      </c>
      <c r="J29" s="17">
        <f t="shared" si="4"/>
        <v>82.567844266666683</v>
      </c>
      <c r="K29" s="17">
        <f t="shared" si="5"/>
        <v>10.320980533333335</v>
      </c>
      <c r="L29" s="17">
        <v>84</v>
      </c>
      <c r="M29" s="17">
        <f t="shared" si="6"/>
        <v>9.5238095238095233E-2</v>
      </c>
      <c r="N29" s="17">
        <v>0</v>
      </c>
      <c r="O29" s="17">
        <f t="shared" ref="O29:P29" si="16">D29/7</f>
        <v>1.1428571428571428</v>
      </c>
      <c r="P29" s="17">
        <f t="shared" si="16"/>
        <v>0</v>
      </c>
      <c r="Q29" s="17">
        <f t="shared" si="8"/>
        <v>0</v>
      </c>
      <c r="R29" s="17"/>
      <c r="S29" s="48">
        <v>32</v>
      </c>
      <c r="T29" s="48" t="s">
        <v>56</v>
      </c>
      <c r="U29" s="49" t="s">
        <v>56</v>
      </c>
      <c r="V29" s="54" t="s">
        <v>56</v>
      </c>
      <c r="W29" s="48">
        <v>0</v>
      </c>
      <c r="X29" s="48">
        <f t="shared" si="9"/>
        <v>0</v>
      </c>
      <c r="Y29" s="48">
        <f t="shared" si="10"/>
        <v>0</v>
      </c>
      <c r="Z29" s="48">
        <v>0</v>
      </c>
      <c r="AA29" s="48" t="s">
        <v>57</v>
      </c>
      <c r="AB29" s="51">
        <f t="shared" si="11"/>
        <v>-0.69</v>
      </c>
      <c r="AC29" s="48">
        <v>0.18878222222222224</v>
      </c>
      <c r="AD29" s="48">
        <f t="shared" si="12"/>
        <v>-2.0841557333333331</v>
      </c>
      <c r="AE29" s="48">
        <v>-7.18</v>
      </c>
      <c r="AF29" s="48">
        <v>-16.23</v>
      </c>
      <c r="AG29" s="48">
        <v>0</v>
      </c>
    </row>
    <row r="30" spans="1:33" s="52" customFormat="1" ht="15.75" customHeight="1" x14ac:dyDescent="0.2">
      <c r="A30" s="13" t="s">
        <v>63</v>
      </c>
      <c r="B30" s="13"/>
      <c r="C30" s="17" t="str">
        <f t="shared" si="1"/>
        <v xml:space="preserve"> - </v>
      </c>
      <c r="D30" s="17">
        <v>0</v>
      </c>
      <c r="E30" s="17">
        <v>0</v>
      </c>
      <c r="F30" s="17">
        <v>0</v>
      </c>
      <c r="G30" s="17">
        <v>0</v>
      </c>
      <c r="H30" s="17" t="e">
        <f t="shared" si="2"/>
        <v>#DIV/0!</v>
      </c>
      <c r="I30" s="17" t="e">
        <f t="shared" si="3"/>
        <v>#DIV/0!</v>
      </c>
      <c r="J30" s="17">
        <f t="shared" si="4"/>
        <v>0</v>
      </c>
      <c r="K30" s="17" t="e">
        <f t="shared" si="5"/>
        <v>#DIV/0!</v>
      </c>
      <c r="L30" s="17">
        <v>0</v>
      </c>
      <c r="M30" s="17" t="str">
        <f t="shared" si="6"/>
        <v>-</v>
      </c>
      <c r="N30" s="17">
        <v>0</v>
      </c>
      <c r="O30" s="17">
        <f t="shared" ref="O30:P30" si="17">D30/7</f>
        <v>0</v>
      </c>
      <c r="P30" s="17">
        <f t="shared" si="17"/>
        <v>0</v>
      </c>
      <c r="Q30" s="17" t="e">
        <f t="shared" si="8"/>
        <v>#DIV/0!</v>
      </c>
      <c r="R30" s="17"/>
      <c r="S30" s="48">
        <v>1.129251700680272</v>
      </c>
      <c r="T30" s="48" t="s">
        <v>56</v>
      </c>
      <c r="U30" s="49" t="s">
        <v>56</v>
      </c>
      <c r="V30" s="54" t="s">
        <v>56</v>
      </c>
      <c r="W30" s="48">
        <v>0</v>
      </c>
      <c r="X30" s="48">
        <f t="shared" si="9"/>
        <v>0</v>
      </c>
      <c r="Y30" s="48">
        <f t="shared" si="10"/>
        <v>0</v>
      </c>
      <c r="Z30" s="48">
        <v>0</v>
      </c>
      <c r="AA30" s="48" t="s">
        <v>57</v>
      </c>
      <c r="AB30" s="51">
        <f t="shared" si="11"/>
        <v>-0.69</v>
      </c>
      <c r="AC30" s="48">
        <v>0.18878222222222224</v>
      </c>
      <c r="AD30" s="48">
        <f t="shared" si="12"/>
        <v>0</v>
      </c>
      <c r="AE30" s="48">
        <v>-7.18</v>
      </c>
      <c r="AF30" s="48">
        <v>-16.23</v>
      </c>
      <c r="AG30" s="48">
        <v>0</v>
      </c>
    </row>
    <row r="31" spans="1:33" s="52" customFormat="1" ht="15.75" customHeight="1" x14ac:dyDescent="0.2">
      <c r="A31" s="13" t="s">
        <v>64</v>
      </c>
      <c r="B31" s="13"/>
      <c r="C31" s="17" t="str">
        <f t="shared" si="1"/>
        <v xml:space="preserve"> - </v>
      </c>
      <c r="D31" s="17">
        <v>0</v>
      </c>
      <c r="E31" s="17">
        <v>0</v>
      </c>
      <c r="F31" s="17">
        <v>0</v>
      </c>
      <c r="G31" s="17">
        <v>0</v>
      </c>
      <c r="H31" s="17" t="e">
        <f t="shared" si="2"/>
        <v>#DIV/0!</v>
      </c>
      <c r="I31" s="17" t="e">
        <f t="shared" si="3"/>
        <v>#DIV/0!</v>
      </c>
      <c r="J31" s="17">
        <f t="shared" si="4"/>
        <v>0</v>
      </c>
      <c r="K31" s="17" t="e">
        <f t="shared" si="5"/>
        <v>#DIV/0!</v>
      </c>
      <c r="L31" s="17">
        <v>0</v>
      </c>
      <c r="M31" s="17" t="str">
        <f t="shared" si="6"/>
        <v>-</v>
      </c>
      <c r="N31" s="17">
        <v>0</v>
      </c>
      <c r="O31" s="17">
        <f t="shared" ref="O31:P31" si="18">D31/7</f>
        <v>0</v>
      </c>
      <c r="P31" s="17">
        <f t="shared" si="18"/>
        <v>0</v>
      </c>
      <c r="Q31" s="17" t="e">
        <f t="shared" si="8"/>
        <v>#DIV/0!</v>
      </c>
      <c r="R31" s="17" t="str">
        <f ca="1">IFERROR(__xludf.DUMMYFUNCTION("IFERROR(VLOOKUP($B$2,IMPORTRANGE(""https://docs.google.com/spreadsheets/d/1KiWZV1ko8G7lnRucBRBd29jj3Be6ltMfljMDqzOkQmI/edit#gid=1381463014"",""Lookup!A:F""),6,FALSE),"""")"),"")</f>
        <v/>
      </c>
      <c r="S31" s="48">
        <v>1.307086614173228</v>
      </c>
      <c r="T31" s="48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1" s="49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1" s="54" t="str">
        <f ca="1">IFERROR(__xludf.DUMMYFUNCTION("IFERROR(VLOOKUP($B$2,IMPORTRANGE(""https://docs.google.com/spreadsheets/d/1KiWZV1ko8G7lnRucBRBd29jj3Be6ltMfljMDqzOkQmI/edit#gid=1381463014"",""Lookup!A:D""),2,FALSE),"""")"),"")</f>
        <v/>
      </c>
      <c r="W31" s="48">
        <v>0</v>
      </c>
      <c r="X31" s="48">
        <f t="shared" si="9"/>
        <v>0</v>
      </c>
      <c r="Y31" s="48">
        <f t="shared" si="10"/>
        <v>0</v>
      </c>
      <c r="Z31" s="48">
        <v>0</v>
      </c>
      <c r="AA31" s="48" t="s">
        <v>57</v>
      </c>
      <c r="AB31" s="51">
        <f t="shared" si="11"/>
        <v>-0.69</v>
      </c>
      <c r="AC31" s="48">
        <v>0.18878222222222224</v>
      </c>
      <c r="AD31" s="48">
        <f t="shared" si="12"/>
        <v>0</v>
      </c>
      <c r="AE31" s="48">
        <v>-7.18</v>
      </c>
      <c r="AF31" s="48">
        <v>-16.23</v>
      </c>
      <c r="AG31" s="48">
        <v>0</v>
      </c>
    </row>
    <row r="32" spans="1:33" ht="15.75" customHeight="1" x14ac:dyDescent="0.2">
      <c r="A32" s="13"/>
      <c r="B32" s="13"/>
      <c r="C32" s="22"/>
      <c r="D32" s="22"/>
      <c r="E32" s="22"/>
      <c r="F32" s="22"/>
      <c r="G32" s="22"/>
      <c r="H32" s="22"/>
      <c r="I32" s="22"/>
      <c r="J32" s="22"/>
      <c r="K32" s="22"/>
      <c r="L32" s="22"/>
      <c r="M32" s="22"/>
      <c r="N32" s="22"/>
      <c r="O32" s="22"/>
      <c r="P32" s="22"/>
      <c r="Q32" s="22"/>
      <c r="R32" s="22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20"/>
    </row>
    <row r="33" spans="1:33" ht="15.75" customHeight="1" x14ac:dyDescent="0.2">
      <c r="A33" s="13"/>
      <c r="B33" s="13"/>
      <c r="C33" s="22"/>
      <c r="D33" s="22"/>
      <c r="E33" s="22"/>
      <c r="F33" s="22"/>
      <c r="G33" s="22"/>
      <c r="H33" s="22"/>
      <c r="I33" s="22"/>
      <c r="J33" s="22"/>
      <c r="K33" s="22"/>
      <c r="L33" s="22"/>
      <c r="M33" s="22"/>
      <c r="N33" s="22"/>
      <c r="O33" s="22"/>
      <c r="P33" s="22"/>
      <c r="Q33" s="22"/>
      <c r="R33" s="22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</row>
    <row r="34" spans="1:33" ht="15.75" customHeight="1" x14ac:dyDescent="0.2">
      <c r="A34" s="13"/>
      <c r="B34" s="13"/>
      <c r="C34" s="22"/>
      <c r="D34" s="22"/>
      <c r="E34" s="22"/>
      <c r="F34" s="22"/>
      <c r="G34" s="22"/>
      <c r="H34" s="22"/>
      <c r="I34" s="22"/>
      <c r="J34" s="22"/>
      <c r="K34" s="22"/>
      <c r="L34" s="22"/>
      <c r="M34" s="22"/>
      <c r="N34" s="22"/>
      <c r="O34" s="22"/>
      <c r="P34" s="22"/>
      <c r="Q34" s="22"/>
      <c r="R34" s="22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</row>
    <row r="35" spans="1:33" ht="15.75" customHeight="1" x14ac:dyDescent="0.2">
      <c r="C35" s="22"/>
      <c r="D35" s="22"/>
      <c r="E35" s="22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22"/>
      <c r="R35" s="22"/>
    </row>
    <row r="36" spans="1:33" ht="15.75" customHeight="1" x14ac:dyDescent="0.2">
      <c r="C36" s="22"/>
      <c r="D36" s="22"/>
      <c r="E36" s="22"/>
      <c r="F36" s="22"/>
      <c r="G36" s="22"/>
      <c r="H36" s="22"/>
      <c r="I36" s="22"/>
      <c r="J36" s="22"/>
      <c r="K36" s="22"/>
      <c r="L36" s="22"/>
      <c r="M36" s="22"/>
      <c r="N36" s="22"/>
      <c r="O36" s="22"/>
      <c r="P36" s="22"/>
      <c r="Q36" s="22"/>
      <c r="R36" s="22"/>
    </row>
    <row r="37" spans="1:33" ht="15.75" customHeight="1" x14ac:dyDescent="0.2">
      <c r="C37" s="22"/>
      <c r="D37" s="22"/>
      <c r="E37" s="22"/>
      <c r="F37" s="22"/>
      <c r="G37" s="22"/>
      <c r="H37" s="22"/>
      <c r="I37" s="22"/>
      <c r="J37" s="22"/>
      <c r="K37" s="22"/>
      <c r="L37" s="22"/>
      <c r="M37" s="22"/>
      <c r="N37" s="22"/>
      <c r="O37" s="22"/>
      <c r="P37" s="22"/>
      <c r="Q37" s="22"/>
      <c r="R37" s="22"/>
    </row>
    <row r="38" spans="1:33" ht="15.75" customHeight="1" x14ac:dyDescent="0.2">
      <c r="C38" s="22"/>
      <c r="D38" s="22"/>
      <c r="E38" s="22"/>
      <c r="F38" s="22"/>
      <c r="G38" s="22"/>
      <c r="H38" s="22"/>
      <c r="I38" s="22"/>
      <c r="J38" s="22"/>
      <c r="K38" s="22"/>
      <c r="L38" s="22"/>
      <c r="M38" s="22"/>
      <c r="N38" s="22"/>
      <c r="O38" s="22"/>
      <c r="P38" s="22"/>
      <c r="Q38" s="22"/>
      <c r="R38" s="22"/>
    </row>
    <row r="39" spans="1:33" ht="15.75" customHeight="1" x14ac:dyDescent="0.2">
      <c r="C39" s="22"/>
      <c r="D39" s="22"/>
      <c r="E39" s="22"/>
      <c r="F39" s="22"/>
      <c r="G39" s="22"/>
      <c r="H39" s="22"/>
      <c r="I39" s="22"/>
      <c r="J39" s="22"/>
      <c r="K39" s="22"/>
      <c r="L39" s="22"/>
      <c r="M39" s="22"/>
      <c r="N39" s="22"/>
      <c r="O39" s="22"/>
      <c r="P39" s="22"/>
      <c r="Q39" s="22"/>
      <c r="R39" s="22"/>
    </row>
    <row r="40" spans="1:33" ht="15.75" customHeight="1" x14ac:dyDescent="0.2">
      <c r="C40" s="22"/>
      <c r="D40" s="22"/>
      <c r="E40" s="22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</row>
    <row r="41" spans="1:33" ht="15.75" customHeight="1" x14ac:dyDescent="0.2">
      <c r="C41" s="22"/>
      <c r="D41" s="22"/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</row>
    <row r="42" spans="1:33" ht="15.75" customHeight="1" x14ac:dyDescent="0.2">
      <c r="C42" s="22"/>
      <c r="D42" s="22"/>
      <c r="E42" s="22"/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</row>
    <row r="43" spans="1:33" ht="15.75" customHeight="1" x14ac:dyDescent="0.2">
      <c r="C43" s="22"/>
      <c r="D43" s="22"/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</row>
    <row r="44" spans="1:33" ht="15.75" customHeight="1" x14ac:dyDescent="0.2"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</row>
    <row r="45" spans="1:33" ht="15.75" customHeight="1" x14ac:dyDescent="0.2">
      <c r="C45" s="22"/>
      <c r="D45" s="22"/>
      <c r="E45" s="22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</row>
    <row r="46" spans="1:33" ht="15.75" customHeight="1" x14ac:dyDescent="0.2">
      <c r="C46" s="22"/>
      <c r="D46" s="22"/>
      <c r="E46" s="22"/>
      <c r="F46" s="22"/>
      <c r="G46" s="22"/>
      <c r="H46" s="22"/>
      <c r="I46" s="22"/>
      <c r="J46" s="22"/>
      <c r="K46" s="22"/>
      <c r="L46" s="22"/>
      <c r="M46" s="22"/>
      <c r="N46" s="22"/>
      <c r="O46" s="22"/>
      <c r="P46" s="22"/>
      <c r="Q46" s="22"/>
      <c r="R46" s="22"/>
    </row>
    <row r="47" spans="1:33" ht="15.75" customHeight="1" x14ac:dyDescent="0.2">
      <c r="C47" s="22"/>
      <c r="D47" s="22"/>
      <c r="E47" s="22"/>
      <c r="F47" s="22"/>
      <c r="G47" s="22"/>
      <c r="H47" s="22"/>
      <c r="I47" s="22"/>
      <c r="J47" s="22"/>
      <c r="K47" s="22"/>
      <c r="L47" s="22"/>
      <c r="M47" s="22"/>
      <c r="N47" s="22"/>
      <c r="O47" s="22"/>
      <c r="P47" s="22"/>
      <c r="Q47" s="22"/>
      <c r="R47" s="22"/>
    </row>
    <row r="48" spans="1:33" ht="15.75" customHeight="1" x14ac:dyDescent="0.2">
      <c r="C48" s="22"/>
      <c r="D48" s="22"/>
      <c r="E48" s="22"/>
      <c r="F48" s="22"/>
      <c r="G48" s="22"/>
      <c r="H48" s="22"/>
      <c r="I48" s="22"/>
      <c r="J48" s="22"/>
      <c r="K48" s="22"/>
      <c r="L48" s="22"/>
      <c r="M48" s="22"/>
      <c r="N48" s="22"/>
      <c r="O48" s="22"/>
      <c r="P48" s="22"/>
      <c r="Q48" s="22"/>
      <c r="R48" s="22"/>
    </row>
    <row r="49" spans="3:18" ht="15.75" customHeight="1" x14ac:dyDescent="0.2">
      <c r="C49" s="22"/>
      <c r="D49" s="22"/>
      <c r="E49" s="22"/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22"/>
      <c r="R49" s="22"/>
    </row>
    <row r="50" spans="3:18" ht="15.75" customHeight="1" x14ac:dyDescent="0.2">
      <c r="C50" s="22"/>
      <c r="D50" s="22"/>
      <c r="E50" s="22"/>
      <c r="F50" s="22"/>
      <c r="G50" s="22"/>
      <c r="H50" s="22"/>
      <c r="I50" s="22"/>
      <c r="J50" s="22"/>
      <c r="K50" s="22"/>
      <c r="L50" s="22"/>
      <c r="M50" s="22"/>
      <c r="N50" s="22"/>
      <c r="O50" s="22"/>
      <c r="P50" s="22"/>
      <c r="Q50" s="22"/>
      <c r="R50" s="22"/>
    </row>
    <row r="51" spans="3:18" ht="15.75" customHeight="1" x14ac:dyDescent="0.2">
      <c r="C51" s="22"/>
      <c r="D51" s="22"/>
      <c r="E51" s="22"/>
      <c r="F51" s="22"/>
      <c r="G51" s="22"/>
      <c r="H51" s="22"/>
      <c r="I51" s="22"/>
      <c r="J51" s="22"/>
      <c r="K51" s="22"/>
      <c r="L51" s="22"/>
      <c r="M51" s="22"/>
      <c r="N51" s="22"/>
      <c r="O51" s="22"/>
      <c r="P51" s="22"/>
      <c r="Q51" s="22"/>
      <c r="R51" s="22"/>
    </row>
    <row r="52" spans="3:18" ht="15.75" customHeight="1" x14ac:dyDescent="0.2">
      <c r="C52" s="22"/>
      <c r="D52" s="22"/>
      <c r="E52" s="22"/>
      <c r="F52" s="22"/>
      <c r="G52" s="22"/>
      <c r="H52" s="22"/>
      <c r="I52" s="22"/>
      <c r="J52" s="22"/>
      <c r="K52" s="22"/>
      <c r="L52" s="22"/>
      <c r="M52" s="22"/>
      <c r="N52" s="22"/>
      <c r="O52" s="22"/>
      <c r="P52" s="22"/>
      <c r="Q52" s="22"/>
      <c r="R52" s="22"/>
    </row>
    <row r="53" spans="3:18" ht="15.75" customHeight="1" x14ac:dyDescent="0.2">
      <c r="C53" s="22"/>
      <c r="D53" s="22"/>
      <c r="E53" s="22"/>
      <c r="F53" s="22"/>
      <c r="G53" s="22"/>
      <c r="H53" s="22"/>
      <c r="I53" s="22"/>
      <c r="J53" s="22"/>
      <c r="K53" s="22"/>
      <c r="L53" s="22"/>
      <c r="M53" s="22"/>
      <c r="N53" s="22"/>
      <c r="O53" s="22"/>
      <c r="P53" s="22"/>
      <c r="Q53" s="22"/>
      <c r="R53" s="22"/>
    </row>
    <row r="54" spans="3:18" ht="15.75" customHeight="1" x14ac:dyDescent="0.2">
      <c r="C54" s="22"/>
      <c r="D54" s="22"/>
      <c r="E54" s="22"/>
      <c r="F54" s="22"/>
      <c r="G54" s="22"/>
      <c r="H54" s="22"/>
      <c r="I54" s="22"/>
      <c r="J54" s="22"/>
      <c r="K54" s="22"/>
      <c r="L54" s="22"/>
      <c r="M54" s="22"/>
      <c r="N54" s="22"/>
      <c r="O54" s="22"/>
      <c r="P54" s="22"/>
      <c r="Q54" s="22"/>
      <c r="R54" s="22"/>
    </row>
    <row r="55" spans="3:18" ht="15.75" customHeight="1" x14ac:dyDescent="0.2">
      <c r="C55" s="22"/>
      <c r="D55" s="22"/>
      <c r="E55" s="22"/>
      <c r="F55" s="22"/>
      <c r="G55" s="22"/>
      <c r="H55" s="22"/>
      <c r="I55" s="22"/>
      <c r="J55" s="22"/>
      <c r="K55" s="22"/>
      <c r="L55" s="22"/>
      <c r="M55" s="22"/>
      <c r="N55" s="22"/>
      <c r="O55" s="22"/>
      <c r="P55" s="22"/>
      <c r="Q55" s="22"/>
      <c r="R55" s="22"/>
    </row>
    <row r="56" spans="3:18" ht="15.75" customHeight="1" x14ac:dyDescent="0.2">
      <c r="C56" s="22"/>
      <c r="D56" s="22"/>
      <c r="E56" s="22"/>
      <c r="F56" s="22"/>
      <c r="G56" s="22"/>
      <c r="H56" s="22"/>
      <c r="I56" s="22"/>
      <c r="J56" s="22"/>
      <c r="K56" s="22"/>
      <c r="L56" s="22"/>
      <c r="M56" s="22"/>
      <c r="N56" s="22"/>
      <c r="O56" s="22"/>
      <c r="P56" s="22"/>
      <c r="Q56" s="22"/>
      <c r="R56" s="22"/>
    </row>
    <row r="57" spans="3:18" ht="15.75" customHeight="1" x14ac:dyDescent="0.2">
      <c r="C57" s="22"/>
      <c r="D57" s="22"/>
      <c r="E57" s="22"/>
      <c r="F57" s="22"/>
      <c r="G57" s="22"/>
      <c r="H57" s="22"/>
      <c r="I57" s="22"/>
      <c r="J57" s="22"/>
      <c r="K57" s="22"/>
      <c r="L57" s="22"/>
      <c r="M57" s="22"/>
      <c r="N57" s="22"/>
      <c r="O57" s="22"/>
      <c r="P57" s="22"/>
      <c r="Q57" s="22"/>
      <c r="R57" s="22"/>
    </row>
    <row r="58" spans="3:18" ht="15.75" customHeight="1" x14ac:dyDescent="0.2">
      <c r="C58" s="22"/>
      <c r="D58" s="22"/>
      <c r="E58" s="22"/>
      <c r="F58" s="22"/>
      <c r="G58" s="22"/>
      <c r="H58" s="22"/>
      <c r="I58" s="22"/>
      <c r="J58" s="22"/>
      <c r="K58" s="22"/>
      <c r="L58" s="22"/>
      <c r="M58" s="22"/>
      <c r="N58" s="22"/>
      <c r="O58" s="22"/>
      <c r="P58" s="22"/>
      <c r="Q58" s="22"/>
      <c r="R58" s="22"/>
    </row>
    <row r="59" spans="3:18" ht="15.75" customHeight="1" x14ac:dyDescent="0.2">
      <c r="C59" s="22"/>
      <c r="D59" s="22"/>
      <c r="E59" s="22"/>
      <c r="F59" s="22"/>
      <c r="G59" s="22"/>
      <c r="H59" s="22"/>
      <c r="I59" s="22"/>
      <c r="J59" s="22"/>
      <c r="K59" s="22"/>
      <c r="L59" s="22"/>
      <c r="M59" s="22"/>
      <c r="N59" s="22"/>
      <c r="O59" s="22"/>
      <c r="P59" s="22"/>
      <c r="Q59" s="22"/>
      <c r="R59" s="22"/>
    </row>
    <row r="60" spans="3:18" ht="15.75" customHeight="1" x14ac:dyDescent="0.2">
      <c r="C60" s="22"/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2"/>
      <c r="O60" s="22"/>
      <c r="P60" s="22"/>
      <c r="Q60" s="22"/>
      <c r="R60" s="22"/>
    </row>
    <row r="61" spans="3:18" ht="15.75" customHeight="1" x14ac:dyDescent="0.2">
      <c r="C61" s="22"/>
      <c r="D61" s="22"/>
      <c r="E61" s="22"/>
      <c r="F61" s="22"/>
      <c r="G61" s="22"/>
      <c r="H61" s="22"/>
      <c r="I61" s="22"/>
      <c r="J61" s="22"/>
      <c r="K61" s="22"/>
      <c r="L61" s="22"/>
      <c r="M61" s="22"/>
      <c r="N61" s="22"/>
      <c r="O61" s="22"/>
      <c r="P61" s="22"/>
      <c r="Q61" s="22"/>
      <c r="R61" s="22"/>
    </row>
    <row r="62" spans="3:18" ht="15.75" customHeight="1" x14ac:dyDescent="0.2">
      <c r="C62" s="22"/>
      <c r="D62" s="22"/>
      <c r="E62" s="22"/>
      <c r="F62" s="22"/>
      <c r="G62" s="22"/>
      <c r="H62" s="22"/>
      <c r="I62" s="22"/>
      <c r="J62" s="22"/>
      <c r="K62" s="22"/>
      <c r="L62" s="22"/>
      <c r="M62" s="22"/>
      <c r="N62" s="22"/>
      <c r="O62" s="22"/>
      <c r="P62" s="22"/>
      <c r="Q62" s="22"/>
      <c r="R62" s="22"/>
    </row>
    <row r="63" spans="3:18" ht="15.75" customHeight="1" x14ac:dyDescent="0.2">
      <c r="C63" s="22"/>
      <c r="D63" s="22"/>
      <c r="E63" s="22"/>
      <c r="F63" s="22"/>
      <c r="G63" s="22"/>
      <c r="H63" s="22"/>
      <c r="I63" s="22"/>
      <c r="J63" s="22"/>
      <c r="K63" s="22"/>
      <c r="L63" s="22"/>
      <c r="M63" s="22"/>
      <c r="N63" s="22"/>
      <c r="O63" s="22"/>
      <c r="P63" s="22"/>
      <c r="Q63" s="22"/>
      <c r="R63" s="22"/>
    </row>
    <row r="64" spans="3:18" ht="15.75" customHeight="1" x14ac:dyDescent="0.2">
      <c r="C64" s="22"/>
      <c r="D64" s="22"/>
      <c r="E64" s="22"/>
      <c r="F64" s="22"/>
      <c r="G64" s="22"/>
      <c r="H64" s="22"/>
      <c r="I64" s="22"/>
      <c r="J64" s="22"/>
      <c r="K64" s="22"/>
      <c r="L64" s="22"/>
      <c r="M64" s="22"/>
      <c r="N64" s="22"/>
      <c r="O64" s="22"/>
      <c r="P64" s="22"/>
      <c r="Q64" s="22"/>
      <c r="R64" s="22"/>
    </row>
    <row r="65" spans="3:18" ht="15.75" customHeight="1" x14ac:dyDescent="0.2">
      <c r="C65" s="22"/>
      <c r="D65" s="22"/>
      <c r="E65" s="22"/>
      <c r="F65" s="22"/>
      <c r="G65" s="22"/>
      <c r="H65" s="22"/>
      <c r="I65" s="22"/>
      <c r="J65" s="22"/>
      <c r="K65" s="22"/>
      <c r="L65" s="22"/>
      <c r="M65" s="22"/>
      <c r="N65" s="22"/>
      <c r="O65" s="22"/>
      <c r="P65" s="22"/>
      <c r="Q65" s="22"/>
      <c r="R65" s="22"/>
    </row>
    <row r="66" spans="3:18" ht="15.75" customHeight="1" x14ac:dyDescent="0.2">
      <c r="C66" s="22"/>
      <c r="D66" s="22"/>
      <c r="E66" s="22"/>
      <c r="F66" s="22"/>
      <c r="G66" s="22"/>
      <c r="H66" s="22"/>
      <c r="I66" s="22"/>
      <c r="J66" s="22"/>
      <c r="K66" s="22"/>
      <c r="L66" s="22"/>
      <c r="M66" s="22"/>
      <c r="N66" s="22"/>
      <c r="O66" s="22"/>
      <c r="P66" s="22"/>
      <c r="Q66" s="22"/>
      <c r="R66" s="22"/>
    </row>
    <row r="67" spans="3:18" ht="15.75" customHeight="1" x14ac:dyDescent="0.2">
      <c r="C67" s="22"/>
      <c r="D67" s="22"/>
      <c r="E67" s="22"/>
      <c r="F67" s="22"/>
      <c r="G67" s="22"/>
      <c r="H67" s="22"/>
      <c r="I67" s="22"/>
      <c r="J67" s="22"/>
      <c r="K67" s="22"/>
      <c r="L67" s="22"/>
      <c r="M67" s="22"/>
      <c r="N67" s="22"/>
      <c r="O67" s="22"/>
      <c r="P67" s="22"/>
      <c r="Q67" s="22"/>
      <c r="R67" s="22"/>
    </row>
    <row r="68" spans="3:18" ht="15.75" customHeight="1" x14ac:dyDescent="0.2">
      <c r="C68" s="22"/>
      <c r="D68" s="22"/>
      <c r="E68" s="22"/>
      <c r="F68" s="22"/>
      <c r="G68" s="22"/>
      <c r="H68" s="22"/>
      <c r="I68" s="22"/>
      <c r="J68" s="22"/>
      <c r="K68" s="22"/>
      <c r="L68" s="22"/>
      <c r="M68" s="22"/>
      <c r="N68" s="22"/>
      <c r="O68" s="22"/>
      <c r="P68" s="22"/>
      <c r="Q68" s="22"/>
      <c r="R68" s="22"/>
    </row>
    <row r="69" spans="3:18" ht="15.75" customHeight="1" x14ac:dyDescent="0.2">
      <c r="C69" s="22"/>
      <c r="D69" s="22"/>
      <c r="E69" s="22"/>
      <c r="F69" s="22"/>
      <c r="G69" s="22"/>
      <c r="H69" s="22"/>
      <c r="I69" s="22"/>
      <c r="J69" s="22"/>
      <c r="K69" s="22"/>
      <c r="L69" s="22"/>
      <c r="M69" s="22"/>
      <c r="N69" s="22"/>
      <c r="O69" s="22"/>
      <c r="P69" s="22"/>
      <c r="Q69" s="22"/>
      <c r="R69" s="22"/>
    </row>
    <row r="70" spans="3:18" ht="15.75" customHeight="1" x14ac:dyDescent="0.2">
      <c r="C70" s="22"/>
      <c r="D70" s="22"/>
      <c r="E70" s="22"/>
      <c r="F70" s="22"/>
      <c r="G70" s="22"/>
      <c r="H70" s="22"/>
      <c r="I70" s="22"/>
      <c r="J70" s="22"/>
      <c r="K70" s="22"/>
      <c r="L70" s="22"/>
      <c r="M70" s="22"/>
      <c r="N70" s="22"/>
      <c r="O70" s="22"/>
      <c r="P70" s="22"/>
      <c r="Q70" s="22"/>
      <c r="R70" s="22"/>
    </row>
    <row r="71" spans="3:18" ht="15.75" customHeight="1" x14ac:dyDescent="0.2">
      <c r="C71" s="22"/>
      <c r="D71" s="22"/>
      <c r="E71" s="22"/>
      <c r="F71" s="22"/>
      <c r="G71" s="22"/>
      <c r="H71" s="22"/>
      <c r="I71" s="22"/>
      <c r="J71" s="22"/>
      <c r="K71" s="22"/>
      <c r="L71" s="22"/>
      <c r="M71" s="22"/>
      <c r="N71" s="22"/>
      <c r="O71" s="22"/>
      <c r="P71" s="22"/>
      <c r="Q71" s="22"/>
      <c r="R71" s="22"/>
    </row>
    <row r="72" spans="3:18" ht="15.75" customHeight="1" x14ac:dyDescent="0.2">
      <c r="C72" s="22"/>
      <c r="D72" s="22"/>
      <c r="E72" s="22"/>
      <c r="F72" s="22"/>
      <c r="G72" s="22"/>
      <c r="H72" s="22"/>
      <c r="I72" s="22"/>
      <c r="J72" s="22"/>
      <c r="K72" s="22"/>
      <c r="L72" s="22"/>
      <c r="M72" s="22"/>
      <c r="N72" s="22"/>
      <c r="O72" s="22"/>
      <c r="P72" s="22"/>
      <c r="Q72" s="22"/>
      <c r="R72" s="22"/>
    </row>
    <row r="73" spans="3:18" ht="15.75" customHeight="1" x14ac:dyDescent="0.2">
      <c r="C73" s="22"/>
      <c r="D73" s="22"/>
      <c r="E73" s="22"/>
      <c r="F73" s="22"/>
      <c r="G73" s="22"/>
      <c r="H73" s="22"/>
      <c r="I73" s="22"/>
      <c r="J73" s="22"/>
      <c r="K73" s="22"/>
      <c r="L73" s="22"/>
      <c r="M73" s="22"/>
      <c r="N73" s="22"/>
      <c r="O73" s="22"/>
      <c r="P73" s="22"/>
      <c r="Q73" s="22"/>
      <c r="R73" s="22"/>
    </row>
    <row r="74" spans="3:18" ht="15.75" customHeight="1" x14ac:dyDescent="0.2">
      <c r="C74" s="22"/>
      <c r="D74" s="22"/>
      <c r="E74" s="22"/>
      <c r="F74" s="22"/>
      <c r="G74" s="22"/>
      <c r="H74" s="22"/>
      <c r="I74" s="22"/>
      <c r="J74" s="22"/>
      <c r="K74" s="22"/>
      <c r="L74" s="22"/>
      <c r="M74" s="22"/>
      <c r="N74" s="22"/>
      <c r="O74" s="22"/>
      <c r="P74" s="22"/>
      <c r="Q74" s="22"/>
      <c r="R74" s="22"/>
    </row>
    <row r="75" spans="3:18" ht="15.75" customHeight="1" x14ac:dyDescent="0.2">
      <c r="C75" s="22"/>
      <c r="D75" s="22"/>
      <c r="E75" s="22"/>
      <c r="F75" s="22"/>
      <c r="G75" s="22"/>
      <c r="H75" s="22"/>
      <c r="I75" s="22"/>
      <c r="J75" s="22"/>
      <c r="K75" s="22"/>
      <c r="L75" s="22"/>
      <c r="M75" s="22"/>
      <c r="N75" s="22"/>
      <c r="O75" s="22"/>
      <c r="P75" s="22"/>
      <c r="Q75" s="22"/>
      <c r="R75" s="22"/>
    </row>
    <row r="76" spans="3:18" ht="15.75" customHeight="1" x14ac:dyDescent="0.2">
      <c r="C76" s="22"/>
      <c r="D76" s="22"/>
      <c r="E76" s="22"/>
      <c r="F76" s="22"/>
      <c r="G76" s="22"/>
      <c r="H76" s="22"/>
      <c r="I76" s="22"/>
      <c r="J76" s="22"/>
      <c r="K76" s="22"/>
      <c r="L76" s="22"/>
      <c r="M76" s="22"/>
      <c r="N76" s="22"/>
      <c r="O76" s="22"/>
      <c r="P76" s="22"/>
      <c r="Q76" s="22"/>
      <c r="R76" s="22"/>
    </row>
    <row r="77" spans="3:18" ht="15.75" customHeight="1" x14ac:dyDescent="0.2">
      <c r="C77" s="22"/>
      <c r="D77" s="22"/>
      <c r="E77" s="22"/>
      <c r="F77" s="22"/>
      <c r="G77" s="22"/>
      <c r="H77" s="22"/>
      <c r="I77" s="22"/>
      <c r="J77" s="22"/>
      <c r="K77" s="22"/>
      <c r="L77" s="22"/>
      <c r="M77" s="22"/>
      <c r="N77" s="22"/>
      <c r="O77" s="22"/>
      <c r="P77" s="22"/>
      <c r="Q77" s="22"/>
      <c r="R77" s="22"/>
    </row>
    <row r="78" spans="3:18" ht="15.75" customHeight="1" x14ac:dyDescent="0.2">
      <c r="C78" s="22"/>
      <c r="D78" s="22"/>
      <c r="E78" s="22"/>
      <c r="F78" s="22"/>
      <c r="G78" s="22"/>
      <c r="H78" s="22"/>
      <c r="I78" s="22"/>
      <c r="J78" s="22"/>
      <c r="K78" s="22"/>
      <c r="L78" s="22"/>
      <c r="M78" s="22"/>
      <c r="N78" s="22"/>
      <c r="O78" s="22"/>
      <c r="P78" s="22"/>
      <c r="Q78" s="22"/>
      <c r="R78" s="22"/>
    </row>
    <row r="79" spans="3:18" ht="15.75" customHeight="1" x14ac:dyDescent="0.2">
      <c r="C79" s="22"/>
      <c r="D79" s="22"/>
      <c r="E79" s="22"/>
      <c r="F79" s="22"/>
      <c r="G79" s="22"/>
      <c r="H79" s="22"/>
      <c r="I79" s="22"/>
      <c r="J79" s="22"/>
      <c r="K79" s="22"/>
      <c r="L79" s="22"/>
      <c r="M79" s="22"/>
      <c r="N79" s="22"/>
      <c r="O79" s="22"/>
      <c r="P79" s="22"/>
      <c r="Q79" s="22"/>
      <c r="R79" s="22"/>
    </row>
    <row r="80" spans="3:18" ht="15.75" customHeight="1" x14ac:dyDescent="0.2">
      <c r="C80" s="22"/>
      <c r="D80" s="22"/>
      <c r="E80" s="22"/>
      <c r="F80" s="22"/>
      <c r="G80" s="22"/>
      <c r="H80" s="22"/>
      <c r="I80" s="22"/>
      <c r="J80" s="22"/>
      <c r="K80" s="22"/>
      <c r="L80" s="22"/>
      <c r="M80" s="22"/>
      <c r="N80" s="22"/>
      <c r="O80" s="22"/>
      <c r="P80" s="22"/>
      <c r="Q80" s="22"/>
      <c r="R80" s="22"/>
    </row>
    <row r="81" spans="3:18" ht="15.75" customHeight="1" x14ac:dyDescent="0.2">
      <c r="C81" s="22"/>
      <c r="D81" s="22"/>
      <c r="E81" s="22"/>
      <c r="F81" s="22"/>
      <c r="G81" s="22"/>
      <c r="H81" s="22"/>
      <c r="I81" s="22"/>
      <c r="J81" s="22"/>
      <c r="K81" s="22"/>
      <c r="L81" s="22"/>
      <c r="M81" s="22"/>
      <c r="N81" s="22"/>
      <c r="O81" s="22"/>
      <c r="P81" s="22"/>
      <c r="Q81" s="22"/>
      <c r="R81" s="22"/>
    </row>
    <row r="82" spans="3:18" ht="15.75" customHeight="1" x14ac:dyDescent="0.2">
      <c r="C82" s="22"/>
      <c r="D82" s="22"/>
      <c r="E82" s="22"/>
      <c r="F82" s="22"/>
      <c r="G82" s="22"/>
      <c r="H82" s="22"/>
      <c r="I82" s="22"/>
      <c r="J82" s="22"/>
      <c r="K82" s="22"/>
      <c r="L82" s="22"/>
      <c r="M82" s="22"/>
      <c r="N82" s="22"/>
      <c r="O82" s="22"/>
      <c r="P82" s="22"/>
      <c r="Q82" s="22"/>
      <c r="R82" s="22"/>
    </row>
    <row r="83" spans="3:18" ht="15.75" customHeight="1" x14ac:dyDescent="0.2">
      <c r="C83" s="22"/>
      <c r="D83" s="22"/>
      <c r="E83" s="22"/>
      <c r="F83" s="22"/>
      <c r="G83" s="22"/>
      <c r="H83" s="22"/>
      <c r="I83" s="22"/>
      <c r="J83" s="22"/>
      <c r="K83" s="22"/>
      <c r="L83" s="22"/>
      <c r="M83" s="22"/>
      <c r="N83" s="22"/>
      <c r="O83" s="22"/>
      <c r="P83" s="22"/>
      <c r="Q83" s="22"/>
      <c r="R83" s="22"/>
    </row>
    <row r="84" spans="3:18" ht="15.75" customHeight="1" x14ac:dyDescent="0.2">
      <c r="C84" s="22"/>
      <c r="D84" s="22"/>
      <c r="E84" s="22"/>
      <c r="F84" s="22"/>
      <c r="G84" s="22"/>
      <c r="H84" s="22"/>
      <c r="I84" s="22"/>
      <c r="J84" s="22"/>
      <c r="K84" s="22"/>
      <c r="L84" s="22"/>
      <c r="M84" s="22"/>
      <c r="N84" s="22"/>
      <c r="O84" s="22"/>
      <c r="P84" s="22"/>
      <c r="Q84" s="22"/>
      <c r="R84" s="22"/>
    </row>
    <row r="85" spans="3:18" ht="15.75" customHeight="1" x14ac:dyDescent="0.2">
      <c r="C85" s="22"/>
      <c r="D85" s="22"/>
      <c r="E85" s="22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2"/>
    </row>
    <row r="86" spans="3:18" ht="15.75" customHeight="1" x14ac:dyDescent="0.2">
      <c r="C86" s="22"/>
      <c r="D86" s="22"/>
      <c r="E86" s="22"/>
      <c r="F86" s="22"/>
      <c r="G86" s="22"/>
      <c r="H86" s="22"/>
      <c r="I86" s="22"/>
      <c r="J86" s="22"/>
      <c r="K86" s="22"/>
      <c r="L86" s="22"/>
      <c r="M86" s="22"/>
      <c r="N86" s="22"/>
      <c r="O86" s="22"/>
      <c r="P86" s="22"/>
      <c r="Q86" s="22"/>
      <c r="R86" s="22"/>
    </row>
    <row r="87" spans="3:18" ht="15.75" customHeight="1" x14ac:dyDescent="0.2">
      <c r="C87" s="22"/>
      <c r="D87" s="22"/>
      <c r="E87" s="22"/>
      <c r="F87" s="22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</row>
    <row r="88" spans="3:18" ht="15.75" customHeight="1" x14ac:dyDescent="0.2">
      <c r="C88" s="22"/>
      <c r="D88" s="22"/>
      <c r="E88" s="22"/>
      <c r="F88" s="22"/>
      <c r="G88" s="22"/>
      <c r="H88" s="22"/>
      <c r="I88" s="22"/>
      <c r="J88" s="22"/>
      <c r="K88" s="22"/>
      <c r="L88" s="22"/>
      <c r="M88" s="22"/>
      <c r="N88" s="22"/>
      <c r="O88" s="22"/>
      <c r="P88" s="22"/>
      <c r="Q88" s="22"/>
      <c r="R88" s="22"/>
    </row>
    <row r="89" spans="3:18" ht="15.75" customHeight="1" x14ac:dyDescent="0.2">
      <c r="C89" s="22"/>
      <c r="D89" s="22"/>
      <c r="E89" s="22"/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</row>
    <row r="90" spans="3:18" ht="15.75" customHeight="1" x14ac:dyDescent="0.2">
      <c r="C90" s="22"/>
      <c r="D90" s="22"/>
      <c r="E90" s="22"/>
      <c r="F90" s="22"/>
      <c r="G90" s="22"/>
      <c r="H90" s="22"/>
      <c r="I90" s="22"/>
      <c r="J90" s="22"/>
      <c r="K90" s="22"/>
      <c r="L90" s="22"/>
      <c r="M90" s="22"/>
      <c r="N90" s="22"/>
      <c r="O90" s="22"/>
      <c r="P90" s="22"/>
      <c r="Q90" s="22"/>
      <c r="R90" s="22"/>
    </row>
    <row r="91" spans="3:18" ht="15.75" customHeight="1" x14ac:dyDescent="0.2">
      <c r="C91" s="22"/>
      <c r="D91" s="22"/>
      <c r="E91" s="22"/>
      <c r="F91" s="22"/>
      <c r="G91" s="22"/>
      <c r="H91" s="22"/>
      <c r="I91" s="22"/>
      <c r="J91" s="22"/>
      <c r="K91" s="22"/>
      <c r="L91" s="22"/>
      <c r="M91" s="22"/>
      <c r="N91" s="22"/>
      <c r="O91" s="22"/>
      <c r="P91" s="22"/>
      <c r="Q91" s="22"/>
      <c r="R91" s="22"/>
    </row>
    <row r="92" spans="3:18" ht="15.75" customHeight="1" x14ac:dyDescent="0.2">
      <c r="C92" s="22"/>
      <c r="D92" s="22"/>
      <c r="E92" s="22"/>
      <c r="F92" s="22"/>
      <c r="G92" s="22"/>
      <c r="H92" s="22"/>
      <c r="I92" s="22"/>
      <c r="J92" s="22"/>
      <c r="K92" s="22"/>
      <c r="L92" s="22"/>
      <c r="M92" s="22"/>
      <c r="N92" s="22"/>
      <c r="O92" s="22"/>
      <c r="P92" s="22"/>
      <c r="Q92" s="22"/>
      <c r="R92" s="22"/>
    </row>
    <row r="93" spans="3:18" ht="15.75" customHeight="1" x14ac:dyDescent="0.2">
      <c r="C93" s="22"/>
      <c r="D93" s="22"/>
      <c r="E93" s="22"/>
      <c r="F93" s="22"/>
      <c r="G93" s="22"/>
      <c r="H93" s="22"/>
      <c r="I93" s="22"/>
      <c r="J93" s="22"/>
      <c r="K93" s="22"/>
      <c r="L93" s="22"/>
      <c r="M93" s="22"/>
      <c r="N93" s="22"/>
      <c r="O93" s="22"/>
      <c r="P93" s="22"/>
      <c r="Q93" s="22"/>
      <c r="R93" s="22"/>
    </row>
    <row r="94" spans="3:18" ht="15.75" customHeight="1" x14ac:dyDescent="0.2">
      <c r="C94" s="22"/>
      <c r="D94" s="22"/>
      <c r="E94" s="22"/>
      <c r="F94" s="22"/>
      <c r="G94" s="22"/>
      <c r="H94" s="22"/>
      <c r="I94" s="22"/>
      <c r="J94" s="22"/>
      <c r="K94" s="22"/>
      <c r="L94" s="22"/>
      <c r="M94" s="22"/>
      <c r="N94" s="22"/>
      <c r="O94" s="22"/>
      <c r="P94" s="22"/>
      <c r="Q94" s="22"/>
      <c r="R94" s="22"/>
    </row>
    <row r="95" spans="3:18" ht="15.75" customHeight="1" x14ac:dyDescent="0.2">
      <c r="C95" s="22"/>
      <c r="D95" s="22"/>
      <c r="E95" s="22"/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</row>
    <row r="96" spans="3:18" ht="15.75" customHeight="1" x14ac:dyDescent="0.2">
      <c r="C96" s="22"/>
      <c r="D96" s="22"/>
      <c r="E96" s="22"/>
      <c r="F96" s="22"/>
      <c r="G96" s="22"/>
      <c r="H96" s="22"/>
      <c r="I96" s="22"/>
      <c r="J96" s="22"/>
      <c r="K96" s="22"/>
      <c r="L96" s="22"/>
      <c r="M96" s="22"/>
      <c r="N96" s="22"/>
      <c r="O96" s="22"/>
      <c r="P96" s="22"/>
      <c r="Q96" s="22"/>
      <c r="R96" s="22"/>
    </row>
    <row r="97" spans="3:18" ht="15.75" customHeight="1" x14ac:dyDescent="0.2">
      <c r="C97" s="22"/>
      <c r="D97" s="22"/>
      <c r="E97" s="22"/>
      <c r="F97" s="22"/>
      <c r="G97" s="22"/>
      <c r="H97" s="22"/>
      <c r="I97" s="22"/>
      <c r="J97" s="22"/>
      <c r="K97" s="22"/>
      <c r="L97" s="22"/>
      <c r="M97" s="22"/>
      <c r="N97" s="22"/>
      <c r="O97" s="22"/>
      <c r="P97" s="22"/>
      <c r="Q97" s="22"/>
      <c r="R97" s="22"/>
    </row>
    <row r="98" spans="3:18" ht="15.75" customHeight="1" x14ac:dyDescent="0.2">
      <c r="C98" s="22"/>
      <c r="D98" s="22"/>
      <c r="E98" s="22"/>
      <c r="F98" s="22"/>
      <c r="G98" s="22"/>
      <c r="H98" s="22"/>
      <c r="I98" s="22"/>
      <c r="J98" s="22"/>
      <c r="K98" s="22"/>
      <c r="L98" s="22"/>
      <c r="M98" s="22"/>
      <c r="N98" s="22"/>
      <c r="O98" s="22"/>
      <c r="P98" s="22"/>
      <c r="Q98" s="22"/>
      <c r="R98" s="22"/>
    </row>
    <row r="99" spans="3:18" ht="15.75" customHeight="1" x14ac:dyDescent="0.2">
      <c r="C99" s="22"/>
      <c r="D99" s="22"/>
      <c r="E99" s="22"/>
      <c r="F99" s="22"/>
      <c r="G99" s="22"/>
      <c r="H99" s="22"/>
      <c r="I99" s="22"/>
      <c r="J99" s="22"/>
      <c r="K99" s="22"/>
      <c r="L99" s="22"/>
      <c r="M99" s="22"/>
      <c r="N99" s="22"/>
      <c r="O99" s="22"/>
      <c r="P99" s="22"/>
      <c r="Q99" s="22"/>
      <c r="R99" s="22"/>
    </row>
    <row r="100" spans="3:18" ht="15.75" customHeight="1" x14ac:dyDescent="0.2">
      <c r="C100" s="22"/>
      <c r="D100" s="22"/>
      <c r="E100" s="22"/>
      <c r="F100" s="22"/>
      <c r="G100" s="22"/>
      <c r="H100" s="22"/>
      <c r="I100" s="22"/>
      <c r="J100" s="22"/>
      <c r="K100" s="22"/>
      <c r="L100" s="22"/>
      <c r="M100" s="22"/>
      <c r="N100" s="22"/>
      <c r="O100" s="22"/>
      <c r="P100" s="22"/>
      <c r="Q100" s="22"/>
      <c r="R100" s="22"/>
    </row>
    <row r="101" spans="3:18" ht="15.75" customHeight="1" x14ac:dyDescent="0.2">
      <c r="C101" s="22"/>
      <c r="D101" s="22"/>
      <c r="E101" s="22"/>
      <c r="F101" s="22"/>
      <c r="G101" s="22"/>
      <c r="H101" s="22"/>
      <c r="I101" s="22"/>
      <c r="J101" s="22"/>
      <c r="K101" s="22"/>
      <c r="L101" s="22"/>
      <c r="M101" s="22"/>
      <c r="N101" s="22"/>
      <c r="O101" s="22"/>
      <c r="P101" s="22"/>
      <c r="Q101" s="22"/>
      <c r="R101" s="22"/>
    </row>
    <row r="102" spans="3:18" ht="15.75" customHeight="1" x14ac:dyDescent="0.2">
      <c r="C102" s="22"/>
      <c r="D102" s="22"/>
      <c r="E102" s="22"/>
      <c r="F102" s="22"/>
      <c r="G102" s="22"/>
      <c r="H102" s="22"/>
      <c r="I102" s="22"/>
      <c r="J102" s="22"/>
      <c r="K102" s="22"/>
      <c r="L102" s="22"/>
      <c r="M102" s="22"/>
      <c r="N102" s="22"/>
      <c r="O102" s="22"/>
      <c r="P102" s="22"/>
      <c r="Q102" s="22"/>
      <c r="R102" s="22"/>
    </row>
    <row r="103" spans="3:18" ht="15.75" customHeight="1" x14ac:dyDescent="0.2">
      <c r="C103" s="22"/>
      <c r="D103" s="22"/>
      <c r="E103" s="22"/>
      <c r="F103" s="22"/>
      <c r="G103" s="22"/>
      <c r="H103" s="22"/>
      <c r="I103" s="22"/>
      <c r="J103" s="22"/>
      <c r="K103" s="22"/>
      <c r="L103" s="22"/>
      <c r="M103" s="22"/>
      <c r="N103" s="22"/>
      <c r="O103" s="22"/>
      <c r="P103" s="22"/>
      <c r="Q103" s="22"/>
      <c r="R103" s="22"/>
    </row>
    <row r="104" spans="3:18" ht="15.75" customHeight="1" x14ac:dyDescent="0.2">
      <c r="C104" s="22"/>
      <c r="D104" s="22"/>
      <c r="E104" s="22"/>
      <c r="F104" s="22"/>
      <c r="G104" s="22"/>
      <c r="H104" s="22"/>
      <c r="I104" s="22"/>
      <c r="J104" s="22"/>
      <c r="K104" s="22"/>
      <c r="L104" s="22"/>
      <c r="M104" s="22"/>
      <c r="N104" s="22"/>
      <c r="O104" s="22"/>
      <c r="P104" s="22"/>
      <c r="Q104" s="22"/>
      <c r="R104" s="22"/>
    </row>
    <row r="105" spans="3:18" ht="15.75" customHeight="1" x14ac:dyDescent="0.2">
      <c r="C105" s="22"/>
      <c r="D105" s="22"/>
      <c r="E105" s="22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</row>
    <row r="106" spans="3:18" ht="15.75" customHeight="1" x14ac:dyDescent="0.2">
      <c r="C106" s="22"/>
      <c r="D106" s="22"/>
      <c r="E106" s="22"/>
      <c r="F106" s="22"/>
      <c r="G106" s="22"/>
      <c r="H106" s="22"/>
      <c r="I106" s="22"/>
      <c r="J106" s="22"/>
      <c r="K106" s="22"/>
      <c r="L106" s="22"/>
      <c r="M106" s="22"/>
      <c r="N106" s="22"/>
      <c r="O106" s="22"/>
      <c r="P106" s="22"/>
      <c r="Q106" s="22"/>
      <c r="R106" s="22"/>
    </row>
    <row r="107" spans="3:18" ht="15.75" customHeight="1" x14ac:dyDescent="0.2">
      <c r="C107" s="22"/>
      <c r="D107" s="22"/>
      <c r="E107" s="22"/>
      <c r="F107" s="22"/>
      <c r="G107" s="22"/>
      <c r="H107" s="22"/>
      <c r="I107" s="22"/>
      <c r="J107" s="22"/>
      <c r="K107" s="22"/>
      <c r="L107" s="22"/>
      <c r="M107" s="22"/>
      <c r="N107" s="22"/>
      <c r="O107" s="22"/>
      <c r="P107" s="22"/>
      <c r="Q107" s="22"/>
      <c r="R107" s="22"/>
    </row>
    <row r="108" spans="3:18" ht="15.75" customHeight="1" x14ac:dyDescent="0.2">
      <c r="C108" s="22"/>
      <c r="D108" s="22"/>
      <c r="E108" s="22"/>
      <c r="F108" s="22"/>
      <c r="G108" s="22"/>
      <c r="H108" s="22"/>
      <c r="I108" s="22"/>
      <c r="J108" s="22"/>
      <c r="K108" s="22"/>
      <c r="L108" s="22"/>
      <c r="M108" s="22"/>
      <c r="N108" s="22"/>
      <c r="O108" s="22"/>
      <c r="P108" s="22"/>
      <c r="Q108" s="22"/>
      <c r="R108" s="22"/>
    </row>
    <row r="109" spans="3:18" ht="15.75" customHeight="1" x14ac:dyDescent="0.2">
      <c r="C109" s="22"/>
      <c r="D109" s="22"/>
      <c r="E109" s="22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</row>
    <row r="110" spans="3:18" ht="15.75" customHeight="1" x14ac:dyDescent="0.2">
      <c r="C110" s="22"/>
      <c r="D110" s="22"/>
      <c r="E110" s="22"/>
      <c r="F110" s="22"/>
      <c r="G110" s="22"/>
      <c r="H110" s="22"/>
      <c r="I110" s="22"/>
      <c r="J110" s="22"/>
      <c r="K110" s="22"/>
      <c r="L110" s="22"/>
      <c r="M110" s="22"/>
      <c r="N110" s="22"/>
      <c r="O110" s="22"/>
      <c r="P110" s="22"/>
      <c r="Q110" s="22"/>
      <c r="R110" s="22"/>
    </row>
    <row r="111" spans="3:18" ht="15.75" customHeight="1" x14ac:dyDescent="0.2">
      <c r="C111" s="22"/>
      <c r="D111" s="22"/>
      <c r="E111" s="22"/>
      <c r="F111" s="22"/>
      <c r="G111" s="22"/>
      <c r="H111" s="22"/>
      <c r="I111" s="22"/>
      <c r="J111" s="22"/>
      <c r="K111" s="22"/>
      <c r="L111" s="22"/>
      <c r="M111" s="22"/>
      <c r="N111" s="22"/>
      <c r="O111" s="22"/>
      <c r="P111" s="22"/>
      <c r="Q111" s="22"/>
      <c r="R111" s="22"/>
    </row>
    <row r="112" spans="3:18" ht="15.75" customHeight="1" x14ac:dyDescent="0.2">
      <c r="C112" s="22"/>
      <c r="D112" s="22"/>
      <c r="E112" s="22"/>
      <c r="F112" s="22"/>
      <c r="G112" s="22"/>
      <c r="H112" s="22"/>
      <c r="I112" s="22"/>
      <c r="J112" s="22"/>
      <c r="K112" s="22"/>
      <c r="L112" s="22"/>
      <c r="M112" s="22"/>
      <c r="N112" s="22"/>
      <c r="O112" s="22"/>
      <c r="P112" s="22"/>
      <c r="Q112" s="22"/>
      <c r="R112" s="22"/>
    </row>
    <row r="113" spans="3:18" ht="15.75" customHeight="1" x14ac:dyDescent="0.2">
      <c r="C113" s="22"/>
      <c r="D113" s="22"/>
      <c r="E113" s="22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</row>
    <row r="114" spans="3:18" ht="15.75" customHeight="1" x14ac:dyDescent="0.2">
      <c r="C114" s="22"/>
      <c r="D114" s="22"/>
      <c r="E114" s="22"/>
      <c r="F114" s="22"/>
      <c r="G114" s="22"/>
      <c r="H114" s="22"/>
      <c r="I114" s="22"/>
      <c r="J114" s="22"/>
      <c r="K114" s="22"/>
      <c r="L114" s="22"/>
      <c r="M114" s="22"/>
      <c r="N114" s="22"/>
      <c r="O114" s="22"/>
      <c r="P114" s="22"/>
      <c r="Q114" s="22"/>
      <c r="R114" s="22"/>
    </row>
    <row r="115" spans="3:18" ht="15.75" customHeight="1" x14ac:dyDescent="0.2">
      <c r="C115" s="22"/>
      <c r="D115" s="22"/>
      <c r="E115" s="22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</row>
    <row r="116" spans="3:18" ht="15.75" customHeight="1" x14ac:dyDescent="0.2">
      <c r="C116" s="22"/>
      <c r="D116" s="22"/>
      <c r="E116" s="22"/>
      <c r="F116" s="22"/>
      <c r="G116" s="22"/>
      <c r="H116" s="22"/>
      <c r="I116" s="22"/>
      <c r="J116" s="22"/>
      <c r="K116" s="22"/>
      <c r="L116" s="22"/>
      <c r="M116" s="22"/>
      <c r="N116" s="22"/>
      <c r="O116" s="22"/>
      <c r="P116" s="22"/>
      <c r="Q116" s="22"/>
      <c r="R116" s="22"/>
    </row>
    <row r="117" spans="3:18" ht="15.75" customHeight="1" x14ac:dyDescent="0.2">
      <c r="C117" s="22"/>
      <c r="D117" s="22"/>
      <c r="E117" s="22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</row>
    <row r="118" spans="3:18" ht="15.75" customHeight="1" x14ac:dyDescent="0.2">
      <c r="C118" s="22"/>
      <c r="D118" s="22"/>
      <c r="E118" s="22"/>
      <c r="F118" s="22"/>
      <c r="G118" s="22"/>
      <c r="H118" s="22"/>
      <c r="I118" s="22"/>
      <c r="J118" s="22"/>
      <c r="K118" s="22"/>
      <c r="L118" s="22"/>
      <c r="M118" s="22"/>
      <c r="N118" s="22"/>
      <c r="O118" s="22"/>
      <c r="P118" s="22"/>
      <c r="Q118" s="22"/>
      <c r="R118" s="22"/>
    </row>
    <row r="119" spans="3:18" ht="15.75" customHeight="1" x14ac:dyDescent="0.2">
      <c r="C119" s="22"/>
      <c r="D119" s="22"/>
      <c r="E119" s="22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</row>
    <row r="120" spans="3:18" ht="15.75" customHeight="1" x14ac:dyDescent="0.2">
      <c r="C120" s="22"/>
      <c r="D120" s="22"/>
      <c r="E120" s="22"/>
      <c r="F120" s="22"/>
      <c r="G120" s="22"/>
      <c r="H120" s="22"/>
      <c r="I120" s="22"/>
      <c r="J120" s="22"/>
      <c r="K120" s="22"/>
      <c r="L120" s="22"/>
      <c r="M120" s="22"/>
      <c r="N120" s="22"/>
      <c r="O120" s="22"/>
      <c r="P120" s="22"/>
      <c r="Q120" s="22"/>
      <c r="R120" s="22"/>
    </row>
    <row r="121" spans="3:18" ht="15.75" customHeight="1" x14ac:dyDescent="0.2">
      <c r="C121" s="22"/>
      <c r="D121" s="22"/>
      <c r="E121" s="22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</row>
    <row r="122" spans="3:18" ht="15.75" customHeight="1" x14ac:dyDescent="0.2">
      <c r="C122" s="22"/>
      <c r="D122" s="22"/>
      <c r="E122" s="22"/>
      <c r="F122" s="22"/>
      <c r="G122" s="22"/>
      <c r="H122" s="22"/>
      <c r="I122" s="22"/>
      <c r="J122" s="22"/>
      <c r="K122" s="22"/>
      <c r="L122" s="22"/>
      <c r="M122" s="22"/>
      <c r="N122" s="22"/>
      <c r="O122" s="22"/>
      <c r="P122" s="22"/>
      <c r="Q122" s="22"/>
      <c r="R122" s="22"/>
    </row>
    <row r="123" spans="3:18" ht="15.75" customHeight="1" x14ac:dyDescent="0.2">
      <c r="C123" s="22"/>
      <c r="D123" s="22"/>
      <c r="E123" s="22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</row>
    <row r="124" spans="3:18" ht="15.75" customHeight="1" x14ac:dyDescent="0.2">
      <c r="C124" s="22"/>
      <c r="D124" s="22"/>
      <c r="E124" s="22"/>
      <c r="F124" s="22"/>
      <c r="G124" s="22"/>
      <c r="H124" s="22"/>
      <c r="I124" s="22"/>
      <c r="J124" s="22"/>
      <c r="K124" s="22"/>
      <c r="L124" s="22"/>
      <c r="M124" s="22"/>
      <c r="N124" s="22"/>
      <c r="O124" s="22"/>
      <c r="P124" s="22"/>
      <c r="Q124" s="22"/>
      <c r="R124" s="22"/>
    </row>
    <row r="125" spans="3:18" ht="15.75" customHeight="1" x14ac:dyDescent="0.2">
      <c r="C125" s="22"/>
      <c r="D125" s="22"/>
      <c r="E125" s="22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</row>
    <row r="126" spans="3:18" ht="15.75" customHeight="1" x14ac:dyDescent="0.2"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</row>
    <row r="127" spans="3:18" ht="15.75" customHeight="1" x14ac:dyDescent="0.2"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</row>
    <row r="128" spans="3:18" ht="15.75" customHeight="1" x14ac:dyDescent="0.2"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</row>
    <row r="129" spans="3:18" ht="15.75" customHeight="1" x14ac:dyDescent="0.2"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</row>
    <row r="130" spans="3:18" ht="15.75" customHeight="1" x14ac:dyDescent="0.2"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</row>
    <row r="131" spans="3:18" ht="15.75" customHeight="1" x14ac:dyDescent="0.2"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</row>
    <row r="132" spans="3:18" ht="15.75" customHeight="1" x14ac:dyDescent="0.2"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</row>
    <row r="133" spans="3:18" ht="15.75" customHeight="1" x14ac:dyDescent="0.2"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</row>
    <row r="134" spans="3:18" ht="15.75" customHeight="1" x14ac:dyDescent="0.2"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</row>
    <row r="135" spans="3:18" ht="15.75" customHeight="1" x14ac:dyDescent="0.2"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</row>
    <row r="136" spans="3:18" ht="15.75" customHeight="1" x14ac:dyDescent="0.2"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</row>
    <row r="137" spans="3:18" ht="15.75" customHeight="1" x14ac:dyDescent="0.2"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</row>
    <row r="138" spans="3:18" ht="15.75" customHeight="1" x14ac:dyDescent="0.2"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</row>
    <row r="139" spans="3:18" ht="15.75" customHeight="1" x14ac:dyDescent="0.2"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</row>
    <row r="140" spans="3:18" ht="15.75" customHeight="1" x14ac:dyDescent="0.2"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</row>
    <row r="141" spans="3:18" ht="15.75" customHeight="1" x14ac:dyDescent="0.2"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</row>
    <row r="142" spans="3:18" ht="15.75" customHeight="1" x14ac:dyDescent="0.2"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</row>
    <row r="143" spans="3:18" ht="15.75" customHeight="1" x14ac:dyDescent="0.2"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</row>
    <row r="144" spans="3:18" ht="15.75" customHeight="1" x14ac:dyDescent="0.2"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</row>
    <row r="145" spans="3:18" ht="15.75" customHeight="1" x14ac:dyDescent="0.2"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</row>
    <row r="146" spans="3:18" ht="15.75" customHeight="1" x14ac:dyDescent="0.2">
      <c r="C146" s="22"/>
      <c r="D146" s="22"/>
      <c r="E146" s="22"/>
      <c r="F146" s="22"/>
      <c r="G146" s="22"/>
      <c r="H146" s="22"/>
      <c r="I146" s="22"/>
      <c r="J146" s="22"/>
      <c r="K146" s="22"/>
      <c r="L146" s="22"/>
      <c r="M146" s="22"/>
      <c r="N146" s="22"/>
      <c r="O146" s="22"/>
      <c r="P146" s="22"/>
      <c r="Q146" s="22"/>
      <c r="R146" s="22"/>
    </row>
    <row r="147" spans="3:18" ht="15.75" customHeight="1" x14ac:dyDescent="0.2"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</row>
    <row r="148" spans="3:18" ht="15.75" customHeight="1" x14ac:dyDescent="0.2">
      <c r="C148" s="22"/>
      <c r="D148" s="22"/>
      <c r="E148" s="22"/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</row>
    <row r="149" spans="3:18" ht="15.75" customHeight="1" x14ac:dyDescent="0.2">
      <c r="C149" s="22"/>
      <c r="D149" s="22"/>
      <c r="E149" s="22"/>
      <c r="F149" s="22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</row>
    <row r="150" spans="3:18" ht="15.75" customHeight="1" x14ac:dyDescent="0.2">
      <c r="C150" s="22"/>
      <c r="D150" s="22"/>
      <c r="E150" s="22"/>
      <c r="F150" s="22"/>
      <c r="G150" s="22"/>
      <c r="H150" s="22"/>
      <c r="I150" s="22"/>
      <c r="J150" s="22"/>
      <c r="K150" s="22"/>
      <c r="L150" s="22"/>
      <c r="M150" s="22"/>
      <c r="N150" s="22"/>
      <c r="O150" s="22"/>
      <c r="P150" s="22"/>
      <c r="Q150" s="22"/>
      <c r="R150" s="22"/>
    </row>
    <row r="151" spans="3:18" ht="15.75" customHeight="1" x14ac:dyDescent="0.2">
      <c r="C151" s="22"/>
      <c r="D151" s="22"/>
      <c r="E151" s="22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</row>
    <row r="152" spans="3:18" ht="15.75" customHeight="1" x14ac:dyDescent="0.2">
      <c r="C152" s="22"/>
      <c r="D152" s="22"/>
      <c r="E152" s="22"/>
      <c r="F152" s="22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</row>
    <row r="153" spans="3:18" ht="15.75" customHeight="1" x14ac:dyDescent="0.2">
      <c r="C153" s="22"/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</row>
    <row r="154" spans="3:18" ht="15.75" customHeight="1" x14ac:dyDescent="0.2">
      <c r="C154" s="22"/>
      <c r="D154" s="22"/>
      <c r="E154" s="22"/>
      <c r="F154" s="22"/>
      <c r="G154" s="22"/>
      <c r="H154" s="22"/>
      <c r="I154" s="22"/>
      <c r="J154" s="22"/>
      <c r="K154" s="22"/>
      <c r="L154" s="22"/>
      <c r="M154" s="22"/>
      <c r="N154" s="22"/>
      <c r="O154" s="22"/>
      <c r="P154" s="22"/>
      <c r="Q154" s="22"/>
      <c r="R154" s="22"/>
    </row>
    <row r="155" spans="3:18" ht="15.75" customHeight="1" x14ac:dyDescent="0.2">
      <c r="C155" s="22"/>
      <c r="D155" s="22"/>
      <c r="E155" s="22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</row>
    <row r="156" spans="3:18" ht="15.75" customHeight="1" x14ac:dyDescent="0.2">
      <c r="C156" s="22"/>
      <c r="D156" s="22"/>
      <c r="E156" s="22"/>
      <c r="F156" s="22"/>
      <c r="G156" s="22"/>
      <c r="H156" s="22"/>
      <c r="I156" s="22"/>
      <c r="J156" s="22"/>
      <c r="K156" s="22"/>
      <c r="L156" s="22"/>
      <c r="M156" s="22"/>
      <c r="N156" s="22"/>
      <c r="O156" s="22"/>
      <c r="P156" s="22"/>
      <c r="Q156" s="22"/>
      <c r="R156" s="22"/>
    </row>
    <row r="157" spans="3:18" ht="15.75" customHeight="1" x14ac:dyDescent="0.2">
      <c r="C157" s="22"/>
      <c r="D157" s="22"/>
      <c r="E157" s="22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</row>
    <row r="158" spans="3:18" ht="15.75" customHeight="1" x14ac:dyDescent="0.2">
      <c r="C158" s="22"/>
      <c r="D158" s="22"/>
      <c r="E158" s="22"/>
      <c r="F158" s="22"/>
      <c r="G158" s="22"/>
      <c r="H158" s="22"/>
      <c r="I158" s="22"/>
      <c r="J158" s="22"/>
      <c r="K158" s="22"/>
      <c r="L158" s="22"/>
      <c r="M158" s="22"/>
      <c r="N158" s="22"/>
      <c r="O158" s="22"/>
      <c r="P158" s="22"/>
      <c r="Q158" s="22"/>
      <c r="R158" s="22"/>
    </row>
    <row r="159" spans="3:18" ht="15.75" customHeight="1" x14ac:dyDescent="0.2">
      <c r="C159" s="22"/>
      <c r="D159" s="22"/>
      <c r="E159" s="22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</row>
    <row r="160" spans="3:18" ht="15.75" customHeight="1" x14ac:dyDescent="0.2">
      <c r="C160" s="22"/>
      <c r="D160" s="22"/>
      <c r="E160" s="22"/>
      <c r="F160" s="22"/>
      <c r="G160" s="22"/>
      <c r="H160" s="22"/>
      <c r="I160" s="22"/>
      <c r="J160" s="22"/>
      <c r="K160" s="22"/>
      <c r="L160" s="22"/>
      <c r="M160" s="22"/>
      <c r="N160" s="22"/>
      <c r="O160" s="22"/>
      <c r="P160" s="22"/>
      <c r="Q160" s="22"/>
      <c r="R160" s="22"/>
    </row>
    <row r="161" spans="3:18" ht="15.75" customHeight="1" x14ac:dyDescent="0.2">
      <c r="C161" s="22"/>
      <c r="D161" s="22"/>
      <c r="E161" s="22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</row>
    <row r="162" spans="3:18" ht="15.75" customHeight="1" x14ac:dyDescent="0.2">
      <c r="C162" s="22"/>
      <c r="D162" s="22"/>
      <c r="E162" s="22"/>
      <c r="F162" s="22"/>
      <c r="G162" s="22"/>
      <c r="H162" s="22"/>
      <c r="I162" s="22"/>
      <c r="J162" s="22"/>
      <c r="K162" s="22"/>
      <c r="L162" s="22"/>
      <c r="M162" s="22"/>
      <c r="N162" s="22"/>
      <c r="O162" s="22"/>
      <c r="P162" s="22"/>
      <c r="Q162" s="22"/>
      <c r="R162" s="22"/>
    </row>
    <row r="163" spans="3:18" ht="15.75" customHeight="1" x14ac:dyDescent="0.2">
      <c r="C163" s="22"/>
      <c r="D163" s="22"/>
      <c r="E163" s="22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</row>
    <row r="164" spans="3:18" ht="15.75" customHeight="1" x14ac:dyDescent="0.2">
      <c r="C164" s="22"/>
      <c r="D164" s="22"/>
      <c r="E164" s="22"/>
      <c r="F164" s="22"/>
      <c r="G164" s="22"/>
      <c r="H164" s="22"/>
      <c r="I164" s="22"/>
      <c r="J164" s="22"/>
      <c r="K164" s="22"/>
      <c r="L164" s="22"/>
      <c r="M164" s="22"/>
      <c r="N164" s="22"/>
      <c r="O164" s="22"/>
      <c r="P164" s="22"/>
      <c r="Q164" s="22"/>
      <c r="R164" s="22"/>
    </row>
    <row r="165" spans="3:18" ht="15.75" customHeight="1" x14ac:dyDescent="0.2">
      <c r="C165" s="22"/>
      <c r="D165" s="22"/>
      <c r="E165" s="22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</row>
    <row r="166" spans="3:18" ht="15.75" customHeight="1" x14ac:dyDescent="0.2">
      <c r="C166" s="22"/>
      <c r="D166" s="22"/>
      <c r="E166" s="22"/>
      <c r="F166" s="22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</row>
    <row r="167" spans="3:18" ht="15.75" customHeight="1" x14ac:dyDescent="0.2">
      <c r="C167" s="22"/>
      <c r="D167" s="22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</row>
    <row r="168" spans="3:18" ht="15.75" customHeight="1" x14ac:dyDescent="0.2">
      <c r="C168" s="22"/>
      <c r="D168" s="22"/>
      <c r="E168" s="22"/>
      <c r="F168" s="22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  <c r="R168" s="22"/>
    </row>
    <row r="169" spans="3:18" ht="15.75" customHeight="1" x14ac:dyDescent="0.2">
      <c r="C169" s="22"/>
      <c r="D169" s="22"/>
      <c r="E169" s="22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</row>
    <row r="170" spans="3:18" ht="15.75" customHeight="1" x14ac:dyDescent="0.2">
      <c r="C170" s="22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</row>
    <row r="171" spans="3:18" ht="15.75" customHeight="1" x14ac:dyDescent="0.2">
      <c r="C171" s="22"/>
      <c r="D171" s="22"/>
      <c r="E171" s="22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</row>
    <row r="172" spans="3:18" ht="15.75" customHeight="1" x14ac:dyDescent="0.2">
      <c r="C172" s="22"/>
      <c r="D172" s="22"/>
      <c r="E172" s="22"/>
      <c r="F172" s="22"/>
      <c r="G172" s="22"/>
      <c r="H172" s="22"/>
      <c r="I172" s="22"/>
      <c r="J172" s="22"/>
      <c r="K172" s="22"/>
      <c r="L172" s="22"/>
      <c r="M172" s="22"/>
      <c r="N172" s="22"/>
      <c r="O172" s="22"/>
      <c r="P172" s="22"/>
      <c r="Q172" s="22"/>
      <c r="R172" s="22"/>
    </row>
    <row r="173" spans="3:18" ht="15.75" customHeight="1" x14ac:dyDescent="0.2">
      <c r="C173" s="22"/>
      <c r="D173" s="22"/>
      <c r="E173" s="22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</row>
    <row r="174" spans="3:18" ht="15.75" customHeight="1" x14ac:dyDescent="0.2">
      <c r="C174" s="22"/>
      <c r="D174" s="22"/>
      <c r="E174" s="22"/>
      <c r="F174" s="22"/>
      <c r="G174" s="22"/>
      <c r="H174" s="22"/>
      <c r="I174" s="22"/>
      <c r="J174" s="22"/>
      <c r="K174" s="22"/>
      <c r="L174" s="22"/>
      <c r="M174" s="22"/>
      <c r="N174" s="22"/>
      <c r="O174" s="22"/>
      <c r="P174" s="22"/>
      <c r="Q174" s="22"/>
      <c r="R174" s="22"/>
    </row>
    <row r="175" spans="3:18" ht="15.75" customHeight="1" x14ac:dyDescent="0.2">
      <c r="C175" s="22"/>
      <c r="D175" s="22"/>
      <c r="E175" s="22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</row>
    <row r="176" spans="3:18" ht="15.75" customHeight="1" x14ac:dyDescent="0.2">
      <c r="C176" s="22"/>
      <c r="D176" s="22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  <c r="R176" s="22"/>
    </row>
    <row r="177" spans="3:18" ht="15.75" customHeight="1" x14ac:dyDescent="0.2">
      <c r="C177" s="22"/>
      <c r="D177" s="22"/>
      <c r="E177" s="22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</row>
    <row r="178" spans="3:18" ht="15.75" customHeight="1" x14ac:dyDescent="0.2">
      <c r="C178" s="22"/>
      <c r="D178" s="22"/>
      <c r="E178" s="22"/>
      <c r="F178" s="22"/>
      <c r="G178" s="22"/>
      <c r="H178" s="22"/>
      <c r="I178" s="22"/>
      <c r="J178" s="22"/>
      <c r="K178" s="22"/>
      <c r="L178" s="22"/>
      <c r="M178" s="22"/>
      <c r="N178" s="22"/>
      <c r="O178" s="22"/>
      <c r="P178" s="22"/>
      <c r="Q178" s="22"/>
      <c r="R178" s="22"/>
    </row>
    <row r="179" spans="3:18" ht="15.75" customHeight="1" x14ac:dyDescent="0.2">
      <c r="C179" s="22"/>
      <c r="D179" s="22"/>
      <c r="E179" s="22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</row>
    <row r="180" spans="3:18" ht="15.75" customHeight="1" x14ac:dyDescent="0.2">
      <c r="C180" s="22"/>
      <c r="D180" s="22"/>
      <c r="E180" s="22"/>
      <c r="F180" s="22"/>
      <c r="G180" s="22"/>
      <c r="H180" s="22"/>
      <c r="I180" s="22"/>
      <c r="J180" s="22"/>
      <c r="K180" s="22"/>
      <c r="L180" s="22"/>
      <c r="M180" s="22"/>
      <c r="N180" s="22"/>
      <c r="O180" s="22"/>
      <c r="P180" s="22"/>
      <c r="Q180" s="22"/>
      <c r="R180" s="22"/>
    </row>
    <row r="181" spans="3:18" ht="15.75" customHeight="1" x14ac:dyDescent="0.2">
      <c r="C181" s="22"/>
      <c r="D181" s="22"/>
      <c r="E181" s="22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</row>
    <row r="182" spans="3:18" ht="15.75" customHeight="1" x14ac:dyDescent="0.2">
      <c r="C182" s="22"/>
      <c r="D182" s="22"/>
      <c r="E182" s="22"/>
      <c r="F182" s="22"/>
      <c r="G182" s="22"/>
      <c r="H182" s="22"/>
      <c r="I182" s="22"/>
      <c r="J182" s="22"/>
      <c r="K182" s="22"/>
      <c r="L182" s="22"/>
      <c r="M182" s="22"/>
      <c r="N182" s="22"/>
      <c r="O182" s="22"/>
      <c r="P182" s="22"/>
      <c r="Q182" s="22"/>
      <c r="R182" s="22"/>
    </row>
    <row r="183" spans="3:18" ht="15.75" customHeight="1" x14ac:dyDescent="0.2">
      <c r="C183" s="22"/>
      <c r="D183" s="22"/>
      <c r="E183" s="22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</row>
    <row r="184" spans="3:18" ht="15.75" customHeight="1" x14ac:dyDescent="0.2">
      <c r="C184" s="22"/>
      <c r="D184" s="22"/>
      <c r="E184" s="22"/>
      <c r="F184" s="22"/>
      <c r="G184" s="22"/>
      <c r="H184" s="22"/>
      <c r="I184" s="22"/>
      <c r="J184" s="22"/>
      <c r="K184" s="22"/>
      <c r="L184" s="22"/>
      <c r="M184" s="22"/>
      <c r="N184" s="22"/>
      <c r="O184" s="22"/>
      <c r="P184" s="22"/>
      <c r="Q184" s="22"/>
      <c r="R184" s="22"/>
    </row>
    <row r="185" spans="3:18" ht="15.75" customHeight="1" x14ac:dyDescent="0.2">
      <c r="C185" s="22"/>
      <c r="D185" s="22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</row>
    <row r="186" spans="3:18" ht="15.75" customHeight="1" x14ac:dyDescent="0.2">
      <c r="C186" s="22"/>
      <c r="D186" s="22"/>
      <c r="E186" s="22"/>
      <c r="F186" s="22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</row>
    <row r="187" spans="3:18" ht="15.75" customHeight="1" x14ac:dyDescent="0.2">
      <c r="C187" s="22"/>
      <c r="D187" s="22"/>
      <c r="E187" s="22"/>
      <c r="F187" s="22"/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22"/>
      <c r="R187" s="22"/>
    </row>
    <row r="188" spans="3:18" ht="15.75" customHeight="1" x14ac:dyDescent="0.2">
      <c r="C188" s="22"/>
      <c r="D188" s="22"/>
      <c r="E188" s="22"/>
      <c r="F188" s="22"/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22"/>
      <c r="R188" s="22"/>
    </row>
    <row r="189" spans="3:18" ht="15.75" customHeight="1" x14ac:dyDescent="0.2">
      <c r="C189" s="22"/>
      <c r="D189" s="22"/>
      <c r="E189" s="22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</row>
    <row r="190" spans="3:18" ht="15.75" customHeight="1" x14ac:dyDescent="0.2">
      <c r="C190" s="22"/>
      <c r="D190" s="22"/>
      <c r="E190" s="22"/>
      <c r="F190" s="22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</row>
    <row r="191" spans="3:18" ht="15.75" customHeight="1" x14ac:dyDescent="0.2">
      <c r="C191" s="22"/>
      <c r="D191" s="22"/>
      <c r="E191" s="22"/>
      <c r="F191" s="22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</row>
    <row r="192" spans="3:18" ht="15.75" customHeight="1" x14ac:dyDescent="0.2">
      <c r="C192" s="22"/>
      <c r="D192" s="22"/>
      <c r="E192" s="22"/>
      <c r="F192" s="22"/>
      <c r="G192" s="22"/>
      <c r="H192" s="22"/>
      <c r="I192" s="22"/>
      <c r="J192" s="22"/>
      <c r="K192" s="22"/>
      <c r="L192" s="22"/>
      <c r="M192" s="22"/>
      <c r="N192" s="22"/>
      <c r="O192" s="22"/>
      <c r="P192" s="22"/>
      <c r="Q192" s="22"/>
      <c r="R192" s="22"/>
    </row>
    <row r="193" spans="3:18" ht="15.75" customHeight="1" x14ac:dyDescent="0.2">
      <c r="C193" s="22"/>
      <c r="D193" s="22"/>
      <c r="E193" s="22"/>
      <c r="F193" s="22"/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22"/>
      <c r="R193" s="22"/>
    </row>
    <row r="194" spans="3:18" ht="15.75" customHeight="1" x14ac:dyDescent="0.2">
      <c r="C194" s="22"/>
      <c r="D194" s="22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  <c r="R194" s="22"/>
    </row>
    <row r="195" spans="3:18" ht="15.75" customHeight="1" x14ac:dyDescent="0.2">
      <c r="C195" s="22"/>
      <c r="D195" s="22"/>
      <c r="E195" s="22"/>
      <c r="F195" s="22"/>
      <c r="G195" s="22"/>
      <c r="H195" s="22"/>
      <c r="I195" s="22"/>
      <c r="J195" s="22"/>
      <c r="K195" s="22"/>
      <c r="L195" s="22"/>
      <c r="M195" s="22"/>
      <c r="N195" s="22"/>
      <c r="O195" s="22"/>
      <c r="P195" s="22"/>
      <c r="Q195" s="22"/>
      <c r="R195" s="22"/>
    </row>
    <row r="196" spans="3:18" ht="15.75" customHeight="1" x14ac:dyDescent="0.2">
      <c r="C196" s="22"/>
      <c r="D196" s="22"/>
      <c r="E196" s="22"/>
      <c r="F196" s="22"/>
      <c r="G196" s="22"/>
      <c r="H196" s="22"/>
      <c r="I196" s="22"/>
      <c r="J196" s="22"/>
      <c r="K196" s="22"/>
      <c r="L196" s="22"/>
      <c r="M196" s="22"/>
      <c r="N196" s="22"/>
      <c r="O196" s="22"/>
      <c r="P196" s="22"/>
      <c r="Q196" s="22"/>
      <c r="R196" s="22"/>
    </row>
    <row r="197" spans="3:18" ht="15.75" customHeight="1" x14ac:dyDescent="0.2">
      <c r="C197" s="22"/>
      <c r="D197" s="22"/>
      <c r="E197" s="22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</row>
    <row r="198" spans="3:18" ht="15.75" customHeight="1" x14ac:dyDescent="0.2">
      <c r="C198" s="22"/>
      <c r="D198" s="22"/>
      <c r="E198" s="22"/>
      <c r="F198" s="22"/>
      <c r="G198" s="22"/>
      <c r="H198" s="22"/>
      <c r="I198" s="22"/>
      <c r="J198" s="22"/>
      <c r="K198" s="22"/>
      <c r="L198" s="22"/>
      <c r="M198" s="22"/>
      <c r="N198" s="22"/>
      <c r="O198" s="22"/>
      <c r="P198" s="22"/>
      <c r="Q198" s="22"/>
      <c r="R198" s="22"/>
    </row>
    <row r="199" spans="3:18" ht="15.75" customHeight="1" x14ac:dyDescent="0.2">
      <c r="C199" s="22"/>
      <c r="D199" s="22"/>
      <c r="E199" s="22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</row>
    <row r="200" spans="3:18" ht="15.75" customHeight="1" x14ac:dyDescent="0.2">
      <c r="C200" s="22"/>
      <c r="D200" s="22"/>
      <c r="E200" s="22"/>
      <c r="F200" s="22"/>
      <c r="G200" s="22"/>
      <c r="H200" s="22"/>
      <c r="I200" s="22"/>
      <c r="J200" s="22"/>
      <c r="K200" s="22"/>
      <c r="L200" s="22"/>
      <c r="M200" s="22"/>
      <c r="N200" s="22"/>
      <c r="O200" s="22"/>
      <c r="P200" s="22"/>
      <c r="Q200" s="22"/>
      <c r="R200" s="22"/>
    </row>
    <row r="201" spans="3:18" ht="15.75" customHeight="1" x14ac:dyDescent="0.2">
      <c r="C201" s="22"/>
      <c r="D201" s="22"/>
      <c r="E201" s="22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</row>
    <row r="202" spans="3:18" ht="15.75" customHeight="1" x14ac:dyDescent="0.2">
      <c r="C202" s="22"/>
      <c r="D202" s="22"/>
      <c r="E202" s="22"/>
      <c r="F202" s="22"/>
      <c r="G202" s="22"/>
      <c r="H202" s="22"/>
      <c r="I202" s="22"/>
      <c r="J202" s="22"/>
      <c r="K202" s="22"/>
      <c r="L202" s="22"/>
      <c r="M202" s="22"/>
      <c r="N202" s="22"/>
      <c r="O202" s="22"/>
      <c r="P202" s="22"/>
      <c r="Q202" s="22"/>
      <c r="R202" s="22"/>
    </row>
    <row r="203" spans="3:18" ht="15.75" customHeight="1" x14ac:dyDescent="0.2">
      <c r="C203" s="22"/>
      <c r="D203" s="22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</row>
    <row r="204" spans="3:18" ht="15.75" customHeight="1" x14ac:dyDescent="0.2">
      <c r="C204" s="22"/>
      <c r="D204" s="22"/>
      <c r="E204" s="22"/>
      <c r="F204" s="22"/>
      <c r="G204" s="22"/>
      <c r="H204" s="22"/>
      <c r="I204" s="22"/>
      <c r="J204" s="22"/>
      <c r="K204" s="22"/>
      <c r="L204" s="22"/>
      <c r="M204" s="22"/>
      <c r="N204" s="22"/>
      <c r="O204" s="22"/>
      <c r="P204" s="22"/>
      <c r="Q204" s="22"/>
      <c r="R204" s="22"/>
    </row>
    <row r="205" spans="3:18" ht="15.75" customHeight="1" x14ac:dyDescent="0.2">
      <c r="C205" s="22"/>
      <c r="D205" s="22"/>
      <c r="E205" s="22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</row>
    <row r="206" spans="3:18" ht="15.75" customHeight="1" x14ac:dyDescent="0.2">
      <c r="C206" s="22"/>
      <c r="D206" s="22"/>
      <c r="E206" s="22"/>
      <c r="F206" s="22"/>
      <c r="G206" s="22"/>
      <c r="H206" s="22"/>
      <c r="I206" s="22"/>
      <c r="J206" s="22"/>
      <c r="K206" s="22"/>
      <c r="L206" s="22"/>
      <c r="M206" s="22"/>
      <c r="N206" s="22"/>
      <c r="O206" s="22"/>
      <c r="P206" s="22"/>
      <c r="Q206" s="22"/>
      <c r="R206" s="22"/>
    </row>
    <row r="207" spans="3:18" ht="15.75" customHeight="1" x14ac:dyDescent="0.2">
      <c r="C207" s="22"/>
      <c r="D207" s="22"/>
      <c r="E207" s="22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</row>
    <row r="208" spans="3:18" ht="15.75" customHeight="1" x14ac:dyDescent="0.2">
      <c r="C208" s="22"/>
      <c r="D208" s="22"/>
      <c r="E208" s="22"/>
      <c r="F208" s="22"/>
      <c r="G208" s="22"/>
      <c r="H208" s="22"/>
      <c r="I208" s="22"/>
      <c r="J208" s="22"/>
      <c r="K208" s="22"/>
      <c r="L208" s="22"/>
      <c r="M208" s="22"/>
      <c r="N208" s="22"/>
      <c r="O208" s="22"/>
      <c r="P208" s="22"/>
      <c r="Q208" s="22"/>
      <c r="R208" s="22"/>
    </row>
    <row r="209" spans="3:18" ht="15.75" customHeight="1" x14ac:dyDescent="0.2">
      <c r="C209" s="22"/>
      <c r="D209" s="22"/>
      <c r="E209" s="22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</row>
    <row r="210" spans="3:18" ht="15.75" customHeight="1" x14ac:dyDescent="0.2">
      <c r="C210" s="22"/>
      <c r="D210" s="22"/>
      <c r="E210" s="22"/>
      <c r="F210" s="22"/>
      <c r="G210" s="22"/>
      <c r="H210" s="22"/>
      <c r="I210" s="22"/>
      <c r="J210" s="22"/>
      <c r="K210" s="22"/>
      <c r="L210" s="22"/>
      <c r="M210" s="22"/>
      <c r="N210" s="22"/>
      <c r="O210" s="22"/>
      <c r="P210" s="22"/>
      <c r="Q210" s="22"/>
      <c r="R210" s="22"/>
    </row>
    <row r="211" spans="3:18" ht="15.75" customHeight="1" x14ac:dyDescent="0.2">
      <c r="C211" s="22"/>
      <c r="D211" s="22"/>
      <c r="E211" s="22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</row>
    <row r="212" spans="3:18" ht="15.75" customHeight="1" x14ac:dyDescent="0.2">
      <c r="C212" s="22"/>
      <c r="D212" s="22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  <c r="R212" s="22"/>
    </row>
    <row r="213" spans="3:18" ht="15.75" customHeight="1" x14ac:dyDescent="0.2">
      <c r="C213" s="22"/>
      <c r="D213" s="22"/>
      <c r="E213" s="22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</row>
    <row r="214" spans="3:18" ht="15.75" customHeight="1" x14ac:dyDescent="0.2">
      <c r="C214" s="22"/>
      <c r="D214" s="22"/>
      <c r="E214" s="22"/>
      <c r="F214" s="22"/>
      <c r="G214" s="22"/>
      <c r="H214" s="22"/>
      <c r="I214" s="22"/>
      <c r="J214" s="22"/>
      <c r="K214" s="22"/>
      <c r="L214" s="22"/>
      <c r="M214" s="22"/>
      <c r="N214" s="22"/>
      <c r="O214" s="22"/>
      <c r="P214" s="22"/>
      <c r="Q214" s="22"/>
      <c r="R214" s="22"/>
    </row>
    <row r="215" spans="3:18" ht="15.75" customHeight="1" x14ac:dyDescent="0.2">
      <c r="C215" s="22"/>
      <c r="D215" s="22"/>
      <c r="E215" s="22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</row>
    <row r="216" spans="3:18" ht="15.75" customHeight="1" x14ac:dyDescent="0.2">
      <c r="C216" s="22"/>
      <c r="D216" s="22"/>
      <c r="E216" s="22"/>
      <c r="F216" s="22"/>
      <c r="G216" s="22"/>
      <c r="H216" s="22"/>
      <c r="I216" s="22"/>
      <c r="J216" s="22"/>
      <c r="K216" s="22"/>
      <c r="L216" s="22"/>
      <c r="M216" s="22"/>
      <c r="N216" s="22"/>
      <c r="O216" s="22"/>
      <c r="P216" s="22"/>
      <c r="Q216" s="22"/>
      <c r="R216" s="22"/>
    </row>
    <row r="217" spans="3:18" ht="15.75" customHeight="1" x14ac:dyDescent="0.2">
      <c r="C217" s="22"/>
      <c r="D217" s="22"/>
      <c r="E217" s="22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</row>
    <row r="218" spans="3:18" ht="15.75" customHeight="1" x14ac:dyDescent="0.2">
      <c r="C218" s="22"/>
      <c r="D218" s="22"/>
      <c r="E218" s="22"/>
      <c r="F218" s="22"/>
      <c r="G218" s="22"/>
      <c r="H218" s="22"/>
      <c r="I218" s="22"/>
      <c r="J218" s="22"/>
      <c r="K218" s="22"/>
      <c r="L218" s="22"/>
      <c r="M218" s="22"/>
      <c r="N218" s="22"/>
      <c r="O218" s="22"/>
      <c r="P218" s="22"/>
      <c r="Q218" s="22"/>
      <c r="R218" s="22"/>
    </row>
    <row r="219" spans="3:18" ht="15.75" customHeight="1" x14ac:dyDescent="0.2">
      <c r="C219" s="22"/>
      <c r="D219" s="22"/>
      <c r="E219" s="22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</row>
    <row r="220" spans="3:18" ht="15.75" customHeight="1" x14ac:dyDescent="0.2">
      <c r="C220" s="22"/>
      <c r="D220" s="22"/>
      <c r="E220" s="22"/>
      <c r="F220" s="22"/>
      <c r="G220" s="22"/>
      <c r="H220" s="22"/>
      <c r="I220" s="22"/>
      <c r="J220" s="22"/>
      <c r="K220" s="22"/>
      <c r="L220" s="22"/>
      <c r="M220" s="22"/>
      <c r="N220" s="22"/>
      <c r="O220" s="22"/>
      <c r="P220" s="22"/>
      <c r="Q220" s="22"/>
      <c r="R220" s="22"/>
    </row>
    <row r="221" spans="3:18" ht="15.75" customHeight="1" x14ac:dyDescent="0.15"/>
    <row r="222" spans="3:18" ht="15.75" customHeight="1" x14ac:dyDescent="0.15"/>
    <row r="223" spans="3:18" ht="15.75" customHeight="1" x14ac:dyDescent="0.15"/>
    <row r="224" spans="3:18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G1000"/>
  <sheetViews>
    <sheetView tabSelected="1" workbookViewId="0">
      <pane xSplit="2" ySplit="3" topLeftCell="C4" activePane="bottomRight" state="frozen"/>
      <selection activeCell="C4" sqref="C4:XFD31"/>
      <selection pane="topRight" activeCell="C4" sqref="C4:XFD31"/>
      <selection pane="bottomLeft" activeCell="C4" sqref="C4:XFD31"/>
      <selection pane="bottomRight" activeCell="C4" sqref="C4:XFD31"/>
    </sheetView>
  </sheetViews>
  <sheetFormatPr baseColWidth="10" defaultColWidth="14.5" defaultRowHeight="15" customHeight="1" x14ac:dyDescent="0.15"/>
  <cols>
    <col min="1" max="1" width="16.1640625" customWidth="1"/>
    <col min="2" max="2" width="18.1640625" customWidth="1"/>
    <col min="3" max="3" width="7.6640625" customWidth="1"/>
    <col min="4" max="4" width="6.5" customWidth="1"/>
    <col min="5" max="5" width="10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7.6640625" customWidth="1"/>
    <col min="16" max="16" width="11" customWidth="1"/>
    <col min="17" max="18" width="8.5" customWidth="1"/>
    <col min="20" max="20" width="9.6640625" customWidth="1"/>
    <col min="21" max="21" width="19.33203125" customWidth="1"/>
    <col min="22" max="22" width="13" customWidth="1"/>
    <col min="23" max="23" width="5.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6640625" customWidth="1"/>
    <col min="32" max="32" width="11.5" customWidth="1"/>
    <col min="33" max="33" width="10.1640625" customWidth="1"/>
  </cols>
  <sheetData>
    <row r="1" spans="1:33" ht="18.75" customHeight="1" x14ac:dyDescent="0.2">
      <c r="A1" s="29" t="str">
        <f ca="1">IFERROR(__xludf.DUMMYFUNCTION("IFERROR(VLOOKUP(B2,IMPORTRANGE(""https://docs.google.com/spreadsheets/d/1x0DhHglkXKoEBOD2MBsuK_EyIr1ouxD2ftIpqOYFa-k/edit?usp=sharing"",""OllieShops-SKU-Specific Info!B1:BJ7000""),4,FALSE),"""")"),"2 Pack of 25 Ft Outdoor Extension Cords - 16/3 Durable Black Cord")</f>
        <v>2 Pack of 25 Ft Outdoor Extension Cords - 16/3 Durable Black Cord</v>
      </c>
      <c r="B1" s="30"/>
      <c r="C1" s="31" t="s">
        <v>0</v>
      </c>
      <c r="D1" s="33" t="s">
        <v>1</v>
      </c>
      <c r="E1" s="33" t="s">
        <v>2</v>
      </c>
      <c r="F1" s="35" t="s">
        <v>3</v>
      </c>
      <c r="G1" s="35" t="s">
        <v>4</v>
      </c>
      <c r="H1" s="36" t="s">
        <v>5</v>
      </c>
      <c r="I1" s="33" t="s">
        <v>6</v>
      </c>
      <c r="J1" s="33" t="s">
        <v>7</v>
      </c>
      <c r="K1" s="33" t="s">
        <v>8</v>
      </c>
      <c r="L1" s="33" t="s">
        <v>9</v>
      </c>
      <c r="M1" s="40" t="s">
        <v>10</v>
      </c>
      <c r="N1" s="41" t="s">
        <v>11</v>
      </c>
      <c r="O1" s="33" t="s">
        <v>12</v>
      </c>
      <c r="P1" s="33" t="s">
        <v>13</v>
      </c>
      <c r="Q1" s="33" t="s">
        <v>14</v>
      </c>
      <c r="R1" s="33" t="s">
        <v>15</v>
      </c>
      <c r="S1" s="42" t="s">
        <v>16</v>
      </c>
      <c r="T1" s="42" t="s">
        <v>17</v>
      </c>
      <c r="U1" s="42" t="s">
        <v>18</v>
      </c>
      <c r="V1" s="42" t="s">
        <v>19</v>
      </c>
      <c r="W1" s="42" t="s">
        <v>20</v>
      </c>
      <c r="X1" s="42" t="s">
        <v>21</v>
      </c>
      <c r="Y1" s="42" t="s">
        <v>22</v>
      </c>
      <c r="Z1" s="42" t="s">
        <v>23</v>
      </c>
      <c r="AA1" s="42" t="s">
        <v>24</v>
      </c>
      <c r="AB1" s="42" t="s">
        <v>25</v>
      </c>
      <c r="AC1" s="42" t="s">
        <v>26</v>
      </c>
      <c r="AD1" s="44" t="s">
        <v>27</v>
      </c>
      <c r="AE1" s="45" t="s">
        <v>28</v>
      </c>
      <c r="AF1" s="46" t="s">
        <v>29</v>
      </c>
      <c r="AG1" s="45" t="s">
        <v>30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IFERROR(__xludf.DUMMYFUNCTION("IFERROR(VLOOKUP(B2,IMPORTRANGE(""https://docs.google.com/spreadsheets/d/1x0DhHglkXKoEBOD2MBsuK_EyIr1ouxD2ftIpqOYFa-k/edit?usp=sharing"",""OllieShops-SKU-Specific Info!B1:BJ7000""),3,FALSE),"""")"),"B07G7FPND8")</f>
        <v>B07G7FPND8</v>
      </c>
      <c r="B2" s="3" t="s">
        <v>68</v>
      </c>
      <c r="C2" s="32"/>
      <c r="D2" s="34"/>
      <c r="E2" s="32"/>
      <c r="F2" s="34"/>
      <c r="G2" s="34"/>
      <c r="H2" s="37"/>
      <c r="I2" s="34"/>
      <c r="J2" s="34"/>
      <c r="K2" s="37"/>
      <c r="L2" s="37"/>
      <c r="M2" s="37"/>
      <c r="N2" s="34"/>
      <c r="O2" s="34"/>
      <c r="P2" s="32"/>
      <c r="Q2" s="34"/>
      <c r="R2" s="34"/>
      <c r="S2" s="30"/>
      <c r="T2" s="30"/>
      <c r="U2" s="43"/>
      <c r="V2" s="43"/>
      <c r="W2" s="30"/>
      <c r="X2" s="30"/>
      <c r="Y2" s="30"/>
      <c r="Z2" s="30"/>
      <c r="AA2" s="43"/>
      <c r="AB2" s="43"/>
      <c r="AC2" s="43"/>
      <c r="AD2" s="43"/>
      <c r="AE2" s="30"/>
      <c r="AF2" s="30"/>
      <c r="AG2" s="30"/>
    </row>
    <row r="3" spans="1:33" ht="16" x14ac:dyDescent="0.15">
      <c r="A3" s="38" t="s">
        <v>32</v>
      </c>
      <c r="B3" s="39"/>
      <c r="C3" s="4">
        <f>((AE31+AF31)/0.85)*-1</f>
        <v>17.814470588235295</v>
      </c>
      <c r="D3" s="5">
        <f>SUM(D4:D99671)</f>
        <v>240</v>
      </c>
      <c r="E3" s="5"/>
      <c r="F3" s="6">
        <f t="shared" ref="F3:G3" si="0">SUM(F4:F99671)</f>
        <v>5492.3099999999995</v>
      </c>
      <c r="G3" s="6">
        <f t="shared" si="0"/>
        <v>0</v>
      </c>
      <c r="H3" s="7">
        <f>G3/F3*-1</f>
        <v>0</v>
      </c>
      <c r="I3" s="8">
        <f>J3/F3</f>
        <v>0.19490213303843612</v>
      </c>
      <c r="J3" s="6">
        <f>SUM(J4:J99671)</f>
        <v>1070.4629343083329</v>
      </c>
      <c r="K3" s="6">
        <f>J3/D3</f>
        <v>4.4602622262847209</v>
      </c>
      <c r="L3" s="5"/>
      <c r="M3" s="9"/>
      <c r="N3" s="10"/>
      <c r="O3" s="5" t="str">
        <f ca="1">IFERROR(__xludf.DUMMYFUNCTION("IFERROR(VLOOKUP(B2,IMPORTRANGE(""https://docs.google.com/spreadsheets/d/1owCo6kL_VFQ5nPTdNogErmCBLjNiktT1m3SzTrxu3R0/edit#gid=2146806407"",""Ollie Shops - Compiled!b1:g5000""),2,FALSE),"""")"),"")</f>
        <v/>
      </c>
      <c r="P3" s="5"/>
      <c r="Q3" s="11"/>
      <c r="R3" s="11"/>
      <c r="S3" s="6"/>
      <c r="T3" s="10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10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10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5">
        <f>SUM(W4:W99671)</f>
        <v>0</v>
      </c>
      <c r="X3" s="7">
        <f>AVERAGE(X4:X99671)</f>
        <v>0</v>
      </c>
      <c r="Y3" s="6">
        <f>ROUND(AVERAGE(Y4:Y99671),2)</f>
        <v>0</v>
      </c>
      <c r="Z3" s="5"/>
      <c r="AA3" s="5"/>
      <c r="AB3" s="5"/>
      <c r="AC3" s="5"/>
      <c r="AD3" s="5"/>
      <c r="AE3" s="12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Info!B2:BZ7000""),36,false)),"""")*-1"),-0.85674489285)</f>
        <v>-0.85674489284999999</v>
      </c>
      <c r="AG3" s="6">
        <f>SUM(AG4:AG99671)</f>
        <v>0</v>
      </c>
    </row>
    <row r="4" spans="1:33" s="52" customFormat="1" ht="23.25" hidden="1" customHeight="1" x14ac:dyDescent="0.2">
      <c r="A4" s="13" t="s">
        <v>33</v>
      </c>
      <c r="B4" s="13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48"/>
      <c r="T4" s="48"/>
      <c r="U4" s="49"/>
      <c r="V4" s="50"/>
      <c r="W4" s="48"/>
      <c r="X4" s="48"/>
      <c r="Y4" s="48"/>
      <c r="Z4" s="48"/>
      <c r="AA4" s="48"/>
      <c r="AB4" s="51"/>
      <c r="AC4" s="48"/>
      <c r="AD4" s="48"/>
      <c r="AE4" s="48"/>
      <c r="AF4" s="48"/>
      <c r="AG4" s="48"/>
    </row>
    <row r="5" spans="1:33" s="52" customFormat="1" ht="15.75" hidden="1" customHeight="1" x14ac:dyDescent="0.2">
      <c r="A5" s="13" t="s">
        <v>34</v>
      </c>
      <c r="B5" s="13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48"/>
      <c r="T5" s="53"/>
      <c r="U5" s="49"/>
      <c r="V5" s="54"/>
      <c r="W5" s="48"/>
      <c r="X5" s="48"/>
      <c r="Y5" s="48"/>
      <c r="Z5" s="48"/>
      <c r="AA5" s="48"/>
      <c r="AB5" s="51"/>
      <c r="AC5" s="48"/>
      <c r="AD5" s="48"/>
      <c r="AE5" s="48"/>
      <c r="AF5" s="48"/>
      <c r="AG5" s="48"/>
    </row>
    <row r="6" spans="1:33" s="52" customFormat="1" ht="15.75" hidden="1" customHeight="1" x14ac:dyDescent="0.2">
      <c r="A6" s="13" t="s">
        <v>35</v>
      </c>
      <c r="B6" s="13"/>
      <c r="C6" s="17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48"/>
      <c r="T6" s="48"/>
      <c r="U6" s="49"/>
      <c r="V6" s="54"/>
      <c r="W6" s="48"/>
      <c r="X6" s="48"/>
      <c r="Y6" s="48"/>
      <c r="Z6" s="48"/>
      <c r="AA6" s="48"/>
      <c r="AB6" s="51"/>
      <c r="AC6" s="48"/>
      <c r="AD6" s="48"/>
      <c r="AE6" s="48"/>
      <c r="AF6" s="48"/>
      <c r="AG6" s="48"/>
    </row>
    <row r="7" spans="1:33" s="52" customFormat="1" ht="15.75" hidden="1" customHeight="1" x14ac:dyDescent="0.2">
      <c r="A7" s="13" t="s">
        <v>36</v>
      </c>
      <c r="B7" s="13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48"/>
      <c r="T7" s="48"/>
      <c r="U7" s="49"/>
      <c r="V7" s="54"/>
      <c r="W7" s="48"/>
      <c r="X7" s="48"/>
      <c r="Y7" s="48"/>
      <c r="Z7" s="48"/>
      <c r="AA7" s="48"/>
      <c r="AB7" s="51"/>
      <c r="AC7" s="48"/>
      <c r="AD7" s="48"/>
      <c r="AE7" s="48"/>
      <c r="AF7" s="48"/>
      <c r="AG7" s="48"/>
    </row>
    <row r="8" spans="1:33" s="52" customFormat="1" ht="15.75" hidden="1" customHeight="1" x14ac:dyDescent="0.2">
      <c r="A8" s="13" t="s">
        <v>37</v>
      </c>
      <c r="B8" s="13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48"/>
      <c r="T8" s="48"/>
      <c r="U8" s="49"/>
      <c r="V8" s="54"/>
      <c r="W8" s="48"/>
      <c r="X8" s="48"/>
      <c r="Y8" s="48"/>
      <c r="Z8" s="48"/>
      <c r="AA8" s="48"/>
      <c r="AB8" s="51"/>
      <c r="AC8" s="48"/>
      <c r="AD8" s="48"/>
      <c r="AE8" s="48"/>
      <c r="AF8" s="48"/>
      <c r="AG8" s="48"/>
    </row>
    <row r="9" spans="1:33" s="52" customFormat="1" ht="15.75" hidden="1" customHeight="1" x14ac:dyDescent="0.2">
      <c r="A9" s="13" t="s">
        <v>38</v>
      </c>
      <c r="B9" s="13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48"/>
      <c r="T9" s="48"/>
      <c r="U9" s="49"/>
      <c r="V9" s="54"/>
      <c r="W9" s="48"/>
      <c r="X9" s="48"/>
      <c r="Y9" s="48"/>
      <c r="Z9" s="48"/>
      <c r="AA9" s="48"/>
      <c r="AB9" s="51"/>
      <c r="AC9" s="48"/>
      <c r="AD9" s="48"/>
      <c r="AE9" s="48"/>
      <c r="AF9" s="48"/>
      <c r="AG9" s="48"/>
    </row>
    <row r="10" spans="1:33" s="52" customFormat="1" ht="15.75" hidden="1" customHeight="1" x14ac:dyDescent="0.2">
      <c r="A10" s="13" t="s">
        <v>39</v>
      </c>
      <c r="B10" s="13"/>
      <c r="C10" s="17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48"/>
      <c r="T10" s="48"/>
      <c r="U10" s="49"/>
      <c r="V10" s="54"/>
      <c r="W10" s="48"/>
      <c r="X10" s="48"/>
      <c r="Y10" s="48"/>
      <c r="Z10" s="48"/>
      <c r="AA10" s="48"/>
      <c r="AB10" s="51"/>
      <c r="AC10" s="48"/>
      <c r="AD10" s="48"/>
      <c r="AE10" s="48"/>
      <c r="AF10" s="48"/>
      <c r="AG10" s="48"/>
    </row>
    <row r="11" spans="1:33" s="52" customFormat="1" ht="15.75" hidden="1" customHeight="1" x14ac:dyDescent="0.2">
      <c r="A11" s="13" t="s">
        <v>40</v>
      </c>
      <c r="B11" s="13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48"/>
      <c r="T11" s="48"/>
      <c r="U11" s="49"/>
      <c r="V11" s="54"/>
      <c r="W11" s="48"/>
      <c r="X11" s="48"/>
      <c r="Y11" s="48"/>
      <c r="Z11" s="48"/>
      <c r="AA11" s="48"/>
      <c r="AB11" s="51"/>
      <c r="AC11" s="48"/>
      <c r="AD11" s="48"/>
      <c r="AE11" s="48"/>
      <c r="AF11" s="48"/>
      <c r="AG11" s="48"/>
    </row>
    <row r="12" spans="1:33" s="52" customFormat="1" ht="15.75" hidden="1" customHeight="1" x14ac:dyDescent="0.2">
      <c r="A12" s="13" t="s">
        <v>41</v>
      </c>
      <c r="B12" s="13"/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48"/>
      <c r="T12" s="48"/>
      <c r="U12" s="49"/>
      <c r="V12" s="54"/>
      <c r="W12" s="48"/>
      <c r="X12" s="48"/>
      <c r="Y12" s="48"/>
      <c r="Z12" s="48"/>
      <c r="AA12" s="48"/>
      <c r="AB12" s="51"/>
      <c r="AC12" s="48"/>
      <c r="AD12" s="48"/>
      <c r="AE12" s="48"/>
      <c r="AF12" s="48"/>
      <c r="AG12" s="48"/>
    </row>
    <row r="13" spans="1:33" s="52" customFormat="1" ht="15.75" hidden="1" customHeight="1" x14ac:dyDescent="0.2">
      <c r="A13" s="13" t="s">
        <v>42</v>
      </c>
      <c r="B13" s="13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48"/>
      <c r="T13" s="48"/>
      <c r="U13" s="49"/>
      <c r="V13" s="54"/>
      <c r="W13" s="48"/>
      <c r="X13" s="48"/>
      <c r="Y13" s="48"/>
      <c r="Z13" s="48"/>
      <c r="AA13" s="48"/>
      <c r="AB13" s="51"/>
      <c r="AC13" s="48"/>
      <c r="AD13" s="48"/>
      <c r="AE13" s="48"/>
      <c r="AF13" s="48"/>
      <c r="AG13" s="48"/>
    </row>
    <row r="14" spans="1:33" s="52" customFormat="1" ht="15.75" hidden="1" customHeight="1" x14ac:dyDescent="0.2">
      <c r="A14" s="13" t="s">
        <v>43</v>
      </c>
      <c r="B14" s="13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48"/>
      <c r="T14" s="48"/>
      <c r="U14" s="49"/>
      <c r="V14" s="54"/>
      <c r="W14" s="48"/>
      <c r="X14" s="48"/>
      <c r="Y14" s="48"/>
      <c r="Z14" s="48"/>
      <c r="AA14" s="48"/>
      <c r="AB14" s="51"/>
      <c r="AC14" s="48"/>
      <c r="AD14" s="48"/>
      <c r="AE14" s="48"/>
      <c r="AF14" s="48"/>
      <c r="AG14" s="48"/>
    </row>
    <row r="15" spans="1:33" s="52" customFormat="1" ht="15.75" hidden="1" customHeight="1" x14ac:dyDescent="0.2">
      <c r="A15" s="13" t="s">
        <v>44</v>
      </c>
      <c r="B15" s="13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48"/>
      <c r="T15" s="48"/>
      <c r="U15" s="49"/>
      <c r="V15" s="54"/>
      <c r="W15" s="48"/>
      <c r="X15" s="48"/>
      <c r="Y15" s="48"/>
      <c r="Z15" s="48"/>
      <c r="AA15" s="48"/>
      <c r="AB15" s="51"/>
      <c r="AC15" s="48"/>
      <c r="AD15" s="48"/>
      <c r="AE15" s="48"/>
      <c r="AF15" s="48"/>
      <c r="AG15" s="48"/>
    </row>
    <row r="16" spans="1:33" s="52" customFormat="1" ht="15.75" hidden="1" customHeight="1" x14ac:dyDescent="0.2">
      <c r="A16" s="13" t="s">
        <v>45</v>
      </c>
      <c r="B16" s="13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48"/>
      <c r="T16" s="48"/>
      <c r="U16" s="49"/>
      <c r="V16" s="54"/>
      <c r="W16" s="48"/>
      <c r="X16" s="48"/>
      <c r="Y16" s="48"/>
      <c r="Z16" s="48"/>
      <c r="AA16" s="48"/>
      <c r="AB16" s="51"/>
      <c r="AC16" s="48"/>
      <c r="AD16" s="48"/>
      <c r="AE16" s="48"/>
      <c r="AF16" s="48"/>
      <c r="AG16" s="48"/>
    </row>
    <row r="17" spans="1:33" s="52" customFormat="1" ht="15.75" hidden="1" customHeight="1" x14ac:dyDescent="0.2">
      <c r="A17" s="13" t="s">
        <v>46</v>
      </c>
      <c r="B17" s="13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48"/>
      <c r="T17" s="48"/>
      <c r="U17" s="49"/>
      <c r="V17" s="54"/>
      <c r="W17" s="48"/>
      <c r="X17" s="48"/>
      <c r="Y17" s="48"/>
      <c r="Z17" s="48"/>
      <c r="AA17" s="48"/>
      <c r="AB17" s="51"/>
      <c r="AC17" s="48"/>
      <c r="AD17" s="48"/>
      <c r="AE17" s="48"/>
      <c r="AF17" s="48"/>
      <c r="AG17" s="48"/>
    </row>
    <row r="18" spans="1:33" s="52" customFormat="1" ht="15.75" hidden="1" customHeight="1" x14ac:dyDescent="0.2">
      <c r="A18" s="13" t="s">
        <v>47</v>
      </c>
      <c r="B18" s="13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48"/>
      <c r="T18" s="48"/>
      <c r="U18" s="49"/>
      <c r="V18" s="54"/>
      <c r="W18" s="48"/>
      <c r="X18" s="48"/>
      <c r="Y18" s="48"/>
      <c r="Z18" s="48"/>
      <c r="AA18" s="48"/>
      <c r="AB18" s="51"/>
      <c r="AC18" s="48"/>
      <c r="AD18" s="48"/>
      <c r="AE18" s="48"/>
      <c r="AF18" s="48"/>
      <c r="AG18" s="48"/>
    </row>
    <row r="19" spans="1:33" s="52" customFormat="1" ht="15.75" hidden="1" customHeight="1" x14ac:dyDescent="0.2">
      <c r="A19" s="13" t="s">
        <v>48</v>
      </c>
      <c r="B19" s="13"/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48"/>
      <c r="T19" s="48"/>
      <c r="U19" s="49"/>
      <c r="V19" s="54"/>
      <c r="W19" s="48"/>
      <c r="X19" s="48"/>
      <c r="Y19" s="48"/>
      <c r="Z19" s="48"/>
      <c r="AA19" s="48"/>
      <c r="AB19" s="51"/>
      <c r="AC19" s="48"/>
      <c r="AD19" s="48"/>
      <c r="AE19" s="48"/>
      <c r="AF19" s="48"/>
      <c r="AG19" s="48"/>
    </row>
    <row r="20" spans="1:33" s="52" customFormat="1" ht="15.75" hidden="1" customHeight="1" x14ac:dyDescent="0.2">
      <c r="A20" s="13" t="s">
        <v>49</v>
      </c>
      <c r="B20" s="13"/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48"/>
      <c r="T20" s="48"/>
      <c r="U20" s="49"/>
      <c r="V20" s="54"/>
      <c r="W20" s="48"/>
      <c r="X20" s="48"/>
      <c r="Y20" s="48"/>
      <c r="Z20" s="48"/>
      <c r="AA20" s="48"/>
      <c r="AB20" s="51"/>
      <c r="AC20" s="48"/>
      <c r="AD20" s="48"/>
      <c r="AE20" s="48"/>
      <c r="AF20" s="48"/>
      <c r="AG20" s="48"/>
    </row>
    <row r="21" spans="1:33" s="52" customFormat="1" ht="15.75" hidden="1" customHeight="1" x14ac:dyDescent="0.2">
      <c r="A21" s="13" t="s">
        <v>50</v>
      </c>
      <c r="B21" s="13"/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48"/>
      <c r="T21" s="48"/>
      <c r="U21" s="49"/>
      <c r="V21" s="54"/>
      <c r="W21" s="48"/>
      <c r="X21" s="48"/>
      <c r="Y21" s="48"/>
      <c r="Z21" s="48"/>
      <c r="AA21" s="48"/>
      <c r="AB21" s="51"/>
      <c r="AC21" s="48"/>
      <c r="AD21" s="48"/>
      <c r="AE21" s="48"/>
      <c r="AF21" s="48"/>
      <c r="AG21" s="48"/>
    </row>
    <row r="22" spans="1:33" s="52" customFormat="1" ht="15.75" hidden="1" customHeight="1" x14ac:dyDescent="0.2">
      <c r="A22" s="13" t="s">
        <v>51</v>
      </c>
      <c r="B22" s="13"/>
      <c r="C22" s="17"/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48"/>
      <c r="T22" s="48"/>
      <c r="U22" s="49"/>
      <c r="V22" s="54"/>
      <c r="W22" s="48"/>
      <c r="X22" s="48"/>
      <c r="Y22" s="48"/>
      <c r="Z22" s="48"/>
      <c r="AA22" s="48"/>
      <c r="AB22" s="51"/>
      <c r="AC22" s="48"/>
      <c r="AD22" s="48"/>
      <c r="AE22" s="48"/>
      <c r="AF22" s="48"/>
      <c r="AG22" s="48"/>
    </row>
    <row r="23" spans="1:33" s="52" customFormat="1" ht="15.75" hidden="1" customHeight="1" x14ac:dyDescent="0.2">
      <c r="A23" s="13" t="s">
        <v>52</v>
      </c>
      <c r="B23" s="13"/>
      <c r="C23" s="17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48"/>
      <c r="T23" s="48"/>
      <c r="U23" s="49"/>
      <c r="V23" s="54"/>
      <c r="W23" s="48"/>
      <c r="X23" s="48"/>
      <c r="Y23" s="48"/>
      <c r="Z23" s="48"/>
      <c r="AA23" s="48"/>
      <c r="AB23" s="51"/>
      <c r="AC23" s="48"/>
      <c r="AD23" s="48"/>
      <c r="AE23" s="48"/>
      <c r="AF23" s="48"/>
      <c r="AG23" s="48"/>
    </row>
    <row r="24" spans="1:33" s="52" customFormat="1" ht="15.75" hidden="1" customHeight="1" x14ac:dyDescent="0.2">
      <c r="A24" s="13" t="s">
        <v>53</v>
      </c>
      <c r="B24" s="13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48"/>
      <c r="T24" s="48"/>
      <c r="U24" s="49"/>
      <c r="V24" s="54"/>
      <c r="W24" s="48"/>
      <c r="X24" s="48"/>
      <c r="Y24" s="48"/>
      <c r="Z24" s="48"/>
      <c r="AA24" s="48"/>
      <c r="AB24" s="51"/>
      <c r="AC24" s="48"/>
      <c r="AD24" s="48"/>
      <c r="AE24" s="48"/>
      <c r="AF24" s="48"/>
      <c r="AG24" s="48"/>
    </row>
    <row r="25" spans="1:33" s="52" customFormat="1" ht="15.75" customHeight="1" x14ac:dyDescent="0.2">
      <c r="A25" s="13" t="s">
        <v>54</v>
      </c>
      <c r="B25" s="13" t="s">
        <v>55</v>
      </c>
      <c r="C25" s="17">
        <f t="shared" ref="C25:C31" si="1">IFERROR(F25/D25," - ")</f>
        <v>19.978840579710145</v>
      </c>
      <c r="D25" s="17">
        <v>69</v>
      </c>
      <c r="E25" s="17">
        <v>0</v>
      </c>
      <c r="F25" s="17">
        <v>1378.54</v>
      </c>
      <c r="G25" s="17">
        <v>0</v>
      </c>
      <c r="H25" s="17">
        <f t="shared" ref="H25:H31" si="2">G25/F25*-1</f>
        <v>0</v>
      </c>
      <c r="I25" s="17">
        <f t="shared" ref="I25:I31" si="3">J25/F25</f>
        <v>0.14044362661825793</v>
      </c>
      <c r="J25" s="17">
        <f t="shared" ref="J25:J31" si="4">F25*0.85+G25+AF25*D25+D25*AE25+AG25+AD25</f>
        <v>193.6071570383333</v>
      </c>
      <c r="K25" s="17">
        <f t="shared" ref="K25:K31" si="5">J25/D25</f>
        <v>2.8059008266425116</v>
      </c>
      <c r="L25" s="17">
        <v>250</v>
      </c>
      <c r="M25" s="17">
        <f t="shared" ref="M25:M31" si="6">IFERROR(D25/L25,"-")</f>
        <v>0.27600000000000002</v>
      </c>
      <c r="N25" s="17">
        <v>118</v>
      </c>
      <c r="O25" s="17">
        <f t="shared" ref="O25:P25" si="7">D25/7</f>
        <v>9.8571428571428577</v>
      </c>
      <c r="P25" s="17">
        <f t="shared" si="7"/>
        <v>0</v>
      </c>
      <c r="Q25" s="17">
        <f t="shared" ref="Q25:Q31" si="8">ROUNDDOWN(N25/(O25+P25),0)</f>
        <v>11</v>
      </c>
      <c r="R25" s="17"/>
      <c r="S25" s="48">
        <v>0.19083969465648859</v>
      </c>
      <c r="T25" s="48" t="s">
        <v>56</v>
      </c>
      <c r="U25" s="49" t="s">
        <v>56</v>
      </c>
      <c r="V25" s="54" t="s">
        <v>56</v>
      </c>
      <c r="W25" s="48">
        <v>0</v>
      </c>
      <c r="X25" s="48">
        <f t="shared" ref="X25:X31" si="9">IFERROR(W25/D25,0)</f>
        <v>0</v>
      </c>
      <c r="Y25" s="48">
        <f t="shared" ref="Y25:Y31" si="10">IFERROR(G25/(W25+Z25)*-1,0)</f>
        <v>0</v>
      </c>
      <c r="Z25" s="48">
        <v>0</v>
      </c>
      <c r="AA25" s="48" t="s">
        <v>57</v>
      </c>
      <c r="AB25" s="51">
        <f t="shared" ref="AB25:AB31" si="11">IF(OR(AA25="UsLargeStandardSize",AA25="UsSmallStandardSize"),-0.69,-0.48)</f>
        <v>-0.69</v>
      </c>
      <c r="AC25" s="48">
        <v>4.624178703703704E-2</v>
      </c>
      <c r="AD25" s="48">
        <f t="shared" ref="AD25:AD31" si="12">IFERROR(AB25*AC25*D25*2,0)</f>
        <v>-4.4031429616666671</v>
      </c>
      <c r="AE25" s="48">
        <v>-4.95</v>
      </c>
      <c r="AF25" s="48">
        <v>-9.1623000000000001</v>
      </c>
      <c r="AG25" s="48">
        <v>0</v>
      </c>
    </row>
    <row r="26" spans="1:33" s="52" customFormat="1" ht="15.75" customHeight="1" x14ac:dyDescent="0.2">
      <c r="A26" s="13" t="s">
        <v>58</v>
      </c>
      <c r="B26" s="13" t="s">
        <v>69</v>
      </c>
      <c r="C26" s="17">
        <f t="shared" si="1"/>
        <v>23.950000000000003</v>
      </c>
      <c r="D26" s="17">
        <v>18</v>
      </c>
      <c r="E26" s="17">
        <v>0</v>
      </c>
      <c r="F26" s="17">
        <v>431.1</v>
      </c>
      <c r="G26" s="17">
        <v>0</v>
      </c>
      <c r="H26" s="17">
        <f t="shared" si="2"/>
        <v>0</v>
      </c>
      <c r="I26" s="17">
        <f t="shared" si="3"/>
        <v>0.20994153458594289</v>
      </c>
      <c r="J26" s="17">
        <f t="shared" si="4"/>
        <v>90.505795559999981</v>
      </c>
      <c r="K26" s="17">
        <f t="shared" si="5"/>
        <v>5.0280997533333327</v>
      </c>
      <c r="L26" s="17">
        <v>57</v>
      </c>
      <c r="M26" s="17">
        <f t="shared" si="6"/>
        <v>0.31578947368421051</v>
      </c>
      <c r="N26" s="17">
        <v>166</v>
      </c>
      <c r="O26" s="17">
        <f t="shared" ref="O26:P26" si="13">D26/7</f>
        <v>2.5714285714285716</v>
      </c>
      <c r="P26" s="17">
        <f t="shared" si="13"/>
        <v>0</v>
      </c>
      <c r="Q26" s="17">
        <f t="shared" si="8"/>
        <v>64</v>
      </c>
      <c r="R26" s="17"/>
      <c r="S26" s="48">
        <v>4.046242774566474E-2</v>
      </c>
      <c r="T26" s="48" t="s">
        <v>56</v>
      </c>
      <c r="U26" s="49" t="s">
        <v>56</v>
      </c>
      <c r="V26" s="54" t="s">
        <v>56</v>
      </c>
      <c r="W26" s="48">
        <v>0</v>
      </c>
      <c r="X26" s="48">
        <f t="shared" si="9"/>
        <v>0</v>
      </c>
      <c r="Y26" s="48">
        <f t="shared" si="10"/>
        <v>0</v>
      </c>
      <c r="Z26" s="48">
        <v>0</v>
      </c>
      <c r="AA26" s="48" t="s">
        <v>57</v>
      </c>
      <c r="AB26" s="51">
        <f t="shared" si="11"/>
        <v>-0.69</v>
      </c>
      <c r="AC26" s="48">
        <v>0.13557988888888886</v>
      </c>
      <c r="AD26" s="48">
        <f t="shared" si="12"/>
        <v>-3.3678044399999991</v>
      </c>
      <c r="AE26" s="48">
        <v>-5.98</v>
      </c>
      <c r="AF26" s="48">
        <v>-9.1623000000000001</v>
      </c>
      <c r="AG26" s="48">
        <v>0</v>
      </c>
    </row>
    <row r="27" spans="1:33" s="52" customFormat="1" ht="15.75" customHeight="1" x14ac:dyDescent="0.2">
      <c r="A27" s="13" t="s">
        <v>60</v>
      </c>
      <c r="B27" s="13" t="s">
        <v>67</v>
      </c>
      <c r="C27" s="17">
        <f t="shared" si="1"/>
        <v>24.413614457831326</v>
      </c>
      <c r="D27" s="17">
        <v>83</v>
      </c>
      <c r="E27" s="17">
        <v>0</v>
      </c>
      <c r="F27" s="17">
        <v>2026.33</v>
      </c>
      <c r="G27" s="17">
        <v>0</v>
      </c>
      <c r="H27" s="17">
        <f t="shared" si="2"/>
        <v>0</v>
      </c>
      <c r="I27" s="17">
        <f t="shared" si="3"/>
        <v>0.22209624272782155</v>
      </c>
      <c r="J27" s="17">
        <f t="shared" si="4"/>
        <v>450.04027952666661</v>
      </c>
      <c r="K27" s="17">
        <f t="shared" si="5"/>
        <v>5.4221720424899589</v>
      </c>
      <c r="L27" s="17">
        <v>54</v>
      </c>
      <c r="M27" s="17">
        <f t="shared" si="6"/>
        <v>1.537037037037037</v>
      </c>
      <c r="N27" s="17">
        <v>81</v>
      </c>
      <c r="O27" s="17">
        <f t="shared" ref="O27:P27" si="14">D27/7</f>
        <v>11.857142857142858</v>
      </c>
      <c r="P27" s="17">
        <f t="shared" si="14"/>
        <v>0</v>
      </c>
      <c r="Q27" s="17">
        <f t="shared" si="8"/>
        <v>6</v>
      </c>
      <c r="R27" s="17"/>
      <c r="S27" s="48">
        <v>0.51260504201680668</v>
      </c>
      <c r="T27" s="48" t="s">
        <v>56</v>
      </c>
      <c r="U27" s="49" t="s">
        <v>56</v>
      </c>
      <c r="V27" s="54" t="s">
        <v>56</v>
      </c>
      <c r="W27" s="48">
        <v>0</v>
      </c>
      <c r="X27" s="48">
        <f t="shared" si="9"/>
        <v>0</v>
      </c>
      <c r="Y27" s="48">
        <f t="shared" si="10"/>
        <v>0</v>
      </c>
      <c r="Z27" s="48">
        <v>0</v>
      </c>
      <c r="AA27" s="48" t="s">
        <v>57</v>
      </c>
      <c r="AB27" s="51">
        <f t="shared" si="11"/>
        <v>-0.69</v>
      </c>
      <c r="AC27" s="48">
        <v>0.13557988888888886</v>
      </c>
      <c r="AD27" s="48">
        <f t="shared" si="12"/>
        <v>-15.529320473333328</v>
      </c>
      <c r="AE27" s="48">
        <v>-5.98</v>
      </c>
      <c r="AF27" s="48">
        <v>-9.1623000000000001</v>
      </c>
      <c r="AG27" s="48">
        <v>0</v>
      </c>
    </row>
    <row r="28" spans="1:33" s="52" customFormat="1" ht="15.75" customHeight="1" x14ac:dyDescent="0.2">
      <c r="A28" s="13" t="s">
        <v>61</v>
      </c>
      <c r="B28" s="13"/>
      <c r="C28" s="17">
        <f t="shared" si="1"/>
        <v>21.658000000000001</v>
      </c>
      <c r="D28" s="17">
        <v>30</v>
      </c>
      <c r="E28" s="17">
        <v>0</v>
      </c>
      <c r="F28" s="17">
        <v>649.74</v>
      </c>
      <c r="G28" s="17">
        <v>0</v>
      </c>
      <c r="H28" s="17">
        <f t="shared" si="2"/>
        <v>0</v>
      </c>
      <c r="I28" s="17">
        <f t="shared" si="3"/>
        <v>0.14220610182534546</v>
      </c>
      <c r="J28" s="17">
        <f t="shared" si="4"/>
        <v>92.396992599999962</v>
      </c>
      <c r="K28" s="17">
        <f t="shared" si="5"/>
        <v>3.0798997533333319</v>
      </c>
      <c r="L28" s="17">
        <v>63</v>
      </c>
      <c r="M28" s="17">
        <f t="shared" si="6"/>
        <v>0.47619047619047616</v>
      </c>
      <c r="N28" s="17">
        <v>49</v>
      </c>
      <c r="O28" s="17">
        <f t="shared" ref="O28:P28" si="15">D28/7</f>
        <v>4.2857142857142856</v>
      </c>
      <c r="P28" s="17">
        <f t="shared" si="15"/>
        <v>0</v>
      </c>
      <c r="Q28" s="17">
        <f t="shared" si="8"/>
        <v>11</v>
      </c>
      <c r="R28" s="17"/>
      <c r="S28" s="48">
        <v>4.5384615384615383</v>
      </c>
      <c r="T28" s="48" t="s">
        <v>56</v>
      </c>
      <c r="U28" s="49" t="s">
        <v>56</v>
      </c>
      <c r="V28" s="54" t="s">
        <v>56</v>
      </c>
      <c r="W28" s="48">
        <v>0</v>
      </c>
      <c r="X28" s="48">
        <f t="shared" si="9"/>
        <v>0</v>
      </c>
      <c r="Y28" s="48">
        <f t="shared" si="10"/>
        <v>0</v>
      </c>
      <c r="Z28" s="48">
        <v>0</v>
      </c>
      <c r="AA28" s="48" t="s">
        <v>57</v>
      </c>
      <c r="AB28" s="51">
        <f t="shared" si="11"/>
        <v>-0.69</v>
      </c>
      <c r="AC28" s="48">
        <v>0.13557988888888886</v>
      </c>
      <c r="AD28" s="48">
        <f t="shared" si="12"/>
        <v>-5.6130073999999981</v>
      </c>
      <c r="AE28" s="48">
        <v>-5.98</v>
      </c>
      <c r="AF28" s="48">
        <v>-9.1623000000000001</v>
      </c>
      <c r="AG28" s="48">
        <v>0</v>
      </c>
    </row>
    <row r="29" spans="1:33" s="52" customFormat="1" ht="15.75" customHeight="1" x14ac:dyDescent="0.2">
      <c r="A29" s="13" t="s">
        <v>62</v>
      </c>
      <c r="B29" s="13"/>
      <c r="C29" s="17">
        <f t="shared" si="1"/>
        <v>24.99</v>
      </c>
      <c r="D29" s="17">
        <v>23</v>
      </c>
      <c r="E29" s="17">
        <v>0</v>
      </c>
      <c r="F29" s="17">
        <v>574.77</v>
      </c>
      <c r="G29" s="17">
        <v>0</v>
      </c>
      <c r="H29" s="17">
        <f t="shared" si="2"/>
        <v>0</v>
      </c>
      <c r="I29" s="17">
        <f t="shared" si="3"/>
        <v>0.23805793275643586</v>
      </c>
      <c r="J29" s="17">
        <f t="shared" si="4"/>
        <v>136.82855801041663</v>
      </c>
      <c r="K29" s="17">
        <f t="shared" si="5"/>
        <v>5.9490677395833318</v>
      </c>
      <c r="L29" s="17">
        <v>56</v>
      </c>
      <c r="M29" s="17">
        <f t="shared" si="6"/>
        <v>0.4107142857142857</v>
      </c>
      <c r="N29" s="17">
        <v>21</v>
      </c>
      <c r="O29" s="17">
        <f t="shared" ref="O29:P29" si="16">D29/7</f>
        <v>3.2857142857142856</v>
      </c>
      <c r="P29" s="17">
        <f t="shared" si="16"/>
        <v>0</v>
      </c>
      <c r="Q29" s="17">
        <f t="shared" si="8"/>
        <v>6</v>
      </c>
      <c r="R29" s="17"/>
      <c r="S29" s="48">
        <v>11.6</v>
      </c>
      <c r="T29" s="48" t="s">
        <v>56</v>
      </c>
      <c r="U29" s="49" t="s">
        <v>56</v>
      </c>
      <c r="V29" s="54" t="s">
        <v>56</v>
      </c>
      <c r="W29" s="48">
        <v>0</v>
      </c>
      <c r="X29" s="48">
        <f t="shared" si="9"/>
        <v>0</v>
      </c>
      <c r="Y29" s="48">
        <f t="shared" si="10"/>
        <v>0</v>
      </c>
      <c r="Z29" s="48">
        <v>0</v>
      </c>
      <c r="AA29" s="48" t="s">
        <v>57</v>
      </c>
      <c r="AB29" s="51">
        <f t="shared" si="11"/>
        <v>-0.69</v>
      </c>
      <c r="AC29" s="48">
        <v>0.10879149305555555</v>
      </c>
      <c r="AD29" s="48">
        <f t="shared" si="12"/>
        <v>-3.4530419895833324</v>
      </c>
      <c r="AE29" s="48">
        <v>-5.98</v>
      </c>
      <c r="AF29" s="48">
        <v>-9.1623000000000001</v>
      </c>
      <c r="AG29" s="48">
        <v>0</v>
      </c>
    </row>
    <row r="30" spans="1:33" s="52" customFormat="1" ht="15.75" customHeight="1" x14ac:dyDescent="0.2">
      <c r="A30" s="13" t="s">
        <v>63</v>
      </c>
      <c r="B30" s="13"/>
      <c r="C30" s="17">
        <f t="shared" si="1"/>
        <v>25.364999999999998</v>
      </c>
      <c r="D30" s="17">
        <v>16</v>
      </c>
      <c r="E30" s="17">
        <v>0</v>
      </c>
      <c r="F30" s="17">
        <v>405.84</v>
      </c>
      <c r="G30" s="17">
        <v>0</v>
      </c>
      <c r="H30" s="17">
        <f t="shared" si="2"/>
        <v>0</v>
      </c>
      <c r="I30" s="17">
        <f t="shared" si="3"/>
        <v>0.24710497692029684</v>
      </c>
      <c r="J30" s="17">
        <f t="shared" si="4"/>
        <v>100.28508383333326</v>
      </c>
      <c r="K30" s="17">
        <f t="shared" si="5"/>
        <v>6.2678177395833288</v>
      </c>
      <c r="L30" s="17">
        <v>36</v>
      </c>
      <c r="M30" s="17">
        <f t="shared" si="6"/>
        <v>0.44444444444444442</v>
      </c>
      <c r="N30" s="17">
        <v>4</v>
      </c>
      <c r="O30" s="17">
        <f t="shared" ref="O30:P30" si="17">D30/7</f>
        <v>2.2857142857142856</v>
      </c>
      <c r="P30" s="17">
        <f t="shared" si="17"/>
        <v>0</v>
      </c>
      <c r="Q30" s="17">
        <f t="shared" si="8"/>
        <v>1</v>
      </c>
      <c r="R30" s="17"/>
      <c r="S30" s="48">
        <v>1.5854922279792749</v>
      </c>
      <c r="T30" s="48" t="s">
        <v>56</v>
      </c>
      <c r="U30" s="49" t="s">
        <v>56</v>
      </c>
      <c r="V30" s="54" t="s">
        <v>56</v>
      </c>
      <c r="W30" s="48">
        <v>0</v>
      </c>
      <c r="X30" s="48">
        <f t="shared" si="9"/>
        <v>0</v>
      </c>
      <c r="Y30" s="48">
        <f t="shared" si="10"/>
        <v>0</v>
      </c>
      <c r="Z30" s="48">
        <v>0</v>
      </c>
      <c r="AA30" s="48" t="s">
        <v>57</v>
      </c>
      <c r="AB30" s="51">
        <f t="shared" si="11"/>
        <v>-0.69</v>
      </c>
      <c r="AC30" s="48">
        <v>0.10879149305555555</v>
      </c>
      <c r="AD30" s="48">
        <f t="shared" si="12"/>
        <v>-2.4021161666666662</v>
      </c>
      <c r="AE30" s="48">
        <v>-5.98</v>
      </c>
      <c r="AF30" s="48">
        <v>-9.1623000000000001</v>
      </c>
      <c r="AG30" s="48">
        <v>0</v>
      </c>
    </row>
    <row r="31" spans="1:33" s="52" customFormat="1" ht="15.75" customHeight="1" x14ac:dyDescent="0.2">
      <c r="A31" s="13" t="s">
        <v>64</v>
      </c>
      <c r="B31" s="13"/>
      <c r="C31" s="17">
        <f t="shared" si="1"/>
        <v>25.99</v>
      </c>
      <c r="D31" s="17">
        <v>1</v>
      </c>
      <c r="E31" s="17">
        <v>0</v>
      </c>
      <c r="F31" s="17">
        <v>25.99</v>
      </c>
      <c r="G31" s="17">
        <v>0</v>
      </c>
      <c r="H31" s="17">
        <f t="shared" si="2"/>
        <v>0</v>
      </c>
      <c r="I31" s="17">
        <f t="shared" si="3"/>
        <v>0.26160322199243286</v>
      </c>
      <c r="J31" s="17">
        <f t="shared" si="4"/>
        <v>6.7990677395833288</v>
      </c>
      <c r="K31" s="17">
        <f t="shared" si="5"/>
        <v>6.7990677395833288</v>
      </c>
      <c r="L31" s="17">
        <v>27</v>
      </c>
      <c r="M31" s="17">
        <f t="shared" si="6"/>
        <v>3.7037037037037035E-2</v>
      </c>
      <c r="N31" s="17">
        <v>1</v>
      </c>
      <c r="O31" s="17">
        <f t="shared" ref="O31:P31" si="18">D31/7</f>
        <v>0.14285714285714285</v>
      </c>
      <c r="P31" s="17">
        <f t="shared" si="18"/>
        <v>0</v>
      </c>
      <c r="Q31" s="17">
        <f t="shared" si="8"/>
        <v>7</v>
      </c>
      <c r="R31" s="17" t="str">
        <f ca="1">IFERROR(__xludf.DUMMYFUNCTION("IFERROR(VLOOKUP($B$2,IMPORTRANGE(""https://docs.google.com/spreadsheets/d/1KiWZV1ko8G7lnRucBRBd29jj3Be6ltMfljMDqzOkQmI/edit#gid=1381463014"",""Lookup!A:F""),6,FALSE),"""")"),"")</f>
        <v/>
      </c>
      <c r="S31" s="48">
        <v>2.0745341614906829</v>
      </c>
      <c r="T31" s="48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1" s="49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1" s="54" t="str">
        <f ca="1">IFERROR(__xludf.DUMMYFUNCTION("IFERROR(VLOOKUP($B$2,IMPORTRANGE(""https://docs.google.com/spreadsheets/d/1KiWZV1ko8G7lnRucBRBd29jj3Be6ltMfljMDqzOkQmI/edit#gid=1381463014"",""Lookup!A:D""),2,FALSE),"""")"),"")</f>
        <v/>
      </c>
      <c r="W31" s="48">
        <v>0</v>
      </c>
      <c r="X31" s="48">
        <f t="shared" si="9"/>
        <v>0</v>
      </c>
      <c r="Y31" s="48">
        <f t="shared" si="10"/>
        <v>0</v>
      </c>
      <c r="Z31" s="48">
        <v>0</v>
      </c>
      <c r="AA31" s="48" t="s">
        <v>57</v>
      </c>
      <c r="AB31" s="51">
        <f t="shared" si="11"/>
        <v>-0.69</v>
      </c>
      <c r="AC31" s="48">
        <v>0.10879149305555555</v>
      </c>
      <c r="AD31" s="48">
        <f t="shared" si="12"/>
        <v>-0.15013226041666664</v>
      </c>
      <c r="AE31" s="48">
        <v>-5.98</v>
      </c>
      <c r="AF31" s="48">
        <v>-9.1623000000000001</v>
      </c>
      <c r="AG31" s="48">
        <v>0</v>
      </c>
    </row>
    <row r="32" spans="1:33" ht="15.75" customHeight="1" x14ac:dyDescent="0.2">
      <c r="A32" s="13"/>
      <c r="B32" s="13"/>
      <c r="C32" s="22"/>
      <c r="D32" s="22"/>
      <c r="E32" s="22"/>
      <c r="F32" s="22"/>
      <c r="G32" s="22"/>
      <c r="H32" s="22"/>
      <c r="I32" s="22"/>
      <c r="J32" s="22"/>
      <c r="K32" s="22"/>
      <c r="L32" s="22"/>
      <c r="M32" s="22"/>
      <c r="N32" s="22"/>
      <c r="O32" s="22"/>
      <c r="P32" s="22"/>
      <c r="Q32" s="22"/>
      <c r="R32" s="22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20"/>
    </row>
    <row r="33" spans="1:33" ht="15.75" customHeight="1" x14ac:dyDescent="0.2">
      <c r="A33" s="13"/>
      <c r="B33" s="13"/>
      <c r="C33" s="22"/>
      <c r="D33" s="22"/>
      <c r="E33" s="22"/>
      <c r="F33" s="22"/>
      <c r="G33" s="22"/>
      <c r="H33" s="22"/>
      <c r="I33" s="22"/>
      <c r="J33" s="22"/>
      <c r="K33" s="22"/>
      <c r="L33" s="22"/>
      <c r="M33" s="22"/>
      <c r="N33" s="22"/>
      <c r="O33" s="22"/>
      <c r="P33" s="22"/>
      <c r="Q33" s="22"/>
      <c r="R33" s="22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</row>
    <row r="34" spans="1:33" ht="15.75" customHeight="1" x14ac:dyDescent="0.2">
      <c r="A34" s="13"/>
      <c r="B34" s="13"/>
      <c r="C34" s="22"/>
      <c r="D34" s="22"/>
      <c r="E34" s="22"/>
      <c r="F34" s="22"/>
      <c r="G34" s="22"/>
      <c r="H34" s="22"/>
      <c r="I34" s="22"/>
      <c r="J34" s="22"/>
      <c r="K34" s="22"/>
      <c r="L34" s="22"/>
      <c r="M34" s="22"/>
      <c r="N34" s="22"/>
      <c r="O34" s="22"/>
      <c r="P34" s="22"/>
      <c r="Q34" s="22"/>
      <c r="R34" s="22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</row>
    <row r="35" spans="1:33" ht="15.75" customHeight="1" x14ac:dyDescent="0.2">
      <c r="C35" s="22"/>
      <c r="D35" s="22"/>
      <c r="E35" s="22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22"/>
      <c r="R35" s="22"/>
    </row>
    <row r="36" spans="1:33" ht="15.75" customHeight="1" x14ac:dyDescent="0.2">
      <c r="C36" s="22"/>
      <c r="D36" s="22"/>
      <c r="E36" s="22"/>
      <c r="F36" s="22"/>
      <c r="G36" s="22"/>
      <c r="H36" s="22"/>
      <c r="I36" s="22"/>
      <c r="J36" s="22"/>
      <c r="K36" s="22"/>
      <c r="L36" s="22"/>
      <c r="M36" s="22"/>
      <c r="N36" s="22"/>
      <c r="O36" s="22"/>
      <c r="P36" s="22"/>
      <c r="Q36" s="22"/>
      <c r="R36" s="22"/>
    </row>
    <row r="37" spans="1:33" ht="15.75" customHeight="1" x14ac:dyDescent="0.2">
      <c r="C37" s="22"/>
      <c r="D37" s="22"/>
      <c r="E37" s="22"/>
      <c r="F37" s="22"/>
      <c r="G37" s="22"/>
      <c r="H37" s="22"/>
      <c r="I37" s="22"/>
      <c r="J37" s="22"/>
      <c r="K37" s="22"/>
      <c r="L37" s="22"/>
      <c r="M37" s="22"/>
      <c r="N37" s="22"/>
      <c r="O37" s="22"/>
      <c r="P37" s="22"/>
      <c r="Q37" s="22"/>
      <c r="R37" s="22"/>
    </row>
    <row r="38" spans="1:33" ht="15.75" customHeight="1" x14ac:dyDescent="0.2">
      <c r="C38" s="22"/>
      <c r="D38" s="22"/>
      <c r="E38" s="22"/>
      <c r="F38" s="22"/>
      <c r="G38" s="22"/>
      <c r="H38" s="22"/>
      <c r="I38" s="22"/>
      <c r="J38" s="22"/>
      <c r="K38" s="22"/>
      <c r="L38" s="22"/>
      <c r="M38" s="22"/>
      <c r="N38" s="22"/>
      <c r="O38" s="22"/>
      <c r="P38" s="22"/>
      <c r="Q38" s="22"/>
      <c r="R38" s="22"/>
    </row>
    <row r="39" spans="1:33" ht="15.75" customHeight="1" x14ac:dyDescent="0.2">
      <c r="C39" s="22"/>
      <c r="D39" s="22"/>
      <c r="E39" s="22"/>
      <c r="F39" s="22"/>
      <c r="G39" s="22"/>
      <c r="H39" s="22"/>
      <c r="I39" s="22"/>
      <c r="J39" s="22"/>
      <c r="K39" s="22"/>
      <c r="L39" s="22"/>
      <c r="M39" s="22"/>
      <c r="N39" s="22"/>
      <c r="O39" s="22"/>
      <c r="P39" s="22"/>
      <c r="Q39" s="22"/>
      <c r="R39" s="22"/>
    </row>
    <row r="40" spans="1:33" ht="15.75" customHeight="1" x14ac:dyDescent="0.2">
      <c r="C40" s="22"/>
      <c r="D40" s="22"/>
      <c r="E40" s="22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</row>
    <row r="41" spans="1:33" ht="15.75" customHeight="1" x14ac:dyDescent="0.2">
      <c r="C41" s="22"/>
      <c r="D41" s="22"/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</row>
    <row r="42" spans="1:33" ht="15.75" customHeight="1" x14ac:dyDescent="0.2">
      <c r="C42" s="22"/>
      <c r="D42" s="22"/>
      <c r="E42" s="22"/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</row>
    <row r="43" spans="1:33" ht="15.75" customHeight="1" x14ac:dyDescent="0.2">
      <c r="C43" s="22"/>
      <c r="D43" s="22"/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</row>
    <row r="44" spans="1:33" ht="15.75" customHeight="1" x14ac:dyDescent="0.2"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</row>
    <row r="45" spans="1:33" ht="15.75" customHeight="1" x14ac:dyDescent="0.2">
      <c r="C45" s="22"/>
      <c r="D45" s="22"/>
      <c r="E45" s="22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</row>
    <row r="46" spans="1:33" ht="15.75" customHeight="1" x14ac:dyDescent="0.2">
      <c r="C46" s="22"/>
      <c r="D46" s="22"/>
      <c r="E46" s="22"/>
      <c r="F46" s="22"/>
      <c r="G46" s="22"/>
      <c r="H46" s="22"/>
      <c r="I46" s="22"/>
      <c r="J46" s="22"/>
      <c r="K46" s="22"/>
      <c r="L46" s="22"/>
      <c r="M46" s="22"/>
      <c r="N46" s="22"/>
      <c r="O46" s="22"/>
      <c r="P46" s="22"/>
      <c r="Q46" s="22"/>
      <c r="R46" s="22"/>
    </row>
    <row r="47" spans="1:33" ht="15.75" customHeight="1" x14ac:dyDescent="0.2">
      <c r="C47" s="22"/>
      <c r="D47" s="22"/>
      <c r="E47" s="22"/>
      <c r="F47" s="22"/>
      <c r="G47" s="22"/>
      <c r="H47" s="22"/>
      <c r="I47" s="22"/>
      <c r="J47" s="22"/>
      <c r="K47" s="22"/>
      <c r="L47" s="22"/>
      <c r="M47" s="22"/>
      <c r="N47" s="22"/>
      <c r="O47" s="22"/>
      <c r="P47" s="22"/>
      <c r="Q47" s="22"/>
      <c r="R47" s="22"/>
    </row>
    <row r="48" spans="1:33" ht="15.75" customHeight="1" x14ac:dyDescent="0.2">
      <c r="C48" s="22"/>
      <c r="D48" s="22"/>
      <c r="E48" s="22"/>
      <c r="F48" s="22"/>
      <c r="G48" s="22"/>
      <c r="H48" s="22"/>
      <c r="I48" s="22"/>
      <c r="J48" s="22"/>
      <c r="K48" s="22"/>
      <c r="L48" s="22"/>
      <c r="M48" s="22"/>
      <c r="N48" s="22"/>
      <c r="O48" s="22"/>
      <c r="P48" s="22"/>
      <c r="Q48" s="22"/>
      <c r="R48" s="22"/>
    </row>
    <row r="49" spans="3:18" ht="15.75" customHeight="1" x14ac:dyDescent="0.2">
      <c r="C49" s="22"/>
      <c r="D49" s="22"/>
      <c r="E49" s="22"/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22"/>
      <c r="R49" s="22"/>
    </row>
    <row r="50" spans="3:18" ht="15.75" customHeight="1" x14ac:dyDescent="0.2">
      <c r="C50" s="22"/>
      <c r="D50" s="22"/>
      <c r="E50" s="22"/>
      <c r="F50" s="22"/>
      <c r="G50" s="22"/>
      <c r="H50" s="22"/>
      <c r="I50" s="22"/>
      <c r="J50" s="22"/>
      <c r="K50" s="22"/>
      <c r="L50" s="22"/>
      <c r="M50" s="22"/>
      <c r="N50" s="22"/>
      <c r="O50" s="22"/>
      <c r="P50" s="22"/>
      <c r="Q50" s="22"/>
      <c r="R50" s="22"/>
    </row>
    <row r="51" spans="3:18" ht="15.75" customHeight="1" x14ac:dyDescent="0.2">
      <c r="C51" s="22"/>
      <c r="D51" s="22"/>
      <c r="E51" s="22"/>
      <c r="F51" s="22"/>
      <c r="G51" s="22"/>
      <c r="H51" s="22"/>
      <c r="I51" s="22"/>
      <c r="J51" s="22"/>
      <c r="K51" s="22"/>
      <c r="L51" s="22"/>
      <c r="M51" s="22"/>
      <c r="N51" s="22"/>
      <c r="O51" s="22"/>
      <c r="P51" s="22"/>
      <c r="Q51" s="22"/>
      <c r="R51" s="22"/>
    </row>
    <row r="52" spans="3:18" ht="15.75" customHeight="1" x14ac:dyDescent="0.2">
      <c r="C52" s="22"/>
      <c r="D52" s="22"/>
      <c r="E52" s="22"/>
      <c r="F52" s="22"/>
      <c r="G52" s="22"/>
      <c r="H52" s="22"/>
      <c r="I52" s="22"/>
      <c r="J52" s="22"/>
      <c r="K52" s="22"/>
      <c r="L52" s="22"/>
      <c r="M52" s="22"/>
      <c r="N52" s="22"/>
      <c r="O52" s="22"/>
      <c r="P52" s="22"/>
      <c r="Q52" s="22"/>
      <c r="R52" s="22"/>
    </row>
    <row r="53" spans="3:18" ht="15.75" customHeight="1" x14ac:dyDescent="0.2">
      <c r="C53" s="22"/>
      <c r="D53" s="22"/>
      <c r="E53" s="22"/>
      <c r="F53" s="22"/>
      <c r="G53" s="22"/>
      <c r="H53" s="22"/>
      <c r="I53" s="22"/>
      <c r="J53" s="22"/>
      <c r="K53" s="22"/>
      <c r="L53" s="22"/>
      <c r="M53" s="22"/>
      <c r="N53" s="22"/>
      <c r="O53" s="22"/>
      <c r="P53" s="22"/>
      <c r="Q53" s="22"/>
      <c r="R53" s="22"/>
    </row>
    <row r="54" spans="3:18" ht="15.75" customHeight="1" x14ac:dyDescent="0.2">
      <c r="C54" s="22"/>
      <c r="D54" s="22"/>
      <c r="E54" s="22"/>
      <c r="F54" s="22"/>
      <c r="G54" s="22"/>
      <c r="H54" s="22"/>
      <c r="I54" s="22"/>
      <c r="J54" s="22"/>
      <c r="K54" s="22"/>
      <c r="L54" s="22"/>
      <c r="M54" s="22"/>
      <c r="N54" s="22"/>
      <c r="O54" s="22"/>
      <c r="P54" s="22"/>
      <c r="Q54" s="22"/>
      <c r="R54" s="22"/>
    </row>
    <row r="55" spans="3:18" ht="15.75" customHeight="1" x14ac:dyDescent="0.2">
      <c r="C55" s="22"/>
      <c r="D55" s="22"/>
      <c r="E55" s="22"/>
      <c r="F55" s="22"/>
      <c r="G55" s="22"/>
      <c r="H55" s="22"/>
      <c r="I55" s="22"/>
      <c r="J55" s="22"/>
      <c r="K55" s="22"/>
      <c r="L55" s="22"/>
      <c r="M55" s="22"/>
      <c r="N55" s="22"/>
      <c r="O55" s="22"/>
      <c r="P55" s="22"/>
      <c r="Q55" s="22"/>
      <c r="R55" s="22"/>
    </row>
    <row r="56" spans="3:18" ht="15.75" customHeight="1" x14ac:dyDescent="0.2">
      <c r="C56" s="22"/>
      <c r="D56" s="22"/>
      <c r="E56" s="22"/>
      <c r="F56" s="22"/>
      <c r="G56" s="22"/>
      <c r="H56" s="22"/>
      <c r="I56" s="22"/>
      <c r="J56" s="22"/>
      <c r="K56" s="22"/>
      <c r="L56" s="22"/>
      <c r="M56" s="22"/>
      <c r="N56" s="22"/>
      <c r="O56" s="22"/>
      <c r="P56" s="22"/>
      <c r="Q56" s="22"/>
      <c r="R56" s="22"/>
    </row>
    <row r="57" spans="3:18" ht="15.75" customHeight="1" x14ac:dyDescent="0.2">
      <c r="C57" s="22"/>
      <c r="D57" s="22"/>
      <c r="E57" s="22"/>
      <c r="F57" s="22"/>
      <c r="G57" s="22"/>
      <c r="H57" s="22"/>
      <c r="I57" s="22"/>
      <c r="J57" s="22"/>
      <c r="K57" s="22"/>
      <c r="L57" s="22"/>
      <c r="M57" s="22"/>
      <c r="N57" s="22"/>
      <c r="O57" s="22"/>
      <c r="P57" s="22"/>
      <c r="Q57" s="22"/>
      <c r="R57" s="22"/>
    </row>
    <row r="58" spans="3:18" ht="15.75" customHeight="1" x14ac:dyDescent="0.2">
      <c r="C58" s="22"/>
      <c r="D58" s="22"/>
      <c r="E58" s="22"/>
      <c r="F58" s="22"/>
      <c r="G58" s="22"/>
      <c r="H58" s="22"/>
      <c r="I58" s="22"/>
      <c r="J58" s="22"/>
      <c r="K58" s="22"/>
      <c r="L58" s="22"/>
      <c r="M58" s="22"/>
      <c r="N58" s="22"/>
      <c r="O58" s="22"/>
      <c r="P58" s="22"/>
      <c r="Q58" s="22"/>
      <c r="R58" s="22"/>
    </row>
    <row r="59" spans="3:18" ht="15.75" customHeight="1" x14ac:dyDescent="0.2">
      <c r="C59" s="22"/>
      <c r="D59" s="22"/>
      <c r="E59" s="22"/>
      <c r="F59" s="22"/>
      <c r="G59" s="22"/>
      <c r="H59" s="22"/>
      <c r="I59" s="22"/>
      <c r="J59" s="22"/>
      <c r="K59" s="22"/>
      <c r="L59" s="22"/>
      <c r="M59" s="22"/>
      <c r="N59" s="22"/>
      <c r="O59" s="22"/>
      <c r="P59" s="22"/>
      <c r="Q59" s="22"/>
      <c r="R59" s="22"/>
    </row>
    <row r="60" spans="3:18" ht="15.75" customHeight="1" x14ac:dyDescent="0.2">
      <c r="C60" s="22"/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2"/>
      <c r="O60" s="22"/>
      <c r="P60" s="22"/>
      <c r="Q60" s="22"/>
      <c r="R60" s="22"/>
    </row>
    <row r="61" spans="3:18" ht="15.75" customHeight="1" x14ac:dyDescent="0.2">
      <c r="C61" s="22"/>
      <c r="D61" s="22"/>
      <c r="E61" s="22"/>
      <c r="F61" s="22"/>
      <c r="G61" s="22"/>
      <c r="H61" s="22"/>
      <c r="I61" s="22"/>
      <c r="J61" s="22"/>
      <c r="K61" s="22"/>
      <c r="L61" s="22"/>
      <c r="M61" s="22"/>
      <c r="N61" s="22"/>
      <c r="O61" s="22"/>
      <c r="P61" s="22"/>
      <c r="Q61" s="22"/>
      <c r="R61" s="22"/>
    </row>
    <row r="62" spans="3:18" ht="15.75" customHeight="1" x14ac:dyDescent="0.2">
      <c r="C62" s="22"/>
      <c r="D62" s="22"/>
      <c r="E62" s="22"/>
      <c r="F62" s="22"/>
      <c r="G62" s="22"/>
      <c r="H62" s="22"/>
      <c r="I62" s="22"/>
      <c r="J62" s="22"/>
      <c r="K62" s="22"/>
      <c r="L62" s="22"/>
      <c r="M62" s="22"/>
      <c r="N62" s="22"/>
      <c r="O62" s="22"/>
      <c r="P62" s="22"/>
      <c r="Q62" s="22"/>
      <c r="R62" s="22"/>
    </row>
    <row r="63" spans="3:18" ht="15.75" customHeight="1" x14ac:dyDescent="0.2">
      <c r="C63" s="22"/>
      <c r="D63" s="22"/>
      <c r="E63" s="22"/>
      <c r="F63" s="22"/>
      <c r="G63" s="22"/>
      <c r="H63" s="22"/>
      <c r="I63" s="22"/>
      <c r="J63" s="22"/>
      <c r="K63" s="22"/>
      <c r="L63" s="22"/>
      <c r="M63" s="22"/>
      <c r="N63" s="22"/>
      <c r="O63" s="22"/>
      <c r="P63" s="22"/>
      <c r="Q63" s="22"/>
      <c r="R63" s="22"/>
    </row>
    <row r="64" spans="3:18" ht="15.75" customHeight="1" x14ac:dyDescent="0.2">
      <c r="C64" s="22"/>
      <c r="D64" s="22"/>
      <c r="E64" s="22"/>
      <c r="F64" s="22"/>
      <c r="G64" s="22"/>
      <c r="H64" s="22"/>
      <c r="I64" s="22"/>
      <c r="J64" s="22"/>
      <c r="K64" s="22"/>
      <c r="L64" s="22"/>
      <c r="M64" s="22"/>
      <c r="N64" s="22"/>
      <c r="O64" s="22"/>
      <c r="P64" s="22"/>
      <c r="Q64" s="22"/>
      <c r="R64" s="22"/>
    </row>
    <row r="65" spans="3:18" ht="15.75" customHeight="1" x14ac:dyDescent="0.2">
      <c r="C65" s="22"/>
      <c r="D65" s="22"/>
      <c r="E65" s="22"/>
      <c r="F65" s="22"/>
      <c r="G65" s="22"/>
      <c r="H65" s="22"/>
      <c r="I65" s="22"/>
      <c r="J65" s="22"/>
      <c r="K65" s="22"/>
      <c r="L65" s="22"/>
      <c r="M65" s="22"/>
      <c r="N65" s="22"/>
      <c r="O65" s="22"/>
      <c r="P65" s="22"/>
      <c r="Q65" s="22"/>
      <c r="R65" s="22"/>
    </row>
    <row r="66" spans="3:18" ht="15.75" customHeight="1" x14ac:dyDescent="0.2">
      <c r="C66" s="22"/>
      <c r="D66" s="22"/>
      <c r="E66" s="22"/>
      <c r="F66" s="22"/>
      <c r="G66" s="22"/>
      <c r="H66" s="22"/>
      <c r="I66" s="22"/>
      <c r="J66" s="22"/>
      <c r="K66" s="22"/>
      <c r="L66" s="22"/>
      <c r="M66" s="22"/>
      <c r="N66" s="22"/>
      <c r="O66" s="22"/>
      <c r="P66" s="22"/>
      <c r="Q66" s="22"/>
      <c r="R66" s="22"/>
    </row>
    <row r="67" spans="3:18" ht="15.75" customHeight="1" x14ac:dyDescent="0.2">
      <c r="C67" s="22"/>
      <c r="D67" s="22"/>
      <c r="E67" s="22"/>
      <c r="F67" s="22"/>
      <c r="G67" s="22"/>
      <c r="H67" s="22"/>
      <c r="I67" s="22"/>
      <c r="J67" s="22"/>
      <c r="K67" s="22"/>
      <c r="L67" s="22"/>
      <c r="M67" s="22"/>
      <c r="N67" s="22"/>
      <c r="O67" s="22"/>
      <c r="P67" s="22"/>
      <c r="Q67" s="22"/>
      <c r="R67" s="22"/>
    </row>
    <row r="68" spans="3:18" ht="15.75" customHeight="1" x14ac:dyDescent="0.2">
      <c r="C68" s="22"/>
      <c r="D68" s="22"/>
      <c r="E68" s="22"/>
      <c r="F68" s="22"/>
      <c r="G68" s="22"/>
      <c r="H68" s="22"/>
      <c r="I68" s="22"/>
      <c r="J68" s="22"/>
      <c r="K68" s="22"/>
      <c r="L68" s="22"/>
      <c r="M68" s="22"/>
      <c r="N68" s="22"/>
      <c r="O68" s="22"/>
      <c r="P68" s="22"/>
      <c r="Q68" s="22"/>
      <c r="R68" s="22"/>
    </row>
    <row r="69" spans="3:18" ht="15.75" customHeight="1" x14ac:dyDescent="0.2">
      <c r="C69" s="22"/>
      <c r="D69" s="22"/>
      <c r="E69" s="22"/>
      <c r="F69" s="22"/>
      <c r="G69" s="22"/>
      <c r="H69" s="22"/>
      <c r="I69" s="22"/>
      <c r="J69" s="22"/>
      <c r="K69" s="22"/>
      <c r="L69" s="22"/>
      <c r="M69" s="22"/>
      <c r="N69" s="22"/>
      <c r="O69" s="22"/>
      <c r="P69" s="22"/>
      <c r="Q69" s="22"/>
      <c r="R69" s="22"/>
    </row>
    <row r="70" spans="3:18" ht="15.75" customHeight="1" x14ac:dyDescent="0.2">
      <c r="C70" s="22"/>
      <c r="D70" s="22"/>
      <c r="E70" s="22"/>
      <c r="F70" s="22"/>
      <c r="G70" s="22"/>
      <c r="H70" s="22"/>
      <c r="I70" s="22"/>
      <c r="J70" s="22"/>
      <c r="K70" s="22"/>
      <c r="L70" s="22"/>
      <c r="M70" s="22"/>
      <c r="N70" s="22"/>
      <c r="O70" s="22"/>
      <c r="P70" s="22"/>
      <c r="Q70" s="22"/>
      <c r="R70" s="22"/>
    </row>
    <row r="71" spans="3:18" ht="15.75" customHeight="1" x14ac:dyDescent="0.2">
      <c r="C71" s="22"/>
      <c r="D71" s="22"/>
      <c r="E71" s="22"/>
      <c r="F71" s="22"/>
      <c r="G71" s="22"/>
      <c r="H71" s="22"/>
      <c r="I71" s="22"/>
      <c r="J71" s="22"/>
      <c r="K71" s="22"/>
      <c r="L71" s="22"/>
      <c r="M71" s="22"/>
      <c r="N71" s="22"/>
      <c r="O71" s="22"/>
      <c r="P71" s="22"/>
      <c r="Q71" s="22"/>
      <c r="R71" s="22"/>
    </row>
    <row r="72" spans="3:18" ht="15.75" customHeight="1" x14ac:dyDescent="0.2">
      <c r="C72" s="22"/>
      <c r="D72" s="22"/>
      <c r="E72" s="22"/>
      <c r="F72" s="22"/>
      <c r="G72" s="22"/>
      <c r="H72" s="22"/>
      <c r="I72" s="22"/>
      <c r="J72" s="22"/>
      <c r="K72" s="22"/>
      <c r="L72" s="22"/>
      <c r="M72" s="22"/>
      <c r="N72" s="22"/>
      <c r="O72" s="22"/>
      <c r="P72" s="22"/>
      <c r="Q72" s="22"/>
      <c r="R72" s="22"/>
    </row>
    <row r="73" spans="3:18" ht="15.75" customHeight="1" x14ac:dyDescent="0.2">
      <c r="C73" s="22"/>
      <c r="D73" s="22"/>
      <c r="E73" s="22"/>
      <c r="F73" s="22"/>
      <c r="G73" s="22"/>
      <c r="H73" s="22"/>
      <c r="I73" s="22"/>
      <c r="J73" s="22"/>
      <c r="K73" s="22"/>
      <c r="L73" s="22"/>
      <c r="M73" s="22"/>
      <c r="N73" s="22"/>
      <c r="O73" s="22"/>
      <c r="P73" s="22"/>
      <c r="Q73" s="22"/>
      <c r="R73" s="22"/>
    </row>
    <row r="74" spans="3:18" ht="15.75" customHeight="1" x14ac:dyDescent="0.2">
      <c r="C74" s="22"/>
      <c r="D74" s="22"/>
      <c r="E74" s="22"/>
      <c r="F74" s="22"/>
      <c r="G74" s="22"/>
      <c r="H74" s="22"/>
      <c r="I74" s="22"/>
      <c r="J74" s="22"/>
      <c r="K74" s="22"/>
      <c r="L74" s="22"/>
      <c r="M74" s="22"/>
      <c r="N74" s="22"/>
      <c r="O74" s="22"/>
      <c r="P74" s="22"/>
      <c r="Q74" s="22"/>
      <c r="R74" s="22"/>
    </row>
    <row r="75" spans="3:18" ht="15.75" customHeight="1" x14ac:dyDescent="0.2">
      <c r="C75" s="22"/>
      <c r="D75" s="22"/>
      <c r="E75" s="22"/>
      <c r="F75" s="22"/>
      <c r="G75" s="22"/>
      <c r="H75" s="22"/>
      <c r="I75" s="22"/>
      <c r="J75" s="22"/>
      <c r="K75" s="22"/>
      <c r="L75" s="22"/>
      <c r="M75" s="22"/>
      <c r="N75" s="22"/>
      <c r="O75" s="22"/>
      <c r="P75" s="22"/>
      <c r="Q75" s="22"/>
      <c r="R75" s="22"/>
    </row>
    <row r="76" spans="3:18" ht="15.75" customHeight="1" x14ac:dyDescent="0.2">
      <c r="C76" s="22"/>
      <c r="D76" s="22"/>
      <c r="E76" s="22"/>
      <c r="F76" s="22"/>
      <c r="G76" s="22"/>
      <c r="H76" s="22"/>
      <c r="I76" s="22"/>
      <c r="J76" s="22"/>
      <c r="K76" s="22"/>
      <c r="L76" s="22"/>
      <c r="M76" s="22"/>
      <c r="N76" s="22"/>
      <c r="O76" s="22"/>
      <c r="P76" s="22"/>
      <c r="Q76" s="22"/>
      <c r="R76" s="22"/>
    </row>
    <row r="77" spans="3:18" ht="15.75" customHeight="1" x14ac:dyDescent="0.2">
      <c r="C77" s="22"/>
      <c r="D77" s="22"/>
      <c r="E77" s="22"/>
      <c r="F77" s="22"/>
      <c r="G77" s="22"/>
      <c r="H77" s="22"/>
      <c r="I77" s="22"/>
      <c r="J77" s="22"/>
      <c r="K77" s="22"/>
      <c r="L77" s="22"/>
      <c r="M77" s="22"/>
      <c r="N77" s="22"/>
      <c r="O77" s="22"/>
      <c r="P77" s="22"/>
      <c r="Q77" s="22"/>
      <c r="R77" s="22"/>
    </row>
    <row r="78" spans="3:18" ht="15.75" customHeight="1" x14ac:dyDescent="0.2">
      <c r="C78" s="22"/>
      <c r="D78" s="22"/>
      <c r="E78" s="22"/>
      <c r="F78" s="22"/>
      <c r="G78" s="22"/>
      <c r="H78" s="22"/>
      <c r="I78" s="22"/>
      <c r="J78" s="22"/>
      <c r="K78" s="22"/>
      <c r="L78" s="22"/>
      <c r="M78" s="22"/>
      <c r="N78" s="22"/>
      <c r="O78" s="22"/>
      <c r="P78" s="22"/>
      <c r="Q78" s="22"/>
      <c r="R78" s="22"/>
    </row>
    <row r="79" spans="3:18" ht="15.75" customHeight="1" x14ac:dyDescent="0.2">
      <c r="C79" s="22"/>
      <c r="D79" s="22"/>
      <c r="E79" s="22"/>
      <c r="F79" s="22"/>
      <c r="G79" s="22"/>
      <c r="H79" s="22"/>
      <c r="I79" s="22"/>
      <c r="J79" s="22"/>
      <c r="K79" s="22"/>
      <c r="L79" s="22"/>
      <c r="M79" s="22"/>
      <c r="N79" s="22"/>
      <c r="O79" s="22"/>
      <c r="P79" s="22"/>
      <c r="Q79" s="22"/>
      <c r="R79" s="22"/>
    </row>
    <row r="80" spans="3:18" ht="15.75" customHeight="1" x14ac:dyDescent="0.2">
      <c r="C80" s="22"/>
      <c r="D80" s="22"/>
      <c r="E80" s="22"/>
      <c r="F80" s="22"/>
      <c r="G80" s="22"/>
      <c r="H80" s="22"/>
      <c r="I80" s="22"/>
      <c r="J80" s="22"/>
      <c r="K80" s="22"/>
      <c r="L80" s="22"/>
      <c r="M80" s="22"/>
      <c r="N80" s="22"/>
      <c r="O80" s="22"/>
      <c r="P80" s="22"/>
      <c r="Q80" s="22"/>
      <c r="R80" s="22"/>
    </row>
    <row r="81" spans="3:18" ht="15.75" customHeight="1" x14ac:dyDescent="0.2">
      <c r="C81" s="22"/>
      <c r="D81" s="22"/>
      <c r="E81" s="22"/>
      <c r="F81" s="22"/>
      <c r="G81" s="22"/>
      <c r="H81" s="22"/>
      <c r="I81" s="22"/>
      <c r="J81" s="22"/>
      <c r="K81" s="22"/>
      <c r="L81" s="22"/>
      <c r="M81" s="22"/>
      <c r="N81" s="22"/>
      <c r="O81" s="22"/>
      <c r="P81" s="22"/>
      <c r="Q81" s="22"/>
      <c r="R81" s="22"/>
    </row>
    <row r="82" spans="3:18" ht="15.75" customHeight="1" x14ac:dyDescent="0.2">
      <c r="C82" s="22"/>
      <c r="D82" s="22"/>
      <c r="E82" s="22"/>
      <c r="F82" s="22"/>
      <c r="G82" s="22"/>
      <c r="H82" s="22"/>
      <c r="I82" s="22"/>
      <c r="J82" s="22"/>
      <c r="K82" s="22"/>
      <c r="L82" s="22"/>
      <c r="M82" s="22"/>
      <c r="N82" s="22"/>
      <c r="O82" s="22"/>
      <c r="P82" s="22"/>
      <c r="Q82" s="22"/>
      <c r="R82" s="22"/>
    </row>
    <row r="83" spans="3:18" ht="15.75" customHeight="1" x14ac:dyDescent="0.2">
      <c r="C83" s="22"/>
      <c r="D83" s="22"/>
      <c r="E83" s="22"/>
      <c r="F83" s="22"/>
      <c r="G83" s="22"/>
      <c r="H83" s="22"/>
      <c r="I83" s="22"/>
      <c r="J83" s="22"/>
      <c r="K83" s="22"/>
      <c r="L83" s="22"/>
      <c r="M83" s="22"/>
      <c r="N83" s="22"/>
      <c r="O83" s="22"/>
      <c r="P83" s="22"/>
      <c r="Q83" s="22"/>
      <c r="R83" s="22"/>
    </row>
    <row r="84" spans="3:18" ht="15.75" customHeight="1" x14ac:dyDescent="0.2">
      <c r="C84" s="22"/>
      <c r="D84" s="22"/>
      <c r="E84" s="22"/>
      <c r="F84" s="22"/>
      <c r="G84" s="22"/>
      <c r="H84" s="22"/>
      <c r="I84" s="22"/>
      <c r="J84" s="22"/>
      <c r="K84" s="22"/>
      <c r="L84" s="22"/>
      <c r="M84" s="22"/>
      <c r="N84" s="22"/>
      <c r="O84" s="22"/>
      <c r="P84" s="22"/>
      <c r="Q84" s="22"/>
      <c r="R84" s="22"/>
    </row>
    <row r="85" spans="3:18" ht="15.75" customHeight="1" x14ac:dyDescent="0.2">
      <c r="C85" s="22"/>
      <c r="D85" s="22"/>
      <c r="E85" s="22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2"/>
    </row>
    <row r="86" spans="3:18" ht="15.75" customHeight="1" x14ac:dyDescent="0.2">
      <c r="C86" s="22"/>
      <c r="D86" s="22"/>
      <c r="E86" s="22"/>
      <c r="F86" s="22"/>
      <c r="G86" s="22"/>
      <c r="H86" s="22"/>
      <c r="I86" s="22"/>
      <c r="J86" s="22"/>
      <c r="K86" s="22"/>
      <c r="L86" s="22"/>
      <c r="M86" s="22"/>
      <c r="N86" s="22"/>
      <c r="O86" s="22"/>
      <c r="P86" s="22"/>
      <c r="Q86" s="22"/>
      <c r="R86" s="22"/>
    </row>
    <row r="87" spans="3:18" ht="15.75" customHeight="1" x14ac:dyDescent="0.2">
      <c r="C87" s="22"/>
      <c r="D87" s="22"/>
      <c r="E87" s="22"/>
      <c r="F87" s="22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</row>
    <row r="88" spans="3:18" ht="15.75" customHeight="1" x14ac:dyDescent="0.2">
      <c r="C88" s="22"/>
      <c r="D88" s="22"/>
      <c r="E88" s="22"/>
      <c r="F88" s="22"/>
      <c r="G88" s="22"/>
      <c r="H88" s="22"/>
      <c r="I88" s="22"/>
      <c r="J88" s="22"/>
      <c r="K88" s="22"/>
      <c r="L88" s="22"/>
      <c r="M88" s="22"/>
      <c r="N88" s="22"/>
      <c r="O88" s="22"/>
      <c r="P88" s="22"/>
      <c r="Q88" s="22"/>
      <c r="R88" s="22"/>
    </row>
    <row r="89" spans="3:18" ht="15.75" customHeight="1" x14ac:dyDescent="0.2">
      <c r="C89" s="22"/>
      <c r="D89" s="22"/>
      <c r="E89" s="22"/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</row>
    <row r="90" spans="3:18" ht="15.75" customHeight="1" x14ac:dyDescent="0.2">
      <c r="C90" s="22"/>
      <c r="D90" s="22"/>
      <c r="E90" s="22"/>
      <c r="F90" s="22"/>
      <c r="G90" s="22"/>
      <c r="H90" s="22"/>
      <c r="I90" s="22"/>
      <c r="J90" s="22"/>
      <c r="K90" s="22"/>
      <c r="L90" s="22"/>
      <c r="M90" s="22"/>
      <c r="N90" s="22"/>
      <c r="O90" s="22"/>
      <c r="P90" s="22"/>
      <c r="Q90" s="22"/>
      <c r="R90" s="22"/>
    </row>
    <row r="91" spans="3:18" ht="15.75" customHeight="1" x14ac:dyDescent="0.2">
      <c r="C91" s="22"/>
      <c r="D91" s="22"/>
      <c r="E91" s="22"/>
      <c r="F91" s="22"/>
      <c r="G91" s="22"/>
      <c r="H91" s="22"/>
      <c r="I91" s="22"/>
      <c r="J91" s="22"/>
      <c r="K91" s="22"/>
      <c r="L91" s="22"/>
      <c r="M91" s="22"/>
      <c r="N91" s="22"/>
      <c r="O91" s="22"/>
      <c r="P91" s="22"/>
      <c r="Q91" s="22"/>
      <c r="R91" s="22"/>
    </row>
    <row r="92" spans="3:18" ht="15.75" customHeight="1" x14ac:dyDescent="0.2">
      <c r="C92" s="22"/>
      <c r="D92" s="22"/>
      <c r="E92" s="22"/>
      <c r="F92" s="22"/>
      <c r="G92" s="22"/>
      <c r="H92" s="22"/>
      <c r="I92" s="22"/>
      <c r="J92" s="22"/>
      <c r="K92" s="22"/>
      <c r="L92" s="22"/>
      <c r="M92" s="22"/>
      <c r="N92" s="22"/>
      <c r="O92" s="22"/>
      <c r="P92" s="22"/>
      <c r="Q92" s="22"/>
      <c r="R92" s="22"/>
    </row>
    <row r="93" spans="3:18" ht="15.75" customHeight="1" x14ac:dyDescent="0.2">
      <c r="C93" s="22"/>
      <c r="D93" s="22"/>
      <c r="E93" s="22"/>
      <c r="F93" s="22"/>
      <c r="G93" s="22"/>
      <c r="H93" s="22"/>
      <c r="I93" s="22"/>
      <c r="J93" s="22"/>
      <c r="K93" s="22"/>
      <c r="L93" s="22"/>
      <c r="M93" s="22"/>
      <c r="N93" s="22"/>
      <c r="O93" s="22"/>
      <c r="P93" s="22"/>
      <c r="Q93" s="22"/>
      <c r="R93" s="22"/>
    </row>
    <row r="94" spans="3:18" ht="15.75" customHeight="1" x14ac:dyDescent="0.2">
      <c r="C94" s="22"/>
      <c r="D94" s="22"/>
      <c r="E94" s="22"/>
      <c r="F94" s="22"/>
      <c r="G94" s="22"/>
      <c r="H94" s="22"/>
      <c r="I94" s="22"/>
      <c r="J94" s="22"/>
      <c r="K94" s="22"/>
      <c r="L94" s="22"/>
      <c r="M94" s="22"/>
      <c r="N94" s="22"/>
      <c r="O94" s="22"/>
      <c r="P94" s="22"/>
      <c r="Q94" s="22"/>
      <c r="R94" s="22"/>
    </row>
    <row r="95" spans="3:18" ht="15.75" customHeight="1" x14ac:dyDescent="0.2">
      <c r="C95" s="22"/>
      <c r="D95" s="22"/>
      <c r="E95" s="22"/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</row>
    <row r="96" spans="3:18" ht="15.75" customHeight="1" x14ac:dyDescent="0.2">
      <c r="C96" s="22"/>
      <c r="D96" s="22"/>
      <c r="E96" s="22"/>
      <c r="F96" s="22"/>
      <c r="G96" s="22"/>
      <c r="H96" s="22"/>
      <c r="I96" s="22"/>
      <c r="J96" s="22"/>
      <c r="K96" s="22"/>
      <c r="L96" s="22"/>
      <c r="M96" s="22"/>
      <c r="N96" s="22"/>
      <c r="O96" s="22"/>
      <c r="P96" s="22"/>
      <c r="Q96" s="22"/>
      <c r="R96" s="22"/>
    </row>
    <row r="97" spans="3:18" ht="15.75" customHeight="1" x14ac:dyDescent="0.2">
      <c r="C97" s="22"/>
      <c r="D97" s="22"/>
      <c r="E97" s="22"/>
      <c r="F97" s="22"/>
      <c r="G97" s="22"/>
      <c r="H97" s="22"/>
      <c r="I97" s="22"/>
      <c r="J97" s="22"/>
      <c r="K97" s="22"/>
      <c r="L97" s="22"/>
      <c r="M97" s="22"/>
      <c r="N97" s="22"/>
      <c r="O97" s="22"/>
      <c r="P97" s="22"/>
      <c r="Q97" s="22"/>
      <c r="R97" s="22"/>
    </row>
    <row r="98" spans="3:18" ht="15.75" customHeight="1" x14ac:dyDescent="0.2">
      <c r="C98" s="22"/>
      <c r="D98" s="22"/>
      <c r="E98" s="22"/>
      <c r="F98" s="22"/>
      <c r="G98" s="22"/>
      <c r="H98" s="22"/>
      <c r="I98" s="22"/>
      <c r="J98" s="22"/>
      <c r="K98" s="22"/>
      <c r="L98" s="22"/>
      <c r="M98" s="22"/>
      <c r="N98" s="22"/>
      <c r="O98" s="22"/>
      <c r="P98" s="22"/>
      <c r="Q98" s="22"/>
      <c r="R98" s="22"/>
    </row>
    <row r="99" spans="3:18" ht="15.75" customHeight="1" x14ac:dyDescent="0.2">
      <c r="C99" s="22"/>
      <c r="D99" s="22"/>
      <c r="E99" s="22"/>
      <c r="F99" s="22"/>
      <c r="G99" s="22"/>
      <c r="H99" s="22"/>
      <c r="I99" s="22"/>
      <c r="J99" s="22"/>
      <c r="K99" s="22"/>
      <c r="L99" s="22"/>
      <c r="M99" s="22"/>
      <c r="N99" s="22"/>
      <c r="O99" s="22"/>
      <c r="P99" s="22"/>
      <c r="Q99" s="22"/>
      <c r="R99" s="22"/>
    </row>
    <row r="100" spans="3:18" ht="15.75" customHeight="1" x14ac:dyDescent="0.2">
      <c r="C100" s="22"/>
      <c r="D100" s="22"/>
      <c r="E100" s="22"/>
      <c r="F100" s="22"/>
      <c r="G100" s="22"/>
      <c r="H100" s="22"/>
      <c r="I100" s="22"/>
      <c r="J100" s="22"/>
      <c r="K100" s="22"/>
      <c r="L100" s="22"/>
      <c r="M100" s="22"/>
      <c r="N100" s="22"/>
      <c r="O100" s="22"/>
      <c r="P100" s="22"/>
      <c r="Q100" s="22"/>
      <c r="R100" s="22"/>
    </row>
    <row r="101" spans="3:18" ht="15.75" customHeight="1" x14ac:dyDescent="0.2">
      <c r="C101" s="22"/>
      <c r="D101" s="22"/>
      <c r="E101" s="22"/>
      <c r="F101" s="22"/>
      <c r="G101" s="22"/>
      <c r="H101" s="22"/>
      <c r="I101" s="22"/>
      <c r="J101" s="22"/>
      <c r="K101" s="22"/>
      <c r="L101" s="22"/>
      <c r="M101" s="22"/>
      <c r="N101" s="22"/>
      <c r="O101" s="22"/>
      <c r="P101" s="22"/>
      <c r="Q101" s="22"/>
      <c r="R101" s="22"/>
    </row>
    <row r="102" spans="3:18" ht="15.75" customHeight="1" x14ac:dyDescent="0.2">
      <c r="C102" s="22"/>
      <c r="D102" s="22"/>
      <c r="E102" s="22"/>
      <c r="F102" s="22"/>
      <c r="G102" s="22"/>
      <c r="H102" s="22"/>
      <c r="I102" s="22"/>
      <c r="J102" s="22"/>
      <c r="K102" s="22"/>
      <c r="L102" s="22"/>
      <c r="M102" s="22"/>
      <c r="N102" s="22"/>
      <c r="O102" s="22"/>
      <c r="P102" s="22"/>
      <c r="Q102" s="22"/>
      <c r="R102" s="22"/>
    </row>
    <row r="103" spans="3:18" ht="15.75" customHeight="1" x14ac:dyDescent="0.2">
      <c r="C103" s="22"/>
      <c r="D103" s="22"/>
      <c r="E103" s="22"/>
      <c r="F103" s="22"/>
      <c r="G103" s="22"/>
      <c r="H103" s="22"/>
      <c r="I103" s="22"/>
      <c r="J103" s="22"/>
      <c r="K103" s="22"/>
      <c r="L103" s="22"/>
      <c r="M103" s="22"/>
      <c r="N103" s="22"/>
      <c r="O103" s="22"/>
      <c r="P103" s="22"/>
      <c r="Q103" s="22"/>
      <c r="R103" s="22"/>
    </row>
    <row r="104" spans="3:18" ht="15.75" customHeight="1" x14ac:dyDescent="0.2">
      <c r="C104" s="22"/>
      <c r="D104" s="22"/>
      <c r="E104" s="22"/>
      <c r="F104" s="22"/>
      <c r="G104" s="22"/>
      <c r="H104" s="22"/>
      <c r="I104" s="22"/>
      <c r="J104" s="22"/>
      <c r="K104" s="22"/>
      <c r="L104" s="22"/>
      <c r="M104" s="22"/>
      <c r="N104" s="22"/>
      <c r="O104" s="22"/>
      <c r="P104" s="22"/>
      <c r="Q104" s="22"/>
      <c r="R104" s="22"/>
    </row>
    <row r="105" spans="3:18" ht="15.75" customHeight="1" x14ac:dyDescent="0.2">
      <c r="C105" s="22"/>
      <c r="D105" s="22"/>
      <c r="E105" s="22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</row>
    <row r="106" spans="3:18" ht="15.75" customHeight="1" x14ac:dyDescent="0.2">
      <c r="C106" s="22"/>
      <c r="D106" s="22"/>
      <c r="E106" s="22"/>
      <c r="F106" s="22"/>
      <c r="G106" s="22"/>
      <c r="H106" s="22"/>
      <c r="I106" s="22"/>
      <c r="J106" s="22"/>
      <c r="K106" s="22"/>
      <c r="L106" s="22"/>
      <c r="M106" s="22"/>
      <c r="N106" s="22"/>
      <c r="O106" s="22"/>
      <c r="P106" s="22"/>
      <c r="Q106" s="22"/>
      <c r="R106" s="22"/>
    </row>
    <row r="107" spans="3:18" ht="15.75" customHeight="1" x14ac:dyDescent="0.2">
      <c r="C107" s="22"/>
      <c r="D107" s="22"/>
      <c r="E107" s="22"/>
      <c r="F107" s="22"/>
      <c r="G107" s="22"/>
      <c r="H107" s="22"/>
      <c r="I107" s="22"/>
      <c r="J107" s="22"/>
      <c r="K107" s="22"/>
      <c r="L107" s="22"/>
      <c r="M107" s="22"/>
      <c r="N107" s="22"/>
      <c r="O107" s="22"/>
      <c r="P107" s="22"/>
      <c r="Q107" s="22"/>
      <c r="R107" s="22"/>
    </row>
    <row r="108" spans="3:18" ht="15.75" customHeight="1" x14ac:dyDescent="0.2">
      <c r="C108" s="22"/>
      <c r="D108" s="22"/>
      <c r="E108" s="22"/>
      <c r="F108" s="22"/>
      <c r="G108" s="22"/>
      <c r="H108" s="22"/>
      <c r="I108" s="22"/>
      <c r="J108" s="22"/>
      <c r="K108" s="22"/>
      <c r="L108" s="22"/>
      <c r="M108" s="22"/>
      <c r="N108" s="22"/>
      <c r="O108" s="22"/>
      <c r="P108" s="22"/>
      <c r="Q108" s="22"/>
      <c r="R108" s="22"/>
    </row>
    <row r="109" spans="3:18" ht="15.75" customHeight="1" x14ac:dyDescent="0.2">
      <c r="C109" s="22"/>
      <c r="D109" s="22"/>
      <c r="E109" s="22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</row>
    <row r="110" spans="3:18" ht="15.75" customHeight="1" x14ac:dyDescent="0.2">
      <c r="C110" s="22"/>
      <c r="D110" s="22"/>
      <c r="E110" s="22"/>
      <c r="F110" s="22"/>
      <c r="G110" s="22"/>
      <c r="H110" s="22"/>
      <c r="I110" s="22"/>
      <c r="J110" s="22"/>
      <c r="K110" s="22"/>
      <c r="L110" s="22"/>
      <c r="M110" s="22"/>
      <c r="N110" s="22"/>
      <c r="O110" s="22"/>
      <c r="P110" s="22"/>
      <c r="Q110" s="22"/>
      <c r="R110" s="22"/>
    </row>
    <row r="111" spans="3:18" ht="15.75" customHeight="1" x14ac:dyDescent="0.2">
      <c r="C111" s="22"/>
      <c r="D111" s="22"/>
      <c r="E111" s="22"/>
      <c r="F111" s="22"/>
      <c r="G111" s="22"/>
      <c r="H111" s="22"/>
      <c r="I111" s="22"/>
      <c r="J111" s="22"/>
      <c r="K111" s="22"/>
      <c r="L111" s="22"/>
      <c r="M111" s="22"/>
      <c r="N111" s="22"/>
      <c r="O111" s="22"/>
      <c r="P111" s="22"/>
      <c r="Q111" s="22"/>
      <c r="R111" s="22"/>
    </row>
    <row r="112" spans="3:18" ht="15.75" customHeight="1" x14ac:dyDescent="0.2">
      <c r="C112" s="22"/>
      <c r="D112" s="22"/>
      <c r="E112" s="22"/>
      <c r="F112" s="22"/>
      <c r="G112" s="22"/>
      <c r="H112" s="22"/>
      <c r="I112" s="22"/>
      <c r="J112" s="22"/>
      <c r="K112" s="22"/>
      <c r="L112" s="22"/>
      <c r="M112" s="22"/>
      <c r="N112" s="22"/>
      <c r="O112" s="22"/>
      <c r="P112" s="22"/>
      <c r="Q112" s="22"/>
      <c r="R112" s="22"/>
    </row>
    <row r="113" spans="3:18" ht="15.75" customHeight="1" x14ac:dyDescent="0.2">
      <c r="C113" s="22"/>
      <c r="D113" s="22"/>
      <c r="E113" s="22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</row>
    <row r="114" spans="3:18" ht="15.75" customHeight="1" x14ac:dyDescent="0.2">
      <c r="C114" s="22"/>
      <c r="D114" s="22"/>
      <c r="E114" s="22"/>
      <c r="F114" s="22"/>
      <c r="G114" s="22"/>
      <c r="H114" s="22"/>
      <c r="I114" s="22"/>
      <c r="J114" s="22"/>
      <c r="K114" s="22"/>
      <c r="L114" s="22"/>
      <c r="M114" s="22"/>
      <c r="N114" s="22"/>
      <c r="O114" s="22"/>
      <c r="P114" s="22"/>
      <c r="Q114" s="22"/>
      <c r="R114" s="22"/>
    </row>
    <row r="115" spans="3:18" ht="15.75" customHeight="1" x14ac:dyDescent="0.2">
      <c r="C115" s="22"/>
      <c r="D115" s="22"/>
      <c r="E115" s="22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</row>
    <row r="116" spans="3:18" ht="15.75" customHeight="1" x14ac:dyDescent="0.2">
      <c r="C116" s="22"/>
      <c r="D116" s="22"/>
      <c r="E116" s="22"/>
      <c r="F116" s="22"/>
      <c r="G116" s="22"/>
      <c r="H116" s="22"/>
      <c r="I116" s="22"/>
      <c r="J116" s="22"/>
      <c r="K116" s="22"/>
      <c r="L116" s="22"/>
      <c r="M116" s="22"/>
      <c r="N116" s="22"/>
      <c r="O116" s="22"/>
      <c r="P116" s="22"/>
      <c r="Q116" s="22"/>
      <c r="R116" s="22"/>
    </row>
    <row r="117" spans="3:18" ht="15.75" customHeight="1" x14ac:dyDescent="0.2">
      <c r="C117" s="22"/>
      <c r="D117" s="22"/>
      <c r="E117" s="22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</row>
    <row r="118" spans="3:18" ht="15.75" customHeight="1" x14ac:dyDescent="0.2">
      <c r="C118" s="22"/>
      <c r="D118" s="22"/>
      <c r="E118" s="22"/>
      <c r="F118" s="22"/>
      <c r="G118" s="22"/>
      <c r="H118" s="22"/>
      <c r="I118" s="22"/>
      <c r="J118" s="22"/>
      <c r="K118" s="22"/>
      <c r="L118" s="22"/>
      <c r="M118" s="22"/>
      <c r="N118" s="22"/>
      <c r="O118" s="22"/>
      <c r="P118" s="22"/>
      <c r="Q118" s="22"/>
      <c r="R118" s="22"/>
    </row>
    <row r="119" spans="3:18" ht="15.75" customHeight="1" x14ac:dyDescent="0.2">
      <c r="C119" s="22"/>
      <c r="D119" s="22"/>
      <c r="E119" s="22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</row>
    <row r="120" spans="3:18" ht="15.75" customHeight="1" x14ac:dyDescent="0.2">
      <c r="C120" s="22"/>
      <c r="D120" s="22"/>
      <c r="E120" s="22"/>
      <c r="F120" s="22"/>
      <c r="G120" s="22"/>
      <c r="H120" s="22"/>
      <c r="I120" s="22"/>
      <c r="J120" s="22"/>
      <c r="K120" s="22"/>
      <c r="L120" s="22"/>
      <c r="M120" s="22"/>
      <c r="N120" s="22"/>
      <c r="O120" s="22"/>
      <c r="P120" s="22"/>
      <c r="Q120" s="22"/>
      <c r="R120" s="22"/>
    </row>
    <row r="121" spans="3:18" ht="15.75" customHeight="1" x14ac:dyDescent="0.2">
      <c r="C121" s="22"/>
      <c r="D121" s="22"/>
      <c r="E121" s="22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</row>
    <row r="122" spans="3:18" ht="15.75" customHeight="1" x14ac:dyDescent="0.2">
      <c r="C122" s="22"/>
      <c r="D122" s="22"/>
      <c r="E122" s="22"/>
      <c r="F122" s="22"/>
      <c r="G122" s="22"/>
      <c r="H122" s="22"/>
      <c r="I122" s="22"/>
      <c r="J122" s="22"/>
      <c r="K122" s="22"/>
      <c r="L122" s="22"/>
      <c r="M122" s="22"/>
      <c r="N122" s="22"/>
      <c r="O122" s="22"/>
      <c r="P122" s="22"/>
      <c r="Q122" s="22"/>
      <c r="R122" s="22"/>
    </row>
    <row r="123" spans="3:18" ht="15.75" customHeight="1" x14ac:dyDescent="0.2">
      <c r="C123" s="22"/>
      <c r="D123" s="22"/>
      <c r="E123" s="22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</row>
    <row r="124" spans="3:18" ht="15.75" customHeight="1" x14ac:dyDescent="0.2">
      <c r="C124" s="22"/>
      <c r="D124" s="22"/>
      <c r="E124" s="22"/>
      <c r="F124" s="22"/>
      <c r="G124" s="22"/>
      <c r="H124" s="22"/>
      <c r="I124" s="22"/>
      <c r="J124" s="22"/>
      <c r="K124" s="22"/>
      <c r="L124" s="22"/>
      <c r="M124" s="22"/>
      <c r="N124" s="22"/>
      <c r="O124" s="22"/>
      <c r="P124" s="22"/>
      <c r="Q124" s="22"/>
      <c r="R124" s="22"/>
    </row>
    <row r="125" spans="3:18" ht="15.75" customHeight="1" x14ac:dyDescent="0.2">
      <c r="C125" s="22"/>
      <c r="D125" s="22"/>
      <c r="E125" s="22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</row>
    <row r="126" spans="3:18" ht="15.75" customHeight="1" x14ac:dyDescent="0.2"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</row>
    <row r="127" spans="3:18" ht="15.75" customHeight="1" x14ac:dyDescent="0.2"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</row>
    <row r="128" spans="3:18" ht="15.75" customHeight="1" x14ac:dyDescent="0.2"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</row>
    <row r="129" spans="3:18" ht="15.75" customHeight="1" x14ac:dyDescent="0.2"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</row>
    <row r="130" spans="3:18" ht="15.75" customHeight="1" x14ac:dyDescent="0.2"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</row>
    <row r="131" spans="3:18" ht="15.75" customHeight="1" x14ac:dyDescent="0.2"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</row>
    <row r="132" spans="3:18" ht="15.75" customHeight="1" x14ac:dyDescent="0.2"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</row>
    <row r="133" spans="3:18" ht="15.75" customHeight="1" x14ac:dyDescent="0.2"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</row>
    <row r="134" spans="3:18" ht="15.75" customHeight="1" x14ac:dyDescent="0.2"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</row>
    <row r="135" spans="3:18" ht="15.75" customHeight="1" x14ac:dyDescent="0.2"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</row>
    <row r="136" spans="3:18" ht="15.75" customHeight="1" x14ac:dyDescent="0.2"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</row>
    <row r="137" spans="3:18" ht="15.75" customHeight="1" x14ac:dyDescent="0.2"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</row>
    <row r="138" spans="3:18" ht="15.75" customHeight="1" x14ac:dyDescent="0.2"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</row>
    <row r="139" spans="3:18" ht="15.75" customHeight="1" x14ac:dyDescent="0.2"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</row>
    <row r="140" spans="3:18" ht="15.75" customHeight="1" x14ac:dyDescent="0.2"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</row>
    <row r="141" spans="3:18" ht="15.75" customHeight="1" x14ac:dyDescent="0.2"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</row>
    <row r="142" spans="3:18" ht="15.75" customHeight="1" x14ac:dyDescent="0.2"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</row>
    <row r="143" spans="3:18" ht="15.75" customHeight="1" x14ac:dyDescent="0.2"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</row>
    <row r="144" spans="3:18" ht="15.75" customHeight="1" x14ac:dyDescent="0.2"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</row>
    <row r="145" spans="3:18" ht="15.75" customHeight="1" x14ac:dyDescent="0.2"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</row>
    <row r="146" spans="3:18" ht="15.75" customHeight="1" x14ac:dyDescent="0.2">
      <c r="C146" s="22"/>
      <c r="D146" s="22"/>
      <c r="E146" s="22"/>
      <c r="F146" s="22"/>
      <c r="G146" s="22"/>
      <c r="H146" s="22"/>
      <c r="I146" s="22"/>
      <c r="J146" s="22"/>
      <c r="K146" s="22"/>
      <c r="L146" s="22"/>
      <c r="M146" s="22"/>
      <c r="N146" s="22"/>
      <c r="O146" s="22"/>
      <c r="P146" s="22"/>
      <c r="Q146" s="22"/>
      <c r="R146" s="22"/>
    </row>
    <row r="147" spans="3:18" ht="15.75" customHeight="1" x14ac:dyDescent="0.2"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</row>
    <row r="148" spans="3:18" ht="15.75" customHeight="1" x14ac:dyDescent="0.2">
      <c r="C148" s="22"/>
      <c r="D148" s="22"/>
      <c r="E148" s="22"/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</row>
    <row r="149" spans="3:18" ht="15.75" customHeight="1" x14ac:dyDescent="0.2">
      <c r="C149" s="22"/>
      <c r="D149" s="22"/>
      <c r="E149" s="22"/>
      <c r="F149" s="22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</row>
    <row r="150" spans="3:18" ht="15.75" customHeight="1" x14ac:dyDescent="0.2">
      <c r="C150" s="22"/>
      <c r="D150" s="22"/>
      <c r="E150" s="22"/>
      <c r="F150" s="22"/>
      <c r="G150" s="22"/>
      <c r="H150" s="22"/>
      <c r="I150" s="22"/>
      <c r="J150" s="22"/>
      <c r="K150" s="22"/>
      <c r="L150" s="22"/>
      <c r="M150" s="22"/>
      <c r="N150" s="22"/>
      <c r="O150" s="22"/>
      <c r="P150" s="22"/>
      <c r="Q150" s="22"/>
      <c r="R150" s="22"/>
    </row>
    <row r="151" spans="3:18" ht="15.75" customHeight="1" x14ac:dyDescent="0.2">
      <c r="C151" s="22"/>
      <c r="D151" s="22"/>
      <c r="E151" s="22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</row>
    <row r="152" spans="3:18" ht="15.75" customHeight="1" x14ac:dyDescent="0.2">
      <c r="C152" s="22"/>
      <c r="D152" s="22"/>
      <c r="E152" s="22"/>
      <c r="F152" s="22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</row>
    <row r="153" spans="3:18" ht="15.75" customHeight="1" x14ac:dyDescent="0.2">
      <c r="C153" s="22"/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</row>
    <row r="154" spans="3:18" ht="15.75" customHeight="1" x14ac:dyDescent="0.2">
      <c r="C154" s="22"/>
      <c r="D154" s="22"/>
      <c r="E154" s="22"/>
      <c r="F154" s="22"/>
      <c r="G154" s="22"/>
      <c r="H154" s="22"/>
      <c r="I154" s="22"/>
      <c r="J154" s="22"/>
      <c r="K154" s="22"/>
      <c r="L154" s="22"/>
      <c r="M154" s="22"/>
      <c r="N154" s="22"/>
      <c r="O154" s="22"/>
      <c r="P154" s="22"/>
      <c r="Q154" s="22"/>
      <c r="R154" s="22"/>
    </row>
    <row r="155" spans="3:18" ht="15.75" customHeight="1" x14ac:dyDescent="0.2">
      <c r="C155" s="22"/>
      <c r="D155" s="22"/>
      <c r="E155" s="22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</row>
    <row r="156" spans="3:18" ht="15.75" customHeight="1" x14ac:dyDescent="0.2">
      <c r="C156" s="22"/>
      <c r="D156" s="22"/>
      <c r="E156" s="22"/>
      <c r="F156" s="22"/>
      <c r="G156" s="22"/>
      <c r="H156" s="22"/>
      <c r="I156" s="22"/>
      <c r="J156" s="22"/>
      <c r="K156" s="22"/>
      <c r="L156" s="22"/>
      <c r="M156" s="22"/>
      <c r="N156" s="22"/>
      <c r="O156" s="22"/>
      <c r="P156" s="22"/>
      <c r="Q156" s="22"/>
      <c r="R156" s="22"/>
    </row>
    <row r="157" spans="3:18" ht="15.75" customHeight="1" x14ac:dyDescent="0.2">
      <c r="C157" s="22"/>
      <c r="D157" s="22"/>
      <c r="E157" s="22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</row>
    <row r="158" spans="3:18" ht="15.75" customHeight="1" x14ac:dyDescent="0.2">
      <c r="C158" s="22"/>
      <c r="D158" s="22"/>
      <c r="E158" s="22"/>
      <c r="F158" s="22"/>
      <c r="G158" s="22"/>
      <c r="H158" s="22"/>
      <c r="I158" s="22"/>
      <c r="J158" s="22"/>
      <c r="K158" s="22"/>
      <c r="L158" s="22"/>
      <c r="M158" s="22"/>
      <c r="N158" s="22"/>
      <c r="O158" s="22"/>
      <c r="P158" s="22"/>
      <c r="Q158" s="22"/>
      <c r="R158" s="22"/>
    </row>
    <row r="159" spans="3:18" ht="15.75" customHeight="1" x14ac:dyDescent="0.2">
      <c r="C159" s="22"/>
      <c r="D159" s="22"/>
      <c r="E159" s="22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</row>
    <row r="160" spans="3:18" ht="15.75" customHeight="1" x14ac:dyDescent="0.2">
      <c r="C160" s="22"/>
      <c r="D160" s="22"/>
      <c r="E160" s="22"/>
      <c r="F160" s="22"/>
      <c r="G160" s="22"/>
      <c r="H160" s="22"/>
      <c r="I160" s="22"/>
      <c r="J160" s="22"/>
      <c r="K160" s="22"/>
      <c r="L160" s="22"/>
      <c r="M160" s="22"/>
      <c r="N160" s="22"/>
      <c r="O160" s="22"/>
      <c r="P160" s="22"/>
      <c r="Q160" s="22"/>
      <c r="R160" s="22"/>
    </row>
    <row r="161" spans="3:18" ht="15.75" customHeight="1" x14ac:dyDescent="0.2">
      <c r="C161" s="22"/>
      <c r="D161" s="22"/>
      <c r="E161" s="22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</row>
    <row r="162" spans="3:18" ht="15.75" customHeight="1" x14ac:dyDescent="0.2">
      <c r="C162" s="22"/>
      <c r="D162" s="22"/>
      <c r="E162" s="22"/>
      <c r="F162" s="22"/>
      <c r="G162" s="22"/>
      <c r="H162" s="22"/>
      <c r="I162" s="22"/>
      <c r="J162" s="22"/>
      <c r="K162" s="22"/>
      <c r="L162" s="22"/>
      <c r="M162" s="22"/>
      <c r="N162" s="22"/>
      <c r="O162" s="22"/>
      <c r="P162" s="22"/>
      <c r="Q162" s="22"/>
      <c r="R162" s="22"/>
    </row>
    <row r="163" spans="3:18" ht="15.75" customHeight="1" x14ac:dyDescent="0.2">
      <c r="C163" s="22"/>
      <c r="D163" s="22"/>
      <c r="E163" s="22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</row>
    <row r="164" spans="3:18" ht="15.75" customHeight="1" x14ac:dyDescent="0.2">
      <c r="C164" s="22"/>
      <c r="D164" s="22"/>
      <c r="E164" s="22"/>
      <c r="F164" s="22"/>
      <c r="G164" s="22"/>
      <c r="H164" s="22"/>
      <c r="I164" s="22"/>
      <c r="J164" s="22"/>
      <c r="K164" s="22"/>
      <c r="L164" s="22"/>
      <c r="M164" s="22"/>
      <c r="N164" s="22"/>
      <c r="O164" s="22"/>
      <c r="P164" s="22"/>
      <c r="Q164" s="22"/>
      <c r="R164" s="22"/>
    </row>
    <row r="165" spans="3:18" ht="15.75" customHeight="1" x14ac:dyDescent="0.2">
      <c r="C165" s="22"/>
      <c r="D165" s="22"/>
      <c r="E165" s="22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</row>
    <row r="166" spans="3:18" ht="15.75" customHeight="1" x14ac:dyDescent="0.2">
      <c r="C166" s="22"/>
      <c r="D166" s="22"/>
      <c r="E166" s="22"/>
      <c r="F166" s="22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</row>
    <row r="167" spans="3:18" ht="15.75" customHeight="1" x14ac:dyDescent="0.2">
      <c r="C167" s="22"/>
      <c r="D167" s="22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</row>
    <row r="168" spans="3:18" ht="15.75" customHeight="1" x14ac:dyDescent="0.2">
      <c r="C168" s="22"/>
      <c r="D168" s="22"/>
      <c r="E168" s="22"/>
      <c r="F168" s="22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  <c r="R168" s="22"/>
    </row>
    <row r="169" spans="3:18" ht="15.75" customHeight="1" x14ac:dyDescent="0.2">
      <c r="C169" s="22"/>
      <c r="D169" s="22"/>
      <c r="E169" s="22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</row>
    <row r="170" spans="3:18" ht="15.75" customHeight="1" x14ac:dyDescent="0.2">
      <c r="C170" s="22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</row>
    <row r="171" spans="3:18" ht="15.75" customHeight="1" x14ac:dyDescent="0.2">
      <c r="C171" s="22"/>
      <c r="D171" s="22"/>
      <c r="E171" s="22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</row>
    <row r="172" spans="3:18" ht="15.75" customHeight="1" x14ac:dyDescent="0.2">
      <c r="C172" s="22"/>
      <c r="D172" s="22"/>
      <c r="E172" s="22"/>
      <c r="F172" s="22"/>
      <c r="G172" s="22"/>
      <c r="H172" s="22"/>
      <c r="I172" s="22"/>
      <c r="J172" s="22"/>
      <c r="K172" s="22"/>
      <c r="L172" s="22"/>
      <c r="M172" s="22"/>
      <c r="N172" s="22"/>
      <c r="O172" s="22"/>
      <c r="P172" s="22"/>
      <c r="Q172" s="22"/>
      <c r="R172" s="22"/>
    </row>
    <row r="173" spans="3:18" ht="15.75" customHeight="1" x14ac:dyDescent="0.2">
      <c r="C173" s="22"/>
      <c r="D173" s="22"/>
      <c r="E173" s="22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</row>
    <row r="174" spans="3:18" ht="15.75" customHeight="1" x14ac:dyDescent="0.2">
      <c r="C174" s="22"/>
      <c r="D174" s="22"/>
      <c r="E174" s="22"/>
      <c r="F174" s="22"/>
      <c r="G174" s="22"/>
      <c r="H174" s="22"/>
      <c r="I174" s="22"/>
      <c r="J174" s="22"/>
      <c r="K174" s="22"/>
      <c r="L174" s="22"/>
      <c r="M174" s="22"/>
      <c r="N174" s="22"/>
      <c r="O174" s="22"/>
      <c r="P174" s="22"/>
      <c r="Q174" s="22"/>
      <c r="R174" s="22"/>
    </row>
    <row r="175" spans="3:18" ht="15.75" customHeight="1" x14ac:dyDescent="0.2">
      <c r="C175" s="22"/>
      <c r="D175" s="22"/>
      <c r="E175" s="22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</row>
    <row r="176" spans="3:18" ht="15.75" customHeight="1" x14ac:dyDescent="0.2">
      <c r="C176" s="22"/>
      <c r="D176" s="22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  <c r="R176" s="22"/>
    </row>
    <row r="177" spans="3:18" ht="15.75" customHeight="1" x14ac:dyDescent="0.2">
      <c r="C177" s="22"/>
      <c r="D177" s="22"/>
      <c r="E177" s="22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</row>
    <row r="178" spans="3:18" ht="15.75" customHeight="1" x14ac:dyDescent="0.2">
      <c r="C178" s="22"/>
      <c r="D178" s="22"/>
      <c r="E178" s="22"/>
      <c r="F178" s="22"/>
      <c r="G178" s="22"/>
      <c r="H178" s="22"/>
      <c r="I178" s="22"/>
      <c r="J178" s="22"/>
      <c r="K178" s="22"/>
      <c r="L178" s="22"/>
      <c r="M178" s="22"/>
      <c r="N178" s="22"/>
      <c r="O178" s="22"/>
      <c r="P178" s="22"/>
      <c r="Q178" s="22"/>
      <c r="R178" s="22"/>
    </row>
    <row r="179" spans="3:18" ht="15.75" customHeight="1" x14ac:dyDescent="0.2">
      <c r="C179" s="22"/>
      <c r="D179" s="22"/>
      <c r="E179" s="22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</row>
    <row r="180" spans="3:18" ht="15.75" customHeight="1" x14ac:dyDescent="0.2">
      <c r="C180" s="22"/>
      <c r="D180" s="22"/>
      <c r="E180" s="22"/>
      <c r="F180" s="22"/>
      <c r="G180" s="22"/>
      <c r="H180" s="22"/>
      <c r="I180" s="22"/>
      <c r="J180" s="22"/>
      <c r="K180" s="22"/>
      <c r="L180" s="22"/>
      <c r="M180" s="22"/>
      <c r="N180" s="22"/>
      <c r="O180" s="22"/>
      <c r="P180" s="22"/>
      <c r="Q180" s="22"/>
      <c r="R180" s="22"/>
    </row>
    <row r="181" spans="3:18" ht="15.75" customHeight="1" x14ac:dyDescent="0.2">
      <c r="C181" s="22"/>
      <c r="D181" s="22"/>
      <c r="E181" s="22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</row>
    <row r="182" spans="3:18" ht="15.75" customHeight="1" x14ac:dyDescent="0.2">
      <c r="C182" s="22"/>
      <c r="D182" s="22"/>
      <c r="E182" s="22"/>
      <c r="F182" s="22"/>
      <c r="G182" s="22"/>
      <c r="H182" s="22"/>
      <c r="I182" s="22"/>
      <c r="J182" s="22"/>
      <c r="K182" s="22"/>
      <c r="L182" s="22"/>
      <c r="M182" s="22"/>
      <c r="N182" s="22"/>
      <c r="O182" s="22"/>
      <c r="P182" s="22"/>
      <c r="Q182" s="22"/>
      <c r="R182" s="22"/>
    </row>
    <row r="183" spans="3:18" ht="15.75" customHeight="1" x14ac:dyDescent="0.2">
      <c r="C183" s="22"/>
      <c r="D183" s="22"/>
      <c r="E183" s="22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</row>
    <row r="184" spans="3:18" ht="15.75" customHeight="1" x14ac:dyDescent="0.2">
      <c r="C184" s="22"/>
      <c r="D184" s="22"/>
      <c r="E184" s="22"/>
      <c r="F184" s="22"/>
      <c r="G184" s="22"/>
      <c r="H184" s="22"/>
      <c r="I184" s="22"/>
      <c r="J184" s="22"/>
      <c r="K184" s="22"/>
      <c r="L184" s="22"/>
      <c r="M184" s="22"/>
      <c r="N184" s="22"/>
      <c r="O184" s="22"/>
      <c r="P184" s="22"/>
      <c r="Q184" s="22"/>
      <c r="R184" s="22"/>
    </row>
    <row r="185" spans="3:18" ht="15.75" customHeight="1" x14ac:dyDescent="0.2">
      <c r="C185" s="22"/>
      <c r="D185" s="22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</row>
    <row r="186" spans="3:18" ht="15.75" customHeight="1" x14ac:dyDescent="0.2">
      <c r="C186" s="22"/>
      <c r="D186" s="22"/>
      <c r="E186" s="22"/>
      <c r="F186" s="22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</row>
    <row r="187" spans="3:18" ht="15.75" customHeight="1" x14ac:dyDescent="0.2">
      <c r="C187" s="22"/>
      <c r="D187" s="22"/>
      <c r="E187" s="22"/>
      <c r="F187" s="22"/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22"/>
      <c r="R187" s="22"/>
    </row>
    <row r="188" spans="3:18" ht="15.75" customHeight="1" x14ac:dyDescent="0.2">
      <c r="C188" s="22"/>
      <c r="D188" s="22"/>
      <c r="E188" s="22"/>
      <c r="F188" s="22"/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22"/>
      <c r="R188" s="22"/>
    </row>
    <row r="189" spans="3:18" ht="15.75" customHeight="1" x14ac:dyDescent="0.2">
      <c r="C189" s="22"/>
      <c r="D189" s="22"/>
      <c r="E189" s="22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</row>
    <row r="190" spans="3:18" ht="15.75" customHeight="1" x14ac:dyDescent="0.2">
      <c r="C190" s="22"/>
      <c r="D190" s="22"/>
      <c r="E190" s="22"/>
      <c r="F190" s="22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</row>
    <row r="191" spans="3:18" ht="15.75" customHeight="1" x14ac:dyDescent="0.2">
      <c r="C191" s="22"/>
      <c r="D191" s="22"/>
      <c r="E191" s="22"/>
      <c r="F191" s="22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</row>
    <row r="192" spans="3:18" ht="15.75" customHeight="1" x14ac:dyDescent="0.2">
      <c r="C192" s="22"/>
      <c r="D192" s="22"/>
      <c r="E192" s="22"/>
      <c r="F192" s="22"/>
      <c r="G192" s="22"/>
      <c r="H192" s="22"/>
      <c r="I192" s="22"/>
      <c r="J192" s="22"/>
      <c r="K192" s="22"/>
      <c r="L192" s="22"/>
      <c r="M192" s="22"/>
      <c r="N192" s="22"/>
      <c r="O192" s="22"/>
      <c r="P192" s="22"/>
      <c r="Q192" s="22"/>
      <c r="R192" s="22"/>
    </row>
    <row r="193" spans="3:18" ht="15.75" customHeight="1" x14ac:dyDescent="0.2">
      <c r="C193" s="22"/>
      <c r="D193" s="22"/>
      <c r="E193" s="22"/>
      <c r="F193" s="22"/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22"/>
      <c r="R193" s="22"/>
    </row>
    <row r="194" spans="3:18" ht="15.75" customHeight="1" x14ac:dyDescent="0.2">
      <c r="C194" s="22"/>
      <c r="D194" s="22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  <c r="R194" s="22"/>
    </row>
    <row r="195" spans="3:18" ht="15.75" customHeight="1" x14ac:dyDescent="0.2">
      <c r="C195" s="22"/>
      <c r="D195" s="22"/>
      <c r="E195" s="22"/>
      <c r="F195" s="22"/>
      <c r="G195" s="22"/>
      <c r="H195" s="22"/>
      <c r="I195" s="22"/>
      <c r="J195" s="22"/>
      <c r="K195" s="22"/>
      <c r="L195" s="22"/>
      <c r="M195" s="22"/>
      <c r="N195" s="22"/>
      <c r="O195" s="22"/>
      <c r="P195" s="22"/>
      <c r="Q195" s="22"/>
      <c r="R195" s="22"/>
    </row>
    <row r="196" spans="3:18" ht="15.75" customHeight="1" x14ac:dyDescent="0.2">
      <c r="C196" s="22"/>
      <c r="D196" s="22"/>
      <c r="E196" s="22"/>
      <c r="F196" s="22"/>
      <c r="G196" s="22"/>
      <c r="H196" s="22"/>
      <c r="I196" s="22"/>
      <c r="J196" s="22"/>
      <c r="K196" s="22"/>
      <c r="L196" s="22"/>
      <c r="M196" s="22"/>
      <c r="N196" s="22"/>
      <c r="O196" s="22"/>
      <c r="P196" s="22"/>
      <c r="Q196" s="22"/>
      <c r="R196" s="22"/>
    </row>
    <row r="197" spans="3:18" ht="15.75" customHeight="1" x14ac:dyDescent="0.2">
      <c r="C197" s="22"/>
      <c r="D197" s="22"/>
      <c r="E197" s="22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</row>
    <row r="198" spans="3:18" ht="15.75" customHeight="1" x14ac:dyDescent="0.2">
      <c r="C198" s="22"/>
      <c r="D198" s="22"/>
      <c r="E198" s="22"/>
      <c r="F198" s="22"/>
      <c r="G198" s="22"/>
      <c r="H198" s="22"/>
      <c r="I198" s="22"/>
      <c r="J198" s="22"/>
      <c r="K198" s="22"/>
      <c r="L198" s="22"/>
      <c r="M198" s="22"/>
      <c r="N198" s="22"/>
      <c r="O198" s="22"/>
      <c r="P198" s="22"/>
      <c r="Q198" s="22"/>
      <c r="R198" s="22"/>
    </row>
    <row r="199" spans="3:18" ht="15.75" customHeight="1" x14ac:dyDescent="0.2">
      <c r="C199" s="22"/>
      <c r="D199" s="22"/>
      <c r="E199" s="22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</row>
    <row r="200" spans="3:18" ht="15.75" customHeight="1" x14ac:dyDescent="0.2">
      <c r="C200" s="22"/>
      <c r="D200" s="22"/>
      <c r="E200" s="22"/>
      <c r="F200" s="22"/>
      <c r="G200" s="22"/>
      <c r="H200" s="22"/>
      <c r="I200" s="22"/>
      <c r="J200" s="22"/>
      <c r="K200" s="22"/>
      <c r="L200" s="22"/>
      <c r="M200" s="22"/>
      <c r="N200" s="22"/>
      <c r="O200" s="22"/>
      <c r="P200" s="22"/>
      <c r="Q200" s="22"/>
      <c r="R200" s="22"/>
    </row>
    <row r="201" spans="3:18" ht="15.75" customHeight="1" x14ac:dyDescent="0.2">
      <c r="C201" s="22"/>
      <c r="D201" s="22"/>
      <c r="E201" s="22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</row>
    <row r="202" spans="3:18" ht="15.75" customHeight="1" x14ac:dyDescent="0.2">
      <c r="C202" s="22"/>
      <c r="D202" s="22"/>
      <c r="E202" s="22"/>
      <c r="F202" s="22"/>
      <c r="G202" s="22"/>
      <c r="H202" s="22"/>
      <c r="I202" s="22"/>
      <c r="J202" s="22"/>
      <c r="K202" s="22"/>
      <c r="L202" s="22"/>
      <c r="M202" s="22"/>
      <c r="N202" s="22"/>
      <c r="O202" s="22"/>
      <c r="P202" s="22"/>
      <c r="Q202" s="22"/>
      <c r="R202" s="22"/>
    </row>
    <row r="203" spans="3:18" ht="15.75" customHeight="1" x14ac:dyDescent="0.2">
      <c r="C203" s="22"/>
      <c r="D203" s="22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</row>
    <row r="204" spans="3:18" ht="15.75" customHeight="1" x14ac:dyDescent="0.2">
      <c r="C204" s="22"/>
      <c r="D204" s="22"/>
      <c r="E204" s="22"/>
      <c r="F204" s="22"/>
      <c r="G204" s="22"/>
      <c r="H204" s="22"/>
      <c r="I204" s="22"/>
      <c r="J204" s="22"/>
      <c r="K204" s="22"/>
      <c r="L204" s="22"/>
      <c r="M204" s="22"/>
      <c r="N204" s="22"/>
      <c r="O204" s="22"/>
      <c r="P204" s="22"/>
      <c r="Q204" s="22"/>
      <c r="R204" s="22"/>
    </row>
    <row r="205" spans="3:18" ht="15.75" customHeight="1" x14ac:dyDescent="0.2">
      <c r="C205" s="22"/>
      <c r="D205" s="22"/>
      <c r="E205" s="22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</row>
    <row r="206" spans="3:18" ht="15.75" customHeight="1" x14ac:dyDescent="0.2">
      <c r="C206" s="22"/>
      <c r="D206" s="22"/>
      <c r="E206" s="22"/>
      <c r="F206" s="22"/>
      <c r="G206" s="22"/>
      <c r="H206" s="22"/>
      <c r="I206" s="22"/>
      <c r="J206" s="22"/>
      <c r="K206" s="22"/>
      <c r="L206" s="22"/>
      <c r="M206" s="22"/>
      <c r="N206" s="22"/>
      <c r="O206" s="22"/>
      <c r="P206" s="22"/>
      <c r="Q206" s="22"/>
      <c r="R206" s="22"/>
    </row>
    <row r="207" spans="3:18" ht="15.75" customHeight="1" x14ac:dyDescent="0.2">
      <c r="C207" s="22"/>
      <c r="D207" s="22"/>
      <c r="E207" s="22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</row>
    <row r="208" spans="3:18" ht="15.75" customHeight="1" x14ac:dyDescent="0.2">
      <c r="C208" s="22"/>
      <c r="D208" s="22"/>
      <c r="E208" s="22"/>
      <c r="F208" s="22"/>
      <c r="G208" s="22"/>
      <c r="H208" s="22"/>
      <c r="I208" s="22"/>
      <c r="J208" s="22"/>
      <c r="K208" s="22"/>
      <c r="L208" s="22"/>
      <c r="M208" s="22"/>
      <c r="N208" s="22"/>
      <c r="O208" s="22"/>
      <c r="P208" s="22"/>
      <c r="Q208" s="22"/>
      <c r="R208" s="22"/>
    </row>
    <row r="209" spans="3:18" ht="15.75" customHeight="1" x14ac:dyDescent="0.2">
      <c r="C209" s="22"/>
      <c r="D209" s="22"/>
      <c r="E209" s="22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</row>
    <row r="210" spans="3:18" ht="15.75" customHeight="1" x14ac:dyDescent="0.2">
      <c r="C210" s="22"/>
      <c r="D210" s="22"/>
      <c r="E210" s="22"/>
      <c r="F210" s="22"/>
      <c r="G210" s="22"/>
      <c r="H210" s="22"/>
      <c r="I210" s="22"/>
      <c r="J210" s="22"/>
      <c r="K210" s="22"/>
      <c r="L210" s="22"/>
      <c r="M210" s="22"/>
      <c r="N210" s="22"/>
      <c r="O210" s="22"/>
      <c r="P210" s="22"/>
      <c r="Q210" s="22"/>
      <c r="R210" s="22"/>
    </row>
    <row r="211" spans="3:18" ht="15.75" customHeight="1" x14ac:dyDescent="0.2">
      <c r="C211" s="22"/>
      <c r="D211" s="22"/>
      <c r="E211" s="22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</row>
    <row r="212" spans="3:18" ht="15.75" customHeight="1" x14ac:dyDescent="0.2">
      <c r="C212" s="22"/>
      <c r="D212" s="22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  <c r="R212" s="22"/>
    </row>
    <row r="213" spans="3:18" ht="15.75" customHeight="1" x14ac:dyDescent="0.2">
      <c r="C213" s="22"/>
      <c r="D213" s="22"/>
      <c r="E213" s="22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</row>
    <row r="214" spans="3:18" ht="15.75" customHeight="1" x14ac:dyDescent="0.2">
      <c r="C214" s="22"/>
      <c r="D214" s="22"/>
      <c r="E214" s="22"/>
      <c r="F214" s="22"/>
      <c r="G214" s="22"/>
      <c r="H214" s="22"/>
      <c r="I214" s="22"/>
      <c r="J214" s="22"/>
      <c r="K214" s="22"/>
      <c r="L214" s="22"/>
      <c r="M214" s="22"/>
      <c r="N214" s="22"/>
      <c r="O214" s="22"/>
      <c r="P214" s="22"/>
      <c r="Q214" s="22"/>
      <c r="R214" s="22"/>
    </row>
    <row r="215" spans="3:18" ht="15.75" customHeight="1" x14ac:dyDescent="0.2">
      <c r="C215" s="22"/>
      <c r="D215" s="22"/>
      <c r="E215" s="22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</row>
    <row r="216" spans="3:18" ht="15.75" customHeight="1" x14ac:dyDescent="0.2">
      <c r="C216" s="22"/>
      <c r="D216" s="22"/>
      <c r="E216" s="22"/>
      <c r="F216" s="22"/>
      <c r="G216" s="22"/>
      <c r="H216" s="22"/>
      <c r="I216" s="22"/>
      <c r="J216" s="22"/>
      <c r="K216" s="22"/>
      <c r="L216" s="22"/>
      <c r="M216" s="22"/>
      <c r="N216" s="22"/>
      <c r="O216" s="22"/>
      <c r="P216" s="22"/>
      <c r="Q216" s="22"/>
      <c r="R216" s="22"/>
    </row>
    <row r="217" spans="3:18" ht="15.75" customHeight="1" x14ac:dyDescent="0.2">
      <c r="C217" s="22"/>
      <c r="D217" s="22"/>
      <c r="E217" s="22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</row>
    <row r="218" spans="3:18" ht="15.75" customHeight="1" x14ac:dyDescent="0.2">
      <c r="C218" s="22"/>
      <c r="D218" s="22"/>
      <c r="E218" s="22"/>
      <c r="F218" s="22"/>
      <c r="G218" s="22"/>
      <c r="H218" s="22"/>
      <c r="I218" s="22"/>
      <c r="J218" s="22"/>
      <c r="K218" s="22"/>
      <c r="L218" s="22"/>
      <c r="M218" s="22"/>
      <c r="N218" s="22"/>
      <c r="O218" s="22"/>
      <c r="P218" s="22"/>
      <c r="Q218" s="22"/>
      <c r="R218" s="22"/>
    </row>
    <row r="219" spans="3:18" ht="15.75" customHeight="1" x14ac:dyDescent="0.2">
      <c r="C219" s="22"/>
      <c r="D219" s="22"/>
      <c r="E219" s="22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</row>
    <row r="220" spans="3:18" ht="15.75" customHeight="1" x14ac:dyDescent="0.2">
      <c r="C220" s="22"/>
      <c r="D220" s="22"/>
      <c r="E220" s="22"/>
      <c r="F220" s="22"/>
      <c r="G220" s="22"/>
      <c r="H220" s="22"/>
      <c r="I220" s="22"/>
      <c r="J220" s="22"/>
      <c r="K220" s="22"/>
      <c r="L220" s="22"/>
      <c r="M220" s="22"/>
      <c r="N220" s="22"/>
      <c r="O220" s="22"/>
      <c r="P220" s="22"/>
      <c r="Q220" s="22"/>
      <c r="R220" s="22"/>
    </row>
    <row r="221" spans="3:18" ht="15.75" customHeight="1" x14ac:dyDescent="0.15"/>
    <row r="222" spans="3:18" ht="15.75" customHeight="1" x14ac:dyDescent="0.15"/>
    <row r="223" spans="3:18" ht="15.75" customHeight="1" x14ac:dyDescent="0.15"/>
    <row r="224" spans="3:18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G1000"/>
  <sheetViews>
    <sheetView tabSelected="1" workbookViewId="0">
      <pane xSplit="2" ySplit="3" topLeftCell="C4" activePane="bottomRight" state="frozen"/>
      <selection activeCell="C4" sqref="C4:XFD31"/>
      <selection pane="topRight" activeCell="C4" sqref="C4:XFD31"/>
      <selection pane="bottomLeft" activeCell="C4" sqref="C4:XFD31"/>
      <selection pane="bottomRight" activeCell="C4" sqref="C4:XFD31"/>
    </sheetView>
  </sheetViews>
  <sheetFormatPr baseColWidth="10" defaultColWidth="14.5" defaultRowHeight="15" customHeight="1" x14ac:dyDescent="0.15"/>
  <cols>
    <col min="1" max="1" width="16.1640625" customWidth="1"/>
    <col min="2" max="2" width="18.33203125" customWidth="1"/>
    <col min="3" max="3" width="7.6640625" customWidth="1"/>
    <col min="4" max="4" width="6.5" customWidth="1"/>
    <col min="5" max="5" width="10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9.33203125" customWidth="1"/>
    <col min="16" max="16" width="11" customWidth="1"/>
    <col min="17" max="18" width="8.5" customWidth="1"/>
    <col min="20" max="20" width="12" customWidth="1"/>
    <col min="21" max="21" width="19.1640625" customWidth="1"/>
    <col min="22" max="22" width="25" customWidth="1"/>
    <col min="23" max="23" width="5.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29" t="str">
        <f ca="1">IFERROR(__xludf.DUMMYFUNCTION("IFERROR(VLOOKUP(B2,IMPORTRANGE(""https://docs.google.com/spreadsheets/d/1x0DhHglkXKoEBOD2MBsuK_EyIr1ouxD2ftIpqOYFa-k/edit?usp=sharing"",""OllieShops-SKU-Specific Info!B1:BJ7000""),4,FALSE),"""")"),"50 Ft Outdoor Extension Cord - 16/3 Durable Black Cable with 3 Prong Grounded Plug for Safety")</f>
        <v>50 Ft Outdoor Extension Cord - 16/3 Durable Black Cable with 3 Prong Grounded Plug for Safety</v>
      </c>
      <c r="B1" s="30"/>
      <c r="C1" s="31" t="s">
        <v>0</v>
      </c>
      <c r="D1" s="33" t="s">
        <v>1</v>
      </c>
      <c r="E1" s="33" t="s">
        <v>2</v>
      </c>
      <c r="F1" s="35" t="s">
        <v>3</v>
      </c>
      <c r="G1" s="35" t="s">
        <v>4</v>
      </c>
      <c r="H1" s="36" t="s">
        <v>5</v>
      </c>
      <c r="I1" s="33" t="s">
        <v>6</v>
      </c>
      <c r="J1" s="33" t="s">
        <v>7</v>
      </c>
      <c r="K1" s="33" t="s">
        <v>8</v>
      </c>
      <c r="L1" s="33" t="s">
        <v>9</v>
      </c>
      <c r="M1" s="40" t="s">
        <v>10</v>
      </c>
      <c r="N1" s="41" t="s">
        <v>11</v>
      </c>
      <c r="O1" s="33" t="s">
        <v>12</v>
      </c>
      <c r="P1" s="33" t="s">
        <v>13</v>
      </c>
      <c r="Q1" s="33" t="s">
        <v>14</v>
      </c>
      <c r="R1" s="33" t="s">
        <v>15</v>
      </c>
      <c r="S1" s="42" t="s">
        <v>16</v>
      </c>
      <c r="T1" s="42" t="s">
        <v>17</v>
      </c>
      <c r="U1" s="42" t="s">
        <v>18</v>
      </c>
      <c r="V1" s="42" t="s">
        <v>19</v>
      </c>
      <c r="W1" s="42" t="s">
        <v>20</v>
      </c>
      <c r="X1" s="42" t="s">
        <v>21</v>
      </c>
      <c r="Y1" s="42" t="s">
        <v>22</v>
      </c>
      <c r="Z1" s="42" t="s">
        <v>23</v>
      </c>
      <c r="AA1" s="42" t="s">
        <v>24</v>
      </c>
      <c r="AB1" s="42" t="s">
        <v>25</v>
      </c>
      <c r="AC1" s="42" t="s">
        <v>26</v>
      </c>
      <c r="AD1" s="44" t="s">
        <v>27</v>
      </c>
      <c r="AE1" s="45" t="s">
        <v>28</v>
      </c>
      <c r="AF1" s="46" t="s">
        <v>29</v>
      </c>
      <c r="AG1" s="45" t="s">
        <v>30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IFERROR(__xludf.DUMMYFUNCTION("IFERROR(VLOOKUP(B2,IMPORTRANGE(""https://docs.google.com/spreadsheets/d/1x0DhHglkXKoEBOD2MBsuK_EyIr1ouxD2ftIpqOYFa-k/edit?usp=sharing"",""OllieShops-SKU-Specific Info!B1:BJ7000""),3,FALSE),"""")"),"B01N4GCZMK")</f>
        <v>B01N4GCZMK</v>
      </c>
      <c r="B2" s="3" t="s">
        <v>70</v>
      </c>
      <c r="C2" s="32"/>
      <c r="D2" s="34"/>
      <c r="E2" s="32"/>
      <c r="F2" s="34"/>
      <c r="G2" s="34"/>
      <c r="H2" s="37"/>
      <c r="I2" s="34"/>
      <c r="J2" s="34"/>
      <c r="K2" s="37"/>
      <c r="L2" s="37"/>
      <c r="M2" s="37"/>
      <c r="N2" s="34"/>
      <c r="O2" s="34"/>
      <c r="P2" s="32"/>
      <c r="Q2" s="34"/>
      <c r="R2" s="34"/>
      <c r="S2" s="30"/>
      <c r="T2" s="30"/>
      <c r="U2" s="43"/>
      <c r="V2" s="43"/>
      <c r="W2" s="30"/>
      <c r="X2" s="30"/>
      <c r="Y2" s="30"/>
      <c r="Z2" s="30"/>
      <c r="AA2" s="43"/>
      <c r="AB2" s="43"/>
      <c r="AC2" s="43"/>
      <c r="AD2" s="43"/>
      <c r="AE2" s="30"/>
      <c r="AF2" s="30"/>
      <c r="AG2" s="30"/>
    </row>
    <row r="3" spans="1:33" ht="16" x14ac:dyDescent="0.15">
      <c r="A3" s="38" t="s">
        <v>32</v>
      </c>
      <c r="B3" s="39"/>
      <c r="C3" s="4">
        <f>((AE31+AF31)/0.85)*-1</f>
        <v>16.603882352941177</v>
      </c>
      <c r="D3" s="5">
        <f>SUM(D4:D99671)</f>
        <v>182</v>
      </c>
      <c r="E3" s="5"/>
      <c r="F3" s="6">
        <f t="shared" ref="F3:G3" si="0">SUM(F4:F99671)</f>
        <v>5025.0199999999995</v>
      </c>
      <c r="G3" s="6">
        <f t="shared" si="0"/>
        <v>0</v>
      </c>
      <c r="H3" s="7">
        <f>G3/F3*-1</f>
        <v>0</v>
      </c>
      <c r="I3" s="8">
        <f>J3/F3</f>
        <v>0.33434670226851498</v>
      </c>
      <c r="J3" s="6">
        <f>SUM(J4:J99671)</f>
        <v>1680.0988658333331</v>
      </c>
      <c r="K3" s="6">
        <f>J3/D3</f>
        <v>9.2313124496336982</v>
      </c>
      <c r="L3" s="5"/>
      <c r="M3" s="9"/>
      <c r="N3" s="10"/>
      <c r="O3" s="5" t="str">
        <f ca="1">IFERROR(__xludf.DUMMYFUNCTION("IFERROR(VLOOKUP(B2,IMPORTRANGE(""https://docs.google.com/spreadsheets/d/1owCo6kL_VFQ5nPTdNogErmCBLjNiktT1m3SzTrxu3R0/edit#gid=2146806407"",""Ollie Shops - Compiled!b1:g5000""),2,FALSE),"""")"),"")</f>
        <v/>
      </c>
      <c r="P3" s="5"/>
      <c r="Q3" s="11"/>
      <c r="R3" s="11"/>
      <c r="S3" s="6"/>
      <c r="T3" s="10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10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10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5">
        <f>SUM(W4:W99671)</f>
        <v>0</v>
      </c>
      <c r="X3" s="7">
        <f>AVERAGE(X4:X99671)</f>
        <v>0</v>
      </c>
      <c r="Y3" s="6">
        <f>ROUND(AVERAGE(Y4:Y99671),2)</f>
        <v>0</v>
      </c>
      <c r="Z3" s="5"/>
      <c r="AA3" s="5"/>
      <c r="AB3" s="5"/>
      <c r="AC3" s="5"/>
      <c r="AD3" s="5"/>
      <c r="AE3" s="12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Info!B2:BZ7000""),36,false)),"""")*-1"),-0.446022423)</f>
        <v>-0.446022423</v>
      </c>
      <c r="AG3" s="6">
        <f>SUM(AG4:AG99671)</f>
        <v>0</v>
      </c>
    </row>
    <row r="4" spans="1:33" s="52" customFormat="1" ht="15.75" hidden="1" customHeight="1" x14ac:dyDescent="0.2">
      <c r="A4" s="13" t="s">
        <v>33</v>
      </c>
      <c r="B4" s="13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48"/>
      <c r="T4" s="48"/>
      <c r="U4" s="49"/>
      <c r="V4" s="50"/>
      <c r="W4" s="48"/>
      <c r="X4" s="48"/>
      <c r="Y4" s="48"/>
      <c r="Z4" s="48"/>
      <c r="AA4" s="48"/>
      <c r="AB4" s="51"/>
      <c r="AC4" s="48"/>
      <c r="AD4" s="48"/>
      <c r="AE4" s="48"/>
      <c r="AF4" s="48"/>
      <c r="AG4" s="48"/>
    </row>
    <row r="5" spans="1:33" s="52" customFormat="1" ht="15.75" hidden="1" customHeight="1" x14ac:dyDescent="0.2">
      <c r="A5" s="13" t="s">
        <v>34</v>
      </c>
      <c r="B5" s="13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48"/>
      <c r="T5" s="48"/>
      <c r="U5" s="49"/>
      <c r="V5" s="54"/>
      <c r="W5" s="48"/>
      <c r="X5" s="48"/>
      <c r="Y5" s="48"/>
      <c r="Z5" s="48"/>
      <c r="AA5" s="48"/>
      <c r="AB5" s="51"/>
      <c r="AC5" s="48"/>
      <c r="AD5" s="48"/>
      <c r="AE5" s="48"/>
      <c r="AF5" s="48"/>
      <c r="AG5" s="48"/>
    </row>
    <row r="6" spans="1:33" s="52" customFormat="1" ht="15.75" hidden="1" customHeight="1" x14ac:dyDescent="0.2">
      <c r="A6" s="13" t="s">
        <v>35</v>
      </c>
      <c r="B6" s="13"/>
      <c r="C6" s="17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48"/>
      <c r="T6" s="48"/>
      <c r="U6" s="49"/>
      <c r="V6" s="54"/>
      <c r="W6" s="48"/>
      <c r="X6" s="48"/>
      <c r="Y6" s="48"/>
      <c r="Z6" s="48"/>
      <c r="AA6" s="48"/>
      <c r="AB6" s="51"/>
      <c r="AC6" s="48"/>
      <c r="AD6" s="48"/>
      <c r="AE6" s="48"/>
      <c r="AF6" s="48"/>
      <c r="AG6" s="48"/>
    </row>
    <row r="7" spans="1:33" s="52" customFormat="1" ht="15.75" hidden="1" customHeight="1" x14ac:dyDescent="0.2">
      <c r="A7" s="13" t="s">
        <v>36</v>
      </c>
      <c r="B7" s="13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48"/>
      <c r="T7" s="48"/>
      <c r="U7" s="49"/>
      <c r="V7" s="54"/>
      <c r="W7" s="48"/>
      <c r="X7" s="48"/>
      <c r="Y7" s="48"/>
      <c r="Z7" s="48"/>
      <c r="AA7" s="48"/>
      <c r="AB7" s="51"/>
      <c r="AC7" s="48"/>
      <c r="AD7" s="48"/>
      <c r="AE7" s="48"/>
      <c r="AF7" s="48"/>
      <c r="AG7" s="48"/>
    </row>
    <row r="8" spans="1:33" s="52" customFormat="1" ht="15.75" hidden="1" customHeight="1" x14ac:dyDescent="0.2">
      <c r="A8" s="13" t="s">
        <v>37</v>
      </c>
      <c r="B8" s="13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48"/>
      <c r="T8" s="48"/>
      <c r="U8" s="49"/>
      <c r="V8" s="54"/>
      <c r="W8" s="48"/>
      <c r="X8" s="48"/>
      <c r="Y8" s="48"/>
      <c r="Z8" s="48"/>
      <c r="AA8" s="48"/>
      <c r="AB8" s="51"/>
      <c r="AC8" s="48"/>
      <c r="AD8" s="48"/>
      <c r="AE8" s="48"/>
      <c r="AF8" s="48"/>
      <c r="AG8" s="48"/>
    </row>
    <row r="9" spans="1:33" s="52" customFormat="1" ht="15.75" hidden="1" customHeight="1" x14ac:dyDescent="0.2">
      <c r="A9" s="13" t="s">
        <v>38</v>
      </c>
      <c r="B9" s="13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48"/>
      <c r="T9" s="48"/>
      <c r="U9" s="49"/>
      <c r="V9" s="54"/>
      <c r="W9" s="48"/>
      <c r="X9" s="48"/>
      <c r="Y9" s="48"/>
      <c r="Z9" s="48"/>
      <c r="AA9" s="48"/>
      <c r="AB9" s="51"/>
      <c r="AC9" s="48"/>
      <c r="AD9" s="48"/>
      <c r="AE9" s="48"/>
      <c r="AF9" s="48"/>
      <c r="AG9" s="48"/>
    </row>
    <row r="10" spans="1:33" s="52" customFormat="1" ht="15.75" hidden="1" customHeight="1" x14ac:dyDescent="0.2">
      <c r="A10" s="13" t="s">
        <v>39</v>
      </c>
      <c r="B10" s="13"/>
      <c r="C10" s="17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48"/>
      <c r="T10" s="48"/>
      <c r="U10" s="49"/>
      <c r="V10" s="54"/>
      <c r="W10" s="48"/>
      <c r="X10" s="48"/>
      <c r="Y10" s="48"/>
      <c r="Z10" s="48"/>
      <c r="AA10" s="48"/>
      <c r="AB10" s="51"/>
      <c r="AC10" s="48"/>
      <c r="AD10" s="48"/>
      <c r="AE10" s="48"/>
      <c r="AF10" s="48"/>
      <c r="AG10" s="48"/>
    </row>
    <row r="11" spans="1:33" s="52" customFormat="1" ht="15.75" hidden="1" customHeight="1" x14ac:dyDescent="0.2">
      <c r="A11" s="13" t="s">
        <v>40</v>
      </c>
      <c r="B11" s="13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48"/>
      <c r="T11" s="48"/>
      <c r="U11" s="49"/>
      <c r="V11" s="54"/>
      <c r="W11" s="48"/>
      <c r="X11" s="48"/>
      <c r="Y11" s="48"/>
      <c r="Z11" s="48"/>
      <c r="AA11" s="48"/>
      <c r="AB11" s="51"/>
      <c r="AC11" s="48"/>
      <c r="AD11" s="48"/>
      <c r="AE11" s="48"/>
      <c r="AF11" s="48"/>
      <c r="AG11" s="48"/>
    </row>
    <row r="12" spans="1:33" s="52" customFormat="1" ht="15.75" hidden="1" customHeight="1" x14ac:dyDescent="0.2">
      <c r="A12" s="13" t="s">
        <v>41</v>
      </c>
      <c r="B12" s="13"/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48"/>
      <c r="T12" s="48"/>
      <c r="U12" s="49"/>
      <c r="V12" s="54"/>
      <c r="W12" s="48"/>
      <c r="X12" s="48"/>
      <c r="Y12" s="48"/>
      <c r="Z12" s="48"/>
      <c r="AA12" s="48"/>
      <c r="AB12" s="51"/>
      <c r="AC12" s="48"/>
      <c r="AD12" s="48"/>
      <c r="AE12" s="48"/>
      <c r="AF12" s="48"/>
      <c r="AG12" s="48"/>
    </row>
    <row r="13" spans="1:33" s="52" customFormat="1" ht="15.75" hidden="1" customHeight="1" x14ac:dyDescent="0.2">
      <c r="A13" s="13" t="s">
        <v>42</v>
      </c>
      <c r="B13" s="13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48"/>
      <c r="T13" s="48"/>
      <c r="U13" s="49"/>
      <c r="V13" s="54"/>
      <c r="W13" s="48"/>
      <c r="X13" s="48"/>
      <c r="Y13" s="48"/>
      <c r="Z13" s="48"/>
      <c r="AA13" s="48"/>
      <c r="AB13" s="51"/>
      <c r="AC13" s="48"/>
      <c r="AD13" s="48"/>
      <c r="AE13" s="48"/>
      <c r="AF13" s="48"/>
      <c r="AG13" s="48"/>
    </row>
    <row r="14" spans="1:33" s="52" customFormat="1" ht="15.75" hidden="1" customHeight="1" x14ac:dyDescent="0.2">
      <c r="A14" s="13" t="s">
        <v>43</v>
      </c>
      <c r="B14" s="13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48"/>
      <c r="T14" s="48"/>
      <c r="U14" s="49"/>
      <c r="V14" s="54"/>
      <c r="W14" s="48"/>
      <c r="X14" s="48"/>
      <c r="Y14" s="48"/>
      <c r="Z14" s="48"/>
      <c r="AA14" s="48"/>
      <c r="AB14" s="51"/>
      <c r="AC14" s="48"/>
      <c r="AD14" s="48"/>
      <c r="AE14" s="48"/>
      <c r="AF14" s="48"/>
      <c r="AG14" s="48"/>
    </row>
    <row r="15" spans="1:33" s="52" customFormat="1" ht="15.75" hidden="1" customHeight="1" x14ac:dyDescent="0.2">
      <c r="A15" s="13" t="s">
        <v>44</v>
      </c>
      <c r="B15" s="13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48"/>
      <c r="T15" s="48"/>
      <c r="U15" s="49"/>
      <c r="V15" s="54"/>
      <c r="W15" s="48"/>
      <c r="X15" s="48"/>
      <c r="Y15" s="48"/>
      <c r="Z15" s="48"/>
      <c r="AA15" s="48"/>
      <c r="AB15" s="51"/>
      <c r="AC15" s="48"/>
      <c r="AD15" s="48"/>
      <c r="AE15" s="48"/>
      <c r="AF15" s="48"/>
      <c r="AG15" s="48"/>
    </row>
    <row r="16" spans="1:33" s="52" customFormat="1" ht="15.75" hidden="1" customHeight="1" x14ac:dyDescent="0.2">
      <c r="A16" s="13" t="s">
        <v>45</v>
      </c>
      <c r="B16" s="13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48"/>
      <c r="T16" s="48"/>
      <c r="U16" s="49"/>
      <c r="V16" s="54"/>
      <c r="W16" s="48"/>
      <c r="X16" s="48"/>
      <c r="Y16" s="48"/>
      <c r="Z16" s="48"/>
      <c r="AA16" s="48"/>
      <c r="AB16" s="51"/>
      <c r="AC16" s="48"/>
      <c r="AD16" s="48"/>
      <c r="AE16" s="48"/>
      <c r="AF16" s="48"/>
      <c r="AG16" s="48"/>
    </row>
    <row r="17" spans="1:33" s="52" customFormat="1" ht="15.75" hidden="1" customHeight="1" x14ac:dyDescent="0.2">
      <c r="A17" s="13" t="s">
        <v>46</v>
      </c>
      <c r="B17" s="13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48"/>
      <c r="T17" s="48"/>
      <c r="U17" s="49"/>
      <c r="V17" s="54"/>
      <c r="W17" s="48"/>
      <c r="X17" s="48"/>
      <c r="Y17" s="48"/>
      <c r="Z17" s="48"/>
      <c r="AA17" s="48"/>
      <c r="AB17" s="51"/>
      <c r="AC17" s="48"/>
      <c r="AD17" s="48"/>
      <c r="AE17" s="48"/>
      <c r="AF17" s="48"/>
      <c r="AG17" s="48"/>
    </row>
    <row r="18" spans="1:33" s="52" customFormat="1" ht="15.75" hidden="1" customHeight="1" x14ac:dyDescent="0.2">
      <c r="A18" s="13" t="s">
        <v>47</v>
      </c>
      <c r="B18" s="21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48"/>
      <c r="T18" s="48"/>
      <c r="U18" s="49"/>
      <c r="V18" s="54"/>
      <c r="W18" s="48"/>
      <c r="X18" s="48"/>
      <c r="Y18" s="48"/>
      <c r="Z18" s="48"/>
      <c r="AA18" s="48"/>
      <c r="AB18" s="51"/>
      <c r="AC18" s="48"/>
      <c r="AD18" s="48"/>
      <c r="AE18" s="48"/>
      <c r="AF18" s="48"/>
      <c r="AG18" s="48"/>
    </row>
    <row r="19" spans="1:33" s="52" customFormat="1" ht="15.75" hidden="1" customHeight="1" x14ac:dyDescent="0.2">
      <c r="A19" s="13" t="s">
        <v>48</v>
      </c>
      <c r="B19" s="13"/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48"/>
      <c r="T19" s="48"/>
      <c r="U19" s="49"/>
      <c r="V19" s="54"/>
      <c r="W19" s="48"/>
      <c r="X19" s="48"/>
      <c r="Y19" s="48"/>
      <c r="Z19" s="48"/>
      <c r="AA19" s="48"/>
      <c r="AB19" s="51"/>
      <c r="AC19" s="48"/>
      <c r="AD19" s="48"/>
      <c r="AE19" s="48"/>
      <c r="AF19" s="48"/>
      <c r="AG19" s="48"/>
    </row>
    <row r="20" spans="1:33" s="52" customFormat="1" ht="15.75" hidden="1" customHeight="1" x14ac:dyDescent="0.2">
      <c r="A20" s="13" t="s">
        <v>49</v>
      </c>
      <c r="B20" s="13"/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48"/>
      <c r="T20" s="48"/>
      <c r="U20" s="49"/>
      <c r="V20" s="54"/>
      <c r="W20" s="48"/>
      <c r="X20" s="48"/>
      <c r="Y20" s="48"/>
      <c r="Z20" s="48"/>
      <c r="AA20" s="48"/>
      <c r="AB20" s="51"/>
      <c r="AC20" s="48"/>
      <c r="AD20" s="48"/>
      <c r="AE20" s="48"/>
      <c r="AF20" s="48"/>
      <c r="AG20" s="48"/>
    </row>
    <row r="21" spans="1:33" s="52" customFormat="1" ht="15.75" hidden="1" customHeight="1" x14ac:dyDescent="0.2">
      <c r="A21" s="13" t="s">
        <v>50</v>
      </c>
      <c r="B21" s="13"/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48"/>
      <c r="T21" s="48"/>
      <c r="U21" s="49"/>
      <c r="V21" s="54"/>
      <c r="W21" s="48"/>
      <c r="X21" s="48"/>
      <c r="Y21" s="48"/>
      <c r="Z21" s="48"/>
      <c r="AA21" s="48"/>
      <c r="AB21" s="51"/>
      <c r="AC21" s="48"/>
      <c r="AD21" s="48"/>
      <c r="AE21" s="48"/>
      <c r="AF21" s="48"/>
      <c r="AG21" s="48"/>
    </row>
    <row r="22" spans="1:33" s="52" customFormat="1" ht="15.75" hidden="1" customHeight="1" x14ac:dyDescent="0.2">
      <c r="A22" s="13" t="s">
        <v>51</v>
      </c>
      <c r="B22" s="13"/>
      <c r="C22" s="17"/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48"/>
      <c r="T22" s="48"/>
      <c r="U22" s="49"/>
      <c r="V22" s="54"/>
      <c r="W22" s="48"/>
      <c r="X22" s="48"/>
      <c r="Y22" s="48"/>
      <c r="Z22" s="48"/>
      <c r="AA22" s="48"/>
      <c r="AB22" s="51"/>
      <c r="AC22" s="48"/>
      <c r="AD22" s="48"/>
      <c r="AE22" s="48"/>
      <c r="AF22" s="48"/>
      <c r="AG22" s="48"/>
    </row>
    <row r="23" spans="1:33" s="52" customFormat="1" ht="15.75" hidden="1" customHeight="1" x14ac:dyDescent="0.2">
      <c r="A23" s="13" t="s">
        <v>52</v>
      </c>
      <c r="B23" s="13"/>
      <c r="C23" s="17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48"/>
      <c r="T23" s="48"/>
      <c r="U23" s="49"/>
      <c r="V23" s="54"/>
      <c r="W23" s="48"/>
      <c r="X23" s="48"/>
      <c r="Y23" s="48"/>
      <c r="Z23" s="48"/>
      <c r="AA23" s="48"/>
      <c r="AB23" s="51"/>
      <c r="AC23" s="48"/>
      <c r="AD23" s="48"/>
      <c r="AE23" s="48"/>
      <c r="AF23" s="48"/>
      <c r="AG23" s="48"/>
    </row>
    <row r="24" spans="1:33" s="52" customFormat="1" ht="15.75" hidden="1" customHeight="1" x14ac:dyDescent="0.2">
      <c r="A24" s="13" t="s">
        <v>53</v>
      </c>
      <c r="B24" s="13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48"/>
      <c r="T24" s="48"/>
      <c r="U24" s="49"/>
      <c r="V24" s="54"/>
      <c r="W24" s="48"/>
      <c r="X24" s="48"/>
      <c r="Y24" s="48"/>
      <c r="Z24" s="48"/>
      <c r="AA24" s="48"/>
      <c r="AB24" s="51"/>
      <c r="AC24" s="48"/>
      <c r="AD24" s="48"/>
      <c r="AE24" s="48"/>
      <c r="AF24" s="48"/>
      <c r="AG24" s="48"/>
    </row>
    <row r="25" spans="1:33" s="52" customFormat="1" ht="15.75" customHeight="1" x14ac:dyDescent="0.2">
      <c r="A25" s="13" t="s">
        <v>54</v>
      </c>
      <c r="B25" s="13"/>
      <c r="C25" s="17">
        <f t="shared" ref="C25:C31" si="1">IFERROR(F25/D25," - ")</f>
        <v>27.61</v>
      </c>
      <c r="D25" s="17">
        <v>3</v>
      </c>
      <c r="E25" s="17">
        <v>0</v>
      </c>
      <c r="F25" s="17">
        <v>82.83</v>
      </c>
      <c r="G25" s="17">
        <v>0</v>
      </c>
      <c r="H25" s="17">
        <f t="shared" ref="H25:H31" si="2">G25/F25*-1</f>
        <v>0</v>
      </c>
      <c r="I25" s="17">
        <f t="shared" ref="I25:I31" si="3">J25/F25</f>
        <v>0.3407586170469637</v>
      </c>
      <c r="J25" s="17">
        <f t="shared" ref="J25:J31" si="4">F25*0.85+G25+AF25*D25+D25*AE25+AG25+AD25</f>
        <v>28.225036250000002</v>
      </c>
      <c r="K25" s="17">
        <f t="shared" ref="K25:K31" si="5">J25/D25</f>
        <v>9.408345416666668</v>
      </c>
      <c r="L25" s="17">
        <v>74</v>
      </c>
      <c r="M25" s="17">
        <f t="shared" ref="M25:M31" si="6">IFERROR(D25/L25,"-")</f>
        <v>4.0540540540540543E-2</v>
      </c>
      <c r="N25" s="17">
        <v>128</v>
      </c>
      <c r="O25" s="17">
        <f t="shared" ref="O25:P25" si="7">D25/7</f>
        <v>0.42857142857142855</v>
      </c>
      <c r="P25" s="17">
        <f t="shared" si="7"/>
        <v>0</v>
      </c>
      <c r="Q25" s="17">
        <f t="shared" ref="Q25:Q31" si="8">ROUNDDOWN(N25/(O25+P25),0)</f>
        <v>298</v>
      </c>
      <c r="R25" s="17"/>
      <c r="S25" s="48">
        <v>0</v>
      </c>
      <c r="T25" s="48" t="s">
        <v>56</v>
      </c>
      <c r="U25" s="49" t="s">
        <v>56</v>
      </c>
      <c r="V25" s="54" t="s">
        <v>56</v>
      </c>
      <c r="W25" s="48">
        <v>0</v>
      </c>
      <c r="X25" s="48">
        <f t="shared" ref="X25:X31" si="9">IFERROR(W25/D25,0)</f>
        <v>0</v>
      </c>
      <c r="Y25" s="48">
        <f t="shared" ref="Y25:Y31" si="10">IFERROR(G25/(W25+Z25)*-1,0)</f>
        <v>0</v>
      </c>
      <c r="Z25" s="48">
        <v>0</v>
      </c>
      <c r="AA25" s="48" t="s">
        <v>57</v>
      </c>
      <c r="AB25" s="51">
        <f t="shared" ref="AB25:AB31" si="11">IF(OR(AA25="UsLargeStandardSize",AA25="UsSmallStandardSize"),-0.69,-0.48)</f>
        <v>-0.69</v>
      </c>
      <c r="AC25" s="48">
        <v>9.1923611111111109E-2</v>
      </c>
      <c r="AD25" s="48">
        <f t="shared" ref="AD25:AD31" si="12">IFERROR(AB25*AC25*D25*2,0)</f>
        <v>-0.38056374999999998</v>
      </c>
      <c r="AE25" s="48">
        <v>-5.8</v>
      </c>
      <c r="AF25" s="48">
        <v>-8.1333000000000002</v>
      </c>
      <c r="AG25" s="48">
        <v>0</v>
      </c>
    </row>
    <row r="26" spans="1:33" s="52" customFormat="1" ht="15.75" customHeight="1" x14ac:dyDescent="0.2">
      <c r="A26" s="13" t="s">
        <v>58</v>
      </c>
      <c r="B26" s="13" t="s">
        <v>71</v>
      </c>
      <c r="C26" s="17" t="str">
        <f t="shared" si="1"/>
        <v xml:space="preserve"> - </v>
      </c>
      <c r="D26" s="17">
        <v>0</v>
      </c>
      <c r="E26" s="17">
        <v>0</v>
      </c>
      <c r="F26" s="17">
        <v>0</v>
      </c>
      <c r="G26" s="17">
        <v>0</v>
      </c>
      <c r="H26" s="17" t="e">
        <f t="shared" si="2"/>
        <v>#DIV/0!</v>
      </c>
      <c r="I26" s="17" t="e">
        <f t="shared" si="3"/>
        <v>#DIV/0!</v>
      </c>
      <c r="J26" s="17">
        <f t="shared" si="4"/>
        <v>0</v>
      </c>
      <c r="K26" s="17" t="e">
        <f t="shared" si="5"/>
        <v>#DIV/0!</v>
      </c>
      <c r="L26" s="17">
        <v>0</v>
      </c>
      <c r="M26" s="17" t="str">
        <f t="shared" si="6"/>
        <v>-</v>
      </c>
      <c r="N26" s="17">
        <v>111</v>
      </c>
      <c r="O26" s="17">
        <f t="shared" ref="O26:P26" si="13">D26/7</f>
        <v>0</v>
      </c>
      <c r="P26" s="17">
        <f t="shared" si="13"/>
        <v>0</v>
      </c>
      <c r="Q26" s="17" t="e">
        <f t="shared" si="8"/>
        <v>#DIV/0!</v>
      </c>
      <c r="R26" s="17"/>
      <c r="S26" s="48">
        <v>0</v>
      </c>
      <c r="T26" s="48" t="s">
        <v>56</v>
      </c>
      <c r="U26" s="49" t="s">
        <v>56</v>
      </c>
      <c r="V26" s="54" t="s">
        <v>56</v>
      </c>
      <c r="W26" s="48">
        <v>0</v>
      </c>
      <c r="X26" s="48">
        <f t="shared" si="9"/>
        <v>0</v>
      </c>
      <c r="Y26" s="48">
        <f t="shared" si="10"/>
        <v>0</v>
      </c>
      <c r="Z26" s="48">
        <v>0</v>
      </c>
      <c r="AA26" s="48" t="s">
        <v>57</v>
      </c>
      <c r="AB26" s="51">
        <f t="shared" si="11"/>
        <v>-0.69</v>
      </c>
      <c r="AC26" s="48">
        <v>9.1923611111111109E-2</v>
      </c>
      <c r="AD26" s="48">
        <f t="shared" si="12"/>
        <v>0</v>
      </c>
      <c r="AE26" s="48">
        <v>-5.8</v>
      </c>
      <c r="AF26" s="48">
        <v>-8.1333000000000002</v>
      </c>
      <c r="AG26" s="48">
        <v>0</v>
      </c>
    </row>
    <row r="27" spans="1:33" s="52" customFormat="1" ht="15.75" customHeight="1" x14ac:dyDescent="0.2">
      <c r="A27" s="13" t="s">
        <v>60</v>
      </c>
      <c r="B27" s="13" t="s">
        <v>71</v>
      </c>
      <c r="C27" s="17" t="str">
        <f t="shared" si="1"/>
        <v xml:space="preserve"> - </v>
      </c>
      <c r="D27" s="17">
        <v>0</v>
      </c>
      <c r="E27" s="17">
        <v>0</v>
      </c>
      <c r="F27" s="17">
        <v>0</v>
      </c>
      <c r="G27" s="17">
        <v>0</v>
      </c>
      <c r="H27" s="17" t="e">
        <f t="shared" si="2"/>
        <v>#DIV/0!</v>
      </c>
      <c r="I27" s="17" t="e">
        <f t="shared" si="3"/>
        <v>#DIV/0!</v>
      </c>
      <c r="J27" s="17">
        <f t="shared" si="4"/>
        <v>0</v>
      </c>
      <c r="K27" s="17" t="e">
        <f t="shared" si="5"/>
        <v>#DIV/0!</v>
      </c>
      <c r="L27" s="17">
        <v>0</v>
      </c>
      <c r="M27" s="17" t="str">
        <f t="shared" si="6"/>
        <v>-</v>
      </c>
      <c r="N27" s="17">
        <v>33</v>
      </c>
      <c r="O27" s="17">
        <f t="shared" ref="O27:P27" si="14">D27/7</f>
        <v>0</v>
      </c>
      <c r="P27" s="17">
        <f t="shared" si="14"/>
        <v>0</v>
      </c>
      <c r="Q27" s="17" t="e">
        <f t="shared" si="8"/>
        <v>#DIV/0!</v>
      </c>
      <c r="R27" s="17"/>
      <c r="S27" s="48">
        <v>0</v>
      </c>
      <c r="T27" s="48" t="s">
        <v>56</v>
      </c>
      <c r="U27" s="49" t="s">
        <v>56</v>
      </c>
      <c r="V27" s="54" t="s">
        <v>56</v>
      </c>
      <c r="W27" s="48">
        <v>0</v>
      </c>
      <c r="X27" s="48">
        <f t="shared" si="9"/>
        <v>0</v>
      </c>
      <c r="Y27" s="48">
        <f t="shared" si="10"/>
        <v>0</v>
      </c>
      <c r="Z27" s="48">
        <v>0</v>
      </c>
      <c r="AA27" s="48" t="s">
        <v>57</v>
      </c>
      <c r="AB27" s="51">
        <f t="shared" si="11"/>
        <v>-0.69</v>
      </c>
      <c r="AC27" s="48">
        <v>9.1923611111111109E-2</v>
      </c>
      <c r="AD27" s="48">
        <f t="shared" si="12"/>
        <v>0</v>
      </c>
      <c r="AE27" s="48">
        <v>-5.8</v>
      </c>
      <c r="AF27" s="48">
        <v>-8.1333000000000002</v>
      </c>
      <c r="AG27" s="48">
        <v>0</v>
      </c>
    </row>
    <row r="28" spans="1:33" s="52" customFormat="1" ht="15.75" customHeight="1" x14ac:dyDescent="0.2">
      <c r="A28" s="13" t="s">
        <v>61</v>
      </c>
      <c r="B28" s="13"/>
      <c r="C28" s="17" t="str">
        <f t="shared" si="1"/>
        <v xml:space="preserve"> - </v>
      </c>
      <c r="D28" s="17">
        <v>0</v>
      </c>
      <c r="E28" s="17">
        <v>0</v>
      </c>
      <c r="F28" s="17">
        <v>0</v>
      </c>
      <c r="G28" s="17">
        <v>0</v>
      </c>
      <c r="H28" s="17" t="e">
        <f t="shared" si="2"/>
        <v>#DIV/0!</v>
      </c>
      <c r="I28" s="17" t="e">
        <f t="shared" si="3"/>
        <v>#DIV/0!</v>
      </c>
      <c r="J28" s="17">
        <f t="shared" si="4"/>
        <v>0</v>
      </c>
      <c r="K28" s="17" t="e">
        <f t="shared" si="5"/>
        <v>#DIV/0!</v>
      </c>
      <c r="L28" s="17">
        <v>0</v>
      </c>
      <c r="M28" s="17" t="str">
        <f t="shared" si="6"/>
        <v>-</v>
      </c>
      <c r="N28" s="17">
        <v>33</v>
      </c>
      <c r="O28" s="17">
        <f t="shared" ref="O28:P28" si="15">D28/7</f>
        <v>0</v>
      </c>
      <c r="P28" s="17">
        <f t="shared" si="15"/>
        <v>0</v>
      </c>
      <c r="Q28" s="17" t="e">
        <f t="shared" si="8"/>
        <v>#DIV/0!</v>
      </c>
      <c r="R28" s="17"/>
      <c r="S28" s="48">
        <v>0</v>
      </c>
      <c r="T28" s="48" t="s">
        <v>56</v>
      </c>
      <c r="U28" s="49" t="s">
        <v>56</v>
      </c>
      <c r="V28" s="54" t="s">
        <v>56</v>
      </c>
      <c r="W28" s="48">
        <v>0</v>
      </c>
      <c r="X28" s="48">
        <f t="shared" si="9"/>
        <v>0</v>
      </c>
      <c r="Y28" s="48">
        <f t="shared" si="10"/>
        <v>0</v>
      </c>
      <c r="Z28" s="48">
        <v>0</v>
      </c>
      <c r="AA28" s="48" t="s">
        <v>57</v>
      </c>
      <c r="AB28" s="51">
        <f t="shared" si="11"/>
        <v>-0.69</v>
      </c>
      <c r="AC28" s="48">
        <v>9.1923611111111109E-2</v>
      </c>
      <c r="AD28" s="48">
        <f t="shared" si="12"/>
        <v>0</v>
      </c>
      <c r="AE28" s="48">
        <v>-5.98</v>
      </c>
      <c r="AF28" s="48">
        <v>-8.1333000000000002</v>
      </c>
      <c r="AG28" s="48">
        <v>0</v>
      </c>
    </row>
    <row r="29" spans="1:33" s="52" customFormat="1" ht="15.75" customHeight="1" x14ac:dyDescent="0.2">
      <c r="A29" s="13" t="s">
        <v>62</v>
      </c>
      <c r="B29" s="13"/>
      <c r="C29" s="17">
        <f t="shared" si="1"/>
        <v>27.61</v>
      </c>
      <c r="D29" s="17">
        <v>31</v>
      </c>
      <c r="E29" s="17">
        <v>0</v>
      </c>
      <c r="F29" s="17">
        <v>855.91</v>
      </c>
      <c r="G29" s="17">
        <v>0</v>
      </c>
      <c r="H29" s="17">
        <f t="shared" si="2"/>
        <v>0</v>
      </c>
      <c r="I29" s="17">
        <f t="shared" si="3"/>
        <v>0.33423924000965827</v>
      </c>
      <c r="J29" s="17">
        <f t="shared" si="4"/>
        <v>286.07870791666659</v>
      </c>
      <c r="K29" s="17">
        <f t="shared" si="5"/>
        <v>9.2283454166666647</v>
      </c>
      <c r="L29" s="17">
        <v>239</v>
      </c>
      <c r="M29" s="17">
        <f t="shared" si="6"/>
        <v>0.1297071129707113</v>
      </c>
      <c r="N29" s="17">
        <v>433</v>
      </c>
      <c r="O29" s="17">
        <f t="shared" ref="O29:P29" si="16">D29/7</f>
        <v>4.4285714285714288</v>
      </c>
      <c r="P29" s="17">
        <f t="shared" si="16"/>
        <v>0</v>
      </c>
      <c r="Q29" s="17">
        <f t="shared" si="8"/>
        <v>97</v>
      </c>
      <c r="R29" s="17"/>
      <c r="S29" s="48">
        <v>3.2258064516129031E-2</v>
      </c>
      <c r="T29" s="48" t="s">
        <v>56</v>
      </c>
      <c r="U29" s="49" t="s">
        <v>56</v>
      </c>
      <c r="V29" s="54" t="s">
        <v>56</v>
      </c>
      <c r="W29" s="48">
        <v>0</v>
      </c>
      <c r="X29" s="48">
        <f t="shared" si="9"/>
        <v>0</v>
      </c>
      <c r="Y29" s="48">
        <f t="shared" si="10"/>
        <v>0</v>
      </c>
      <c r="Z29" s="48">
        <v>0</v>
      </c>
      <c r="AA29" s="48" t="s">
        <v>57</v>
      </c>
      <c r="AB29" s="51">
        <f t="shared" si="11"/>
        <v>-0.69</v>
      </c>
      <c r="AC29" s="48">
        <v>9.1923611111111109E-2</v>
      </c>
      <c r="AD29" s="48">
        <f t="shared" si="12"/>
        <v>-3.932492083333333</v>
      </c>
      <c r="AE29" s="48">
        <v>-5.98</v>
      </c>
      <c r="AF29" s="48">
        <v>-8.1333000000000002</v>
      </c>
      <c r="AG29" s="48">
        <v>0</v>
      </c>
    </row>
    <row r="30" spans="1:33" s="52" customFormat="1" ht="15.75" customHeight="1" x14ac:dyDescent="0.2">
      <c r="A30" s="13" t="s">
        <v>63</v>
      </c>
      <c r="B30" s="13"/>
      <c r="C30" s="17">
        <f t="shared" si="1"/>
        <v>27.61</v>
      </c>
      <c r="D30" s="17">
        <v>92</v>
      </c>
      <c r="E30" s="17">
        <v>0</v>
      </c>
      <c r="F30" s="17">
        <v>2540.12</v>
      </c>
      <c r="G30" s="17">
        <v>0</v>
      </c>
      <c r="H30" s="17">
        <f t="shared" si="2"/>
        <v>0</v>
      </c>
      <c r="I30" s="17">
        <f t="shared" si="3"/>
        <v>0.33423924000965827</v>
      </c>
      <c r="J30" s="17">
        <f t="shared" si="4"/>
        <v>849.00777833333314</v>
      </c>
      <c r="K30" s="17">
        <f t="shared" si="5"/>
        <v>9.2283454166666647</v>
      </c>
      <c r="L30" s="17">
        <v>176</v>
      </c>
      <c r="M30" s="17">
        <f t="shared" si="6"/>
        <v>0.52272727272727271</v>
      </c>
      <c r="N30" s="17">
        <v>328</v>
      </c>
      <c r="O30" s="17">
        <f t="shared" ref="O30:P30" si="17">D30/7</f>
        <v>13.142857142857142</v>
      </c>
      <c r="P30" s="17">
        <f t="shared" si="17"/>
        <v>0</v>
      </c>
      <c r="Q30" s="17">
        <f t="shared" si="8"/>
        <v>24</v>
      </c>
      <c r="R30" s="17"/>
      <c r="S30" s="48">
        <v>0.37651821862348178</v>
      </c>
      <c r="T30" s="48" t="s">
        <v>56</v>
      </c>
      <c r="U30" s="49" t="s">
        <v>56</v>
      </c>
      <c r="V30" s="54" t="s">
        <v>56</v>
      </c>
      <c r="W30" s="48">
        <v>0</v>
      </c>
      <c r="X30" s="48">
        <f t="shared" si="9"/>
        <v>0</v>
      </c>
      <c r="Y30" s="48">
        <f t="shared" si="10"/>
        <v>0</v>
      </c>
      <c r="Z30" s="48">
        <v>0</v>
      </c>
      <c r="AA30" s="48" t="s">
        <v>57</v>
      </c>
      <c r="AB30" s="51">
        <f t="shared" si="11"/>
        <v>-0.69</v>
      </c>
      <c r="AC30" s="48">
        <v>9.1923611111111109E-2</v>
      </c>
      <c r="AD30" s="48">
        <f t="shared" si="12"/>
        <v>-11.670621666666666</v>
      </c>
      <c r="AE30" s="48">
        <v>-5.98</v>
      </c>
      <c r="AF30" s="48">
        <v>-8.1333000000000002</v>
      </c>
      <c r="AG30" s="48">
        <v>0</v>
      </c>
    </row>
    <row r="31" spans="1:33" s="52" customFormat="1" ht="15.75" customHeight="1" x14ac:dyDescent="0.2">
      <c r="A31" s="13" t="s">
        <v>64</v>
      </c>
      <c r="B31" s="13"/>
      <c r="C31" s="17">
        <f t="shared" si="1"/>
        <v>27.610000000000003</v>
      </c>
      <c r="D31" s="17">
        <v>56</v>
      </c>
      <c r="E31" s="17">
        <v>0</v>
      </c>
      <c r="F31" s="17">
        <v>1546.16</v>
      </c>
      <c r="G31" s="17">
        <v>0</v>
      </c>
      <c r="H31" s="17">
        <f t="shared" si="2"/>
        <v>0</v>
      </c>
      <c r="I31" s="17">
        <f t="shared" si="3"/>
        <v>0.33423924000965843</v>
      </c>
      <c r="J31" s="17">
        <f t="shared" si="4"/>
        <v>516.78734333333352</v>
      </c>
      <c r="K31" s="17">
        <f t="shared" si="5"/>
        <v>9.2283454166666701</v>
      </c>
      <c r="L31" s="17">
        <v>120</v>
      </c>
      <c r="M31" s="17">
        <f t="shared" si="6"/>
        <v>0.46666666666666667</v>
      </c>
      <c r="N31" s="17">
        <v>235</v>
      </c>
      <c r="O31" s="17">
        <f t="shared" ref="O31:P31" si="18">D31/7</f>
        <v>8</v>
      </c>
      <c r="P31" s="17">
        <f t="shared" si="18"/>
        <v>0</v>
      </c>
      <c r="Q31" s="17">
        <f t="shared" si="8"/>
        <v>29</v>
      </c>
      <c r="R31" s="17" t="str">
        <f ca="1">IFERROR(__xludf.DUMMYFUNCTION("IFERROR(VLOOKUP($B$2,IMPORTRANGE(""https://docs.google.com/spreadsheets/d/1KiWZV1ko8G7lnRucBRBd29jj3Be6ltMfljMDqzOkQmI/edit#gid=1381463014"",""Lookup!A:F""),6,FALSE),"""")"),"")</f>
        <v/>
      </c>
      <c r="S31" s="48">
        <v>1.060402684563758</v>
      </c>
      <c r="T31" s="48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1" s="49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1" s="54" t="str">
        <f ca="1">IFERROR(__xludf.DUMMYFUNCTION("IFERROR(VLOOKUP($B$2,IMPORTRANGE(""https://docs.google.com/spreadsheets/d/1KiWZV1ko8G7lnRucBRBd29jj3Be6ltMfljMDqzOkQmI/edit#gid=1381463014"",""Lookup!A:D""),2,FALSE),"""")"),"")</f>
        <v/>
      </c>
      <c r="W31" s="48">
        <v>0</v>
      </c>
      <c r="X31" s="48">
        <f t="shared" si="9"/>
        <v>0</v>
      </c>
      <c r="Y31" s="48">
        <f t="shared" si="10"/>
        <v>0</v>
      </c>
      <c r="Z31" s="48">
        <v>0</v>
      </c>
      <c r="AA31" s="48" t="s">
        <v>57</v>
      </c>
      <c r="AB31" s="51">
        <f t="shared" si="11"/>
        <v>-0.69</v>
      </c>
      <c r="AC31" s="48">
        <v>9.1923611111111109E-2</v>
      </c>
      <c r="AD31" s="48">
        <f t="shared" si="12"/>
        <v>-7.1038566666666663</v>
      </c>
      <c r="AE31" s="48">
        <v>-5.98</v>
      </c>
      <c r="AF31" s="48">
        <v>-8.1333000000000002</v>
      </c>
      <c r="AG31" s="48">
        <v>0</v>
      </c>
    </row>
    <row r="32" spans="1:33" ht="15.75" customHeight="1" x14ac:dyDescent="0.2">
      <c r="A32" s="13"/>
      <c r="B32" s="13"/>
      <c r="C32" s="22"/>
      <c r="D32" s="22"/>
      <c r="E32" s="22"/>
      <c r="F32" s="22"/>
      <c r="G32" s="22"/>
      <c r="H32" s="22"/>
      <c r="I32" s="22"/>
      <c r="J32" s="22"/>
      <c r="K32" s="22"/>
      <c r="L32" s="22"/>
      <c r="M32" s="22"/>
      <c r="N32" s="22"/>
      <c r="O32" s="22"/>
      <c r="P32" s="22"/>
      <c r="Q32" s="22"/>
      <c r="R32" s="22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20"/>
    </row>
    <row r="33" spans="1:33" ht="15.75" customHeight="1" x14ac:dyDescent="0.2">
      <c r="A33" s="13"/>
      <c r="B33" s="13"/>
      <c r="C33" s="22"/>
      <c r="D33" s="22"/>
      <c r="E33" s="22"/>
      <c r="F33" s="22"/>
      <c r="G33" s="22"/>
      <c r="H33" s="22"/>
      <c r="I33" s="22"/>
      <c r="J33" s="22"/>
      <c r="K33" s="22"/>
      <c r="L33" s="22"/>
      <c r="M33" s="22"/>
      <c r="N33" s="22"/>
      <c r="O33" s="22"/>
      <c r="P33" s="22"/>
      <c r="Q33" s="22"/>
      <c r="R33" s="22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</row>
    <row r="34" spans="1:33" ht="15.75" customHeight="1" x14ac:dyDescent="0.2">
      <c r="A34" s="13"/>
      <c r="B34" s="13"/>
      <c r="C34" s="22"/>
      <c r="D34" s="22"/>
      <c r="E34" s="22"/>
      <c r="F34" s="22"/>
      <c r="G34" s="22"/>
      <c r="H34" s="22"/>
      <c r="I34" s="22"/>
      <c r="J34" s="22"/>
      <c r="K34" s="22"/>
      <c r="L34" s="22"/>
      <c r="M34" s="22"/>
      <c r="N34" s="22"/>
      <c r="O34" s="22"/>
      <c r="P34" s="22"/>
      <c r="Q34" s="22"/>
      <c r="R34" s="22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</row>
    <row r="35" spans="1:33" ht="15.75" customHeight="1" x14ac:dyDescent="0.2">
      <c r="C35" s="22"/>
      <c r="D35" s="22"/>
      <c r="E35" s="22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22"/>
      <c r="R35" s="22"/>
    </row>
    <row r="36" spans="1:33" ht="15.75" customHeight="1" x14ac:dyDescent="0.2">
      <c r="C36" s="22"/>
      <c r="D36" s="22"/>
      <c r="E36" s="22"/>
      <c r="F36" s="22"/>
      <c r="G36" s="22"/>
      <c r="H36" s="22"/>
      <c r="I36" s="22"/>
      <c r="J36" s="22"/>
      <c r="K36" s="22"/>
      <c r="L36" s="22"/>
      <c r="M36" s="22"/>
      <c r="N36" s="22"/>
      <c r="O36" s="22"/>
      <c r="P36" s="22"/>
      <c r="Q36" s="22"/>
      <c r="R36" s="22"/>
    </row>
    <row r="37" spans="1:33" ht="15.75" customHeight="1" x14ac:dyDescent="0.2">
      <c r="C37" s="22"/>
      <c r="D37" s="22"/>
      <c r="E37" s="22"/>
      <c r="F37" s="22"/>
      <c r="G37" s="22"/>
      <c r="H37" s="22"/>
      <c r="I37" s="22"/>
      <c r="J37" s="22"/>
      <c r="K37" s="22"/>
      <c r="L37" s="22"/>
      <c r="M37" s="22"/>
      <c r="N37" s="22"/>
      <c r="O37" s="22"/>
      <c r="P37" s="22"/>
      <c r="Q37" s="22"/>
      <c r="R37" s="22"/>
    </row>
    <row r="38" spans="1:33" ht="15.75" customHeight="1" x14ac:dyDescent="0.2">
      <c r="C38" s="22"/>
      <c r="D38" s="22"/>
      <c r="E38" s="22"/>
      <c r="F38" s="22"/>
      <c r="G38" s="22"/>
      <c r="H38" s="22"/>
      <c r="I38" s="22"/>
      <c r="J38" s="22"/>
      <c r="K38" s="22"/>
      <c r="L38" s="22"/>
      <c r="M38" s="22"/>
      <c r="N38" s="22"/>
      <c r="O38" s="22"/>
      <c r="P38" s="22"/>
      <c r="Q38" s="22"/>
      <c r="R38" s="22"/>
    </row>
    <row r="39" spans="1:33" ht="15.75" customHeight="1" x14ac:dyDescent="0.2">
      <c r="C39" s="22"/>
      <c r="D39" s="22"/>
      <c r="E39" s="22"/>
      <c r="F39" s="22"/>
      <c r="G39" s="22"/>
      <c r="H39" s="22"/>
      <c r="I39" s="22"/>
      <c r="J39" s="22"/>
      <c r="K39" s="22"/>
      <c r="L39" s="22"/>
      <c r="M39" s="22"/>
      <c r="N39" s="22"/>
      <c r="O39" s="22"/>
      <c r="P39" s="22"/>
      <c r="Q39" s="22"/>
      <c r="R39" s="22"/>
    </row>
    <row r="40" spans="1:33" ht="15.75" customHeight="1" x14ac:dyDescent="0.2">
      <c r="C40" s="22"/>
      <c r="D40" s="22"/>
      <c r="E40" s="22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</row>
    <row r="41" spans="1:33" ht="15.75" customHeight="1" x14ac:dyDescent="0.2">
      <c r="C41" s="22"/>
      <c r="D41" s="22"/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</row>
    <row r="42" spans="1:33" ht="15.75" customHeight="1" x14ac:dyDescent="0.2">
      <c r="C42" s="22"/>
      <c r="D42" s="22"/>
      <c r="E42" s="22"/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</row>
    <row r="43" spans="1:33" ht="15.75" customHeight="1" x14ac:dyDescent="0.2">
      <c r="C43" s="22"/>
      <c r="D43" s="22"/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</row>
    <row r="44" spans="1:33" ht="15.75" customHeight="1" x14ac:dyDescent="0.2"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</row>
    <row r="45" spans="1:33" ht="15.75" customHeight="1" x14ac:dyDescent="0.2">
      <c r="C45" s="22"/>
      <c r="D45" s="22"/>
      <c r="E45" s="22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</row>
    <row r="46" spans="1:33" ht="15.75" customHeight="1" x14ac:dyDescent="0.2">
      <c r="C46" s="22"/>
      <c r="D46" s="22"/>
      <c r="E46" s="22"/>
      <c r="F46" s="22"/>
      <c r="G46" s="22"/>
      <c r="H46" s="22"/>
      <c r="I46" s="22"/>
      <c r="J46" s="22"/>
      <c r="K46" s="22"/>
      <c r="L46" s="22"/>
      <c r="M46" s="22"/>
      <c r="N46" s="22"/>
      <c r="O46" s="22"/>
      <c r="P46" s="22"/>
      <c r="Q46" s="22"/>
      <c r="R46" s="22"/>
    </row>
    <row r="47" spans="1:33" ht="15.75" customHeight="1" x14ac:dyDescent="0.2">
      <c r="C47" s="22"/>
      <c r="D47" s="22"/>
      <c r="E47" s="22"/>
      <c r="F47" s="22"/>
      <c r="G47" s="22"/>
      <c r="H47" s="22"/>
      <c r="I47" s="22"/>
      <c r="J47" s="22"/>
      <c r="K47" s="22"/>
      <c r="L47" s="22"/>
      <c r="M47" s="22"/>
      <c r="N47" s="22"/>
      <c r="O47" s="22"/>
      <c r="P47" s="22"/>
      <c r="Q47" s="22"/>
      <c r="R47" s="22"/>
    </row>
    <row r="48" spans="1:33" ht="15.75" customHeight="1" x14ac:dyDescent="0.2">
      <c r="C48" s="22"/>
      <c r="D48" s="22"/>
      <c r="E48" s="22"/>
      <c r="F48" s="22"/>
      <c r="G48" s="22"/>
      <c r="H48" s="22"/>
      <c r="I48" s="22"/>
      <c r="J48" s="22"/>
      <c r="K48" s="22"/>
      <c r="L48" s="22"/>
      <c r="M48" s="22"/>
      <c r="N48" s="22"/>
      <c r="O48" s="22"/>
      <c r="P48" s="22"/>
      <c r="Q48" s="22"/>
      <c r="R48" s="22"/>
    </row>
    <row r="49" spans="3:18" ht="15.75" customHeight="1" x14ac:dyDescent="0.2">
      <c r="C49" s="22"/>
      <c r="D49" s="22"/>
      <c r="E49" s="22"/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22"/>
      <c r="R49" s="22"/>
    </row>
    <row r="50" spans="3:18" ht="15.75" customHeight="1" x14ac:dyDescent="0.2">
      <c r="C50" s="22"/>
      <c r="D50" s="22"/>
      <c r="E50" s="22"/>
      <c r="F50" s="22"/>
      <c r="G50" s="22"/>
      <c r="H50" s="22"/>
      <c r="I50" s="22"/>
      <c r="J50" s="22"/>
      <c r="K50" s="22"/>
      <c r="L50" s="22"/>
      <c r="M50" s="22"/>
      <c r="N50" s="22"/>
      <c r="O50" s="22"/>
      <c r="P50" s="22"/>
      <c r="Q50" s="22"/>
      <c r="R50" s="22"/>
    </row>
    <row r="51" spans="3:18" ht="15.75" customHeight="1" x14ac:dyDescent="0.2">
      <c r="C51" s="22"/>
      <c r="D51" s="22"/>
      <c r="E51" s="22"/>
      <c r="F51" s="22"/>
      <c r="G51" s="22"/>
      <c r="H51" s="22"/>
      <c r="I51" s="22"/>
      <c r="J51" s="22"/>
      <c r="K51" s="22"/>
      <c r="L51" s="22"/>
      <c r="M51" s="22"/>
      <c r="N51" s="22"/>
      <c r="O51" s="22"/>
      <c r="P51" s="22"/>
      <c r="Q51" s="22"/>
      <c r="R51" s="22"/>
    </row>
    <row r="52" spans="3:18" ht="15.75" customHeight="1" x14ac:dyDescent="0.2">
      <c r="C52" s="22"/>
      <c r="D52" s="22"/>
      <c r="E52" s="22"/>
      <c r="F52" s="22"/>
      <c r="G52" s="22"/>
      <c r="H52" s="22"/>
      <c r="I52" s="22"/>
      <c r="J52" s="22"/>
      <c r="K52" s="22"/>
      <c r="L52" s="22"/>
      <c r="M52" s="22"/>
      <c r="N52" s="22"/>
      <c r="O52" s="22"/>
      <c r="P52" s="22"/>
      <c r="Q52" s="22"/>
      <c r="R52" s="22"/>
    </row>
    <row r="53" spans="3:18" ht="15.75" customHeight="1" x14ac:dyDescent="0.2">
      <c r="C53" s="22"/>
      <c r="D53" s="22"/>
      <c r="E53" s="22"/>
      <c r="F53" s="22"/>
      <c r="G53" s="22"/>
      <c r="H53" s="22"/>
      <c r="I53" s="22"/>
      <c r="J53" s="22"/>
      <c r="K53" s="22"/>
      <c r="L53" s="22"/>
      <c r="M53" s="22"/>
      <c r="N53" s="22"/>
      <c r="O53" s="22"/>
      <c r="P53" s="22"/>
      <c r="Q53" s="22"/>
      <c r="R53" s="22"/>
    </row>
    <row r="54" spans="3:18" ht="15.75" customHeight="1" x14ac:dyDescent="0.2">
      <c r="C54" s="22"/>
      <c r="D54" s="22"/>
      <c r="E54" s="22"/>
      <c r="F54" s="22"/>
      <c r="G54" s="22"/>
      <c r="H54" s="22"/>
      <c r="I54" s="22"/>
      <c r="J54" s="22"/>
      <c r="K54" s="22"/>
      <c r="L54" s="22"/>
      <c r="M54" s="22"/>
      <c r="N54" s="22"/>
      <c r="O54" s="22"/>
      <c r="P54" s="22"/>
      <c r="Q54" s="22"/>
      <c r="R54" s="22"/>
    </row>
    <row r="55" spans="3:18" ht="15.75" customHeight="1" x14ac:dyDescent="0.2">
      <c r="C55" s="22"/>
      <c r="D55" s="22"/>
      <c r="E55" s="22"/>
      <c r="F55" s="22"/>
      <c r="G55" s="22"/>
      <c r="H55" s="22"/>
      <c r="I55" s="22"/>
      <c r="J55" s="22"/>
      <c r="K55" s="22"/>
      <c r="L55" s="22"/>
      <c r="M55" s="22"/>
      <c r="N55" s="22"/>
      <c r="O55" s="22"/>
      <c r="P55" s="22"/>
      <c r="Q55" s="22"/>
      <c r="R55" s="22"/>
    </row>
    <row r="56" spans="3:18" ht="15.75" customHeight="1" x14ac:dyDescent="0.2">
      <c r="C56" s="22"/>
      <c r="D56" s="22"/>
      <c r="E56" s="22"/>
      <c r="F56" s="22"/>
      <c r="G56" s="22"/>
      <c r="H56" s="22"/>
      <c r="I56" s="22"/>
      <c r="J56" s="22"/>
      <c r="K56" s="22"/>
      <c r="L56" s="22"/>
      <c r="M56" s="22"/>
      <c r="N56" s="22"/>
      <c r="O56" s="22"/>
      <c r="P56" s="22"/>
      <c r="Q56" s="22"/>
      <c r="R56" s="22"/>
    </row>
    <row r="57" spans="3:18" ht="15.75" customHeight="1" x14ac:dyDescent="0.2">
      <c r="C57" s="22"/>
      <c r="D57" s="22"/>
      <c r="E57" s="22"/>
      <c r="F57" s="22"/>
      <c r="G57" s="22"/>
      <c r="H57" s="22"/>
      <c r="I57" s="22"/>
      <c r="J57" s="22"/>
      <c r="K57" s="22"/>
      <c r="L57" s="22"/>
      <c r="M57" s="22"/>
      <c r="N57" s="22"/>
      <c r="O57" s="22"/>
      <c r="P57" s="22"/>
      <c r="Q57" s="22"/>
      <c r="R57" s="22"/>
    </row>
    <row r="58" spans="3:18" ht="15.75" customHeight="1" x14ac:dyDescent="0.2">
      <c r="C58" s="22"/>
      <c r="D58" s="22"/>
      <c r="E58" s="22"/>
      <c r="F58" s="22"/>
      <c r="G58" s="22"/>
      <c r="H58" s="22"/>
      <c r="I58" s="22"/>
      <c r="J58" s="22"/>
      <c r="K58" s="22"/>
      <c r="L58" s="22"/>
      <c r="M58" s="22"/>
      <c r="N58" s="22"/>
      <c r="O58" s="22"/>
      <c r="P58" s="22"/>
      <c r="Q58" s="22"/>
      <c r="R58" s="22"/>
    </row>
    <row r="59" spans="3:18" ht="15.75" customHeight="1" x14ac:dyDescent="0.2">
      <c r="C59" s="22"/>
      <c r="D59" s="22"/>
      <c r="E59" s="22"/>
      <c r="F59" s="22"/>
      <c r="G59" s="22"/>
      <c r="H59" s="22"/>
      <c r="I59" s="22"/>
      <c r="J59" s="22"/>
      <c r="K59" s="22"/>
      <c r="L59" s="22"/>
      <c r="M59" s="22"/>
      <c r="N59" s="22"/>
      <c r="O59" s="22"/>
      <c r="P59" s="22"/>
      <c r="Q59" s="22"/>
      <c r="R59" s="22"/>
    </row>
    <row r="60" spans="3:18" ht="15.75" customHeight="1" x14ac:dyDescent="0.2">
      <c r="C60" s="22"/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2"/>
      <c r="O60" s="22"/>
      <c r="P60" s="22"/>
      <c r="Q60" s="22"/>
      <c r="R60" s="22"/>
    </row>
    <row r="61" spans="3:18" ht="15.75" customHeight="1" x14ac:dyDescent="0.2">
      <c r="C61" s="22"/>
      <c r="D61" s="22"/>
      <c r="E61" s="22"/>
      <c r="F61" s="22"/>
      <c r="G61" s="22"/>
      <c r="H61" s="22"/>
      <c r="I61" s="22"/>
      <c r="J61" s="22"/>
      <c r="K61" s="22"/>
      <c r="L61" s="22"/>
      <c r="M61" s="22"/>
      <c r="N61" s="22"/>
      <c r="O61" s="22"/>
      <c r="P61" s="22"/>
      <c r="Q61" s="22"/>
      <c r="R61" s="22"/>
    </row>
    <row r="62" spans="3:18" ht="15.75" customHeight="1" x14ac:dyDescent="0.2">
      <c r="C62" s="22"/>
      <c r="D62" s="22"/>
      <c r="E62" s="22"/>
      <c r="F62" s="22"/>
      <c r="G62" s="22"/>
      <c r="H62" s="22"/>
      <c r="I62" s="22"/>
      <c r="J62" s="22"/>
      <c r="K62" s="22"/>
      <c r="L62" s="22"/>
      <c r="M62" s="22"/>
      <c r="N62" s="22"/>
      <c r="O62" s="22"/>
      <c r="P62" s="22"/>
      <c r="Q62" s="22"/>
      <c r="R62" s="22"/>
    </row>
    <row r="63" spans="3:18" ht="15.75" customHeight="1" x14ac:dyDescent="0.2">
      <c r="C63" s="22"/>
      <c r="D63" s="22"/>
      <c r="E63" s="22"/>
      <c r="F63" s="22"/>
      <c r="G63" s="22"/>
      <c r="H63" s="22"/>
      <c r="I63" s="22"/>
      <c r="J63" s="22"/>
      <c r="K63" s="22"/>
      <c r="L63" s="22"/>
      <c r="M63" s="22"/>
      <c r="N63" s="22"/>
      <c r="O63" s="22"/>
      <c r="P63" s="22"/>
      <c r="Q63" s="22"/>
      <c r="R63" s="22"/>
    </row>
    <row r="64" spans="3:18" ht="15.75" customHeight="1" x14ac:dyDescent="0.2">
      <c r="C64" s="22"/>
      <c r="D64" s="22"/>
      <c r="E64" s="22"/>
      <c r="F64" s="22"/>
      <c r="G64" s="22"/>
      <c r="H64" s="22"/>
      <c r="I64" s="22"/>
      <c r="J64" s="22"/>
      <c r="K64" s="22"/>
      <c r="L64" s="22"/>
      <c r="M64" s="22"/>
      <c r="N64" s="22"/>
      <c r="O64" s="22"/>
      <c r="P64" s="22"/>
      <c r="Q64" s="22"/>
      <c r="R64" s="22"/>
    </row>
    <row r="65" spans="3:18" ht="15.75" customHeight="1" x14ac:dyDescent="0.2">
      <c r="C65" s="22"/>
      <c r="D65" s="22"/>
      <c r="E65" s="22"/>
      <c r="F65" s="22"/>
      <c r="G65" s="22"/>
      <c r="H65" s="22"/>
      <c r="I65" s="22"/>
      <c r="J65" s="22"/>
      <c r="K65" s="22"/>
      <c r="L65" s="22"/>
      <c r="M65" s="22"/>
      <c r="N65" s="22"/>
      <c r="O65" s="22"/>
      <c r="P65" s="22"/>
      <c r="Q65" s="22"/>
      <c r="R65" s="22"/>
    </row>
    <row r="66" spans="3:18" ht="15.75" customHeight="1" x14ac:dyDescent="0.2">
      <c r="C66" s="22"/>
      <c r="D66" s="22"/>
      <c r="E66" s="22"/>
      <c r="F66" s="22"/>
      <c r="G66" s="22"/>
      <c r="H66" s="22"/>
      <c r="I66" s="22"/>
      <c r="J66" s="22"/>
      <c r="K66" s="22"/>
      <c r="L66" s="22"/>
      <c r="M66" s="22"/>
      <c r="N66" s="22"/>
      <c r="O66" s="22"/>
      <c r="P66" s="22"/>
      <c r="Q66" s="22"/>
      <c r="R66" s="22"/>
    </row>
    <row r="67" spans="3:18" ht="15.75" customHeight="1" x14ac:dyDescent="0.2">
      <c r="C67" s="22"/>
      <c r="D67" s="22"/>
      <c r="E67" s="22"/>
      <c r="F67" s="22"/>
      <c r="G67" s="22"/>
      <c r="H67" s="22"/>
      <c r="I67" s="22"/>
      <c r="J67" s="22"/>
      <c r="K67" s="22"/>
      <c r="L67" s="22"/>
      <c r="M67" s="22"/>
      <c r="N67" s="22"/>
      <c r="O67" s="22"/>
      <c r="P67" s="22"/>
      <c r="Q67" s="22"/>
      <c r="R67" s="22"/>
    </row>
    <row r="68" spans="3:18" ht="15.75" customHeight="1" x14ac:dyDescent="0.2">
      <c r="C68" s="22"/>
      <c r="D68" s="22"/>
      <c r="E68" s="22"/>
      <c r="F68" s="22"/>
      <c r="G68" s="22"/>
      <c r="H68" s="22"/>
      <c r="I68" s="22"/>
      <c r="J68" s="22"/>
      <c r="K68" s="22"/>
      <c r="L68" s="22"/>
      <c r="M68" s="22"/>
      <c r="N68" s="22"/>
      <c r="O68" s="22"/>
      <c r="P68" s="22"/>
      <c r="Q68" s="22"/>
      <c r="R68" s="22"/>
    </row>
    <row r="69" spans="3:18" ht="15.75" customHeight="1" x14ac:dyDescent="0.2">
      <c r="C69" s="22"/>
      <c r="D69" s="22"/>
      <c r="E69" s="22"/>
      <c r="F69" s="22"/>
      <c r="G69" s="22"/>
      <c r="H69" s="22"/>
      <c r="I69" s="22"/>
      <c r="J69" s="22"/>
      <c r="K69" s="22"/>
      <c r="L69" s="22"/>
      <c r="M69" s="22"/>
      <c r="N69" s="22"/>
      <c r="O69" s="22"/>
      <c r="P69" s="22"/>
      <c r="Q69" s="22"/>
      <c r="R69" s="22"/>
    </row>
    <row r="70" spans="3:18" ht="15.75" customHeight="1" x14ac:dyDescent="0.2">
      <c r="C70" s="22"/>
      <c r="D70" s="22"/>
      <c r="E70" s="22"/>
      <c r="F70" s="22"/>
      <c r="G70" s="22"/>
      <c r="H70" s="22"/>
      <c r="I70" s="22"/>
      <c r="J70" s="22"/>
      <c r="K70" s="22"/>
      <c r="L70" s="22"/>
      <c r="M70" s="22"/>
      <c r="N70" s="22"/>
      <c r="O70" s="22"/>
      <c r="P70" s="22"/>
      <c r="Q70" s="22"/>
      <c r="R70" s="22"/>
    </row>
    <row r="71" spans="3:18" ht="15.75" customHeight="1" x14ac:dyDescent="0.2">
      <c r="C71" s="22"/>
      <c r="D71" s="22"/>
      <c r="E71" s="22"/>
      <c r="F71" s="22"/>
      <c r="G71" s="22"/>
      <c r="H71" s="22"/>
      <c r="I71" s="22"/>
      <c r="J71" s="22"/>
      <c r="K71" s="22"/>
      <c r="L71" s="22"/>
      <c r="M71" s="22"/>
      <c r="N71" s="22"/>
      <c r="O71" s="22"/>
      <c r="P71" s="22"/>
      <c r="Q71" s="22"/>
      <c r="R71" s="22"/>
    </row>
    <row r="72" spans="3:18" ht="15.75" customHeight="1" x14ac:dyDescent="0.2">
      <c r="C72" s="22"/>
      <c r="D72" s="22"/>
      <c r="E72" s="22"/>
      <c r="F72" s="22"/>
      <c r="G72" s="22"/>
      <c r="H72" s="22"/>
      <c r="I72" s="22"/>
      <c r="J72" s="22"/>
      <c r="K72" s="22"/>
      <c r="L72" s="22"/>
      <c r="M72" s="22"/>
      <c r="N72" s="22"/>
      <c r="O72" s="22"/>
      <c r="P72" s="22"/>
      <c r="Q72" s="22"/>
      <c r="R72" s="22"/>
    </row>
    <row r="73" spans="3:18" ht="15.75" customHeight="1" x14ac:dyDescent="0.2">
      <c r="C73" s="22"/>
      <c r="D73" s="22"/>
      <c r="E73" s="22"/>
      <c r="F73" s="22"/>
      <c r="G73" s="22"/>
      <c r="H73" s="22"/>
      <c r="I73" s="22"/>
      <c r="J73" s="22"/>
      <c r="K73" s="22"/>
      <c r="L73" s="22"/>
      <c r="M73" s="22"/>
      <c r="N73" s="22"/>
      <c r="O73" s="22"/>
      <c r="P73" s="22"/>
      <c r="Q73" s="22"/>
      <c r="R73" s="22"/>
    </row>
    <row r="74" spans="3:18" ht="15.75" customHeight="1" x14ac:dyDescent="0.2">
      <c r="C74" s="22"/>
      <c r="D74" s="22"/>
      <c r="E74" s="22"/>
      <c r="F74" s="22"/>
      <c r="G74" s="22"/>
      <c r="H74" s="22"/>
      <c r="I74" s="22"/>
      <c r="J74" s="22"/>
      <c r="K74" s="22"/>
      <c r="L74" s="22"/>
      <c r="M74" s="22"/>
      <c r="N74" s="22"/>
      <c r="O74" s="22"/>
      <c r="P74" s="22"/>
      <c r="Q74" s="22"/>
      <c r="R74" s="22"/>
    </row>
    <row r="75" spans="3:18" ht="15.75" customHeight="1" x14ac:dyDescent="0.2">
      <c r="C75" s="22"/>
      <c r="D75" s="22"/>
      <c r="E75" s="22"/>
      <c r="F75" s="22"/>
      <c r="G75" s="22"/>
      <c r="H75" s="22"/>
      <c r="I75" s="22"/>
      <c r="J75" s="22"/>
      <c r="K75" s="22"/>
      <c r="L75" s="22"/>
      <c r="M75" s="22"/>
      <c r="N75" s="22"/>
      <c r="O75" s="22"/>
      <c r="P75" s="22"/>
      <c r="Q75" s="22"/>
      <c r="R75" s="22"/>
    </row>
    <row r="76" spans="3:18" ht="15.75" customHeight="1" x14ac:dyDescent="0.2">
      <c r="C76" s="22"/>
      <c r="D76" s="22"/>
      <c r="E76" s="22"/>
      <c r="F76" s="22"/>
      <c r="G76" s="22"/>
      <c r="H76" s="22"/>
      <c r="I76" s="22"/>
      <c r="J76" s="22"/>
      <c r="K76" s="22"/>
      <c r="L76" s="22"/>
      <c r="M76" s="22"/>
      <c r="N76" s="22"/>
      <c r="O76" s="22"/>
      <c r="P76" s="22"/>
      <c r="Q76" s="22"/>
      <c r="R76" s="22"/>
    </row>
    <row r="77" spans="3:18" ht="15.75" customHeight="1" x14ac:dyDescent="0.2">
      <c r="C77" s="22"/>
      <c r="D77" s="22"/>
      <c r="E77" s="22"/>
      <c r="F77" s="22"/>
      <c r="G77" s="22"/>
      <c r="H77" s="22"/>
      <c r="I77" s="22"/>
      <c r="J77" s="22"/>
      <c r="K77" s="22"/>
      <c r="L77" s="22"/>
      <c r="M77" s="22"/>
      <c r="N77" s="22"/>
      <c r="O77" s="22"/>
      <c r="P77" s="22"/>
      <c r="Q77" s="22"/>
      <c r="R77" s="22"/>
    </row>
    <row r="78" spans="3:18" ht="15.75" customHeight="1" x14ac:dyDescent="0.2">
      <c r="C78" s="22"/>
      <c r="D78" s="22"/>
      <c r="E78" s="22"/>
      <c r="F78" s="22"/>
      <c r="G78" s="22"/>
      <c r="H78" s="22"/>
      <c r="I78" s="22"/>
      <c r="J78" s="22"/>
      <c r="K78" s="22"/>
      <c r="L78" s="22"/>
      <c r="M78" s="22"/>
      <c r="N78" s="22"/>
      <c r="O78" s="22"/>
      <c r="P78" s="22"/>
      <c r="Q78" s="22"/>
      <c r="R78" s="22"/>
    </row>
    <row r="79" spans="3:18" ht="15.75" customHeight="1" x14ac:dyDescent="0.2">
      <c r="C79" s="22"/>
      <c r="D79" s="22"/>
      <c r="E79" s="22"/>
      <c r="F79" s="22"/>
      <c r="G79" s="22"/>
      <c r="H79" s="22"/>
      <c r="I79" s="22"/>
      <c r="J79" s="22"/>
      <c r="K79" s="22"/>
      <c r="L79" s="22"/>
      <c r="M79" s="22"/>
      <c r="N79" s="22"/>
      <c r="O79" s="22"/>
      <c r="P79" s="22"/>
      <c r="Q79" s="22"/>
      <c r="R79" s="22"/>
    </row>
    <row r="80" spans="3:18" ht="15.75" customHeight="1" x14ac:dyDescent="0.2">
      <c r="C80" s="22"/>
      <c r="D80" s="22"/>
      <c r="E80" s="22"/>
      <c r="F80" s="22"/>
      <c r="G80" s="22"/>
      <c r="H80" s="22"/>
      <c r="I80" s="22"/>
      <c r="J80" s="22"/>
      <c r="K80" s="22"/>
      <c r="L80" s="22"/>
      <c r="M80" s="22"/>
      <c r="N80" s="22"/>
      <c r="O80" s="22"/>
      <c r="P80" s="22"/>
      <c r="Q80" s="22"/>
      <c r="R80" s="22"/>
    </row>
    <row r="81" spans="3:18" ht="15.75" customHeight="1" x14ac:dyDescent="0.2">
      <c r="C81" s="22"/>
      <c r="D81" s="22"/>
      <c r="E81" s="22"/>
      <c r="F81" s="22"/>
      <c r="G81" s="22"/>
      <c r="H81" s="22"/>
      <c r="I81" s="22"/>
      <c r="J81" s="22"/>
      <c r="K81" s="22"/>
      <c r="L81" s="22"/>
      <c r="M81" s="22"/>
      <c r="N81" s="22"/>
      <c r="O81" s="22"/>
      <c r="P81" s="22"/>
      <c r="Q81" s="22"/>
      <c r="R81" s="22"/>
    </row>
    <row r="82" spans="3:18" ht="15.75" customHeight="1" x14ac:dyDescent="0.2">
      <c r="C82" s="22"/>
      <c r="D82" s="22"/>
      <c r="E82" s="22"/>
      <c r="F82" s="22"/>
      <c r="G82" s="22"/>
      <c r="H82" s="22"/>
      <c r="I82" s="22"/>
      <c r="J82" s="22"/>
      <c r="K82" s="22"/>
      <c r="L82" s="22"/>
      <c r="M82" s="22"/>
      <c r="N82" s="22"/>
      <c r="O82" s="22"/>
      <c r="P82" s="22"/>
      <c r="Q82" s="22"/>
      <c r="R82" s="22"/>
    </row>
    <row r="83" spans="3:18" ht="15.75" customHeight="1" x14ac:dyDescent="0.2">
      <c r="C83" s="22"/>
      <c r="D83" s="22"/>
      <c r="E83" s="22"/>
      <c r="F83" s="22"/>
      <c r="G83" s="22"/>
      <c r="H83" s="22"/>
      <c r="I83" s="22"/>
      <c r="J83" s="22"/>
      <c r="K83" s="22"/>
      <c r="L83" s="22"/>
      <c r="M83" s="22"/>
      <c r="N83" s="22"/>
      <c r="O83" s="22"/>
      <c r="P83" s="22"/>
      <c r="Q83" s="22"/>
      <c r="R83" s="22"/>
    </row>
    <row r="84" spans="3:18" ht="15.75" customHeight="1" x14ac:dyDescent="0.2">
      <c r="C84" s="22"/>
      <c r="D84" s="22"/>
      <c r="E84" s="22"/>
      <c r="F84" s="22"/>
      <c r="G84" s="22"/>
      <c r="H84" s="22"/>
      <c r="I84" s="22"/>
      <c r="J84" s="22"/>
      <c r="K84" s="22"/>
      <c r="L84" s="22"/>
      <c r="M84" s="22"/>
      <c r="N84" s="22"/>
      <c r="O84" s="22"/>
      <c r="P84" s="22"/>
      <c r="Q84" s="22"/>
      <c r="R84" s="22"/>
    </row>
    <row r="85" spans="3:18" ht="15.75" customHeight="1" x14ac:dyDescent="0.2">
      <c r="C85" s="22"/>
      <c r="D85" s="22"/>
      <c r="E85" s="22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2"/>
    </row>
    <row r="86" spans="3:18" ht="15.75" customHeight="1" x14ac:dyDescent="0.2">
      <c r="C86" s="22"/>
      <c r="D86" s="22"/>
      <c r="E86" s="22"/>
      <c r="F86" s="22"/>
      <c r="G86" s="22"/>
      <c r="H86" s="22"/>
      <c r="I86" s="22"/>
      <c r="J86" s="22"/>
      <c r="K86" s="22"/>
      <c r="L86" s="22"/>
      <c r="M86" s="22"/>
      <c r="N86" s="22"/>
      <c r="O86" s="22"/>
      <c r="P86" s="22"/>
      <c r="Q86" s="22"/>
      <c r="R86" s="22"/>
    </row>
    <row r="87" spans="3:18" ht="15.75" customHeight="1" x14ac:dyDescent="0.2">
      <c r="C87" s="22"/>
      <c r="D87" s="22"/>
      <c r="E87" s="22"/>
      <c r="F87" s="22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</row>
    <row r="88" spans="3:18" ht="15.75" customHeight="1" x14ac:dyDescent="0.2">
      <c r="C88" s="22"/>
      <c r="D88" s="22"/>
      <c r="E88" s="22"/>
      <c r="F88" s="22"/>
      <c r="G88" s="22"/>
      <c r="H88" s="22"/>
      <c r="I88" s="22"/>
      <c r="J88" s="22"/>
      <c r="K88" s="22"/>
      <c r="L88" s="22"/>
      <c r="M88" s="22"/>
      <c r="N88" s="22"/>
      <c r="O88" s="22"/>
      <c r="P88" s="22"/>
      <c r="Q88" s="22"/>
      <c r="R88" s="22"/>
    </row>
    <row r="89" spans="3:18" ht="15.75" customHeight="1" x14ac:dyDescent="0.2">
      <c r="C89" s="22"/>
      <c r="D89" s="22"/>
      <c r="E89" s="22"/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</row>
    <row r="90" spans="3:18" ht="15.75" customHeight="1" x14ac:dyDescent="0.2">
      <c r="C90" s="22"/>
      <c r="D90" s="22"/>
      <c r="E90" s="22"/>
      <c r="F90" s="22"/>
      <c r="G90" s="22"/>
      <c r="H90" s="22"/>
      <c r="I90" s="22"/>
      <c r="J90" s="22"/>
      <c r="K90" s="22"/>
      <c r="L90" s="22"/>
      <c r="M90" s="22"/>
      <c r="N90" s="22"/>
      <c r="O90" s="22"/>
      <c r="P90" s="22"/>
      <c r="Q90" s="22"/>
      <c r="R90" s="22"/>
    </row>
    <row r="91" spans="3:18" ht="15.75" customHeight="1" x14ac:dyDescent="0.2">
      <c r="C91" s="22"/>
      <c r="D91" s="22"/>
      <c r="E91" s="22"/>
      <c r="F91" s="22"/>
      <c r="G91" s="22"/>
      <c r="H91" s="22"/>
      <c r="I91" s="22"/>
      <c r="J91" s="22"/>
      <c r="K91" s="22"/>
      <c r="L91" s="22"/>
      <c r="M91" s="22"/>
      <c r="N91" s="22"/>
      <c r="O91" s="22"/>
      <c r="P91" s="22"/>
      <c r="Q91" s="22"/>
      <c r="R91" s="22"/>
    </row>
    <row r="92" spans="3:18" ht="15.75" customHeight="1" x14ac:dyDescent="0.2">
      <c r="C92" s="22"/>
      <c r="D92" s="22"/>
      <c r="E92" s="22"/>
      <c r="F92" s="22"/>
      <c r="G92" s="22"/>
      <c r="H92" s="22"/>
      <c r="I92" s="22"/>
      <c r="J92" s="22"/>
      <c r="K92" s="22"/>
      <c r="L92" s="22"/>
      <c r="M92" s="22"/>
      <c r="N92" s="22"/>
      <c r="O92" s="22"/>
      <c r="P92" s="22"/>
      <c r="Q92" s="22"/>
      <c r="R92" s="22"/>
    </row>
    <row r="93" spans="3:18" ht="15.75" customHeight="1" x14ac:dyDescent="0.2">
      <c r="C93" s="22"/>
      <c r="D93" s="22"/>
      <c r="E93" s="22"/>
      <c r="F93" s="22"/>
      <c r="G93" s="22"/>
      <c r="H93" s="22"/>
      <c r="I93" s="22"/>
      <c r="J93" s="22"/>
      <c r="K93" s="22"/>
      <c r="L93" s="22"/>
      <c r="M93" s="22"/>
      <c r="N93" s="22"/>
      <c r="O93" s="22"/>
      <c r="P93" s="22"/>
      <c r="Q93" s="22"/>
      <c r="R93" s="22"/>
    </row>
    <row r="94" spans="3:18" ht="15.75" customHeight="1" x14ac:dyDescent="0.2">
      <c r="C94" s="22"/>
      <c r="D94" s="22"/>
      <c r="E94" s="22"/>
      <c r="F94" s="22"/>
      <c r="G94" s="22"/>
      <c r="H94" s="22"/>
      <c r="I94" s="22"/>
      <c r="J94" s="22"/>
      <c r="K94" s="22"/>
      <c r="L94" s="22"/>
      <c r="M94" s="22"/>
      <c r="N94" s="22"/>
      <c r="O94" s="22"/>
      <c r="P94" s="22"/>
      <c r="Q94" s="22"/>
      <c r="R94" s="22"/>
    </row>
    <row r="95" spans="3:18" ht="15.75" customHeight="1" x14ac:dyDescent="0.2">
      <c r="C95" s="22"/>
      <c r="D95" s="22"/>
      <c r="E95" s="22"/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</row>
    <row r="96" spans="3:18" ht="15.75" customHeight="1" x14ac:dyDescent="0.2">
      <c r="C96" s="22"/>
      <c r="D96" s="22"/>
      <c r="E96" s="22"/>
      <c r="F96" s="22"/>
      <c r="G96" s="22"/>
      <c r="H96" s="22"/>
      <c r="I96" s="22"/>
      <c r="J96" s="22"/>
      <c r="K96" s="22"/>
      <c r="L96" s="22"/>
      <c r="M96" s="22"/>
      <c r="N96" s="22"/>
      <c r="O96" s="22"/>
      <c r="P96" s="22"/>
      <c r="Q96" s="22"/>
      <c r="R96" s="22"/>
    </row>
    <row r="97" spans="3:18" ht="15.75" customHeight="1" x14ac:dyDescent="0.2">
      <c r="C97" s="22"/>
      <c r="D97" s="22"/>
      <c r="E97" s="22"/>
      <c r="F97" s="22"/>
      <c r="G97" s="22"/>
      <c r="H97" s="22"/>
      <c r="I97" s="22"/>
      <c r="J97" s="22"/>
      <c r="K97" s="22"/>
      <c r="L97" s="22"/>
      <c r="M97" s="22"/>
      <c r="N97" s="22"/>
      <c r="O97" s="22"/>
      <c r="P97" s="22"/>
      <c r="Q97" s="22"/>
      <c r="R97" s="22"/>
    </row>
    <row r="98" spans="3:18" ht="15.75" customHeight="1" x14ac:dyDescent="0.2">
      <c r="C98" s="22"/>
      <c r="D98" s="22"/>
      <c r="E98" s="22"/>
      <c r="F98" s="22"/>
      <c r="G98" s="22"/>
      <c r="H98" s="22"/>
      <c r="I98" s="22"/>
      <c r="J98" s="22"/>
      <c r="K98" s="22"/>
      <c r="L98" s="22"/>
      <c r="M98" s="22"/>
      <c r="N98" s="22"/>
      <c r="O98" s="22"/>
      <c r="P98" s="22"/>
      <c r="Q98" s="22"/>
      <c r="R98" s="22"/>
    </row>
    <row r="99" spans="3:18" ht="15.75" customHeight="1" x14ac:dyDescent="0.2">
      <c r="C99" s="22"/>
      <c r="D99" s="22"/>
      <c r="E99" s="22"/>
      <c r="F99" s="22"/>
      <c r="G99" s="22"/>
      <c r="H99" s="22"/>
      <c r="I99" s="22"/>
      <c r="J99" s="22"/>
      <c r="K99" s="22"/>
      <c r="L99" s="22"/>
      <c r="M99" s="22"/>
      <c r="N99" s="22"/>
      <c r="O99" s="22"/>
      <c r="P99" s="22"/>
      <c r="Q99" s="22"/>
      <c r="R99" s="22"/>
    </row>
    <row r="100" spans="3:18" ht="15.75" customHeight="1" x14ac:dyDescent="0.2">
      <c r="C100" s="22"/>
      <c r="D100" s="22"/>
      <c r="E100" s="22"/>
      <c r="F100" s="22"/>
      <c r="G100" s="22"/>
      <c r="H100" s="22"/>
      <c r="I100" s="22"/>
      <c r="J100" s="22"/>
      <c r="K100" s="22"/>
      <c r="L100" s="22"/>
      <c r="M100" s="22"/>
      <c r="N100" s="22"/>
      <c r="O100" s="22"/>
      <c r="P100" s="22"/>
      <c r="Q100" s="22"/>
      <c r="R100" s="22"/>
    </row>
    <row r="101" spans="3:18" ht="15.75" customHeight="1" x14ac:dyDescent="0.2">
      <c r="C101" s="22"/>
      <c r="D101" s="22"/>
      <c r="E101" s="22"/>
      <c r="F101" s="22"/>
      <c r="G101" s="22"/>
      <c r="H101" s="22"/>
      <c r="I101" s="22"/>
      <c r="J101" s="22"/>
      <c r="K101" s="22"/>
      <c r="L101" s="22"/>
      <c r="M101" s="22"/>
      <c r="N101" s="22"/>
      <c r="O101" s="22"/>
      <c r="P101" s="22"/>
      <c r="Q101" s="22"/>
      <c r="R101" s="22"/>
    </row>
    <row r="102" spans="3:18" ht="15.75" customHeight="1" x14ac:dyDescent="0.2">
      <c r="C102" s="22"/>
      <c r="D102" s="22"/>
      <c r="E102" s="22"/>
      <c r="F102" s="22"/>
      <c r="G102" s="22"/>
      <c r="H102" s="22"/>
      <c r="I102" s="22"/>
      <c r="J102" s="22"/>
      <c r="K102" s="22"/>
      <c r="L102" s="22"/>
      <c r="M102" s="22"/>
      <c r="N102" s="22"/>
      <c r="O102" s="22"/>
      <c r="P102" s="22"/>
      <c r="Q102" s="22"/>
      <c r="R102" s="22"/>
    </row>
    <row r="103" spans="3:18" ht="15.75" customHeight="1" x14ac:dyDescent="0.2">
      <c r="C103" s="22"/>
      <c r="D103" s="22"/>
      <c r="E103" s="22"/>
      <c r="F103" s="22"/>
      <c r="G103" s="22"/>
      <c r="H103" s="22"/>
      <c r="I103" s="22"/>
      <c r="J103" s="22"/>
      <c r="K103" s="22"/>
      <c r="L103" s="22"/>
      <c r="M103" s="22"/>
      <c r="N103" s="22"/>
      <c r="O103" s="22"/>
      <c r="P103" s="22"/>
      <c r="Q103" s="22"/>
      <c r="R103" s="22"/>
    </row>
    <row r="104" spans="3:18" ht="15.75" customHeight="1" x14ac:dyDescent="0.2">
      <c r="C104" s="22"/>
      <c r="D104" s="22"/>
      <c r="E104" s="22"/>
      <c r="F104" s="22"/>
      <c r="G104" s="22"/>
      <c r="H104" s="22"/>
      <c r="I104" s="22"/>
      <c r="J104" s="22"/>
      <c r="K104" s="22"/>
      <c r="L104" s="22"/>
      <c r="M104" s="22"/>
      <c r="N104" s="22"/>
      <c r="O104" s="22"/>
      <c r="P104" s="22"/>
      <c r="Q104" s="22"/>
      <c r="R104" s="22"/>
    </row>
    <row r="105" spans="3:18" ht="15.75" customHeight="1" x14ac:dyDescent="0.2">
      <c r="C105" s="22"/>
      <c r="D105" s="22"/>
      <c r="E105" s="22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</row>
    <row r="106" spans="3:18" ht="15.75" customHeight="1" x14ac:dyDescent="0.2">
      <c r="C106" s="22"/>
      <c r="D106" s="22"/>
      <c r="E106" s="22"/>
      <c r="F106" s="22"/>
      <c r="G106" s="22"/>
      <c r="H106" s="22"/>
      <c r="I106" s="22"/>
      <c r="J106" s="22"/>
      <c r="K106" s="22"/>
      <c r="L106" s="22"/>
      <c r="M106" s="22"/>
      <c r="N106" s="22"/>
      <c r="O106" s="22"/>
      <c r="P106" s="22"/>
      <c r="Q106" s="22"/>
      <c r="R106" s="22"/>
    </row>
    <row r="107" spans="3:18" ht="15.75" customHeight="1" x14ac:dyDescent="0.2">
      <c r="C107" s="22"/>
      <c r="D107" s="22"/>
      <c r="E107" s="22"/>
      <c r="F107" s="22"/>
      <c r="G107" s="22"/>
      <c r="H107" s="22"/>
      <c r="I107" s="22"/>
      <c r="J107" s="22"/>
      <c r="K107" s="22"/>
      <c r="L107" s="22"/>
      <c r="M107" s="22"/>
      <c r="N107" s="22"/>
      <c r="O107" s="22"/>
      <c r="P107" s="22"/>
      <c r="Q107" s="22"/>
      <c r="R107" s="22"/>
    </row>
    <row r="108" spans="3:18" ht="15.75" customHeight="1" x14ac:dyDescent="0.2">
      <c r="C108" s="22"/>
      <c r="D108" s="22"/>
      <c r="E108" s="22"/>
      <c r="F108" s="22"/>
      <c r="G108" s="22"/>
      <c r="H108" s="22"/>
      <c r="I108" s="22"/>
      <c r="J108" s="22"/>
      <c r="K108" s="22"/>
      <c r="L108" s="22"/>
      <c r="M108" s="22"/>
      <c r="N108" s="22"/>
      <c r="O108" s="22"/>
      <c r="P108" s="22"/>
      <c r="Q108" s="22"/>
      <c r="R108" s="22"/>
    </row>
    <row r="109" spans="3:18" ht="15.75" customHeight="1" x14ac:dyDescent="0.2">
      <c r="C109" s="22"/>
      <c r="D109" s="22"/>
      <c r="E109" s="22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</row>
    <row r="110" spans="3:18" ht="15.75" customHeight="1" x14ac:dyDescent="0.2">
      <c r="C110" s="22"/>
      <c r="D110" s="22"/>
      <c r="E110" s="22"/>
      <c r="F110" s="22"/>
      <c r="G110" s="22"/>
      <c r="H110" s="22"/>
      <c r="I110" s="22"/>
      <c r="J110" s="22"/>
      <c r="K110" s="22"/>
      <c r="L110" s="22"/>
      <c r="M110" s="22"/>
      <c r="N110" s="22"/>
      <c r="O110" s="22"/>
      <c r="P110" s="22"/>
      <c r="Q110" s="22"/>
      <c r="R110" s="22"/>
    </row>
    <row r="111" spans="3:18" ht="15.75" customHeight="1" x14ac:dyDescent="0.2">
      <c r="C111" s="22"/>
      <c r="D111" s="22"/>
      <c r="E111" s="22"/>
      <c r="F111" s="22"/>
      <c r="G111" s="22"/>
      <c r="H111" s="22"/>
      <c r="I111" s="22"/>
      <c r="J111" s="22"/>
      <c r="K111" s="22"/>
      <c r="L111" s="22"/>
      <c r="M111" s="22"/>
      <c r="N111" s="22"/>
      <c r="O111" s="22"/>
      <c r="P111" s="22"/>
      <c r="Q111" s="22"/>
      <c r="R111" s="22"/>
    </row>
    <row r="112" spans="3:18" ht="15.75" customHeight="1" x14ac:dyDescent="0.2">
      <c r="C112" s="22"/>
      <c r="D112" s="22"/>
      <c r="E112" s="22"/>
      <c r="F112" s="22"/>
      <c r="G112" s="22"/>
      <c r="H112" s="22"/>
      <c r="I112" s="22"/>
      <c r="J112" s="22"/>
      <c r="K112" s="22"/>
      <c r="L112" s="22"/>
      <c r="M112" s="22"/>
      <c r="N112" s="22"/>
      <c r="O112" s="22"/>
      <c r="P112" s="22"/>
      <c r="Q112" s="22"/>
      <c r="R112" s="22"/>
    </row>
    <row r="113" spans="3:18" ht="15.75" customHeight="1" x14ac:dyDescent="0.2">
      <c r="C113" s="22"/>
      <c r="D113" s="22"/>
      <c r="E113" s="22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</row>
    <row r="114" spans="3:18" ht="15.75" customHeight="1" x14ac:dyDescent="0.2">
      <c r="C114" s="22"/>
      <c r="D114" s="22"/>
      <c r="E114" s="22"/>
      <c r="F114" s="22"/>
      <c r="G114" s="22"/>
      <c r="H114" s="22"/>
      <c r="I114" s="22"/>
      <c r="J114" s="22"/>
      <c r="K114" s="22"/>
      <c r="L114" s="22"/>
      <c r="M114" s="22"/>
      <c r="N114" s="22"/>
      <c r="O114" s="22"/>
      <c r="P114" s="22"/>
      <c r="Q114" s="22"/>
      <c r="R114" s="22"/>
    </row>
    <row r="115" spans="3:18" ht="15.75" customHeight="1" x14ac:dyDescent="0.2">
      <c r="C115" s="22"/>
      <c r="D115" s="22"/>
      <c r="E115" s="22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</row>
    <row r="116" spans="3:18" ht="15.75" customHeight="1" x14ac:dyDescent="0.2">
      <c r="C116" s="22"/>
      <c r="D116" s="22"/>
      <c r="E116" s="22"/>
      <c r="F116" s="22"/>
      <c r="G116" s="22"/>
      <c r="H116" s="22"/>
      <c r="I116" s="22"/>
      <c r="J116" s="22"/>
      <c r="K116" s="22"/>
      <c r="L116" s="22"/>
      <c r="M116" s="22"/>
      <c r="N116" s="22"/>
      <c r="O116" s="22"/>
      <c r="P116" s="22"/>
      <c r="Q116" s="22"/>
      <c r="R116" s="22"/>
    </row>
    <row r="117" spans="3:18" ht="15.75" customHeight="1" x14ac:dyDescent="0.2">
      <c r="C117" s="22"/>
      <c r="D117" s="22"/>
      <c r="E117" s="22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</row>
    <row r="118" spans="3:18" ht="15.75" customHeight="1" x14ac:dyDescent="0.2">
      <c r="C118" s="22"/>
      <c r="D118" s="22"/>
      <c r="E118" s="22"/>
      <c r="F118" s="22"/>
      <c r="G118" s="22"/>
      <c r="H118" s="22"/>
      <c r="I118" s="22"/>
      <c r="J118" s="22"/>
      <c r="K118" s="22"/>
      <c r="L118" s="22"/>
      <c r="M118" s="22"/>
      <c r="N118" s="22"/>
      <c r="O118" s="22"/>
      <c r="P118" s="22"/>
      <c r="Q118" s="22"/>
      <c r="R118" s="22"/>
    </row>
    <row r="119" spans="3:18" ht="15.75" customHeight="1" x14ac:dyDescent="0.2">
      <c r="C119" s="22"/>
      <c r="D119" s="22"/>
      <c r="E119" s="22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</row>
    <row r="120" spans="3:18" ht="15.75" customHeight="1" x14ac:dyDescent="0.2">
      <c r="C120" s="22"/>
      <c r="D120" s="22"/>
      <c r="E120" s="22"/>
      <c r="F120" s="22"/>
      <c r="G120" s="22"/>
      <c r="H120" s="22"/>
      <c r="I120" s="22"/>
      <c r="J120" s="22"/>
      <c r="K120" s="22"/>
      <c r="L120" s="22"/>
      <c r="M120" s="22"/>
      <c r="N120" s="22"/>
      <c r="O120" s="22"/>
      <c r="P120" s="22"/>
      <c r="Q120" s="22"/>
      <c r="R120" s="22"/>
    </row>
    <row r="121" spans="3:18" ht="15.75" customHeight="1" x14ac:dyDescent="0.2">
      <c r="C121" s="22"/>
      <c r="D121" s="22"/>
      <c r="E121" s="22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</row>
    <row r="122" spans="3:18" ht="15.75" customHeight="1" x14ac:dyDescent="0.2">
      <c r="C122" s="22"/>
      <c r="D122" s="22"/>
      <c r="E122" s="22"/>
      <c r="F122" s="22"/>
      <c r="G122" s="22"/>
      <c r="H122" s="22"/>
      <c r="I122" s="22"/>
      <c r="J122" s="22"/>
      <c r="K122" s="22"/>
      <c r="L122" s="22"/>
      <c r="M122" s="22"/>
      <c r="N122" s="22"/>
      <c r="O122" s="22"/>
      <c r="P122" s="22"/>
      <c r="Q122" s="22"/>
      <c r="R122" s="22"/>
    </row>
    <row r="123" spans="3:18" ht="15.75" customHeight="1" x14ac:dyDescent="0.2">
      <c r="C123" s="22"/>
      <c r="D123" s="22"/>
      <c r="E123" s="22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</row>
    <row r="124" spans="3:18" ht="15.75" customHeight="1" x14ac:dyDescent="0.2">
      <c r="C124" s="22"/>
      <c r="D124" s="22"/>
      <c r="E124" s="22"/>
      <c r="F124" s="22"/>
      <c r="G124" s="22"/>
      <c r="H124" s="22"/>
      <c r="I124" s="22"/>
      <c r="J124" s="22"/>
      <c r="K124" s="22"/>
      <c r="L124" s="22"/>
      <c r="M124" s="22"/>
      <c r="N124" s="22"/>
      <c r="O124" s="22"/>
      <c r="P124" s="22"/>
      <c r="Q124" s="22"/>
      <c r="R124" s="22"/>
    </row>
    <row r="125" spans="3:18" ht="15.75" customHeight="1" x14ac:dyDescent="0.2">
      <c r="C125" s="22"/>
      <c r="D125" s="22"/>
      <c r="E125" s="22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</row>
    <row r="126" spans="3:18" ht="15.75" customHeight="1" x14ac:dyDescent="0.2"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</row>
    <row r="127" spans="3:18" ht="15.75" customHeight="1" x14ac:dyDescent="0.2"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</row>
    <row r="128" spans="3:18" ht="15.75" customHeight="1" x14ac:dyDescent="0.2"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</row>
    <row r="129" spans="3:18" ht="15.75" customHeight="1" x14ac:dyDescent="0.2"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</row>
    <row r="130" spans="3:18" ht="15.75" customHeight="1" x14ac:dyDescent="0.2"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</row>
    <row r="131" spans="3:18" ht="15.75" customHeight="1" x14ac:dyDescent="0.2"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</row>
    <row r="132" spans="3:18" ht="15.75" customHeight="1" x14ac:dyDescent="0.2"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</row>
    <row r="133" spans="3:18" ht="15.75" customHeight="1" x14ac:dyDescent="0.2"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</row>
    <row r="134" spans="3:18" ht="15.75" customHeight="1" x14ac:dyDescent="0.2"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</row>
    <row r="135" spans="3:18" ht="15.75" customHeight="1" x14ac:dyDescent="0.2"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</row>
    <row r="136" spans="3:18" ht="15.75" customHeight="1" x14ac:dyDescent="0.2"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</row>
    <row r="137" spans="3:18" ht="15.75" customHeight="1" x14ac:dyDescent="0.2"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</row>
    <row r="138" spans="3:18" ht="15.75" customHeight="1" x14ac:dyDescent="0.2"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</row>
    <row r="139" spans="3:18" ht="15.75" customHeight="1" x14ac:dyDescent="0.2"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</row>
    <row r="140" spans="3:18" ht="15.75" customHeight="1" x14ac:dyDescent="0.2"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</row>
    <row r="141" spans="3:18" ht="15.75" customHeight="1" x14ac:dyDescent="0.2"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</row>
    <row r="142" spans="3:18" ht="15.75" customHeight="1" x14ac:dyDescent="0.2"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</row>
    <row r="143" spans="3:18" ht="15.75" customHeight="1" x14ac:dyDescent="0.2"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</row>
    <row r="144" spans="3:18" ht="15.75" customHeight="1" x14ac:dyDescent="0.2"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</row>
    <row r="145" spans="3:18" ht="15.75" customHeight="1" x14ac:dyDescent="0.2"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</row>
    <row r="146" spans="3:18" ht="15.75" customHeight="1" x14ac:dyDescent="0.2">
      <c r="C146" s="22"/>
      <c r="D146" s="22"/>
      <c r="E146" s="22"/>
      <c r="F146" s="22"/>
      <c r="G146" s="22"/>
      <c r="H146" s="22"/>
      <c r="I146" s="22"/>
      <c r="J146" s="22"/>
      <c r="K146" s="22"/>
      <c r="L146" s="22"/>
      <c r="M146" s="22"/>
      <c r="N146" s="22"/>
      <c r="O146" s="22"/>
      <c r="P146" s="22"/>
      <c r="Q146" s="22"/>
      <c r="R146" s="22"/>
    </row>
    <row r="147" spans="3:18" ht="15.75" customHeight="1" x14ac:dyDescent="0.2"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</row>
    <row r="148" spans="3:18" ht="15.75" customHeight="1" x14ac:dyDescent="0.2">
      <c r="C148" s="22"/>
      <c r="D148" s="22"/>
      <c r="E148" s="22"/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</row>
    <row r="149" spans="3:18" ht="15.75" customHeight="1" x14ac:dyDescent="0.2">
      <c r="C149" s="22"/>
      <c r="D149" s="22"/>
      <c r="E149" s="22"/>
      <c r="F149" s="22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</row>
    <row r="150" spans="3:18" ht="15.75" customHeight="1" x14ac:dyDescent="0.2">
      <c r="C150" s="22"/>
      <c r="D150" s="22"/>
      <c r="E150" s="22"/>
      <c r="F150" s="22"/>
      <c r="G150" s="22"/>
      <c r="H150" s="22"/>
      <c r="I150" s="22"/>
      <c r="J150" s="22"/>
      <c r="K150" s="22"/>
      <c r="L150" s="22"/>
      <c r="M150" s="22"/>
      <c r="N150" s="22"/>
      <c r="O150" s="22"/>
      <c r="P150" s="22"/>
      <c r="Q150" s="22"/>
      <c r="R150" s="22"/>
    </row>
    <row r="151" spans="3:18" ht="15.75" customHeight="1" x14ac:dyDescent="0.2">
      <c r="C151" s="22"/>
      <c r="D151" s="22"/>
      <c r="E151" s="22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</row>
    <row r="152" spans="3:18" ht="15.75" customHeight="1" x14ac:dyDescent="0.2">
      <c r="C152" s="22"/>
      <c r="D152" s="22"/>
      <c r="E152" s="22"/>
      <c r="F152" s="22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</row>
    <row r="153" spans="3:18" ht="15.75" customHeight="1" x14ac:dyDescent="0.2">
      <c r="C153" s="22"/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</row>
    <row r="154" spans="3:18" ht="15.75" customHeight="1" x14ac:dyDescent="0.2">
      <c r="C154" s="22"/>
      <c r="D154" s="22"/>
      <c r="E154" s="22"/>
      <c r="F154" s="22"/>
      <c r="G154" s="22"/>
      <c r="H154" s="22"/>
      <c r="I154" s="22"/>
      <c r="J154" s="22"/>
      <c r="K154" s="22"/>
      <c r="L154" s="22"/>
      <c r="M154" s="22"/>
      <c r="N154" s="22"/>
      <c r="O154" s="22"/>
      <c r="P154" s="22"/>
      <c r="Q154" s="22"/>
      <c r="R154" s="22"/>
    </row>
    <row r="155" spans="3:18" ht="15.75" customHeight="1" x14ac:dyDescent="0.2">
      <c r="C155" s="22"/>
      <c r="D155" s="22"/>
      <c r="E155" s="22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</row>
    <row r="156" spans="3:18" ht="15.75" customHeight="1" x14ac:dyDescent="0.2">
      <c r="C156" s="22"/>
      <c r="D156" s="22"/>
      <c r="E156" s="22"/>
      <c r="F156" s="22"/>
      <c r="G156" s="22"/>
      <c r="H156" s="22"/>
      <c r="I156" s="22"/>
      <c r="J156" s="22"/>
      <c r="K156" s="22"/>
      <c r="L156" s="22"/>
      <c r="M156" s="22"/>
      <c r="N156" s="22"/>
      <c r="O156" s="22"/>
      <c r="P156" s="22"/>
      <c r="Q156" s="22"/>
      <c r="R156" s="22"/>
    </row>
    <row r="157" spans="3:18" ht="15.75" customHeight="1" x14ac:dyDescent="0.2">
      <c r="C157" s="22"/>
      <c r="D157" s="22"/>
      <c r="E157" s="22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</row>
    <row r="158" spans="3:18" ht="15.75" customHeight="1" x14ac:dyDescent="0.2">
      <c r="C158" s="22"/>
      <c r="D158" s="22"/>
      <c r="E158" s="22"/>
      <c r="F158" s="22"/>
      <c r="G158" s="22"/>
      <c r="H158" s="22"/>
      <c r="I158" s="22"/>
      <c r="J158" s="22"/>
      <c r="K158" s="22"/>
      <c r="L158" s="22"/>
      <c r="M158" s="22"/>
      <c r="N158" s="22"/>
      <c r="O158" s="22"/>
      <c r="P158" s="22"/>
      <c r="Q158" s="22"/>
      <c r="R158" s="22"/>
    </row>
    <row r="159" spans="3:18" ht="15.75" customHeight="1" x14ac:dyDescent="0.2">
      <c r="C159" s="22"/>
      <c r="D159" s="22"/>
      <c r="E159" s="22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</row>
    <row r="160" spans="3:18" ht="15.75" customHeight="1" x14ac:dyDescent="0.2">
      <c r="C160" s="22"/>
      <c r="D160" s="22"/>
      <c r="E160" s="22"/>
      <c r="F160" s="22"/>
      <c r="G160" s="22"/>
      <c r="H160" s="22"/>
      <c r="I160" s="22"/>
      <c r="J160" s="22"/>
      <c r="K160" s="22"/>
      <c r="L160" s="22"/>
      <c r="M160" s="22"/>
      <c r="N160" s="22"/>
      <c r="O160" s="22"/>
      <c r="P160" s="22"/>
      <c r="Q160" s="22"/>
      <c r="R160" s="22"/>
    </row>
    <row r="161" spans="3:18" ht="15.75" customHeight="1" x14ac:dyDescent="0.2">
      <c r="C161" s="22"/>
      <c r="D161" s="22"/>
      <c r="E161" s="22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</row>
    <row r="162" spans="3:18" ht="15.75" customHeight="1" x14ac:dyDescent="0.2">
      <c r="C162" s="22"/>
      <c r="D162" s="22"/>
      <c r="E162" s="22"/>
      <c r="F162" s="22"/>
      <c r="G162" s="22"/>
      <c r="H162" s="22"/>
      <c r="I162" s="22"/>
      <c r="J162" s="22"/>
      <c r="K162" s="22"/>
      <c r="L162" s="22"/>
      <c r="M162" s="22"/>
      <c r="N162" s="22"/>
      <c r="O162" s="22"/>
      <c r="P162" s="22"/>
      <c r="Q162" s="22"/>
      <c r="R162" s="22"/>
    </row>
    <row r="163" spans="3:18" ht="15.75" customHeight="1" x14ac:dyDescent="0.2">
      <c r="C163" s="22"/>
      <c r="D163" s="22"/>
      <c r="E163" s="22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</row>
    <row r="164" spans="3:18" ht="15.75" customHeight="1" x14ac:dyDescent="0.2">
      <c r="C164" s="22"/>
      <c r="D164" s="22"/>
      <c r="E164" s="22"/>
      <c r="F164" s="22"/>
      <c r="G164" s="22"/>
      <c r="H164" s="22"/>
      <c r="I164" s="22"/>
      <c r="J164" s="22"/>
      <c r="K164" s="22"/>
      <c r="L164" s="22"/>
      <c r="M164" s="22"/>
      <c r="N164" s="22"/>
      <c r="O164" s="22"/>
      <c r="P164" s="22"/>
      <c r="Q164" s="22"/>
      <c r="R164" s="22"/>
    </row>
    <row r="165" spans="3:18" ht="15.75" customHeight="1" x14ac:dyDescent="0.2">
      <c r="C165" s="22"/>
      <c r="D165" s="22"/>
      <c r="E165" s="22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</row>
    <row r="166" spans="3:18" ht="15.75" customHeight="1" x14ac:dyDescent="0.2">
      <c r="C166" s="22"/>
      <c r="D166" s="22"/>
      <c r="E166" s="22"/>
      <c r="F166" s="22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</row>
    <row r="167" spans="3:18" ht="15.75" customHeight="1" x14ac:dyDescent="0.2">
      <c r="C167" s="22"/>
      <c r="D167" s="22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</row>
    <row r="168" spans="3:18" ht="15.75" customHeight="1" x14ac:dyDescent="0.2">
      <c r="C168" s="22"/>
      <c r="D168" s="22"/>
      <c r="E168" s="22"/>
      <c r="F168" s="22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  <c r="R168" s="22"/>
    </row>
    <row r="169" spans="3:18" ht="15.75" customHeight="1" x14ac:dyDescent="0.2">
      <c r="C169" s="22"/>
      <c r="D169" s="22"/>
      <c r="E169" s="22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</row>
    <row r="170" spans="3:18" ht="15.75" customHeight="1" x14ac:dyDescent="0.2">
      <c r="C170" s="22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</row>
    <row r="171" spans="3:18" ht="15.75" customHeight="1" x14ac:dyDescent="0.2">
      <c r="C171" s="22"/>
      <c r="D171" s="22"/>
      <c r="E171" s="22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</row>
    <row r="172" spans="3:18" ht="15.75" customHeight="1" x14ac:dyDescent="0.2">
      <c r="C172" s="22"/>
      <c r="D172" s="22"/>
      <c r="E172" s="22"/>
      <c r="F172" s="22"/>
      <c r="G172" s="22"/>
      <c r="H172" s="22"/>
      <c r="I172" s="22"/>
      <c r="J172" s="22"/>
      <c r="K172" s="22"/>
      <c r="L172" s="22"/>
      <c r="M172" s="22"/>
      <c r="N172" s="22"/>
      <c r="O172" s="22"/>
      <c r="P172" s="22"/>
      <c r="Q172" s="22"/>
      <c r="R172" s="22"/>
    </row>
    <row r="173" spans="3:18" ht="15.75" customHeight="1" x14ac:dyDescent="0.2">
      <c r="C173" s="22"/>
      <c r="D173" s="22"/>
      <c r="E173" s="22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</row>
    <row r="174" spans="3:18" ht="15.75" customHeight="1" x14ac:dyDescent="0.2">
      <c r="C174" s="22"/>
      <c r="D174" s="22"/>
      <c r="E174" s="22"/>
      <c r="F174" s="22"/>
      <c r="G174" s="22"/>
      <c r="H174" s="22"/>
      <c r="I174" s="22"/>
      <c r="J174" s="22"/>
      <c r="K174" s="22"/>
      <c r="L174" s="22"/>
      <c r="M174" s="22"/>
      <c r="N174" s="22"/>
      <c r="O174" s="22"/>
      <c r="P174" s="22"/>
      <c r="Q174" s="22"/>
      <c r="R174" s="22"/>
    </row>
    <row r="175" spans="3:18" ht="15.75" customHeight="1" x14ac:dyDescent="0.2">
      <c r="C175" s="22"/>
      <c r="D175" s="22"/>
      <c r="E175" s="22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</row>
    <row r="176" spans="3:18" ht="15.75" customHeight="1" x14ac:dyDescent="0.2">
      <c r="C176" s="22"/>
      <c r="D176" s="22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  <c r="R176" s="22"/>
    </row>
    <row r="177" spans="3:18" ht="15.75" customHeight="1" x14ac:dyDescent="0.2">
      <c r="C177" s="22"/>
      <c r="D177" s="22"/>
      <c r="E177" s="22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</row>
    <row r="178" spans="3:18" ht="15.75" customHeight="1" x14ac:dyDescent="0.2">
      <c r="C178" s="22"/>
      <c r="D178" s="22"/>
      <c r="E178" s="22"/>
      <c r="F178" s="22"/>
      <c r="G178" s="22"/>
      <c r="H178" s="22"/>
      <c r="I178" s="22"/>
      <c r="J178" s="22"/>
      <c r="K178" s="22"/>
      <c r="L178" s="22"/>
      <c r="M178" s="22"/>
      <c r="N178" s="22"/>
      <c r="O178" s="22"/>
      <c r="P178" s="22"/>
      <c r="Q178" s="22"/>
      <c r="R178" s="22"/>
    </row>
    <row r="179" spans="3:18" ht="15.75" customHeight="1" x14ac:dyDescent="0.2">
      <c r="C179" s="22"/>
      <c r="D179" s="22"/>
      <c r="E179" s="22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</row>
    <row r="180" spans="3:18" ht="15.75" customHeight="1" x14ac:dyDescent="0.2">
      <c r="C180" s="22"/>
      <c r="D180" s="22"/>
      <c r="E180" s="22"/>
      <c r="F180" s="22"/>
      <c r="G180" s="22"/>
      <c r="H180" s="22"/>
      <c r="I180" s="22"/>
      <c r="J180" s="22"/>
      <c r="K180" s="22"/>
      <c r="L180" s="22"/>
      <c r="M180" s="22"/>
      <c r="N180" s="22"/>
      <c r="O180" s="22"/>
      <c r="P180" s="22"/>
      <c r="Q180" s="22"/>
      <c r="R180" s="22"/>
    </row>
    <row r="181" spans="3:18" ht="15.75" customHeight="1" x14ac:dyDescent="0.2">
      <c r="C181" s="22"/>
      <c r="D181" s="22"/>
      <c r="E181" s="22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</row>
    <row r="182" spans="3:18" ht="15.75" customHeight="1" x14ac:dyDescent="0.2">
      <c r="C182" s="22"/>
      <c r="D182" s="22"/>
      <c r="E182" s="22"/>
      <c r="F182" s="22"/>
      <c r="G182" s="22"/>
      <c r="H182" s="22"/>
      <c r="I182" s="22"/>
      <c r="J182" s="22"/>
      <c r="K182" s="22"/>
      <c r="L182" s="22"/>
      <c r="M182" s="22"/>
      <c r="N182" s="22"/>
      <c r="O182" s="22"/>
      <c r="P182" s="22"/>
      <c r="Q182" s="22"/>
      <c r="R182" s="22"/>
    </row>
    <row r="183" spans="3:18" ht="15.75" customHeight="1" x14ac:dyDescent="0.2">
      <c r="C183" s="22"/>
      <c r="D183" s="22"/>
      <c r="E183" s="22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</row>
    <row r="184" spans="3:18" ht="15.75" customHeight="1" x14ac:dyDescent="0.2">
      <c r="C184" s="22"/>
      <c r="D184" s="22"/>
      <c r="E184" s="22"/>
      <c r="F184" s="22"/>
      <c r="G184" s="22"/>
      <c r="H184" s="22"/>
      <c r="I184" s="22"/>
      <c r="J184" s="22"/>
      <c r="K184" s="22"/>
      <c r="L184" s="22"/>
      <c r="M184" s="22"/>
      <c r="N184" s="22"/>
      <c r="O184" s="22"/>
      <c r="P184" s="22"/>
      <c r="Q184" s="22"/>
      <c r="R184" s="22"/>
    </row>
    <row r="185" spans="3:18" ht="15.75" customHeight="1" x14ac:dyDescent="0.2">
      <c r="C185" s="22"/>
      <c r="D185" s="22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</row>
    <row r="186" spans="3:18" ht="15.75" customHeight="1" x14ac:dyDescent="0.2">
      <c r="C186" s="22"/>
      <c r="D186" s="22"/>
      <c r="E186" s="22"/>
      <c r="F186" s="22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</row>
    <row r="187" spans="3:18" ht="15.75" customHeight="1" x14ac:dyDescent="0.2">
      <c r="C187" s="22"/>
      <c r="D187" s="22"/>
      <c r="E187" s="22"/>
      <c r="F187" s="22"/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22"/>
      <c r="R187" s="22"/>
    </row>
    <row r="188" spans="3:18" ht="15.75" customHeight="1" x14ac:dyDescent="0.2">
      <c r="C188" s="22"/>
      <c r="D188" s="22"/>
      <c r="E188" s="22"/>
      <c r="F188" s="22"/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22"/>
      <c r="R188" s="22"/>
    </row>
    <row r="189" spans="3:18" ht="15.75" customHeight="1" x14ac:dyDescent="0.2">
      <c r="C189" s="22"/>
      <c r="D189" s="22"/>
      <c r="E189" s="22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</row>
    <row r="190" spans="3:18" ht="15.75" customHeight="1" x14ac:dyDescent="0.2">
      <c r="C190" s="22"/>
      <c r="D190" s="22"/>
      <c r="E190" s="22"/>
      <c r="F190" s="22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</row>
    <row r="191" spans="3:18" ht="15.75" customHeight="1" x14ac:dyDescent="0.2">
      <c r="C191" s="22"/>
      <c r="D191" s="22"/>
      <c r="E191" s="22"/>
      <c r="F191" s="22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</row>
    <row r="192" spans="3:18" ht="15.75" customHeight="1" x14ac:dyDescent="0.2">
      <c r="C192" s="22"/>
      <c r="D192" s="22"/>
      <c r="E192" s="22"/>
      <c r="F192" s="22"/>
      <c r="G192" s="22"/>
      <c r="H192" s="22"/>
      <c r="I192" s="22"/>
      <c r="J192" s="22"/>
      <c r="K192" s="22"/>
      <c r="L192" s="22"/>
      <c r="M192" s="22"/>
      <c r="N192" s="22"/>
      <c r="O192" s="22"/>
      <c r="P192" s="22"/>
      <c r="Q192" s="22"/>
      <c r="R192" s="22"/>
    </row>
    <row r="193" spans="3:18" ht="15.75" customHeight="1" x14ac:dyDescent="0.2">
      <c r="C193" s="22"/>
      <c r="D193" s="22"/>
      <c r="E193" s="22"/>
      <c r="F193" s="22"/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22"/>
      <c r="R193" s="22"/>
    </row>
    <row r="194" spans="3:18" ht="15.75" customHeight="1" x14ac:dyDescent="0.2">
      <c r="C194" s="22"/>
      <c r="D194" s="22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  <c r="R194" s="22"/>
    </row>
    <row r="195" spans="3:18" ht="15.75" customHeight="1" x14ac:dyDescent="0.2">
      <c r="C195" s="22"/>
      <c r="D195" s="22"/>
      <c r="E195" s="22"/>
      <c r="F195" s="22"/>
      <c r="G195" s="22"/>
      <c r="H195" s="22"/>
      <c r="I195" s="22"/>
      <c r="J195" s="22"/>
      <c r="K195" s="22"/>
      <c r="L195" s="22"/>
      <c r="M195" s="22"/>
      <c r="N195" s="22"/>
      <c r="O195" s="22"/>
      <c r="P195" s="22"/>
      <c r="Q195" s="22"/>
      <c r="R195" s="22"/>
    </row>
    <row r="196" spans="3:18" ht="15.75" customHeight="1" x14ac:dyDescent="0.2">
      <c r="C196" s="22"/>
      <c r="D196" s="22"/>
      <c r="E196" s="22"/>
      <c r="F196" s="22"/>
      <c r="G196" s="22"/>
      <c r="H196" s="22"/>
      <c r="I196" s="22"/>
      <c r="J196" s="22"/>
      <c r="K196" s="22"/>
      <c r="L196" s="22"/>
      <c r="M196" s="22"/>
      <c r="N196" s="22"/>
      <c r="O196" s="22"/>
      <c r="P196" s="22"/>
      <c r="Q196" s="22"/>
      <c r="R196" s="22"/>
    </row>
    <row r="197" spans="3:18" ht="15.75" customHeight="1" x14ac:dyDescent="0.2">
      <c r="C197" s="22"/>
      <c r="D197" s="22"/>
      <c r="E197" s="22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</row>
    <row r="198" spans="3:18" ht="15.75" customHeight="1" x14ac:dyDescent="0.2">
      <c r="C198" s="22"/>
      <c r="D198" s="22"/>
      <c r="E198" s="22"/>
      <c r="F198" s="22"/>
      <c r="G198" s="22"/>
      <c r="H198" s="22"/>
      <c r="I198" s="22"/>
      <c r="J198" s="22"/>
      <c r="K198" s="22"/>
      <c r="L198" s="22"/>
      <c r="M198" s="22"/>
      <c r="N198" s="22"/>
      <c r="O198" s="22"/>
      <c r="P198" s="22"/>
      <c r="Q198" s="22"/>
      <c r="R198" s="22"/>
    </row>
    <row r="199" spans="3:18" ht="15.75" customHeight="1" x14ac:dyDescent="0.2">
      <c r="C199" s="22"/>
      <c r="D199" s="22"/>
      <c r="E199" s="22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</row>
    <row r="200" spans="3:18" ht="15.75" customHeight="1" x14ac:dyDescent="0.2">
      <c r="C200" s="22"/>
      <c r="D200" s="22"/>
      <c r="E200" s="22"/>
      <c r="F200" s="22"/>
      <c r="G200" s="22"/>
      <c r="H200" s="22"/>
      <c r="I200" s="22"/>
      <c r="J200" s="22"/>
      <c r="K200" s="22"/>
      <c r="L200" s="22"/>
      <c r="M200" s="22"/>
      <c r="N200" s="22"/>
      <c r="O200" s="22"/>
      <c r="P200" s="22"/>
      <c r="Q200" s="22"/>
      <c r="R200" s="22"/>
    </row>
    <row r="201" spans="3:18" ht="15.75" customHeight="1" x14ac:dyDescent="0.2">
      <c r="C201" s="22"/>
      <c r="D201" s="22"/>
      <c r="E201" s="22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</row>
    <row r="202" spans="3:18" ht="15.75" customHeight="1" x14ac:dyDescent="0.2">
      <c r="C202" s="22"/>
      <c r="D202" s="22"/>
      <c r="E202" s="22"/>
      <c r="F202" s="22"/>
      <c r="G202" s="22"/>
      <c r="H202" s="22"/>
      <c r="I202" s="22"/>
      <c r="J202" s="22"/>
      <c r="K202" s="22"/>
      <c r="L202" s="22"/>
      <c r="M202" s="22"/>
      <c r="N202" s="22"/>
      <c r="O202" s="22"/>
      <c r="P202" s="22"/>
      <c r="Q202" s="22"/>
      <c r="R202" s="22"/>
    </row>
    <row r="203" spans="3:18" ht="15.75" customHeight="1" x14ac:dyDescent="0.2">
      <c r="C203" s="22"/>
      <c r="D203" s="22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</row>
    <row r="204" spans="3:18" ht="15.75" customHeight="1" x14ac:dyDescent="0.2">
      <c r="C204" s="22"/>
      <c r="D204" s="22"/>
      <c r="E204" s="22"/>
      <c r="F204" s="22"/>
      <c r="G204" s="22"/>
      <c r="H204" s="22"/>
      <c r="I204" s="22"/>
      <c r="J204" s="22"/>
      <c r="K204" s="22"/>
      <c r="L204" s="22"/>
      <c r="M204" s="22"/>
      <c r="N204" s="22"/>
      <c r="O204" s="22"/>
      <c r="P204" s="22"/>
      <c r="Q204" s="22"/>
      <c r="R204" s="22"/>
    </row>
    <row r="205" spans="3:18" ht="15.75" customHeight="1" x14ac:dyDescent="0.2">
      <c r="C205" s="22"/>
      <c r="D205" s="22"/>
      <c r="E205" s="22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</row>
    <row r="206" spans="3:18" ht="15.75" customHeight="1" x14ac:dyDescent="0.2">
      <c r="C206" s="22"/>
      <c r="D206" s="22"/>
      <c r="E206" s="22"/>
      <c r="F206" s="22"/>
      <c r="G206" s="22"/>
      <c r="H206" s="22"/>
      <c r="I206" s="22"/>
      <c r="J206" s="22"/>
      <c r="K206" s="22"/>
      <c r="L206" s="22"/>
      <c r="M206" s="22"/>
      <c r="N206" s="22"/>
      <c r="O206" s="22"/>
      <c r="P206" s="22"/>
      <c r="Q206" s="22"/>
      <c r="R206" s="22"/>
    </row>
    <row r="207" spans="3:18" ht="15.75" customHeight="1" x14ac:dyDescent="0.2">
      <c r="C207" s="22"/>
      <c r="D207" s="22"/>
      <c r="E207" s="22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</row>
    <row r="208" spans="3:18" ht="15.75" customHeight="1" x14ac:dyDescent="0.2">
      <c r="C208" s="22"/>
      <c r="D208" s="22"/>
      <c r="E208" s="22"/>
      <c r="F208" s="22"/>
      <c r="G208" s="22"/>
      <c r="H208" s="22"/>
      <c r="I208" s="22"/>
      <c r="J208" s="22"/>
      <c r="K208" s="22"/>
      <c r="L208" s="22"/>
      <c r="M208" s="22"/>
      <c r="N208" s="22"/>
      <c r="O208" s="22"/>
      <c r="P208" s="22"/>
      <c r="Q208" s="22"/>
      <c r="R208" s="22"/>
    </row>
    <row r="209" spans="3:18" ht="15.75" customHeight="1" x14ac:dyDescent="0.2">
      <c r="C209" s="22"/>
      <c r="D209" s="22"/>
      <c r="E209" s="22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</row>
    <row r="210" spans="3:18" ht="15.75" customHeight="1" x14ac:dyDescent="0.2">
      <c r="C210" s="22"/>
      <c r="D210" s="22"/>
      <c r="E210" s="22"/>
      <c r="F210" s="22"/>
      <c r="G210" s="22"/>
      <c r="H210" s="22"/>
      <c r="I210" s="22"/>
      <c r="J210" s="22"/>
      <c r="K210" s="22"/>
      <c r="L210" s="22"/>
      <c r="M210" s="22"/>
      <c r="N210" s="22"/>
      <c r="O210" s="22"/>
      <c r="P210" s="22"/>
      <c r="Q210" s="22"/>
      <c r="R210" s="22"/>
    </row>
    <row r="211" spans="3:18" ht="15.75" customHeight="1" x14ac:dyDescent="0.2">
      <c r="C211" s="22"/>
      <c r="D211" s="22"/>
      <c r="E211" s="22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</row>
    <row r="212" spans="3:18" ht="15.75" customHeight="1" x14ac:dyDescent="0.2">
      <c r="C212" s="22"/>
      <c r="D212" s="22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  <c r="R212" s="22"/>
    </row>
    <row r="213" spans="3:18" ht="15.75" customHeight="1" x14ac:dyDescent="0.2">
      <c r="C213" s="22"/>
      <c r="D213" s="22"/>
      <c r="E213" s="22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</row>
    <row r="214" spans="3:18" ht="15.75" customHeight="1" x14ac:dyDescent="0.2">
      <c r="C214" s="22"/>
      <c r="D214" s="22"/>
      <c r="E214" s="22"/>
      <c r="F214" s="22"/>
      <c r="G214" s="22"/>
      <c r="H214" s="22"/>
      <c r="I214" s="22"/>
      <c r="J214" s="22"/>
      <c r="K214" s="22"/>
      <c r="L214" s="22"/>
      <c r="M214" s="22"/>
      <c r="N214" s="22"/>
      <c r="O214" s="22"/>
      <c r="P214" s="22"/>
      <c r="Q214" s="22"/>
      <c r="R214" s="22"/>
    </row>
    <row r="215" spans="3:18" ht="15.75" customHeight="1" x14ac:dyDescent="0.2">
      <c r="C215" s="22"/>
      <c r="D215" s="22"/>
      <c r="E215" s="22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</row>
    <row r="216" spans="3:18" ht="15.75" customHeight="1" x14ac:dyDescent="0.2">
      <c r="C216" s="22"/>
      <c r="D216" s="22"/>
      <c r="E216" s="22"/>
      <c r="F216" s="22"/>
      <c r="G216" s="22"/>
      <c r="H216" s="22"/>
      <c r="I216" s="22"/>
      <c r="J216" s="22"/>
      <c r="K216" s="22"/>
      <c r="L216" s="22"/>
      <c r="M216" s="22"/>
      <c r="N216" s="22"/>
      <c r="O216" s="22"/>
      <c r="P216" s="22"/>
      <c r="Q216" s="22"/>
      <c r="R216" s="22"/>
    </row>
    <row r="217" spans="3:18" ht="15.75" customHeight="1" x14ac:dyDescent="0.2">
      <c r="C217" s="22"/>
      <c r="D217" s="22"/>
      <c r="E217" s="22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</row>
    <row r="218" spans="3:18" ht="15.75" customHeight="1" x14ac:dyDescent="0.2">
      <c r="C218" s="22"/>
      <c r="D218" s="22"/>
      <c r="E218" s="22"/>
      <c r="F218" s="22"/>
      <c r="G218" s="22"/>
      <c r="H218" s="22"/>
      <c r="I218" s="22"/>
      <c r="J218" s="22"/>
      <c r="K218" s="22"/>
      <c r="L218" s="22"/>
      <c r="M218" s="22"/>
      <c r="N218" s="22"/>
      <c r="O218" s="22"/>
      <c r="P218" s="22"/>
      <c r="Q218" s="22"/>
      <c r="R218" s="22"/>
    </row>
    <row r="219" spans="3:18" ht="15.75" customHeight="1" x14ac:dyDescent="0.2">
      <c r="C219" s="22"/>
      <c r="D219" s="22"/>
      <c r="E219" s="22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</row>
    <row r="220" spans="3:18" ht="15.75" customHeight="1" x14ac:dyDescent="0.2">
      <c r="C220" s="22"/>
      <c r="D220" s="22"/>
      <c r="E220" s="22"/>
      <c r="F220" s="22"/>
      <c r="G220" s="22"/>
      <c r="H220" s="22"/>
      <c r="I220" s="22"/>
      <c r="J220" s="22"/>
      <c r="K220" s="22"/>
      <c r="L220" s="22"/>
      <c r="M220" s="22"/>
      <c r="N220" s="22"/>
      <c r="O220" s="22"/>
      <c r="P220" s="22"/>
      <c r="Q220" s="22"/>
      <c r="R220" s="22"/>
    </row>
    <row r="221" spans="3:18" ht="15.75" customHeight="1" x14ac:dyDescent="0.15"/>
    <row r="222" spans="3:18" ht="15.75" customHeight="1" x14ac:dyDescent="0.15"/>
    <row r="223" spans="3:18" ht="15.75" customHeight="1" x14ac:dyDescent="0.15"/>
    <row r="224" spans="3:18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G1000"/>
  <sheetViews>
    <sheetView tabSelected="1" workbookViewId="0">
      <pane xSplit="2" ySplit="3" topLeftCell="C4" activePane="bottomRight" state="frozen"/>
      <selection activeCell="C4" sqref="C4:XFD31"/>
      <selection pane="topRight" activeCell="C4" sqref="C4:XFD31"/>
      <selection pane="bottomLeft" activeCell="C4" sqref="C4:XFD31"/>
      <selection pane="bottomRight" activeCell="C4" sqref="C4:XFD31"/>
    </sheetView>
  </sheetViews>
  <sheetFormatPr baseColWidth="10" defaultColWidth="14.5" defaultRowHeight="15" customHeight="1" x14ac:dyDescent="0.15"/>
  <cols>
    <col min="1" max="1" width="16.1640625" customWidth="1"/>
    <col min="2" max="2" width="18.33203125" customWidth="1"/>
    <col min="3" max="3" width="7.6640625" customWidth="1"/>
    <col min="4" max="4" width="6.5" customWidth="1"/>
    <col min="5" max="5" width="10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9.33203125" customWidth="1"/>
    <col min="16" max="16" width="11" customWidth="1"/>
    <col min="17" max="18" width="8.5" customWidth="1"/>
    <col min="20" max="20" width="12" customWidth="1"/>
    <col min="21" max="21" width="19.1640625" customWidth="1"/>
    <col min="22" max="22" width="25" customWidth="1"/>
    <col min="23" max="23" width="5.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29" t="str">
        <f ca="1">IFERROR(__xludf.DUMMYFUNCTION("IFERROR(VLOOKUP(B2,IMPORTRANGE(""https://docs.google.com/spreadsheets/d/1x0DhHglkXKoEBOD2MBsuK_EyIr1ouxD2ftIpqOYFa-k/edit?usp=sharing"",""OllieShops-SKU-Specific Info!B1:BJ7000""),4,FALSE),"""")"),"2 Pack of 50 Ft Black Extension Cord - 16/3 Durable Electrical Cable Pack")</f>
        <v>2 Pack of 50 Ft Black Extension Cord - 16/3 Durable Electrical Cable Pack</v>
      </c>
      <c r="B1" s="30"/>
      <c r="C1" s="31" t="s">
        <v>0</v>
      </c>
      <c r="D1" s="33" t="s">
        <v>1</v>
      </c>
      <c r="E1" s="33" t="s">
        <v>2</v>
      </c>
      <c r="F1" s="35" t="s">
        <v>3</v>
      </c>
      <c r="G1" s="35" t="s">
        <v>4</v>
      </c>
      <c r="H1" s="36" t="s">
        <v>5</v>
      </c>
      <c r="I1" s="33" t="s">
        <v>6</v>
      </c>
      <c r="J1" s="33" t="s">
        <v>7</v>
      </c>
      <c r="K1" s="33" t="s">
        <v>8</v>
      </c>
      <c r="L1" s="33" t="s">
        <v>9</v>
      </c>
      <c r="M1" s="40" t="s">
        <v>10</v>
      </c>
      <c r="N1" s="41" t="s">
        <v>11</v>
      </c>
      <c r="O1" s="33" t="s">
        <v>12</v>
      </c>
      <c r="P1" s="33" t="s">
        <v>13</v>
      </c>
      <c r="Q1" s="33" t="s">
        <v>14</v>
      </c>
      <c r="R1" s="33" t="s">
        <v>15</v>
      </c>
      <c r="S1" s="42" t="s">
        <v>16</v>
      </c>
      <c r="T1" s="42" t="s">
        <v>17</v>
      </c>
      <c r="U1" s="42" t="s">
        <v>18</v>
      </c>
      <c r="V1" s="42" t="s">
        <v>19</v>
      </c>
      <c r="W1" s="42" t="s">
        <v>20</v>
      </c>
      <c r="X1" s="42" t="s">
        <v>21</v>
      </c>
      <c r="Y1" s="42" t="s">
        <v>22</v>
      </c>
      <c r="Z1" s="42" t="s">
        <v>23</v>
      </c>
      <c r="AA1" s="42" t="s">
        <v>24</v>
      </c>
      <c r="AB1" s="42" t="s">
        <v>25</v>
      </c>
      <c r="AC1" s="42" t="s">
        <v>26</v>
      </c>
      <c r="AD1" s="44" t="s">
        <v>27</v>
      </c>
      <c r="AE1" s="45" t="s">
        <v>28</v>
      </c>
      <c r="AF1" s="46" t="s">
        <v>29</v>
      </c>
      <c r="AG1" s="45" t="s">
        <v>30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IFERROR(__xludf.DUMMYFUNCTION("IFERROR(VLOOKUP(B2,IMPORTRANGE(""https://docs.google.com/spreadsheets/d/1x0DhHglkXKoEBOD2MBsuK_EyIr1ouxD2ftIpqOYFa-k/edit?usp=sharing"",""OllieShops-SKU-Specific Info!B1:BJ7000""),3,FALSE),"""")"),"B07MTP9LB3")</f>
        <v>B07MTP9LB3</v>
      </c>
      <c r="B2" s="3" t="s">
        <v>72</v>
      </c>
      <c r="C2" s="32"/>
      <c r="D2" s="34"/>
      <c r="E2" s="32"/>
      <c r="F2" s="34"/>
      <c r="G2" s="34"/>
      <c r="H2" s="37"/>
      <c r="I2" s="34"/>
      <c r="J2" s="34"/>
      <c r="K2" s="37"/>
      <c r="L2" s="37"/>
      <c r="M2" s="37"/>
      <c r="N2" s="34"/>
      <c r="O2" s="34"/>
      <c r="P2" s="32"/>
      <c r="Q2" s="34"/>
      <c r="R2" s="34"/>
      <c r="S2" s="30"/>
      <c r="T2" s="30"/>
      <c r="U2" s="43"/>
      <c r="V2" s="43"/>
      <c r="W2" s="30"/>
      <c r="X2" s="30"/>
      <c r="Y2" s="30"/>
      <c r="Z2" s="30"/>
      <c r="AA2" s="43"/>
      <c r="AB2" s="43"/>
      <c r="AC2" s="43"/>
      <c r="AD2" s="43"/>
      <c r="AE2" s="30"/>
      <c r="AF2" s="30"/>
      <c r="AG2" s="30"/>
    </row>
    <row r="3" spans="1:33" ht="16" x14ac:dyDescent="0.15">
      <c r="A3" s="38" t="s">
        <v>32</v>
      </c>
      <c r="B3" s="39"/>
      <c r="C3" s="4">
        <f>((AE31+AF31)/0.85)*-1</f>
        <v>25.113529411764706</v>
      </c>
      <c r="D3" s="5">
        <f>SUM(D4:D99671)</f>
        <v>458</v>
      </c>
      <c r="E3" s="5"/>
      <c r="F3" s="6">
        <f t="shared" ref="F3:G3" si="0">SUM(F4:F99671)</f>
        <v>14656.639999999998</v>
      </c>
      <c r="G3" s="6">
        <f t="shared" si="0"/>
        <v>-559.15</v>
      </c>
      <c r="H3" s="7">
        <f>G3/F3*-1</f>
        <v>3.8149944325575308E-2</v>
      </c>
      <c r="I3" s="8">
        <f>J3/F3</f>
        <v>0.12377103304246113</v>
      </c>
      <c r="J3" s="6">
        <f>SUM(J4:J99671)</f>
        <v>1814.0674737314573</v>
      </c>
      <c r="K3" s="6">
        <f>J3/D3</f>
        <v>3.9608460125140987</v>
      </c>
      <c r="L3" s="5"/>
      <c r="M3" s="9"/>
      <c r="N3" s="10"/>
      <c r="O3" s="5" t="str">
        <f ca="1">IFERROR(__xludf.DUMMYFUNCTION("IFERROR(VLOOKUP(B2,IMPORTRANGE(""https://docs.google.com/spreadsheets/d/1owCo6kL_VFQ5nPTdNogErmCBLjNiktT1m3SzTrxu3R0/edit#gid=2146806407"",""Ollie Shops - Compiled!b1:g5000""),2,FALSE),"""")"),"")</f>
        <v/>
      </c>
      <c r="P3" s="5"/>
      <c r="Q3" s="11"/>
      <c r="R3" s="11"/>
      <c r="S3" s="6"/>
      <c r="T3" s="10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10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10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5">
        <f>SUM(W4:W99671)</f>
        <v>115</v>
      </c>
      <c r="X3" s="7">
        <f>AVERAGE(X4:X99671)</f>
        <v>0.22160667040313814</v>
      </c>
      <c r="Y3" s="6">
        <f>ROUND(AVERAGE(Y4:Y99671),2)</f>
        <v>3.61</v>
      </c>
      <c r="Z3" s="5"/>
      <c r="AA3" s="5"/>
      <c r="AB3" s="5"/>
      <c r="AC3" s="5"/>
      <c r="AD3" s="5"/>
      <c r="AE3" s="12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Info!B2:BZ7000""),36,false)),"""")*-1"),-0.184793291375)</f>
        <v>-0.184793291375</v>
      </c>
      <c r="AG3" s="6">
        <f>SUM(AG4:AG99671)</f>
        <v>0</v>
      </c>
    </row>
    <row r="4" spans="1:33" s="52" customFormat="1" ht="15.75" hidden="1" customHeight="1" x14ac:dyDescent="0.2">
      <c r="A4" s="13" t="s">
        <v>33</v>
      </c>
      <c r="B4" s="13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48"/>
      <c r="T4" s="48"/>
      <c r="U4" s="49"/>
      <c r="V4" s="50"/>
      <c r="W4" s="48"/>
      <c r="X4" s="48"/>
      <c r="Y4" s="48"/>
      <c r="Z4" s="48"/>
      <c r="AA4" s="48"/>
      <c r="AB4" s="51"/>
      <c r="AC4" s="48"/>
      <c r="AD4" s="48"/>
      <c r="AE4" s="48"/>
      <c r="AF4" s="48"/>
      <c r="AG4" s="48"/>
    </row>
    <row r="5" spans="1:33" s="52" customFormat="1" ht="15.75" hidden="1" customHeight="1" x14ac:dyDescent="0.2">
      <c r="A5" s="13" t="s">
        <v>34</v>
      </c>
      <c r="B5" s="13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48"/>
      <c r="T5" s="48"/>
      <c r="U5" s="49"/>
      <c r="V5" s="54"/>
      <c r="W5" s="48"/>
      <c r="X5" s="48"/>
      <c r="Y5" s="48"/>
      <c r="Z5" s="48"/>
      <c r="AA5" s="48"/>
      <c r="AB5" s="51"/>
      <c r="AC5" s="48"/>
      <c r="AD5" s="48"/>
      <c r="AE5" s="48"/>
      <c r="AF5" s="48"/>
      <c r="AG5" s="48"/>
    </row>
    <row r="6" spans="1:33" s="52" customFormat="1" ht="15.75" hidden="1" customHeight="1" x14ac:dyDescent="0.2">
      <c r="A6" s="13" t="s">
        <v>35</v>
      </c>
      <c r="B6" s="13"/>
      <c r="C6" s="17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48"/>
      <c r="T6" s="48"/>
      <c r="U6" s="49"/>
      <c r="V6" s="54"/>
      <c r="W6" s="48"/>
      <c r="X6" s="48"/>
      <c r="Y6" s="48"/>
      <c r="Z6" s="48"/>
      <c r="AA6" s="48"/>
      <c r="AB6" s="51"/>
      <c r="AC6" s="48"/>
      <c r="AD6" s="48"/>
      <c r="AE6" s="48"/>
      <c r="AF6" s="48"/>
      <c r="AG6" s="48"/>
    </row>
    <row r="7" spans="1:33" s="52" customFormat="1" ht="15.75" hidden="1" customHeight="1" x14ac:dyDescent="0.2">
      <c r="A7" s="13" t="s">
        <v>36</v>
      </c>
      <c r="B7" s="13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48"/>
      <c r="T7" s="48"/>
      <c r="U7" s="49"/>
      <c r="V7" s="54"/>
      <c r="W7" s="48"/>
      <c r="X7" s="48"/>
      <c r="Y7" s="48"/>
      <c r="Z7" s="48"/>
      <c r="AA7" s="48"/>
      <c r="AB7" s="51"/>
      <c r="AC7" s="48"/>
      <c r="AD7" s="48"/>
      <c r="AE7" s="48"/>
      <c r="AF7" s="48"/>
      <c r="AG7" s="48"/>
    </row>
    <row r="8" spans="1:33" s="52" customFormat="1" ht="15.75" hidden="1" customHeight="1" x14ac:dyDescent="0.2">
      <c r="A8" s="13" t="s">
        <v>37</v>
      </c>
      <c r="B8" s="13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48"/>
      <c r="T8" s="48"/>
      <c r="U8" s="49"/>
      <c r="V8" s="54"/>
      <c r="W8" s="48"/>
      <c r="X8" s="48"/>
      <c r="Y8" s="48"/>
      <c r="Z8" s="48"/>
      <c r="AA8" s="48"/>
      <c r="AB8" s="51"/>
      <c r="AC8" s="48"/>
      <c r="AD8" s="48"/>
      <c r="AE8" s="48"/>
      <c r="AF8" s="48"/>
      <c r="AG8" s="48"/>
    </row>
    <row r="9" spans="1:33" s="52" customFormat="1" ht="15.75" hidden="1" customHeight="1" x14ac:dyDescent="0.2">
      <c r="A9" s="13" t="s">
        <v>38</v>
      </c>
      <c r="B9" s="13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48"/>
      <c r="T9" s="48"/>
      <c r="U9" s="49"/>
      <c r="V9" s="54"/>
      <c r="W9" s="48"/>
      <c r="X9" s="48"/>
      <c r="Y9" s="48"/>
      <c r="Z9" s="48"/>
      <c r="AA9" s="48"/>
      <c r="AB9" s="51"/>
      <c r="AC9" s="48"/>
      <c r="AD9" s="48"/>
      <c r="AE9" s="48"/>
      <c r="AF9" s="48"/>
      <c r="AG9" s="48"/>
    </row>
    <row r="10" spans="1:33" s="52" customFormat="1" ht="15.75" hidden="1" customHeight="1" x14ac:dyDescent="0.2">
      <c r="A10" s="13" t="s">
        <v>39</v>
      </c>
      <c r="B10" s="13"/>
      <c r="C10" s="17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48"/>
      <c r="T10" s="48"/>
      <c r="U10" s="49"/>
      <c r="V10" s="54"/>
      <c r="W10" s="48"/>
      <c r="X10" s="48"/>
      <c r="Y10" s="48"/>
      <c r="Z10" s="48"/>
      <c r="AA10" s="48"/>
      <c r="AB10" s="51"/>
      <c r="AC10" s="48"/>
      <c r="AD10" s="48"/>
      <c r="AE10" s="48"/>
      <c r="AF10" s="48"/>
      <c r="AG10" s="48"/>
    </row>
    <row r="11" spans="1:33" s="52" customFormat="1" ht="15.75" hidden="1" customHeight="1" x14ac:dyDescent="0.2">
      <c r="A11" s="13" t="s">
        <v>40</v>
      </c>
      <c r="B11" s="13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48"/>
      <c r="T11" s="48"/>
      <c r="U11" s="49"/>
      <c r="V11" s="54"/>
      <c r="W11" s="48"/>
      <c r="X11" s="48"/>
      <c r="Y11" s="48"/>
      <c r="Z11" s="48"/>
      <c r="AA11" s="48"/>
      <c r="AB11" s="51"/>
      <c r="AC11" s="48"/>
      <c r="AD11" s="48"/>
      <c r="AE11" s="48"/>
      <c r="AF11" s="48"/>
      <c r="AG11" s="48"/>
    </row>
    <row r="12" spans="1:33" s="52" customFormat="1" ht="15.75" hidden="1" customHeight="1" x14ac:dyDescent="0.2">
      <c r="A12" s="13" t="s">
        <v>41</v>
      </c>
      <c r="B12" s="13"/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48"/>
      <c r="T12" s="48"/>
      <c r="U12" s="49"/>
      <c r="V12" s="54"/>
      <c r="W12" s="48"/>
      <c r="X12" s="48"/>
      <c r="Y12" s="48"/>
      <c r="Z12" s="48"/>
      <c r="AA12" s="48"/>
      <c r="AB12" s="51"/>
      <c r="AC12" s="48"/>
      <c r="AD12" s="48"/>
      <c r="AE12" s="48"/>
      <c r="AF12" s="48"/>
      <c r="AG12" s="48"/>
    </row>
    <row r="13" spans="1:33" s="52" customFormat="1" ht="15.75" hidden="1" customHeight="1" x14ac:dyDescent="0.2">
      <c r="A13" s="13" t="s">
        <v>42</v>
      </c>
      <c r="B13" s="13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48"/>
      <c r="T13" s="48"/>
      <c r="U13" s="49"/>
      <c r="V13" s="54"/>
      <c r="W13" s="48"/>
      <c r="X13" s="48"/>
      <c r="Y13" s="48"/>
      <c r="Z13" s="48"/>
      <c r="AA13" s="48"/>
      <c r="AB13" s="51"/>
      <c r="AC13" s="48"/>
      <c r="AD13" s="48"/>
      <c r="AE13" s="48"/>
      <c r="AF13" s="48"/>
      <c r="AG13" s="48"/>
    </row>
    <row r="14" spans="1:33" s="52" customFormat="1" ht="15.75" hidden="1" customHeight="1" x14ac:dyDescent="0.2">
      <c r="A14" s="13" t="s">
        <v>43</v>
      </c>
      <c r="B14" s="13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48"/>
      <c r="T14" s="48"/>
      <c r="U14" s="49"/>
      <c r="V14" s="54"/>
      <c r="W14" s="48"/>
      <c r="X14" s="48"/>
      <c r="Y14" s="48"/>
      <c r="Z14" s="48"/>
      <c r="AA14" s="48"/>
      <c r="AB14" s="51"/>
      <c r="AC14" s="48"/>
      <c r="AD14" s="48"/>
      <c r="AE14" s="48"/>
      <c r="AF14" s="48"/>
      <c r="AG14" s="48"/>
    </row>
    <row r="15" spans="1:33" s="52" customFormat="1" ht="15.75" hidden="1" customHeight="1" x14ac:dyDescent="0.2">
      <c r="A15" s="13" t="s">
        <v>44</v>
      </c>
      <c r="B15" s="13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48"/>
      <c r="T15" s="48"/>
      <c r="U15" s="49"/>
      <c r="V15" s="54"/>
      <c r="W15" s="48"/>
      <c r="X15" s="48"/>
      <c r="Y15" s="48"/>
      <c r="Z15" s="48"/>
      <c r="AA15" s="48"/>
      <c r="AB15" s="51"/>
      <c r="AC15" s="48"/>
      <c r="AD15" s="48"/>
      <c r="AE15" s="48"/>
      <c r="AF15" s="48"/>
      <c r="AG15" s="48"/>
    </row>
    <row r="16" spans="1:33" s="52" customFormat="1" ht="15.75" hidden="1" customHeight="1" x14ac:dyDescent="0.2">
      <c r="A16" s="13" t="s">
        <v>45</v>
      </c>
      <c r="B16" s="13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48"/>
      <c r="T16" s="48"/>
      <c r="U16" s="49"/>
      <c r="V16" s="54"/>
      <c r="W16" s="48"/>
      <c r="X16" s="48"/>
      <c r="Y16" s="48"/>
      <c r="Z16" s="48"/>
      <c r="AA16" s="48"/>
      <c r="AB16" s="51"/>
      <c r="AC16" s="48"/>
      <c r="AD16" s="48"/>
      <c r="AE16" s="48"/>
      <c r="AF16" s="48"/>
      <c r="AG16" s="48"/>
    </row>
    <row r="17" spans="1:33" s="52" customFormat="1" ht="15.75" hidden="1" customHeight="1" x14ac:dyDescent="0.2">
      <c r="A17" s="13" t="s">
        <v>46</v>
      </c>
      <c r="B17" s="13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48"/>
      <c r="T17" s="48"/>
      <c r="U17" s="49"/>
      <c r="V17" s="54"/>
      <c r="W17" s="48"/>
      <c r="X17" s="48"/>
      <c r="Y17" s="48"/>
      <c r="Z17" s="48"/>
      <c r="AA17" s="48"/>
      <c r="AB17" s="51"/>
      <c r="AC17" s="48"/>
      <c r="AD17" s="48"/>
      <c r="AE17" s="48"/>
      <c r="AF17" s="48"/>
      <c r="AG17" s="48"/>
    </row>
    <row r="18" spans="1:33" s="52" customFormat="1" ht="15.75" hidden="1" customHeight="1" x14ac:dyDescent="0.2">
      <c r="A18" s="13" t="s">
        <v>47</v>
      </c>
      <c r="B18" s="21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48"/>
      <c r="T18" s="48"/>
      <c r="U18" s="49"/>
      <c r="V18" s="54"/>
      <c r="W18" s="48"/>
      <c r="X18" s="48"/>
      <c r="Y18" s="48"/>
      <c r="Z18" s="48"/>
      <c r="AA18" s="48"/>
      <c r="AB18" s="51"/>
      <c r="AC18" s="48"/>
      <c r="AD18" s="48"/>
      <c r="AE18" s="48"/>
      <c r="AF18" s="48"/>
      <c r="AG18" s="48"/>
    </row>
    <row r="19" spans="1:33" s="52" customFormat="1" ht="15.75" hidden="1" customHeight="1" x14ac:dyDescent="0.2">
      <c r="A19" s="13" t="s">
        <v>48</v>
      </c>
      <c r="B19" s="13"/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48"/>
      <c r="T19" s="48"/>
      <c r="U19" s="49"/>
      <c r="V19" s="54"/>
      <c r="W19" s="48"/>
      <c r="X19" s="48"/>
      <c r="Y19" s="48"/>
      <c r="Z19" s="48"/>
      <c r="AA19" s="48"/>
      <c r="AB19" s="51"/>
      <c r="AC19" s="48"/>
      <c r="AD19" s="48"/>
      <c r="AE19" s="48"/>
      <c r="AF19" s="48"/>
      <c r="AG19" s="48"/>
    </row>
    <row r="20" spans="1:33" s="52" customFormat="1" ht="15.75" hidden="1" customHeight="1" x14ac:dyDescent="0.2">
      <c r="A20" s="13" t="s">
        <v>49</v>
      </c>
      <c r="B20" s="13"/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48"/>
      <c r="T20" s="48"/>
      <c r="U20" s="49"/>
      <c r="V20" s="54"/>
      <c r="W20" s="48"/>
      <c r="X20" s="48"/>
      <c r="Y20" s="48"/>
      <c r="Z20" s="48"/>
      <c r="AA20" s="48"/>
      <c r="AB20" s="51"/>
      <c r="AC20" s="48"/>
      <c r="AD20" s="48"/>
      <c r="AE20" s="48"/>
      <c r="AF20" s="48"/>
      <c r="AG20" s="48"/>
    </row>
    <row r="21" spans="1:33" s="52" customFormat="1" ht="15.75" hidden="1" customHeight="1" x14ac:dyDescent="0.2">
      <c r="A21" s="13" t="s">
        <v>50</v>
      </c>
      <c r="B21" s="13"/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48"/>
      <c r="T21" s="48"/>
      <c r="U21" s="49"/>
      <c r="V21" s="54"/>
      <c r="W21" s="48"/>
      <c r="X21" s="48"/>
      <c r="Y21" s="48"/>
      <c r="Z21" s="48"/>
      <c r="AA21" s="48"/>
      <c r="AB21" s="51"/>
      <c r="AC21" s="48"/>
      <c r="AD21" s="48"/>
      <c r="AE21" s="48"/>
      <c r="AF21" s="48"/>
      <c r="AG21" s="48"/>
    </row>
    <row r="22" spans="1:33" s="52" customFormat="1" ht="15.75" hidden="1" customHeight="1" x14ac:dyDescent="0.2">
      <c r="A22" s="13" t="s">
        <v>51</v>
      </c>
      <c r="B22" s="13"/>
      <c r="C22" s="17"/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48"/>
      <c r="T22" s="48"/>
      <c r="U22" s="49"/>
      <c r="V22" s="54"/>
      <c r="W22" s="48"/>
      <c r="X22" s="48"/>
      <c r="Y22" s="48"/>
      <c r="Z22" s="48"/>
      <c r="AA22" s="48"/>
      <c r="AB22" s="51"/>
      <c r="AC22" s="48"/>
      <c r="AD22" s="48"/>
      <c r="AE22" s="48"/>
      <c r="AF22" s="48"/>
      <c r="AG22" s="48"/>
    </row>
    <row r="23" spans="1:33" s="52" customFormat="1" ht="15.75" hidden="1" customHeight="1" x14ac:dyDescent="0.2">
      <c r="A23" s="13" t="s">
        <v>52</v>
      </c>
      <c r="B23" s="13"/>
      <c r="C23" s="17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48"/>
      <c r="T23" s="48"/>
      <c r="U23" s="49"/>
      <c r="V23" s="54"/>
      <c r="W23" s="48"/>
      <c r="X23" s="48"/>
      <c r="Y23" s="48"/>
      <c r="Z23" s="48"/>
      <c r="AA23" s="48"/>
      <c r="AB23" s="51"/>
      <c r="AC23" s="48"/>
      <c r="AD23" s="48"/>
      <c r="AE23" s="48"/>
      <c r="AF23" s="48"/>
      <c r="AG23" s="48"/>
    </row>
    <row r="24" spans="1:33" s="52" customFormat="1" ht="15.75" hidden="1" customHeight="1" x14ac:dyDescent="0.2">
      <c r="A24" s="13" t="s">
        <v>53</v>
      </c>
      <c r="B24" s="13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48"/>
      <c r="T24" s="48"/>
      <c r="U24" s="49"/>
      <c r="V24" s="54"/>
      <c r="W24" s="48"/>
      <c r="X24" s="48"/>
      <c r="Y24" s="48"/>
      <c r="Z24" s="48"/>
      <c r="AA24" s="48"/>
      <c r="AB24" s="51"/>
      <c r="AC24" s="48"/>
      <c r="AD24" s="48"/>
      <c r="AE24" s="48"/>
      <c r="AF24" s="48"/>
      <c r="AG24" s="48"/>
    </row>
    <row r="25" spans="1:33" s="52" customFormat="1" ht="15.75" customHeight="1" x14ac:dyDescent="0.2">
      <c r="A25" s="13" t="s">
        <v>54</v>
      </c>
      <c r="B25" s="13" t="s">
        <v>73</v>
      </c>
      <c r="C25" s="17">
        <f t="shared" ref="C25:C31" si="1">IFERROR(F25/D25," - ")</f>
        <v>33.950000000000003</v>
      </c>
      <c r="D25" s="17">
        <v>2</v>
      </c>
      <c r="E25" s="17">
        <v>0</v>
      </c>
      <c r="F25" s="17">
        <v>67.900000000000006</v>
      </c>
      <c r="G25" s="17">
        <v>0</v>
      </c>
      <c r="H25" s="17">
        <f t="shared" ref="H25:H31" si="2">G25/F25*-1</f>
        <v>0</v>
      </c>
      <c r="I25" s="17">
        <f t="shared" ref="I25:I31" si="3">J25/F25</f>
        <v>0.2404755645557192</v>
      </c>
      <c r="J25" s="17">
        <f t="shared" ref="J25:J31" si="4">F25*0.85+G25+AF25*D25+D25*AE25+AG25+AD25</f>
        <v>16.328290833333334</v>
      </c>
      <c r="K25" s="17">
        <f t="shared" ref="K25:K31" si="5">J25/D25</f>
        <v>8.1641454166666669</v>
      </c>
      <c r="L25" s="17">
        <v>0</v>
      </c>
      <c r="M25" s="17" t="str">
        <f t="shared" ref="M25:M31" si="6">IFERROR(D25/L25,"-")</f>
        <v>-</v>
      </c>
      <c r="N25" s="17">
        <v>1480</v>
      </c>
      <c r="O25" s="17">
        <f t="shared" ref="O25:P25" si="7">D25/7</f>
        <v>0.2857142857142857</v>
      </c>
      <c r="P25" s="17">
        <f t="shared" si="7"/>
        <v>0</v>
      </c>
      <c r="Q25" s="17">
        <f t="shared" ref="Q25:Q31" si="8">ROUNDDOWN(N25/(O25+P25),0)</f>
        <v>5180</v>
      </c>
      <c r="R25" s="17"/>
      <c r="S25" s="48">
        <v>0</v>
      </c>
      <c r="T25" s="48" t="s">
        <v>56</v>
      </c>
      <c r="U25" s="49" t="s">
        <v>56</v>
      </c>
      <c r="V25" s="54" t="s">
        <v>56</v>
      </c>
      <c r="W25" s="48">
        <v>0</v>
      </c>
      <c r="X25" s="48">
        <f t="shared" ref="X25:X31" si="9">IFERROR(W25/D25,0)</f>
        <v>0</v>
      </c>
      <c r="Y25" s="48">
        <f t="shared" ref="Y25:Y31" si="10">IFERROR(G25/(W25+Z25)*-1,0)</f>
        <v>0</v>
      </c>
      <c r="Z25" s="48">
        <v>0</v>
      </c>
      <c r="AA25" s="48" t="s">
        <v>57</v>
      </c>
      <c r="AB25" s="51">
        <f t="shared" ref="AB25:AB31" si="11">IF(OR(AA25="UsLargeStandardSize",AA25="UsSmallStandardSize"),-0.69,-0.48)</f>
        <v>-0.69</v>
      </c>
      <c r="AC25" s="48">
        <v>9.1923611111111109E-2</v>
      </c>
      <c r="AD25" s="48">
        <f t="shared" ref="AD25:AD31" si="12">IFERROR(AB25*AC25*D25*2,0)</f>
        <v>-0.25370916666666665</v>
      </c>
      <c r="AE25" s="48">
        <v>-5.8</v>
      </c>
      <c r="AF25" s="48">
        <v>-14.766500000000001</v>
      </c>
      <c r="AG25" s="48">
        <v>0</v>
      </c>
    </row>
    <row r="26" spans="1:33" s="52" customFormat="1" ht="15.75" customHeight="1" x14ac:dyDescent="0.2">
      <c r="A26" s="13" t="s">
        <v>58</v>
      </c>
      <c r="B26" s="13" t="s">
        <v>74</v>
      </c>
      <c r="C26" s="17">
        <f t="shared" si="1"/>
        <v>33.141666666666666</v>
      </c>
      <c r="D26" s="17">
        <v>42</v>
      </c>
      <c r="E26" s="17">
        <v>0</v>
      </c>
      <c r="F26" s="17">
        <v>1391.95</v>
      </c>
      <c r="G26" s="17">
        <v>-21.76</v>
      </c>
      <c r="H26" s="17">
        <f t="shared" si="2"/>
        <v>1.5632745429074321E-2</v>
      </c>
      <c r="I26" s="17">
        <f t="shared" si="3"/>
        <v>0.15120982655986209</v>
      </c>
      <c r="J26" s="17">
        <f t="shared" si="4"/>
        <v>210.47651808000003</v>
      </c>
      <c r="K26" s="17">
        <f t="shared" si="5"/>
        <v>5.0113456685714297</v>
      </c>
      <c r="L26" s="17">
        <v>55</v>
      </c>
      <c r="M26" s="17">
        <f t="shared" si="6"/>
        <v>0.76363636363636367</v>
      </c>
      <c r="N26" s="17">
        <v>1274</v>
      </c>
      <c r="O26" s="17">
        <f t="shared" ref="O26:P26" si="13">D26/7</f>
        <v>6</v>
      </c>
      <c r="P26" s="17">
        <f t="shared" si="13"/>
        <v>0</v>
      </c>
      <c r="Q26" s="17">
        <f t="shared" si="8"/>
        <v>212</v>
      </c>
      <c r="R26" s="17"/>
      <c r="S26" s="48">
        <v>2.063375092114959E-2</v>
      </c>
      <c r="T26" s="48" t="s">
        <v>56</v>
      </c>
      <c r="U26" s="49" t="s">
        <v>56</v>
      </c>
      <c r="V26" s="54" t="s">
        <v>56</v>
      </c>
      <c r="W26" s="48">
        <v>3</v>
      </c>
      <c r="X26" s="48">
        <f t="shared" si="9"/>
        <v>7.1428571428571425E-2</v>
      </c>
      <c r="Y26" s="48">
        <f t="shared" si="10"/>
        <v>4.3520000000000003</v>
      </c>
      <c r="Z26" s="48">
        <v>2</v>
      </c>
      <c r="AA26" s="48" t="s">
        <v>57</v>
      </c>
      <c r="AB26" s="51">
        <f t="shared" si="11"/>
        <v>-0.69</v>
      </c>
      <c r="AC26" s="48">
        <v>0.28585200000000005</v>
      </c>
      <c r="AD26" s="48">
        <f t="shared" si="12"/>
        <v>-16.567981920000001</v>
      </c>
      <c r="AE26" s="48">
        <v>-7.48</v>
      </c>
      <c r="AF26" s="48">
        <v>-14.766500000000001</v>
      </c>
      <c r="AG26" s="48">
        <v>0</v>
      </c>
    </row>
    <row r="27" spans="1:33" s="52" customFormat="1" ht="15.75" customHeight="1" x14ac:dyDescent="0.2">
      <c r="A27" s="13" t="s">
        <v>60</v>
      </c>
      <c r="B27" s="13" t="s">
        <v>75</v>
      </c>
      <c r="C27" s="17">
        <f t="shared" si="1"/>
        <v>32.984696969696969</v>
      </c>
      <c r="D27" s="17">
        <v>66</v>
      </c>
      <c r="E27" s="17">
        <v>0</v>
      </c>
      <c r="F27" s="17">
        <v>2176.9899999999998</v>
      </c>
      <c r="G27" s="17">
        <v>-66.070000000000007</v>
      </c>
      <c r="H27" s="17">
        <f t="shared" si="2"/>
        <v>3.0349243680494634E-2</v>
      </c>
      <c r="I27" s="17">
        <f t="shared" si="3"/>
        <v>0.142025937104959</v>
      </c>
      <c r="J27" s="17">
        <f t="shared" si="4"/>
        <v>309.18904481812467</v>
      </c>
      <c r="K27" s="17">
        <f t="shared" si="5"/>
        <v>4.6846824972443128</v>
      </c>
      <c r="L27" s="17">
        <v>104</v>
      </c>
      <c r="M27" s="17">
        <f t="shared" si="6"/>
        <v>0.63461538461538458</v>
      </c>
      <c r="N27" s="17">
        <v>908</v>
      </c>
      <c r="O27" s="17">
        <f t="shared" ref="O27:P27" si="14">D27/7</f>
        <v>9.4285714285714288</v>
      </c>
      <c r="P27" s="17">
        <f t="shared" si="14"/>
        <v>0</v>
      </c>
      <c r="Q27" s="17">
        <f t="shared" si="8"/>
        <v>96</v>
      </c>
      <c r="R27" s="17"/>
      <c r="S27" s="48">
        <v>8.3083083083083084E-2</v>
      </c>
      <c r="T27" s="48" t="s">
        <v>56</v>
      </c>
      <c r="U27" s="49" t="s">
        <v>56</v>
      </c>
      <c r="V27" s="54" t="s">
        <v>56</v>
      </c>
      <c r="W27" s="48">
        <v>25</v>
      </c>
      <c r="X27" s="48">
        <f t="shared" si="9"/>
        <v>0.37878787878787878</v>
      </c>
      <c r="Y27" s="48">
        <f t="shared" si="10"/>
        <v>2.2782758620689658</v>
      </c>
      <c r="Z27" s="48">
        <v>4</v>
      </c>
      <c r="AA27" s="48" t="s">
        <v>57</v>
      </c>
      <c r="AB27" s="51">
        <f t="shared" si="11"/>
        <v>-0.69</v>
      </c>
      <c r="AC27" s="48">
        <v>0.29329660937499996</v>
      </c>
      <c r="AD27" s="48">
        <f t="shared" si="12"/>
        <v>-26.713455181874995</v>
      </c>
      <c r="AE27" s="48">
        <v>-7.18</v>
      </c>
      <c r="AF27" s="48">
        <v>-14.766500000000001</v>
      </c>
      <c r="AG27" s="48">
        <v>0</v>
      </c>
    </row>
    <row r="28" spans="1:33" s="52" customFormat="1" ht="15.75" customHeight="1" x14ac:dyDescent="0.2">
      <c r="A28" s="13" t="s">
        <v>61</v>
      </c>
      <c r="B28" s="13" t="s">
        <v>75</v>
      </c>
      <c r="C28" s="17">
        <f t="shared" si="1"/>
        <v>32.117457627118647</v>
      </c>
      <c r="D28" s="17">
        <v>59</v>
      </c>
      <c r="E28" s="17">
        <v>0</v>
      </c>
      <c r="F28" s="17">
        <v>1894.93</v>
      </c>
      <c r="G28" s="17">
        <v>-89.939999999999984</v>
      </c>
      <c r="H28" s="17">
        <f t="shared" si="2"/>
        <v>4.7463494693735377E-2</v>
      </c>
      <c r="I28" s="17">
        <f t="shared" si="3"/>
        <v>0.12100108447277724</v>
      </c>
      <c r="J28" s="17">
        <f t="shared" si="4"/>
        <v>229.28858499999978</v>
      </c>
      <c r="K28" s="17">
        <f t="shared" si="5"/>
        <v>3.8862472033898268</v>
      </c>
      <c r="L28" s="17">
        <v>131</v>
      </c>
      <c r="M28" s="17">
        <f t="shared" si="6"/>
        <v>0.45038167938931295</v>
      </c>
      <c r="N28" s="17">
        <v>542</v>
      </c>
      <c r="O28" s="17">
        <f t="shared" ref="O28:P28" si="15">D28/7</f>
        <v>8.4285714285714288</v>
      </c>
      <c r="P28" s="17">
        <f t="shared" si="15"/>
        <v>0</v>
      </c>
      <c r="Q28" s="17">
        <f t="shared" si="8"/>
        <v>64</v>
      </c>
      <c r="R28" s="17"/>
      <c r="S28" s="48">
        <v>0.43702579666160851</v>
      </c>
      <c r="T28" s="48" t="s">
        <v>56</v>
      </c>
      <c r="U28" s="49" t="s">
        <v>56</v>
      </c>
      <c r="V28" s="54" t="s">
        <v>56</v>
      </c>
      <c r="W28" s="48">
        <v>21</v>
      </c>
      <c r="X28" s="48">
        <f t="shared" si="9"/>
        <v>0.3559322033898305</v>
      </c>
      <c r="Y28" s="48">
        <f t="shared" si="10"/>
        <v>4.088181818181817</v>
      </c>
      <c r="Z28" s="48">
        <v>1</v>
      </c>
      <c r="AA28" s="48" t="s">
        <v>57</v>
      </c>
      <c r="AB28" s="51">
        <f t="shared" si="11"/>
        <v>-0.69</v>
      </c>
      <c r="AC28" s="48">
        <v>0.39324999999999999</v>
      </c>
      <c r="AD28" s="48">
        <f t="shared" si="12"/>
        <v>-32.018414999999997</v>
      </c>
      <c r="AE28" s="48">
        <v>-6.58</v>
      </c>
      <c r="AF28" s="48">
        <v>-14.766500000000001</v>
      </c>
      <c r="AG28" s="48">
        <v>0</v>
      </c>
    </row>
    <row r="29" spans="1:33" s="52" customFormat="1" ht="15.75" customHeight="1" x14ac:dyDescent="0.2">
      <c r="A29" s="13" t="s">
        <v>62</v>
      </c>
      <c r="B29" s="13"/>
      <c r="C29" s="17">
        <f t="shared" si="1"/>
        <v>30.293014705882349</v>
      </c>
      <c r="D29" s="17">
        <v>136</v>
      </c>
      <c r="E29" s="17">
        <v>0</v>
      </c>
      <c r="F29" s="17">
        <v>4119.8499999999995</v>
      </c>
      <c r="G29" s="17">
        <v>-111.16</v>
      </c>
      <c r="H29" s="17">
        <f t="shared" si="2"/>
        <v>2.6981564862798405E-2</v>
      </c>
      <c r="I29" s="17">
        <f t="shared" si="3"/>
        <v>0.10043650618347745</v>
      </c>
      <c r="J29" s="17">
        <f t="shared" si="4"/>
        <v>413.7833399999995</v>
      </c>
      <c r="K29" s="17">
        <f t="shared" si="5"/>
        <v>3.0425245588235259</v>
      </c>
      <c r="L29" s="17">
        <v>176</v>
      </c>
      <c r="M29" s="17">
        <f t="shared" si="6"/>
        <v>0.77272727272727271</v>
      </c>
      <c r="N29" s="17">
        <v>243</v>
      </c>
      <c r="O29" s="17">
        <f t="shared" ref="O29:P29" si="16">D29/7</f>
        <v>19.428571428571427</v>
      </c>
      <c r="P29" s="17">
        <f t="shared" si="16"/>
        <v>0</v>
      </c>
      <c r="Q29" s="17">
        <f t="shared" si="8"/>
        <v>12</v>
      </c>
      <c r="R29" s="17"/>
      <c r="S29" s="48">
        <v>1.78</v>
      </c>
      <c r="T29" s="48" t="s">
        <v>56</v>
      </c>
      <c r="U29" s="49" t="s">
        <v>56</v>
      </c>
      <c r="V29" s="54" t="s">
        <v>56</v>
      </c>
      <c r="W29" s="48">
        <v>22</v>
      </c>
      <c r="X29" s="48">
        <f t="shared" si="9"/>
        <v>0.16176470588235295</v>
      </c>
      <c r="Y29" s="48">
        <f t="shared" si="10"/>
        <v>4.1170370370370373</v>
      </c>
      <c r="Z29" s="48">
        <v>5</v>
      </c>
      <c r="AA29" s="48" t="s">
        <v>57</v>
      </c>
      <c r="AB29" s="51">
        <f t="shared" si="11"/>
        <v>-0.69</v>
      </c>
      <c r="AC29" s="48">
        <v>0.39324999999999999</v>
      </c>
      <c r="AD29" s="48">
        <f t="shared" si="12"/>
        <v>-73.805160000000001</v>
      </c>
      <c r="AE29" s="48">
        <v>-6.58</v>
      </c>
      <c r="AF29" s="48">
        <v>-14.766500000000001</v>
      </c>
      <c r="AG29" s="48">
        <v>0</v>
      </c>
    </row>
    <row r="30" spans="1:33" s="52" customFormat="1" ht="15.75" customHeight="1" x14ac:dyDescent="0.2">
      <c r="A30" s="13" t="s">
        <v>63</v>
      </c>
      <c r="B30" s="13"/>
      <c r="C30" s="17">
        <f t="shared" si="1"/>
        <v>31.477901234567902</v>
      </c>
      <c r="D30" s="17">
        <v>81</v>
      </c>
      <c r="E30" s="17">
        <v>0</v>
      </c>
      <c r="F30" s="17">
        <v>2549.71</v>
      </c>
      <c r="G30" s="17">
        <v>-139.63999999999999</v>
      </c>
      <c r="H30" s="17">
        <f t="shared" si="2"/>
        <v>5.4767012719093539E-2</v>
      </c>
      <c r="I30" s="17">
        <f t="shared" si="3"/>
        <v>9.9850381023724191E-2</v>
      </c>
      <c r="J30" s="17">
        <f t="shared" si="4"/>
        <v>254.58951499999981</v>
      </c>
      <c r="K30" s="17">
        <f t="shared" si="5"/>
        <v>3.1430804320987629</v>
      </c>
      <c r="L30" s="17">
        <v>139</v>
      </c>
      <c r="M30" s="17">
        <f t="shared" si="6"/>
        <v>0.58273381294964033</v>
      </c>
      <c r="N30" s="17">
        <v>154</v>
      </c>
      <c r="O30" s="17">
        <f t="shared" ref="O30:P30" si="17">D30/7</f>
        <v>11.571428571428571</v>
      </c>
      <c r="P30" s="17">
        <f t="shared" si="17"/>
        <v>0</v>
      </c>
      <c r="Q30" s="17">
        <f t="shared" si="8"/>
        <v>13</v>
      </c>
      <c r="R30" s="17"/>
      <c r="S30" s="48">
        <v>0.41412327947336919</v>
      </c>
      <c r="T30" s="48" t="s">
        <v>56</v>
      </c>
      <c r="U30" s="49" t="s">
        <v>56</v>
      </c>
      <c r="V30" s="54" t="s">
        <v>56</v>
      </c>
      <c r="W30" s="48">
        <v>18</v>
      </c>
      <c r="X30" s="48">
        <f t="shared" si="9"/>
        <v>0.22222222222222221</v>
      </c>
      <c r="Y30" s="48">
        <f t="shared" si="10"/>
        <v>5.5855999999999995</v>
      </c>
      <c r="Z30" s="48">
        <v>7</v>
      </c>
      <c r="AA30" s="48" t="s">
        <v>57</v>
      </c>
      <c r="AB30" s="51">
        <f t="shared" si="11"/>
        <v>-0.69</v>
      </c>
      <c r="AC30" s="48">
        <v>0.39324999999999999</v>
      </c>
      <c r="AD30" s="48">
        <f t="shared" si="12"/>
        <v>-43.957484999999998</v>
      </c>
      <c r="AE30" s="48">
        <v>-6.58</v>
      </c>
      <c r="AF30" s="48">
        <v>-14.766500000000001</v>
      </c>
      <c r="AG30" s="48">
        <v>0</v>
      </c>
    </row>
    <row r="31" spans="1:33" s="52" customFormat="1" ht="15.75" customHeight="1" x14ac:dyDescent="0.2">
      <c r="A31" s="13" t="s">
        <v>64</v>
      </c>
      <c r="B31" s="13"/>
      <c r="C31" s="17">
        <f t="shared" si="1"/>
        <v>34.101527777777775</v>
      </c>
      <c r="D31" s="17">
        <v>72</v>
      </c>
      <c r="E31" s="17">
        <v>0</v>
      </c>
      <c r="F31" s="17">
        <v>2455.31</v>
      </c>
      <c r="G31" s="17">
        <v>-130.58000000000001</v>
      </c>
      <c r="H31" s="17">
        <f t="shared" si="2"/>
        <v>5.3182693834994368E-2</v>
      </c>
      <c r="I31" s="17">
        <f t="shared" si="3"/>
        <v>0.15493448077839461</v>
      </c>
      <c r="J31" s="17">
        <f t="shared" si="4"/>
        <v>380.41218000000003</v>
      </c>
      <c r="K31" s="17">
        <f t="shared" si="5"/>
        <v>5.2835025000000009</v>
      </c>
      <c r="L31" s="17">
        <v>108</v>
      </c>
      <c r="M31" s="17">
        <f t="shared" si="6"/>
        <v>0.66666666666666663</v>
      </c>
      <c r="N31" s="17">
        <v>82</v>
      </c>
      <c r="O31" s="17">
        <f t="shared" ref="O31:P31" si="18">D31/7</f>
        <v>10.285714285714286</v>
      </c>
      <c r="P31" s="17">
        <f t="shared" si="18"/>
        <v>0</v>
      </c>
      <c r="Q31" s="17">
        <f t="shared" si="8"/>
        <v>7</v>
      </c>
      <c r="R31" s="17" t="str">
        <f ca="1">IFERROR(__xludf.DUMMYFUNCTION("IFERROR(VLOOKUP($B$2,IMPORTRANGE(""https://docs.google.com/spreadsheets/d/1KiWZV1ko8G7lnRucBRBd29jj3Be6ltMfljMDqzOkQmI/edit#gid=1381463014"",""Lookup!A:F""),6,FALSE),"""")"),"")</f>
        <v/>
      </c>
      <c r="S31" s="48">
        <v>0.61973986228003064</v>
      </c>
      <c r="T31" s="48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1" s="49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1" s="54" t="str">
        <f ca="1">IFERROR(__xludf.DUMMYFUNCTION("IFERROR(VLOOKUP($B$2,IMPORTRANGE(""https://docs.google.com/spreadsheets/d/1KiWZV1ko8G7lnRucBRBd29jj3Be6ltMfljMDqzOkQmI/edit#gid=1381463014"",""Lookup!A:D""),2,FALSE),"""")"),"")</f>
        <v/>
      </c>
      <c r="W31" s="48">
        <v>26</v>
      </c>
      <c r="X31" s="48">
        <f t="shared" si="9"/>
        <v>0.3611111111111111</v>
      </c>
      <c r="Y31" s="48">
        <f t="shared" si="10"/>
        <v>4.8362962962962968</v>
      </c>
      <c r="Z31" s="48">
        <v>1</v>
      </c>
      <c r="AA31" s="48" t="s">
        <v>57</v>
      </c>
      <c r="AB31" s="51">
        <f t="shared" si="11"/>
        <v>-0.69</v>
      </c>
      <c r="AC31" s="48">
        <v>0.39324999999999999</v>
      </c>
      <c r="AD31" s="48">
        <f t="shared" si="12"/>
        <v>-39.073319999999995</v>
      </c>
      <c r="AE31" s="48">
        <v>-6.58</v>
      </c>
      <c r="AF31" s="48">
        <v>-14.766500000000001</v>
      </c>
      <c r="AG31" s="48">
        <v>0</v>
      </c>
    </row>
    <row r="32" spans="1:33" ht="15.75" customHeight="1" x14ac:dyDescent="0.2">
      <c r="A32" s="13"/>
      <c r="B32" s="13"/>
      <c r="C32" s="22"/>
      <c r="D32" s="22"/>
      <c r="E32" s="22"/>
      <c r="F32" s="22"/>
      <c r="G32" s="22"/>
      <c r="H32" s="22"/>
      <c r="I32" s="22"/>
      <c r="J32" s="22"/>
      <c r="K32" s="22"/>
      <c r="L32" s="22"/>
      <c r="M32" s="22"/>
      <c r="N32" s="22"/>
      <c r="O32" s="22"/>
      <c r="P32" s="22"/>
      <c r="Q32" s="22"/>
      <c r="R32" s="22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20"/>
    </row>
    <row r="33" spans="1:33" ht="15.75" customHeight="1" x14ac:dyDescent="0.2">
      <c r="A33" s="13"/>
      <c r="B33" s="13"/>
      <c r="C33" s="22"/>
      <c r="D33" s="22"/>
      <c r="E33" s="22"/>
      <c r="F33" s="22"/>
      <c r="G33" s="22"/>
      <c r="H33" s="22"/>
      <c r="I33" s="22"/>
      <c r="J33" s="22"/>
      <c r="K33" s="22"/>
      <c r="L33" s="22"/>
      <c r="M33" s="22"/>
      <c r="N33" s="22"/>
      <c r="O33" s="22"/>
      <c r="P33" s="22"/>
      <c r="Q33" s="22"/>
      <c r="R33" s="22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</row>
    <row r="34" spans="1:33" ht="15.75" customHeight="1" x14ac:dyDescent="0.2">
      <c r="A34" s="13"/>
      <c r="B34" s="13"/>
      <c r="C34" s="22"/>
      <c r="D34" s="22"/>
      <c r="E34" s="22"/>
      <c r="F34" s="22"/>
      <c r="G34" s="22"/>
      <c r="H34" s="22"/>
      <c r="I34" s="22"/>
      <c r="J34" s="22"/>
      <c r="K34" s="22"/>
      <c r="L34" s="22"/>
      <c r="M34" s="22"/>
      <c r="N34" s="22"/>
      <c r="O34" s="22"/>
      <c r="P34" s="22"/>
      <c r="Q34" s="22"/>
      <c r="R34" s="22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</row>
    <row r="35" spans="1:33" ht="15.75" customHeight="1" x14ac:dyDescent="0.2">
      <c r="C35" s="22"/>
      <c r="D35" s="22"/>
      <c r="E35" s="22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22"/>
      <c r="R35" s="22"/>
    </row>
    <row r="36" spans="1:33" ht="15.75" customHeight="1" x14ac:dyDescent="0.2">
      <c r="C36" s="22"/>
      <c r="D36" s="22"/>
      <c r="E36" s="22"/>
      <c r="F36" s="22"/>
      <c r="G36" s="22"/>
      <c r="H36" s="22"/>
      <c r="I36" s="22"/>
      <c r="J36" s="22"/>
      <c r="K36" s="22"/>
      <c r="L36" s="22"/>
      <c r="M36" s="22"/>
      <c r="N36" s="22"/>
      <c r="O36" s="22"/>
      <c r="P36" s="22"/>
      <c r="Q36" s="22"/>
      <c r="R36" s="22"/>
    </row>
    <row r="37" spans="1:33" ht="15.75" customHeight="1" x14ac:dyDescent="0.2">
      <c r="C37" s="22"/>
      <c r="D37" s="22"/>
      <c r="E37" s="22"/>
      <c r="F37" s="22"/>
      <c r="G37" s="22"/>
      <c r="H37" s="22"/>
      <c r="I37" s="22"/>
      <c r="J37" s="22"/>
      <c r="K37" s="22"/>
      <c r="L37" s="22"/>
      <c r="M37" s="22"/>
      <c r="N37" s="22"/>
      <c r="O37" s="22"/>
      <c r="P37" s="22"/>
      <c r="Q37" s="22"/>
      <c r="R37" s="22"/>
    </row>
    <row r="38" spans="1:33" ht="15.75" customHeight="1" x14ac:dyDescent="0.2">
      <c r="C38" s="22"/>
      <c r="D38" s="22"/>
      <c r="E38" s="22"/>
      <c r="F38" s="22"/>
      <c r="G38" s="22"/>
      <c r="H38" s="22"/>
      <c r="I38" s="22"/>
      <c r="J38" s="22"/>
      <c r="K38" s="22"/>
      <c r="L38" s="22"/>
      <c r="M38" s="22"/>
      <c r="N38" s="22"/>
      <c r="O38" s="22"/>
      <c r="P38" s="22"/>
      <c r="Q38" s="22"/>
      <c r="R38" s="22"/>
    </row>
    <row r="39" spans="1:33" ht="15.75" customHeight="1" x14ac:dyDescent="0.2">
      <c r="C39" s="22"/>
      <c r="D39" s="22"/>
      <c r="E39" s="22"/>
      <c r="F39" s="22"/>
      <c r="G39" s="22"/>
      <c r="H39" s="22"/>
      <c r="I39" s="22"/>
      <c r="J39" s="22"/>
      <c r="K39" s="22"/>
      <c r="L39" s="22"/>
      <c r="M39" s="22"/>
      <c r="N39" s="22"/>
      <c r="O39" s="22"/>
      <c r="P39" s="22"/>
      <c r="Q39" s="22"/>
      <c r="R39" s="22"/>
    </row>
    <row r="40" spans="1:33" ht="15.75" customHeight="1" x14ac:dyDescent="0.2">
      <c r="C40" s="22"/>
      <c r="D40" s="22"/>
      <c r="E40" s="22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</row>
    <row r="41" spans="1:33" ht="15.75" customHeight="1" x14ac:dyDescent="0.2">
      <c r="C41" s="22"/>
      <c r="D41" s="22"/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</row>
    <row r="42" spans="1:33" ht="15.75" customHeight="1" x14ac:dyDescent="0.2">
      <c r="C42" s="22"/>
      <c r="D42" s="22"/>
      <c r="E42" s="22"/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</row>
    <row r="43" spans="1:33" ht="15.75" customHeight="1" x14ac:dyDescent="0.2">
      <c r="C43" s="22"/>
      <c r="D43" s="22"/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</row>
    <row r="44" spans="1:33" ht="15.75" customHeight="1" x14ac:dyDescent="0.2"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</row>
    <row r="45" spans="1:33" ht="15.75" customHeight="1" x14ac:dyDescent="0.2">
      <c r="C45" s="22"/>
      <c r="D45" s="22"/>
      <c r="E45" s="22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</row>
    <row r="46" spans="1:33" ht="15.75" customHeight="1" x14ac:dyDescent="0.2">
      <c r="C46" s="22"/>
      <c r="D46" s="22"/>
      <c r="E46" s="22"/>
      <c r="F46" s="22"/>
      <c r="G46" s="22"/>
      <c r="H46" s="22"/>
      <c r="I46" s="22"/>
      <c r="J46" s="22"/>
      <c r="K46" s="22"/>
      <c r="L46" s="22"/>
      <c r="M46" s="22"/>
      <c r="N46" s="22"/>
      <c r="O46" s="22"/>
      <c r="P46" s="22"/>
      <c r="Q46" s="22"/>
      <c r="R46" s="22"/>
    </row>
    <row r="47" spans="1:33" ht="15.75" customHeight="1" x14ac:dyDescent="0.2">
      <c r="C47" s="22"/>
      <c r="D47" s="22"/>
      <c r="E47" s="22"/>
      <c r="F47" s="22"/>
      <c r="G47" s="22"/>
      <c r="H47" s="22"/>
      <c r="I47" s="22"/>
      <c r="J47" s="22"/>
      <c r="K47" s="22"/>
      <c r="L47" s="22"/>
      <c r="M47" s="22"/>
      <c r="N47" s="22"/>
      <c r="O47" s="22"/>
      <c r="P47" s="22"/>
      <c r="Q47" s="22"/>
      <c r="R47" s="22"/>
    </row>
    <row r="48" spans="1:33" ht="15.75" customHeight="1" x14ac:dyDescent="0.2">
      <c r="C48" s="22"/>
      <c r="D48" s="22"/>
      <c r="E48" s="22"/>
      <c r="F48" s="22"/>
      <c r="G48" s="22"/>
      <c r="H48" s="22"/>
      <c r="I48" s="22"/>
      <c r="J48" s="22"/>
      <c r="K48" s="22"/>
      <c r="L48" s="22"/>
      <c r="M48" s="22"/>
      <c r="N48" s="22"/>
      <c r="O48" s="22"/>
      <c r="P48" s="22"/>
      <c r="Q48" s="22"/>
      <c r="R48" s="22"/>
    </row>
    <row r="49" spans="3:18" ht="15.75" customHeight="1" x14ac:dyDescent="0.2">
      <c r="C49" s="22"/>
      <c r="D49" s="22"/>
      <c r="E49" s="22"/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22"/>
      <c r="R49" s="22"/>
    </row>
    <row r="50" spans="3:18" ht="15.75" customHeight="1" x14ac:dyDescent="0.2">
      <c r="C50" s="22"/>
      <c r="D50" s="22"/>
      <c r="E50" s="22"/>
      <c r="F50" s="22"/>
      <c r="G50" s="22"/>
      <c r="H50" s="22"/>
      <c r="I50" s="22"/>
      <c r="J50" s="22"/>
      <c r="K50" s="22"/>
      <c r="L50" s="22"/>
      <c r="M50" s="22"/>
      <c r="N50" s="22"/>
      <c r="O50" s="22"/>
      <c r="P50" s="22"/>
      <c r="Q50" s="22"/>
      <c r="R50" s="22"/>
    </row>
    <row r="51" spans="3:18" ht="15.75" customHeight="1" x14ac:dyDescent="0.2">
      <c r="C51" s="22"/>
      <c r="D51" s="22"/>
      <c r="E51" s="22"/>
      <c r="F51" s="22"/>
      <c r="G51" s="22"/>
      <c r="H51" s="22"/>
      <c r="I51" s="22"/>
      <c r="J51" s="22"/>
      <c r="K51" s="22"/>
      <c r="L51" s="22"/>
      <c r="M51" s="22"/>
      <c r="N51" s="22"/>
      <c r="O51" s="22"/>
      <c r="P51" s="22"/>
      <c r="Q51" s="22"/>
      <c r="R51" s="22"/>
    </row>
    <row r="52" spans="3:18" ht="15.75" customHeight="1" x14ac:dyDescent="0.2">
      <c r="C52" s="22"/>
      <c r="D52" s="22"/>
      <c r="E52" s="22"/>
      <c r="F52" s="22"/>
      <c r="G52" s="22"/>
      <c r="H52" s="22"/>
      <c r="I52" s="22"/>
      <c r="J52" s="22"/>
      <c r="K52" s="22"/>
      <c r="L52" s="22"/>
      <c r="M52" s="22"/>
      <c r="N52" s="22"/>
      <c r="O52" s="22"/>
      <c r="P52" s="22"/>
      <c r="Q52" s="22"/>
      <c r="R52" s="22"/>
    </row>
    <row r="53" spans="3:18" ht="15.75" customHeight="1" x14ac:dyDescent="0.2">
      <c r="C53" s="22"/>
      <c r="D53" s="22"/>
      <c r="E53" s="22"/>
      <c r="F53" s="22"/>
      <c r="G53" s="22"/>
      <c r="H53" s="22"/>
      <c r="I53" s="22"/>
      <c r="J53" s="22"/>
      <c r="K53" s="22"/>
      <c r="L53" s="22"/>
      <c r="M53" s="22"/>
      <c r="N53" s="22"/>
      <c r="O53" s="22"/>
      <c r="P53" s="22"/>
      <c r="Q53" s="22"/>
      <c r="R53" s="22"/>
    </row>
    <row r="54" spans="3:18" ht="15.75" customHeight="1" x14ac:dyDescent="0.2">
      <c r="C54" s="22"/>
      <c r="D54" s="22"/>
      <c r="E54" s="22"/>
      <c r="F54" s="22"/>
      <c r="G54" s="22"/>
      <c r="H54" s="22"/>
      <c r="I54" s="22"/>
      <c r="J54" s="22"/>
      <c r="K54" s="22"/>
      <c r="L54" s="22"/>
      <c r="M54" s="22"/>
      <c r="N54" s="22"/>
      <c r="O54" s="22"/>
      <c r="P54" s="22"/>
      <c r="Q54" s="22"/>
      <c r="R54" s="22"/>
    </row>
    <row r="55" spans="3:18" ht="15.75" customHeight="1" x14ac:dyDescent="0.2">
      <c r="C55" s="22"/>
      <c r="D55" s="22"/>
      <c r="E55" s="22"/>
      <c r="F55" s="22"/>
      <c r="G55" s="22"/>
      <c r="H55" s="22"/>
      <c r="I55" s="22"/>
      <c r="J55" s="22"/>
      <c r="K55" s="22"/>
      <c r="L55" s="22"/>
      <c r="M55" s="22"/>
      <c r="N55" s="22"/>
      <c r="O55" s="22"/>
      <c r="P55" s="22"/>
      <c r="Q55" s="22"/>
      <c r="R55" s="22"/>
    </row>
    <row r="56" spans="3:18" ht="15.75" customHeight="1" x14ac:dyDescent="0.2">
      <c r="C56" s="22"/>
      <c r="D56" s="22"/>
      <c r="E56" s="22"/>
      <c r="F56" s="22"/>
      <c r="G56" s="22"/>
      <c r="H56" s="22"/>
      <c r="I56" s="22"/>
      <c r="J56" s="22"/>
      <c r="K56" s="22"/>
      <c r="L56" s="22"/>
      <c r="M56" s="22"/>
      <c r="N56" s="22"/>
      <c r="O56" s="22"/>
      <c r="P56" s="22"/>
      <c r="Q56" s="22"/>
      <c r="R56" s="22"/>
    </row>
    <row r="57" spans="3:18" ht="15.75" customHeight="1" x14ac:dyDescent="0.2">
      <c r="C57" s="22"/>
      <c r="D57" s="22"/>
      <c r="E57" s="22"/>
      <c r="F57" s="22"/>
      <c r="G57" s="22"/>
      <c r="H57" s="22"/>
      <c r="I57" s="22"/>
      <c r="J57" s="22"/>
      <c r="K57" s="22"/>
      <c r="L57" s="22"/>
      <c r="M57" s="22"/>
      <c r="N57" s="22"/>
      <c r="O57" s="22"/>
      <c r="P57" s="22"/>
      <c r="Q57" s="22"/>
      <c r="R57" s="22"/>
    </row>
    <row r="58" spans="3:18" ht="15.75" customHeight="1" x14ac:dyDescent="0.2">
      <c r="C58" s="22"/>
      <c r="D58" s="22"/>
      <c r="E58" s="22"/>
      <c r="F58" s="22"/>
      <c r="G58" s="22"/>
      <c r="H58" s="22"/>
      <c r="I58" s="22"/>
      <c r="J58" s="22"/>
      <c r="K58" s="22"/>
      <c r="L58" s="22"/>
      <c r="M58" s="22"/>
      <c r="N58" s="22"/>
      <c r="O58" s="22"/>
      <c r="P58" s="22"/>
      <c r="Q58" s="22"/>
      <c r="R58" s="22"/>
    </row>
    <row r="59" spans="3:18" ht="15.75" customHeight="1" x14ac:dyDescent="0.2">
      <c r="C59" s="22"/>
      <c r="D59" s="22"/>
      <c r="E59" s="22"/>
      <c r="F59" s="22"/>
      <c r="G59" s="22"/>
      <c r="H59" s="22"/>
      <c r="I59" s="22"/>
      <c r="J59" s="22"/>
      <c r="K59" s="22"/>
      <c r="L59" s="22"/>
      <c r="M59" s="22"/>
      <c r="N59" s="22"/>
      <c r="O59" s="22"/>
      <c r="P59" s="22"/>
      <c r="Q59" s="22"/>
      <c r="R59" s="22"/>
    </row>
    <row r="60" spans="3:18" ht="15.75" customHeight="1" x14ac:dyDescent="0.2">
      <c r="C60" s="22"/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2"/>
      <c r="O60" s="22"/>
      <c r="P60" s="22"/>
      <c r="Q60" s="22"/>
      <c r="R60" s="22"/>
    </row>
    <row r="61" spans="3:18" ht="15.75" customHeight="1" x14ac:dyDescent="0.2">
      <c r="C61" s="22"/>
      <c r="D61" s="22"/>
      <c r="E61" s="22"/>
      <c r="F61" s="22"/>
      <c r="G61" s="22"/>
      <c r="H61" s="22"/>
      <c r="I61" s="22"/>
      <c r="J61" s="22"/>
      <c r="K61" s="22"/>
      <c r="L61" s="22"/>
      <c r="M61" s="22"/>
      <c r="N61" s="22"/>
      <c r="O61" s="22"/>
      <c r="P61" s="22"/>
      <c r="Q61" s="22"/>
      <c r="R61" s="22"/>
    </row>
    <row r="62" spans="3:18" ht="15.75" customHeight="1" x14ac:dyDescent="0.2">
      <c r="C62" s="22"/>
      <c r="D62" s="22"/>
      <c r="E62" s="22"/>
      <c r="F62" s="22"/>
      <c r="G62" s="22"/>
      <c r="H62" s="22"/>
      <c r="I62" s="22"/>
      <c r="J62" s="22"/>
      <c r="K62" s="22"/>
      <c r="L62" s="22"/>
      <c r="M62" s="22"/>
      <c r="N62" s="22"/>
      <c r="O62" s="22"/>
      <c r="P62" s="22"/>
      <c r="Q62" s="22"/>
      <c r="R62" s="22"/>
    </row>
    <row r="63" spans="3:18" ht="15.75" customHeight="1" x14ac:dyDescent="0.2">
      <c r="C63" s="22"/>
      <c r="D63" s="22"/>
      <c r="E63" s="22"/>
      <c r="F63" s="22"/>
      <c r="G63" s="22"/>
      <c r="H63" s="22"/>
      <c r="I63" s="22"/>
      <c r="J63" s="22"/>
      <c r="K63" s="22"/>
      <c r="L63" s="22"/>
      <c r="M63" s="22"/>
      <c r="N63" s="22"/>
      <c r="O63" s="22"/>
      <c r="P63" s="22"/>
      <c r="Q63" s="22"/>
      <c r="R63" s="22"/>
    </row>
    <row r="64" spans="3:18" ht="15.75" customHeight="1" x14ac:dyDescent="0.2">
      <c r="C64" s="22"/>
      <c r="D64" s="22"/>
      <c r="E64" s="22"/>
      <c r="F64" s="22"/>
      <c r="G64" s="22"/>
      <c r="H64" s="22"/>
      <c r="I64" s="22"/>
      <c r="J64" s="22"/>
      <c r="K64" s="22"/>
      <c r="L64" s="22"/>
      <c r="M64" s="22"/>
      <c r="N64" s="22"/>
      <c r="O64" s="22"/>
      <c r="P64" s="22"/>
      <c r="Q64" s="22"/>
      <c r="R64" s="22"/>
    </row>
    <row r="65" spans="3:18" ht="15.75" customHeight="1" x14ac:dyDescent="0.2">
      <c r="C65" s="22"/>
      <c r="D65" s="22"/>
      <c r="E65" s="22"/>
      <c r="F65" s="22"/>
      <c r="G65" s="22"/>
      <c r="H65" s="22"/>
      <c r="I65" s="22"/>
      <c r="J65" s="22"/>
      <c r="K65" s="22"/>
      <c r="L65" s="22"/>
      <c r="M65" s="22"/>
      <c r="N65" s="22"/>
      <c r="O65" s="22"/>
      <c r="P65" s="22"/>
      <c r="Q65" s="22"/>
      <c r="R65" s="22"/>
    </row>
    <row r="66" spans="3:18" ht="15.75" customHeight="1" x14ac:dyDescent="0.2">
      <c r="C66" s="22"/>
      <c r="D66" s="22"/>
      <c r="E66" s="22"/>
      <c r="F66" s="22"/>
      <c r="G66" s="22"/>
      <c r="H66" s="22"/>
      <c r="I66" s="22"/>
      <c r="J66" s="22"/>
      <c r="K66" s="22"/>
      <c r="L66" s="22"/>
      <c r="M66" s="22"/>
      <c r="N66" s="22"/>
      <c r="O66" s="22"/>
      <c r="P66" s="22"/>
      <c r="Q66" s="22"/>
      <c r="R66" s="22"/>
    </row>
    <row r="67" spans="3:18" ht="15.75" customHeight="1" x14ac:dyDescent="0.2">
      <c r="C67" s="22"/>
      <c r="D67" s="22"/>
      <c r="E67" s="22"/>
      <c r="F67" s="22"/>
      <c r="G67" s="22"/>
      <c r="H67" s="22"/>
      <c r="I67" s="22"/>
      <c r="J67" s="22"/>
      <c r="K67" s="22"/>
      <c r="L67" s="22"/>
      <c r="M67" s="22"/>
      <c r="N67" s="22"/>
      <c r="O67" s="22"/>
      <c r="P67" s="22"/>
      <c r="Q67" s="22"/>
      <c r="R67" s="22"/>
    </row>
    <row r="68" spans="3:18" ht="15.75" customHeight="1" x14ac:dyDescent="0.2">
      <c r="C68" s="22"/>
      <c r="D68" s="22"/>
      <c r="E68" s="22"/>
      <c r="F68" s="22"/>
      <c r="G68" s="22"/>
      <c r="H68" s="22"/>
      <c r="I68" s="22"/>
      <c r="J68" s="22"/>
      <c r="K68" s="22"/>
      <c r="L68" s="22"/>
      <c r="M68" s="22"/>
      <c r="N68" s="22"/>
      <c r="O68" s="22"/>
      <c r="P68" s="22"/>
      <c r="Q68" s="22"/>
      <c r="R68" s="22"/>
    </row>
    <row r="69" spans="3:18" ht="15.75" customHeight="1" x14ac:dyDescent="0.2">
      <c r="C69" s="22"/>
      <c r="D69" s="22"/>
      <c r="E69" s="22"/>
      <c r="F69" s="22"/>
      <c r="G69" s="22"/>
      <c r="H69" s="22"/>
      <c r="I69" s="22"/>
      <c r="J69" s="22"/>
      <c r="K69" s="22"/>
      <c r="L69" s="22"/>
      <c r="M69" s="22"/>
      <c r="N69" s="22"/>
      <c r="O69" s="22"/>
      <c r="P69" s="22"/>
      <c r="Q69" s="22"/>
      <c r="R69" s="22"/>
    </row>
    <row r="70" spans="3:18" ht="15.75" customHeight="1" x14ac:dyDescent="0.2">
      <c r="C70" s="22"/>
      <c r="D70" s="22"/>
      <c r="E70" s="22"/>
      <c r="F70" s="22"/>
      <c r="G70" s="22"/>
      <c r="H70" s="22"/>
      <c r="I70" s="22"/>
      <c r="J70" s="22"/>
      <c r="K70" s="22"/>
      <c r="L70" s="22"/>
      <c r="M70" s="22"/>
      <c r="N70" s="22"/>
      <c r="O70" s="22"/>
      <c r="P70" s="22"/>
      <c r="Q70" s="22"/>
      <c r="R70" s="22"/>
    </row>
    <row r="71" spans="3:18" ht="15.75" customHeight="1" x14ac:dyDescent="0.2">
      <c r="C71" s="22"/>
      <c r="D71" s="22"/>
      <c r="E71" s="22"/>
      <c r="F71" s="22"/>
      <c r="G71" s="22"/>
      <c r="H71" s="22"/>
      <c r="I71" s="22"/>
      <c r="J71" s="22"/>
      <c r="K71" s="22"/>
      <c r="L71" s="22"/>
      <c r="M71" s="22"/>
      <c r="N71" s="22"/>
      <c r="O71" s="22"/>
      <c r="P71" s="22"/>
      <c r="Q71" s="22"/>
      <c r="R71" s="22"/>
    </row>
    <row r="72" spans="3:18" ht="15.75" customHeight="1" x14ac:dyDescent="0.2">
      <c r="C72" s="22"/>
      <c r="D72" s="22"/>
      <c r="E72" s="22"/>
      <c r="F72" s="22"/>
      <c r="G72" s="22"/>
      <c r="H72" s="22"/>
      <c r="I72" s="22"/>
      <c r="J72" s="22"/>
      <c r="K72" s="22"/>
      <c r="L72" s="22"/>
      <c r="M72" s="22"/>
      <c r="N72" s="22"/>
      <c r="O72" s="22"/>
      <c r="P72" s="22"/>
      <c r="Q72" s="22"/>
      <c r="R72" s="22"/>
    </row>
    <row r="73" spans="3:18" ht="15.75" customHeight="1" x14ac:dyDescent="0.2">
      <c r="C73" s="22"/>
      <c r="D73" s="22"/>
      <c r="E73" s="22"/>
      <c r="F73" s="22"/>
      <c r="G73" s="22"/>
      <c r="H73" s="22"/>
      <c r="I73" s="22"/>
      <c r="J73" s="22"/>
      <c r="K73" s="22"/>
      <c r="L73" s="22"/>
      <c r="M73" s="22"/>
      <c r="N73" s="22"/>
      <c r="O73" s="22"/>
      <c r="P73" s="22"/>
      <c r="Q73" s="22"/>
      <c r="R73" s="22"/>
    </row>
    <row r="74" spans="3:18" ht="15.75" customHeight="1" x14ac:dyDescent="0.2">
      <c r="C74" s="22"/>
      <c r="D74" s="22"/>
      <c r="E74" s="22"/>
      <c r="F74" s="22"/>
      <c r="G74" s="22"/>
      <c r="H74" s="22"/>
      <c r="I74" s="22"/>
      <c r="J74" s="22"/>
      <c r="K74" s="22"/>
      <c r="L74" s="22"/>
      <c r="M74" s="22"/>
      <c r="N74" s="22"/>
      <c r="O74" s="22"/>
      <c r="P74" s="22"/>
      <c r="Q74" s="22"/>
      <c r="R74" s="22"/>
    </row>
    <row r="75" spans="3:18" ht="15.75" customHeight="1" x14ac:dyDescent="0.2">
      <c r="C75" s="22"/>
      <c r="D75" s="22"/>
      <c r="E75" s="22"/>
      <c r="F75" s="22"/>
      <c r="G75" s="22"/>
      <c r="H75" s="22"/>
      <c r="I75" s="22"/>
      <c r="J75" s="22"/>
      <c r="K75" s="22"/>
      <c r="L75" s="22"/>
      <c r="M75" s="22"/>
      <c r="N75" s="22"/>
      <c r="O75" s="22"/>
      <c r="P75" s="22"/>
      <c r="Q75" s="22"/>
      <c r="R75" s="22"/>
    </row>
    <row r="76" spans="3:18" ht="15.75" customHeight="1" x14ac:dyDescent="0.2">
      <c r="C76" s="22"/>
      <c r="D76" s="22"/>
      <c r="E76" s="22"/>
      <c r="F76" s="22"/>
      <c r="G76" s="22"/>
      <c r="H76" s="22"/>
      <c r="I76" s="22"/>
      <c r="J76" s="22"/>
      <c r="K76" s="22"/>
      <c r="L76" s="22"/>
      <c r="M76" s="22"/>
      <c r="N76" s="22"/>
      <c r="O76" s="22"/>
      <c r="P76" s="22"/>
      <c r="Q76" s="22"/>
      <c r="R76" s="22"/>
    </row>
    <row r="77" spans="3:18" ht="15.75" customHeight="1" x14ac:dyDescent="0.2">
      <c r="C77" s="22"/>
      <c r="D77" s="22"/>
      <c r="E77" s="22"/>
      <c r="F77" s="22"/>
      <c r="G77" s="22"/>
      <c r="H77" s="22"/>
      <c r="I77" s="22"/>
      <c r="J77" s="22"/>
      <c r="K77" s="22"/>
      <c r="L77" s="22"/>
      <c r="M77" s="22"/>
      <c r="N77" s="22"/>
      <c r="O77" s="22"/>
      <c r="P77" s="22"/>
      <c r="Q77" s="22"/>
      <c r="R77" s="22"/>
    </row>
    <row r="78" spans="3:18" ht="15.75" customHeight="1" x14ac:dyDescent="0.2">
      <c r="C78" s="22"/>
      <c r="D78" s="22"/>
      <c r="E78" s="22"/>
      <c r="F78" s="22"/>
      <c r="G78" s="22"/>
      <c r="H78" s="22"/>
      <c r="I78" s="22"/>
      <c r="J78" s="22"/>
      <c r="K78" s="22"/>
      <c r="L78" s="22"/>
      <c r="M78" s="22"/>
      <c r="N78" s="22"/>
      <c r="O78" s="22"/>
      <c r="P78" s="22"/>
      <c r="Q78" s="22"/>
      <c r="R78" s="22"/>
    </row>
    <row r="79" spans="3:18" ht="15.75" customHeight="1" x14ac:dyDescent="0.2">
      <c r="C79" s="22"/>
      <c r="D79" s="22"/>
      <c r="E79" s="22"/>
      <c r="F79" s="22"/>
      <c r="G79" s="22"/>
      <c r="H79" s="22"/>
      <c r="I79" s="22"/>
      <c r="J79" s="22"/>
      <c r="K79" s="22"/>
      <c r="L79" s="22"/>
      <c r="M79" s="22"/>
      <c r="N79" s="22"/>
      <c r="O79" s="22"/>
      <c r="P79" s="22"/>
      <c r="Q79" s="22"/>
      <c r="R79" s="22"/>
    </row>
    <row r="80" spans="3:18" ht="15.75" customHeight="1" x14ac:dyDescent="0.2">
      <c r="C80" s="22"/>
      <c r="D80" s="22"/>
      <c r="E80" s="22"/>
      <c r="F80" s="22"/>
      <c r="G80" s="22"/>
      <c r="H80" s="22"/>
      <c r="I80" s="22"/>
      <c r="J80" s="22"/>
      <c r="K80" s="22"/>
      <c r="L80" s="22"/>
      <c r="M80" s="22"/>
      <c r="N80" s="22"/>
      <c r="O80" s="22"/>
      <c r="P80" s="22"/>
      <c r="Q80" s="22"/>
      <c r="R80" s="22"/>
    </row>
    <row r="81" spans="3:18" ht="15.75" customHeight="1" x14ac:dyDescent="0.2">
      <c r="C81" s="22"/>
      <c r="D81" s="22"/>
      <c r="E81" s="22"/>
      <c r="F81" s="22"/>
      <c r="G81" s="22"/>
      <c r="H81" s="22"/>
      <c r="I81" s="22"/>
      <c r="J81" s="22"/>
      <c r="K81" s="22"/>
      <c r="L81" s="22"/>
      <c r="M81" s="22"/>
      <c r="N81" s="22"/>
      <c r="O81" s="22"/>
      <c r="P81" s="22"/>
      <c r="Q81" s="22"/>
      <c r="R81" s="22"/>
    </row>
    <row r="82" spans="3:18" ht="15.75" customHeight="1" x14ac:dyDescent="0.2">
      <c r="C82" s="22"/>
      <c r="D82" s="22"/>
      <c r="E82" s="22"/>
      <c r="F82" s="22"/>
      <c r="G82" s="22"/>
      <c r="H82" s="22"/>
      <c r="I82" s="22"/>
      <c r="J82" s="22"/>
      <c r="K82" s="22"/>
      <c r="L82" s="22"/>
      <c r="M82" s="22"/>
      <c r="N82" s="22"/>
      <c r="O82" s="22"/>
      <c r="P82" s="22"/>
      <c r="Q82" s="22"/>
      <c r="R82" s="22"/>
    </row>
    <row r="83" spans="3:18" ht="15.75" customHeight="1" x14ac:dyDescent="0.2">
      <c r="C83" s="22"/>
      <c r="D83" s="22"/>
      <c r="E83" s="22"/>
      <c r="F83" s="22"/>
      <c r="G83" s="22"/>
      <c r="H83" s="22"/>
      <c r="I83" s="22"/>
      <c r="J83" s="22"/>
      <c r="K83" s="22"/>
      <c r="L83" s="22"/>
      <c r="M83" s="22"/>
      <c r="N83" s="22"/>
      <c r="O83" s="22"/>
      <c r="P83" s="22"/>
      <c r="Q83" s="22"/>
      <c r="R83" s="22"/>
    </row>
    <row r="84" spans="3:18" ht="15.75" customHeight="1" x14ac:dyDescent="0.2">
      <c r="C84" s="22"/>
      <c r="D84" s="22"/>
      <c r="E84" s="22"/>
      <c r="F84" s="22"/>
      <c r="G84" s="22"/>
      <c r="H84" s="22"/>
      <c r="I84" s="22"/>
      <c r="J84" s="22"/>
      <c r="K84" s="22"/>
      <c r="L84" s="22"/>
      <c r="M84" s="22"/>
      <c r="N84" s="22"/>
      <c r="O84" s="22"/>
      <c r="P84" s="22"/>
      <c r="Q84" s="22"/>
      <c r="R84" s="22"/>
    </row>
    <row r="85" spans="3:18" ht="15.75" customHeight="1" x14ac:dyDescent="0.2">
      <c r="C85" s="22"/>
      <c r="D85" s="22"/>
      <c r="E85" s="22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2"/>
    </row>
    <row r="86" spans="3:18" ht="15.75" customHeight="1" x14ac:dyDescent="0.2">
      <c r="C86" s="22"/>
      <c r="D86" s="22"/>
      <c r="E86" s="22"/>
      <c r="F86" s="22"/>
      <c r="G86" s="22"/>
      <c r="H86" s="22"/>
      <c r="I86" s="22"/>
      <c r="J86" s="22"/>
      <c r="K86" s="22"/>
      <c r="L86" s="22"/>
      <c r="M86" s="22"/>
      <c r="N86" s="22"/>
      <c r="O86" s="22"/>
      <c r="P86" s="22"/>
      <c r="Q86" s="22"/>
      <c r="R86" s="22"/>
    </row>
    <row r="87" spans="3:18" ht="15.75" customHeight="1" x14ac:dyDescent="0.2">
      <c r="C87" s="22"/>
      <c r="D87" s="22"/>
      <c r="E87" s="22"/>
      <c r="F87" s="22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</row>
    <row r="88" spans="3:18" ht="15.75" customHeight="1" x14ac:dyDescent="0.2">
      <c r="C88" s="22"/>
      <c r="D88" s="22"/>
      <c r="E88" s="22"/>
      <c r="F88" s="22"/>
      <c r="G88" s="22"/>
      <c r="H88" s="22"/>
      <c r="I88" s="22"/>
      <c r="J88" s="22"/>
      <c r="K88" s="22"/>
      <c r="L88" s="22"/>
      <c r="M88" s="22"/>
      <c r="N88" s="22"/>
      <c r="O88" s="22"/>
      <c r="P88" s="22"/>
      <c r="Q88" s="22"/>
      <c r="R88" s="22"/>
    </row>
    <row r="89" spans="3:18" ht="15.75" customHeight="1" x14ac:dyDescent="0.2">
      <c r="C89" s="22"/>
      <c r="D89" s="22"/>
      <c r="E89" s="22"/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</row>
    <row r="90" spans="3:18" ht="15.75" customHeight="1" x14ac:dyDescent="0.2">
      <c r="C90" s="22"/>
      <c r="D90" s="22"/>
      <c r="E90" s="22"/>
      <c r="F90" s="22"/>
      <c r="G90" s="22"/>
      <c r="H90" s="22"/>
      <c r="I90" s="22"/>
      <c r="J90" s="22"/>
      <c r="K90" s="22"/>
      <c r="L90" s="22"/>
      <c r="M90" s="22"/>
      <c r="N90" s="22"/>
      <c r="O90" s="22"/>
      <c r="P90" s="22"/>
      <c r="Q90" s="22"/>
      <c r="R90" s="22"/>
    </row>
    <row r="91" spans="3:18" ht="15.75" customHeight="1" x14ac:dyDescent="0.2">
      <c r="C91" s="22"/>
      <c r="D91" s="22"/>
      <c r="E91" s="22"/>
      <c r="F91" s="22"/>
      <c r="G91" s="22"/>
      <c r="H91" s="22"/>
      <c r="I91" s="22"/>
      <c r="J91" s="22"/>
      <c r="K91" s="22"/>
      <c r="L91" s="22"/>
      <c r="M91" s="22"/>
      <c r="N91" s="22"/>
      <c r="O91" s="22"/>
      <c r="P91" s="22"/>
      <c r="Q91" s="22"/>
      <c r="R91" s="22"/>
    </row>
    <row r="92" spans="3:18" ht="15.75" customHeight="1" x14ac:dyDescent="0.2">
      <c r="C92" s="22"/>
      <c r="D92" s="22"/>
      <c r="E92" s="22"/>
      <c r="F92" s="22"/>
      <c r="G92" s="22"/>
      <c r="H92" s="22"/>
      <c r="I92" s="22"/>
      <c r="J92" s="22"/>
      <c r="K92" s="22"/>
      <c r="L92" s="22"/>
      <c r="M92" s="22"/>
      <c r="N92" s="22"/>
      <c r="O92" s="22"/>
      <c r="P92" s="22"/>
      <c r="Q92" s="22"/>
      <c r="R92" s="22"/>
    </row>
    <row r="93" spans="3:18" ht="15.75" customHeight="1" x14ac:dyDescent="0.2">
      <c r="C93" s="22"/>
      <c r="D93" s="22"/>
      <c r="E93" s="22"/>
      <c r="F93" s="22"/>
      <c r="G93" s="22"/>
      <c r="H93" s="22"/>
      <c r="I93" s="22"/>
      <c r="J93" s="22"/>
      <c r="K93" s="22"/>
      <c r="L93" s="22"/>
      <c r="M93" s="22"/>
      <c r="N93" s="22"/>
      <c r="O93" s="22"/>
      <c r="P93" s="22"/>
      <c r="Q93" s="22"/>
      <c r="R93" s="22"/>
    </row>
    <row r="94" spans="3:18" ht="15.75" customHeight="1" x14ac:dyDescent="0.2">
      <c r="C94" s="22"/>
      <c r="D94" s="22"/>
      <c r="E94" s="22"/>
      <c r="F94" s="22"/>
      <c r="G94" s="22"/>
      <c r="H94" s="22"/>
      <c r="I94" s="22"/>
      <c r="J94" s="22"/>
      <c r="K94" s="22"/>
      <c r="L94" s="22"/>
      <c r="M94" s="22"/>
      <c r="N94" s="22"/>
      <c r="O94" s="22"/>
      <c r="P94" s="22"/>
      <c r="Q94" s="22"/>
      <c r="R94" s="22"/>
    </row>
    <row r="95" spans="3:18" ht="15.75" customHeight="1" x14ac:dyDescent="0.2">
      <c r="C95" s="22"/>
      <c r="D95" s="22"/>
      <c r="E95" s="22"/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</row>
    <row r="96" spans="3:18" ht="15.75" customHeight="1" x14ac:dyDescent="0.2">
      <c r="C96" s="22"/>
      <c r="D96" s="22"/>
      <c r="E96" s="22"/>
      <c r="F96" s="22"/>
      <c r="G96" s="22"/>
      <c r="H96" s="22"/>
      <c r="I96" s="22"/>
      <c r="J96" s="22"/>
      <c r="K96" s="22"/>
      <c r="L96" s="22"/>
      <c r="M96" s="22"/>
      <c r="N96" s="22"/>
      <c r="O96" s="22"/>
      <c r="P96" s="22"/>
      <c r="Q96" s="22"/>
      <c r="R96" s="22"/>
    </row>
    <row r="97" spans="3:18" ht="15.75" customHeight="1" x14ac:dyDescent="0.2">
      <c r="C97" s="22"/>
      <c r="D97" s="22"/>
      <c r="E97" s="22"/>
      <c r="F97" s="22"/>
      <c r="G97" s="22"/>
      <c r="H97" s="22"/>
      <c r="I97" s="22"/>
      <c r="J97" s="22"/>
      <c r="K97" s="22"/>
      <c r="L97" s="22"/>
      <c r="M97" s="22"/>
      <c r="N97" s="22"/>
      <c r="O97" s="22"/>
      <c r="P97" s="22"/>
      <c r="Q97" s="22"/>
      <c r="R97" s="22"/>
    </row>
    <row r="98" spans="3:18" ht="15.75" customHeight="1" x14ac:dyDescent="0.2">
      <c r="C98" s="22"/>
      <c r="D98" s="22"/>
      <c r="E98" s="22"/>
      <c r="F98" s="22"/>
      <c r="G98" s="22"/>
      <c r="H98" s="22"/>
      <c r="I98" s="22"/>
      <c r="J98" s="22"/>
      <c r="K98" s="22"/>
      <c r="L98" s="22"/>
      <c r="M98" s="22"/>
      <c r="N98" s="22"/>
      <c r="O98" s="22"/>
      <c r="P98" s="22"/>
      <c r="Q98" s="22"/>
      <c r="R98" s="22"/>
    </row>
    <row r="99" spans="3:18" ht="15.75" customHeight="1" x14ac:dyDescent="0.2">
      <c r="C99" s="22"/>
      <c r="D99" s="22"/>
      <c r="E99" s="22"/>
      <c r="F99" s="22"/>
      <c r="G99" s="22"/>
      <c r="H99" s="22"/>
      <c r="I99" s="22"/>
      <c r="J99" s="22"/>
      <c r="K99" s="22"/>
      <c r="L99" s="22"/>
      <c r="M99" s="22"/>
      <c r="N99" s="22"/>
      <c r="O99" s="22"/>
      <c r="P99" s="22"/>
      <c r="Q99" s="22"/>
      <c r="R99" s="22"/>
    </row>
    <row r="100" spans="3:18" ht="15.75" customHeight="1" x14ac:dyDescent="0.2">
      <c r="C100" s="22"/>
      <c r="D100" s="22"/>
      <c r="E100" s="22"/>
      <c r="F100" s="22"/>
      <c r="G100" s="22"/>
      <c r="H100" s="22"/>
      <c r="I100" s="22"/>
      <c r="J100" s="22"/>
      <c r="K100" s="22"/>
      <c r="L100" s="22"/>
      <c r="M100" s="22"/>
      <c r="N100" s="22"/>
      <c r="O100" s="22"/>
      <c r="P100" s="22"/>
      <c r="Q100" s="22"/>
      <c r="R100" s="22"/>
    </row>
    <row r="101" spans="3:18" ht="15.75" customHeight="1" x14ac:dyDescent="0.2">
      <c r="C101" s="22"/>
      <c r="D101" s="22"/>
      <c r="E101" s="22"/>
      <c r="F101" s="22"/>
      <c r="G101" s="22"/>
      <c r="H101" s="22"/>
      <c r="I101" s="22"/>
      <c r="J101" s="22"/>
      <c r="K101" s="22"/>
      <c r="L101" s="22"/>
      <c r="M101" s="22"/>
      <c r="N101" s="22"/>
      <c r="O101" s="22"/>
      <c r="P101" s="22"/>
      <c r="Q101" s="22"/>
      <c r="R101" s="22"/>
    </row>
    <row r="102" spans="3:18" ht="15.75" customHeight="1" x14ac:dyDescent="0.2">
      <c r="C102" s="22"/>
      <c r="D102" s="22"/>
      <c r="E102" s="22"/>
      <c r="F102" s="22"/>
      <c r="G102" s="22"/>
      <c r="H102" s="22"/>
      <c r="I102" s="22"/>
      <c r="J102" s="22"/>
      <c r="K102" s="22"/>
      <c r="L102" s="22"/>
      <c r="M102" s="22"/>
      <c r="N102" s="22"/>
      <c r="O102" s="22"/>
      <c r="P102" s="22"/>
      <c r="Q102" s="22"/>
      <c r="R102" s="22"/>
    </row>
    <row r="103" spans="3:18" ht="15.75" customHeight="1" x14ac:dyDescent="0.2">
      <c r="C103" s="22"/>
      <c r="D103" s="22"/>
      <c r="E103" s="22"/>
      <c r="F103" s="22"/>
      <c r="G103" s="22"/>
      <c r="H103" s="22"/>
      <c r="I103" s="22"/>
      <c r="J103" s="22"/>
      <c r="K103" s="22"/>
      <c r="L103" s="22"/>
      <c r="M103" s="22"/>
      <c r="N103" s="22"/>
      <c r="O103" s="22"/>
      <c r="P103" s="22"/>
      <c r="Q103" s="22"/>
      <c r="R103" s="22"/>
    </row>
    <row r="104" spans="3:18" ht="15.75" customHeight="1" x14ac:dyDescent="0.2">
      <c r="C104" s="22"/>
      <c r="D104" s="22"/>
      <c r="E104" s="22"/>
      <c r="F104" s="22"/>
      <c r="G104" s="22"/>
      <c r="H104" s="22"/>
      <c r="I104" s="22"/>
      <c r="J104" s="22"/>
      <c r="K104" s="22"/>
      <c r="L104" s="22"/>
      <c r="M104" s="22"/>
      <c r="N104" s="22"/>
      <c r="O104" s="22"/>
      <c r="P104" s="22"/>
      <c r="Q104" s="22"/>
      <c r="R104" s="22"/>
    </row>
    <row r="105" spans="3:18" ht="15.75" customHeight="1" x14ac:dyDescent="0.2">
      <c r="C105" s="22"/>
      <c r="D105" s="22"/>
      <c r="E105" s="22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</row>
    <row r="106" spans="3:18" ht="15.75" customHeight="1" x14ac:dyDescent="0.2">
      <c r="C106" s="22"/>
      <c r="D106" s="22"/>
      <c r="E106" s="22"/>
      <c r="F106" s="22"/>
      <c r="G106" s="22"/>
      <c r="H106" s="22"/>
      <c r="I106" s="22"/>
      <c r="J106" s="22"/>
      <c r="K106" s="22"/>
      <c r="L106" s="22"/>
      <c r="M106" s="22"/>
      <c r="N106" s="22"/>
      <c r="O106" s="22"/>
      <c r="P106" s="22"/>
      <c r="Q106" s="22"/>
      <c r="R106" s="22"/>
    </row>
    <row r="107" spans="3:18" ht="15.75" customHeight="1" x14ac:dyDescent="0.2">
      <c r="C107" s="22"/>
      <c r="D107" s="22"/>
      <c r="E107" s="22"/>
      <c r="F107" s="22"/>
      <c r="G107" s="22"/>
      <c r="H107" s="22"/>
      <c r="I107" s="22"/>
      <c r="J107" s="22"/>
      <c r="K107" s="22"/>
      <c r="L107" s="22"/>
      <c r="M107" s="22"/>
      <c r="N107" s="22"/>
      <c r="O107" s="22"/>
      <c r="P107" s="22"/>
      <c r="Q107" s="22"/>
      <c r="R107" s="22"/>
    </row>
    <row r="108" spans="3:18" ht="15.75" customHeight="1" x14ac:dyDescent="0.2">
      <c r="C108" s="22"/>
      <c r="D108" s="22"/>
      <c r="E108" s="22"/>
      <c r="F108" s="22"/>
      <c r="G108" s="22"/>
      <c r="H108" s="22"/>
      <c r="I108" s="22"/>
      <c r="J108" s="22"/>
      <c r="K108" s="22"/>
      <c r="L108" s="22"/>
      <c r="M108" s="22"/>
      <c r="N108" s="22"/>
      <c r="O108" s="22"/>
      <c r="P108" s="22"/>
      <c r="Q108" s="22"/>
      <c r="R108" s="22"/>
    </row>
    <row r="109" spans="3:18" ht="15.75" customHeight="1" x14ac:dyDescent="0.2">
      <c r="C109" s="22"/>
      <c r="D109" s="22"/>
      <c r="E109" s="22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</row>
    <row r="110" spans="3:18" ht="15.75" customHeight="1" x14ac:dyDescent="0.2">
      <c r="C110" s="22"/>
      <c r="D110" s="22"/>
      <c r="E110" s="22"/>
      <c r="F110" s="22"/>
      <c r="G110" s="22"/>
      <c r="H110" s="22"/>
      <c r="I110" s="22"/>
      <c r="J110" s="22"/>
      <c r="K110" s="22"/>
      <c r="L110" s="22"/>
      <c r="M110" s="22"/>
      <c r="N110" s="22"/>
      <c r="O110" s="22"/>
      <c r="P110" s="22"/>
      <c r="Q110" s="22"/>
      <c r="R110" s="22"/>
    </row>
    <row r="111" spans="3:18" ht="15.75" customHeight="1" x14ac:dyDescent="0.2">
      <c r="C111" s="22"/>
      <c r="D111" s="22"/>
      <c r="E111" s="22"/>
      <c r="F111" s="22"/>
      <c r="G111" s="22"/>
      <c r="H111" s="22"/>
      <c r="I111" s="22"/>
      <c r="J111" s="22"/>
      <c r="K111" s="22"/>
      <c r="L111" s="22"/>
      <c r="M111" s="22"/>
      <c r="N111" s="22"/>
      <c r="O111" s="22"/>
      <c r="P111" s="22"/>
      <c r="Q111" s="22"/>
      <c r="R111" s="22"/>
    </row>
    <row r="112" spans="3:18" ht="15.75" customHeight="1" x14ac:dyDescent="0.2">
      <c r="C112" s="22"/>
      <c r="D112" s="22"/>
      <c r="E112" s="22"/>
      <c r="F112" s="22"/>
      <c r="G112" s="22"/>
      <c r="H112" s="22"/>
      <c r="I112" s="22"/>
      <c r="J112" s="22"/>
      <c r="K112" s="22"/>
      <c r="L112" s="22"/>
      <c r="M112" s="22"/>
      <c r="N112" s="22"/>
      <c r="O112" s="22"/>
      <c r="P112" s="22"/>
      <c r="Q112" s="22"/>
      <c r="R112" s="22"/>
    </row>
    <row r="113" spans="3:18" ht="15.75" customHeight="1" x14ac:dyDescent="0.2">
      <c r="C113" s="22"/>
      <c r="D113" s="22"/>
      <c r="E113" s="22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</row>
    <row r="114" spans="3:18" ht="15.75" customHeight="1" x14ac:dyDescent="0.2">
      <c r="C114" s="22"/>
      <c r="D114" s="22"/>
      <c r="E114" s="22"/>
      <c r="F114" s="22"/>
      <c r="G114" s="22"/>
      <c r="H114" s="22"/>
      <c r="I114" s="22"/>
      <c r="J114" s="22"/>
      <c r="K114" s="22"/>
      <c r="L114" s="22"/>
      <c r="M114" s="22"/>
      <c r="N114" s="22"/>
      <c r="O114" s="22"/>
      <c r="P114" s="22"/>
      <c r="Q114" s="22"/>
      <c r="R114" s="22"/>
    </row>
    <row r="115" spans="3:18" ht="15.75" customHeight="1" x14ac:dyDescent="0.2">
      <c r="C115" s="22"/>
      <c r="D115" s="22"/>
      <c r="E115" s="22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</row>
    <row r="116" spans="3:18" ht="15.75" customHeight="1" x14ac:dyDescent="0.2">
      <c r="C116" s="22"/>
      <c r="D116" s="22"/>
      <c r="E116" s="22"/>
      <c r="F116" s="22"/>
      <c r="G116" s="22"/>
      <c r="H116" s="22"/>
      <c r="I116" s="22"/>
      <c r="J116" s="22"/>
      <c r="K116" s="22"/>
      <c r="L116" s="22"/>
      <c r="M116" s="22"/>
      <c r="N116" s="22"/>
      <c r="O116" s="22"/>
      <c r="P116" s="22"/>
      <c r="Q116" s="22"/>
      <c r="R116" s="22"/>
    </row>
    <row r="117" spans="3:18" ht="15.75" customHeight="1" x14ac:dyDescent="0.2">
      <c r="C117" s="22"/>
      <c r="D117" s="22"/>
      <c r="E117" s="22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</row>
    <row r="118" spans="3:18" ht="15.75" customHeight="1" x14ac:dyDescent="0.2">
      <c r="C118" s="22"/>
      <c r="D118" s="22"/>
      <c r="E118" s="22"/>
      <c r="F118" s="22"/>
      <c r="G118" s="22"/>
      <c r="H118" s="22"/>
      <c r="I118" s="22"/>
      <c r="J118" s="22"/>
      <c r="K118" s="22"/>
      <c r="L118" s="22"/>
      <c r="M118" s="22"/>
      <c r="N118" s="22"/>
      <c r="O118" s="22"/>
      <c r="P118" s="22"/>
      <c r="Q118" s="22"/>
      <c r="R118" s="22"/>
    </row>
    <row r="119" spans="3:18" ht="15.75" customHeight="1" x14ac:dyDescent="0.2">
      <c r="C119" s="22"/>
      <c r="D119" s="22"/>
      <c r="E119" s="22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</row>
    <row r="120" spans="3:18" ht="15.75" customHeight="1" x14ac:dyDescent="0.2">
      <c r="C120" s="22"/>
      <c r="D120" s="22"/>
      <c r="E120" s="22"/>
      <c r="F120" s="22"/>
      <c r="G120" s="22"/>
      <c r="H120" s="22"/>
      <c r="I120" s="22"/>
      <c r="J120" s="22"/>
      <c r="K120" s="22"/>
      <c r="L120" s="22"/>
      <c r="M120" s="22"/>
      <c r="N120" s="22"/>
      <c r="O120" s="22"/>
      <c r="P120" s="22"/>
      <c r="Q120" s="22"/>
      <c r="R120" s="22"/>
    </row>
    <row r="121" spans="3:18" ht="15.75" customHeight="1" x14ac:dyDescent="0.2">
      <c r="C121" s="22"/>
      <c r="D121" s="22"/>
      <c r="E121" s="22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</row>
    <row r="122" spans="3:18" ht="15.75" customHeight="1" x14ac:dyDescent="0.2">
      <c r="C122" s="22"/>
      <c r="D122" s="22"/>
      <c r="E122" s="22"/>
      <c r="F122" s="22"/>
      <c r="G122" s="22"/>
      <c r="H122" s="22"/>
      <c r="I122" s="22"/>
      <c r="J122" s="22"/>
      <c r="K122" s="22"/>
      <c r="L122" s="22"/>
      <c r="M122" s="22"/>
      <c r="N122" s="22"/>
      <c r="O122" s="22"/>
      <c r="P122" s="22"/>
      <c r="Q122" s="22"/>
      <c r="R122" s="22"/>
    </row>
    <row r="123" spans="3:18" ht="15.75" customHeight="1" x14ac:dyDescent="0.2">
      <c r="C123" s="22"/>
      <c r="D123" s="22"/>
      <c r="E123" s="22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</row>
    <row r="124" spans="3:18" ht="15.75" customHeight="1" x14ac:dyDescent="0.2">
      <c r="C124" s="22"/>
      <c r="D124" s="22"/>
      <c r="E124" s="22"/>
      <c r="F124" s="22"/>
      <c r="G124" s="22"/>
      <c r="H124" s="22"/>
      <c r="I124" s="22"/>
      <c r="J124" s="22"/>
      <c r="K124" s="22"/>
      <c r="L124" s="22"/>
      <c r="M124" s="22"/>
      <c r="N124" s="22"/>
      <c r="O124" s="22"/>
      <c r="P124" s="22"/>
      <c r="Q124" s="22"/>
      <c r="R124" s="22"/>
    </row>
    <row r="125" spans="3:18" ht="15.75" customHeight="1" x14ac:dyDescent="0.2">
      <c r="C125" s="22"/>
      <c r="D125" s="22"/>
      <c r="E125" s="22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</row>
    <row r="126" spans="3:18" ht="15.75" customHeight="1" x14ac:dyDescent="0.2"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</row>
    <row r="127" spans="3:18" ht="15.75" customHeight="1" x14ac:dyDescent="0.2"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</row>
    <row r="128" spans="3:18" ht="15.75" customHeight="1" x14ac:dyDescent="0.2"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</row>
    <row r="129" spans="3:18" ht="15.75" customHeight="1" x14ac:dyDescent="0.2"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</row>
    <row r="130" spans="3:18" ht="15.75" customHeight="1" x14ac:dyDescent="0.2"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</row>
    <row r="131" spans="3:18" ht="15.75" customHeight="1" x14ac:dyDescent="0.2"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</row>
    <row r="132" spans="3:18" ht="15.75" customHeight="1" x14ac:dyDescent="0.2"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</row>
    <row r="133" spans="3:18" ht="15.75" customHeight="1" x14ac:dyDescent="0.2"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</row>
    <row r="134" spans="3:18" ht="15.75" customHeight="1" x14ac:dyDescent="0.2"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</row>
    <row r="135" spans="3:18" ht="15.75" customHeight="1" x14ac:dyDescent="0.2"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</row>
    <row r="136" spans="3:18" ht="15.75" customHeight="1" x14ac:dyDescent="0.2"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</row>
    <row r="137" spans="3:18" ht="15.75" customHeight="1" x14ac:dyDescent="0.2"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</row>
    <row r="138" spans="3:18" ht="15.75" customHeight="1" x14ac:dyDescent="0.2"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</row>
    <row r="139" spans="3:18" ht="15.75" customHeight="1" x14ac:dyDescent="0.2"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</row>
    <row r="140" spans="3:18" ht="15.75" customHeight="1" x14ac:dyDescent="0.2"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</row>
    <row r="141" spans="3:18" ht="15.75" customHeight="1" x14ac:dyDescent="0.2"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</row>
    <row r="142" spans="3:18" ht="15.75" customHeight="1" x14ac:dyDescent="0.2"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</row>
    <row r="143" spans="3:18" ht="15.75" customHeight="1" x14ac:dyDescent="0.2"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</row>
    <row r="144" spans="3:18" ht="15.75" customHeight="1" x14ac:dyDescent="0.2"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</row>
    <row r="145" spans="3:18" ht="15.75" customHeight="1" x14ac:dyDescent="0.2"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</row>
    <row r="146" spans="3:18" ht="15.75" customHeight="1" x14ac:dyDescent="0.2">
      <c r="C146" s="22"/>
      <c r="D146" s="22"/>
      <c r="E146" s="22"/>
      <c r="F146" s="22"/>
      <c r="G146" s="22"/>
      <c r="H146" s="22"/>
      <c r="I146" s="22"/>
      <c r="J146" s="22"/>
      <c r="K146" s="22"/>
      <c r="L146" s="22"/>
      <c r="M146" s="22"/>
      <c r="N146" s="22"/>
      <c r="O146" s="22"/>
      <c r="P146" s="22"/>
      <c r="Q146" s="22"/>
      <c r="R146" s="22"/>
    </row>
    <row r="147" spans="3:18" ht="15.75" customHeight="1" x14ac:dyDescent="0.2"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</row>
    <row r="148" spans="3:18" ht="15.75" customHeight="1" x14ac:dyDescent="0.2">
      <c r="C148" s="22"/>
      <c r="D148" s="22"/>
      <c r="E148" s="22"/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</row>
    <row r="149" spans="3:18" ht="15.75" customHeight="1" x14ac:dyDescent="0.2">
      <c r="C149" s="22"/>
      <c r="D149" s="22"/>
      <c r="E149" s="22"/>
      <c r="F149" s="22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</row>
    <row r="150" spans="3:18" ht="15.75" customHeight="1" x14ac:dyDescent="0.2">
      <c r="C150" s="22"/>
      <c r="D150" s="22"/>
      <c r="E150" s="22"/>
      <c r="F150" s="22"/>
      <c r="G150" s="22"/>
      <c r="H150" s="22"/>
      <c r="I150" s="22"/>
      <c r="J150" s="22"/>
      <c r="K150" s="22"/>
      <c r="L150" s="22"/>
      <c r="M150" s="22"/>
      <c r="N150" s="22"/>
      <c r="O150" s="22"/>
      <c r="P150" s="22"/>
      <c r="Q150" s="22"/>
      <c r="R150" s="22"/>
    </row>
    <row r="151" spans="3:18" ht="15.75" customHeight="1" x14ac:dyDescent="0.2">
      <c r="C151" s="22"/>
      <c r="D151" s="22"/>
      <c r="E151" s="22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</row>
    <row r="152" spans="3:18" ht="15.75" customHeight="1" x14ac:dyDescent="0.2">
      <c r="C152" s="22"/>
      <c r="D152" s="22"/>
      <c r="E152" s="22"/>
      <c r="F152" s="22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</row>
    <row r="153" spans="3:18" ht="15.75" customHeight="1" x14ac:dyDescent="0.2">
      <c r="C153" s="22"/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</row>
    <row r="154" spans="3:18" ht="15.75" customHeight="1" x14ac:dyDescent="0.2">
      <c r="C154" s="22"/>
      <c r="D154" s="22"/>
      <c r="E154" s="22"/>
      <c r="F154" s="22"/>
      <c r="G154" s="22"/>
      <c r="H154" s="22"/>
      <c r="I154" s="22"/>
      <c r="J154" s="22"/>
      <c r="K154" s="22"/>
      <c r="L154" s="22"/>
      <c r="M154" s="22"/>
      <c r="N154" s="22"/>
      <c r="O154" s="22"/>
      <c r="P154" s="22"/>
      <c r="Q154" s="22"/>
      <c r="R154" s="22"/>
    </row>
    <row r="155" spans="3:18" ht="15.75" customHeight="1" x14ac:dyDescent="0.2">
      <c r="C155" s="22"/>
      <c r="D155" s="22"/>
      <c r="E155" s="22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</row>
    <row r="156" spans="3:18" ht="15.75" customHeight="1" x14ac:dyDescent="0.2">
      <c r="C156" s="22"/>
      <c r="D156" s="22"/>
      <c r="E156" s="22"/>
      <c r="F156" s="22"/>
      <c r="G156" s="22"/>
      <c r="H156" s="22"/>
      <c r="I156" s="22"/>
      <c r="J156" s="22"/>
      <c r="K156" s="22"/>
      <c r="L156" s="22"/>
      <c r="M156" s="22"/>
      <c r="N156" s="22"/>
      <c r="O156" s="22"/>
      <c r="P156" s="22"/>
      <c r="Q156" s="22"/>
      <c r="R156" s="22"/>
    </row>
    <row r="157" spans="3:18" ht="15.75" customHeight="1" x14ac:dyDescent="0.2">
      <c r="C157" s="22"/>
      <c r="D157" s="22"/>
      <c r="E157" s="22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</row>
    <row r="158" spans="3:18" ht="15.75" customHeight="1" x14ac:dyDescent="0.2">
      <c r="C158" s="22"/>
      <c r="D158" s="22"/>
      <c r="E158" s="22"/>
      <c r="F158" s="22"/>
      <c r="G158" s="22"/>
      <c r="H158" s="22"/>
      <c r="I158" s="22"/>
      <c r="J158" s="22"/>
      <c r="K158" s="22"/>
      <c r="L158" s="22"/>
      <c r="M158" s="22"/>
      <c r="N158" s="22"/>
      <c r="O158" s="22"/>
      <c r="P158" s="22"/>
      <c r="Q158" s="22"/>
      <c r="R158" s="22"/>
    </row>
    <row r="159" spans="3:18" ht="15.75" customHeight="1" x14ac:dyDescent="0.2">
      <c r="C159" s="22"/>
      <c r="D159" s="22"/>
      <c r="E159" s="22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</row>
    <row r="160" spans="3:18" ht="15.75" customHeight="1" x14ac:dyDescent="0.2">
      <c r="C160" s="22"/>
      <c r="D160" s="22"/>
      <c r="E160" s="22"/>
      <c r="F160" s="22"/>
      <c r="G160" s="22"/>
      <c r="H160" s="22"/>
      <c r="I160" s="22"/>
      <c r="J160" s="22"/>
      <c r="K160" s="22"/>
      <c r="L160" s="22"/>
      <c r="M160" s="22"/>
      <c r="N160" s="22"/>
      <c r="O160" s="22"/>
      <c r="P160" s="22"/>
      <c r="Q160" s="22"/>
      <c r="R160" s="22"/>
    </row>
    <row r="161" spans="3:18" ht="15.75" customHeight="1" x14ac:dyDescent="0.2">
      <c r="C161" s="22"/>
      <c r="D161" s="22"/>
      <c r="E161" s="22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</row>
    <row r="162" spans="3:18" ht="15.75" customHeight="1" x14ac:dyDescent="0.2">
      <c r="C162" s="22"/>
      <c r="D162" s="22"/>
      <c r="E162" s="22"/>
      <c r="F162" s="22"/>
      <c r="G162" s="22"/>
      <c r="H162" s="22"/>
      <c r="I162" s="22"/>
      <c r="J162" s="22"/>
      <c r="K162" s="22"/>
      <c r="L162" s="22"/>
      <c r="M162" s="22"/>
      <c r="N162" s="22"/>
      <c r="O162" s="22"/>
      <c r="P162" s="22"/>
      <c r="Q162" s="22"/>
      <c r="R162" s="22"/>
    </row>
    <row r="163" spans="3:18" ht="15.75" customHeight="1" x14ac:dyDescent="0.2">
      <c r="C163" s="22"/>
      <c r="D163" s="22"/>
      <c r="E163" s="22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</row>
    <row r="164" spans="3:18" ht="15.75" customHeight="1" x14ac:dyDescent="0.2">
      <c r="C164" s="22"/>
      <c r="D164" s="22"/>
      <c r="E164" s="22"/>
      <c r="F164" s="22"/>
      <c r="G164" s="22"/>
      <c r="H164" s="22"/>
      <c r="I164" s="22"/>
      <c r="J164" s="22"/>
      <c r="K164" s="22"/>
      <c r="L164" s="22"/>
      <c r="M164" s="22"/>
      <c r="N164" s="22"/>
      <c r="O164" s="22"/>
      <c r="P164" s="22"/>
      <c r="Q164" s="22"/>
      <c r="R164" s="22"/>
    </row>
    <row r="165" spans="3:18" ht="15.75" customHeight="1" x14ac:dyDescent="0.2">
      <c r="C165" s="22"/>
      <c r="D165" s="22"/>
      <c r="E165" s="22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</row>
    <row r="166" spans="3:18" ht="15.75" customHeight="1" x14ac:dyDescent="0.2">
      <c r="C166" s="22"/>
      <c r="D166" s="22"/>
      <c r="E166" s="22"/>
      <c r="F166" s="22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</row>
    <row r="167" spans="3:18" ht="15.75" customHeight="1" x14ac:dyDescent="0.2">
      <c r="C167" s="22"/>
      <c r="D167" s="22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</row>
    <row r="168" spans="3:18" ht="15.75" customHeight="1" x14ac:dyDescent="0.2">
      <c r="C168" s="22"/>
      <c r="D168" s="22"/>
      <c r="E168" s="22"/>
      <c r="F168" s="22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  <c r="R168" s="22"/>
    </row>
    <row r="169" spans="3:18" ht="15.75" customHeight="1" x14ac:dyDescent="0.2">
      <c r="C169" s="22"/>
      <c r="D169" s="22"/>
      <c r="E169" s="22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</row>
    <row r="170" spans="3:18" ht="15.75" customHeight="1" x14ac:dyDescent="0.2">
      <c r="C170" s="22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</row>
    <row r="171" spans="3:18" ht="15.75" customHeight="1" x14ac:dyDescent="0.2">
      <c r="C171" s="22"/>
      <c r="D171" s="22"/>
      <c r="E171" s="22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</row>
    <row r="172" spans="3:18" ht="15.75" customHeight="1" x14ac:dyDescent="0.2">
      <c r="C172" s="22"/>
      <c r="D172" s="22"/>
      <c r="E172" s="22"/>
      <c r="F172" s="22"/>
      <c r="G172" s="22"/>
      <c r="H172" s="22"/>
      <c r="I172" s="22"/>
      <c r="J172" s="22"/>
      <c r="K172" s="22"/>
      <c r="L172" s="22"/>
      <c r="M172" s="22"/>
      <c r="N172" s="22"/>
      <c r="O172" s="22"/>
      <c r="P172" s="22"/>
      <c r="Q172" s="22"/>
      <c r="R172" s="22"/>
    </row>
    <row r="173" spans="3:18" ht="15.75" customHeight="1" x14ac:dyDescent="0.2">
      <c r="C173" s="22"/>
      <c r="D173" s="22"/>
      <c r="E173" s="22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</row>
    <row r="174" spans="3:18" ht="15.75" customHeight="1" x14ac:dyDescent="0.2">
      <c r="C174" s="22"/>
      <c r="D174" s="22"/>
      <c r="E174" s="22"/>
      <c r="F174" s="22"/>
      <c r="G174" s="22"/>
      <c r="H174" s="22"/>
      <c r="I174" s="22"/>
      <c r="J174" s="22"/>
      <c r="K174" s="22"/>
      <c r="L174" s="22"/>
      <c r="M174" s="22"/>
      <c r="N174" s="22"/>
      <c r="O174" s="22"/>
      <c r="P174" s="22"/>
      <c r="Q174" s="22"/>
      <c r="R174" s="22"/>
    </row>
    <row r="175" spans="3:18" ht="15.75" customHeight="1" x14ac:dyDescent="0.2">
      <c r="C175" s="22"/>
      <c r="D175" s="22"/>
      <c r="E175" s="22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</row>
    <row r="176" spans="3:18" ht="15.75" customHeight="1" x14ac:dyDescent="0.2">
      <c r="C176" s="22"/>
      <c r="D176" s="22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  <c r="R176" s="22"/>
    </row>
    <row r="177" spans="3:18" ht="15.75" customHeight="1" x14ac:dyDescent="0.2">
      <c r="C177" s="22"/>
      <c r="D177" s="22"/>
      <c r="E177" s="22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</row>
    <row r="178" spans="3:18" ht="15.75" customHeight="1" x14ac:dyDescent="0.2">
      <c r="C178" s="22"/>
      <c r="D178" s="22"/>
      <c r="E178" s="22"/>
      <c r="F178" s="22"/>
      <c r="G178" s="22"/>
      <c r="H178" s="22"/>
      <c r="I178" s="22"/>
      <c r="J178" s="22"/>
      <c r="K178" s="22"/>
      <c r="L178" s="22"/>
      <c r="M178" s="22"/>
      <c r="N178" s="22"/>
      <c r="O178" s="22"/>
      <c r="P178" s="22"/>
      <c r="Q178" s="22"/>
      <c r="R178" s="22"/>
    </row>
    <row r="179" spans="3:18" ht="15.75" customHeight="1" x14ac:dyDescent="0.2">
      <c r="C179" s="22"/>
      <c r="D179" s="22"/>
      <c r="E179" s="22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</row>
    <row r="180" spans="3:18" ht="15.75" customHeight="1" x14ac:dyDescent="0.2">
      <c r="C180" s="22"/>
      <c r="D180" s="22"/>
      <c r="E180" s="22"/>
      <c r="F180" s="22"/>
      <c r="G180" s="22"/>
      <c r="H180" s="22"/>
      <c r="I180" s="22"/>
      <c r="J180" s="22"/>
      <c r="K180" s="22"/>
      <c r="L180" s="22"/>
      <c r="M180" s="22"/>
      <c r="N180" s="22"/>
      <c r="O180" s="22"/>
      <c r="P180" s="22"/>
      <c r="Q180" s="22"/>
      <c r="R180" s="22"/>
    </row>
    <row r="181" spans="3:18" ht="15.75" customHeight="1" x14ac:dyDescent="0.2">
      <c r="C181" s="22"/>
      <c r="D181" s="22"/>
      <c r="E181" s="22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</row>
    <row r="182" spans="3:18" ht="15.75" customHeight="1" x14ac:dyDescent="0.2">
      <c r="C182" s="22"/>
      <c r="D182" s="22"/>
      <c r="E182" s="22"/>
      <c r="F182" s="22"/>
      <c r="G182" s="22"/>
      <c r="H182" s="22"/>
      <c r="I182" s="22"/>
      <c r="J182" s="22"/>
      <c r="K182" s="22"/>
      <c r="L182" s="22"/>
      <c r="M182" s="22"/>
      <c r="N182" s="22"/>
      <c r="O182" s="22"/>
      <c r="P182" s="22"/>
      <c r="Q182" s="22"/>
      <c r="R182" s="22"/>
    </row>
    <row r="183" spans="3:18" ht="15.75" customHeight="1" x14ac:dyDescent="0.2">
      <c r="C183" s="22"/>
      <c r="D183" s="22"/>
      <c r="E183" s="22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</row>
    <row r="184" spans="3:18" ht="15.75" customHeight="1" x14ac:dyDescent="0.2">
      <c r="C184" s="22"/>
      <c r="D184" s="22"/>
      <c r="E184" s="22"/>
      <c r="F184" s="22"/>
      <c r="G184" s="22"/>
      <c r="H184" s="22"/>
      <c r="I184" s="22"/>
      <c r="J184" s="22"/>
      <c r="K184" s="22"/>
      <c r="L184" s="22"/>
      <c r="M184" s="22"/>
      <c r="N184" s="22"/>
      <c r="O184" s="22"/>
      <c r="P184" s="22"/>
      <c r="Q184" s="22"/>
      <c r="R184" s="22"/>
    </row>
    <row r="185" spans="3:18" ht="15.75" customHeight="1" x14ac:dyDescent="0.2">
      <c r="C185" s="22"/>
      <c r="D185" s="22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</row>
    <row r="186" spans="3:18" ht="15.75" customHeight="1" x14ac:dyDescent="0.2">
      <c r="C186" s="22"/>
      <c r="D186" s="22"/>
      <c r="E186" s="22"/>
      <c r="F186" s="22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</row>
    <row r="187" spans="3:18" ht="15.75" customHeight="1" x14ac:dyDescent="0.2">
      <c r="C187" s="22"/>
      <c r="D187" s="22"/>
      <c r="E187" s="22"/>
      <c r="F187" s="22"/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22"/>
      <c r="R187" s="22"/>
    </row>
    <row r="188" spans="3:18" ht="15.75" customHeight="1" x14ac:dyDescent="0.2">
      <c r="C188" s="22"/>
      <c r="D188" s="22"/>
      <c r="E188" s="22"/>
      <c r="F188" s="22"/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22"/>
      <c r="R188" s="22"/>
    </row>
    <row r="189" spans="3:18" ht="15.75" customHeight="1" x14ac:dyDescent="0.2">
      <c r="C189" s="22"/>
      <c r="D189" s="22"/>
      <c r="E189" s="22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</row>
    <row r="190" spans="3:18" ht="15.75" customHeight="1" x14ac:dyDescent="0.2">
      <c r="C190" s="22"/>
      <c r="D190" s="22"/>
      <c r="E190" s="22"/>
      <c r="F190" s="22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</row>
    <row r="191" spans="3:18" ht="15.75" customHeight="1" x14ac:dyDescent="0.2">
      <c r="C191" s="22"/>
      <c r="D191" s="22"/>
      <c r="E191" s="22"/>
      <c r="F191" s="22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</row>
    <row r="192" spans="3:18" ht="15.75" customHeight="1" x14ac:dyDescent="0.2">
      <c r="C192" s="22"/>
      <c r="D192" s="22"/>
      <c r="E192" s="22"/>
      <c r="F192" s="22"/>
      <c r="G192" s="22"/>
      <c r="H192" s="22"/>
      <c r="I192" s="22"/>
      <c r="J192" s="22"/>
      <c r="K192" s="22"/>
      <c r="L192" s="22"/>
      <c r="M192" s="22"/>
      <c r="N192" s="22"/>
      <c r="O192" s="22"/>
      <c r="P192" s="22"/>
      <c r="Q192" s="22"/>
      <c r="R192" s="22"/>
    </row>
    <row r="193" spans="3:18" ht="15.75" customHeight="1" x14ac:dyDescent="0.2">
      <c r="C193" s="22"/>
      <c r="D193" s="22"/>
      <c r="E193" s="22"/>
      <c r="F193" s="22"/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22"/>
      <c r="R193" s="22"/>
    </row>
    <row r="194" spans="3:18" ht="15.75" customHeight="1" x14ac:dyDescent="0.2">
      <c r="C194" s="22"/>
      <c r="D194" s="22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  <c r="R194" s="22"/>
    </row>
    <row r="195" spans="3:18" ht="15.75" customHeight="1" x14ac:dyDescent="0.2">
      <c r="C195" s="22"/>
      <c r="D195" s="22"/>
      <c r="E195" s="22"/>
      <c r="F195" s="22"/>
      <c r="G195" s="22"/>
      <c r="H195" s="22"/>
      <c r="I195" s="22"/>
      <c r="J195" s="22"/>
      <c r="K195" s="22"/>
      <c r="L195" s="22"/>
      <c r="M195" s="22"/>
      <c r="N195" s="22"/>
      <c r="O195" s="22"/>
      <c r="P195" s="22"/>
      <c r="Q195" s="22"/>
      <c r="R195" s="22"/>
    </row>
    <row r="196" spans="3:18" ht="15.75" customHeight="1" x14ac:dyDescent="0.2">
      <c r="C196" s="22"/>
      <c r="D196" s="22"/>
      <c r="E196" s="22"/>
      <c r="F196" s="22"/>
      <c r="G196" s="22"/>
      <c r="H196" s="22"/>
      <c r="I196" s="22"/>
      <c r="J196" s="22"/>
      <c r="K196" s="22"/>
      <c r="L196" s="22"/>
      <c r="M196" s="22"/>
      <c r="N196" s="22"/>
      <c r="O196" s="22"/>
      <c r="P196" s="22"/>
      <c r="Q196" s="22"/>
      <c r="R196" s="22"/>
    </row>
    <row r="197" spans="3:18" ht="15.75" customHeight="1" x14ac:dyDescent="0.2">
      <c r="C197" s="22"/>
      <c r="D197" s="22"/>
      <c r="E197" s="22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</row>
    <row r="198" spans="3:18" ht="15.75" customHeight="1" x14ac:dyDescent="0.2">
      <c r="C198" s="22"/>
      <c r="D198" s="22"/>
      <c r="E198" s="22"/>
      <c r="F198" s="22"/>
      <c r="G198" s="22"/>
      <c r="H198" s="22"/>
      <c r="I198" s="22"/>
      <c r="J198" s="22"/>
      <c r="K198" s="22"/>
      <c r="L198" s="22"/>
      <c r="M198" s="22"/>
      <c r="N198" s="22"/>
      <c r="O198" s="22"/>
      <c r="P198" s="22"/>
      <c r="Q198" s="22"/>
      <c r="R198" s="22"/>
    </row>
    <row r="199" spans="3:18" ht="15.75" customHeight="1" x14ac:dyDescent="0.2">
      <c r="C199" s="22"/>
      <c r="D199" s="22"/>
      <c r="E199" s="22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</row>
    <row r="200" spans="3:18" ht="15.75" customHeight="1" x14ac:dyDescent="0.2">
      <c r="C200" s="22"/>
      <c r="D200" s="22"/>
      <c r="E200" s="22"/>
      <c r="F200" s="22"/>
      <c r="G200" s="22"/>
      <c r="H200" s="22"/>
      <c r="I200" s="22"/>
      <c r="J200" s="22"/>
      <c r="K200" s="22"/>
      <c r="L200" s="22"/>
      <c r="M200" s="22"/>
      <c r="N200" s="22"/>
      <c r="O200" s="22"/>
      <c r="P200" s="22"/>
      <c r="Q200" s="22"/>
      <c r="R200" s="22"/>
    </row>
    <row r="201" spans="3:18" ht="15.75" customHeight="1" x14ac:dyDescent="0.2">
      <c r="C201" s="22"/>
      <c r="D201" s="22"/>
      <c r="E201" s="22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</row>
    <row r="202" spans="3:18" ht="15.75" customHeight="1" x14ac:dyDescent="0.2">
      <c r="C202" s="22"/>
      <c r="D202" s="22"/>
      <c r="E202" s="22"/>
      <c r="F202" s="22"/>
      <c r="G202" s="22"/>
      <c r="H202" s="22"/>
      <c r="I202" s="22"/>
      <c r="J202" s="22"/>
      <c r="K202" s="22"/>
      <c r="L202" s="22"/>
      <c r="M202" s="22"/>
      <c r="N202" s="22"/>
      <c r="O202" s="22"/>
      <c r="P202" s="22"/>
      <c r="Q202" s="22"/>
      <c r="R202" s="22"/>
    </row>
    <row r="203" spans="3:18" ht="15.75" customHeight="1" x14ac:dyDescent="0.2">
      <c r="C203" s="22"/>
      <c r="D203" s="22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</row>
    <row r="204" spans="3:18" ht="15.75" customHeight="1" x14ac:dyDescent="0.2">
      <c r="C204" s="22"/>
      <c r="D204" s="22"/>
      <c r="E204" s="22"/>
      <c r="F204" s="22"/>
      <c r="G204" s="22"/>
      <c r="H204" s="22"/>
      <c r="I204" s="22"/>
      <c r="J204" s="22"/>
      <c r="K204" s="22"/>
      <c r="L204" s="22"/>
      <c r="M204" s="22"/>
      <c r="N204" s="22"/>
      <c r="O204" s="22"/>
      <c r="P204" s="22"/>
      <c r="Q204" s="22"/>
      <c r="R204" s="22"/>
    </row>
    <row r="205" spans="3:18" ht="15.75" customHeight="1" x14ac:dyDescent="0.2">
      <c r="C205" s="22"/>
      <c r="D205" s="22"/>
      <c r="E205" s="22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</row>
    <row r="206" spans="3:18" ht="15.75" customHeight="1" x14ac:dyDescent="0.2">
      <c r="C206" s="22"/>
      <c r="D206" s="22"/>
      <c r="E206" s="22"/>
      <c r="F206" s="22"/>
      <c r="G206" s="22"/>
      <c r="H206" s="22"/>
      <c r="I206" s="22"/>
      <c r="J206" s="22"/>
      <c r="K206" s="22"/>
      <c r="L206" s="22"/>
      <c r="M206" s="22"/>
      <c r="N206" s="22"/>
      <c r="O206" s="22"/>
      <c r="P206" s="22"/>
      <c r="Q206" s="22"/>
      <c r="R206" s="22"/>
    </row>
    <row r="207" spans="3:18" ht="15.75" customHeight="1" x14ac:dyDescent="0.2">
      <c r="C207" s="22"/>
      <c r="D207" s="22"/>
      <c r="E207" s="22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</row>
    <row r="208" spans="3:18" ht="15.75" customHeight="1" x14ac:dyDescent="0.2">
      <c r="C208" s="22"/>
      <c r="D208" s="22"/>
      <c r="E208" s="22"/>
      <c r="F208" s="22"/>
      <c r="G208" s="22"/>
      <c r="H208" s="22"/>
      <c r="I208" s="22"/>
      <c r="J208" s="22"/>
      <c r="K208" s="22"/>
      <c r="L208" s="22"/>
      <c r="M208" s="22"/>
      <c r="N208" s="22"/>
      <c r="O208" s="22"/>
      <c r="P208" s="22"/>
      <c r="Q208" s="22"/>
      <c r="R208" s="22"/>
    </row>
    <row r="209" spans="3:18" ht="15.75" customHeight="1" x14ac:dyDescent="0.2">
      <c r="C209" s="22"/>
      <c r="D209" s="22"/>
      <c r="E209" s="22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</row>
    <row r="210" spans="3:18" ht="15.75" customHeight="1" x14ac:dyDescent="0.2">
      <c r="C210" s="22"/>
      <c r="D210" s="22"/>
      <c r="E210" s="22"/>
      <c r="F210" s="22"/>
      <c r="G210" s="22"/>
      <c r="H210" s="22"/>
      <c r="I210" s="22"/>
      <c r="J210" s="22"/>
      <c r="K210" s="22"/>
      <c r="L210" s="22"/>
      <c r="M210" s="22"/>
      <c r="N210" s="22"/>
      <c r="O210" s="22"/>
      <c r="P210" s="22"/>
      <c r="Q210" s="22"/>
      <c r="R210" s="22"/>
    </row>
    <row r="211" spans="3:18" ht="15.75" customHeight="1" x14ac:dyDescent="0.2">
      <c r="C211" s="22"/>
      <c r="D211" s="22"/>
      <c r="E211" s="22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</row>
    <row r="212" spans="3:18" ht="15.75" customHeight="1" x14ac:dyDescent="0.2">
      <c r="C212" s="22"/>
      <c r="D212" s="22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  <c r="R212" s="22"/>
    </row>
    <row r="213" spans="3:18" ht="15.75" customHeight="1" x14ac:dyDescent="0.2">
      <c r="C213" s="22"/>
      <c r="D213" s="22"/>
      <c r="E213" s="22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</row>
    <row r="214" spans="3:18" ht="15.75" customHeight="1" x14ac:dyDescent="0.2">
      <c r="C214" s="22"/>
      <c r="D214" s="22"/>
      <c r="E214" s="22"/>
      <c r="F214" s="22"/>
      <c r="G214" s="22"/>
      <c r="H214" s="22"/>
      <c r="I214" s="22"/>
      <c r="J214" s="22"/>
      <c r="K214" s="22"/>
      <c r="L214" s="22"/>
      <c r="M214" s="22"/>
      <c r="N214" s="22"/>
      <c r="O214" s="22"/>
      <c r="P214" s="22"/>
      <c r="Q214" s="22"/>
      <c r="R214" s="22"/>
    </row>
    <row r="215" spans="3:18" ht="15.75" customHeight="1" x14ac:dyDescent="0.2">
      <c r="C215" s="22"/>
      <c r="D215" s="22"/>
      <c r="E215" s="22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</row>
    <row r="216" spans="3:18" ht="15.75" customHeight="1" x14ac:dyDescent="0.2">
      <c r="C216" s="22"/>
      <c r="D216" s="22"/>
      <c r="E216" s="22"/>
      <c r="F216" s="22"/>
      <c r="G216" s="22"/>
      <c r="H216" s="22"/>
      <c r="I216" s="22"/>
      <c r="J216" s="22"/>
      <c r="K216" s="22"/>
      <c r="L216" s="22"/>
      <c r="M216" s="22"/>
      <c r="N216" s="22"/>
      <c r="O216" s="22"/>
      <c r="P216" s="22"/>
      <c r="Q216" s="22"/>
      <c r="R216" s="22"/>
    </row>
    <row r="217" spans="3:18" ht="15.75" customHeight="1" x14ac:dyDescent="0.2">
      <c r="C217" s="22"/>
      <c r="D217" s="22"/>
      <c r="E217" s="22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</row>
    <row r="218" spans="3:18" ht="15.75" customHeight="1" x14ac:dyDescent="0.2">
      <c r="C218" s="22"/>
      <c r="D218" s="22"/>
      <c r="E218" s="22"/>
      <c r="F218" s="22"/>
      <c r="G218" s="22"/>
      <c r="H218" s="22"/>
      <c r="I218" s="22"/>
      <c r="J218" s="22"/>
      <c r="K218" s="22"/>
      <c r="L218" s="22"/>
      <c r="M218" s="22"/>
      <c r="N218" s="22"/>
      <c r="O218" s="22"/>
      <c r="P218" s="22"/>
      <c r="Q218" s="22"/>
      <c r="R218" s="22"/>
    </row>
    <row r="219" spans="3:18" ht="15.75" customHeight="1" x14ac:dyDescent="0.2">
      <c r="C219" s="22"/>
      <c r="D219" s="22"/>
      <c r="E219" s="22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</row>
    <row r="220" spans="3:18" ht="15.75" customHeight="1" x14ac:dyDescent="0.2">
      <c r="C220" s="22"/>
      <c r="D220" s="22"/>
      <c r="E220" s="22"/>
      <c r="F220" s="22"/>
      <c r="G220" s="22"/>
      <c r="H220" s="22"/>
      <c r="I220" s="22"/>
      <c r="J220" s="22"/>
      <c r="K220" s="22"/>
      <c r="L220" s="22"/>
      <c r="M220" s="22"/>
      <c r="N220" s="22"/>
      <c r="O220" s="22"/>
      <c r="P220" s="22"/>
      <c r="Q220" s="22"/>
      <c r="R220" s="22"/>
    </row>
    <row r="221" spans="3:18" ht="15.75" customHeight="1" x14ac:dyDescent="0.15"/>
    <row r="222" spans="3:18" ht="15.75" customHeight="1" x14ac:dyDescent="0.15"/>
    <row r="223" spans="3:18" ht="15.75" customHeight="1" x14ac:dyDescent="0.15"/>
    <row r="224" spans="3:18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G1000"/>
  <sheetViews>
    <sheetView tabSelected="1" workbookViewId="0">
      <pane xSplit="2" ySplit="3" topLeftCell="C4" activePane="bottomRight" state="frozen"/>
      <selection activeCell="C4" sqref="C4:XFD31"/>
      <selection pane="topRight" activeCell="C4" sqref="C4:XFD31"/>
      <selection pane="bottomLeft" activeCell="C4" sqref="C4:XFD31"/>
      <selection pane="bottomRight" activeCell="C4" sqref="C4:XFD31"/>
    </sheetView>
  </sheetViews>
  <sheetFormatPr baseColWidth="10" defaultColWidth="14.5" defaultRowHeight="15" customHeight="1" x14ac:dyDescent="0.15"/>
  <cols>
    <col min="1" max="1" width="16.1640625" customWidth="1"/>
    <col min="2" max="2" width="18.33203125" customWidth="1"/>
    <col min="3" max="3" width="7.6640625" customWidth="1"/>
    <col min="4" max="4" width="6.5" customWidth="1"/>
    <col min="5" max="5" width="10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9.33203125" customWidth="1"/>
    <col min="16" max="16" width="11" customWidth="1"/>
    <col min="17" max="18" width="8.5" customWidth="1"/>
    <col min="20" max="20" width="12" customWidth="1"/>
    <col min="21" max="21" width="19.1640625" customWidth="1"/>
    <col min="22" max="22" width="25" customWidth="1"/>
    <col min="23" max="23" width="5.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29" t="str">
        <f ca="1">IFERROR(__xludf.DUMMYFUNCTION("IFERROR(VLOOKUP(B2,IMPORTRANGE(""https://docs.google.com/spreadsheets/d/1x0DhHglkXKoEBOD2MBsuK_EyIr1ouxD2ftIpqOYFa-k/edit?usp=sharing"",""OllieShops-SKU-Specific Info!B1:BJ7000""),4,FALSE),"""")"),"")</f>
        <v/>
      </c>
      <c r="B1" s="30"/>
      <c r="C1" s="31" t="s">
        <v>0</v>
      </c>
      <c r="D1" s="33" t="s">
        <v>1</v>
      </c>
      <c r="E1" s="33" t="s">
        <v>2</v>
      </c>
      <c r="F1" s="35" t="s">
        <v>3</v>
      </c>
      <c r="G1" s="35" t="s">
        <v>4</v>
      </c>
      <c r="H1" s="36" t="s">
        <v>5</v>
      </c>
      <c r="I1" s="33" t="s">
        <v>6</v>
      </c>
      <c r="J1" s="33" t="s">
        <v>7</v>
      </c>
      <c r="K1" s="33" t="s">
        <v>8</v>
      </c>
      <c r="L1" s="33" t="s">
        <v>9</v>
      </c>
      <c r="M1" s="40" t="s">
        <v>10</v>
      </c>
      <c r="N1" s="41" t="s">
        <v>11</v>
      </c>
      <c r="O1" s="33" t="s">
        <v>12</v>
      </c>
      <c r="P1" s="33" t="s">
        <v>13</v>
      </c>
      <c r="Q1" s="33" t="s">
        <v>14</v>
      </c>
      <c r="R1" s="33" t="s">
        <v>15</v>
      </c>
      <c r="S1" s="42" t="s">
        <v>16</v>
      </c>
      <c r="T1" s="42" t="s">
        <v>17</v>
      </c>
      <c r="U1" s="42" t="s">
        <v>18</v>
      </c>
      <c r="V1" s="42" t="s">
        <v>19</v>
      </c>
      <c r="W1" s="42" t="s">
        <v>20</v>
      </c>
      <c r="X1" s="42" t="s">
        <v>21</v>
      </c>
      <c r="Y1" s="42" t="s">
        <v>22</v>
      </c>
      <c r="Z1" s="42" t="s">
        <v>23</v>
      </c>
      <c r="AA1" s="42" t="s">
        <v>24</v>
      </c>
      <c r="AB1" s="42" t="s">
        <v>25</v>
      </c>
      <c r="AC1" s="42" t="s">
        <v>26</v>
      </c>
      <c r="AD1" s="44" t="s">
        <v>27</v>
      </c>
      <c r="AE1" s="45" t="s">
        <v>28</v>
      </c>
      <c r="AF1" s="46" t="s">
        <v>29</v>
      </c>
      <c r="AG1" s="45" t="s">
        <v>30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IFERROR(__xludf.DUMMYFUNCTION("IFERROR(VLOOKUP(B2,IMPORTRANGE(""https://docs.google.com/spreadsheets/d/1x0DhHglkXKoEBOD2MBsuK_EyIr1ouxD2ftIpqOYFa-k/edit?usp=sharing"",""OllieShops-SKU-Specific Info!B1:BJ7000""),3,FALSE),"""")"),"")</f>
        <v/>
      </c>
      <c r="B2" s="3" t="s">
        <v>76</v>
      </c>
      <c r="C2" s="32"/>
      <c r="D2" s="34"/>
      <c r="E2" s="32"/>
      <c r="F2" s="34"/>
      <c r="G2" s="34"/>
      <c r="H2" s="37"/>
      <c r="I2" s="34"/>
      <c r="J2" s="34"/>
      <c r="K2" s="37"/>
      <c r="L2" s="37"/>
      <c r="M2" s="37"/>
      <c r="N2" s="34"/>
      <c r="O2" s="34"/>
      <c r="P2" s="32"/>
      <c r="Q2" s="34"/>
      <c r="R2" s="34"/>
      <c r="S2" s="30"/>
      <c r="T2" s="30"/>
      <c r="U2" s="43"/>
      <c r="V2" s="43"/>
      <c r="W2" s="30"/>
      <c r="X2" s="30"/>
      <c r="Y2" s="30"/>
      <c r="Z2" s="30"/>
      <c r="AA2" s="43"/>
      <c r="AB2" s="43"/>
      <c r="AC2" s="43"/>
      <c r="AD2" s="43"/>
      <c r="AE2" s="30"/>
      <c r="AF2" s="30"/>
      <c r="AG2" s="30"/>
    </row>
    <row r="3" spans="1:33" ht="16" x14ac:dyDescent="0.15">
      <c r="A3" s="38" t="s">
        <v>32</v>
      </c>
      <c r="B3" s="39"/>
      <c r="C3" s="4">
        <f ca="1">((AE31+AF31)/0.85)*-1</f>
        <v>8.447058823529412</v>
      </c>
      <c r="D3" s="5">
        <f>SUM(D4:D99671)</f>
        <v>107</v>
      </c>
      <c r="E3" s="5"/>
      <c r="F3" s="6">
        <f t="shared" ref="F3:G3" si="0">SUM(F4:F99671)</f>
        <v>5852.5999999999995</v>
      </c>
      <c r="G3" s="6">
        <f t="shared" si="0"/>
        <v>0</v>
      </c>
      <c r="H3" s="7">
        <f>G3/F3*-1</f>
        <v>0</v>
      </c>
      <c r="I3" s="8">
        <f ca="1">J3/F3</f>
        <v>0.71176457750140487</v>
      </c>
      <c r="J3" s="6">
        <f ca="1">SUM(J4:J99671)</f>
        <v>4165.6733662847219</v>
      </c>
      <c r="K3" s="6">
        <f ca="1">J3/D3</f>
        <v>38.931526787707682</v>
      </c>
      <c r="L3" s="5"/>
      <c r="M3" s="9"/>
      <c r="N3" s="10"/>
      <c r="O3" s="5" t="str">
        <f ca="1">IFERROR(__xludf.DUMMYFUNCTION("IFERROR(VLOOKUP(B2,IMPORTRANGE(""https://docs.google.com/spreadsheets/d/1owCo6kL_VFQ5nPTdNogErmCBLjNiktT1m3SzTrxu3R0/edit#gid=2146806407"",""Ollie Shops - Compiled!b1:g5000""),2,FALSE),"""")"),"")</f>
        <v/>
      </c>
      <c r="P3" s="5"/>
      <c r="Q3" s="11"/>
      <c r="R3" s="11"/>
      <c r="S3" s="6"/>
      <c r="T3" s="10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10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10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5">
        <f>SUM(W4:W99671)</f>
        <v>0</v>
      </c>
      <c r="X3" s="7">
        <f>AVERAGE(X4:X99671)</f>
        <v>0</v>
      </c>
      <c r="Y3" s="6">
        <f>ROUND(AVERAGE(Y4:Y99671),2)</f>
        <v>0</v>
      </c>
      <c r="Z3" s="5"/>
      <c r="AA3" s="5"/>
      <c r="AB3" s="5"/>
      <c r="AC3" s="5"/>
      <c r="AD3" s="5"/>
      <c r="AE3" s="12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Info!B2:BZ7000""),36,false)),"""")*-1"),0)</f>
        <v>0</v>
      </c>
      <c r="AG3" s="6">
        <f>SUM(AG4:AG99671)</f>
        <v>0</v>
      </c>
    </row>
    <row r="4" spans="1:33" s="52" customFormat="1" ht="15.75" hidden="1" customHeight="1" x14ac:dyDescent="0.2">
      <c r="A4" s="13" t="s">
        <v>33</v>
      </c>
      <c r="B4" s="13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48"/>
      <c r="T4" s="48"/>
      <c r="U4" s="49"/>
      <c r="V4" s="50"/>
      <c r="W4" s="48"/>
      <c r="X4" s="48"/>
      <c r="Y4" s="48"/>
      <c r="Z4" s="48"/>
      <c r="AA4" s="48"/>
      <c r="AB4" s="51"/>
      <c r="AC4" s="48"/>
      <c r="AD4" s="48"/>
      <c r="AE4" s="48"/>
      <c r="AF4" s="48"/>
      <c r="AG4" s="48"/>
    </row>
    <row r="5" spans="1:33" s="52" customFormat="1" ht="15.75" hidden="1" customHeight="1" x14ac:dyDescent="0.2">
      <c r="A5" s="13" t="s">
        <v>34</v>
      </c>
      <c r="B5" s="13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48"/>
      <c r="T5" s="48"/>
      <c r="U5" s="49"/>
      <c r="V5" s="54"/>
      <c r="W5" s="48"/>
      <c r="X5" s="48"/>
      <c r="Y5" s="48"/>
      <c r="Z5" s="48"/>
      <c r="AA5" s="48"/>
      <c r="AB5" s="51"/>
      <c r="AC5" s="48"/>
      <c r="AD5" s="48"/>
      <c r="AE5" s="48"/>
      <c r="AF5" s="48"/>
      <c r="AG5" s="48"/>
    </row>
    <row r="6" spans="1:33" s="52" customFormat="1" ht="15.75" hidden="1" customHeight="1" x14ac:dyDescent="0.2">
      <c r="A6" s="13" t="s">
        <v>35</v>
      </c>
      <c r="B6" s="13"/>
      <c r="C6" s="17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48"/>
      <c r="T6" s="48"/>
      <c r="U6" s="49"/>
      <c r="V6" s="54"/>
      <c r="W6" s="48"/>
      <c r="X6" s="48"/>
      <c r="Y6" s="48"/>
      <c r="Z6" s="48"/>
      <c r="AA6" s="48"/>
      <c r="AB6" s="51"/>
      <c r="AC6" s="48"/>
      <c r="AD6" s="48"/>
      <c r="AE6" s="48"/>
      <c r="AF6" s="48"/>
      <c r="AG6" s="48"/>
    </row>
    <row r="7" spans="1:33" s="52" customFormat="1" ht="15.75" hidden="1" customHeight="1" x14ac:dyDescent="0.2">
      <c r="A7" s="13" t="s">
        <v>36</v>
      </c>
      <c r="B7" s="13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48"/>
      <c r="T7" s="48"/>
      <c r="U7" s="49"/>
      <c r="V7" s="54"/>
      <c r="W7" s="48"/>
      <c r="X7" s="48"/>
      <c r="Y7" s="48"/>
      <c r="Z7" s="48"/>
      <c r="AA7" s="48"/>
      <c r="AB7" s="51"/>
      <c r="AC7" s="48"/>
      <c r="AD7" s="48"/>
      <c r="AE7" s="48"/>
      <c r="AF7" s="48"/>
      <c r="AG7" s="48"/>
    </row>
    <row r="8" spans="1:33" s="52" customFormat="1" ht="15.75" hidden="1" customHeight="1" x14ac:dyDescent="0.2">
      <c r="A8" s="13" t="s">
        <v>37</v>
      </c>
      <c r="B8" s="13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48"/>
      <c r="T8" s="48"/>
      <c r="U8" s="49"/>
      <c r="V8" s="54"/>
      <c r="W8" s="48"/>
      <c r="X8" s="48"/>
      <c r="Y8" s="48"/>
      <c r="Z8" s="48"/>
      <c r="AA8" s="48"/>
      <c r="AB8" s="51"/>
      <c r="AC8" s="48"/>
      <c r="AD8" s="48"/>
      <c r="AE8" s="48"/>
      <c r="AF8" s="48"/>
      <c r="AG8" s="48"/>
    </row>
    <row r="9" spans="1:33" s="52" customFormat="1" ht="15.75" hidden="1" customHeight="1" x14ac:dyDescent="0.2">
      <c r="A9" s="13" t="s">
        <v>38</v>
      </c>
      <c r="B9" s="13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48"/>
      <c r="T9" s="48"/>
      <c r="U9" s="49"/>
      <c r="V9" s="54"/>
      <c r="W9" s="48"/>
      <c r="X9" s="48"/>
      <c r="Y9" s="48"/>
      <c r="Z9" s="48"/>
      <c r="AA9" s="48"/>
      <c r="AB9" s="51"/>
      <c r="AC9" s="48"/>
      <c r="AD9" s="48"/>
      <c r="AE9" s="48"/>
      <c r="AF9" s="48"/>
      <c r="AG9" s="48"/>
    </row>
    <row r="10" spans="1:33" s="52" customFormat="1" ht="15.75" hidden="1" customHeight="1" x14ac:dyDescent="0.2">
      <c r="A10" s="13" t="s">
        <v>39</v>
      </c>
      <c r="B10" s="13"/>
      <c r="C10" s="17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48"/>
      <c r="T10" s="48"/>
      <c r="U10" s="49"/>
      <c r="V10" s="54"/>
      <c r="W10" s="48"/>
      <c r="X10" s="48"/>
      <c r="Y10" s="48"/>
      <c r="Z10" s="48"/>
      <c r="AA10" s="48"/>
      <c r="AB10" s="51"/>
      <c r="AC10" s="48"/>
      <c r="AD10" s="48"/>
      <c r="AE10" s="48"/>
      <c r="AF10" s="48"/>
      <c r="AG10" s="48"/>
    </row>
    <row r="11" spans="1:33" s="52" customFormat="1" ht="15.75" hidden="1" customHeight="1" x14ac:dyDescent="0.2">
      <c r="A11" s="13" t="s">
        <v>40</v>
      </c>
      <c r="B11" s="13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48"/>
      <c r="T11" s="48"/>
      <c r="U11" s="49"/>
      <c r="V11" s="54"/>
      <c r="W11" s="48"/>
      <c r="X11" s="48"/>
      <c r="Y11" s="48"/>
      <c r="Z11" s="48"/>
      <c r="AA11" s="48"/>
      <c r="AB11" s="51"/>
      <c r="AC11" s="48"/>
      <c r="AD11" s="48"/>
      <c r="AE11" s="48"/>
      <c r="AF11" s="48"/>
      <c r="AG11" s="48"/>
    </row>
    <row r="12" spans="1:33" s="52" customFormat="1" ht="15.75" hidden="1" customHeight="1" x14ac:dyDescent="0.2">
      <c r="A12" s="13" t="s">
        <v>41</v>
      </c>
      <c r="B12" s="13"/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48"/>
      <c r="T12" s="48"/>
      <c r="U12" s="49"/>
      <c r="V12" s="54"/>
      <c r="W12" s="48"/>
      <c r="X12" s="48"/>
      <c r="Y12" s="48"/>
      <c r="Z12" s="48"/>
      <c r="AA12" s="48"/>
      <c r="AB12" s="51"/>
      <c r="AC12" s="48"/>
      <c r="AD12" s="48"/>
      <c r="AE12" s="48"/>
      <c r="AF12" s="48"/>
      <c r="AG12" s="48"/>
    </row>
    <row r="13" spans="1:33" s="52" customFormat="1" ht="15.75" hidden="1" customHeight="1" x14ac:dyDescent="0.2">
      <c r="A13" s="13" t="s">
        <v>42</v>
      </c>
      <c r="B13" s="13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48"/>
      <c r="T13" s="48"/>
      <c r="U13" s="49"/>
      <c r="V13" s="54"/>
      <c r="W13" s="48"/>
      <c r="X13" s="48"/>
      <c r="Y13" s="48"/>
      <c r="Z13" s="48"/>
      <c r="AA13" s="48"/>
      <c r="AB13" s="51"/>
      <c r="AC13" s="48"/>
      <c r="AD13" s="48"/>
      <c r="AE13" s="48"/>
      <c r="AF13" s="48"/>
      <c r="AG13" s="48"/>
    </row>
    <row r="14" spans="1:33" s="52" customFormat="1" ht="15.75" hidden="1" customHeight="1" x14ac:dyDescent="0.2">
      <c r="A14" s="13" t="s">
        <v>43</v>
      </c>
      <c r="B14" s="13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48"/>
      <c r="T14" s="48"/>
      <c r="U14" s="49"/>
      <c r="V14" s="54"/>
      <c r="W14" s="48"/>
      <c r="X14" s="48"/>
      <c r="Y14" s="48"/>
      <c r="Z14" s="48"/>
      <c r="AA14" s="48"/>
      <c r="AB14" s="51"/>
      <c r="AC14" s="48"/>
      <c r="AD14" s="48"/>
      <c r="AE14" s="48"/>
      <c r="AF14" s="48"/>
      <c r="AG14" s="48"/>
    </row>
    <row r="15" spans="1:33" s="52" customFormat="1" ht="15.75" hidden="1" customHeight="1" x14ac:dyDescent="0.2">
      <c r="A15" s="13" t="s">
        <v>44</v>
      </c>
      <c r="B15" s="13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48"/>
      <c r="T15" s="48"/>
      <c r="U15" s="49"/>
      <c r="V15" s="54"/>
      <c r="W15" s="48"/>
      <c r="X15" s="48"/>
      <c r="Y15" s="48"/>
      <c r="Z15" s="48"/>
      <c r="AA15" s="48"/>
      <c r="AB15" s="51"/>
      <c r="AC15" s="48"/>
      <c r="AD15" s="48"/>
      <c r="AE15" s="48"/>
      <c r="AF15" s="48"/>
      <c r="AG15" s="48"/>
    </row>
    <row r="16" spans="1:33" s="52" customFormat="1" ht="15.75" hidden="1" customHeight="1" x14ac:dyDescent="0.2">
      <c r="A16" s="13" t="s">
        <v>45</v>
      </c>
      <c r="B16" s="13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48"/>
      <c r="T16" s="48"/>
      <c r="U16" s="49"/>
      <c r="V16" s="54"/>
      <c r="W16" s="48"/>
      <c r="X16" s="48"/>
      <c r="Y16" s="48"/>
      <c r="Z16" s="48"/>
      <c r="AA16" s="48"/>
      <c r="AB16" s="51"/>
      <c r="AC16" s="48"/>
      <c r="AD16" s="48"/>
      <c r="AE16" s="48"/>
      <c r="AF16" s="48"/>
      <c r="AG16" s="48"/>
    </row>
    <row r="17" spans="1:33" s="52" customFormat="1" ht="15.75" hidden="1" customHeight="1" x14ac:dyDescent="0.2">
      <c r="A17" s="13" t="s">
        <v>46</v>
      </c>
      <c r="B17" s="13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48"/>
      <c r="T17" s="48"/>
      <c r="U17" s="49"/>
      <c r="V17" s="54"/>
      <c r="W17" s="48"/>
      <c r="X17" s="48"/>
      <c r="Y17" s="48"/>
      <c r="Z17" s="48"/>
      <c r="AA17" s="48"/>
      <c r="AB17" s="51"/>
      <c r="AC17" s="48"/>
      <c r="AD17" s="48"/>
      <c r="AE17" s="48"/>
      <c r="AF17" s="48"/>
      <c r="AG17" s="48"/>
    </row>
    <row r="18" spans="1:33" s="52" customFormat="1" ht="15.75" hidden="1" customHeight="1" x14ac:dyDescent="0.2">
      <c r="A18" s="13" t="s">
        <v>47</v>
      </c>
      <c r="B18" s="21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48"/>
      <c r="T18" s="48"/>
      <c r="U18" s="49"/>
      <c r="V18" s="54"/>
      <c r="W18" s="48"/>
      <c r="X18" s="48"/>
      <c r="Y18" s="48"/>
      <c r="Z18" s="48"/>
      <c r="AA18" s="48"/>
      <c r="AB18" s="51"/>
      <c r="AC18" s="48"/>
      <c r="AD18" s="48"/>
      <c r="AE18" s="48"/>
      <c r="AF18" s="48"/>
      <c r="AG18" s="48"/>
    </row>
    <row r="19" spans="1:33" s="52" customFormat="1" ht="15.75" hidden="1" customHeight="1" x14ac:dyDescent="0.2">
      <c r="A19" s="13" t="s">
        <v>48</v>
      </c>
      <c r="B19" s="13"/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48"/>
      <c r="T19" s="48"/>
      <c r="U19" s="49"/>
      <c r="V19" s="54"/>
      <c r="W19" s="48"/>
      <c r="X19" s="48"/>
      <c r="Y19" s="48"/>
      <c r="Z19" s="48"/>
      <c r="AA19" s="48"/>
      <c r="AB19" s="51"/>
      <c r="AC19" s="48"/>
      <c r="AD19" s="48"/>
      <c r="AE19" s="48"/>
      <c r="AF19" s="48"/>
      <c r="AG19" s="48"/>
    </row>
    <row r="20" spans="1:33" s="52" customFormat="1" ht="15.75" hidden="1" customHeight="1" x14ac:dyDescent="0.2">
      <c r="A20" s="13" t="s">
        <v>49</v>
      </c>
      <c r="B20" s="13"/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48"/>
      <c r="T20" s="48"/>
      <c r="U20" s="49"/>
      <c r="V20" s="54"/>
      <c r="W20" s="48"/>
      <c r="X20" s="48"/>
      <c r="Y20" s="48"/>
      <c r="Z20" s="48"/>
      <c r="AA20" s="48"/>
      <c r="AB20" s="51"/>
      <c r="AC20" s="48"/>
      <c r="AD20" s="48"/>
      <c r="AE20" s="48"/>
      <c r="AF20" s="48"/>
      <c r="AG20" s="48"/>
    </row>
    <row r="21" spans="1:33" s="52" customFormat="1" ht="15.75" hidden="1" customHeight="1" x14ac:dyDescent="0.2">
      <c r="A21" s="13" t="s">
        <v>50</v>
      </c>
      <c r="B21" s="13"/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48"/>
      <c r="T21" s="48"/>
      <c r="U21" s="49"/>
      <c r="V21" s="54"/>
      <c r="W21" s="48"/>
      <c r="X21" s="48"/>
      <c r="Y21" s="48"/>
      <c r="Z21" s="48"/>
      <c r="AA21" s="48"/>
      <c r="AB21" s="51"/>
      <c r="AC21" s="48"/>
      <c r="AD21" s="48"/>
      <c r="AE21" s="48"/>
      <c r="AF21" s="48"/>
      <c r="AG21" s="48"/>
    </row>
    <row r="22" spans="1:33" s="52" customFormat="1" ht="15.75" hidden="1" customHeight="1" x14ac:dyDescent="0.2">
      <c r="A22" s="13" t="s">
        <v>51</v>
      </c>
      <c r="B22" s="13"/>
      <c r="C22" s="17"/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48"/>
      <c r="T22" s="48"/>
      <c r="U22" s="49"/>
      <c r="V22" s="54"/>
      <c r="W22" s="48"/>
      <c r="X22" s="48"/>
      <c r="Y22" s="48"/>
      <c r="Z22" s="48"/>
      <c r="AA22" s="48"/>
      <c r="AB22" s="51"/>
      <c r="AC22" s="48"/>
      <c r="AD22" s="48"/>
      <c r="AE22" s="48"/>
      <c r="AF22" s="48"/>
      <c r="AG22" s="48"/>
    </row>
    <row r="23" spans="1:33" s="52" customFormat="1" ht="15.75" hidden="1" customHeight="1" x14ac:dyDescent="0.2">
      <c r="A23" s="13" t="s">
        <v>52</v>
      </c>
      <c r="B23" s="13"/>
      <c r="C23" s="17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48"/>
      <c r="T23" s="48"/>
      <c r="U23" s="49"/>
      <c r="V23" s="54"/>
      <c r="W23" s="48"/>
      <c r="X23" s="48"/>
      <c r="Y23" s="48"/>
      <c r="Z23" s="48"/>
      <c r="AA23" s="48"/>
      <c r="AB23" s="51"/>
      <c r="AC23" s="48"/>
      <c r="AD23" s="48"/>
      <c r="AE23" s="48"/>
      <c r="AF23" s="48"/>
      <c r="AG23" s="48"/>
    </row>
    <row r="24" spans="1:33" s="52" customFormat="1" ht="15.75" hidden="1" customHeight="1" x14ac:dyDescent="0.2">
      <c r="A24" s="13" t="s">
        <v>53</v>
      </c>
      <c r="B24" s="13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48"/>
      <c r="T24" s="48"/>
      <c r="U24" s="49"/>
      <c r="V24" s="54"/>
      <c r="W24" s="48"/>
      <c r="X24" s="48"/>
      <c r="Y24" s="48"/>
      <c r="Z24" s="48"/>
      <c r="AA24" s="48"/>
      <c r="AB24" s="51"/>
      <c r="AC24" s="48"/>
      <c r="AD24" s="48"/>
      <c r="AE24" s="48"/>
      <c r="AF24" s="48"/>
      <c r="AG24" s="48"/>
    </row>
    <row r="25" spans="1:33" s="52" customFormat="1" ht="15.75" hidden="1" customHeight="1" x14ac:dyDescent="0.2">
      <c r="A25" s="13" t="s">
        <v>54</v>
      </c>
      <c r="B25" s="13"/>
      <c r="C25" s="17"/>
      <c r="D25" s="17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48"/>
      <c r="T25" s="48"/>
      <c r="U25" s="49"/>
      <c r="V25" s="54"/>
      <c r="W25" s="48"/>
      <c r="X25" s="48"/>
      <c r="Y25" s="48"/>
      <c r="Z25" s="48"/>
      <c r="AA25" s="48"/>
      <c r="AB25" s="51"/>
      <c r="AC25" s="48"/>
      <c r="AD25" s="48"/>
      <c r="AE25" s="48"/>
      <c r="AF25" s="48"/>
      <c r="AG25" s="48"/>
    </row>
    <row r="26" spans="1:33" s="52" customFormat="1" ht="15.75" hidden="1" customHeight="1" x14ac:dyDescent="0.2">
      <c r="A26" s="13" t="s">
        <v>58</v>
      </c>
      <c r="B26" s="13"/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48"/>
      <c r="T26" s="48"/>
      <c r="U26" s="49"/>
      <c r="V26" s="54"/>
      <c r="W26" s="48"/>
      <c r="X26" s="48"/>
      <c r="Y26" s="48"/>
      <c r="Z26" s="48"/>
      <c r="AA26" s="48"/>
      <c r="AB26" s="51"/>
      <c r="AC26" s="48"/>
      <c r="AD26" s="48"/>
      <c r="AE26" s="48"/>
      <c r="AF26" s="48"/>
      <c r="AG26" s="48"/>
    </row>
    <row r="27" spans="1:33" s="52" customFormat="1" ht="15.75" customHeight="1" x14ac:dyDescent="0.2">
      <c r="A27" s="13" t="s">
        <v>60</v>
      </c>
      <c r="B27" s="13" t="s">
        <v>67</v>
      </c>
      <c r="C27" s="17">
        <f t="shared" ref="C27:C31" si="1">IFERROR(F27/D27," - ")</f>
        <v>53.010555555555555</v>
      </c>
      <c r="D27" s="17">
        <v>36</v>
      </c>
      <c r="E27" s="17">
        <v>0</v>
      </c>
      <c r="F27" s="17">
        <v>1908.38</v>
      </c>
      <c r="G27" s="17">
        <v>0</v>
      </c>
      <c r="H27" s="17">
        <f t="shared" ref="H27:H31" si="2">G27/F27*-1</f>
        <v>0</v>
      </c>
      <c r="I27" s="17">
        <f t="shared" ref="I27:I31" si="3">J27/F27</f>
        <v>0.70736633099801915</v>
      </c>
      <c r="J27" s="17">
        <f t="shared" ref="J27:J31" si="4">F27*0.85+G27+AF27*D27+D27*AE27+AG27+AD27</f>
        <v>1349.9237587499999</v>
      </c>
      <c r="K27" s="17">
        <f t="shared" ref="K27:K31" si="5">J27/D27</f>
        <v>37.497882187499997</v>
      </c>
      <c r="L27" s="17">
        <v>131</v>
      </c>
      <c r="M27" s="17">
        <f t="shared" ref="M27:M31" si="6">IFERROR(D27/L27,"-")</f>
        <v>0.27480916030534353</v>
      </c>
      <c r="N27" s="17">
        <v>117</v>
      </c>
      <c r="O27" s="17">
        <f t="shared" ref="O27:P27" si="7">D27/7</f>
        <v>5.1428571428571432</v>
      </c>
      <c r="P27" s="17">
        <f t="shared" si="7"/>
        <v>0</v>
      </c>
      <c r="Q27" s="17">
        <f t="shared" ref="Q27:Q31" si="8">ROUNDDOWN(N27/(O27+P27),0)</f>
        <v>22</v>
      </c>
      <c r="R27" s="17"/>
      <c r="S27" s="48">
        <v>7.8014184397163122E-2</v>
      </c>
      <c r="T27" s="48" t="s">
        <v>56</v>
      </c>
      <c r="U27" s="49" t="s">
        <v>56</v>
      </c>
      <c r="V27" s="54" t="s">
        <v>56</v>
      </c>
      <c r="W27" s="48">
        <v>0</v>
      </c>
      <c r="X27" s="48">
        <f t="shared" ref="X27:X31" si="9">IFERROR(W27/D27,0)</f>
        <v>0</v>
      </c>
      <c r="Y27" s="48">
        <f t="shared" ref="Y27:Y31" si="10">IFERROR(G27/(W27+Z27)*-1,0)</f>
        <v>0</v>
      </c>
      <c r="Z27" s="48">
        <v>0</v>
      </c>
      <c r="AA27" s="48" t="s">
        <v>57</v>
      </c>
      <c r="AB27" s="51">
        <f t="shared" ref="AB27:AB31" si="11">IF(OR(AA27="UsLargeStandardSize",AA27="UsSmallStandardSize"),-0.69,-0.48)</f>
        <v>-0.69</v>
      </c>
      <c r="AC27" s="48">
        <v>0.27615219907407407</v>
      </c>
      <c r="AD27" s="48">
        <f t="shared" ref="AD27:AD31" si="12">IFERROR(AB27*AC27*D27*2,0)</f>
        <v>-13.71924125</v>
      </c>
      <c r="AE27" s="48">
        <v>-7.18</v>
      </c>
      <c r="AF27" s="48">
        <v>0</v>
      </c>
      <c r="AG27" s="48">
        <v>0</v>
      </c>
    </row>
    <row r="28" spans="1:33" s="52" customFormat="1" ht="15.75" customHeight="1" x14ac:dyDescent="0.2">
      <c r="A28" s="13" t="s">
        <v>61</v>
      </c>
      <c r="B28" s="13"/>
      <c r="C28" s="17">
        <f t="shared" si="1"/>
        <v>55.99</v>
      </c>
      <c r="D28" s="17">
        <v>50</v>
      </c>
      <c r="E28" s="17">
        <v>0</v>
      </c>
      <c r="F28" s="17">
        <v>2799.5</v>
      </c>
      <c r="G28" s="17">
        <v>0</v>
      </c>
      <c r="H28" s="17">
        <f t="shared" si="2"/>
        <v>0</v>
      </c>
      <c r="I28" s="17">
        <f t="shared" si="3"/>
        <v>0.71495642016927619</v>
      </c>
      <c r="J28" s="17">
        <f t="shared" si="4"/>
        <v>2001.5204982638886</v>
      </c>
      <c r="K28" s="17">
        <f t="shared" si="5"/>
        <v>40.030409965277769</v>
      </c>
      <c r="L28" s="17">
        <v>141</v>
      </c>
      <c r="M28" s="17">
        <f t="shared" si="6"/>
        <v>0.3546099290780142</v>
      </c>
      <c r="N28" s="17">
        <v>74</v>
      </c>
      <c r="O28" s="17">
        <f t="shared" ref="O28:P28" si="13">D28/7</f>
        <v>7.1428571428571432</v>
      </c>
      <c r="P28" s="17">
        <f t="shared" si="13"/>
        <v>0</v>
      </c>
      <c r="Q28" s="17">
        <f t="shared" si="8"/>
        <v>10</v>
      </c>
      <c r="R28" s="17"/>
      <c r="S28" s="48">
        <v>0.6063829787234043</v>
      </c>
      <c r="T28" s="48" t="s">
        <v>56</v>
      </c>
      <c r="U28" s="49" t="s">
        <v>56</v>
      </c>
      <c r="V28" s="54" t="s">
        <v>56</v>
      </c>
      <c r="W28" s="48">
        <v>0</v>
      </c>
      <c r="X28" s="48">
        <f t="shared" si="9"/>
        <v>0</v>
      </c>
      <c r="Y28" s="48">
        <f t="shared" si="10"/>
        <v>0</v>
      </c>
      <c r="Z28" s="48">
        <v>0</v>
      </c>
      <c r="AA28" s="48" t="s">
        <v>57</v>
      </c>
      <c r="AB28" s="51">
        <f t="shared" si="11"/>
        <v>-0.69</v>
      </c>
      <c r="AC28" s="48">
        <v>0.27615219907407407</v>
      </c>
      <c r="AD28" s="48">
        <f t="shared" si="12"/>
        <v>-19.05450173611111</v>
      </c>
      <c r="AE28" s="48">
        <v>-7.18</v>
      </c>
      <c r="AF28" s="48">
        <v>0</v>
      </c>
      <c r="AG28" s="48">
        <v>0</v>
      </c>
    </row>
    <row r="29" spans="1:33" s="52" customFormat="1" ht="15.75" customHeight="1" x14ac:dyDescent="0.2">
      <c r="A29" s="13" t="s">
        <v>62</v>
      </c>
      <c r="B29" s="13"/>
      <c r="C29" s="17">
        <f t="shared" si="1"/>
        <v>55.99</v>
      </c>
      <c r="D29" s="17">
        <v>16</v>
      </c>
      <c r="E29" s="17">
        <v>0</v>
      </c>
      <c r="F29" s="17">
        <v>895.84</v>
      </c>
      <c r="G29" s="17">
        <v>0</v>
      </c>
      <c r="H29" s="17">
        <f t="shared" si="2"/>
        <v>0</v>
      </c>
      <c r="I29" s="17">
        <f t="shared" ca="1" si="3"/>
        <v>0.7149564201692763</v>
      </c>
      <c r="J29" s="17">
        <f t="shared" ca="1" si="4"/>
        <v>640.48655944444454</v>
      </c>
      <c r="K29" s="17">
        <f t="shared" ca="1" si="5"/>
        <v>40.030409965277784</v>
      </c>
      <c r="L29" s="17">
        <v>103</v>
      </c>
      <c r="M29" s="17">
        <f t="shared" si="6"/>
        <v>0.1553398058252427</v>
      </c>
      <c r="N29" s="17">
        <v>52</v>
      </c>
      <c r="O29" s="17">
        <f t="shared" ref="O29:P29" si="14">D29/7</f>
        <v>2.2857142857142856</v>
      </c>
      <c r="P29" s="17">
        <f t="shared" si="14"/>
        <v>0</v>
      </c>
      <c r="Q29" s="17">
        <f t="shared" si="8"/>
        <v>22</v>
      </c>
      <c r="R29" s="17"/>
      <c r="S29" s="48">
        <v>3.6538461538461542</v>
      </c>
      <c r="T29" s="48" t="s">
        <v>56</v>
      </c>
      <c r="U29" s="49" t="s">
        <v>56</v>
      </c>
      <c r="V29" s="54" t="s">
        <v>56</v>
      </c>
      <c r="W29" s="48">
        <v>0</v>
      </c>
      <c r="X29" s="48">
        <f t="shared" si="9"/>
        <v>0</v>
      </c>
      <c r="Y29" s="48">
        <f t="shared" si="10"/>
        <v>0</v>
      </c>
      <c r="Z29" s="48">
        <v>0</v>
      </c>
      <c r="AA29" s="48" t="s">
        <v>57</v>
      </c>
      <c r="AB29" s="51">
        <f t="shared" si="11"/>
        <v>-0.69</v>
      </c>
      <c r="AC29" s="48">
        <v>0.27615219907407407</v>
      </c>
      <c r="AD29" s="48">
        <f t="shared" si="12"/>
        <v>-6.0974405555555551</v>
      </c>
      <c r="AE29" s="48">
        <v>-7.18</v>
      </c>
      <c r="AF29" s="48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Info!B2:BZ7000""),36,false)),"""")*-1"),0)</f>
        <v>0</v>
      </c>
      <c r="AG29" s="48">
        <v>0</v>
      </c>
    </row>
    <row r="30" spans="1:33" s="52" customFormat="1" ht="15.75" customHeight="1" x14ac:dyDescent="0.2">
      <c r="A30" s="13" t="s">
        <v>63</v>
      </c>
      <c r="B30" s="13"/>
      <c r="C30" s="17">
        <f t="shared" si="1"/>
        <v>40.313333333333333</v>
      </c>
      <c r="D30" s="17">
        <v>3</v>
      </c>
      <c r="E30" s="17">
        <v>0</v>
      </c>
      <c r="F30" s="17">
        <v>120.94</v>
      </c>
      <c r="G30" s="17">
        <v>0</v>
      </c>
      <c r="H30" s="17">
        <f t="shared" si="2"/>
        <v>0</v>
      </c>
      <c r="I30" s="17">
        <f t="shared" ca="1" si="3"/>
        <v>0.66244195382696647</v>
      </c>
      <c r="J30" s="17">
        <f t="shared" ca="1" si="4"/>
        <v>80.115729895833326</v>
      </c>
      <c r="K30" s="17">
        <f t="shared" ca="1" si="5"/>
        <v>26.705243298611109</v>
      </c>
      <c r="L30" s="17">
        <v>89</v>
      </c>
      <c r="M30" s="17">
        <f t="shared" si="6"/>
        <v>3.3707865168539325E-2</v>
      </c>
      <c r="N30" s="17">
        <v>45</v>
      </c>
      <c r="O30" s="17">
        <f t="shared" ref="O30:P30" si="15">D30/7</f>
        <v>0.42857142857142855</v>
      </c>
      <c r="P30" s="17">
        <f t="shared" si="15"/>
        <v>0</v>
      </c>
      <c r="Q30" s="17">
        <f t="shared" si="8"/>
        <v>105</v>
      </c>
      <c r="R30" s="17"/>
      <c r="S30" s="48">
        <v>4.4347826086956523</v>
      </c>
      <c r="T30" s="48" t="s">
        <v>56</v>
      </c>
      <c r="U30" s="49" t="s">
        <v>56</v>
      </c>
      <c r="V30" s="54" t="s">
        <v>56</v>
      </c>
      <c r="W30" s="48">
        <v>0</v>
      </c>
      <c r="X30" s="48">
        <f t="shared" si="9"/>
        <v>0</v>
      </c>
      <c r="Y30" s="48">
        <f t="shared" si="10"/>
        <v>0</v>
      </c>
      <c r="Z30" s="48">
        <v>0</v>
      </c>
      <c r="AA30" s="48" t="s">
        <v>57</v>
      </c>
      <c r="AB30" s="51">
        <f t="shared" si="11"/>
        <v>-0.69</v>
      </c>
      <c r="AC30" s="48">
        <v>0.27615219907407407</v>
      </c>
      <c r="AD30" s="48">
        <f t="shared" si="12"/>
        <v>-1.1432701041666666</v>
      </c>
      <c r="AE30" s="48">
        <v>-7.18</v>
      </c>
      <c r="AF30" s="48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Info!B2:BZ7000""),36,false)),"""")*-1"),0)</f>
        <v>0</v>
      </c>
      <c r="AG30" s="48">
        <v>0</v>
      </c>
    </row>
    <row r="31" spans="1:33" s="52" customFormat="1" ht="15.75" customHeight="1" x14ac:dyDescent="0.2">
      <c r="A31" s="13" t="s">
        <v>64</v>
      </c>
      <c r="B31" s="13"/>
      <c r="C31" s="17">
        <f t="shared" si="1"/>
        <v>63.97</v>
      </c>
      <c r="D31" s="17">
        <v>2</v>
      </c>
      <c r="E31" s="17">
        <v>0</v>
      </c>
      <c r="F31" s="17">
        <v>127.94</v>
      </c>
      <c r="G31" s="17">
        <v>0</v>
      </c>
      <c r="H31" s="17">
        <f t="shared" si="2"/>
        <v>0</v>
      </c>
      <c r="I31" s="17">
        <f t="shared" ca="1" si="3"/>
        <v>0.7318025631589461</v>
      </c>
      <c r="J31" s="17">
        <f t="shared" ca="1" si="4"/>
        <v>93.626819930555556</v>
      </c>
      <c r="K31" s="17">
        <f t="shared" ca="1" si="5"/>
        <v>46.813409965277778</v>
      </c>
      <c r="L31" s="17">
        <v>62</v>
      </c>
      <c r="M31" s="17">
        <f t="shared" si="6"/>
        <v>3.2258064516129031E-2</v>
      </c>
      <c r="N31" s="17">
        <v>38</v>
      </c>
      <c r="O31" s="17">
        <f t="shared" ref="O31:P31" si="16">D31/7</f>
        <v>0.2857142857142857</v>
      </c>
      <c r="P31" s="17">
        <f t="shared" si="16"/>
        <v>0</v>
      </c>
      <c r="Q31" s="17">
        <f t="shared" si="8"/>
        <v>133</v>
      </c>
      <c r="R31" s="17" t="str">
        <f ca="1">IFERROR(__xludf.DUMMYFUNCTION("IFERROR(VLOOKUP($B$2,IMPORTRANGE(""https://docs.google.com/spreadsheets/d/1KiWZV1ko8G7lnRucBRBd29jj3Be6ltMfljMDqzOkQmI/edit#gid=1381463014"",""Lookup!A:F""),6,FALSE),"""")"),"")</f>
        <v/>
      </c>
      <c r="S31" s="48">
        <v>1.072916666666667</v>
      </c>
      <c r="T31" s="48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1" s="49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1" s="54" t="str">
        <f ca="1">IFERROR(__xludf.DUMMYFUNCTION("IFERROR(VLOOKUP($B$2,IMPORTRANGE(""https://docs.google.com/spreadsheets/d/1KiWZV1ko8G7lnRucBRBd29jj3Be6ltMfljMDqzOkQmI/edit#gid=1381463014"",""Lookup!A:D""),2,FALSE),"""")"),"")</f>
        <v/>
      </c>
      <c r="W31" s="48">
        <v>0</v>
      </c>
      <c r="X31" s="48">
        <f t="shared" si="9"/>
        <v>0</v>
      </c>
      <c r="Y31" s="48">
        <f t="shared" si="10"/>
        <v>0</v>
      </c>
      <c r="Z31" s="48">
        <v>0</v>
      </c>
      <c r="AA31" s="48" t="s">
        <v>57</v>
      </c>
      <c r="AB31" s="51">
        <f t="shared" si="11"/>
        <v>-0.69</v>
      </c>
      <c r="AC31" s="48">
        <v>0.27615219907407407</v>
      </c>
      <c r="AD31" s="48">
        <f t="shared" si="12"/>
        <v>-0.76218006944444439</v>
      </c>
      <c r="AE31" s="48">
        <v>-7.18</v>
      </c>
      <c r="AF31" s="48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Info!B2:BZ7000""),36,false)),"""")*-1"),0)</f>
        <v>0</v>
      </c>
      <c r="AG31" s="48">
        <v>0</v>
      </c>
    </row>
    <row r="32" spans="1:33" ht="15.75" customHeight="1" x14ac:dyDescent="0.2">
      <c r="A32" s="13"/>
      <c r="B32" s="13"/>
      <c r="C32" s="22"/>
      <c r="D32" s="22"/>
      <c r="E32" s="22"/>
      <c r="F32" s="22"/>
      <c r="G32" s="22"/>
      <c r="H32" s="22"/>
      <c r="I32" s="22"/>
      <c r="J32" s="22"/>
      <c r="K32" s="22"/>
      <c r="L32" s="22"/>
      <c r="M32" s="22"/>
      <c r="N32" s="22"/>
      <c r="O32" s="22"/>
      <c r="P32" s="22"/>
      <c r="Q32" s="22"/>
      <c r="R32" s="22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20"/>
    </row>
    <row r="33" spans="1:33" ht="15.75" customHeight="1" x14ac:dyDescent="0.2">
      <c r="A33" s="13"/>
      <c r="B33" s="13"/>
      <c r="C33" s="22"/>
      <c r="D33" s="22"/>
      <c r="E33" s="22"/>
      <c r="F33" s="22"/>
      <c r="G33" s="22"/>
      <c r="H33" s="22"/>
      <c r="I33" s="22"/>
      <c r="J33" s="22"/>
      <c r="K33" s="22"/>
      <c r="L33" s="22"/>
      <c r="M33" s="22"/>
      <c r="N33" s="22"/>
      <c r="O33" s="22"/>
      <c r="P33" s="22"/>
      <c r="Q33" s="22"/>
      <c r="R33" s="22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</row>
    <row r="34" spans="1:33" ht="15.75" customHeight="1" x14ac:dyDescent="0.2">
      <c r="A34" s="13"/>
      <c r="B34" s="13"/>
      <c r="C34" s="22"/>
      <c r="D34" s="22"/>
      <c r="E34" s="22"/>
      <c r="F34" s="22"/>
      <c r="G34" s="22"/>
      <c r="H34" s="22"/>
      <c r="I34" s="22"/>
      <c r="J34" s="22"/>
      <c r="K34" s="22"/>
      <c r="L34" s="22"/>
      <c r="M34" s="22"/>
      <c r="N34" s="22"/>
      <c r="O34" s="22"/>
      <c r="P34" s="22"/>
      <c r="Q34" s="22"/>
      <c r="R34" s="22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</row>
    <row r="35" spans="1:33" ht="15.75" customHeight="1" x14ac:dyDescent="0.2">
      <c r="C35" s="22"/>
      <c r="D35" s="22"/>
      <c r="E35" s="22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22"/>
      <c r="R35" s="22"/>
    </row>
    <row r="36" spans="1:33" ht="15.75" customHeight="1" x14ac:dyDescent="0.2">
      <c r="C36" s="22"/>
      <c r="D36" s="22"/>
      <c r="E36" s="22"/>
      <c r="F36" s="22"/>
      <c r="G36" s="22"/>
      <c r="H36" s="22"/>
      <c r="I36" s="22"/>
      <c r="J36" s="22"/>
      <c r="K36" s="22"/>
      <c r="L36" s="22"/>
      <c r="M36" s="22"/>
      <c r="N36" s="22"/>
      <c r="O36" s="22"/>
      <c r="P36" s="22"/>
      <c r="Q36" s="22"/>
      <c r="R36" s="22"/>
    </row>
    <row r="37" spans="1:33" ht="15.75" customHeight="1" x14ac:dyDescent="0.2">
      <c r="C37" s="22"/>
      <c r="D37" s="22"/>
      <c r="E37" s="22"/>
      <c r="F37" s="22"/>
      <c r="G37" s="22"/>
      <c r="H37" s="22"/>
      <c r="I37" s="22"/>
      <c r="J37" s="22"/>
      <c r="K37" s="22"/>
      <c r="L37" s="22"/>
      <c r="M37" s="22"/>
      <c r="N37" s="22"/>
      <c r="O37" s="22"/>
      <c r="P37" s="22"/>
      <c r="Q37" s="22"/>
      <c r="R37" s="22"/>
    </row>
    <row r="38" spans="1:33" ht="15.75" customHeight="1" x14ac:dyDescent="0.2">
      <c r="C38" s="22"/>
      <c r="D38" s="22"/>
      <c r="E38" s="22"/>
      <c r="F38" s="22"/>
      <c r="G38" s="22"/>
      <c r="H38" s="22"/>
      <c r="I38" s="22"/>
      <c r="J38" s="22"/>
      <c r="K38" s="22"/>
      <c r="L38" s="22"/>
      <c r="M38" s="22"/>
      <c r="N38" s="22"/>
      <c r="O38" s="22"/>
      <c r="P38" s="22"/>
      <c r="Q38" s="22"/>
      <c r="R38" s="22"/>
    </row>
    <row r="39" spans="1:33" ht="15.75" customHeight="1" x14ac:dyDescent="0.2">
      <c r="C39" s="22"/>
      <c r="D39" s="22"/>
      <c r="E39" s="22"/>
      <c r="F39" s="22"/>
      <c r="G39" s="22"/>
      <c r="H39" s="22"/>
      <c r="I39" s="22"/>
      <c r="J39" s="22"/>
      <c r="K39" s="22"/>
      <c r="L39" s="22"/>
      <c r="M39" s="22"/>
      <c r="N39" s="22"/>
      <c r="O39" s="22"/>
      <c r="P39" s="22"/>
      <c r="Q39" s="22"/>
      <c r="R39" s="22"/>
    </row>
    <row r="40" spans="1:33" ht="15.75" customHeight="1" x14ac:dyDescent="0.2">
      <c r="C40" s="22"/>
      <c r="D40" s="22"/>
      <c r="E40" s="22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</row>
    <row r="41" spans="1:33" ht="15.75" customHeight="1" x14ac:dyDescent="0.2">
      <c r="C41" s="22"/>
      <c r="D41" s="22"/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</row>
    <row r="42" spans="1:33" ht="15.75" customHeight="1" x14ac:dyDescent="0.2">
      <c r="C42" s="22"/>
      <c r="D42" s="22"/>
      <c r="E42" s="22"/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</row>
    <row r="43" spans="1:33" ht="15.75" customHeight="1" x14ac:dyDescent="0.2">
      <c r="C43" s="22"/>
      <c r="D43" s="22"/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</row>
    <row r="44" spans="1:33" ht="15.75" customHeight="1" x14ac:dyDescent="0.2"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</row>
    <row r="45" spans="1:33" ht="15.75" customHeight="1" x14ac:dyDescent="0.2">
      <c r="C45" s="22"/>
      <c r="D45" s="22"/>
      <c r="E45" s="22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</row>
    <row r="46" spans="1:33" ht="15.75" customHeight="1" x14ac:dyDescent="0.2">
      <c r="C46" s="22"/>
      <c r="D46" s="22"/>
      <c r="E46" s="22"/>
      <c r="F46" s="22"/>
      <c r="G46" s="22"/>
      <c r="H46" s="22"/>
      <c r="I46" s="22"/>
      <c r="J46" s="22"/>
      <c r="K46" s="22"/>
      <c r="L46" s="22"/>
      <c r="M46" s="22"/>
      <c r="N46" s="22"/>
      <c r="O46" s="22"/>
      <c r="P46" s="22"/>
      <c r="Q46" s="22"/>
      <c r="R46" s="22"/>
    </row>
    <row r="47" spans="1:33" ht="15.75" customHeight="1" x14ac:dyDescent="0.2">
      <c r="C47" s="22"/>
      <c r="D47" s="22"/>
      <c r="E47" s="22"/>
      <c r="F47" s="22"/>
      <c r="G47" s="22"/>
      <c r="H47" s="22"/>
      <c r="I47" s="22"/>
      <c r="J47" s="22"/>
      <c r="K47" s="22"/>
      <c r="L47" s="22"/>
      <c r="M47" s="22"/>
      <c r="N47" s="22"/>
      <c r="O47" s="22"/>
      <c r="P47" s="22"/>
      <c r="Q47" s="22"/>
      <c r="R47" s="22"/>
    </row>
    <row r="48" spans="1:33" ht="15.75" customHeight="1" x14ac:dyDescent="0.2">
      <c r="C48" s="22"/>
      <c r="D48" s="22"/>
      <c r="E48" s="22"/>
      <c r="F48" s="22"/>
      <c r="G48" s="22"/>
      <c r="H48" s="22"/>
      <c r="I48" s="22"/>
      <c r="J48" s="22"/>
      <c r="K48" s="22"/>
      <c r="L48" s="22"/>
      <c r="M48" s="22"/>
      <c r="N48" s="22"/>
      <c r="O48" s="22"/>
      <c r="P48" s="22"/>
      <c r="Q48" s="22"/>
      <c r="R48" s="22"/>
    </row>
    <row r="49" spans="3:18" ht="15.75" customHeight="1" x14ac:dyDescent="0.2">
      <c r="C49" s="22"/>
      <c r="D49" s="22"/>
      <c r="E49" s="22"/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22"/>
      <c r="R49" s="22"/>
    </row>
    <row r="50" spans="3:18" ht="15.75" customHeight="1" x14ac:dyDescent="0.2">
      <c r="C50" s="22"/>
      <c r="D50" s="22"/>
      <c r="E50" s="22"/>
      <c r="F50" s="22"/>
      <c r="G50" s="22"/>
      <c r="H50" s="22"/>
      <c r="I50" s="22"/>
      <c r="J50" s="22"/>
      <c r="K50" s="22"/>
      <c r="L50" s="22"/>
      <c r="M50" s="22"/>
      <c r="N50" s="22"/>
      <c r="O50" s="22"/>
      <c r="P50" s="22"/>
      <c r="Q50" s="22"/>
      <c r="R50" s="22"/>
    </row>
    <row r="51" spans="3:18" ht="15.75" customHeight="1" x14ac:dyDescent="0.2">
      <c r="C51" s="22"/>
      <c r="D51" s="22"/>
      <c r="E51" s="22"/>
      <c r="F51" s="22"/>
      <c r="G51" s="22"/>
      <c r="H51" s="22"/>
      <c r="I51" s="22"/>
      <c r="J51" s="22"/>
      <c r="K51" s="22"/>
      <c r="L51" s="22"/>
      <c r="M51" s="22"/>
      <c r="N51" s="22"/>
      <c r="O51" s="22"/>
      <c r="P51" s="22"/>
      <c r="Q51" s="22"/>
      <c r="R51" s="22"/>
    </row>
    <row r="52" spans="3:18" ht="15.75" customHeight="1" x14ac:dyDescent="0.2">
      <c r="C52" s="22"/>
      <c r="D52" s="22"/>
      <c r="E52" s="22"/>
      <c r="F52" s="22"/>
      <c r="G52" s="22"/>
      <c r="H52" s="22"/>
      <c r="I52" s="22"/>
      <c r="J52" s="22"/>
      <c r="K52" s="22"/>
      <c r="L52" s="22"/>
      <c r="M52" s="22"/>
      <c r="N52" s="22"/>
      <c r="O52" s="22"/>
      <c r="P52" s="22"/>
      <c r="Q52" s="22"/>
      <c r="R52" s="22"/>
    </row>
    <row r="53" spans="3:18" ht="15.75" customHeight="1" x14ac:dyDescent="0.2">
      <c r="C53" s="22"/>
      <c r="D53" s="22"/>
      <c r="E53" s="22"/>
      <c r="F53" s="22"/>
      <c r="G53" s="22"/>
      <c r="H53" s="22"/>
      <c r="I53" s="22"/>
      <c r="J53" s="22"/>
      <c r="K53" s="22"/>
      <c r="L53" s="22"/>
      <c r="M53" s="22"/>
      <c r="N53" s="22"/>
      <c r="O53" s="22"/>
      <c r="P53" s="22"/>
      <c r="Q53" s="22"/>
      <c r="R53" s="22"/>
    </row>
    <row r="54" spans="3:18" ht="15.75" customHeight="1" x14ac:dyDescent="0.2">
      <c r="C54" s="22"/>
      <c r="D54" s="22"/>
      <c r="E54" s="22"/>
      <c r="F54" s="22"/>
      <c r="G54" s="22"/>
      <c r="H54" s="22"/>
      <c r="I54" s="22"/>
      <c r="J54" s="22"/>
      <c r="K54" s="22"/>
      <c r="L54" s="22"/>
      <c r="M54" s="22"/>
      <c r="N54" s="22"/>
      <c r="O54" s="22"/>
      <c r="P54" s="22"/>
      <c r="Q54" s="22"/>
      <c r="R54" s="22"/>
    </row>
    <row r="55" spans="3:18" ht="15.75" customHeight="1" x14ac:dyDescent="0.2">
      <c r="C55" s="22"/>
      <c r="D55" s="22"/>
      <c r="E55" s="22"/>
      <c r="F55" s="22"/>
      <c r="G55" s="22"/>
      <c r="H55" s="22"/>
      <c r="I55" s="22"/>
      <c r="J55" s="22"/>
      <c r="K55" s="22"/>
      <c r="L55" s="22"/>
      <c r="M55" s="22"/>
      <c r="N55" s="22"/>
      <c r="O55" s="22"/>
      <c r="P55" s="22"/>
      <c r="Q55" s="22"/>
      <c r="R55" s="22"/>
    </row>
    <row r="56" spans="3:18" ht="15.75" customHeight="1" x14ac:dyDescent="0.2">
      <c r="C56" s="22"/>
      <c r="D56" s="22"/>
      <c r="E56" s="22"/>
      <c r="F56" s="22"/>
      <c r="G56" s="22"/>
      <c r="H56" s="22"/>
      <c r="I56" s="22"/>
      <c r="J56" s="22"/>
      <c r="K56" s="22"/>
      <c r="L56" s="22"/>
      <c r="M56" s="22"/>
      <c r="N56" s="22"/>
      <c r="O56" s="22"/>
      <c r="P56" s="22"/>
      <c r="Q56" s="22"/>
      <c r="R56" s="22"/>
    </row>
    <row r="57" spans="3:18" ht="15.75" customHeight="1" x14ac:dyDescent="0.2">
      <c r="C57" s="22"/>
      <c r="D57" s="22"/>
      <c r="E57" s="22"/>
      <c r="F57" s="22"/>
      <c r="G57" s="22"/>
      <c r="H57" s="22"/>
      <c r="I57" s="22"/>
      <c r="J57" s="22"/>
      <c r="K57" s="22"/>
      <c r="L57" s="22"/>
      <c r="M57" s="22"/>
      <c r="N57" s="22"/>
      <c r="O57" s="22"/>
      <c r="P57" s="22"/>
      <c r="Q57" s="22"/>
      <c r="R57" s="22"/>
    </row>
    <row r="58" spans="3:18" ht="15.75" customHeight="1" x14ac:dyDescent="0.2">
      <c r="C58" s="22"/>
      <c r="D58" s="22"/>
      <c r="E58" s="22"/>
      <c r="F58" s="22"/>
      <c r="G58" s="22"/>
      <c r="H58" s="22"/>
      <c r="I58" s="22"/>
      <c r="J58" s="22"/>
      <c r="K58" s="22"/>
      <c r="L58" s="22"/>
      <c r="M58" s="22"/>
      <c r="N58" s="22"/>
      <c r="O58" s="22"/>
      <c r="P58" s="22"/>
      <c r="Q58" s="22"/>
      <c r="R58" s="22"/>
    </row>
    <row r="59" spans="3:18" ht="15.75" customHeight="1" x14ac:dyDescent="0.2">
      <c r="C59" s="22"/>
      <c r="D59" s="22"/>
      <c r="E59" s="22"/>
      <c r="F59" s="22"/>
      <c r="G59" s="22"/>
      <c r="H59" s="22"/>
      <c r="I59" s="22"/>
      <c r="J59" s="22"/>
      <c r="K59" s="22"/>
      <c r="L59" s="22"/>
      <c r="M59" s="22"/>
      <c r="N59" s="22"/>
      <c r="O59" s="22"/>
      <c r="P59" s="22"/>
      <c r="Q59" s="22"/>
      <c r="R59" s="22"/>
    </row>
    <row r="60" spans="3:18" ht="15.75" customHeight="1" x14ac:dyDescent="0.2">
      <c r="C60" s="22"/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2"/>
      <c r="O60" s="22"/>
      <c r="P60" s="22"/>
      <c r="Q60" s="22"/>
      <c r="R60" s="22"/>
    </row>
    <row r="61" spans="3:18" ht="15.75" customHeight="1" x14ac:dyDescent="0.2">
      <c r="C61" s="22"/>
      <c r="D61" s="22"/>
      <c r="E61" s="22"/>
      <c r="F61" s="22"/>
      <c r="G61" s="22"/>
      <c r="H61" s="22"/>
      <c r="I61" s="22"/>
      <c r="J61" s="22"/>
      <c r="K61" s="22"/>
      <c r="L61" s="22"/>
      <c r="M61" s="22"/>
      <c r="N61" s="22"/>
      <c r="O61" s="22"/>
      <c r="P61" s="22"/>
      <c r="Q61" s="22"/>
      <c r="R61" s="22"/>
    </row>
    <row r="62" spans="3:18" ht="15.75" customHeight="1" x14ac:dyDescent="0.2">
      <c r="C62" s="22"/>
      <c r="D62" s="22"/>
      <c r="E62" s="22"/>
      <c r="F62" s="22"/>
      <c r="G62" s="22"/>
      <c r="H62" s="22"/>
      <c r="I62" s="22"/>
      <c r="J62" s="22"/>
      <c r="K62" s="22"/>
      <c r="L62" s="22"/>
      <c r="M62" s="22"/>
      <c r="N62" s="22"/>
      <c r="O62" s="22"/>
      <c r="P62" s="22"/>
      <c r="Q62" s="22"/>
      <c r="R62" s="22"/>
    </row>
    <row r="63" spans="3:18" ht="15.75" customHeight="1" x14ac:dyDescent="0.2">
      <c r="C63" s="22"/>
      <c r="D63" s="22"/>
      <c r="E63" s="22"/>
      <c r="F63" s="22"/>
      <c r="G63" s="22"/>
      <c r="H63" s="22"/>
      <c r="I63" s="22"/>
      <c r="J63" s="22"/>
      <c r="K63" s="22"/>
      <c r="L63" s="22"/>
      <c r="M63" s="22"/>
      <c r="N63" s="22"/>
      <c r="O63" s="22"/>
      <c r="P63" s="22"/>
      <c r="Q63" s="22"/>
      <c r="R63" s="22"/>
    </row>
    <row r="64" spans="3:18" ht="15.75" customHeight="1" x14ac:dyDescent="0.2">
      <c r="C64" s="22"/>
      <c r="D64" s="22"/>
      <c r="E64" s="22"/>
      <c r="F64" s="22"/>
      <c r="G64" s="22"/>
      <c r="H64" s="22"/>
      <c r="I64" s="22"/>
      <c r="J64" s="22"/>
      <c r="K64" s="22"/>
      <c r="L64" s="22"/>
      <c r="M64" s="22"/>
      <c r="N64" s="22"/>
      <c r="O64" s="22"/>
      <c r="P64" s="22"/>
      <c r="Q64" s="22"/>
      <c r="R64" s="22"/>
    </row>
    <row r="65" spans="3:18" ht="15.75" customHeight="1" x14ac:dyDescent="0.2">
      <c r="C65" s="22"/>
      <c r="D65" s="22"/>
      <c r="E65" s="22"/>
      <c r="F65" s="22"/>
      <c r="G65" s="22"/>
      <c r="H65" s="22"/>
      <c r="I65" s="22"/>
      <c r="J65" s="22"/>
      <c r="K65" s="22"/>
      <c r="L65" s="22"/>
      <c r="M65" s="22"/>
      <c r="N65" s="22"/>
      <c r="O65" s="22"/>
      <c r="P65" s="22"/>
      <c r="Q65" s="22"/>
      <c r="R65" s="22"/>
    </row>
    <row r="66" spans="3:18" ht="15.75" customHeight="1" x14ac:dyDescent="0.2">
      <c r="C66" s="22"/>
      <c r="D66" s="22"/>
      <c r="E66" s="22"/>
      <c r="F66" s="22"/>
      <c r="G66" s="22"/>
      <c r="H66" s="22"/>
      <c r="I66" s="22"/>
      <c r="J66" s="22"/>
      <c r="K66" s="22"/>
      <c r="L66" s="22"/>
      <c r="M66" s="22"/>
      <c r="N66" s="22"/>
      <c r="O66" s="22"/>
      <c r="P66" s="22"/>
      <c r="Q66" s="22"/>
      <c r="R66" s="22"/>
    </row>
    <row r="67" spans="3:18" ht="15.75" customHeight="1" x14ac:dyDescent="0.2">
      <c r="C67" s="22"/>
      <c r="D67" s="22"/>
      <c r="E67" s="22"/>
      <c r="F67" s="22"/>
      <c r="G67" s="22"/>
      <c r="H67" s="22"/>
      <c r="I67" s="22"/>
      <c r="J67" s="22"/>
      <c r="K67" s="22"/>
      <c r="L67" s="22"/>
      <c r="M67" s="22"/>
      <c r="N67" s="22"/>
      <c r="O67" s="22"/>
      <c r="P67" s="22"/>
      <c r="Q67" s="22"/>
      <c r="R67" s="22"/>
    </row>
    <row r="68" spans="3:18" ht="15.75" customHeight="1" x14ac:dyDescent="0.2">
      <c r="C68" s="22"/>
      <c r="D68" s="22"/>
      <c r="E68" s="22"/>
      <c r="F68" s="22"/>
      <c r="G68" s="22"/>
      <c r="H68" s="22"/>
      <c r="I68" s="22"/>
      <c r="J68" s="22"/>
      <c r="K68" s="22"/>
      <c r="L68" s="22"/>
      <c r="M68" s="22"/>
      <c r="N68" s="22"/>
      <c r="O68" s="22"/>
      <c r="P68" s="22"/>
      <c r="Q68" s="22"/>
      <c r="R68" s="22"/>
    </row>
    <row r="69" spans="3:18" ht="15.75" customHeight="1" x14ac:dyDescent="0.2">
      <c r="C69" s="22"/>
      <c r="D69" s="22"/>
      <c r="E69" s="22"/>
      <c r="F69" s="22"/>
      <c r="G69" s="22"/>
      <c r="H69" s="22"/>
      <c r="I69" s="22"/>
      <c r="J69" s="22"/>
      <c r="K69" s="22"/>
      <c r="L69" s="22"/>
      <c r="M69" s="22"/>
      <c r="N69" s="22"/>
      <c r="O69" s="22"/>
      <c r="P69" s="22"/>
      <c r="Q69" s="22"/>
      <c r="R69" s="22"/>
    </row>
    <row r="70" spans="3:18" ht="15.75" customHeight="1" x14ac:dyDescent="0.2">
      <c r="C70" s="22"/>
      <c r="D70" s="22"/>
      <c r="E70" s="22"/>
      <c r="F70" s="22"/>
      <c r="G70" s="22"/>
      <c r="H70" s="22"/>
      <c r="I70" s="22"/>
      <c r="J70" s="22"/>
      <c r="K70" s="22"/>
      <c r="L70" s="22"/>
      <c r="M70" s="22"/>
      <c r="N70" s="22"/>
      <c r="O70" s="22"/>
      <c r="P70" s="22"/>
      <c r="Q70" s="22"/>
      <c r="R70" s="22"/>
    </row>
    <row r="71" spans="3:18" ht="15.75" customHeight="1" x14ac:dyDescent="0.2">
      <c r="C71" s="22"/>
      <c r="D71" s="22"/>
      <c r="E71" s="22"/>
      <c r="F71" s="22"/>
      <c r="G71" s="22"/>
      <c r="H71" s="22"/>
      <c r="I71" s="22"/>
      <c r="J71" s="22"/>
      <c r="K71" s="22"/>
      <c r="L71" s="22"/>
      <c r="M71" s="22"/>
      <c r="N71" s="22"/>
      <c r="O71" s="22"/>
      <c r="P71" s="22"/>
      <c r="Q71" s="22"/>
      <c r="R71" s="22"/>
    </row>
    <row r="72" spans="3:18" ht="15.75" customHeight="1" x14ac:dyDescent="0.2">
      <c r="C72" s="22"/>
      <c r="D72" s="22"/>
      <c r="E72" s="22"/>
      <c r="F72" s="22"/>
      <c r="G72" s="22"/>
      <c r="H72" s="22"/>
      <c r="I72" s="22"/>
      <c r="J72" s="22"/>
      <c r="K72" s="22"/>
      <c r="L72" s="22"/>
      <c r="M72" s="22"/>
      <c r="N72" s="22"/>
      <c r="O72" s="22"/>
      <c r="P72" s="22"/>
      <c r="Q72" s="22"/>
      <c r="R72" s="22"/>
    </row>
    <row r="73" spans="3:18" ht="15.75" customHeight="1" x14ac:dyDescent="0.2">
      <c r="C73" s="22"/>
      <c r="D73" s="22"/>
      <c r="E73" s="22"/>
      <c r="F73" s="22"/>
      <c r="G73" s="22"/>
      <c r="H73" s="22"/>
      <c r="I73" s="22"/>
      <c r="J73" s="22"/>
      <c r="K73" s="22"/>
      <c r="L73" s="22"/>
      <c r="M73" s="22"/>
      <c r="N73" s="22"/>
      <c r="O73" s="22"/>
      <c r="P73" s="22"/>
      <c r="Q73" s="22"/>
      <c r="R73" s="22"/>
    </row>
    <row r="74" spans="3:18" ht="15.75" customHeight="1" x14ac:dyDescent="0.2">
      <c r="C74" s="22"/>
      <c r="D74" s="22"/>
      <c r="E74" s="22"/>
      <c r="F74" s="22"/>
      <c r="G74" s="22"/>
      <c r="H74" s="22"/>
      <c r="I74" s="22"/>
      <c r="J74" s="22"/>
      <c r="K74" s="22"/>
      <c r="L74" s="22"/>
      <c r="M74" s="22"/>
      <c r="N74" s="22"/>
      <c r="O74" s="22"/>
      <c r="P74" s="22"/>
      <c r="Q74" s="22"/>
      <c r="R74" s="22"/>
    </row>
    <row r="75" spans="3:18" ht="15.75" customHeight="1" x14ac:dyDescent="0.2">
      <c r="C75" s="22"/>
      <c r="D75" s="22"/>
      <c r="E75" s="22"/>
      <c r="F75" s="22"/>
      <c r="G75" s="22"/>
      <c r="H75" s="22"/>
      <c r="I75" s="22"/>
      <c r="J75" s="22"/>
      <c r="K75" s="22"/>
      <c r="L75" s="22"/>
      <c r="M75" s="22"/>
      <c r="N75" s="22"/>
      <c r="O75" s="22"/>
      <c r="P75" s="22"/>
      <c r="Q75" s="22"/>
      <c r="R75" s="22"/>
    </row>
    <row r="76" spans="3:18" ht="15.75" customHeight="1" x14ac:dyDescent="0.2">
      <c r="C76" s="22"/>
      <c r="D76" s="22"/>
      <c r="E76" s="22"/>
      <c r="F76" s="22"/>
      <c r="G76" s="22"/>
      <c r="H76" s="22"/>
      <c r="I76" s="22"/>
      <c r="J76" s="22"/>
      <c r="K76" s="22"/>
      <c r="L76" s="22"/>
      <c r="M76" s="22"/>
      <c r="N76" s="22"/>
      <c r="O76" s="22"/>
      <c r="P76" s="22"/>
      <c r="Q76" s="22"/>
      <c r="R76" s="22"/>
    </row>
    <row r="77" spans="3:18" ht="15.75" customHeight="1" x14ac:dyDescent="0.2">
      <c r="C77" s="22"/>
      <c r="D77" s="22"/>
      <c r="E77" s="22"/>
      <c r="F77" s="22"/>
      <c r="G77" s="22"/>
      <c r="H77" s="22"/>
      <c r="I77" s="22"/>
      <c r="J77" s="22"/>
      <c r="K77" s="22"/>
      <c r="L77" s="22"/>
      <c r="M77" s="22"/>
      <c r="N77" s="22"/>
      <c r="O77" s="22"/>
      <c r="P77" s="22"/>
      <c r="Q77" s="22"/>
      <c r="R77" s="22"/>
    </row>
    <row r="78" spans="3:18" ht="15.75" customHeight="1" x14ac:dyDescent="0.2">
      <c r="C78" s="22"/>
      <c r="D78" s="22"/>
      <c r="E78" s="22"/>
      <c r="F78" s="22"/>
      <c r="G78" s="22"/>
      <c r="H78" s="22"/>
      <c r="I78" s="22"/>
      <c r="J78" s="22"/>
      <c r="K78" s="22"/>
      <c r="L78" s="22"/>
      <c r="M78" s="22"/>
      <c r="N78" s="22"/>
      <c r="O78" s="22"/>
      <c r="P78" s="22"/>
      <c r="Q78" s="22"/>
      <c r="R78" s="22"/>
    </row>
    <row r="79" spans="3:18" ht="15.75" customHeight="1" x14ac:dyDescent="0.2">
      <c r="C79" s="22"/>
      <c r="D79" s="22"/>
      <c r="E79" s="22"/>
      <c r="F79" s="22"/>
      <c r="G79" s="22"/>
      <c r="H79" s="22"/>
      <c r="I79" s="22"/>
      <c r="J79" s="22"/>
      <c r="K79" s="22"/>
      <c r="L79" s="22"/>
      <c r="M79" s="22"/>
      <c r="N79" s="22"/>
      <c r="O79" s="22"/>
      <c r="P79" s="22"/>
      <c r="Q79" s="22"/>
      <c r="R79" s="22"/>
    </row>
    <row r="80" spans="3:18" ht="15.75" customHeight="1" x14ac:dyDescent="0.2">
      <c r="C80" s="22"/>
      <c r="D80" s="22"/>
      <c r="E80" s="22"/>
      <c r="F80" s="22"/>
      <c r="G80" s="22"/>
      <c r="H80" s="22"/>
      <c r="I80" s="22"/>
      <c r="J80" s="22"/>
      <c r="K80" s="22"/>
      <c r="L80" s="22"/>
      <c r="M80" s="22"/>
      <c r="N80" s="22"/>
      <c r="O80" s="22"/>
      <c r="P80" s="22"/>
      <c r="Q80" s="22"/>
      <c r="R80" s="22"/>
    </row>
    <row r="81" spans="3:18" ht="15.75" customHeight="1" x14ac:dyDescent="0.2">
      <c r="C81" s="22"/>
      <c r="D81" s="22"/>
      <c r="E81" s="22"/>
      <c r="F81" s="22"/>
      <c r="G81" s="22"/>
      <c r="H81" s="22"/>
      <c r="I81" s="22"/>
      <c r="J81" s="22"/>
      <c r="K81" s="22"/>
      <c r="L81" s="22"/>
      <c r="M81" s="22"/>
      <c r="N81" s="22"/>
      <c r="O81" s="22"/>
      <c r="P81" s="22"/>
      <c r="Q81" s="22"/>
      <c r="R81" s="22"/>
    </row>
    <row r="82" spans="3:18" ht="15.75" customHeight="1" x14ac:dyDescent="0.2">
      <c r="C82" s="22"/>
      <c r="D82" s="22"/>
      <c r="E82" s="22"/>
      <c r="F82" s="22"/>
      <c r="G82" s="22"/>
      <c r="H82" s="22"/>
      <c r="I82" s="22"/>
      <c r="J82" s="22"/>
      <c r="K82" s="22"/>
      <c r="L82" s="22"/>
      <c r="M82" s="22"/>
      <c r="N82" s="22"/>
      <c r="O82" s="22"/>
      <c r="P82" s="22"/>
      <c r="Q82" s="22"/>
      <c r="R82" s="22"/>
    </row>
    <row r="83" spans="3:18" ht="15.75" customHeight="1" x14ac:dyDescent="0.2">
      <c r="C83" s="22"/>
      <c r="D83" s="22"/>
      <c r="E83" s="22"/>
      <c r="F83" s="22"/>
      <c r="G83" s="22"/>
      <c r="H83" s="22"/>
      <c r="I83" s="22"/>
      <c r="J83" s="22"/>
      <c r="K83" s="22"/>
      <c r="L83" s="22"/>
      <c r="M83" s="22"/>
      <c r="N83" s="22"/>
      <c r="O83" s="22"/>
      <c r="P83" s="22"/>
      <c r="Q83" s="22"/>
      <c r="R83" s="22"/>
    </row>
    <row r="84" spans="3:18" ht="15.75" customHeight="1" x14ac:dyDescent="0.2">
      <c r="C84" s="22"/>
      <c r="D84" s="22"/>
      <c r="E84" s="22"/>
      <c r="F84" s="22"/>
      <c r="G84" s="22"/>
      <c r="H84" s="22"/>
      <c r="I84" s="22"/>
      <c r="J84" s="22"/>
      <c r="K84" s="22"/>
      <c r="L84" s="22"/>
      <c r="M84" s="22"/>
      <c r="N84" s="22"/>
      <c r="O84" s="22"/>
      <c r="P84" s="22"/>
      <c r="Q84" s="22"/>
      <c r="R84" s="22"/>
    </row>
    <row r="85" spans="3:18" ht="15.75" customHeight="1" x14ac:dyDescent="0.2">
      <c r="C85" s="22"/>
      <c r="D85" s="22"/>
      <c r="E85" s="22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2"/>
    </row>
    <row r="86" spans="3:18" ht="15.75" customHeight="1" x14ac:dyDescent="0.2">
      <c r="C86" s="22"/>
      <c r="D86" s="22"/>
      <c r="E86" s="22"/>
      <c r="F86" s="22"/>
      <c r="G86" s="22"/>
      <c r="H86" s="22"/>
      <c r="I86" s="22"/>
      <c r="J86" s="22"/>
      <c r="K86" s="22"/>
      <c r="L86" s="22"/>
      <c r="M86" s="22"/>
      <c r="N86" s="22"/>
      <c r="O86" s="22"/>
      <c r="P86" s="22"/>
      <c r="Q86" s="22"/>
      <c r="R86" s="22"/>
    </row>
    <row r="87" spans="3:18" ht="15.75" customHeight="1" x14ac:dyDescent="0.2">
      <c r="C87" s="22"/>
      <c r="D87" s="22"/>
      <c r="E87" s="22"/>
      <c r="F87" s="22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</row>
    <row r="88" spans="3:18" ht="15.75" customHeight="1" x14ac:dyDescent="0.2">
      <c r="C88" s="22"/>
      <c r="D88" s="22"/>
      <c r="E88" s="22"/>
      <c r="F88" s="22"/>
      <c r="G88" s="22"/>
      <c r="H88" s="22"/>
      <c r="I88" s="22"/>
      <c r="J88" s="22"/>
      <c r="K88" s="22"/>
      <c r="L88" s="22"/>
      <c r="M88" s="22"/>
      <c r="N88" s="22"/>
      <c r="O88" s="22"/>
      <c r="P88" s="22"/>
      <c r="Q88" s="22"/>
      <c r="R88" s="22"/>
    </row>
    <row r="89" spans="3:18" ht="15.75" customHeight="1" x14ac:dyDescent="0.2">
      <c r="C89" s="22"/>
      <c r="D89" s="22"/>
      <c r="E89" s="22"/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</row>
    <row r="90" spans="3:18" ht="15.75" customHeight="1" x14ac:dyDescent="0.2">
      <c r="C90" s="22"/>
      <c r="D90" s="22"/>
      <c r="E90" s="22"/>
      <c r="F90" s="22"/>
      <c r="G90" s="22"/>
      <c r="H90" s="22"/>
      <c r="I90" s="22"/>
      <c r="J90" s="22"/>
      <c r="K90" s="22"/>
      <c r="L90" s="22"/>
      <c r="M90" s="22"/>
      <c r="N90" s="22"/>
      <c r="O90" s="22"/>
      <c r="P90" s="22"/>
      <c r="Q90" s="22"/>
      <c r="R90" s="22"/>
    </row>
    <row r="91" spans="3:18" ht="15.75" customHeight="1" x14ac:dyDescent="0.2">
      <c r="C91" s="22"/>
      <c r="D91" s="22"/>
      <c r="E91" s="22"/>
      <c r="F91" s="22"/>
      <c r="G91" s="22"/>
      <c r="H91" s="22"/>
      <c r="I91" s="22"/>
      <c r="J91" s="22"/>
      <c r="K91" s="22"/>
      <c r="L91" s="22"/>
      <c r="M91" s="22"/>
      <c r="N91" s="22"/>
      <c r="O91" s="22"/>
      <c r="P91" s="22"/>
      <c r="Q91" s="22"/>
      <c r="R91" s="22"/>
    </row>
    <row r="92" spans="3:18" ht="15.75" customHeight="1" x14ac:dyDescent="0.2">
      <c r="C92" s="22"/>
      <c r="D92" s="22"/>
      <c r="E92" s="22"/>
      <c r="F92" s="22"/>
      <c r="G92" s="22"/>
      <c r="H92" s="22"/>
      <c r="I92" s="22"/>
      <c r="J92" s="22"/>
      <c r="K92" s="22"/>
      <c r="L92" s="22"/>
      <c r="M92" s="22"/>
      <c r="N92" s="22"/>
      <c r="O92" s="22"/>
      <c r="P92" s="22"/>
      <c r="Q92" s="22"/>
      <c r="R92" s="22"/>
    </row>
    <row r="93" spans="3:18" ht="15.75" customHeight="1" x14ac:dyDescent="0.2">
      <c r="C93" s="22"/>
      <c r="D93" s="22"/>
      <c r="E93" s="22"/>
      <c r="F93" s="22"/>
      <c r="G93" s="22"/>
      <c r="H93" s="22"/>
      <c r="I93" s="22"/>
      <c r="J93" s="22"/>
      <c r="K93" s="22"/>
      <c r="L93" s="22"/>
      <c r="M93" s="22"/>
      <c r="N93" s="22"/>
      <c r="O93" s="22"/>
      <c r="P93" s="22"/>
      <c r="Q93" s="22"/>
      <c r="R93" s="22"/>
    </row>
    <row r="94" spans="3:18" ht="15.75" customHeight="1" x14ac:dyDescent="0.2">
      <c r="C94" s="22"/>
      <c r="D94" s="22"/>
      <c r="E94" s="22"/>
      <c r="F94" s="22"/>
      <c r="G94" s="22"/>
      <c r="H94" s="22"/>
      <c r="I94" s="22"/>
      <c r="J94" s="22"/>
      <c r="K94" s="22"/>
      <c r="L94" s="22"/>
      <c r="M94" s="22"/>
      <c r="N94" s="22"/>
      <c r="O94" s="22"/>
      <c r="P94" s="22"/>
      <c r="Q94" s="22"/>
      <c r="R94" s="22"/>
    </row>
    <row r="95" spans="3:18" ht="15.75" customHeight="1" x14ac:dyDescent="0.2">
      <c r="C95" s="22"/>
      <c r="D95" s="22"/>
      <c r="E95" s="22"/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</row>
    <row r="96" spans="3:18" ht="15.75" customHeight="1" x14ac:dyDescent="0.2">
      <c r="C96" s="22"/>
      <c r="D96" s="22"/>
      <c r="E96" s="22"/>
      <c r="F96" s="22"/>
      <c r="G96" s="22"/>
      <c r="H96" s="22"/>
      <c r="I96" s="22"/>
      <c r="J96" s="22"/>
      <c r="K96" s="22"/>
      <c r="L96" s="22"/>
      <c r="M96" s="22"/>
      <c r="N96" s="22"/>
      <c r="O96" s="22"/>
      <c r="P96" s="22"/>
      <c r="Q96" s="22"/>
      <c r="R96" s="22"/>
    </row>
    <row r="97" spans="3:18" ht="15.75" customHeight="1" x14ac:dyDescent="0.2">
      <c r="C97" s="22"/>
      <c r="D97" s="22"/>
      <c r="E97" s="22"/>
      <c r="F97" s="22"/>
      <c r="G97" s="22"/>
      <c r="H97" s="22"/>
      <c r="I97" s="22"/>
      <c r="J97" s="22"/>
      <c r="K97" s="22"/>
      <c r="L97" s="22"/>
      <c r="M97" s="22"/>
      <c r="N97" s="22"/>
      <c r="O97" s="22"/>
      <c r="P97" s="22"/>
      <c r="Q97" s="22"/>
      <c r="R97" s="22"/>
    </row>
    <row r="98" spans="3:18" ht="15.75" customHeight="1" x14ac:dyDescent="0.2">
      <c r="C98" s="22"/>
      <c r="D98" s="22"/>
      <c r="E98" s="22"/>
      <c r="F98" s="22"/>
      <c r="G98" s="22"/>
      <c r="H98" s="22"/>
      <c r="I98" s="22"/>
      <c r="J98" s="22"/>
      <c r="K98" s="22"/>
      <c r="L98" s="22"/>
      <c r="M98" s="22"/>
      <c r="N98" s="22"/>
      <c r="O98" s="22"/>
      <c r="P98" s="22"/>
      <c r="Q98" s="22"/>
      <c r="R98" s="22"/>
    </row>
    <row r="99" spans="3:18" ht="15.75" customHeight="1" x14ac:dyDescent="0.2">
      <c r="C99" s="22"/>
      <c r="D99" s="22"/>
      <c r="E99" s="22"/>
      <c r="F99" s="22"/>
      <c r="G99" s="22"/>
      <c r="H99" s="22"/>
      <c r="I99" s="22"/>
      <c r="J99" s="22"/>
      <c r="K99" s="22"/>
      <c r="L99" s="22"/>
      <c r="M99" s="22"/>
      <c r="N99" s="22"/>
      <c r="O99" s="22"/>
      <c r="P99" s="22"/>
      <c r="Q99" s="22"/>
      <c r="R99" s="22"/>
    </row>
    <row r="100" spans="3:18" ht="15.75" customHeight="1" x14ac:dyDescent="0.2">
      <c r="C100" s="22"/>
      <c r="D100" s="22"/>
      <c r="E100" s="22"/>
      <c r="F100" s="22"/>
      <c r="G100" s="22"/>
      <c r="H100" s="22"/>
      <c r="I100" s="22"/>
      <c r="J100" s="22"/>
      <c r="K100" s="22"/>
      <c r="L100" s="22"/>
      <c r="M100" s="22"/>
      <c r="N100" s="22"/>
      <c r="O100" s="22"/>
      <c r="P100" s="22"/>
      <c r="Q100" s="22"/>
      <c r="R100" s="22"/>
    </row>
    <row r="101" spans="3:18" ht="15.75" customHeight="1" x14ac:dyDescent="0.2">
      <c r="C101" s="22"/>
      <c r="D101" s="22"/>
      <c r="E101" s="22"/>
      <c r="F101" s="22"/>
      <c r="G101" s="22"/>
      <c r="H101" s="22"/>
      <c r="I101" s="22"/>
      <c r="J101" s="22"/>
      <c r="K101" s="22"/>
      <c r="L101" s="22"/>
      <c r="M101" s="22"/>
      <c r="N101" s="22"/>
      <c r="O101" s="22"/>
      <c r="P101" s="22"/>
      <c r="Q101" s="22"/>
      <c r="R101" s="22"/>
    </row>
    <row r="102" spans="3:18" ht="15.75" customHeight="1" x14ac:dyDescent="0.2">
      <c r="C102" s="22"/>
      <c r="D102" s="22"/>
      <c r="E102" s="22"/>
      <c r="F102" s="22"/>
      <c r="G102" s="22"/>
      <c r="H102" s="22"/>
      <c r="I102" s="22"/>
      <c r="J102" s="22"/>
      <c r="K102" s="22"/>
      <c r="L102" s="22"/>
      <c r="M102" s="22"/>
      <c r="N102" s="22"/>
      <c r="O102" s="22"/>
      <c r="P102" s="22"/>
      <c r="Q102" s="22"/>
      <c r="R102" s="22"/>
    </row>
    <row r="103" spans="3:18" ht="15.75" customHeight="1" x14ac:dyDescent="0.2">
      <c r="C103" s="22"/>
      <c r="D103" s="22"/>
      <c r="E103" s="22"/>
      <c r="F103" s="22"/>
      <c r="G103" s="22"/>
      <c r="H103" s="22"/>
      <c r="I103" s="22"/>
      <c r="J103" s="22"/>
      <c r="K103" s="22"/>
      <c r="L103" s="22"/>
      <c r="M103" s="22"/>
      <c r="N103" s="22"/>
      <c r="O103" s="22"/>
      <c r="P103" s="22"/>
      <c r="Q103" s="22"/>
      <c r="R103" s="22"/>
    </row>
    <row r="104" spans="3:18" ht="15.75" customHeight="1" x14ac:dyDescent="0.2">
      <c r="C104" s="22"/>
      <c r="D104" s="22"/>
      <c r="E104" s="22"/>
      <c r="F104" s="22"/>
      <c r="G104" s="22"/>
      <c r="H104" s="22"/>
      <c r="I104" s="22"/>
      <c r="J104" s="22"/>
      <c r="K104" s="22"/>
      <c r="L104" s="22"/>
      <c r="M104" s="22"/>
      <c r="N104" s="22"/>
      <c r="O104" s="22"/>
      <c r="P104" s="22"/>
      <c r="Q104" s="22"/>
      <c r="R104" s="22"/>
    </row>
    <row r="105" spans="3:18" ht="15.75" customHeight="1" x14ac:dyDescent="0.2">
      <c r="C105" s="22"/>
      <c r="D105" s="22"/>
      <c r="E105" s="22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</row>
    <row r="106" spans="3:18" ht="15.75" customHeight="1" x14ac:dyDescent="0.2">
      <c r="C106" s="22"/>
      <c r="D106" s="22"/>
      <c r="E106" s="22"/>
      <c r="F106" s="22"/>
      <c r="G106" s="22"/>
      <c r="H106" s="22"/>
      <c r="I106" s="22"/>
      <c r="J106" s="22"/>
      <c r="K106" s="22"/>
      <c r="L106" s="22"/>
      <c r="M106" s="22"/>
      <c r="N106" s="22"/>
      <c r="O106" s="22"/>
      <c r="P106" s="22"/>
      <c r="Q106" s="22"/>
      <c r="R106" s="22"/>
    </row>
    <row r="107" spans="3:18" ht="15.75" customHeight="1" x14ac:dyDescent="0.2">
      <c r="C107" s="22"/>
      <c r="D107" s="22"/>
      <c r="E107" s="22"/>
      <c r="F107" s="22"/>
      <c r="G107" s="22"/>
      <c r="H107" s="22"/>
      <c r="I107" s="22"/>
      <c r="J107" s="22"/>
      <c r="K107" s="22"/>
      <c r="L107" s="22"/>
      <c r="M107" s="22"/>
      <c r="N107" s="22"/>
      <c r="O107" s="22"/>
      <c r="P107" s="22"/>
      <c r="Q107" s="22"/>
      <c r="R107" s="22"/>
    </row>
    <row r="108" spans="3:18" ht="15.75" customHeight="1" x14ac:dyDescent="0.2">
      <c r="C108" s="22"/>
      <c r="D108" s="22"/>
      <c r="E108" s="22"/>
      <c r="F108" s="22"/>
      <c r="G108" s="22"/>
      <c r="H108" s="22"/>
      <c r="I108" s="22"/>
      <c r="J108" s="22"/>
      <c r="K108" s="22"/>
      <c r="L108" s="22"/>
      <c r="M108" s="22"/>
      <c r="N108" s="22"/>
      <c r="O108" s="22"/>
      <c r="P108" s="22"/>
      <c r="Q108" s="22"/>
      <c r="R108" s="22"/>
    </row>
    <row r="109" spans="3:18" ht="15.75" customHeight="1" x14ac:dyDescent="0.2">
      <c r="C109" s="22"/>
      <c r="D109" s="22"/>
      <c r="E109" s="22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</row>
    <row r="110" spans="3:18" ht="15.75" customHeight="1" x14ac:dyDescent="0.2">
      <c r="C110" s="22"/>
      <c r="D110" s="22"/>
      <c r="E110" s="22"/>
      <c r="F110" s="22"/>
      <c r="G110" s="22"/>
      <c r="H110" s="22"/>
      <c r="I110" s="22"/>
      <c r="J110" s="22"/>
      <c r="K110" s="22"/>
      <c r="L110" s="22"/>
      <c r="M110" s="22"/>
      <c r="N110" s="22"/>
      <c r="O110" s="22"/>
      <c r="P110" s="22"/>
      <c r="Q110" s="22"/>
      <c r="R110" s="22"/>
    </row>
    <row r="111" spans="3:18" ht="15.75" customHeight="1" x14ac:dyDescent="0.2">
      <c r="C111" s="22"/>
      <c r="D111" s="22"/>
      <c r="E111" s="22"/>
      <c r="F111" s="22"/>
      <c r="G111" s="22"/>
      <c r="H111" s="22"/>
      <c r="I111" s="22"/>
      <c r="J111" s="22"/>
      <c r="K111" s="22"/>
      <c r="L111" s="22"/>
      <c r="M111" s="22"/>
      <c r="N111" s="22"/>
      <c r="O111" s="22"/>
      <c r="P111" s="22"/>
      <c r="Q111" s="22"/>
      <c r="R111" s="22"/>
    </row>
    <row r="112" spans="3:18" ht="15.75" customHeight="1" x14ac:dyDescent="0.2">
      <c r="C112" s="22"/>
      <c r="D112" s="22"/>
      <c r="E112" s="22"/>
      <c r="F112" s="22"/>
      <c r="G112" s="22"/>
      <c r="H112" s="22"/>
      <c r="I112" s="22"/>
      <c r="J112" s="22"/>
      <c r="K112" s="22"/>
      <c r="L112" s="22"/>
      <c r="M112" s="22"/>
      <c r="N112" s="22"/>
      <c r="O112" s="22"/>
      <c r="P112" s="22"/>
      <c r="Q112" s="22"/>
      <c r="R112" s="22"/>
    </row>
    <row r="113" spans="3:18" ht="15.75" customHeight="1" x14ac:dyDescent="0.2">
      <c r="C113" s="22"/>
      <c r="D113" s="22"/>
      <c r="E113" s="22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</row>
    <row r="114" spans="3:18" ht="15.75" customHeight="1" x14ac:dyDescent="0.2">
      <c r="C114" s="22"/>
      <c r="D114" s="22"/>
      <c r="E114" s="22"/>
      <c r="F114" s="22"/>
      <c r="G114" s="22"/>
      <c r="H114" s="22"/>
      <c r="I114" s="22"/>
      <c r="J114" s="22"/>
      <c r="K114" s="22"/>
      <c r="L114" s="22"/>
      <c r="M114" s="22"/>
      <c r="N114" s="22"/>
      <c r="O114" s="22"/>
      <c r="P114" s="22"/>
      <c r="Q114" s="22"/>
      <c r="R114" s="22"/>
    </row>
    <row r="115" spans="3:18" ht="15.75" customHeight="1" x14ac:dyDescent="0.2">
      <c r="C115" s="22"/>
      <c r="D115" s="22"/>
      <c r="E115" s="22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</row>
    <row r="116" spans="3:18" ht="15.75" customHeight="1" x14ac:dyDescent="0.2">
      <c r="C116" s="22"/>
      <c r="D116" s="22"/>
      <c r="E116" s="22"/>
      <c r="F116" s="22"/>
      <c r="G116" s="22"/>
      <c r="H116" s="22"/>
      <c r="I116" s="22"/>
      <c r="J116" s="22"/>
      <c r="K116" s="22"/>
      <c r="L116" s="22"/>
      <c r="M116" s="22"/>
      <c r="N116" s="22"/>
      <c r="O116" s="22"/>
      <c r="P116" s="22"/>
      <c r="Q116" s="22"/>
      <c r="R116" s="22"/>
    </row>
    <row r="117" spans="3:18" ht="15.75" customHeight="1" x14ac:dyDescent="0.2">
      <c r="C117" s="22"/>
      <c r="D117" s="22"/>
      <c r="E117" s="22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</row>
    <row r="118" spans="3:18" ht="15.75" customHeight="1" x14ac:dyDescent="0.2">
      <c r="C118" s="22"/>
      <c r="D118" s="22"/>
      <c r="E118" s="22"/>
      <c r="F118" s="22"/>
      <c r="G118" s="22"/>
      <c r="H118" s="22"/>
      <c r="I118" s="22"/>
      <c r="J118" s="22"/>
      <c r="K118" s="22"/>
      <c r="L118" s="22"/>
      <c r="M118" s="22"/>
      <c r="N118" s="22"/>
      <c r="O118" s="22"/>
      <c r="P118" s="22"/>
      <c r="Q118" s="22"/>
      <c r="R118" s="22"/>
    </row>
    <row r="119" spans="3:18" ht="15.75" customHeight="1" x14ac:dyDescent="0.2">
      <c r="C119" s="22"/>
      <c r="D119" s="22"/>
      <c r="E119" s="22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</row>
    <row r="120" spans="3:18" ht="15.75" customHeight="1" x14ac:dyDescent="0.2">
      <c r="C120" s="22"/>
      <c r="D120" s="22"/>
      <c r="E120" s="22"/>
      <c r="F120" s="22"/>
      <c r="G120" s="22"/>
      <c r="H120" s="22"/>
      <c r="I120" s="22"/>
      <c r="J120" s="22"/>
      <c r="K120" s="22"/>
      <c r="L120" s="22"/>
      <c r="M120" s="22"/>
      <c r="N120" s="22"/>
      <c r="O120" s="22"/>
      <c r="P120" s="22"/>
      <c r="Q120" s="22"/>
      <c r="R120" s="22"/>
    </row>
    <row r="121" spans="3:18" ht="15.75" customHeight="1" x14ac:dyDescent="0.2">
      <c r="C121" s="22"/>
      <c r="D121" s="22"/>
      <c r="E121" s="22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</row>
    <row r="122" spans="3:18" ht="15.75" customHeight="1" x14ac:dyDescent="0.2">
      <c r="C122" s="22"/>
      <c r="D122" s="22"/>
      <c r="E122" s="22"/>
      <c r="F122" s="22"/>
      <c r="G122" s="22"/>
      <c r="H122" s="22"/>
      <c r="I122" s="22"/>
      <c r="J122" s="22"/>
      <c r="K122" s="22"/>
      <c r="L122" s="22"/>
      <c r="M122" s="22"/>
      <c r="N122" s="22"/>
      <c r="O122" s="22"/>
      <c r="P122" s="22"/>
      <c r="Q122" s="22"/>
      <c r="R122" s="22"/>
    </row>
    <row r="123" spans="3:18" ht="15.75" customHeight="1" x14ac:dyDescent="0.2">
      <c r="C123" s="22"/>
      <c r="D123" s="22"/>
      <c r="E123" s="22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</row>
    <row r="124" spans="3:18" ht="15.75" customHeight="1" x14ac:dyDescent="0.2">
      <c r="C124" s="22"/>
      <c r="D124" s="22"/>
      <c r="E124" s="22"/>
      <c r="F124" s="22"/>
      <c r="G124" s="22"/>
      <c r="H124" s="22"/>
      <c r="I124" s="22"/>
      <c r="J124" s="22"/>
      <c r="K124" s="22"/>
      <c r="L124" s="22"/>
      <c r="M124" s="22"/>
      <c r="N124" s="22"/>
      <c r="O124" s="22"/>
      <c r="P124" s="22"/>
      <c r="Q124" s="22"/>
      <c r="R124" s="22"/>
    </row>
    <row r="125" spans="3:18" ht="15.75" customHeight="1" x14ac:dyDescent="0.2">
      <c r="C125" s="22"/>
      <c r="D125" s="22"/>
      <c r="E125" s="22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</row>
    <row r="126" spans="3:18" ht="15.75" customHeight="1" x14ac:dyDescent="0.2"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</row>
    <row r="127" spans="3:18" ht="15.75" customHeight="1" x14ac:dyDescent="0.2"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</row>
    <row r="128" spans="3:18" ht="15.75" customHeight="1" x14ac:dyDescent="0.2"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</row>
    <row r="129" spans="3:18" ht="15.75" customHeight="1" x14ac:dyDescent="0.2"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</row>
    <row r="130" spans="3:18" ht="15.75" customHeight="1" x14ac:dyDescent="0.2"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</row>
    <row r="131" spans="3:18" ht="15.75" customHeight="1" x14ac:dyDescent="0.2"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</row>
    <row r="132" spans="3:18" ht="15.75" customHeight="1" x14ac:dyDescent="0.2"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</row>
    <row r="133" spans="3:18" ht="15.75" customHeight="1" x14ac:dyDescent="0.2"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</row>
    <row r="134" spans="3:18" ht="15.75" customHeight="1" x14ac:dyDescent="0.2"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</row>
    <row r="135" spans="3:18" ht="15.75" customHeight="1" x14ac:dyDescent="0.2"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</row>
    <row r="136" spans="3:18" ht="15.75" customHeight="1" x14ac:dyDescent="0.2"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</row>
    <row r="137" spans="3:18" ht="15.75" customHeight="1" x14ac:dyDescent="0.2"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</row>
    <row r="138" spans="3:18" ht="15.75" customHeight="1" x14ac:dyDescent="0.2"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</row>
    <row r="139" spans="3:18" ht="15.75" customHeight="1" x14ac:dyDescent="0.2"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</row>
    <row r="140" spans="3:18" ht="15.75" customHeight="1" x14ac:dyDescent="0.2"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</row>
    <row r="141" spans="3:18" ht="15.75" customHeight="1" x14ac:dyDescent="0.2"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</row>
    <row r="142" spans="3:18" ht="15.75" customHeight="1" x14ac:dyDescent="0.2"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</row>
    <row r="143" spans="3:18" ht="15.75" customHeight="1" x14ac:dyDescent="0.2"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</row>
    <row r="144" spans="3:18" ht="15.75" customHeight="1" x14ac:dyDescent="0.2"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</row>
    <row r="145" spans="3:18" ht="15.75" customHeight="1" x14ac:dyDescent="0.2"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</row>
    <row r="146" spans="3:18" ht="15.75" customHeight="1" x14ac:dyDescent="0.2">
      <c r="C146" s="22"/>
      <c r="D146" s="22"/>
      <c r="E146" s="22"/>
      <c r="F146" s="22"/>
      <c r="G146" s="22"/>
      <c r="H146" s="22"/>
      <c r="I146" s="22"/>
      <c r="J146" s="22"/>
      <c r="K146" s="22"/>
      <c r="L146" s="22"/>
      <c r="M146" s="22"/>
      <c r="N146" s="22"/>
      <c r="O146" s="22"/>
      <c r="P146" s="22"/>
      <c r="Q146" s="22"/>
      <c r="R146" s="22"/>
    </row>
    <row r="147" spans="3:18" ht="15.75" customHeight="1" x14ac:dyDescent="0.2"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</row>
    <row r="148" spans="3:18" ht="15.75" customHeight="1" x14ac:dyDescent="0.2">
      <c r="C148" s="22"/>
      <c r="D148" s="22"/>
      <c r="E148" s="22"/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</row>
    <row r="149" spans="3:18" ht="15.75" customHeight="1" x14ac:dyDescent="0.2">
      <c r="C149" s="22"/>
      <c r="D149" s="22"/>
      <c r="E149" s="22"/>
      <c r="F149" s="22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</row>
    <row r="150" spans="3:18" ht="15.75" customHeight="1" x14ac:dyDescent="0.2">
      <c r="C150" s="22"/>
      <c r="D150" s="22"/>
      <c r="E150" s="22"/>
      <c r="F150" s="22"/>
      <c r="G150" s="22"/>
      <c r="H150" s="22"/>
      <c r="I150" s="22"/>
      <c r="J150" s="22"/>
      <c r="K150" s="22"/>
      <c r="L150" s="22"/>
      <c r="M150" s="22"/>
      <c r="N150" s="22"/>
      <c r="O150" s="22"/>
      <c r="P150" s="22"/>
      <c r="Q150" s="22"/>
      <c r="R150" s="22"/>
    </row>
    <row r="151" spans="3:18" ht="15.75" customHeight="1" x14ac:dyDescent="0.2">
      <c r="C151" s="22"/>
      <c r="D151" s="22"/>
      <c r="E151" s="22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</row>
    <row r="152" spans="3:18" ht="15.75" customHeight="1" x14ac:dyDescent="0.2">
      <c r="C152" s="22"/>
      <c r="D152" s="22"/>
      <c r="E152" s="22"/>
      <c r="F152" s="22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</row>
    <row r="153" spans="3:18" ht="15.75" customHeight="1" x14ac:dyDescent="0.2">
      <c r="C153" s="22"/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</row>
    <row r="154" spans="3:18" ht="15.75" customHeight="1" x14ac:dyDescent="0.2">
      <c r="C154" s="22"/>
      <c r="D154" s="22"/>
      <c r="E154" s="22"/>
      <c r="F154" s="22"/>
      <c r="G154" s="22"/>
      <c r="H154" s="22"/>
      <c r="I154" s="22"/>
      <c r="J154" s="22"/>
      <c r="K154" s="22"/>
      <c r="L154" s="22"/>
      <c r="M154" s="22"/>
      <c r="N154" s="22"/>
      <c r="O154" s="22"/>
      <c r="P154" s="22"/>
      <c r="Q154" s="22"/>
      <c r="R154" s="22"/>
    </row>
    <row r="155" spans="3:18" ht="15.75" customHeight="1" x14ac:dyDescent="0.2">
      <c r="C155" s="22"/>
      <c r="D155" s="22"/>
      <c r="E155" s="22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</row>
    <row r="156" spans="3:18" ht="15.75" customHeight="1" x14ac:dyDescent="0.2">
      <c r="C156" s="22"/>
      <c r="D156" s="22"/>
      <c r="E156" s="22"/>
      <c r="F156" s="22"/>
      <c r="G156" s="22"/>
      <c r="H156" s="22"/>
      <c r="I156" s="22"/>
      <c r="J156" s="22"/>
      <c r="K156" s="22"/>
      <c r="L156" s="22"/>
      <c r="M156" s="22"/>
      <c r="N156" s="22"/>
      <c r="O156" s="22"/>
      <c r="P156" s="22"/>
      <c r="Q156" s="22"/>
      <c r="R156" s="22"/>
    </row>
    <row r="157" spans="3:18" ht="15.75" customHeight="1" x14ac:dyDescent="0.2">
      <c r="C157" s="22"/>
      <c r="D157" s="22"/>
      <c r="E157" s="22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</row>
    <row r="158" spans="3:18" ht="15.75" customHeight="1" x14ac:dyDescent="0.2">
      <c r="C158" s="22"/>
      <c r="D158" s="22"/>
      <c r="E158" s="22"/>
      <c r="F158" s="22"/>
      <c r="G158" s="22"/>
      <c r="H158" s="22"/>
      <c r="I158" s="22"/>
      <c r="J158" s="22"/>
      <c r="K158" s="22"/>
      <c r="L158" s="22"/>
      <c r="M158" s="22"/>
      <c r="N158" s="22"/>
      <c r="O158" s="22"/>
      <c r="P158" s="22"/>
      <c r="Q158" s="22"/>
      <c r="R158" s="22"/>
    </row>
    <row r="159" spans="3:18" ht="15.75" customHeight="1" x14ac:dyDescent="0.2">
      <c r="C159" s="22"/>
      <c r="D159" s="22"/>
      <c r="E159" s="22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</row>
    <row r="160" spans="3:18" ht="15.75" customHeight="1" x14ac:dyDescent="0.2">
      <c r="C160" s="22"/>
      <c r="D160" s="22"/>
      <c r="E160" s="22"/>
      <c r="F160" s="22"/>
      <c r="G160" s="22"/>
      <c r="H160" s="22"/>
      <c r="I160" s="22"/>
      <c r="J160" s="22"/>
      <c r="K160" s="22"/>
      <c r="L160" s="22"/>
      <c r="M160" s="22"/>
      <c r="N160" s="22"/>
      <c r="O160" s="22"/>
      <c r="P160" s="22"/>
      <c r="Q160" s="22"/>
      <c r="R160" s="22"/>
    </row>
    <row r="161" spans="3:18" ht="15.75" customHeight="1" x14ac:dyDescent="0.2">
      <c r="C161" s="22"/>
      <c r="D161" s="22"/>
      <c r="E161" s="22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</row>
    <row r="162" spans="3:18" ht="15.75" customHeight="1" x14ac:dyDescent="0.2">
      <c r="C162" s="22"/>
      <c r="D162" s="22"/>
      <c r="E162" s="22"/>
      <c r="F162" s="22"/>
      <c r="G162" s="22"/>
      <c r="H162" s="22"/>
      <c r="I162" s="22"/>
      <c r="J162" s="22"/>
      <c r="K162" s="22"/>
      <c r="L162" s="22"/>
      <c r="M162" s="22"/>
      <c r="N162" s="22"/>
      <c r="O162" s="22"/>
      <c r="P162" s="22"/>
      <c r="Q162" s="22"/>
      <c r="R162" s="22"/>
    </row>
    <row r="163" spans="3:18" ht="15.75" customHeight="1" x14ac:dyDescent="0.2">
      <c r="C163" s="22"/>
      <c r="D163" s="22"/>
      <c r="E163" s="22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</row>
    <row r="164" spans="3:18" ht="15.75" customHeight="1" x14ac:dyDescent="0.2">
      <c r="C164" s="22"/>
      <c r="D164" s="22"/>
      <c r="E164" s="22"/>
      <c r="F164" s="22"/>
      <c r="G164" s="22"/>
      <c r="H164" s="22"/>
      <c r="I164" s="22"/>
      <c r="J164" s="22"/>
      <c r="K164" s="22"/>
      <c r="L164" s="22"/>
      <c r="M164" s="22"/>
      <c r="N164" s="22"/>
      <c r="O164" s="22"/>
      <c r="P164" s="22"/>
      <c r="Q164" s="22"/>
      <c r="R164" s="22"/>
    </row>
    <row r="165" spans="3:18" ht="15.75" customHeight="1" x14ac:dyDescent="0.2">
      <c r="C165" s="22"/>
      <c r="D165" s="22"/>
      <c r="E165" s="22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</row>
    <row r="166" spans="3:18" ht="15.75" customHeight="1" x14ac:dyDescent="0.2">
      <c r="C166" s="22"/>
      <c r="D166" s="22"/>
      <c r="E166" s="22"/>
      <c r="F166" s="22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</row>
    <row r="167" spans="3:18" ht="15.75" customHeight="1" x14ac:dyDescent="0.2">
      <c r="C167" s="22"/>
      <c r="D167" s="22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</row>
    <row r="168" spans="3:18" ht="15.75" customHeight="1" x14ac:dyDescent="0.2">
      <c r="C168" s="22"/>
      <c r="D168" s="22"/>
      <c r="E168" s="22"/>
      <c r="F168" s="22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  <c r="R168" s="22"/>
    </row>
    <row r="169" spans="3:18" ht="15.75" customHeight="1" x14ac:dyDescent="0.2">
      <c r="C169" s="22"/>
      <c r="D169" s="22"/>
      <c r="E169" s="22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</row>
    <row r="170" spans="3:18" ht="15.75" customHeight="1" x14ac:dyDescent="0.2">
      <c r="C170" s="22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</row>
    <row r="171" spans="3:18" ht="15.75" customHeight="1" x14ac:dyDescent="0.2">
      <c r="C171" s="22"/>
      <c r="D171" s="22"/>
      <c r="E171" s="22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</row>
    <row r="172" spans="3:18" ht="15.75" customHeight="1" x14ac:dyDescent="0.2">
      <c r="C172" s="22"/>
      <c r="D172" s="22"/>
      <c r="E172" s="22"/>
      <c r="F172" s="22"/>
      <c r="G172" s="22"/>
      <c r="H172" s="22"/>
      <c r="I172" s="22"/>
      <c r="J172" s="22"/>
      <c r="K172" s="22"/>
      <c r="L172" s="22"/>
      <c r="M172" s="22"/>
      <c r="N172" s="22"/>
      <c r="O172" s="22"/>
      <c r="P172" s="22"/>
      <c r="Q172" s="22"/>
      <c r="R172" s="22"/>
    </row>
    <row r="173" spans="3:18" ht="15.75" customHeight="1" x14ac:dyDescent="0.2">
      <c r="C173" s="22"/>
      <c r="D173" s="22"/>
      <c r="E173" s="22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</row>
    <row r="174" spans="3:18" ht="15.75" customHeight="1" x14ac:dyDescent="0.2">
      <c r="C174" s="22"/>
      <c r="D174" s="22"/>
      <c r="E174" s="22"/>
      <c r="F174" s="22"/>
      <c r="G174" s="22"/>
      <c r="H174" s="22"/>
      <c r="I174" s="22"/>
      <c r="J174" s="22"/>
      <c r="K174" s="22"/>
      <c r="L174" s="22"/>
      <c r="M174" s="22"/>
      <c r="N174" s="22"/>
      <c r="O174" s="22"/>
      <c r="P174" s="22"/>
      <c r="Q174" s="22"/>
      <c r="R174" s="22"/>
    </row>
    <row r="175" spans="3:18" ht="15.75" customHeight="1" x14ac:dyDescent="0.2">
      <c r="C175" s="22"/>
      <c r="D175" s="22"/>
      <c r="E175" s="22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</row>
    <row r="176" spans="3:18" ht="15.75" customHeight="1" x14ac:dyDescent="0.2">
      <c r="C176" s="22"/>
      <c r="D176" s="22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  <c r="R176" s="22"/>
    </row>
    <row r="177" spans="3:18" ht="15.75" customHeight="1" x14ac:dyDescent="0.2">
      <c r="C177" s="22"/>
      <c r="D177" s="22"/>
      <c r="E177" s="22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</row>
    <row r="178" spans="3:18" ht="15.75" customHeight="1" x14ac:dyDescent="0.2">
      <c r="C178" s="22"/>
      <c r="D178" s="22"/>
      <c r="E178" s="22"/>
      <c r="F178" s="22"/>
      <c r="G178" s="22"/>
      <c r="H178" s="22"/>
      <c r="I178" s="22"/>
      <c r="J178" s="22"/>
      <c r="K178" s="22"/>
      <c r="L178" s="22"/>
      <c r="M178" s="22"/>
      <c r="N178" s="22"/>
      <c r="O178" s="22"/>
      <c r="P178" s="22"/>
      <c r="Q178" s="22"/>
      <c r="R178" s="22"/>
    </row>
    <row r="179" spans="3:18" ht="15.75" customHeight="1" x14ac:dyDescent="0.2">
      <c r="C179" s="22"/>
      <c r="D179" s="22"/>
      <c r="E179" s="22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</row>
    <row r="180" spans="3:18" ht="15.75" customHeight="1" x14ac:dyDescent="0.2">
      <c r="C180" s="22"/>
      <c r="D180" s="22"/>
      <c r="E180" s="22"/>
      <c r="F180" s="22"/>
      <c r="G180" s="22"/>
      <c r="H180" s="22"/>
      <c r="I180" s="22"/>
      <c r="J180" s="22"/>
      <c r="K180" s="22"/>
      <c r="L180" s="22"/>
      <c r="M180" s="22"/>
      <c r="N180" s="22"/>
      <c r="O180" s="22"/>
      <c r="P180" s="22"/>
      <c r="Q180" s="22"/>
      <c r="R180" s="22"/>
    </row>
    <row r="181" spans="3:18" ht="15.75" customHeight="1" x14ac:dyDescent="0.2">
      <c r="C181" s="22"/>
      <c r="D181" s="22"/>
      <c r="E181" s="22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</row>
    <row r="182" spans="3:18" ht="15.75" customHeight="1" x14ac:dyDescent="0.2">
      <c r="C182" s="22"/>
      <c r="D182" s="22"/>
      <c r="E182" s="22"/>
      <c r="F182" s="22"/>
      <c r="G182" s="22"/>
      <c r="H182" s="22"/>
      <c r="I182" s="22"/>
      <c r="J182" s="22"/>
      <c r="K182" s="22"/>
      <c r="L182" s="22"/>
      <c r="M182" s="22"/>
      <c r="N182" s="22"/>
      <c r="O182" s="22"/>
      <c r="P182" s="22"/>
      <c r="Q182" s="22"/>
      <c r="R182" s="22"/>
    </row>
    <row r="183" spans="3:18" ht="15.75" customHeight="1" x14ac:dyDescent="0.2">
      <c r="C183" s="22"/>
      <c r="D183" s="22"/>
      <c r="E183" s="22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</row>
    <row r="184" spans="3:18" ht="15.75" customHeight="1" x14ac:dyDescent="0.2">
      <c r="C184" s="22"/>
      <c r="D184" s="22"/>
      <c r="E184" s="22"/>
      <c r="F184" s="22"/>
      <c r="G184" s="22"/>
      <c r="H184" s="22"/>
      <c r="I184" s="22"/>
      <c r="J184" s="22"/>
      <c r="K184" s="22"/>
      <c r="L184" s="22"/>
      <c r="M184" s="22"/>
      <c r="N184" s="22"/>
      <c r="O184" s="22"/>
      <c r="P184" s="22"/>
      <c r="Q184" s="22"/>
      <c r="R184" s="22"/>
    </row>
    <row r="185" spans="3:18" ht="15.75" customHeight="1" x14ac:dyDescent="0.2">
      <c r="C185" s="22"/>
      <c r="D185" s="22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</row>
    <row r="186" spans="3:18" ht="15.75" customHeight="1" x14ac:dyDescent="0.2">
      <c r="C186" s="22"/>
      <c r="D186" s="22"/>
      <c r="E186" s="22"/>
      <c r="F186" s="22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</row>
    <row r="187" spans="3:18" ht="15.75" customHeight="1" x14ac:dyDescent="0.2">
      <c r="C187" s="22"/>
      <c r="D187" s="22"/>
      <c r="E187" s="22"/>
      <c r="F187" s="22"/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22"/>
      <c r="R187" s="22"/>
    </row>
    <row r="188" spans="3:18" ht="15.75" customHeight="1" x14ac:dyDescent="0.2">
      <c r="C188" s="22"/>
      <c r="D188" s="22"/>
      <c r="E188" s="22"/>
      <c r="F188" s="22"/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22"/>
      <c r="R188" s="22"/>
    </row>
    <row r="189" spans="3:18" ht="15.75" customHeight="1" x14ac:dyDescent="0.2">
      <c r="C189" s="22"/>
      <c r="D189" s="22"/>
      <c r="E189" s="22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</row>
    <row r="190" spans="3:18" ht="15.75" customHeight="1" x14ac:dyDescent="0.2">
      <c r="C190" s="22"/>
      <c r="D190" s="22"/>
      <c r="E190" s="22"/>
      <c r="F190" s="22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</row>
    <row r="191" spans="3:18" ht="15.75" customHeight="1" x14ac:dyDescent="0.2">
      <c r="C191" s="22"/>
      <c r="D191" s="22"/>
      <c r="E191" s="22"/>
      <c r="F191" s="22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</row>
    <row r="192" spans="3:18" ht="15.75" customHeight="1" x14ac:dyDescent="0.2">
      <c r="C192" s="22"/>
      <c r="D192" s="22"/>
      <c r="E192" s="22"/>
      <c r="F192" s="22"/>
      <c r="G192" s="22"/>
      <c r="H192" s="22"/>
      <c r="I192" s="22"/>
      <c r="J192" s="22"/>
      <c r="K192" s="22"/>
      <c r="L192" s="22"/>
      <c r="M192" s="22"/>
      <c r="N192" s="22"/>
      <c r="O192" s="22"/>
      <c r="P192" s="22"/>
      <c r="Q192" s="22"/>
      <c r="R192" s="22"/>
    </row>
    <row r="193" spans="3:18" ht="15.75" customHeight="1" x14ac:dyDescent="0.2">
      <c r="C193" s="22"/>
      <c r="D193" s="22"/>
      <c r="E193" s="22"/>
      <c r="F193" s="22"/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22"/>
      <c r="R193" s="22"/>
    </row>
    <row r="194" spans="3:18" ht="15.75" customHeight="1" x14ac:dyDescent="0.2">
      <c r="C194" s="22"/>
      <c r="D194" s="22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  <c r="R194" s="22"/>
    </row>
    <row r="195" spans="3:18" ht="15.75" customHeight="1" x14ac:dyDescent="0.2">
      <c r="C195" s="22"/>
      <c r="D195" s="22"/>
      <c r="E195" s="22"/>
      <c r="F195" s="22"/>
      <c r="G195" s="22"/>
      <c r="H195" s="22"/>
      <c r="I195" s="22"/>
      <c r="J195" s="22"/>
      <c r="K195" s="22"/>
      <c r="L195" s="22"/>
      <c r="M195" s="22"/>
      <c r="N195" s="22"/>
      <c r="O195" s="22"/>
      <c r="P195" s="22"/>
      <c r="Q195" s="22"/>
      <c r="R195" s="22"/>
    </row>
    <row r="196" spans="3:18" ht="15.75" customHeight="1" x14ac:dyDescent="0.2">
      <c r="C196" s="22"/>
      <c r="D196" s="22"/>
      <c r="E196" s="22"/>
      <c r="F196" s="22"/>
      <c r="G196" s="22"/>
      <c r="H196" s="22"/>
      <c r="I196" s="22"/>
      <c r="J196" s="22"/>
      <c r="K196" s="22"/>
      <c r="L196" s="22"/>
      <c r="M196" s="22"/>
      <c r="N196" s="22"/>
      <c r="O196" s="22"/>
      <c r="P196" s="22"/>
      <c r="Q196" s="22"/>
      <c r="R196" s="22"/>
    </row>
    <row r="197" spans="3:18" ht="15.75" customHeight="1" x14ac:dyDescent="0.2">
      <c r="C197" s="22"/>
      <c r="D197" s="22"/>
      <c r="E197" s="22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</row>
    <row r="198" spans="3:18" ht="15.75" customHeight="1" x14ac:dyDescent="0.2">
      <c r="C198" s="22"/>
      <c r="D198" s="22"/>
      <c r="E198" s="22"/>
      <c r="F198" s="22"/>
      <c r="G198" s="22"/>
      <c r="H198" s="22"/>
      <c r="I198" s="22"/>
      <c r="J198" s="22"/>
      <c r="K198" s="22"/>
      <c r="L198" s="22"/>
      <c r="M198" s="22"/>
      <c r="N198" s="22"/>
      <c r="O198" s="22"/>
      <c r="P198" s="22"/>
      <c r="Q198" s="22"/>
      <c r="R198" s="22"/>
    </row>
    <row r="199" spans="3:18" ht="15.75" customHeight="1" x14ac:dyDescent="0.2">
      <c r="C199" s="22"/>
      <c r="D199" s="22"/>
      <c r="E199" s="22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</row>
    <row r="200" spans="3:18" ht="15.75" customHeight="1" x14ac:dyDescent="0.2">
      <c r="C200" s="22"/>
      <c r="D200" s="22"/>
      <c r="E200" s="22"/>
      <c r="F200" s="22"/>
      <c r="G200" s="22"/>
      <c r="H200" s="22"/>
      <c r="I200" s="22"/>
      <c r="J200" s="22"/>
      <c r="K200" s="22"/>
      <c r="L200" s="22"/>
      <c r="M200" s="22"/>
      <c r="N200" s="22"/>
      <c r="O200" s="22"/>
      <c r="P200" s="22"/>
      <c r="Q200" s="22"/>
      <c r="R200" s="22"/>
    </row>
    <row r="201" spans="3:18" ht="15.75" customHeight="1" x14ac:dyDescent="0.2">
      <c r="C201" s="22"/>
      <c r="D201" s="22"/>
      <c r="E201" s="22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</row>
    <row r="202" spans="3:18" ht="15.75" customHeight="1" x14ac:dyDescent="0.2">
      <c r="C202" s="22"/>
      <c r="D202" s="22"/>
      <c r="E202" s="22"/>
      <c r="F202" s="22"/>
      <c r="G202" s="22"/>
      <c r="H202" s="22"/>
      <c r="I202" s="22"/>
      <c r="J202" s="22"/>
      <c r="K202" s="22"/>
      <c r="L202" s="22"/>
      <c r="M202" s="22"/>
      <c r="N202" s="22"/>
      <c r="O202" s="22"/>
      <c r="P202" s="22"/>
      <c r="Q202" s="22"/>
      <c r="R202" s="22"/>
    </row>
    <row r="203" spans="3:18" ht="15.75" customHeight="1" x14ac:dyDescent="0.2">
      <c r="C203" s="22"/>
      <c r="D203" s="22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</row>
    <row r="204" spans="3:18" ht="15.75" customHeight="1" x14ac:dyDescent="0.2">
      <c r="C204" s="22"/>
      <c r="D204" s="22"/>
      <c r="E204" s="22"/>
      <c r="F204" s="22"/>
      <c r="G204" s="22"/>
      <c r="H204" s="22"/>
      <c r="I204" s="22"/>
      <c r="J204" s="22"/>
      <c r="K204" s="22"/>
      <c r="L204" s="22"/>
      <c r="M204" s="22"/>
      <c r="N204" s="22"/>
      <c r="O204" s="22"/>
      <c r="P204" s="22"/>
      <c r="Q204" s="22"/>
      <c r="R204" s="22"/>
    </row>
    <row r="205" spans="3:18" ht="15.75" customHeight="1" x14ac:dyDescent="0.2">
      <c r="C205" s="22"/>
      <c r="D205" s="22"/>
      <c r="E205" s="22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</row>
    <row r="206" spans="3:18" ht="15.75" customHeight="1" x14ac:dyDescent="0.2">
      <c r="C206" s="22"/>
      <c r="D206" s="22"/>
      <c r="E206" s="22"/>
      <c r="F206" s="22"/>
      <c r="G206" s="22"/>
      <c r="H206" s="22"/>
      <c r="I206" s="22"/>
      <c r="J206" s="22"/>
      <c r="K206" s="22"/>
      <c r="L206" s="22"/>
      <c r="M206" s="22"/>
      <c r="N206" s="22"/>
      <c r="O206" s="22"/>
      <c r="P206" s="22"/>
      <c r="Q206" s="22"/>
      <c r="R206" s="22"/>
    </row>
    <row r="207" spans="3:18" ht="15.75" customHeight="1" x14ac:dyDescent="0.2">
      <c r="C207" s="22"/>
      <c r="D207" s="22"/>
      <c r="E207" s="22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</row>
    <row r="208" spans="3:18" ht="15.75" customHeight="1" x14ac:dyDescent="0.2">
      <c r="C208" s="22"/>
      <c r="D208" s="22"/>
      <c r="E208" s="22"/>
      <c r="F208" s="22"/>
      <c r="G208" s="22"/>
      <c r="H208" s="22"/>
      <c r="I208" s="22"/>
      <c r="J208" s="22"/>
      <c r="K208" s="22"/>
      <c r="L208" s="22"/>
      <c r="M208" s="22"/>
      <c r="N208" s="22"/>
      <c r="O208" s="22"/>
      <c r="P208" s="22"/>
      <c r="Q208" s="22"/>
      <c r="R208" s="22"/>
    </row>
    <row r="209" spans="3:18" ht="15.75" customHeight="1" x14ac:dyDescent="0.2">
      <c r="C209" s="22"/>
      <c r="D209" s="22"/>
      <c r="E209" s="22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</row>
    <row r="210" spans="3:18" ht="15.75" customHeight="1" x14ac:dyDescent="0.2">
      <c r="C210" s="22"/>
      <c r="D210" s="22"/>
      <c r="E210" s="22"/>
      <c r="F210" s="22"/>
      <c r="G210" s="22"/>
      <c r="H210" s="22"/>
      <c r="I210" s="22"/>
      <c r="J210" s="22"/>
      <c r="K210" s="22"/>
      <c r="L210" s="22"/>
      <c r="M210" s="22"/>
      <c r="N210" s="22"/>
      <c r="O210" s="22"/>
      <c r="P210" s="22"/>
      <c r="Q210" s="22"/>
      <c r="R210" s="22"/>
    </row>
    <row r="211" spans="3:18" ht="15.75" customHeight="1" x14ac:dyDescent="0.2">
      <c r="C211" s="22"/>
      <c r="D211" s="22"/>
      <c r="E211" s="22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</row>
    <row r="212" spans="3:18" ht="15.75" customHeight="1" x14ac:dyDescent="0.2">
      <c r="C212" s="22"/>
      <c r="D212" s="22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  <c r="R212" s="22"/>
    </row>
    <row r="213" spans="3:18" ht="15.75" customHeight="1" x14ac:dyDescent="0.2">
      <c r="C213" s="22"/>
      <c r="D213" s="22"/>
      <c r="E213" s="22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</row>
    <row r="214" spans="3:18" ht="15.75" customHeight="1" x14ac:dyDescent="0.2">
      <c r="C214" s="22"/>
      <c r="D214" s="22"/>
      <c r="E214" s="22"/>
      <c r="F214" s="22"/>
      <c r="G214" s="22"/>
      <c r="H214" s="22"/>
      <c r="I214" s="22"/>
      <c r="J214" s="22"/>
      <c r="K214" s="22"/>
      <c r="L214" s="22"/>
      <c r="M214" s="22"/>
      <c r="N214" s="22"/>
      <c r="O214" s="22"/>
      <c r="P214" s="22"/>
      <c r="Q214" s="22"/>
      <c r="R214" s="22"/>
    </row>
    <row r="215" spans="3:18" ht="15.75" customHeight="1" x14ac:dyDescent="0.2">
      <c r="C215" s="22"/>
      <c r="D215" s="22"/>
      <c r="E215" s="22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</row>
    <row r="216" spans="3:18" ht="15.75" customHeight="1" x14ac:dyDescent="0.2">
      <c r="C216" s="22"/>
      <c r="D216" s="22"/>
      <c r="E216" s="22"/>
      <c r="F216" s="22"/>
      <c r="G216" s="22"/>
      <c r="H216" s="22"/>
      <c r="I216" s="22"/>
      <c r="J216" s="22"/>
      <c r="K216" s="22"/>
      <c r="L216" s="22"/>
      <c r="M216" s="22"/>
      <c r="N216" s="22"/>
      <c r="O216" s="22"/>
      <c r="P216" s="22"/>
      <c r="Q216" s="22"/>
      <c r="R216" s="22"/>
    </row>
    <row r="217" spans="3:18" ht="15.75" customHeight="1" x14ac:dyDescent="0.2">
      <c r="C217" s="22"/>
      <c r="D217" s="22"/>
      <c r="E217" s="22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</row>
    <row r="218" spans="3:18" ht="15.75" customHeight="1" x14ac:dyDescent="0.2">
      <c r="C218" s="22"/>
      <c r="D218" s="22"/>
      <c r="E218" s="22"/>
      <c r="F218" s="22"/>
      <c r="G218" s="22"/>
      <c r="H218" s="22"/>
      <c r="I218" s="22"/>
      <c r="J218" s="22"/>
      <c r="K218" s="22"/>
      <c r="L218" s="22"/>
      <c r="M218" s="22"/>
      <c r="N218" s="22"/>
      <c r="O218" s="22"/>
      <c r="P218" s="22"/>
      <c r="Q218" s="22"/>
      <c r="R218" s="22"/>
    </row>
    <row r="219" spans="3:18" ht="15.75" customHeight="1" x14ac:dyDescent="0.2">
      <c r="C219" s="22"/>
      <c r="D219" s="22"/>
      <c r="E219" s="22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</row>
    <row r="220" spans="3:18" ht="15.75" customHeight="1" x14ac:dyDescent="0.2">
      <c r="C220" s="22"/>
      <c r="D220" s="22"/>
      <c r="E220" s="22"/>
      <c r="F220" s="22"/>
      <c r="G220" s="22"/>
      <c r="H220" s="22"/>
      <c r="I220" s="22"/>
      <c r="J220" s="22"/>
      <c r="K220" s="22"/>
      <c r="L220" s="22"/>
      <c r="M220" s="22"/>
      <c r="N220" s="22"/>
      <c r="O220" s="22"/>
      <c r="P220" s="22"/>
      <c r="Q220" s="22"/>
      <c r="R220" s="22"/>
    </row>
    <row r="221" spans="3:18" ht="15.75" customHeight="1" x14ac:dyDescent="0.15"/>
    <row r="222" spans="3:18" ht="15.75" customHeight="1" x14ac:dyDescent="0.15"/>
    <row r="223" spans="3:18" ht="15.75" customHeight="1" x14ac:dyDescent="0.15"/>
    <row r="224" spans="3:18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G1000"/>
  <sheetViews>
    <sheetView tabSelected="1" workbookViewId="0">
      <pane xSplit="2" ySplit="3" topLeftCell="C4" activePane="bottomRight" state="frozen"/>
      <selection activeCell="C4" sqref="C4:XFD31"/>
      <selection pane="topRight" activeCell="C4" sqref="C4:XFD31"/>
      <selection pane="bottomLeft" activeCell="C4" sqref="C4:XFD31"/>
      <selection pane="bottomRight" activeCell="C4" sqref="C4:XFD31"/>
    </sheetView>
  </sheetViews>
  <sheetFormatPr baseColWidth="10" defaultColWidth="14.5" defaultRowHeight="15" customHeight="1" x14ac:dyDescent="0.15"/>
  <cols>
    <col min="1" max="1" width="16.1640625" customWidth="1"/>
    <col min="2" max="2" width="18.33203125" customWidth="1"/>
    <col min="3" max="3" width="7.6640625" customWidth="1"/>
    <col min="4" max="4" width="6.5" customWidth="1"/>
    <col min="5" max="5" width="10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9.33203125" customWidth="1"/>
    <col min="16" max="16" width="11" customWidth="1"/>
    <col min="17" max="18" width="8.5" customWidth="1"/>
    <col min="20" max="20" width="12" customWidth="1"/>
    <col min="21" max="21" width="19.1640625" customWidth="1"/>
    <col min="22" max="22" width="25" customWidth="1"/>
    <col min="23" max="23" width="5.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29" t="str">
        <f ca="1">IFERROR(__xludf.DUMMYFUNCTION("IFERROR(VLOOKUP(B2,IMPORTRANGE(""https://docs.google.com/spreadsheets/d/1x0DhHglkXKoEBOD2MBsuK_EyIr1ouxD2ftIpqOYFa-k/edit?usp=sharing"",""OllieShops-SKU-Specific Info!B1:BJ7000""),4,FALSE),"""")"),"")</f>
        <v/>
      </c>
      <c r="B1" s="30"/>
      <c r="C1" s="31" t="s">
        <v>0</v>
      </c>
      <c r="D1" s="33" t="s">
        <v>1</v>
      </c>
      <c r="E1" s="33" t="s">
        <v>2</v>
      </c>
      <c r="F1" s="35" t="s">
        <v>3</v>
      </c>
      <c r="G1" s="35" t="s">
        <v>4</v>
      </c>
      <c r="H1" s="36" t="s">
        <v>5</v>
      </c>
      <c r="I1" s="33" t="s">
        <v>6</v>
      </c>
      <c r="J1" s="33" t="s">
        <v>7</v>
      </c>
      <c r="K1" s="33" t="s">
        <v>8</v>
      </c>
      <c r="L1" s="33" t="s">
        <v>9</v>
      </c>
      <c r="M1" s="40" t="s">
        <v>10</v>
      </c>
      <c r="N1" s="41" t="s">
        <v>11</v>
      </c>
      <c r="O1" s="33" t="s">
        <v>12</v>
      </c>
      <c r="P1" s="33" t="s">
        <v>13</v>
      </c>
      <c r="Q1" s="33" t="s">
        <v>14</v>
      </c>
      <c r="R1" s="33" t="s">
        <v>15</v>
      </c>
      <c r="S1" s="42" t="s">
        <v>16</v>
      </c>
      <c r="T1" s="42" t="s">
        <v>17</v>
      </c>
      <c r="U1" s="42" t="s">
        <v>18</v>
      </c>
      <c r="V1" s="42" t="s">
        <v>19</v>
      </c>
      <c r="W1" s="42" t="s">
        <v>20</v>
      </c>
      <c r="X1" s="42" t="s">
        <v>21</v>
      </c>
      <c r="Y1" s="42" t="s">
        <v>22</v>
      </c>
      <c r="Z1" s="42" t="s">
        <v>23</v>
      </c>
      <c r="AA1" s="42" t="s">
        <v>24</v>
      </c>
      <c r="AB1" s="42" t="s">
        <v>25</v>
      </c>
      <c r="AC1" s="42" t="s">
        <v>26</v>
      </c>
      <c r="AD1" s="44" t="s">
        <v>27</v>
      </c>
      <c r="AE1" s="45" t="s">
        <v>28</v>
      </c>
      <c r="AF1" s="46" t="s">
        <v>29</v>
      </c>
      <c r="AG1" s="45" t="s">
        <v>30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IFERROR(__xludf.DUMMYFUNCTION("IFERROR(VLOOKUP(B2,IMPORTRANGE(""https://docs.google.com/spreadsheets/d/1x0DhHglkXKoEBOD2MBsuK_EyIr1ouxD2ftIpqOYFa-k/edit?usp=sharing"",""OllieShops-SKU-Specific Info!B1:BJ7000""),3,FALSE),"""")"),"")</f>
        <v/>
      </c>
      <c r="B2" s="3" t="s">
        <v>77</v>
      </c>
      <c r="C2" s="32"/>
      <c r="D2" s="34"/>
      <c r="E2" s="32"/>
      <c r="F2" s="34"/>
      <c r="G2" s="34"/>
      <c r="H2" s="37"/>
      <c r="I2" s="34"/>
      <c r="J2" s="34"/>
      <c r="K2" s="37"/>
      <c r="L2" s="37"/>
      <c r="M2" s="37"/>
      <c r="N2" s="34"/>
      <c r="O2" s="34"/>
      <c r="P2" s="32"/>
      <c r="Q2" s="34"/>
      <c r="R2" s="34"/>
      <c r="S2" s="30"/>
      <c r="T2" s="30"/>
      <c r="U2" s="43"/>
      <c r="V2" s="43"/>
      <c r="W2" s="30"/>
      <c r="X2" s="30"/>
      <c r="Y2" s="30"/>
      <c r="Z2" s="30"/>
      <c r="AA2" s="43"/>
      <c r="AB2" s="43"/>
      <c r="AC2" s="43"/>
      <c r="AD2" s="43"/>
      <c r="AE2" s="30"/>
      <c r="AF2" s="30"/>
      <c r="AG2" s="30"/>
    </row>
    <row r="3" spans="1:33" ht="16" x14ac:dyDescent="0.15">
      <c r="A3" s="38" t="s">
        <v>32</v>
      </c>
      <c r="B3" s="39"/>
      <c r="C3" s="4">
        <f ca="1">((AE31+AF31)/0.85)*-1</f>
        <v>8.447058823529412</v>
      </c>
      <c r="D3" s="5">
        <f>SUM(D4:D99671)</f>
        <v>212</v>
      </c>
      <c r="E3" s="5"/>
      <c r="F3" s="6">
        <f t="shared" ref="F3:G3" si="0">SUM(F4:F99671)</f>
        <v>8551.8900000000012</v>
      </c>
      <c r="G3" s="6">
        <f t="shared" si="0"/>
        <v>-242.69</v>
      </c>
      <c r="H3" s="7">
        <f>G3/F3*-1</f>
        <v>2.83785221746304E-2</v>
      </c>
      <c r="I3" s="8">
        <f ca="1">J3/F3</f>
        <v>0.63244319244433422</v>
      </c>
      <c r="J3" s="6">
        <f ca="1">SUM(J4:J99671)</f>
        <v>5408.5846130327782</v>
      </c>
      <c r="K3" s="6">
        <f ca="1">J3/D3</f>
        <v>25.51219157090933</v>
      </c>
      <c r="L3" s="5"/>
      <c r="M3" s="9"/>
      <c r="N3" s="10"/>
      <c r="O3" s="5" t="str">
        <f ca="1">IFERROR(__xludf.DUMMYFUNCTION("IFERROR(VLOOKUP(B2,IMPORTRANGE(""https://docs.google.com/spreadsheets/d/1owCo6kL_VFQ5nPTdNogErmCBLjNiktT1m3SzTrxu3R0/edit#gid=2146806407"",""Ollie Shops - Compiled!b1:g5000""),2,FALSE),"""")"),"")</f>
        <v/>
      </c>
      <c r="P3" s="5"/>
      <c r="Q3" s="11"/>
      <c r="R3" s="11"/>
      <c r="S3" s="6"/>
      <c r="T3" s="10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10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10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5">
        <f>SUM(W4:W99671)</f>
        <v>5</v>
      </c>
      <c r="X3" s="7">
        <f>AVERAGE(X4:X99671)</f>
        <v>2.2616632860040571E-2</v>
      </c>
      <c r="Y3" s="6">
        <f>ROUND(AVERAGE(Y4:Y99671),2)</f>
        <v>30.73</v>
      </c>
      <c r="Z3" s="5"/>
      <c r="AA3" s="5"/>
      <c r="AB3" s="5"/>
      <c r="AC3" s="5"/>
      <c r="AD3" s="5"/>
      <c r="AE3" s="12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Info!B2:BZ7000""),36,false)),"""")*-1"),0)</f>
        <v>0</v>
      </c>
      <c r="AG3" s="6">
        <f>SUM(AG4:AG99671)</f>
        <v>0</v>
      </c>
    </row>
    <row r="4" spans="1:33" s="52" customFormat="1" ht="15.75" hidden="1" customHeight="1" x14ac:dyDescent="0.2">
      <c r="A4" s="13" t="s">
        <v>33</v>
      </c>
      <c r="B4" s="13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48"/>
      <c r="T4" s="48"/>
      <c r="U4" s="49"/>
      <c r="V4" s="50"/>
      <c r="W4" s="48"/>
      <c r="X4" s="48"/>
      <c r="Y4" s="48"/>
      <c r="Z4" s="48"/>
      <c r="AA4" s="48"/>
      <c r="AB4" s="51"/>
      <c r="AC4" s="48"/>
      <c r="AD4" s="48"/>
      <c r="AE4" s="48"/>
      <c r="AF4" s="48"/>
      <c r="AG4" s="48"/>
    </row>
    <row r="5" spans="1:33" s="52" customFormat="1" ht="15.75" hidden="1" customHeight="1" x14ac:dyDescent="0.2">
      <c r="A5" s="13" t="s">
        <v>34</v>
      </c>
      <c r="B5" s="13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48"/>
      <c r="T5" s="48"/>
      <c r="U5" s="49"/>
      <c r="V5" s="54"/>
      <c r="W5" s="48"/>
      <c r="X5" s="48"/>
      <c r="Y5" s="48"/>
      <c r="Z5" s="48"/>
      <c r="AA5" s="48"/>
      <c r="AB5" s="51"/>
      <c r="AC5" s="48"/>
      <c r="AD5" s="48"/>
      <c r="AE5" s="48"/>
      <c r="AF5" s="48"/>
      <c r="AG5" s="48"/>
    </row>
    <row r="6" spans="1:33" s="52" customFormat="1" ht="15.75" hidden="1" customHeight="1" x14ac:dyDescent="0.2">
      <c r="A6" s="13" t="s">
        <v>35</v>
      </c>
      <c r="B6" s="13"/>
      <c r="C6" s="17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48"/>
      <c r="T6" s="48"/>
      <c r="U6" s="49"/>
      <c r="V6" s="54"/>
      <c r="W6" s="48"/>
      <c r="X6" s="48"/>
      <c r="Y6" s="48"/>
      <c r="Z6" s="48"/>
      <c r="AA6" s="48"/>
      <c r="AB6" s="51"/>
      <c r="AC6" s="48"/>
      <c r="AD6" s="48"/>
      <c r="AE6" s="48"/>
      <c r="AF6" s="48"/>
      <c r="AG6" s="48"/>
    </row>
    <row r="7" spans="1:33" s="52" customFormat="1" ht="15.75" hidden="1" customHeight="1" x14ac:dyDescent="0.2">
      <c r="A7" s="13" t="s">
        <v>36</v>
      </c>
      <c r="B7" s="13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48"/>
      <c r="T7" s="48"/>
      <c r="U7" s="49"/>
      <c r="V7" s="54"/>
      <c r="W7" s="48"/>
      <c r="X7" s="48"/>
      <c r="Y7" s="48"/>
      <c r="Z7" s="48"/>
      <c r="AA7" s="48"/>
      <c r="AB7" s="51"/>
      <c r="AC7" s="48"/>
      <c r="AD7" s="48"/>
      <c r="AE7" s="48"/>
      <c r="AF7" s="48"/>
      <c r="AG7" s="48"/>
    </row>
    <row r="8" spans="1:33" s="52" customFormat="1" ht="15.75" hidden="1" customHeight="1" x14ac:dyDescent="0.2">
      <c r="A8" s="13" t="s">
        <v>37</v>
      </c>
      <c r="B8" s="13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48"/>
      <c r="T8" s="48"/>
      <c r="U8" s="49"/>
      <c r="V8" s="54"/>
      <c r="W8" s="48"/>
      <c r="X8" s="48"/>
      <c r="Y8" s="48"/>
      <c r="Z8" s="48"/>
      <c r="AA8" s="48"/>
      <c r="AB8" s="51"/>
      <c r="AC8" s="48"/>
      <c r="AD8" s="48"/>
      <c r="AE8" s="48"/>
      <c r="AF8" s="48"/>
      <c r="AG8" s="48"/>
    </row>
    <row r="9" spans="1:33" s="52" customFormat="1" ht="15.75" hidden="1" customHeight="1" x14ac:dyDescent="0.2">
      <c r="A9" s="13" t="s">
        <v>38</v>
      </c>
      <c r="B9" s="13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48"/>
      <c r="T9" s="48"/>
      <c r="U9" s="49"/>
      <c r="V9" s="54"/>
      <c r="W9" s="48"/>
      <c r="X9" s="48"/>
      <c r="Y9" s="48"/>
      <c r="Z9" s="48"/>
      <c r="AA9" s="48"/>
      <c r="AB9" s="51"/>
      <c r="AC9" s="48"/>
      <c r="AD9" s="48"/>
      <c r="AE9" s="48"/>
      <c r="AF9" s="48"/>
      <c r="AG9" s="48"/>
    </row>
    <row r="10" spans="1:33" s="52" customFormat="1" ht="15.75" hidden="1" customHeight="1" x14ac:dyDescent="0.2">
      <c r="A10" s="13" t="s">
        <v>39</v>
      </c>
      <c r="B10" s="13"/>
      <c r="C10" s="17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48"/>
      <c r="T10" s="48"/>
      <c r="U10" s="49"/>
      <c r="V10" s="54"/>
      <c r="W10" s="48"/>
      <c r="X10" s="48"/>
      <c r="Y10" s="48"/>
      <c r="Z10" s="48"/>
      <c r="AA10" s="48"/>
      <c r="AB10" s="51"/>
      <c r="AC10" s="48"/>
      <c r="AD10" s="48"/>
      <c r="AE10" s="48"/>
      <c r="AF10" s="48"/>
      <c r="AG10" s="48"/>
    </row>
    <row r="11" spans="1:33" s="52" customFormat="1" ht="15.75" hidden="1" customHeight="1" x14ac:dyDescent="0.2">
      <c r="A11" s="13" t="s">
        <v>40</v>
      </c>
      <c r="B11" s="13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48"/>
      <c r="T11" s="48"/>
      <c r="U11" s="49"/>
      <c r="V11" s="54"/>
      <c r="W11" s="48"/>
      <c r="X11" s="48"/>
      <c r="Y11" s="48"/>
      <c r="Z11" s="48"/>
      <c r="AA11" s="48"/>
      <c r="AB11" s="51"/>
      <c r="AC11" s="48"/>
      <c r="AD11" s="48"/>
      <c r="AE11" s="48"/>
      <c r="AF11" s="48"/>
      <c r="AG11" s="48"/>
    </row>
    <row r="12" spans="1:33" s="52" customFormat="1" ht="15.75" hidden="1" customHeight="1" x14ac:dyDescent="0.2">
      <c r="A12" s="13" t="s">
        <v>41</v>
      </c>
      <c r="B12" s="13"/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48"/>
      <c r="T12" s="48"/>
      <c r="U12" s="49"/>
      <c r="V12" s="54"/>
      <c r="W12" s="48"/>
      <c r="X12" s="48"/>
      <c r="Y12" s="48"/>
      <c r="Z12" s="48"/>
      <c r="AA12" s="48"/>
      <c r="AB12" s="51"/>
      <c r="AC12" s="48"/>
      <c r="AD12" s="48"/>
      <c r="AE12" s="48"/>
      <c r="AF12" s="48"/>
      <c r="AG12" s="48"/>
    </row>
    <row r="13" spans="1:33" s="52" customFormat="1" ht="15.75" hidden="1" customHeight="1" x14ac:dyDescent="0.2">
      <c r="A13" s="13" t="s">
        <v>42</v>
      </c>
      <c r="B13" s="13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48"/>
      <c r="T13" s="48"/>
      <c r="U13" s="49"/>
      <c r="V13" s="54"/>
      <c r="W13" s="48"/>
      <c r="X13" s="48"/>
      <c r="Y13" s="48"/>
      <c r="Z13" s="48"/>
      <c r="AA13" s="48"/>
      <c r="AB13" s="51"/>
      <c r="AC13" s="48"/>
      <c r="AD13" s="48"/>
      <c r="AE13" s="48"/>
      <c r="AF13" s="48"/>
      <c r="AG13" s="48"/>
    </row>
    <row r="14" spans="1:33" s="52" customFormat="1" ht="15.75" hidden="1" customHeight="1" x14ac:dyDescent="0.2">
      <c r="A14" s="13" t="s">
        <v>43</v>
      </c>
      <c r="B14" s="13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48"/>
      <c r="T14" s="48"/>
      <c r="U14" s="49"/>
      <c r="V14" s="54"/>
      <c r="W14" s="48"/>
      <c r="X14" s="48"/>
      <c r="Y14" s="48"/>
      <c r="Z14" s="48"/>
      <c r="AA14" s="48"/>
      <c r="AB14" s="51"/>
      <c r="AC14" s="48"/>
      <c r="AD14" s="48"/>
      <c r="AE14" s="48"/>
      <c r="AF14" s="48"/>
      <c r="AG14" s="48"/>
    </row>
    <row r="15" spans="1:33" s="52" customFormat="1" ht="15.75" hidden="1" customHeight="1" x14ac:dyDescent="0.2">
      <c r="A15" s="13" t="s">
        <v>44</v>
      </c>
      <c r="B15" s="13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48"/>
      <c r="T15" s="48"/>
      <c r="U15" s="49"/>
      <c r="V15" s="54"/>
      <c r="W15" s="48"/>
      <c r="X15" s="48"/>
      <c r="Y15" s="48"/>
      <c r="Z15" s="48"/>
      <c r="AA15" s="48"/>
      <c r="AB15" s="51"/>
      <c r="AC15" s="48"/>
      <c r="AD15" s="48"/>
      <c r="AE15" s="48"/>
      <c r="AF15" s="48"/>
      <c r="AG15" s="48"/>
    </row>
    <row r="16" spans="1:33" s="52" customFormat="1" ht="15.75" hidden="1" customHeight="1" x14ac:dyDescent="0.2">
      <c r="A16" s="13" t="s">
        <v>45</v>
      </c>
      <c r="B16" s="13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48"/>
      <c r="T16" s="48"/>
      <c r="U16" s="49"/>
      <c r="V16" s="54"/>
      <c r="W16" s="48"/>
      <c r="X16" s="48"/>
      <c r="Y16" s="48"/>
      <c r="Z16" s="48"/>
      <c r="AA16" s="48"/>
      <c r="AB16" s="51"/>
      <c r="AC16" s="48"/>
      <c r="AD16" s="48"/>
      <c r="AE16" s="48"/>
      <c r="AF16" s="48"/>
      <c r="AG16" s="48"/>
    </row>
    <row r="17" spans="1:33" s="52" customFormat="1" ht="15.75" hidden="1" customHeight="1" x14ac:dyDescent="0.2">
      <c r="A17" s="13" t="s">
        <v>46</v>
      </c>
      <c r="B17" s="13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48"/>
      <c r="T17" s="48"/>
      <c r="U17" s="49"/>
      <c r="V17" s="54"/>
      <c r="W17" s="48"/>
      <c r="X17" s="48"/>
      <c r="Y17" s="48"/>
      <c r="Z17" s="48"/>
      <c r="AA17" s="48"/>
      <c r="AB17" s="51"/>
      <c r="AC17" s="48"/>
      <c r="AD17" s="48"/>
      <c r="AE17" s="48"/>
      <c r="AF17" s="48"/>
      <c r="AG17" s="48"/>
    </row>
    <row r="18" spans="1:33" s="52" customFormat="1" ht="15.75" hidden="1" customHeight="1" x14ac:dyDescent="0.2">
      <c r="A18" s="13" t="s">
        <v>47</v>
      </c>
      <c r="B18" s="21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48"/>
      <c r="T18" s="48"/>
      <c r="U18" s="49"/>
      <c r="V18" s="54"/>
      <c r="W18" s="48"/>
      <c r="X18" s="48"/>
      <c r="Y18" s="48"/>
      <c r="Z18" s="48"/>
      <c r="AA18" s="48"/>
      <c r="AB18" s="51"/>
      <c r="AC18" s="48"/>
      <c r="AD18" s="48"/>
      <c r="AE18" s="48"/>
      <c r="AF18" s="48"/>
      <c r="AG18" s="48"/>
    </row>
    <row r="19" spans="1:33" s="52" customFormat="1" ht="15.75" hidden="1" customHeight="1" x14ac:dyDescent="0.2">
      <c r="A19" s="13" t="s">
        <v>48</v>
      </c>
      <c r="B19" s="13"/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48"/>
      <c r="T19" s="48"/>
      <c r="U19" s="49"/>
      <c r="V19" s="54"/>
      <c r="W19" s="48"/>
      <c r="X19" s="48"/>
      <c r="Y19" s="48"/>
      <c r="Z19" s="48"/>
      <c r="AA19" s="48"/>
      <c r="AB19" s="51"/>
      <c r="AC19" s="48"/>
      <c r="AD19" s="48"/>
      <c r="AE19" s="48"/>
      <c r="AF19" s="48"/>
      <c r="AG19" s="48"/>
    </row>
    <row r="20" spans="1:33" s="52" customFormat="1" ht="15.75" hidden="1" customHeight="1" x14ac:dyDescent="0.2">
      <c r="A20" s="13" t="s">
        <v>49</v>
      </c>
      <c r="B20" s="13"/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48"/>
      <c r="T20" s="48"/>
      <c r="U20" s="49"/>
      <c r="V20" s="54"/>
      <c r="W20" s="48"/>
      <c r="X20" s="48"/>
      <c r="Y20" s="48"/>
      <c r="Z20" s="48"/>
      <c r="AA20" s="48"/>
      <c r="AB20" s="51"/>
      <c r="AC20" s="48"/>
      <c r="AD20" s="48"/>
      <c r="AE20" s="48"/>
      <c r="AF20" s="48"/>
      <c r="AG20" s="48"/>
    </row>
    <row r="21" spans="1:33" s="52" customFormat="1" ht="15.75" hidden="1" customHeight="1" x14ac:dyDescent="0.2">
      <c r="A21" s="13" t="s">
        <v>50</v>
      </c>
      <c r="B21" s="13"/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48"/>
      <c r="T21" s="48"/>
      <c r="U21" s="49"/>
      <c r="V21" s="54"/>
      <c r="W21" s="48"/>
      <c r="X21" s="48"/>
      <c r="Y21" s="48"/>
      <c r="Z21" s="48"/>
      <c r="AA21" s="48"/>
      <c r="AB21" s="51"/>
      <c r="AC21" s="48"/>
      <c r="AD21" s="48"/>
      <c r="AE21" s="48"/>
      <c r="AF21" s="48"/>
      <c r="AG21" s="48"/>
    </row>
    <row r="22" spans="1:33" s="52" customFormat="1" ht="15.75" hidden="1" customHeight="1" x14ac:dyDescent="0.2">
      <c r="A22" s="13" t="s">
        <v>51</v>
      </c>
      <c r="B22" s="13"/>
      <c r="C22" s="17"/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48"/>
      <c r="T22" s="48"/>
      <c r="U22" s="49"/>
      <c r="V22" s="54"/>
      <c r="W22" s="48"/>
      <c r="X22" s="48"/>
      <c r="Y22" s="48"/>
      <c r="Z22" s="48"/>
      <c r="AA22" s="48"/>
      <c r="AB22" s="51"/>
      <c r="AC22" s="48"/>
      <c r="AD22" s="48"/>
      <c r="AE22" s="48"/>
      <c r="AF22" s="48"/>
      <c r="AG22" s="48"/>
    </row>
    <row r="23" spans="1:33" s="52" customFormat="1" ht="15.75" hidden="1" customHeight="1" x14ac:dyDescent="0.2">
      <c r="A23" s="13" t="s">
        <v>52</v>
      </c>
      <c r="B23" s="13"/>
      <c r="C23" s="17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48"/>
      <c r="T23" s="48"/>
      <c r="U23" s="49"/>
      <c r="V23" s="54"/>
      <c r="W23" s="48"/>
      <c r="X23" s="48"/>
      <c r="Y23" s="48"/>
      <c r="Z23" s="48"/>
      <c r="AA23" s="48"/>
      <c r="AB23" s="51"/>
      <c r="AC23" s="48"/>
      <c r="AD23" s="48"/>
      <c r="AE23" s="48"/>
      <c r="AF23" s="48"/>
      <c r="AG23" s="48"/>
    </row>
    <row r="24" spans="1:33" s="52" customFormat="1" ht="15.75" hidden="1" customHeight="1" x14ac:dyDescent="0.2">
      <c r="A24" s="13" t="s">
        <v>53</v>
      </c>
      <c r="B24" s="13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48"/>
      <c r="T24" s="48"/>
      <c r="U24" s="49"/>
      <c r="V24" s="54"/>
      <c r="W24" s="48"/>
      <c r="X24" s="48"/>
      <c r="Y24" s="48"/>
      <c r="Z24" s="48"/>
      <c r="AA24" s="48"/>
      <c r="AB24" s="51"/>
      <c r="AC24" s="48"/>
      <c r="AD24" s="48"/>
      <c r="AE24" s="48"/>
      <c r="AF24" s="48"/>
      <c r="AG24" s="48"/>
    </row>
    <row r="25" spans="1:33" s="52" customFormat="1" ht="15.75" hidden="1" customHeight="1" x14ac:dyDescent="0.2">
      <c r="A25" s="13" t="s">
        <v>54</v>
      </c>
      <c r="B25" s="13"/>
      <c r="C25" s="17"/>
      <c r="D25" s="17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48"/>
      <c r="T25" s="48"/>
      <c r="U25" s="49"/>
      <c r="V25" s="54"/>
      <c r="W25" s="48"/>
      <c r="X25" s="48"/>
      <c r="Y25" s="48"/>
      <c r="Z25" s="48"/>
      <c r="AA25" s="48"/>
      <c r="AB25" s="51"/>
      <c r="AC25" s="48"/>
      <c r="AD25" s="48"/>
      <c r="AE25" s="48"/>
      <c r="AF25" s="48"/>
      <c r="AG25" s="48"/>
    </row>
    <row r="26" spans="1:33" s="52" customFormat="1" ht="15.75" hidden="1" customHeight="1" x14ac:dyDescent="0.2">
      <c r="A26" s="13" t="s">
        <v>58</v>
      </c>
      <c r="B26" s="13"/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48"/>
      <c r="T26" s="48"/>
      <c r="U26" s="49"/>
      <c r="V26" s="54"/>
      <c r="W26" s="48"/>
      <c r="X26" s="48"/>
      <c r="Y26" s="48"/>
      <c r="Z26" s="48"/>
      <c r="AA26" s="48"/>
      <c r="AB26" s="51"/>
      <c r="AC26" s="48"/>
      <c r="AD26" s="48"/>
      <c r="AE26" s="48"/>
      <c r="AF26" s="48"/>
      <c r="AG26" s="48"/>
    </row>
    <row r="27" spans="1:33" s="52" customFormat="1" ht="15.75" customHeight="1" x14ac:dyDescent="0.2">
      <c r="A27" s="13" t="s">
        <v>60</v>
      </c>
      <c r="B27" s="13" t="s">
        <v>78</v>
      </c>
      <c r="C27" s="17">
        <f t="shared" ref="C27:C31" si="1">IFERROR(F27/D27," - ")</f>
        <v>39.720140845070425</v>
      </c>
      <c r="D27" s="17">
        <v>71</v>
      </c>
      <c r="E27" s="17">
        <v>0</v>
      </c>
      <c r="F27" s="17">
        <v>2820.13</v>
      </c>
      <c r="G27" s="17">
        <v>-18.850000000000001</v>
      </c>
      <c r="H27" s="17">
        <f t="shared" ref="H27:H31" si="2">G27/F27*-1</f>
        <v>6.6840890313567105E-3</v>
      </c>
      <c r="I27" s="17">
        <f t="shared" ref="I27:I31" si="3">J27/F27</f>
        <v>0.65118964144053459</v>
      </c>
      <c r="J27" s="17">
        <f t="shared" ref="J27:J31" si="4">F27*0.85+G27+AF27*D27+D27*AE27+AG27+AD27</f>
        <v>1836.4394435156948</v>
      </c>
      <c r="K27" s="17">
        <f t="shared" ref="K27:K31" si="5">J27/D27</f>
        <v>25.865344274868942</v>
      </c>
      <c r="L27" s="17">
        <v>333</v>
      </c>
      <c r="M27" s="17">
        <f t="shared" ref="M27:M31" si="6">IFERROR(D27/L27,"-")</f>
        <v>0.21321321321321321</v>
      </c>
      <c r="N27" s="17">
        <v>525</v>
      </c>
      <c r="O27" s="17">
        <f t="shared" ref="O27:P27" si="7">D27/7</f>
        <v>10.142857142857142</v>
      </c>
      <c r="P27" s="17">
        <f t="shared" si="7"/>
        <v>0</v>
      </c>
      <c r="Q27" s="17">
        <f t="shared" ref="Q27:Q31" si="8">ROUNDDOWN(N27/(O27+P27),0)</f>
        <v>51</v>
      </c>
      <c r="R27" s="17"/>
      <c r="S27" s="48">
        <v>7.5367647058823525E-2</v>
      </c>
      <c r="T27" s="48" t="s">
        <v>56</v>
      </c>
      <c r="U27" s="49" t="s">
        <v>56</v>
      </c>
      <c r="V27" s="54" t="s">
        <v>56</v>
      </c>
      <c r="W27" s="48">
        <v>0</v>
      </c>
      <c r="X27" s="48">
        <f t="shared" ref="X27:X31" si="9">IFERROR(W27/D27,0)</f>
        <v>0</v>
      </c>
      <c r="Y27" s="48">
        <f t="shared" ref="Y27:Y31" si="10">IFERROR(G27/(W27+Z27)*-1,0)</f>
        <v>0</v>
      </c>
      <c r="Z27" s="48">
        <v>0</v>
      </c>
      <c r="AA27" s="48" t="s">
        <v>57</v>
      </c>
      <c r="AB27" s="51">
        <f t="shared" ref="AB27:AB31" si="11">IF(OR(AA27="UsLargeStandardSize",AA27="UsSmallStandardSize"),-0.69,-0.48)</f>
        <v>-0.69</v>
      </c>
      <c r="AC27" s="48">
        <v>0.32701629398148147</v>
      </c>
      <c r="AD27" s="48">
        <f t="shared" ref="AD27:AD31" si="12">IFERROR(AB27*AC27*D27*2,0)</f>
        <v>-32.04105648430555</v>
      </c>
      <c r="AE27" s="48">
        <v>-7.18</v>
      </c>
      <c r="AF27" s="48">
        <v>0</v>
      </c>
      <c r="AG27" s="48">
        <v>0</v>
      </c>
    </row>
    <row r="28" spans="1:33" s="52" customFormat="1" ht="15.75" customHeight="1" x14ac:dyDescent="0.2">
      <c r="A28" s="13" t="s">
        <v>61</v>
      </c>
      <c r="B28" s="13"/>
      <c r="C28" s="17">
        <f t="shared" si="1"/>
        <v>39.269411764705886</v>
      </c>
      <c r="D28" s="17">
        <v>68</v>
      </c>
      <c r="E28" s="17">
        <v>0</v>
      </c>
      <c r="F28" s="17">
        <v>2670.32</v>
      </c>
      <c r="G28" s="17">
        <v>-66.11</v>
      </c>
      <c r="H28" s="17">
        <f t="shared" si="2"/>
        <v>2.4757332454537283E-2</v>
      </c>
      <c r="I28" s="17">
        <f t="shared" si="3"/>
        <v>0.63091119827315734</v>
      </c>
      <c r="J28" s="17">
        <f t="shared" si="4"/>
        <v>1684.7347909727775</v>
      </c>
      <c r="K28" s="17">
        <f t="shared" si="5"/>
        <v>24.775511631952611</v>
      </c>
      <c r="L28" s="17">
        <v>405</v>
      </c>
      <c r="M28" s="17">
        <f t="shared" si="6"/>
        <v>0.16790123456790124</v>
      </c>
      <c r="N28" s="17">
        <v>437</v>
      </c>
      <c r="O28" s="17">
        <f t="shared" ref="O28:P28" si="13">D28/7</f>
        <v>9.7142857142857135</v>
      </c>
      <c r="P28" s="17">
        <f t="shared" si="13"/>
        <v>0</v>
      </c>
      <c r="Q28" s="17">
        <f t="shared" si="8"/>
        <v>44</v>
      </c>
      <c r="R28" s="17"/>
      <c r="S28" s="48">
        <v>0.2687224669603524</v>
      </c>
      <c r="T28" s="48" t="s">
        <v>56</v>
      </c>
      <c r="U28" s="49" t="s">
        <v>56</v>
      </c>
      <c r="V28" s="54" t="s">
        <v>56</v>
      </c>
      <c r="W28" s="48">
        <v>3</v>
      </c>
      <c r="X28" s="48">
        <f t="shared" si="9"/>
        <v>4.4117647058823532E-2</v>
      </c>
      <c r="Y28" s="48">
        <f t="shared" si="10"/>
        <v>22.036666666666665</v>
      </c>
      <c r="Z28" s="48">
        <v>0</v>
      </c>
      <c r="AA28" s="48" t="s">
        <v>57</v>
      </c>
      <c r="AB28" s="51">
        <f t="shared" si="11"/>
        <v>-0.69</v>
      </c>
      <c r="AC28" s="48">
        <v>0.32701629398148147</v>
      </c>
      <c r="AD28" s="48">
        <f t="shared" si="12"/>
        <v>-30.68720902722222</v>
      </c>
      <c r="AE28" s="48">
        <v>-7.18</v>
      </c>
      <c r="AF28" s="48">
        <v>0</v>
      </c>
      <c r="AG28" s="48">
        <v>0</v>
      </c>
    </row>
    <row r="29" spans="1:33" s="52" customFormat="1" ht="15.75" customHeight="1" x14ac:dyDescent="0.2">
      <c r="A29" s="13" t="s">
        <v>62</v>
      </c>
      <c r="B29" s="13"/>
      <c r="C29" s="17">
        <f t="shared" si="1"/>
        <v>40.399655172413787</v>
      </c>
      <c r="D29" s="17">
        <v>29</v>
      </c>
      <c r="E29" s="17">
        <v>0</v>
      </c>
      <c r="F29" s="17">
        <v>1171.5899999999999</v>
      </c>
      <c r="G29" s="17">
        <v>-52.23</v>
      </c>
      <c r="H29" s="17">
        <f t="shared" si="2"/>
        <v>4.4580441963485519E-2</v>
      </c>
      <c r="I29" s="17">
        <f t="shared" ca="1" si="3"/>
        <v>0.61652481492233713</v>
      </c>
      <c r="J29" s="17">
        <f t="shared" ca="1" si="4"/>
        <v>722.31430791486093</v>
      </c>
      <c r="K29" s="17">
        <f t="shared" ca="1" si="5"/>
        <v>24.907389928098652</v>
      </c>
      <c r="L29" s="17">
        <v>311</v>
      </c>
      <c r="M29" s="17">
        <f t="shared" si="6"/>
        <v>9.3247588424437297E-2</v>
      </c>
      <c r="N29" s="17">
        <v>386</v>
      </c>
      <c r="O29" s="17">
        <f t="shared" ref="O29:P29" si="14">D29/7</f>
        <v>4.1428571428571432</v>
      </c>
      <c r="P29" s="17">
        <f t="shared" si="14"/>
        <v>0</v>
      </c>
      <c r="Q29" s="17">
        <f t="shared" si="8"/>
        <v>93</v>
      </c>
      <c r="R29" s="17"/>
      <c r="S29" s="48">
        <v>0.82564102564102559</v>
      </c>
      <c r="T29" s="48" t="s">
        <v>56</v>
      </c>
      <c r="U29" s="49" t="s">
        <v>56</v>
      </c>
      <c r="V29" s="54" t="s">
        <v>56</v>
      </c>
      <c r="W29" s="48">
        <v>2</v>
      </c>
      <c r="X29" s="48">
        <f t="shared" si="9"/>
        <v>6.8965517241379309E-2</v>
      </c>
      <c r="Y29" s="48">
        <f t="shared" si="10"/>
        <v>26.114999999999998</v>
      </c>
      <c r="Z29" s="48">
        <v>0</v>
      </c>
      <c r="AA29" s="48" t="s">
        <v>57</v>
      </c>
      <c r="AB29" s="51">
        <f t="shared" si="11"/>
        <v>-0.69</v>
      </c>
      <c r="AC29" s="48">
        <v>0.32701629398148147</v>
      </c>
      <c r="AD29" s="48">
        <f t="shared" si="12"/>
        <v>-13.087192085138888</v>
      </c>
      <c r="AE29" s="48">
        <v>-7.18</v>
      </c>
      <c r="AF29" s="48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Info!B2:BZ7000""),36,false)),"""")*-1"),0)</f>
        <v>0</v>
      </c>
      <c r="AG29" s="48">
        <v>0</v>
      </c>
    </row>
    <row r="30" spans="1:33" s="52" customFormat="1" ht="15.75" customHeight="1" x14ac:dyDescent="0.2">
      <c r="A30" s="13" t="s">
        <v>63</v>
      </c>
      <c r="B30" s="13"/>
      <c r="C30" s="17">
        <f t="shared" si="1"/>
        <v>43.95</v>
      </c>
      <c r="D30" s="17">
        <v>13</v>
      </c>
      <c r="E30" s="17">
        <v>0</v>
      </c>
      <c r="F30" s="17">
        <v>571.35</v>
      </c>
      <c r="G30" s="17">
        <v>-35.799999999999997</v>
      </c>
      <c r="H30" s="17">
        <f t="shared" si="2"/>
        <v>6.2658615559639447E-2</v>
      </c>
      <c r="I30" s="17">
        <f t="shared" ca="1" si="3"/>
        <v>0.61370583300248915</v>
      </c>
      <c r="J30" s="17">
        <f t="shared" ca="1" si="4"/>
        <v>350.64082768597217</v>
      </c>
      <c r="K30" s="17">
        <f t="shared" ca="1" si="5"/>
        <v>26.972371360459398</v>
      </c>
      <c r="L30" s="17">
        <v>228</v>
      </c>
      <c r="M30" s="17">
        <f t="shared" si="6"/>
        <v>5.701754385964912E-2</v>
      </c>
      <c r="N30" s="17">
        <v>377</v>
      </c>
      <c r="O30" s="17">
        <f t="shared" ref="O30:P30" si="15">D30/7</f>
        <v>1.8571428571428572</v>
      </c>
      <c r="P30" s="17">
        <f t="shared" si="15"/>
        <v>0</v>
      </c>
      <c r="Q30" s="17">
        <f t="shared" si="8"/>
        <v>203</v>
      </c>
      <c r="R30" s="17"/>
      <c r="S30" s="48">
        <v>0.90339425587467359</v>
      </c>
      <c r="T30" s="48" t="s">
        <v>56</v>
      </c>
      <c r="U30" s="49" t="s">
        <v>56</v>
      </c>
      <c r="V30" s="54" t="s">
        <v>56</v>
      </c>
      <c r="W30" s="48">
        <v>0</v>
      </c>
      <c r="X30" s="48">
        <f t="shared" si="9"/>
        <v>0</v>
      </c>
      <c r="Y30" s="48">
        <f t="shared" si="10"/>
        <v>35.799999999999997</v>
      </c>
      <c r="Z30" s="48">
        <v>1</v>
      </c>
      <c r="AA30" s="48" t="s">
        <v>57</v>
      </c>
      <c r="AB30" s="51">
        <f t="shared" si="11"/>
        <v>-0.69</v>
      </c>
      <c r="AC30" s="48">
        <v>0.32701629398148147</v>
      </c>
      <c r="AD30" s="48">
        <f t="shared" si="12"/>
        <v>-5.8666723140277774</v>
      </c>
      <c r="AE30" s="48">
        <v>-7.18</v>
      </c>
      <c r="AF30" s="48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Info!B2:BZ7000""),36,false)),"""")*-1"),0)</f>
        <v>0</v>
      </c>
      <c r="AG30" s="48">
        <v>0</v>
      </c>
    </row>
    <row r="31" spans="1:33" s="52" customFormat="1" ht="15.75" customHeight="1" x14ac:dyDescent="0.2">
      <c r="A31" s="13" t="s">
        <v>64</v>
      </c>
      <c r="B31" s="13"/>
      <c r="C31" s="17">
        <f t="shared" si="1"/>
        <v>42.532258064516128</v>
      </c>
      <c r="D31" s="17">
        <v>31</v>
      </c>
      <c r="E31" s="17">
        <v>0</v>
      </c>
      <c r="F31" s="17">
        <v>1318.5</v>
      </c>
      <c r="G31" s="17">
        <v>-69.7</v>
      </c>
      <c r="H31" s="17">
        <f t="shared" si="2"/>
        <v>5.2863102009859692E-2</v>
      </c>
      <c r="I31" s="17">
        <f t="shared" ca="1" si="3"/>
        <v>0.61771349483767324</v>
      </c>
      <c r="J31" s="17">
        <f t="shared" ca="1" si="4"/>
        <v>814.45524294347217</v>
      </c>
      <c r="K31" s="17">
        <f t="shared" ca="1" si="5"/>
        <v>26.272749772370069</v>
      </c>
      <c r="L31" s="17">
        <v>258</v>
      </c>
      <c r="M31" s="17">
        <f t="shared" si="6"/>
        <v>0.12015503875968993</v>
      </c>
      <c r="N31" s="17">
        <v>338</v>
      </c>
      <c r="O31" s="17">
        <f t="shared" ref="O31:P31" si="16">D31/7</f>
        <v>4.4285714285714288</v>
      </c>
      <c r="P31" s="17">
        <f t="shared" si="16"/>
        <v>0</v>
      </c>
      <c r="Q31" s="17">
        <f t="shared" si="8"/>
        <v>76</v>
      </c>
      <c r="R31" s="17" t="str">
        <f ca="1">IFERROR(__xludf.DUMMYFUNCTION("IFERROR(VLOOKUP($B$2,IMPORTRANGE(""https://docs.google.com/spreadsheets/d/1KiWZV1ko8G7lnRucBRBd29jj3Be6ltMfljMDqzOkQmI/edit#gid=1381463014"",""Lookup!A:F""),6,FALSE),"""")"),"")</f>
        <v/>
      </c>
      <c r="S31" s="48">
        <v>0.4323748668796592</v>
      </c>
      <c r="T31" s="48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1" s="49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1" s="54" t="str">
        <f ca="1">IFERROR(__xludf.DUMMYFUNCTION("IFERROR(VLOOKUP($B$2,IMPORTRANGE(""https://docs.google.com/spreadsheets/d/1KiWZV1ko8G7lnRucBRBd29jj3Be6ltMfljMDqzOkQmI/edit#gid=1381463014"",""Lookup!A:D""),2,FALSE),"""")"),"")</f>
        <v/>
      </c>
      <c r="W31" s="48">
        <v>0</v>
      </c>
      <c r="X31" s="48">
        <f t="shared" si="9"/>
        <v>0</v>
      </c>
      <c r="Y31" s="48">
        <f t="shared" si="10"/>
        <v>69.7</v>
      </c>
      <c r="Z31" s="48">
        <v>1</v>
      </c>
      <c r="AA31" s="48" t="s">
        <v>57</v>
      </c>
      <c r="AB31" s="51">
        <f t="shared" si="11"/>
        <v>-0.69</v>
      </c>
      <c r="AC31" s="48">
        <v>0.32701629398148147</v>
      </c>
      <c r="AD31" s="48">
        <f t="shared" si="12"/>
        <v>-13.989757056527777</v>
      </c>
      <c r="AE31" s="48">
        <v>-7.18</v>
      </c>
      <c r="AF31" s="48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Info!B2:BZ7000""),36,false)),"""")*-1"),0)</f>
        <v>0</v>
      </c>
      <c r="AG31" s="48">
        <v>0</v>
      </c>
    </row>
    <row r="32" spans="1:33" ht="15.75" customHeight="1" x14ac:dyDescent="0.2">
      <c r="A32" s="13"/>
      <c r="B32" s="13"/>
      <c r="C32" s="22"/>
      <c r="D32" s="22"/>
      <c r="E32" s="22"/>
      <c r="F32" s="22"/>
      <c r="G32" s="22"/>
      <c r="H32" s="22"/>
      <c r="I32" s="22"/>
      <c r="J32" s="22"/>
      <c r="K32" s="22"/>
      <c r="L32" s="22"/>
      <c r="M32" s="22"/>
      <c r="N32" s="22"/>
      <c r="O32" s="22"/>
      <c r="P32" s="22"/>
      <c r="Q32" s="22"/>
      <c r="R32" s="22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20"/>
    </row>
    <row r="33" spans="1:33" ht="15.75" customHeight="1" x14ac:dyDescent="0.2">
      <c r="A33" s="13"/>
      <c r="B33" s="13"/>
      <c r="C33" s="22"/>
      <c r="D33" s="22"/>
      <c r="E33" s="22"/>
      <c r="F33" s="22"/>
      <c r="G33" s="22"/>
      <c r="H33" s="22"/>
      <c r="I33" s="22"/>
      <c r="J33" s="22"/>
      <c r="K33" s="22"/>
      <c r="L33" s="22"/>
      <c r="M33" s="22"/>
      <c r="N33" s="22"/>
      <c r="O33" s="22"/>
      <c r="P33" s="22"/>
      <c r="Q33" s="22"/>
      <c r="R33" s="22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</row>
    <row r="34" spans="1:33" ht="15.75" customHeight="1" x14ac:dyDescent="0.2">
      <c r="A34" s="13"/>
      <c r="B34" s="13"/>
      <c r="C34" s="22"/>
      <c r="D34" s="22"/>
      <c r="E34" s="22"/>
      <c r="F34" s="22"/>
      <c r="G34" s="22"/>
      <c r="H34" s="22"/>
      <c r="I34" s="22"/>
      <c r="J34" s="22"/>
      <c r="K34" s="22"/>
      <c r="L34" s="22"/>
      <c r="M34" s="22"/>
      <c r="N34" s="22"/>
      <c r="O34" s="22"/>
      <c r="P34" s="22"/>
      <c r="Q34" s="22"/>
      <c r="R34" s="22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</row>
    <row r="35" spans="1:33" ht="15.75" customHeight="1" x14ac:dyDescent="0.2">
      <c r="C35" s="22"/>
      <c r="D35" s="22"/>
      <c r="E35" s="22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22"/>
      <c r="R35" s="22"/>
    </row>
    <row r="36" spans="1:33" ht="15.75" customHeight="1" x14ac:dyDescent="0.2">
      <c r="C36" s="22"/>
      <c r="D36" s="22"/>
      <c r="E36" s="22"/>
      <c r="F36" s="22"/>
      <c r="G36" s="22"/>
      <c r="H36" s="22"/>
      <c r="I36" s="22"/>
      <c r="J36" s="22"/>
      <c r="K36" s="22"/>
      <c r="L36" s="22"/>
      <c r="M36" s="22"/>
      <c r="N36" s="22"/>
      <c r="O36" s="22"/>
      <c r="P36" s="22"/>
      <c r="Q36" s="22"/>
      <c r="R36" s="22"/>
    </row>
    <row r="37" spans="1:33" ht="15.75" customHeight="1" x14ac:dyDescent="0.2">
      <c r="C37" s="22"/>
      <c r="D37" s="22"/>
      <c r="E37" s="22"/>
      <c r="F37" s="22"/>
      <c r="G37" s="22"/>
      <c r="H37" s="22"/>
      <c r="I37" s="22"/>
      <c r="J37" s="22"/>
      <c r="K37" s="22"/>
      <c r="L37" s="22"/>
      <c r="M37" s="22"/>
      <c r="N37" s="22"/>
      <c r="O37" s="22"/>
      <c r="P37" s="22"/>
      <c r="Q37" s="22"/>
      <c r="R37" s="22"/>
    </row>
    <row r="38" spans="1:33" ht="15.75" customHeight="1" x14ac:dyDescent="0.2">
      <c r="C38" s="22"/>
      <c r="D38" s="22"/>
      <c r="E38" s="22"/>
      <c r="F38" s="22"/>
      <c r="G38" s="22"/>
      <c r="H38" s="22"/>
      <c r="I38" s="22"/>
      <c r="J38" s="22"/>
      <c r="K38" s="22"/>
      <c r="L38" s="22"/>
      <c r="M38" s="22"/>
      <c r="N38" s="22"/>
      <c r="O38" s="22"/>
      <c r="P38" s="22"/>
      <c r="Q38" s="22"/>
      <c r="R38" s="22"/>
    </row>
    <row r="39" spans="1:33" ht="15.75" customHeight="1" x14ac:dyDescent="0.2">
      <c r="C39" s="22"/>
      <c r="D39" s="22"/>
      <c r="E39" s="22"/>
      <c r="F39" s="22"/>
      <c r="G39" s="22"/>
      <c r="H39" s="22"/>
      <c r="I39" s="22"/>
      <c r="J39" s="22"/>
      <c r="K39" s="22"/>
      <c r="L39" s="22"/>
      <c r="M39" s="22"/>
      <c r="N39" s="22"/>
      <c r="O39" s="22"/>
      <c r="P39" s="22"/>
      <c r="Q39" s="22"/>
      <c r="R39" s="22"/>
    </row>
    <row r="40" spans="1:33" ht="15.75" customHeight="1" x14ac:dyDescent="0.2">
      <c r="C40" s="22"/>
      <c r="D40" s="22"/>
      <c r="E40" s="22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</row>
    <row r="41" spans="1:33" ht="15.75" customHeight="1" x14ac:dyDescent="0.2">
      <c r="C41" s="22"/>
      <c r="D41" s="22"/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</row>
    <row r="42" spans="1:33" ht="15.75" customHeight="1" x14ac:dyDescent="0.2">
      <c r="C42" s="22"/>
      <c r="D42" s="22"/>
      <c r="E42" s="22"/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</row>
    <row r="43" spans="1:33" ht="15.75" customHeight="1" x14ac:dyDescent="0.2">
      <c r="C43" s="22"/>
      <c r="D43" s="22"/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</row>
    <row r="44" spans="1:33" ht="15.75" customHeight="1" x14ac:dyDescent="0.2"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</row>
    <row r="45" spans="1:33" ht="15.75" customHeight="1" x14ac:dyDescent="0.2">
      <c r="C45" s="22"/>
      <c r="D45" s="22"/>
      <c r="E45" s="22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</row>
    <row r="46" spans="1:33" ht="15.75" customHeight="1" x14ac:dyDescent="0.2">
      <c r="C46" s="22"/>
      <c r="D46" s="22"/>
      <c r="E46" s="22"/>
      <c r="F46" s="22"/>
      <c r="G46" s="22"/>
      <c r="H46" s="22"/>
      <c r="I46" s="22"/>
      <c r="J46" s="22"/>
      <c r="K46" s="22"/>
      <c r="L46" s="22"/>
      <c r="M46" s="22"/>
      <c r="N46" s="22"/>
      <c r="O46" s="22"/>
      <c r="P46" s="22"/>
      <c r="Q46" s="22"/>
      <c r="R46" s="22"/>
    </row>
    <row r="47" spans="1:33" ht="15.75" customHeight="1" x14ac:dyDescent="0.2">
      <c r="C47" s="22"/>
      <c r="D47" s="22"/>
      <c r="E47" s="22"/>
      <c r="F47" s="22"/>
      <c r="G47" s="22"/>
      <c r="H47" s="22"/>
      <c r="I47" s="22"/>
      <c r="J47" s="22"/>
      <c r="K47" s="22"/>
      <c r="L47" s="22"/>
      <c r="M47" s="22"/>
      <c r="N47" s="22"/>
      <c r="O47" s="22"/>
      <c r="P47" s="22"/>
      <c r="Q47" s="22"/>
      <c r="R47" s="22"/>
    </row>
    <row r="48" spans="1:33" ht="15.75" customHeight="1" x14ac:dyDescent="0.2">
      <c r="C48" s="22"/>
      <c r="D48" s="22"/>
      <c r="E48" s="22"/>
      <c r="F48" s="22"/>
      <c r="G48" s="22"/>
      <c r="H48" s="22"/>
      <c r="I48" s="22"/>
      <c r="J48" s="22"/>
      <c r="K48" s="22"/>
      <c r="L48" s="22"/>
      <c r="M48" s="22"/>
      <c r="N48" s="22"/>
      <c r="O48" s="22"/>
      <c r="P48" s="22"/>
      <c r="Q48" s="22"/>
      <c r="R48" s="22"/>
    </row>
    <row r="49" spans="3:18" ht="15.75" customHeight="1" x14ac:dyDescent="0.2">
      <c r="C49" s="22"/>
      <c r="D49" s="22"/>
      <c r="E49" s="22"/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22"/>
      <c r="R49" s="22"/>
    </row>
    <row r="50" spans="3:18" ht="15.75" customHeight="1" x14ac:dyDescent="0.2">
      <c r="C50" s="22"/>
      <c r="D50" s="22"/>
      <c r="E50" s="22"/>
      <c r="F50" s="22"/>
      <c r="G50" s="22"/>
      <c r="H50" s="22"/>
      <c r="I50" s="22"/>
      <c r="J50" s="22"/>
      <c r="K50" s="22"/>
      <c r="L50" s="22"/>
      <c r="M50" s="22"/>
      <c r="N50" s="22"/>
      <c r="O50" s="22"/>
      <c r="P50" s="22"/>
      <c r="Q50" s="22"/>
      <c r="R50" s="22"/>
    </row>
    <row r="51" spans="3:18" ht="15.75" customHeight="1" x14ac:dyDescent="0.2">
      <c r="C51" s="22"/>
      <c r="D51" s="22"/>
      <c r="E51" s="22"/>
      <c r="F51" s="22"/>
      <c r="G51" s="22"/>
      <c r="H51" s="22"/>
      <c r="I51" s="22"/>
      <c r="J51" s="22"/>
      <c r="K51" s="22"/>
      <c r="L51" s="22"/>
      <c r="M51" s="22"/>
      <c r="N51" s="22"/>
      <c r="O51" s="22"/>
      <c r="P51" s="22"/>
      <c r="Q51" s="22"/>
      <c r="R51" s="22"/>
    </row>
    <row r="52" spans="3:18" ht="15.75" customHeight="1" x14ac:dyDescent="0.2">
      <c r="C52" s="22"/>
      <c r="D52" s="22"/>
      <c r="E52" s="22"/>
      <c r="F52" s="22"/>
      <c r="G52" s="22"/>
      <c r="H52" s="22"/>
      <c r="I52" s="22"/>
      <c r="J52" s="22"/>
      <c r="K52" s="22"/>
      <c r="L52" s="22"/>
      <c r="M52" s="22"/>
      <c r="N52" s="22"/>
      <c r="O52" s="22"/>
      <c r="P52" s="22"/>
      <c r="Q52" s="22"/>
      <c r="R52" s="22"/>
    </row>
    <row r="53" spans="3:18" ht="15.75" customHeight="1" x14ac:dyDescent="0.2">
      <c r="C53" s="22"/>
      <c r="D53" s="22"/>
      <c r="E53" s="22"/>
      <c r="F53" s="22"/>
      <c r="G53" s="22"/>
      <c r="H53" s="22"/>
      <c r="I53" s="22"/>
      <c r="J53" s="22"/>
      <c r="K53" s="22"/>
      <c r="L53" s="22"/>
      <c r="M53" s="22"/>
      <c r="N53" s="22"/>
      <c r="O53" s="22"/>
      <c r="P53" s="22"/>
      <c r="Q53" s="22"/>
      <c r="R53" s="22"/>
    </row>
    <row r="54" spans="3:18" ht="15.75" customHeight="1" x14ac:dyDescent="0.2">
      <c r="C54" s="22"/>
      <c r="D54" s="22"/>
      <c r="E54" s="22"/>
      <c r="F54" s="22"/>
      <c r="G54" s="22"/>
      <c r="H54" s="22"/>
      <c r="I54" s="22"/>
      <c r="J54" s="22"/>
      <c r="K54" s="22"/>
      <c r="L54" s="22"/>
      <c r="M54" s="22"/>
      <c r="N54" s="22"/>
      <c r="O54" s="22"/>
      <c r="P54" s="22"/>
      <c r="Q54" s="22"/>
      <c r="R54" s="22"/>
    </row>
    <row r="55" spans="3:18" ht="15.75" customHeight="1" x14ac:dyDescent="0.2">
      <c r="C55" s="22"/>
      <c r="D55" s="22"/>
      <c r="E55" s="22"/>
      <c r="F55" s="22"/>
      <c r="G55" s="22"/>
      <c r="H55" s="22"/>
      <c r="I55" s="22"/>
      <c r="J55" s="22"/>
      <c r="K55" s="22"/>
      <c r="L55" s="22"/>
      <c r="M55" s="22"/>
      <c r="N55" s="22"/>
      <c r="O55" s="22"/>
      <c r="P55" s="22"/>
      <c r="Q55" s="22"/>
      <c r="R55" s="22"/>
    </row>
    <row r="56" spans="3:18" ht="15.75" customHeight="1" x14ac:dyDescent="0.2">
      <c r="C56" s="22"/>
      <c r="D56" s="22"/>
      <c r="E56" s="22"/>
      <c r="F56" s="22"/>
      <c r="G56" s="22"/>
      <c r="H56" s="22"/>
      <c r="I56" s="22"/>
      <c r="J56" s="22"/>
      <c r="K56" s="22"/>
      <c r="L56" s="22"/>
      <c r="M56" s="22"/>
      <c r="N56" s="22"/>
      <c r="O56" s="22"/>
      <c r="P56" s="22"/>
      <c r="Q56" s="22"/>
      <c r="R56" s="22"/>
    </row>
    <row r="57" spans="3:18" ht="15.75" customHeight="1" x14ac:dyDescent="0.2">
      <c r="C57" s="22"/>
      <c r="D57" s="22"/>
      <c r="E57" s="22"/>
      <c r="F57" s="22"/>
      <c r="G57" s="22"/>
      <c r="H57" s="22"/>
      <c r="I57" s="22"/>
      <c r="J57" s="22"/>
      <c r="K57" s="22"/>
      <c r="L57" s="22"/>
      <c r="M57" s="22"/>
      <c r="N57" s="22"/>
      <c r="O57" s="22"/>
      <c r="P57" s="22"/>
      <c r="Q57" s="22"/>
      <c r="R57" s="22"/>
    </row>
    <row r="58" spans="3:18" ht="15.75" customHeight="1" x14ac:dyDescent="0.2">
      <c r="C58" s="22"/>
      <c r="D58" s="22"/>
      <c r="E58" s="22"/>
      <c r="F58" s="22"/>
      <c r="G58" s="22"/>
      <c r="H58" s="22"/>
      <c r="I58" s="22"/>
      <c r="J58" s="22"/>
      <c r="K58" s="22"/>
      <c r="L58" s="22"/>
      <c r="M58" s="22"/>
      <c r="N58" s="22"/>
      <c r="O58" s="22"/>
      <c r="P58" s="22"/>
      <c r="Q58" s="22"/>
      <c r="R58" s="22"/>
    </row>
    <row r="59" spans="3:18" ht="15.75" customHeight="1" x14ac:dyDescent="0.2">
      <c r="C59" s="22"/>
      <c r="D59" s="22"/>
      <c r="E59" s="22"/>
      <c r="F59" s="22"/>
      <c r="G59" s="22"/>
      <c r="H59" s="22"/>
      <c r="I59" s="22"/>
      <c r="J59" s="22"/>
      <c r="K59" s="22"/>
      <c r="L59" s="22"/>
      <c r="M59" s="22"/>
      <c r="N59" s="22"/>
      <c r="O59" s="22"/>
      <c r="P59" s="22"/>
      <c r="Q59" s="22"/>
      <c r="R59" s="22"/>
    </row>
    <row r="60" spans="3:18" ht="15.75" customHeight="1" x14ac:dyDescent="0.2">
      <c r="C60" s="22"/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2"/>
      <c r="O60" s="22"/>
      <c r="P60" s="22"/>
      <c r="Q60" s="22"/>
      <c r="R60" s="22"/>
    </row>
    <row r="61" spans="3:18" ht="15.75" customHeight="1" x14ac:dyDescent="0.2">
      <c r="C61" s="22"/>
      <c r="D61" s="22"/>
      <c r="E61" s="22"/>
      <c r="F61" s="22"/>
      <c r="G61" s="22"/>
      <c r="H61" s="22"/>
      <c r="I61" s="22"/>
      <c r="J61" s="22"/>
      <c r="K61" s="22"/>
      <c r="L61" s="22"/>
      <c r="M61" s="22"/>
      <c r="N61" s="22"/>
      <c r="O61" s="22"/>
      <c r="P61" s="22"/>
      <c r="Q61" s="22"/>
      <c r="R61" s="22"/>
    </row>
    <row r="62" spans="3:18" ht="15.75" customHeight="1" x14ac:dyDescent="0.2">
      <c r="C62" s="22"/>
      <c r="D62" s="22"/>
      <c r="E62" s="22"/>
      <c r="F62" s="22"/>
      <c r="G62" s="22"/>
      <c r="H62" s="22"/>
      <c r="I62" s="22"/>
      <c r="J62" s="22"/>
      <c r="K62" s="22"/>
      <c r="L62" s="22"/>
      <c r="M62" s="22"/>
      <c r="N62" s="22"/>
      <c r="O62" s="22"/>
      <c r="P62" s="22"/>
      <c r="Q62" s="22"/>
      <c r="R62" s="22"/>
    </row>
    <row r="63" spans="3:18" ht="15.75" customHeight="1" x14ac:dyDescent="0.2">
      <c r="C63" s="22"/>
      <c r="D63" s="22"/>
      <c r="E63" s="22"/>
      <c r="F63" s="22"/>
      <c r="G63" s="22"/>
      <c r="H63" s="22"/>
      <c r="I63" s="22"/>
      <c r="J63" s="22"/>
      <c r="K63" s="22"/>
      <c r="L63" s="22"/>
      <c r="M63" s="22"/>
      <c r="N63" s="22"/>
      <c r="O63" s="22"/>
      <c r="P63" s="22"/>
      <c r="Q63" s="22"/>
      <c r="R63" s="22"/>
    </row>
    <row r="64" spans="3:18" ht="15.75" customHeight="1" x14ac:dyDescent="0.2">
      <c r="C64" s="22"/>
      <c r="D64" s="22"/>
      <c r="E64" s="22"/>
      <c r="F64" s="22"/>
      <c r="G64" s="22"/>
      <c r="H64" s="22"/>
      <c r="I64" s="22"/>
      <c r="J64" s="22"/>
      <c r="K64" s="22"/>
      <c r="L64" s="22"/>
      <c r="M64" s="22"/>
      <c r="N64" s="22"/>
      <c r="O64" s="22"/>
      <c r="P64" s="22"/>
      <c r="Q64" s="22"/>
      <c r="R64" s="22"/>
    </row>
    <row r="65" spans="3:18" ht="15.75" customHeight="1" x14ac:dyDescent="0.2">
      <c r="C65" s="22"/>
      <c r="D65" s="22"/>
      <c r="E65" s="22"/>
      <c r="F65" s="22"/>
      <c r="G65" s="22"/>
      <c r="H65" s="22"/>
      <c r="I65" s="22"/>
      <c r="J65" s="22"/>
      <c r="K65" s="22"/>
      <c r="L65" s="22"/>
      <c r="M65" s="22"/>
      <c r="N65" s="22"/>
      <c r="O65" s="22"/>
      <c r="P65" s="22"/>
      <c r="Q65" s="22"/>
      <c r="R65" s="22"/>
    </row>
    <row r="66" spans="3:18" ht="15.75" customHeight="1" x14ac:dyDescent="0.2">
      <c r="C66" s="22"/>
      <c r="D66" s="22"/>
      <c r="E66" s="22"/>
      <c r="F66" s="22"/>
      <c r="G66" s="22"/>
      <c r="H66" s="22"/>
      <c r="I66" s="22"/>
      <c r="J66" s="22"/>
      <c r="K66" s="22"/>
      <c r="L66" s="22"/>
      <c r="M66" s="22"/>
      <c r="N66" s="22"/>
      <c r="O66" s="22"/>
      <c r="P66" s="22"/>
      <c r="Q66" s="22"/>
      <c r="R66" s="22"/>
    </row>
    <row r="67" spans="3:18" ht="15.75" customHeight="1" x14ac:dyDescent="0.2">
      <c r="C67" s="22"/>
      <c r="D67" s="22"/>
      <c r="E67" s="22"/>
      <c r="F67" s="22"/>
      <c r="G67" s="22"/>
      <c r="H67" s="22"/>
      <c r="I67" s="22"/>
      <c r="J67" s="22"/>
      <c r="K67" s="22"/>
      <c r="L67" s="22"/>
      <c r="M67" s="22"/>
      <c r="N67" s="22"/>
      <c r="O67" s="22"/>
      <c r="P67" s="22"/>
      <c r="Q67" s="22"/>
      <c r="R67" s="22"/>
    </row>
    <row r="68" spans="3:18" ht="15.75" customHeight="1" x14ac:dyDescent="0.2">
      <c r="C68" s="22"/>
      <c r="D68" s="22"/>
      <c r="E68" s="22"/>
      <c r="F68" s="22"/>
      <c r="G68" s="22"/>
      <c r="H68" s="22"/>
      <c r="I68" s="22"/>
      <c r="J68" s="22"/>
      <c r="K68" s="22"/>
      <c r="L68" s="22"/>
      <c r="M68" s="22"/>
      <c r="N68" s="22"/>
      <c r="O68" s="22"/>
      <c r="P68" s="22"/>
      <c r="Q68" s="22"/>
      <c r="R68" s="22"/>
    </row>
    <row r="69" spans="3:18" ht="15.75" customHeight="1" x14ac:dyDescent="0.2">
      <c r="C69" s="22"/>
      <c r="D69" s="22"/>
      <c r="E69" s="22"/>
      <c r="F69" s="22"/>
      <c r="G69" s="22"/>
      <c r="H69" s="22"/>
      <c r="I69" s="22"/>
      <c r="J69" s="22"/>
      <c r="K69" s="22"/>
      <c r="L69" s="22"/>
      <c r="M69" s="22"/>
      <c r="N69" s="22"/>
      <c r="O69" s="22"/>
      <c r="P69" s="22"/>
      <c r="Q69" s="22"/>
      <c r="R69" s="22"/>
    </row>
    <row r="70" spans="3:18" ht="15.75" customHeight="1" x14ac:dyDescent="0.2">
      <c r="C70" s="22"/>
      <c r="D70" s="22"/>
      <c r="E70" s="22"/>
      <c r="F70" s="22"/>
      <c r="G70" s="22"/>
      <c r="H70" s="22"/>
      <c r="I70" s="22"/>
      <c r="J70" s="22"/>
      <c r="K70" s="22"/>
      <c r="L70" s="22"/>
      <c r="M70" s="22"/>
      <c r="N70" s="22"/>
      <c r="O70" s="22"/>
      <c r="P70" s="22"/>
      <c r="Q70" s="22"/>
      <c r="R70" s="22"/>
    </row>
    <row r="71" spans="3:18" ht="15.75" customHeight="1" x14ac:dyDescent="0.2">
      <c r="C71" s="22"/>
      <c r="D71" s="22"/>
      <c r="E71" s="22"/>
      <c r="F71" s="22"/>
      <c r="G71" s="22"/>
      <c r="H71" s="22"/>
      <c r="I71" s="22"/>
      <c r="J71" s="22"/>
      <c r="K71" s="22"/>
      <c r="L71" s="22"/>
      <c r="M71" s="22"/>
      <c r="N71" s="22"/>
      <c r="O71" s="22"/>
      <c r="P71" s="22"/>
      <c r="Q71" s="22"/>
      <c r="R71" s="22"/>
    </row>
    <row r="72" spans="3:18" ht="15.75" customHeight="1" x14ac:dyDescent="0.2">
      <c r="C72" s="22"/>
      <c r="D72" s="22"/>
      <c r="E72" s="22"/>
      <c r="F72" s="22"/>
      <c r="G72" s="22"/>
      <c r="H72" s="22"/>
      <c r="I72" s="22"/>
      <c r="J72" s="22"/>
      <c r="K72" s="22"/>
      <c r="L72" s="22"/>
      <c r="M72" s="22"/>
      <c r="N72" s="22"/>
      <c r="O72" s="22"/>
      <c r="P72" s="22"/>
      <c r="Q72" s="22"/>
      <c r="R72" s="22"/>
    </row>
    <row r="73" spans="3:18" ht="15.75" customHeight="1" x14ac:dyDescent="0.2">
      <c r="C73" s="22"/>
      <c r="D73" s="22"/>
      <c r="E73" s="22"/>
      <c r="F73" s="22"/>
      <c r="G73" s="22"/>
      <c r="H73" s="22"/>
      <c r="I73" s="22"/>
      <c r="J73" s="22"/>
      <c r="K73" s="22"/>
      <c r="L73" s="22"/>
      <c r="M73" s="22"/>
      <c r="N73" s="22"/>
      <c r="O73" s="22"/>
      <c r="P73" s="22"/>
      <c r="Q73" s="22"/>
      <c r="R73" s="22"/>
    </row>
    <row r="74" spans="3:18" ht="15.75" customHeight="1" x14ac:dyDescent="0.2">
      <c r="C74" s="22"/>
      <c r="D74" s="22"/>
      <c r="E74" s="22"/>
      <c r="F74" s="22"/>
      <c r="G74" s="22"/>
      <c r="H74" s="22"/>
      <c r="I74" s="22"/>
      <c r="J74" s="22"/>
      <c r="K74" s="22"/>
      <c r="L74" s="22"/>
      <c r="M74" s="22"/>
      <c r="N74" s="22"/>
      <c r="O74" s="22"/>
      <c r="P74" s="22"/>
      <c r="Q74" s="22"/>
      <c r="R74" s="22"/>
    </row>
    <row r="75" spans="3:18" ht="15.75" customHeight="1" x14ac:dyDescent="0.2">
      <c r="C75" s="22"/>
      <c r="D75" s="22"/>
      <c r="E75" s="22"/>
      <c r="F75" s="22"/>
      <c r="G75" s="22"/>
      <c r="H75" s="22"/>
      <c r="I75" s="22"/>
      <c r="J75" s="22"/>
      <c r="K75" s="22"/>
      <c r="L75" s="22"/>
      <c r="M75" s="22"/>
      <c r="N75" s="22"/>
      <c r="O75" s="22"/>
      <c r="P75" s="22"/>
      <c r="Q75" s="22"/>
      <c r="R75" s="22"/>
    </row>
    <row r="76" spans="3:18" ht="15.75" customHeight="1" x14ac:dyDescent="0.2">
      <c r="C76" s="22"/>
      <c r="D76" s="22"/>
      <c r="E76" s="22"/>
      <c r="F76" s="22"/>
      <c r="G76" s="22"/>
      <c r="H76" s="22"/>
      <c r="I76" s="22"/>
      <c r="J76" s="22"/>
      <c r="K76" s="22"/>
      <c r="L76" s="22"/>
      <c r="M76" s="22"/>
      <c r="N76" s="22"/>
      <c r="O76" s="22"/>
      <c r="P76" s="22"/>
      <c r="Q76" s="22"/>
      <c r="R76" s="22"/>
    </row>
    <row r="77" spans="3:18" ht="15.75" customHeight="1" x14ac:dyDescent="0.2">
      <c r="C77" s="22"/>
      <c r="D77" s="22"/>
      <c r="E77" s="22"/>
      <c r="F77" s="22"/>
      <c r="G77" s="22"/>
      <c r="H77" s="22"/>
      <c r="I77" s="22"/>
      <c r="J77" s="22"/>
      <c r="K77" s="22"/>
      <c r="L77" s="22"/>
      <c r="M77" s="22"/>
      <c r="N77" s="22"/>
      <c r="O77" s="22"/>
      <c r="P77" s="22"/>
      <c r="Q77" s="22"/>
      <c r="R77" s="22"/>
    </row>
    <row r="78" spans="3:18" ht="15.75" customHeight="1" x14ac:dyDescent="0.2">
      <c r="C78" s="22"/>
      <c r="D78" s="22"/>
      <c r="E78" s="22"/>
      <c r="F78" s="22"/>
      <c r="G78" s="22"/>
      <c r="H78" s="22"/>
      <c r="I78" s="22"/>
      <c r="J78" s="22"/>
      <c r="K78" s="22"/>
      <c r="L78" s="22"/>
      <c r="M78" s="22"/>
      <c r="N78" s="22"/>
      <c r="O78" s="22"/>
      <c r="P78" s="22"/>
      <c r="Q78" s="22"/>
      <c r="R78" s="22"/>
    </row>
    <row r="79" spans="3:18" ht="15.75" customHeight="1" x14ac:dyDescent="0.2">
      <c r="C79" s="22"/>
      <c r="D79" s="22"/>
      <c r="E79" s="22"/>
      <c r="F79" s="22"/>
      <c r="G79" s="22"/>
      <c r="H79" s="22"/>
      <c r="I79" s="22"/>
      <c r="J79" s="22"/>
      <c r="K79" s="22"/>
      <c r="L79" s="22"/>
      <c r="M79" s="22"/>
      <c r="N79" s="22"/>
      <c r="O79" s="22"/>
      <c r="P79" s="22"/>
      <c r="Q79" s="22"/>
      <c r="R79" s="22"/>
    </row>
    <row r="80" spans="3:18" ht="15.75" customHeight="1" x14ac:dyDescent="0.2">
      <c r="C80" s="22"/>
      <c r="D80" s="22"/>
      <c r="E80" s="22"/>
      <c r="F80" s="22"/>
      <c r="G80" s="22"/>
      <c r="H80" s="22"/>
      <c r="I80" s="22"/>
      <c r="J80" s="22"/>
      <c r="K80" s="22"/>
      <c r="L80" s="22"/>
      <c r="M80" s="22"/>
      <c r="N80" s="22"/>
      <c r="O80" s="22"/>
      <c r="P80" s="22"/>
      <c r="Q80" s="22"/>
      <c r="R80" s="22"/>
    </row>
    <row r="81" spans="3:18" ht="15.75" customHeight="1" x14ac:dyDescent="0.2">
      <c r="C81" s="22"/>
      <c r="D81" s="22"/>
      <c r="E81" s="22"/>
      <c r="F81" s="22"/>
      <c r="G81" s="22"/>
      <c r="H81" s="22"/>
      <c r="I81" s="22"/>
      <c r="J81" s="22"/>
      <c r="K81" s="22"/>
      <c r="L81" s="22"/>
      <c r="M81" s="22"/>
      <c r="N81" s="22"/>
      <c r="O81" s="22"/>
      <c r="P81" s="22"/>
      <c r="Q81" s="22"/>
      <c r="R81" s="22"/>
    </row>
    <row r="82" spans="3:18" ht="15.75" customHeight="1" x14ac:dyDescent="0.2">
      <c r="C82" s="22"/>
      <c r="D82" s="22"/>
      <c r="E82" s="22"/>
      <c r="F82" s="22"/>
      <c r="G82" s="22"/>
      <c r="H82" s="22"/>
      <c r="I82" s="22"/>
      <c r="J82" s="22"/>
      <c r="K82" s="22"/>
      <c r="L82" s="22"/>
      <c r="M82" s="22"/>
      <c r="N82" s="22"/>
      <c r="O82" s="22"/>
      <c r="P82" s="22"/>
      <c r="Q82" s="22"/>
      <c r="R82" s="22"/>
    </row>
    <row r="83" spans="3:18" ht="15.75" customHeight="1" x14ac:dyDescent="0.2">
      <c r="C83" s="22"/>
      <c r="D83" s="22"/>
      <c r="E83" s="22"/>
      <c r="F83" s="22"/>
      <c r="G83" s="22"/>
      <c r="H83" s="22"/>
      <c r="I83" s="22"/>
      <c r="J83" s="22"/>
      <c r="K83" s="22"/>
      <c r="L83" s="22"/>
      <c r="M83" s="22"/>
      <c r="N83" s="22"/>
      <c r="O83" s="22"/>
      <c r="P83" s="22"/>
      <c r="Q83" s="22"/>
      <c r="R83" s="22"/>
    </row>
    <row r="84" spans="3:18" ht="15.75" customHeight="1" x14ac:dyDescent="0.2">
      <c r="C84" s="22"/>
      <c r="D84" s="22"/>
      <c r="E84" s="22"/>
      <c r="F84" s="22"/>
      <c r="G84" s="22"/>
      <c r="H84" s="22"/>
      <c r="I84" s="22"/>
      <c r="J84" s="22"/>
      <c r="K84" s="22"/>
      <c r="L84" s="22"/>
      <c r="M84" s="22"/>
      <c r="N84" s="22"/>
      <c r="O84" s="22"/>
      <c r="P84" s="22"/>
      <c r="Q84" s="22"/>
      <c r="R84" s="22"/>
    </row>
    <row r="85" spans="3:18" ht="15.75" customHeight="1" x14ac:dyDescent="0.2">
      <c r="C85" s="22"/>
      <c r="D85" s="22"/>
      <c r="E85" s="22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2"/>
    </row>
    <row r="86" spans="3:18" ht="15.75" customHeight="1" x14ac:dyDescent="0.2">
      <c r="C86" s="22"/>
      <c r="D86" s="22"/>
      <c r="E86" s="22"/>
      <c r="F86" s="22"/>
      <c r="G86" s="22"/>
      <c r="H86" s="22"/>
      <c r="I86" s="22"/>
      <c r="J86" s="22"/>
      <c r="K86" s="22"/>
      <c r="L86" s="22"/>
      <c r="M86" s="22"/>
      <c r="N86" s="22"/>
      <c r="O86" s="22"/>
      <c r="P86" s="22"/>
      <c r="Q86" s="22"/>
      <c r="R86" s="22"/>
    </row>
    <row r="87" spans="3:18" ht="15.75" customHeight="1" x14ac:dyDescent="0.2">
      <c r="C87" s="22"/>
      <c r="D87" s="22"/>
      <c r="E87" s="22"/>
      <c r="F87" s="22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</row>
    <row r="88" spans="3:18" ht="15.75" customHeight="1" x14ac:dyDescent="0.2">
      <c r="C88" s="22"/>
      <c r="D88" s="22"/>
      <c r="E88" s="22"/>
      <c r="F88" s="22"/>
      <c r="G88" s="22"/>
      <c r="H88" s="22"/>
      <c r="I88" s="22"/>
      <c r="J88" s="22"/>
      <c r="K88" s="22"/>
      <c r="L88" s="22"/>
      <c r="M88" s="22"/>
      <c r="N88" s="22"/>
      <c r="O88" s="22"/>
      <c r="P88" s="22"/>
      <c r="Q88" s="22"/>
      <c r="R88" s="22"/>
    </row>
    <row r="89" spans="3:18" ht="15.75" customHeight="1" x14ac:dyDescent="0.2">
      <c r="C89" s="22"/>
      <c r="D89" s="22"/>
      <c r="E89" s="22"/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</row>
    <row r="90" spans="3:18" ht="15.75" customHeight="1" x14ac:dyDescent="0.2">
      <c r="C90" s="22"/>
      <c r="D90" s="22"/>
      <c r="E90" s="22"/>
      <c r="F90" s="22"/>
      <c r="G90" s="22"/>
      <c r="H90" s="22"/>
      <c r="I90" s="22"/>
      <c r="J90" s="22"/>
      <c r="K90" s="22"/>
      <c r="L90" s="22"/>
      <c r="M90" s="22"/>
      <c r="N90" s="22"/>
      <c r="O90" s="22"/>
      <c r="P90" s="22"/>
      <c r="Q90" s="22"/>
      <c r="R90" s="22"/>
    </row>
    <row r="91" spans="3:18" ht="15.75" customHeight="1" x14ac:dyDescent="0.2">
      <c r="C91" s="22"/>
      <c r="D91" s="22"/>
      <c r="E91" s="22"/>
      <c r="F91" s="22"/>
      <c r="G91" s="22"/>
      <c r="H91" s="22"/>
      <c r="I91" s="22"/>
      <c r="J91" s="22"/>
      <c r="K91" s="22"/>
      <c r="L91" s="22"/>
      <c r="M91" s="22"/>
      <c r="N91" s="22"/>
      <c r="O91" s="22"/>
      <c r="P91" s="22"/>
      <c r="Q91" s="22"/>
      <c r="R91" s="22"/>
    </row>
    <row r="92" spans="3:18" ht="15.75" customHeight="1" x14ac:dyDescent="0.2">
      <c r="C92" s="22"/>
      <c r="D92" s="22"/>
      <c r="E92" s="22"/>
      <c r="F92" s="22"/>
      <c r="G92" s="22"/>
      <c r="H92" s="22"/>
      <c r="I92" s="22"/>
      <c r="J92" s="22"/>
      <c r="K92" s="22"/>
      <c r="L92" s="22"/>
      <c r="M92" s="22"/>
      <c r="N92" s="22"/>
      <c r="O92" s="22"/>
      <c r="P92" s="22"/>
      <c r="Q92" s="22"/>
      <c r="R92" s="22"/>
    </row>
    <row r="93" spans="3:18" ht="15.75" customHeight="1" x14ac:dyDescent="0.2">
      <c r="C93" s="22"/>
      <c r="D93" s="22"/>
      <c r="E93" s="22"/>
      <c r="F93" s="22"/>
      <c r="G93" s="22"/>
      <c r="H93" s="22"/>
      <c r="I93" s="22"/>
      <c r="J93" s="22"/>
      <c r="K93" s="22"/>
      <c r="L93" s="22"/>
      <c r="M93" s="22"/>
      <c r="N93" s="22"/>
      <c r="O93" s="22"/>
      <c r="P93" s="22"/>
      <c r="Q93" s="22"/>
      <c r="R93" s="22"/>
    </row>
    <row r="94" spans="3:18" ht="15.75" customHeight="1" x14ac:dyDescent="0.2">
      <c r="C94" s="22"/>
      <c r="D94" s="22"/>
      <c r="E94" s="22"/>
      <c r="F94" s="22"/>
      <c r="G94" s="22"/>
      <c r="H94" s="22"/>
      <c r="I94" s="22"/>
      <c r="J94" s="22"/>
      <c r="K94" s="22"/>
      <c r="L94" s="22"/>
      <c r="M94" s="22"/>
      <c r="N94" s="22"/>
      <c r="O94" s="22"/>
      <c r="P94" s="22"/>
      <c r="Q94" s="22"/>
      <c r="R94" s="22"/>
    </row>
    <row r="95" spans="3:18" ht="15.75" customHeight="1" x14ac:dyDescent="0.2">
      <c r="C95" s="22"/>
      <c r="D95" s="22"/>
      <c r="E95" s="22"/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</row>
    <row r="96" spans="3:18" ht="15.75" customHeight="1" x14ac:dyDescent="0.2">
      <c r="C96" s="22"/>
      <c r="D96" s="22"/>
      <c r="E96" s="22"/>
      <c r="F96" s="22"/>
      <c r="G96" s="22"/>
      <c r="H96" s="22"/>
      <c r="I96" s="22"/>
      <c r="J96" s="22"/>
      <c r="K96" s="22"/>
      <c r="L96" s="22"/>
      <c r="M96" s="22"/>
      <c r="N96" s="22"/>
      <c r="O96" s="22"/>
      <c r="P96" s="22"/>
      <c r="Q96" s="22"/>
      <c r="R96" s="22"/>
    </row>
    <row r="97" spans="3:18" ht="15.75" customHeight="1" x14ac:dyDescent="0.2">
      <c r="C97" s="22"/>
      <c r="D97" s="22"/>
      <c r="E97" s="22"/>
      <c r="F97" s="22"/>
      <c r="G97" s="22"/>
      <c r="H97" s="22"/>
      <c r="I97" s="22"/>
      <c r="J97" s="22"/>
      <c r="K97" s="22"/>
      <c r="L97" s="22"/>
      <c r="M97" s="22"/>
      <c r="N97" s="22"/>
      <c r="O97" s="22"/>
      <c r="P97" s="22"/>
      <c r="Q97" s="22"/>
      <c r="R97" s="22"/>
    </row>
    <row r="98" spans="3:18" ht="15.75" customHeight="1" x14ac:dyDescent="0.2">
      <c r="C98" s="22"/>
      <c r="D98" s="22"/>
      <c r="E98" s="22"/>
      <c r="F98" s="22"/>
      <c r="G98" s="22"/>
      <c r="H98" s="22"/>
      <c r="I98" s="22"/>
      <c r="J98" s="22"/>
      <c r="K98" s="22"/>
      <c r="L98" s="22"/>
      <c r="M98" s="22"/>
      <c r="N98" s="22"/>
      <c r="O98" s="22"/>
      <c r="P98" s="22"/>
      <c r="Q98" s="22"/>
      <c r="R98" s="22"/>
    </row>
    <row r="99" spans="3:18" ht="15.75" customHeight="1" x14ac:dyDescent="0.2">
      <c r="C99" s="22"/>
      <c r="D99" s="22"/>
      <c r="E99" s="22"/>
      <c r="F99" s="22"/>
      <c r="G99" s="22"/>
      <c r="H99" s="22"/>
      <c r="I99" s="22"/>
      <c r="J99" s="22"/>
      <c r="K99" s="22"/>
      <c r="L99" s="22"/>
      <c r="M99" s="22"/>
      <c r="N99" s="22"/>
      <c r="O99" s="22"/>
      <c r="P99" s="22"/>
      <c r="Q99" s="22"/>
      <c r="R99" s="22"/>
    </row>
    <row r="100" spans="3:18" ht="15.75" customHeight="1" x14ac:dyDescent="0.2">
      <c r="C100" s="22"/>
      <c r="D100" s="22"/>
      <c r="E100" s="22"/>
      <c r="F100" s="22"/>
      <c r="G100" s="22"/>
      <c r="H100" s="22"/>
      <c r="I100" s="22"/>
      <c r="J100" s="22"/>
      <c r="K100" s="22"/>
      <c r="L100" s="22"/>
      <c r="M100" s="22"/>
      <c r="N100" s="22"/>
      <c r="O100" s="22"/>
      <c r="P100" s="22"/>
      <c r="Q100" s="22"/>
      <c r="R100" s="22"/>
    </row>
    <row r="101" spans="3:18" ht="15.75" customHeight="1" x14ac:dyDescent="0.2">
      <c r="C101" s="22"/>
      <c r="D101" s="22"/>
      <c r="E101" s="22"/>
      <c r="F101" s="22"/>
      <c r="G101" s="22"/>
      <c r="H101" s="22"/>
      <c r="I101" s="22"/>
      <c r="J101" s="22"/>
      <c r="K101" s="22"/>
      <c r="L101" s="22"/>
      <c r="M101" s="22"/>
      <c r="N101" s="22"/>
      <c r="O101" s="22"/>
      <c r="P101" s="22"/>
      <c r="Q101" s="22"/>
      <c r="R101" s="22"/>
    </row>
    <row r="102" spans="3:18" ht="15.75" customHeight="1" x14ac:dyDescent="0.2">
      <c r="C102" s="22"/>
      <c r="D102" s="22"/>
      <c r="E102" s="22"/>
      <c r="F102" s="22"/>
      <c r="G102" s="22"/>
      <c r="H102" s="22"/>
      <c r="I102" s="22"/>
      <c r="J102" s="22"/>
      <c r="K102" s="22"/>
      <c r="L102" s="22"/>
      <c r="M102" s="22"/>
      <c r="N102" s="22"/>
      <c r="O102" s="22"/>
      <c r="P102" s="22"/>
      <c r="Q102" s="22"/>
      <c r="R102" s="22"/>
    </row>
    <row r="103" spans="3:18" ht="15.75" customHeight="1" x14ac:dyDescent="0.2">
      <c r="C103" s="22"/>
      <c r="D103" s="22"/>
      <c r="E103" s="22"/>
      <c r="F103" s="22"/>
      <c r="G103" s="22"/>
      <c r="H103" s="22"/>
      <c r="I103" s="22"/>
      <c r="J103" s="22"/>
      <c r="K103" s="22"/>
      <c r="L103" s="22"/>
      <c r="M103" s="22"/>
      <c r="N103" s="22"/>
      <c r="O103" s="22"/>
      <c r="P103" s="22"/>
      <c r="Q103" s="22"/>
      <c r="R103" s="22"/>
    </row>
    <row r="104" spans="3:18" ht="15.75" customHeight="1" x14ac:dyDescent="0.2">
      <c r="C104" s="22"/>
      <c r="D104" s="22"/>
      <c r="E104" s="22"/>
      <c r="F104" s="22"/>
      <c r="G104" s="22"/>
      <c r="H104" s="22"/>
      <c r="I104" s="22"/>
      <c r="J104" s="22"/>
      <c r="K104" s="22"/>
      <c r="L104" s="22"/>
      <c r="M104" s="22"/>
      <c r="N104" s="22"/>
      <c r="O104" s="22"/>
      <c r="P104" s="22"/>
      <c r="Q104" s="22"/>
      <c r="R104" s="22"/>
    </row>
    <row r="105" spans="3:18" ht="15.75" customHeight="1" x14ac:dyDescent="0.2">
      <c r="C105" s="22"/>
      <c r="D105" s="22"/>
      <c r="E105" s="22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</row>
    <row r="106" spans="3:18" ht="15.75" customHeight="1" x14ac:dyDescent="0.2">
      <c r="C106" s="22"/>
      <c r="D106" s="22"/>
      <c r="E106" s="22"/>
      <c r="F106" s="22"/>
      <c r="G106" s="22"/>
      <c r="H106" s="22"/>
      <c r="I106" s="22"/>
      <c r="J106" s="22"/>
      <c r="K106" s="22"/>
      <c r="L106" s="22"/>
      <c r="M106" s="22"/>
      <c r="N106" s="22"/>
      <c r="O106" s="22"/>
      <c r="P106" s="22"/>
      <c r="Q106" s="22"/>
      <c r="R106" s="22"/>
    </row>
    <row r="107" spans="3:18" ht="15.75" customHeight="1" x14ac:dyDescent="0.2">
      <c r="C107" s="22"/>
      <c r="D107" s="22"/>
      <c r="E107" s="22"/>
      <c r="F107" s="22"/>
      <c r="G107" s="22"/>
      <c r="H107" s="22"/>
      <c r="I107" s="22"/>
      <c r="J107" s="22"/>
      <c r="K107" s="22"/>
      <c r="L107" s="22"/>
      <c r="M107" s="22"/>
      <c r="N107" s="22"/>
      <c r="O107" s="22"/>
      <c r="P107" s="22"/>
      <c r="Q107" s="22"/>
      <c r="R107" s="22"/>
    </row>
    <row r="108" spans="3:18" ht="15.75" customHeight="1" x14ac:dyDescent="0.2">
      <c r="C108" s="22"/>
      <c r="D108" s="22"/>
      <c r="E108" s="22"/>
      <c r="F108" s="22"/>
      <c r="G108" s="22"/>
      <c r="H108" s="22"/>
      <c r="I108" s="22"/>
      <c r="J108" s="22"/>
      <c r="K108" s="22"/>
      <c r="L108" s="22"/>
      <c r="M108" s="22"/>
      <c r="N108" s="22"/>
      <c r="O108" s="22"/>
      <c r="P108" s="22"/>
      <c r="Q108" s="22"/>
      <c r="R108" s="22"/>
    </row>
    <row r="109" spans="3:18" ht="15.75" customHeight="1" x14ac:dyDescent="0.2">
      <c r="C109" s="22"/>
      <c r="D109" s="22"/>
      <c r="E109" s="22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</row>
    <row r="110" spans="3:18" ht="15.75" customHeight="1" x14ac:dyDescent="0.2">
      <c r="C110" s="22"/>
      <c r="D110" s="22"/>
      <c r="E110" s="22"/>
      <c r="F110" s="22"/>
      <c r="G110" s="22"/>
      <c r="H110" s="22"/>
      <c r="I110" s="22"/>
      <c r="J110" s="22"/>
      <c r="K110" s="22"/>
      <c r="L110" s="22"/>
      <c r="M110" s="22"/>
      <c r="N110" s="22"/>
      <c r="O110" s="22"/>
      <c r="P110" s="22"/>
      <c r="Q110" s="22"/>
      <c r="R110" s="22"/>
    </row>
    <row r="111" spans="3:18" ht="15.75" customHeight="1" x14ac:dyDescent="0.2">
      <c r="C111" s="22"/>
      <c r="D111" s="22"/>
      <c r="E111" s="22"/>
      <c r="F111" s="22"/>
      <c r="G111" s="22"/>
      <c r="H111" s="22"/>
      <c r="I111" s="22"/>
      <c r="J111" s="22"/>
      <c r="K111" s="22"/>
      <c r="L111" s="22"/>
      <c r="M111" s="22"/>
      <c r="N111" s="22"/>
      <c r="O111" s="22"/>
      <c r="P111" s="22"/>
      <c r="Q111" s="22"/>
      <c r="R111" s="22"/>
    </row>
    <row r="112" spans="3:18" ht="15.75" customHeight="1" x14ac:dyDescent="0.2">
      <c r="C112" s="22"/>
      <c r="D112" s="22"/>
      <c r="E112" s="22"/>
      <c r="F112" s="22"/>
      <c r="G112" s="22"/>
      <c r="H112" s="22"/>
      <c r="I112" s="22"/>
      <c r="J112" s="22"/>
      <c r="K112" s="22"/>
      <c r="L112" s="22"/>
      <c r="M112" s="22"/>
      <c r="N112" s="22"/>
      <c r="O112" s="22"/>
      <c r="P112" s="22"/>
      <c r="Q112" s="22"/>
      <c r="R112" s="22"/>
    </row>
    <row r="113" spans="3:18" ht="15.75" customHeight="1" x14ac:dyDescent="0.2">
      <c r="C113" s="22"/>
      <c r="D113" s="22"/>
      <c r="E113" s="22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</row>
    <row r="114" spans="3:18" ht="15.75" customHeight="1" x14ac:dyDescent="0.2">
      <c r="C114" s="22"/>
      <c r="D114" s="22"/>
      <c r="E114" s="22"/>
      <c r="F114" s="22"/>
      <c r="G114" s="22"/>
      <c r="H114" s="22"/>
      <c r="I114" s="22"/>
      <c r="J114" s="22"/>
      <c r="K114" s="22"/>
      <c r="L114" s="22"/>
      <c r="M114" s="22"/>
      <c r="N114" s="22"/>
      <c r="O114" s="22"/>
      <c r="P114" s="22"/>
      <c r="Q114" s="22"/>
      <c r="R114" s="22"/>
    </row>
    <row r="115" spans="3:18" ht="15.75" customHeight="1" x14ac:dyDescent="0.2">
      <c r="C115" s="22"/>
      <c r="D115" s="22"/>
      <c r="E115" s="22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</row>
    <row r="116" spans="3:18" ht="15.75" customHeight="1" x14ac:dyDescent="0.2">
      <c r="C116" s="22"/>
      <c r="D116" s="22"/>
      <c r="E116" s="22"/>
      <c r="F116" s="22"/>
      <c r="G116" s="22"/>
      <c r="H116" s="22"/>
      <c r="I116" s="22"/>
      <c r="J116" s="22"/>
      <c r="K116" s="22"/>
      <c r="L116" s="22"/>
      <c r="M116" s="22"/>
      <c r="N116" s="22"/>
      <c r="O116" s="22"/>
      <c r="P116" s="22"/>
      <c r="Q116" s="22"/>
      <c r="R116" s="22"/>
    </row>
    <row r="117" spans="3:18" ht="15.75" customHeight="1" x14ac:dyDescent="0.2">
      <c r="C117" s="22"/>
      <c r="D117" s="22"/>
      <c r="E117" s="22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</row>
    <row r="118" spans="3:18" ht="15.75" customHeight="1" x14ac:dyDescent="0.2">
      <c r="C118" s="22"/>
      <c r="D118" s="22"/>
      <c r="E118" s="22"/>
      <c r="F118" s="22"/>
      <c r="G118" s="22"/>
      <c r="H118" s="22"/>
      <c r="I118" s="22"/>
      <c r="J118" s="22"/>
      <c r="K118" s="22"/>
      <c r="L118" s="22"/>
      <c r="M118" s="22"/>
      <c r="N118" s="22"/>
      <c r="O118" s="22"/>
      <c r="P118" s="22"/>
      <c r="Q118" s="22"/>
      <c r="R118" s="22"/>
    </row>
    <row r="119" spans="3:18" ht="15.75" customHeight="1" x14ac:dyDescent="0.2">
      <c r="C119" s="22"/>
      <c r="D119" s="22"/>
      <c r="E119" s="22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</row>
    <row r="120" spans="3:18" ht="15.75" customHeight="1" x14ac:dyDescent="0.2">
      <c r="C120" s="22"/>
      <c r="D120" s="22"/>
      <c r="E120" s="22"/>
      <c r="F120" s="22"/>
      <c r="G120" s="22"/>
      <c r="H120" s="22"/>
      <c r="I120" s="22"/>
      <c r="J120" s="22"/>
      <c r="K120" s="22"/>
      <c r="L120" s="22"/>
      <c r="M120" s="22"/>
      <c r="N120" s="22"/>
      <c r="O120" s="22"/>
      <c r="P120" s="22"/>
      <c r="Q120" s="22"/>
      <c r="R120" s="22"/>
    </row>
    <row r="121" spans="3:18" ht="15.75" customHeight="1" x14ac:dyDescent="0.2">
      <c r="C121" s="22"/>
      <c r="D121" s="22"/>
      <c r="E121" s="22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</row>
    <row r="122" spans="3:18" ht="15.75" customHeight="1" x14ac:dyDescent="0.2">
      <c r="C122" s="22"/>
      <c r="D122" s="22"/>
      <c r="E122" s="22"/>
      <c r="F122" s="22"/>
      <c r="G122" s="22"/>
      <c r="H122" s="22"/>
      <c r="I122" s="22"/>
      <c r="J122" s="22"/>
      <c r="K122" s="22"/>
      <c r="L122" s="22"/>
      <c r="M122" s="22"/>
      <c r="N122" s="22"/>
      <c r="O122" s="22"/>
      <c r="P122" s="22"/>
      <c r="Q122" s="22"/>
      <c r="R122" s="22"/>
    </row>
    <row r="123" spans="3:18" ht="15.75" customHeight="1" x14ac:dyDescent="0.2">
      <c r="C123" s="22"/>
      <c r="D123" s="22"/>
      <c r="E123" s="22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</row>
    <row r="124" spans="3:18" ht="15.75" customHeight="1" x14ac:dyDescent="0.2">
      <c r="C124" s="22"/>
      <c r="D124" s="22"/>
      <c r="E124" s="22"/>
      <c r="F124" s="22"/>
      <c r="G124" s="22"/>
      <c r="H124" s="22"/>
      <c r="I124" s="22"/>
      <c r="J124" s="22"/>
      <c r="K124" s="22"/>
      <c r="L124" s="22"/>
      <c r="M124" s="22"/>
      <c r="N124" s="22"/>
      <c r="O124" s="22"/>
      <c r="P124" s="22"/>
      <c r="Q124" s="22"/>
      <c r="R124" s="22"/>
    </row>
    <row r="125" spans="3:18" ht="15.75" customHeight="1" x14ac:dyDescent="0.2">
      <c r="C125" s="22"/>
      <c r="D125" s="22"/>
      <c r="E125" s="22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</row>
    <row r="126" spans="3:18" ht="15.75" customHeight="1" x14ac:dyDescent="0.2"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</row>
    <row r="127" spans="3:18" ht="15.75" customHeight="1" x14ac:dyDescent="0.2"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</row>
    <row r="128" spans="3:18" ht="15.75" customHeight="1" x14ac:dyDescent="0.2"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</row>
    <row r="129" spans="3:18" ht="15.75" customHeight="1" x14ac:dyDescent="0.2"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</row>
    <row r="130" spans="3:18" ht="15.75" customHeight="1" x14ac:dyDescent="0.2"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</row>
    <row r="131" spans="3:18" ht="15.75" customHeight="1" x14ac:dyDescent="0.2"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</row>
    <row r="132" spans="3:18" ht="15.75" customHeight="1" x14ac:dyDescent="0.2"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</row>
    <row r="133" spans="3:18" ht="15.75" customHeight="1" x14ac:dyDescent="0.2"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</row>
    <row r="134" spans="3:18" ht="15.75" customHeight="1" x14ac:dyDescent="0.2"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</row>
    <row r="135" spans="3:18" ht="15.75" customHeight="1" x14ac:dyDescent="0.2"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</row>
    <row r="136" spans="3:18" ht="15.75" customHeight="1" x14ac:dyDescent="0.2"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</row>
    <row r="137" spans="3:18" ht="15.75" customHeight="1" x14ac:dyDescent="0.2"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</row>
    <row r="138" spans="3:18" ht="15.75" customHeight="1" x14ac:dyDescent="0.2"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</row>
    <row r="139" spans="3:18" ht="15.75" customHeight="1" x14ac:dyDescent="0.2"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</row>
    <row r="140" spans="3:18" ht="15.75" customHeight="1" x14ac:dyDescent="0.2"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</row>
    <row r="141" spans="3:18" ht="15.75" customHeight="1" x14ac:dyDescent="0.2"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</row>
    <row r="142" spans="3:18" ht="15.75" customHeight="1" x14ac:dyDescent="0.2"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</row>
    <row r="143" spans="3:18" ht="15.75" customHeight="1" x14ac:dyDescent="0.2"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</row>
    <row r="144" spans="3:18" ht="15.75" customHeight="1" x14ac:dyDescent="0.2"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</row>
    <row r="145" spans="3:18" ht="15.75" customHeight="1" x14ac:dyDescent="0.2"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</row>
    <row r="146" spans="3:18" ht="15.75" customHeight="1" x14ac:dyDescent="0.2">
      <c r="C146" s="22"/>
      <c r="D146" s="22"/>
      <c r="E146" s="22"/>
      <c r="F146" s="22"/>
      <c r="G146" s="22"/>
      <c r="H146" s="22"/>
      <c r="I146" s="22"/>
      <c r="J146" s="22"/>
      <c r="K146" s="22"/>
      <c r="L146" s="22"/>
      <c r="M146" s="22"/>
      <c r="N146" s="22"/>
      <c r="O146" s="22"/>
      <c r="P146" s="22"/>
      <c r="Q146" s="22"/>
      <c r="R146" s="22"/>
    </row>
    <row r="147" spans="3:18" ht="15.75" customHeight="1" x14ac:dyDescent="0.2"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</row>
    <row r="148" spans="3:18" ht="15.75" customHeight="1" x14ac:dyDescent="0.2">
      <c r="C148" s="22"/>
      <c r="D148" s="22"/>
      <c r="E148" s="22"/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</row>
    <row r="149" spans="3:18" ht="15.75" customHeight="1" x14ac:dyDescent="0.2">
      <c r="C149" s="22"/>
      <c r="D149" s="22"/>
      <c r="E149" s="22"/>
      <c r="F149" s="22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</row>
    <row r="150" spans="3:18" ht="15.75" customHeight="1" x14ac:dyDescent="0.2">
      <c r="C150" s="22"/>
      <c r="D150" s="22"/>
      <c r="E150" s="22"/>
      <c r="F150" s="22"/>
      <c r="G150" s="22"/>
      <c r="H150" s="22"/>
      <c r="I150" s="22"/>
      <c r="J150" s="22"/>
      <c r="K150" s="22"/>
      <c r="L150" s="22"/>
      <c r="M150" s="22"/>
      <c r="N150" s="22"/>
      <c r="O150" s="22"/>
      <c r="P150" s="22"/>
      <c r="Q150" s="22"/>
      <c r="R150" s="22"/>
    </row>
    <row r="151" spans="3:18" ht="15.75" customHeight="1" x14ac:dyDescent="0.2">
      <c r="C151" s="22"/>
      <c r="D151" s="22"/>
      <c r="E151" s="22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</row>
    <row r="152" spans="3:18" ht="15.75" customHeight="1" x14ac:dyDescent="0.2">
      <c r="C152" s="22"/>
      <c r="D152" s="22"/>
      <c r="E152" s="22"/>
      <c r="F152" s="22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</row>
    <row r="153" spans="3:18" ht="15.75" customHeight="1" x14ac:dyDescent="0.2">
      <c r="C153" s="22"/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</row>
    <row r="154" spans="3:18" ht="15.75" customHeight="1" x14ac:dyDescent="0.2">
      <c r="C154" s="22"/>
      <c r="D154" s="22"/>
      <c r="E154" s="22"/>
      <c r="F154" s="22"/>
      <c r="G154" s="22"/>
      <c r="H154" s="22"/>
      <c r="I154" s="22"/>
      <c r="J154" s="22"/>
      <c r="K154" s="22"/>
      <c r="L154" s="22"/>
      <c r="M154" s="22"/>
      <c r="N154" s="22"/>
      <c r="O154" s="22"/>
      <c r="P154" s="22"/>
      <c r="Q154" s="22"/>
      <c r="R154" s="22"/>
    </row>
    <row r="155" spans="3:18" ht="15.75" customHeight="1" x14ac:dyDescent="0.2">
      <c r="C155" s="22"/>
      <c r="D155" s="22"/>
      <c r="E155" s="22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</row>
    <row r="156" spans="3:18" ht="15.75" customHeight="1" x14ac:dyDescent="0.2">
      <c r="C156" s="22"/>
      <c r="D156" s="22"/>
      <c r="E156" s="22"/>
      <c r="F156" s="22"/>
      <c r="G156" s="22"/>
      <c r="H156" s="22"/>
      <c r="I156" s="22"/>
      <c r="J156" s="22"/>
      <c r="K156" s="22"/>
      <c r="L156" s="22"/>
      <c r="M156" s="22"/>
      <c r="N156" s="22"/>
      <c r="O156" s="22"/>
      <c r="P156" s="22"/>
      <c r="Q156" s="22"/>
      <c r="R156" s="22"/>
    </row>
    <row r="157" spans="3:18" ht="15.75" customHeight="1" x14ac:dyDescent="0.2">
      <c r="C157" s="22"/>
      <c r="D157" s="22"/>
      <c r="E157" s="22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</row>
    <row r="158" spans="3:18" ht="15.75" customHeight="1" x14ac:dyDescent="0.2">
      <c r="C158" s="22"/>
      <c r="D158" s="22"/>
      <c r="E158" s="22"/>
      <c r="F158" s="22"/>
      <c r="G158" s="22"/>
      <c r="H158" s="22"/>
      <c r="I158" s="22"/>
      <c r="J158" s="22"/>
      <c r="K158" s="22"/>
      <c r="L158" s="22"/>
      <c r="M158" s="22"/>
      <c r="N158" s="22"/>
      <c r="O158" s="22"/>
      <c r="P158" s="22"/>
      <c r="Q158" s="22"/>
      <c r="R158" s="22"/>
    </row>
    <row r="159" spans="3:18" ht="15.75" customHeight="1" x14ac:dyDescent="0.2">
      <c r="C159" s="22"/>
      <c r="D159" s="22"/>
      <c r="E159" s="22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</row>
    <row r="160" spans="3:18" ht="15.75" customHeight="1" x14ac:dyDescent="0.2">
      <c r="C160" s="22"/>
      <c r="D160" s="22"/>
      <c r="E160" s="22"/>
      <c r="F160" s="22"/>
      <c r="G160" s="22"/>
      <c r="H160" s="22"/>
      <c r="I160" s="22"/>
      <c r="J160" s="22"/>
      <c r="K160" s="22"/>
      <c r="L160" s="22"/>
      <c r="M160" s="22"/>
      <c r="N160" s="22"/>
      <c r="O160" s="22"/>
      <c r="P160" s="22"/>
      <c r="Q160" s="22"/>
      <c r="R160" s="22"/>
    </row>
    <row r="161" spans="3:18" ht="15.75" customHeight="1" x14ac:dyDescent="0.2">
      <c r="C161" s="22"/>
      <c r="D161" s="22"/>
      <c r="E161" s="22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</row>
    <row r="162" spans="3:18" ht="15.75" customHeight="1" x14ac:dyDescent="0.2">
      <c r="C162" s="22"/>
      <c r="D162" s="22"/>
      <c r="E162" s="22"/>
      <c r="F162" s="22"/>
      <c r="G162" s="22"/>
      <c r="H162" s="22"/>
      <c r="I162" s="22"/>
      <c r="J162" s="22"/>
      <c r="K162" s="22"/>
      <c r="L162" s="22"/>
      <c r="M162" s="22"/>
      <c r="N162" s="22"/>
      <c r="O162" s="22"/>
      <c r="P162" s="22"/>
      <c r="Q162" s="22"/>
      <c r="R162" s="22"/>
    </row>
    <row r="163" spans="3:18" ht="15.75" customHeight="1" x14ac:dyDescent="0.2">
      <c r="C163" s="22"/>
      <c r="D163" s="22"/>
      <c r="E163" s="22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</row>
    <row r="164" spans="3:18" ht="15.75" customHeight="1" x14ac:dyDescent="0.2">
      <c r="C164" s="22"/>
      <c r="D164" s="22"/>
      <c r="E164" s="22"/>
      <c r="F164" s="22"/>
      <c r="G164" s="22"/>
      <c r="H164" s="22"/>
      <c r="I164" s="22"/>
      <c r="J164" s="22"/>
      <c r="K164" s="22"/>
      <c r="L164" s="22"/>
      <c r="M164" s="22"/>
      <c r="N164" s="22"/>
      <c r="O164" s="22"/>
      <c r="P164" s="22"/>
      <c r="Q164" s="22"/>
      <c r="R164" s="22"/>
    </row>
    <row r="165" spans="3:18" ht="15.75" customHeight="1" x14ac:dyDescent="0.2">
      <c r="C165" s="22"/>
      <c r="D165" s="22"/>
      <c r="E165" s="22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</row>
    <row r="166" spans="3:18" ht="15.75" customHeight="1" x14ac:dyDescent="0.2">
      <c r="C166" s="22"/>
      <c r="D166" s="22"/>
      <c r="E166" s="22"/>
      <c r="F166" s="22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</row>
    <row r="167" spans="3:18" ht="15.75" customHeight="1" x14ac:dyDescent="0.2">
      <c r="C167" s="22"/>
      <c r="D167" s="22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</row>
    <row r="168" spans="3:18" ht="15.75" customHeight="1" x14ac:dyDescent="0.2">
      <c r="C168" s="22"/>
      <c r="D168" s="22"/>
      <c r="E168" s="22"/>
      <c r="F168" s="22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  <c r="R168" s="22"/>
    </row>
    <row r="169" spans="3:18" ht="15.75" customHeight="1" x14ac:dyDescent="0.2">
      <c r="C169" s="22"/>
      <c r="D169" s="22"/>
      <c r="E169" s="22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</row>
    <row r="170" spans="3:18" ht="15.75" customHeight="1" x14ac:dyDescent="0.2">
      <c r="C170" s="22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</row>
    <row r="171" spans="3:18" ht="15.75" customHeight="1" x14ac:dyDescent="0.2">
      <c r="C171" s="22"/>
      <c r="D171" s="22"/>
      <c r="E171" s="22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</row>
    <row r="172" spans="3:18" ht="15.75" customHeight="1" x14ac:dyDescent="0.2">
      <c r="C172" s="22"/>
      <c r="D172" s="22"/>
      <c r="E172" s="22"/>
      <c r="F172" s="22"/>
      <c r="G172" s="22"/>
      <c r="H172" s="22"/>
      <c r="I172" s="22"/>
      <c r="J172" s="22"/>
      <c r="K172" s="22"/>
      <c r="L172" s="22"/>
      <c r="M172" s="22"/>
      <c r="N172" s="22"/>
      <c r="O172" s="22"/>
      <c r="P172" s="22"/>
      <c r="Q172" s="22"/>
      <c r="R172" s="22"/>
    </row>
    <row r="173" spans="3:18" ht="15.75" customHeight="1" x14ac:dyDescent="0.2">
      <c r="C173" s="22"/>
      <c r="D173" s="22"/>
      <c r="E173" s="22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</row>
    <row r="174" spans="3:18" ht="15.75" customHeight="1" x14ac:dyDescent="0.2">
      <c r="C174" s="22"/>
      <c r="D174" s="22"/>
      <c r="E174" s="22"/>
      <c r="F174" s="22"/>
      <c r="G174" s="22"/>
      <c r="H174" s="22"/>
      <c r="I174" s="22"/>
      <c r="J174" s="22"/>
      <c r="K174" s="22"/>
      <c r="L174" s="22"/>
      <c r="M174" s="22"/>
      <c r="N174" s="22"/>
      <c r="O174" s="22"/>
      <c r="P174" s="22"/>
      <c r="Q174" s="22"/>
      <c r="R174" s="22"/>
    </row>
    <row r="175" spans="3:18" ht="15.75" customHeight="1" x14ac:dyDescent="0.2">
      <c r="C175" s="22"/>
      <c r="D175" s="22"/>
      <c r="E175" s="22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</row>
    <row r="176" spans="3:18" ht="15.75" customHeight="1" x14ac:dyDescent="0.2">
      <c r="C176" s="22"/>
      <c r="D176" s="22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  <c r="R176" s="22"/>
    </row>
    <row r="177" spans="3:18" ht="15.75" customHeight="1" x14ac:dyDescent="0.2">
      <c r="C177" s="22"/>
      <c r="D177" s="22"/>
      <c r="E177" s="22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</row>
    <row r="178" spans="3:18" ht="15.75" customHeight="1" x14ac:dyDescent="0.2">
      <c r="C178" s="22"/>
      <c r="D178" s="22"/>
      <c r="E178" s="22"/>
      <c r="F178" s="22"/>
      <c r="G178" s="22"/>
      <c r="H178" s="22"/>
      <c r="I178" s="22"/>
      <c r="J178" s="22"/>
      <c r="K178" s="22"/>
      <c r="L178" s="22"/>
      <c r="M178" s="22"/>
      <c r="N178" s="22"/>
      <c r="O178" s="22"/>
      <c r="P178" s="22"/>
      <c r="Q178" s="22"/>
      <c r="R178" s="22"/>
    </row>
    <row r="179" spans="3:18" ht="15.75" customHeight="1" x14ac:dyDescent="0.2">
      <c r="C179" s="22"/>
      <c r="D179" s="22"/>
      <c r="E179" s="22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</row>
    <row r="180" spans="3:18" ht="15.75" customHeight="1" x14ac:dyDescent="0.2">
      <c r="C180" s="22"/>
      <c r="D180" s="22"/>
      <c r="E180" s="22"/>
      <c r="F180" s="22"/>
      <c r="G180" s="22"/>
      <c r="H180" s="22"/>
      <c r="I180" s="22"/>
      <c r="J180" s="22"/>
      <c r="K180" s="22"/>
      <c r="L180" s="22"/>
      <c r="M180" s="22"/>
      <c r="N180" s="22"/>
      <c r="O180" s="22"/>
      <c r="P180" s="22"/>
      <c r="Q180" s="22"/>
      <c r="R180" s="22"/>
    </row>
    <row r="181" spans="3:18" ht="15.75" customHeight="1" x14ac:dyDescent="0.2">
      <c r="C181" s="22"/>
      <c r="D181" s="22"/>
      <c r="E181" s="22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</row>
    <row r="182" spans="3:18" ht="15.75" customHeight="1" x14ac:dyDescent="0.2">
      <c r="C182" s="22"/>
      <c r="D182" s="22"/>
      <c r="E182" s="22"/>
      <c r="F182" s="22"/>
      <c r="G182" s="22"/>
      <c r="H182" s="22"/>
      <c r="I182" s="22"/>
      <c r="J182" s="22"/>
      <c r="K182" s="22"/>
      <c r="L182" s="22"/>
      <c r="M182" s="22"/>
      <c r="N182" s="22"/>
      <c r="O182" s="22"/>
      <c r="P182" s="22"/>
      <c r="Q182" s="22"/>
      <c r="R182" s="22"/>
    </row>
    <row r="183" spans="3:18" ht="15.75" customHeight="1" x14ac:dyDescent="0.2">
      <c r="C183" s="22"/>
      <c r="D183" s="22"/>
      <c r="E183" s="22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</row>
    <row r="184" spans="3:18" ht="15.75" customHeight="1" x14ac:dyDescent="0.2">
      <c r="C184" s="22"/>
      <c r="D184" s="22"/>
      <c r="E184" s="22"/>
      <c r="F184" s="22"/>
      <c r="G184" s="22"/>
      <c r="H184" s="22"/>
      <c r="I184" s="22"/>
      <c r="J184" s="22"/>
      <c r="K184" s="22"/>
      <c r="L184" s="22"/>
      <c r="M184" s="22"/>
      <c r="N184" s="22"/>
      <c r="O184" s="22"/>
      <c r="P184" s="22"/>
      <c r="Q184" s="22"/>
      <c r="R184" s="22"/>
    </row>
    <row r="185" spans="3:18" ht="15.75" customHeight="1" x14ac:dyDescent="0.2">
      <c r="C185" s="22"/>
      <c r="D185" s="22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</row>
    <row r="186" spans="3:18" ht="15.75" customHeight="1" x14ac:dyDescent="0.2">
      <c r="C186" s="22"/>
      <c r="D186" s="22"/>
      <c r="E186" s="22"/>
      <c r="F186" s="22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</row>
    <row r="187" spans="3:18" ht="15.75" customHeight="1" x14ac:dyDescent="0.2">
      <c r="C187" s="22"/>
      <c r="D187" s="22"/>
      <c r="E187" s="22"/>
      <c r="F187" s="22"/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22"/>
      <c r="R187" s="22"/>
    </row>
    <row r="188" spans="3:18" ht="15.75" customHeight="1" x14ac:dyDescent="0.2">
      <c r="C188" s="22"/>
      <c r="D188" s="22"/>
      <c r="E188" s="22"/>
      <c r="F188" s="22"/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22"/>
      <c r="R188" s="22"/>
    </row>
    <row r="189" spans="3:18" ht="15.75" customHeight="1" x14ac:dyDescent="0.2">
      <c r="C189" s="22"/>
      <c r="D189" s="22"/>
      <c r="E189" s="22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</row>
    <row r="190" spans="3:18" ht="15.75" customHeight="1" x14ac:dyDescent="0.2">
      <c r="C190" s="22"/>
      <c r="D190" s="22"/>
      <c r="E190" s="22"/>
      <c r="F190" s="22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</row>
    <row r="191" spans="3:18" ht="15.75" customHeight="1" x14ac:dyDescent="0.2">
      <c r="C191" s="22"/>
      <c r="D191" s="22"/>
      <c r="E191" s="22"/>
      <c r="F191" s="22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</row>
    <row r="192" spans="3:18" ht="15.75" customHeight="1" x14ac:dyDescent="0.2">
      <c r="C192" s="22"/>
      <c r="D192" s="22"/>
      <c r="E192" s="22"/>
      <c r="F192" s="22"/>
      <c r="G192" s="22"/>
      <c r="H192" s="22"/>
      <c r="I192" s="22"/>
      <c r="J192" s="22"/>
      <c r="K192" s="22"/>
      <c r="L192" s="22"/>
      <c r="M192" s="22"/>
      <c r="N192" s="22"/>
      <c r="O192" s="22"/>
      <c r="P192" s="22"/>
      <c r="Q192" s="22"/>
      <c r="R192" s="22"/>
    </row>
    <row r="193" spans="3:18" ht="15.75" customHeight="1" x14ac:dyDescent="0.2">
      <c r="C193" s="22"/>
      <c r="D193" s="22"/>
      <c r="E193" s="22"/>
      <c r="F193" s="22"/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22"/>
      <c r="R193" s="22"/>
    </row>
    <row r="194" spans="3:18" ht="15.75" customHeight="1" x14ac:dyDescent="0.2">
      <c r="C194" s="22"/>
      <c r="D194" s="22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  <c r="R194" s="22"/>
    </row>
    <row r="195" spans="3:18" ht="15.75" customHeight="1" x14ac:dyDescent="0.2">
      <c r="C195" s="22"/>
      <c r="D195" s="22"/>
      <c r="E195" s="22"/>
      <c r="F195" s="22"/>
      <c r="G195" s="22"/>
      <c r="H195" s="22"/>
      <c r="I195" s="22"/>
      <c r="J195" s="22"/>
      <c r="K195" s="22"/>
      <c r="L195" s="22"/>
      <c r="M195" s="22"/>
      <c r="N195" s="22"/>
      <c r="O195" s="22"/>
      <c r="P195" s="22"/>
      <c r="Q195" s="22"/>
      <c r="R195" s="22"/>
    </row>
    <row r="196" spans="3:18" ht="15.75" customHeight="1" x14ac:dyDescent="0.2">
      <c r="C196" s="22"/>
      <c r="D196" s="22"/>
      <c r="E196" s="22"/>
      <c r="F196" s="22"/>
      <c r="G196" s="22"/>
      <c r="H196" s="22"/>
      <c r="I196" s="22"/>
      <c r="J196" s="22"/>
      <c r="K196" s="22"/>
      <c r="L196" s="22"/>
      <c r="M196" s="22"/>
      <c r="N196" s="22"/>
      <c r="O196" s="22"/>
      <c r="P196" s="22"/>
      <c r="Q196" s="22"/>
      <c r="R196" s="22"/>
    </row>
    <row r="197" spans="3:18" ht="15.75" customHeight="1" x14ac:dyDescent="0.2">
      <c r="C197" s="22"/>
      <c r="D197" s="22"/>
      <c r="E197" s="22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</row>
    <row r="198" spans="3:18" ht="15.75" customHeight="1" x14ac:dyDescent="0.2">
      <c r="C198" s="22"/>
      <c r="D198" s="22"/>
      <c r="E198" s="22"/>
      <c r="F198" s="22"/>
      <c r="G198" s="22"/>
      <c r="H198" s="22"/>
      <c r="I198" s="22"/>
      <c r="J198" s="22"/>
      <c r="K198" s="22"/>
      <c r="L198" s="22"/>
      <c r="M198" s="22"/>
      <c r="N198" s="22"/>
      <c r="O198" s="22"/>
      <c r="P198" s="22"/>
      <c r="Q198" s="22"/>
      <c r="R198" s="22"/>
    </row>
    <row r="199" spans="3:18" ht="15.75" customHeight="1" x14ac:dyDescent="0.2">
      <c r="C199" s="22"/>
      <c r="D199" s="22"/>
      <c r="E199" s="22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</row>
    <row r="200" spans="3:18" ht="15.75" customHeight="1" x14ac:dyDescent="0.2">
      <c r="C200" s="22"/>
      <c r="D200" s="22"/>
      <c r="E200" s="22"/>
      <c r="F200" s="22"/>
      <c r="G200" s="22"/>
      <c r="H200" s="22"/>
      <c r="I200" s="22"/>
      <c r="J200" s="22"/>
      <c r="K200" s="22"/>
      <c r="L200" s="22"/>
      <c r="M200" s="22"/>
      <c r="N200" s="22"/>
      <c r="O200" s="22"/>
      <c r="P200" s="22"/>
      <c r="Q200" s="22"/>
      <c r="R200" s="22"/>
    </row>
    <row r="201" spans="3:18" ht="15.75" customHeight="1" x14ac:dyDescent="0.2">
      <c r="C201" s="22"/>
      <c r="D201" s="22"/>
      <c r="E201" s="22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</row>
    <row r="202" spans="3:18" ht="15.75" customHeight="1" x14ac:dyDescent="0.2">
      <c r="C202" s="22"/>
      <c r="D202" s="22"/>
      <c r="E202" s="22"/>
      <c r="F202" s="22"/>
      <c r="G202" s="22"/>
      <c r="H202" s="22"/>
      <c r="I202" s="22"/>
      <c r="J202" s="22"/>
      <c r="K202" s="22"/>
      <c r="L202" s="22"/>
      <c r="M202" s="22"/>
      <c r="N202" s="22"/>
      <c r="O202" s="22"/>
      <c r="P202" s="22"/>
      <c r="Q202" s="22"/>
      <c r="R202" s="22"/>
    </row>
    <row r="203" spans="3:18" ht="15.75" customHeight="1" x14ac:dyDescent="0.2">
      <c r="C203" s="22"/>
      <c r="D203" s="22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</row>
    <row r="204" spans="3:18" ht="15.75" customHeight="1" x14ac:dyDescent="0.2">
      <c r="C204" s="22"/>
      <c r="D204" s="22"/>
      <c r="E204" s="22"/>
      <c r="F204" s="22"/>
      <c r="G204" s="22"/>
      <c r="H204" s="22"/>
      <c r="I204" s="22"/>
      <c r="J204" s="22"/>
      <c r="K204" s="22"/>
      <c r="L204" s="22"/>
      <c r="M204" s="22"/>
      <c r="N204" s="22"/>
      <c r="O204" s="22"/>
      <c r="P204" s="22"/>
      <c r="Q204" s="22"/>
      <c r="R204" s="22"/>
    </row>
    <row r="205" spans="3:18" ht="15.75" customHeight="1" x14ac:dyDescent="0.2">
      <c r="C205" s="22"/>
      <c r="D205" s="22"/>
      <c r="E205" s="22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</row>
    <row r="206" spans="3:18" ht="15.75" customHeight="1" x14ac:dyDescent="0.2">
      <c r="C206" s="22"/>
      <c r="D206" s="22"/>
      <c r="E206" s="22"/>
      <c r="F206" s="22"/>
      <c r="G206" s="22"/>
      <c r="H206" s="22"/>
      <c r="I206" s="22"/>
      <c r="J206" s="22"/>
      <c r="K206" s="22"/>
      <c r="L206" s="22"/>
      <c r="M206" s="22"/>
      <c r="N206" s="22"/>
      <c r="O206" s="22"/>
      <c r="P206" s="22"/>
      <c r="Q206" s="22"/>
      <c r="R206" s="22"/>
    </row>
    <row r="207" spans="3:18" ht="15.75" customHeight="1" x14ac:dyDescent="0.2">
      <c r="C207" s="22"/>
      <c r="D207" s="22"/>
      <c r="E207" s="22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</row>
    <row r="208" spans="3:18" ht="15.75" customHeight="1" x14ac:dyDescent="0.2">
      <c r="C208" s="22"/>
      <c r="D208" s="22"/>
      <c r="E208" s="22"/>
      <c r="F208" s="22"/>
      <c r="G208" s="22"/>
      <c r="H208" s="22"/>
      <c r="I208" s="22"/>
      <c r="J208" s="22"/>
      <c r="K208" s="22"/>
      <c r="L208" s="22"/>
      <c r="M208" s="22"/>
      <c r="N208" s="22"/>
      <c r="O208" s="22"/>
      <c r="P208" s="22"/>
      <c r="Q208" s="22"/>
      <c r="R208" s="22"/>
    </row>
    <row r="209" spans="3:18" ht="15.75" customHeight="1" x14ac:dyDescent="0.2">
      <c r="C209" s="22"/>
      <c r="D209" s="22"/>
      <c r="E209" s="22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</row>
    <row r="210" spans="3:18" ht="15.75" customHeight="1" x14ac:dyDescent="0.2">
      <c r="C210" s="22"/>
      <c r="D210" s="22"/>
      <c r="E210" s="22"/>
      <c r="F210" s="22"/>
      <c r="G210" s="22"/>
      <c r="H210" s="22"/>
      <c r="I210" s="22"/>
      <c r="J210" s="22"/>
      <c r="K210" s="22"/>
      <c r="L210" s="22"/>
      <c r="M210" s="22"/>
      <c r="N210" s="22"/>
      <c r="O210" s="22"/>
      <c r="P210" s="22"/>
      <c r="Q210" s="22"/>
      <c r="R210" s="22"/>
    </row>
    <row r="211" spans="3:18" ht="15.75" customHeight="1" x14ac:dyDescent="0.2">
      <c r="C211" s="22"/>
      <c r="D211" s="22"/>
      <c r="E211" s="22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</row>
    <row r="212" spans="3:18" ht="15.75" customHeight="1" x14ac:dyDescent="0.2">
      <c r="C212" s="22"/>
      <c r="D212" s="22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  <c r="R212" s="22"/>
    </row>
    <row r="213" spans="3:18" ht="15.75" customHeight="1" x14ac:dyDescent="0.2">
      <c r="C213" s="22"/>
      <c r="D213" s="22"/>
      <c r="E213" s="22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</row>
    <row r="214" spans="3:18" ht="15.75" customHeight="1" x14ac:dyDescent="0.2">
      <c r="C214" s="22"/>
      <c r="D214" s="22"/>
      <c r="E214" s="22"/>
      <c r="F214" s="22"/>
      <c r="G214" s="22"/>
      <c r="H214" s="22"/>
      <c r="I214" s="22"/>
      <c r="J214" s="22"/>
      <c r="K214" s="22"/>
      <c r="L214" s="22"/>
      <c r="M214" s="22"/>
      <c r="N214" s="22"/>
      <c r="O214" s="22"/>
      <c r="P214" s="22"/>
      <c r="Q214" s="22"/>
      <c r="R214" s="22"/>
    </row>
    <row r="215" spans="3:18" ht="15.75" customHeight="1" x14ac:dyDescent="0.2">
      <c r="C215" s="22"/>
      <c r="D215" s="22"/>
      <c r="E215" s="22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</row>
    <row r="216" spans="3:18" ht="15.75" customHeight="1" x14ac:dyDescent="0.2">
      <c r="C216" s="22"/>
      <c r="D216" s="22"/>
      <c r="E216" s="22"/>
      <c r="F216" s="22"/>
      <c r="G216" s="22"/>
      <c r="H216" s="22"/>
      <c r="I216" s="22"/>
      <c r="J216" s="22"/>
      <c r="K216" s="22"/>
      <c r="L216" s="22"/>
      <c r="M216" s="22"/>
      <c r="N216" s="22"/>
      <c r="O216" s="22"/>
      <c r="P216" s="22"/>
      <c r="Q216" s="22"/>
      <c r="R216" s="22"/>
    </row>
    <row r="217" spans="3:18" ht="15.75" customHeight="1" x14ac:dyDescent="0.2">
      <c r="C217" s="22"/>
      <c r="D217" s="22"/>
      <c r="E217" s="22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</row>
    <row r="218" spans="3:18" ht="15.75" customHeight="1" x14ac:dyDescent="0.2">
      <c r="C218" s="22"/>
      <c r="D218" s="22"/>
      <c r="E218" s="22"/>
      <c r="F218" s="22"/>
      <c r="G218" s="22"/>
      <c r="H218" s="22"/>
      <c r="I218" s="22"/>
      <c r="J218" s="22"/>
      <c r="K218" s="22"/>
      <c r="L218" s="22"/>
      <c r="M218" s="22"/>
      <c r="N218" s="22"/>
      <c r="O218" s="22"/>
      <c r="P218" s="22"/>
      <c r="Q218" s="22"/>
      <c r="R218" s="22"/>
    </row>
    <row r="219" spans="3:18" ht="15.75" customHeight="1" x14ac:dyDescent="0.2">
      <c r="C219" s="22"/>
      <c r="D219" s="22"/>
      <c r="E219" s="22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</row>
    <row r="220" spans="3:18" ht="15.75" customHeight="1" x14ac:dyDescent="0.2">
      <c r="C220" s="22"/>
      <c r="D220" s="22"/>
      <c r="E220" s="22"/>
      <c r="F220" s="22"/>
      <c r="G220" s="22"/>
      <c r="H220" s="22"/>
      <c r="I220" s="22"/>
      <c r="J220" s="22"/>
      <c r="K220" s="22"/>
      <c r="L220" s="22"/>
      <c r="M220" s="22"/>
      <c r="N220" s="22"/>
      <c r="O220" s="22"/>
      <c r="P220" s="22"/>
      <c r="Q220" s="22"/>
      <c r="R220" s="22"/>
    </row>
    <row r="221" spans="3:18" ht="15.75" customHeight="1" x14ac:dyDescent="0.15"/>
    <row r="222" spans="3:18" ht="15.75" customHeight="1" x14ac:dyDescent="0.15"/>
    <row r="223" spans="3:18" ht="15.75" customHeight="1" x14ac:dyDescent="0.15"/>
    <row r="224" spans="3:18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G1000"/>
  <sheetViews>
    <sheetView tabSelected="1" workbookViewId="0">
      <pane xSplit="2" ySplit="3" topLeftCell="C4" activePane="bottomRight" state="frozen"/>
      <selection activeCell="C4" sqref="C4:XFD31"/>
      <selection pane="topRight" activeCell="C4" sqref="C4:XFD31"/>
      <selection pane="bottomLeft" activeCell="C4" sqref="C4:XFD31"/>
      <selection pane="bottomRight" activeCell="C4" sqref="C4:XFD31"/>
    </sheetView>
  </sheetViews>
  <sheetFormatPr baseColWidth="10" defaultColWidth="14.5" defaultRowHeight="15" customHeight="1" x14ac:dyDescent="0.15"/>
  <cols>
    <col min="1" max="1" width="16.1640625" customWidth="1"/>
    <col min="2" max="2" width="18.33203125" customWidth="1"/>
    <col min="3" max="3" width="7.6640625" customWidth="1"/>
    <col min="4" max="4" width="6.5" customWidth="1"/>
    <col min="5" max="5" width="10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9.33203125" customWidth="1"/>
    <col min="16" max="16" width="11" customWidth="1"/>
    <col min="17" max="18" width="8.5" customWidth="1"/>
    <col min="20" max="20" width="12" customWidth="1"/>
    <col min="21" max="21" width="19.1640625" customWidth="1"/>
    <col min="22" max="22" width="25" customWidth="1"/>
    <col min="23" max="23" width="5.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29" t="str">
        <f ca="1">IFERROR(__xludf.DUMMYFUNCTION("IFERROR(VLOOKUP(B2,IMPORTRANGE(""https://docs.google.com/spreadsheets/d/1x0DhHglkXKoEBOD2MBsuK_EyIr1ouxD2ftIpqOYFa-k/edit?usp=sharing"",""OllieShops-SKU-Specific Info!B1:BJ7000""),4,FALSE),"""")"),"")</f>
        <v/>
      </c>
      <c r="B1" s="30"/>
      <c r="C1" s="31" t="s">
        <v>0</v>
      </c>
      <c r="D1" s="33" t="s">
        <v>1</v>
      </c>
      <c r="E1" s="33" t="s">
        <v>2</v>
      </c>
      <c r="F1" s="35" t="s">
        <v>3</v>
      </c>
      <c r="G1" s="35" t="s">
        <v>4</v>
      </c>
      <c r="H1" s="36" t="s">
        <v>5</v>
      </c>
      <c r="I1" s="33" t="s">
        <v>6</v>
      </c>
      <c r="J1" s="33" t="s">
        <v>7</v>
      </c>
      <c r="K1" s="33" t="s">
        <v>8</v>
      </c>
      <c r="L1" s="33" t="s">
        <v>9</v>
      </c>
      <c r="M1" s="40" t="s">
        <v>10</v>
      </c>
      <c r="N1" s="41" t="s">
        <v>11</v>
      </c>
      <c r="O1" s="33" t="s">
        <v>12</v>
      </c>
      <c r="P1" s="33" t="s">
        <v>13</v>
      </c>
      <c r="Q1" s="33" t="s">
        <v>14</v>
      </c>
      <c r="R1" s="33" t="s">
        <v>15</v>
      </c>
      <c r="S1" s="42" t="s">
        <v>16</v>
      </c>
      <c r="T1" s="42" t="s">
        <v>17</v>
      </c>
      <c r="U1" s="42" t="s">
        <v>18</v>
      </c>
      <c r="V1" s="42" t="s">
        <v>19</v>
      </c>
      <c r="W1" s="42" t="s">
        <v>20</v>
      </c>
      <c r="X1" s="42" t="s">
        <v>21</v>
      </c>
      <c r="Y1" s="42" t="s">
        <v>22</v>
      </c>
      <c r="Z1" s="42" t="s">
        <v>23</v>
      </c>
      <c r="AA1" s="42" t="s">
        <v>24</v>
      </c>
      <c r="AB1" s="42" t="s">
        <v>25</v>
      </c>
      <c r="AC1" s="42" t="s">
        <v>26</v>
      </c>
      <c r="AD1" s="44" t="s">
        <v>27</v>
      </c>
      <c r="AE1" s="45" t="s">
        <v>28</v>
      </c>
      <c r="AF1" s="46" t="s">
        <v>29</v>
      </c>
      <c r="AG1" s="45" t="s">
        <v>30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IFERROR(__xludf.DUMMYFUNCTION("IFERROR(VLOOKUP(B2,IMPORTRANGE(""https://docs.google.com/spreadsheets/d/1x0DhHglkXKoEBOD2MBsuK_EyIr1ouxD2ftIpqOYFa-k/edit?usp=sharing"",""OllieShops-SKU-Specific Info!B1:BJ7000""),3,FALSE),"""")"),"")</f>
        <v/>
      </c>
      <c r="B2" s="3" t="s">
        <v>79</v>
      </c>
      <c r="C2" s="32"/>
      <c r="D2" s="34"/>
      <c r="E2" s="32"/>
      <c r="F2" s="34"/>
      <c r="G2" s="34"/>
      <c r="H2" s="37"/>
      <c r="I2" s="34"/>
      <c r="J2" s="34"/>
      <c r="K2" s="37"/>
      <c r="L2" s="37"/>
      <c r="M2" s="37"/>
      <c r="N2" s="34"/>
      <c r="O2" s="34"/>
      <c r="P2" s="32"/>
      <c r="Q2" s="34"/>
      <c r="R2" s="34"/>
      <c r="S2" s="30"/>
      <c r="T2" s="30"/>
      <c r="U2" s="43"/>
      <c r="V2" s="43"/>
      <c r="W2" s="30"/>
      <c r="X2" s="30"/>
      <c r="Y2" s="30"/>
      <c r="Z2" s="30"/>
      <c r="AA2" s="43"/>
      <c r="AB2" s="43"/>
      <c r="AC2" s="43"/>
      <c r="AD2" s="43"/>
      <c r="AE2" s="30"/>
      <c r="AF2" s="30"/>
      <c r="AG2" s="30"/>
    </row>
    <row r="3" spans="1:33" ht="16" x14ac:dyDescent="0.15">
      <c r="A3" s="38" t="s">
        <v>32</v>
      </c>
      <c r="B3" s="39"/>
      <c r="C3" s="4">
        <f ca="1">((AE31+AF31)/0.85)*-1</f>
        <v>4.2823529411764705</v>
      </c>
      <c r="D3" s="5">
        <f>SUM(D4:D99671)</f>
        <v>154</v>
      </c>
      <c r="E3" s="5"/>
      <c r="F3" s="6">
        <f t="shared" ref="F3:G3" si="0">SUM(F4:F99671)</f>
        <v>1653.76</v>
      </c>
      <c r="G3" s="6">
        <f t="shared" si="0"/>
        <v>0</v>
      </c>
      <c r="H3" s="7">
        <f>G3/F3*-1</f>
        <v>0</v>
      </c>
      <c r="I3" s="8">
        <f ca="1">J3/F3</f>
        <v>0.50845067703865388</v>
      </c>
      <c r="J3" s="6">
        <f ca="1">SUM(J4:J99671)</f>
        <v>840.85539165944431</v>
      </c>
      <c r="K3" s="6">
        <f ca="1">J3/D3</f>
        <v>5.4600999458405477</v>
      </c>
      <c r="L3" s="5"/>
      <c r="M3" s="9"/>
      <c r="N3" s="10"/>
      <c r="O3" s="5" t="str">
        <f ca="1">IFERROR(__xludf.DUMMYFUNCTION("IFERROR(VLOOKUP(B2,IMPORTRANGE(""https://docs.google.com/spreadsheets/d/1owCo6kL_VFQ5nPTdNogErmCBLjNiktT1m3SzTrxu3R0/edit#gid=2146806407"",""Ollie Shops - Compiled!b1:g5000""),2,FALSE),"""")"),"")</f>
        <v/>
      </c>
      <c r="P3" s="5"/>
      <c r="Q3" s="11"/>
      <c r="R3" s="11"/>
      <c r="S3" s="6"/>
      <c r="T3" s="10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10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10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5">
        <f>SUM(W4:W99671)</f>
        <v>0</v>
      </c>
      <c r="X3" s="7">
        <f>AVERAGE(X4:X99671)</f>
        <v>0</v>
      </c>
      <c r="Y3" s="6">
        <f>ROUND(AVERAGE(Y4:Y99671),2)</f>
        <v>0</v>
      </c>
      <c r="Z3" s="5"/>
      <c r="AA3" s="5"/>
      <c r="AB3" s="5"/>
      <c r="AC3" s="5"/>
      <c r="AD3" s="5"/>
      <c r="AE3" s="12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Info!B2:BZ7000""),36,false)),"""")*-1"),0)</f>
        <v>0</v>
      </c>
      <c r="AG3" s="6">
        <f>SUM(AG4:AG99671)</f>
        <v>0</v>
      </c>
    </row>
    <row r="4" spans="1:33" s="52" customFormat="1" ht="15.75" hidden="1" customHeight="1" x14ac:dyDescent="0.2">
      <c r="A4" s="13" t="s">
        <v>33</v>
      </c>
      <c r="B4" s="13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48"/>
      <c r="T4" s="48"/>
      <c r="U4" s="49"/>
      <c r="V4" s="50"/>
      <c r="W4" s="48"/>
      <c r="X4" s="48"/>
      <c r="Y4" s="48"/>
      <c r="Z4" s="48"/>
      <c r="AA4" s="48"/>
      <c r="AB4" s="51"/>
      <c r="AC4" s="48"/>
      <c r="AD4" s="48"/>
      <c r="AE4" s="48"/>
      <c r="AF4" s="48"/>
      <c r="AG4" s="48"/>
    </row>
    <row r="5" spans="1:33" s="52" customFormat="1" ht="15.75" hidden="1" customHeight="1" x14ac:dyDescent="0.2">
      <c r="A5" s="13" t="s">
        <v>34</v>
      </c>
      <c r="B5" s="13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48"/>
      <c r="T5" s="48"/>
      <c r="U5" s="49"/>
      <c r="V5" s="54"/>
      <c r="W5" s="48"/>
      <c r="X5" s="48"/>
      <c r="Y5" s="48"/>
      <c r="Z5" s="48"/>
      <c r="AA5" s="48"/>
      <c r="AB5" s="51"/>
      <c r="AC5" s="48"/>
      <c r="AD5" s="48"/>
      <c r="AE5" s="48"/>
      <c r="AF5" s="48"/>
      <c r="AG5" s="48"/>
    </row>
    <row r="6" spans="1:33" s="52" customFormat="1" ht="15.75" hidden="1" customHeight="1" x14ac:dyDescent="0.2">
      <c r="A6" s="13" t="s">
        <v>35</v>
      </c>
      <c r="B6" s="13"/>
      <c r="C6" s="17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48"/>
      <c r="T6" s="48"/>
      <c r="U6" s="49"/>
      <c r="V6" s="54"/>
      <c r="W6" s="48"/>
      <c r="X6" s="48"/>
      <c r="Y6" s="48"/>
      <c r="Z6" s="48"/>
      <c r="AA6" s="48"/>
      <c r="AB6" s="51"/>
      <c r="AC6" s="48"/>
      <c r="AD6" s="48"/>
      <c r="AE6" s="48"/>
      <c r="AF6" s="48"/>
      <c r="AG6" s="48"/>
    </row>
    <row r="7" spans="1:33" s="52" customFormat="1" ht="15.75" hidden="1" customHeight="1" x14ac:dyDescent="0.2">
      <c r="A7" s="13" t="s">
        <v>36</v>
      </c>
      <c r="B7" s="13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48"/>
      <c r="T7" s="48"/>
      <c r="U7" s="49"/>
      <c r="V7" s="54"/>
      <c r="W7" s="48"/>
      <c r="X7" s="48"/>
      <c r="Y7" s="48"/>
      <c r="Z7" s="48"/>
      <c r="AA7" s="48"/>
      <c r="AB7" s="51"/>
      <c r="AC7" s="48"/>
      <c r="AD7" s="48"/>
      <c r="AE7" s="48"/>
      <c r="AF7" s="48"/>
      <c r="AG7" s="48"/>
    </row>
    <row r="8" spans="1:33" s="52" customFormat="1" ht="15.75" hidden="1" customHeight="1" x14ac:dyDescent="0.2">
      <c r="A8" s="13" t="s">
        <v>37</v>
      </c>
      <c r="B8" s="13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48"/>
      <c r="T8" s="48"/>
      <c r="U8" s="49"/>
      <c r="V8" s="54"/>
      <c r="W8" s="48"/>
      <c r="X8" s="48"/>
      <c r="Y8" s="48"/>
      <c r="Z8" s="48"/>
      <c r="AA8" s="48"/>
      <c r="AB8" s="51"/>
      <c r="AC8" s="48"/>
      <c r="AD8" s="48"/>
      <c r="AE8" s="48"/>
      <c r="AF8" s="48"/>
      <c r="AG8" s="48"/>
    </row>
    <row r="9" spans="1:33" s="52" customFormat="1" ht="15.75" hidden="1" customHeight="1" x14ac:dyDescent="0.2">
      <c r="A9" s="13" t="s">
        <v>38</v>
      </c>
      <c r="B9" s="13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48"/>
      <c r="T9" s="48"/>
      <c r="U9" s="49"/>
      <c r="V9" s="54"/>
      <c r="W9" s="48"/>
      <c r="X9" s="48"/>
      <c r="Y9" s="48"/>
      <c r="Z9" s="48"/>
      <c r="AA9" s="48"/>
      <c r="AB9" s="51"/>
      <c r="AC9" s="48"/>
      <c r="AD9" s="48"/>
      <c r="AE9" s="48"/>
      <c r="AF9" s="48"/>
      <c r="AG9" s="48"/>
    </row>
    <row r="10" spans="1:33" s="52" customFormat="1" ht="15.75" hidden="1" customHeight="1" x14ac:dyDescent="0.2">
      <c r="A10" s="13" t="s">
        <v>39</v>
      </c>
      <c r="B10" s="13"/>
      <c r="C10" s="17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48"/>
      <c r="T10" s="48"/>
      <c r="U10" s="49"/>
      <c r="V10" s="54"/>
      <c r="W10" s="48"/>
      <c r="X10" s="48"/>
      <c r="Y10" s="48"/>
      <c r="Z10" s="48"/>
      <c r="AA10" s="48"/>
      <c r="AB10" s="51"/>
      <c r="AC10" s="48"/>
      <c r="AD10" s="48"/>
      <c r="AE10" s="48"/>
      <c r="AF10" s="48"/>
      <c r="AG10" s="48"/>
    </row>
    <row r="11" spans="1:33" s="52" customFormat="1" ht="15.75" hidden="1" customHeight="1" x14ac:dyDescent="0.2">
      <c r="A11" s="13" t="s">
        <v>40</v>
      </c>
      <c r="B11" s="13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48"/>
      <c r="T11" s="48"/>
      <c r="U11" s="49"/>
      <c r="V11" s="54"/>
      <c r="W11" s="48"/>
      <c r="X11" s="48"/>
      <c r="Y11" s="48"/>
      <c r="Z11" s="48"/>
      <c r="AA11" s="48"/>
      <c r="AB11" s="51"/>
      <c r="AC11" s="48"/>
      <c r="AD11" s="48"/>
      <c r="AE11" s="48"/>
      <c r="AF11" s="48"/>
      <c r="AG11" s="48"/>
    </row>
    <row r="12" spans="1:33" s="52" customFormat="1" ht="15.75" hidden="1" customHeight="1" x14ac:dyDescent="0.2">
      <c r="A12" s="13" t="s">
        <v>41</v>
      </c>
      <c r="B12" s="13"/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48"/>
      <c r="T12" s="48"/>
      <c r="U12" s="49"/>
      <c r="V12" s="54"/>
      <c r="W12" s="48"/>
      <c r="X12" s="48"/>
      <c r="Y12" s="48"/>
      <c r="Z12" s="48"/>
      <c r="AA12" s="48"/>
      <c r="AB12" s="51"/>
      <c r="AC12" s="48"/>
      <c r="AD12" s="48"/>
      <c r="AE12" s="48"/>
      <c r="AF12" s="48"/>
      <c r="AG12" s="48"/>
    </row>
    <row r="13" spans="1:33" s="52" customFormat="1" ht="15.75" hidden="1" customHeight="1" x14ac:dyDescent="0.2">
      <c r="A13" s="13" t="s">
        <v>42</v>
      </c>
      <c r="B13" s="13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48"/>
      <c r="T13" s="48"/>
      <c r="U13" s="49"/>
      <c r="V13" s="54"/>
      <c r="W13" s="48"/>
      <c r="X13" s="48"/>
      <c r="Y13" s="48"/>
      <c r="Z13" s="48"/>
      <c r="AA13" s="48"/>
      <c r="AB13" s="51"/>
      <c r="AC13" s="48"/>
      <c r="AD13" s="48"/>
      <c r="AE13" s="48"/>
      <c r="AF13" s="48"/>
      <c r="AG13" s="48"/>
    </row>
    <row r="14" spans="1:33" s="52" customFormat="1" ht="15.75" hidden="1" customHeight="1" x14ac:dyDescent="0.2">
      <c r="A14" s="13" t="s">
        <v>43</v>
      </c>
      <c r="B14" s="13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48"/>
      <c r="T14" s="48"/>
      <c r="U14" s="49"/>
      <c r="V14" s="54"/>
      <c r="W14" s="48"/>
      <c r="X14" s="48"/>
      <c r="Y14" s="48"/>
      <c r="Z14" s="48"/>
      <c r="AA14" s="48"/>
      <c r="AB14" s="51"/>
      <c r="AC14" s="48"/>
      <c r="AD14" s="48"/>
      <c r="AE14" s="48"/>
      <c r="AF14" s="48"/>
      <c r="AG14" s="48"/>
    </row>
    <row r="15" spans="1:33" s="52" customFormat="1" ht="15.75" hidden="1" customHeight="1" x14ac:dyDescent="0.2">
      <c r="A15" s="13" t="s">
        <v>44</v>
      </c>
      <c r="B15" s="13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48"/>
      <c r="T15" s="48"/>
      <c r="U15" s="49"/>
      <c r="V15" s="54"/>
      <c r="W15" s="48"/>
      <c r="X15" s="48"/>
      <c r="Y15" s="48"/>
      <c r="Z15" s="48"/>
      <c r="AA15" s="48"/>
      <c r="AB15" s="51"/>
      <c r="AC15" s="48"/>
      <c r="AD15" s="48"/>
      <c r="AE15" s="48"/>
      <c r="AF15" s="48"/>
      <c r="AG15" s="48"/>
    </row>
    <row r="16" spans="1:33" s="52" customFormat="1" ht="15.75" hidden="1" customHeight="1" x14ac:dyDescent="0.2">
      <c r="A16" s="13" t="s">
        <v>45</v>
      </c>
      <c r="B16" s="13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48"/>
      <c r="T16" s="48"/>
      <c r="U16" s="49"/>
      <c r="V16" s="54"/>
      <c r="W16" s="48"/>
      <c r="X16" s="48"/>
      <c r="Y16" s="48"/>
      <c r="Z16" s="48"/>
      <c r="AA16" s="48"/>
      <c r="AB16" s="51"/>
      <c r="AC16" s="48"/>
      <c r="AD16" s="48"/>
      <c r="AE16" s="48"/>
      <c r="AF16" s="48"/>
      <c r="AG16" s="48"/>
    </row>
    <row r="17" spans="1:33" s="52" customFormat="1" ht="15.75" hidden="1" customHeight="1" x14ac:dyDescent="0.2">
      <c r="A17" s="13" t="s">
        <v>46</v>
      </c>
      <c r="B17" s="13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48"/>
      <c r="T17" s="48"/>
      <c r="U17" s="49"/>
      <c r="V17" s="54"/>
      <c r="W17" s="48"/>
      <c r="X17" s="48"/>
      <c r="Y17" s="48"/>
      <c r="Z17" s="48"/>
      <c r="AA17" s="48"/>
      <c r="AB17" s="51"/>
      <c r="AC17" s="48"/>
      <c r="AD17" s="48"/>
      <c r="AE17" s="48"/>
      <c r="AF17" s="48"/>
      <c r="AG17" s="48"/>
    </row>
    <row r="18" spans="1:33" s="52" customFormat="1" ht="15.75" hidden="1" customHeight="1" x14ac:dyDescent="0.2">
      <c r="A18" s="13" t="s">
        <v>47</v>
      </c>
      <c r="B18" s="21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48"/>
      <c r="T18" s="48"/>
      <c r="U18" s="49"/>
      <c r="V18" s="54"/>
      <c r="W18" s="48"/>
      <c r="X18" s="48"/>
      <c r="Y18" s="48"/>
      <c r="Z18" s="48"/>
      <c r="AA18" s="48"/>
      <c r="AB18" s="51"/>
      <c r="AC18" s="48"/>
      <c r="AD18" s="48"/>
      <c r="AE18" s="48"/>
      <c r="AF18" s="48"/>
      <c r="AG18" s="48"/>
    </row>
    <row r="19" spans="1:33" s="52" customFormat="1" ht="15.75" hidden="1" customHeight="1" x14ac:dyDescent="0.2">
      <c r="A19" s="13" t="s">
        <v>48</v>
      </c>
      <c r="B19" s="13"/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48"/>
      <c r="T19" s="48"/>
      <c r="U19" s="49"/>
      <c r="V19" s="54"/>
      <c r="W19" s="48"/>
      <c r="X19" s="48"/>
      <c r="Y19" s="48"/>
      <c r="Z19" s="48"/>
      <c r="AA19" s="48"/>
      <c r="AB19" s="51"/>
      <c r="AC19" s="48"/>
      <c r="AD19" s="48"/>
      <c r="AE19" s="48"/>
      <c r="AF19" s="48"/>
      <c r="AG19" s="48"/>
    </row>
    <row r="20" spans="1:33" s="52" customFormat="1" ht="15.75" hidden="1" customHeight="1" x14ac:dyDescent="0.2">
      <c r="A20" s="13" t="s">
        <v>49</v>
      </c>
      <c r="B20" s="13"/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48"/>
      <c r="T20" s="48"/>
      <c r="U20" s="49"/>
      <c r="V20" s="54"/>
      <c r="W20" s="48"/>
      <c r="X20" s="48"/>
      <c r="Y20" s="48"/>
      <c r="Z20" s="48"/>
      <c r="AA20" s="48"/>
      <c r="AB20" s="51"/>
      <c r="AC20" s="48"/>
      <c r="AD20" s="48"/>
      <c r="AE20" s="48"/>
      <c r="AF20" s="48"/>
      <c r="AG20" s="48"/>
    </row>
    <row r="21" spans="1:33" s="52" customFormat="1" ht="15.75" hidden="1" customHeight="1" x14ac:dyDescent="0.2">
      <c r="A21" s="13" t="s">
        <v>50</v>
      </c>
      <c r="B21" s="13"/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48"/>
      <c r="T21" s="48"/>
      <c r="U21" s="49"/>
      <c r="V21" s="54"/>
      <c r="W21" s="48"/>
      <c r="X21" s="48"/>
      <c r="Y21" s="48"/>
      <c r="Z21" s="48"/>
      <c r="AA21" s="48"/>
      <c r="AB21" s="51"/>
      <c r="AC21" s="48"/>
      <c r="AD21" s="48"/>
      <c r="AE21" s="48"/>
      <c r="AF21" s="48"/>
      <c r="AG21" s="48"/>
    </row>
    <row r="22" spans="1:33" s="52" customFormat="1" ht="15.75" hidden="1" customHeight="1" x14ac:dyDescent="0.2">
      <c r="A22" s="13" t="s">
        <v>51</v>
      </c>
      <c r="B22" s="13"/>
      <c r="C22" s="17"/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48"/>
      <c r="T22" s="48"/>
      <c r="U22" s="49"/>
      <c r="V22" s="54"/>
      <c r="W22" s="48"/>
      <c r="X22" s="48"/>
      <c r="Y22" s="48"/>
      <c r="Z22" s="48"/>
      <c r="AA22" s="48"/>
      <c r="AB22" s="51"/>
      <c r="AC22" s="48"/>
      <c r="AD22" s="48"/>
      <c r="AE22" s="48"/>
      <c r="AF22" s="48"/>
      <c r="AG22" s="48"/>
    </row>
    <row r="23" spans="1:33" s="52" customFormat="1" ht="15.75" hidden="1" customHeight="1" x14ac:dyDescent="0.2">
      <c r="A23" s="13" t="s">
        <v>52</v>
      </c>
      <c r="B23" s="13"/>
      <c r="C23" s="17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48"/>
      <c r="T23" s="48"/>
      <c r="U23" s="49"/>
      <c r="V23" s="54"/>
      <c r="W23" s="48"/>
      <c r="X23" s="48"/>
      <c r="Y23" s="48"/>
      <c r="Z23" s="48"/>
      <c r="AA23" s="48"/>
      <c r="AB23" s="51"/>
      <c r="AC23" s="48"/>
      <c r="AD23" s="48"/>
      <c r="AE23" s="48"/>
      <c r="AF23" s="48"/>
      <c r="AG23" s="48"/>
    </row>
    <row r="24" spans="1:33" s="52" customFormat="1" ht="15.75" hidden="1" customHeight="1" x14ac:dyDescent="0.2">
      <c r="A24" s="13" t="s">
        <v>53</v>
      </c>
      <c r="B24" s="13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48"/>
      <c r="T24" s="48"/>
      <c r="U24" s="49"/>
      <c r="V24" s="54"/>
      <c r="W24" s="48"/>
      <c r="X24" s="48"/>
      <c r="Y24" s="48"/>
      <c r="Z24" s="48"/>
      <c r="AA24" s="48"/>
      <c r="AB24" s="51"/>
      <c r="AC24" s="48"/>
      <c r="AD24" s="48"/>
      <c r="AE24" s="48"/>
      <c r="AF24" s="48"/>
      <c r="AG24" s="48"/>
    </row>
    <row r="25" spans="1:33" s="52" customFormat="1" ht="15.75" hidden="1" customHeight="1" x14ac:dyDescent="0.2">
      <c r="A25" s="13" t="s">
        <v>54</v>
      </c>
      <c r="B25" s="13"/>
      <c r="C25" s="17"/>
      <c r="D25" s="17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48"/>
      <c r="T25" s="48"/>
      <c r="U25" s="49"/>
      <c r="V25" s="54"/>
      <c r="W25" s="48"/>
      <c r="X25" s="48"/>
      <c r="Y25" s="48"/>
      <c r="Z25" s="48"/>
      <c r="AA25" s="48"/>
      <c r="AB25" s="51"/>
      <c r="AC25" s="48"/>
      <c r="AD25" s="48"/>
      <c r="AE25" s="48"/>
      <c r="AF25" s="48"/>
      <c r="AG25" s="48"/>
    </row>
    <row r="26" spans="1:33" s="52" customFormat="1" ht="15.75" hidden="1" customHeight="1" x14ac:dyDescent="0.2">
      <c r="A26" s="13" t="s">
        <v>58</v>
      </c>
      <c r="B26" s="13"/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48"/>
      <c r="T26" s="48"/>
      <c r="U26" s="49"/>
      <c r="V26" s="54"/>
      <c r="W26" s="48"/>
      <c r="X26" s="48"/>
      <c r="Y26" s="48"/>
      <c r="Z26" s="48"/>
      <c r="AA26" s="48"/>
      <c r="AB26" s="51"/>
      <c r="AC26" s="48"/>
      <c r="AD26" s="48"/>
      <c r="AE26" s="48"/>
      <c r="AF26" s="48"/>
      <c r="AG26" s="48"/>
    </row>
    <row r="27" spans="1:33" s="52" customFormat="1" ht="15.75" customHeight="1" x14ac:dyDescent="0.2">
      <c r="A27" s="13" t="s">
        <v>60</v>
      </c>
      <c r="B27" s="13" t="s">
        <v>67</v>
      </c>
      <c r="C27" s="17">
        <f t="shared" ref="C27:C31" si="1">IFERROR(F27/D27," - ")</f>
        <v>13.276363636363635</v>
      </c>
      <c r="D27" s="17">
        <v>22</v>
      </c>
      <c r="E27" s="17">
        <v>0</v>
      </c>
      <c r="F27" s="17">
        <v>292.08</v>
      </c>
      <c r="G27" s="17">
        <v>0</v>
      </c>
      <c r="H27" s="17">
        <f t="shared" ref="H27:H31" si="2">G27/F27*-1</f>
        <v>0</v>
      </c>
      <c r="I27" s="17">
        <f t="shared" ref="I27:I31" si="3">J27/F27</f>
        <v>0.57373488264440486</v>
      </c>
      <c r="J27" s="17">
        <f t="shared" ref="J27:J31" si="4">F27*0.85+G27+AF27*D27+D27*AE27+AG27+AD27</f>
        <v>167.57648452277778</v>
      </c>
      <c r="K27" s="17">
        <f t="shared" ref="K27:K31" si="5">J27/D27</f>
        <v>7.6171129328535354</v>
      </c>
      <c r="L27" s="17">
        <v>52</v>
      </c>
      <c r="M27" s="17">
        <f t="shared" ref="M27:M31" si="6">IFERROR(D27/L27,"-")</f>
        <v>0.42307692307692307</v>
      </c>
      <c r="N27" s="17">
        <v>245</v>
      </c>
      <c r="O27" s="17">
        <f t="shared" ref="O27:P27" si="7">D27/7</f>
        <v>3.1428571428571428</v>
      </c>
      <c r="P27" s="17">
        <f t="shared" si="7"/>
        <v>0</v>
      </c>
      <c r="Q27" s="17">
        <f t="shared" ref="Q27:Q31" si="8">ROUNDDOWN(N27/(O27+P27),0)</f>
        <v>77</v>
      </c>
      <c r="R27" s="17"/>
      <c r="S27" s="48">
        <v>4.8387096774193547E-2</v>
      </c>
      <c r="T27" s="48" t="s">
        <v>56</v>
      </c>
      <c r="U27" s="49" t="s">
        <v>56</v>
      </c>
      <c r="V27" s="54" t="s">
        <v>56</v>
      </c>
      <c r="W27" s="48">
        <v>0</v>
      </c>
      <c r="X27" s="48">
        <f t="shared" ref="X27:X31" si="9">IFERROR(W27/D27,0)</f>
        <v>0</v>
      </c>
      <c r="Y27" s="48">
        <f t="shared" ref="Y27:Y31" si="10">IFERROR(G27/(W27+Z27)*-1,0)</f>
        <v>0</v>
      </c>
      <c r="Z27" s="48">
        <v>0</v>
      </c>
      <c r="AA27" s="48" t="s">
        <v>57</v>
      </c>
      <c r="AB27" s="51">
        <f t="shared" ref="AB27:AB31" si="11">IF(OR(AA27="UsLargeStandardSize",AA27="UsSmallStandardSize"),-0.69,-0.48)</f>
        <v>-0.69</v>
      </c>
      <c r="AC27" s="48">
        <v>2.0142143518518521E-2</v>
      </c>
      <c r="AD27" s="48">
        <f t="shared" ref="AD27:AD31" si="12">IFERROR(AB27*AC27*D27*2,0)</f>
        <v>-0.61151547722222233</v>
      </c>
      <c r="AE27" s="48">
        <v>-3.64</v>
      </c>
      <c r="AF27" s="48">
        <v>0</v>
      </c>
      <c r="AG27" s="48">
        <v>0</v>
      </c>
    </row>
    <row r="28" spans="1:33" s="52" customFormat="1" ht="15.75" customHeight="1" x14ac:dyDescent="0.2">
      <c r="A28" s="13" t="s">
        <v>61</v>
      </c>
      <c r="B28" s="13"/>
      <c r="C28" s="17">
        <f t="shared" si="1"/>
        <v>12.99</v>
      </c>
      <c r="D28" s="17">
        <v>25</v>
      </c>
      <c r="E28" s="17">
        <v>0</v>
      </c>
      <c r="F28" s="17">
        <v>324.75</v>
      </c>
      <c r="G28" s="17">
        <v>0</v>
      </c>
      <c r="H28" s="17">
        <f t="shared" si="2"/>
        <v>0</v>
      </c>
      <c r="I28" s="17">
        <f t="shared" si="3"/>
        <v>0.56764463756308259</v>
      </c>
      <c r="J28" s="17">
        <f t="shared" si="4"/>
        <v>184.34259604861109</v>
      </c>
      <c r="K28" s="17">
        <f t="shared" si="5"/>
        <v>7.3737038419444438</v>
      </c>
      <c r="L28" s="17">
        <v>64</v>
      </c>
      <c r="M28" s="17">
        <f t="shared" si="6"/>
        <v>0.390625</v>
      </c>
      <c r="N28" s="17">
        <v>207</v>
      </c>
      <c r="O28" s="17">
        <f t="shared" ref="O28:P28" si="13">D28/7</f>
        <v>3.5714285714285716</v>
      </c>
      <c r="P28" s="17">
        <f t="shared" si="13"/>
        <v>0</v>
      </c>
      <c r="Q28" s="17">
        <f t="shared" si="8"/>
        <v>57</v>
      </c>
      <c r="R28" s="17"/>
      <c r="S28" s="48">
        <v>0.19266055045871561</v>
      </c>
      <c r="T28" s="48" t="s">
        <v>56</v>
      </c>
      <c r="U28" s="49" t="s">
        <v>56</v>
      </c>
      <c r="V28" s="54" t="s">
        <v>56</v>
      </c>
      <c r="W28" s="48">
        <v>0</v>
      </c>
      <c r="X28" s="48">
        <f t="shared" si="9"/>
        <v>0</v>
      </c>
      <c r="Y28" s="48">
        <f t="shared" si="10"/>
        <v>0</v>
      </c>
      <c r="Z28" s="48">
        <v>0</v>
      </c>
      <c r="AA28" s="48" t="s">
        <v>57</v>
      </c>
      <c r="AB28" s="51">
        <f t="shared" si="11"/>
        <v>-0.69</v>
      </c>
      <c r="AC28" s="48">
        <v>2.0142143518518521E-2</v>
      </c>
      <c r="AD28" s="48">
        <f t="shared" si="12"/>
        <v>-0.69490395138888894</v>
      </c>
      <c r="AE28" s="48">
        <v>-3.64</v>
      </c>
      <c r="AF28" s="48">
        <v>0</v>
      </c>
      <c r="AG28" s="48">
        <v>0</v>
      </c>
    </row>
    <row r="29" spans="1:33" s="52" customFormat="1" ht="15.75" customHeight="1" x14ac:dyDescent="0.2">
      <c r="A29" s="13" t="s">
        <v>62</v>
      </c>
      <c r="B29" s="13"/>
      <c r="C29" s="17">
        <f t="shared" si="1"/>
        <v>10.99</v>
      </c>
      <c r="D29" s="17">
        <v>12</v>
      </c>
      <c r="E29" s="17">
        <v>0</v>
      </c>
      <c r="F29" s="17">
        <v>131.88</v>
      </c>
      <c r="G29" s="17">
        <v>0</v>
      </c>
      <c r="H29" s="17">
        <f t="shared" si="2"/>
        <v>0</v>
      </c>
      <c r="I29" s="17">
        <f t="shared" ca="1" si="3"/>
        <v>0.51626058616418968</v>
      </c>
      <c r="J29" s="17">
        <f t="shared" ca="1" si="4"/>
        <v>68.084446103333335</v>
      </c>
      <c r="K29" s="17">
        <f t="shared" ca="1" si="5"/>
        <v>5.6737038419444445</v>
      </c>
      <c r="L29" s="17">
        <v>56</v>
      </c>
      <c r="M29" s="17">
        <f t="shared" si="6"/>
        <v>0.21428571428571427</v>
      </c>
      <c r="N29" s="17">
        <v>118</v>
      </c>
      <c r="O29" s="17">
        <f t="shared" ref="O29:P29" si="14">D29/7</f>
        <v>1.7142857142857142</v>
      </c>
      <c r="P29" s="17">
        <f t="shared" si="14"/>
        <v>0</v>
      </c>
      <c r="Q29" s="17">
        <f t="shared" si="8"/>
        <v>68</v>
      </c>
      <c r="R29" s="17"/>
      <c r="S29" s="48">
        <v>0.8571428571428571</v>
      </c>
      <c r="T29" s="48" t="s">
        <v>56</v>
      </c>
      <c r="U29" s="49" t="s">
        <v>56</v>
      </c>
      <c r="V29" s="54" t="s">
        <v>56</v>
      </c>
      <c r="W29" s="48">
        <v>0</v>
      </c>
      <c r="X29" s="48">
        <f t="shared" si="9"/>
        <v>0</v>
      </c>
      <c r="Y29" s="48">
        <f t="shared" si="10"/>
        <v>0</v>
      </c>
      <c r="Z29" s="48">
        <v>0</v>
      </c>
      <c r="AA29" s="48" t="s">
        <v>57</v>
      </c>
      <c r="AB29" s="51">
        <f t="shared" si="11"/>
        <v>-0.69</v>
      </c>
      <c r="AC29" s="48">
        <v>2.0142143518518521E-2</v>
      </c>
      <c r="AD29" s="48">
        <f t="shared" si="12"/>
        <v>-0.33355389666666668</v>
      </c>
      <c r="AE29" s="48">
        <v>-3.64</v>
      </c>
      <c r="AF29" s="48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Info!B2:BZ7000""),36,false)),"""")*-1"),0)</f>
        <v>0</v>
      </c>
      <c r="AG29" s="48">
        <v>0</v>
      </c>
    </row>
    <row r="30" spans="1:33" s="52" customFormat="1" ht="15.75" customHeight="1" x14ac:dyDescent="0.2">
      <c r="A30" s="13" t="s">
        <v>63</v>
      </c>
      <c r="B30" s="13"/>
      <c r="C30" s="17">
        <f t="shared" si="1"/>
        <v>9.59</v>
      </c>
      <c r="D30" s="17">
        <v>45</v>
      </c>
      <c r="E30" s="17">
        <v>0</v>
      </c>
      <c r="F30" s="17">
        <v>431.55</v>
      </c>
      <c r="G30" s="17">
        <v>0</v>
      </c>
      <c r="H30" s="17">
        <f t="shared" si="2"/>
        <v>0</v>
      </c>
      <c r="I30" s="17">
        <f t="shared" ca="1" si="3"/>
        <v>0.46753950385239251</v>
      </c>
      <c r="J30" s="17">
        <f t="shared" ca="1" si="4"/>
        <v>201.76667288749999</v>
      </c>
      <c r="K30" s="17">
        <f t="shared" ca="1" si="5"/>
        <v>4.4837038419444442</v>
      </c>
      <c r="L30" s="17">
        <v>68</v>
      </c>
      <c r="M30" s="17">
        <f t="shared" si="6"/>
        <v>0.66176470588235292</v>
      </c>
      <c r="N30" s="17">
        <v>99</v>
      </c>
      <c r="O30" s="17">
        <f t="shared" ref="O30:P30" si="15">D30/7</f>
        <v>6.4285714285714288</v>
      </c>
      <c r="P30" s="17">
        <f t="shared" si="15"/>
        <v>0</v>
      </c>
      <c r="Q30" s="17">
        <f t="shared" si="8"/>
        <v>15</v>
      </c>
      <c r="R30" s="17"/>
      <c r="S30" s="48">
        <v>1.344537815126051</v>
      </c>
      <c r="T30" s="48" t="s">
        <v>56</v>
      </c>
      <c r="U30" s="49" t="s">
        <v>56</v>
      </c>
      <c r="V30" s="54" t="s">
        <v>56</v>
      </c>
      <c r="W30" s="48">
        <v>0</v>
      </c>
      <c r="X30" s="48">
        <f t="shared" si="9"/>
        <v>0</v>
      </c>
      <c r="Y30" s="48">
        <f t="shared" si="10"/>
        <v>0</v>
      </c>
      <c r="Z30" s="48">
        <v>0</v>
      </c>
      <c r="AA30" s="48" t="s">
        <v>57</v>
      </c>
      <c r="AB30" s="51">
        <f t="shared" si="11"/>
        <v>-0.69</v>
      </c>
      <c r="AC30" s="48">
        <v>2.0142143518518521E-2</v>
      </c>
      <c r="AD30" s="48">
        <f t="shared" si="12"/>
        <v>-1.2508271125000001</v>
      </c>
      <c r="AE30" s="48">
        <v>-3.64</v>
      </c>
      <c r="AF30" s="48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Info!B2:BZ7000""),36,false)),"""")*-1"),0)</f>
        <v>0</v>
      </c>
      <c r="AG30" s="48">
        <v>0</v>
      </c>
    </row>
    <row r="31" spans="1:33" s="52" customFormat="1" ht="15.75" customHeight="1" x14ac:dyDescent="0.2">
      <c r="A31" s="13" t="s">
        <v>64</v>
      </c>
      <c r="B31" s="13"/>
      <c r="C31" s="17">
        <f t="shared" si="1"/>
        <v>9.4700000000000006</v>
      </c>
      <c r="D31" s="17">
        <v>50</v>
      </c>
      <c r="E31" s="17">
        <v>0</v>
      </c>
      <c r="F31" s="17">
        <v>473.5</v>
      </c>
      <c r="G31" s="17">
        <v>0</v>
      </c>
      <c r="H31" s="17">
        <f t="shared" si="2"/>
        <v>0</v>
      </c>
      <c r="I31" s="17">
        <f t="shared" ca="1" si="3"/>
        <v>0.46269311952950831</v>
      </c>
      <c r="J31" s="17">
        <f t="shared" ca="1" si="4"/>
        <v>219.08519209722218</v>
      </c>
      <c r="K31" s="17">
        <f t="shared" ca="1" si="5"/>
        <v>4.3817038419444438</v>
      </c>
      <c r="L31" s="17">
        <v>66</v>
      </c>
      <c r="M31" s="17">
        <f t="shared" si="6"/>
        <v>0.75757575757575757</v>
      </c>
      <c r="N31" s="17">
        <v>43</v>
      </c>
      <c r="O31" s="17">
        <f t="shared" ref="O31:P31" si="16">D31/7</f>
        <v>7.1428571428571432</v>
      </c>
      <c r="P31" s="17">
        <f t="shared" si="16"/>
        <v>0</v>
      </c>
      <c r="Q31" s="17">
        <f t="shared" si="8"/>
        <v>6</v>
      </c>
      <c r="R31" s="17" t="str">
        <f ca="1">IFERROR(__xludf.DUMMYFUNCTION("IFERROR(VLOOKUP($B$2,IMPORTRANGE(""https://docs.google.com/spreadsheets/d/1KiWZV1ko8G7lnRucBRBd29jj3Be6ltMfljMDqzOkQmI/edit#gid=1381463014"",""Lookup!A:F""),6,FALSE),"""")"),"")</f>
        <v/>
      </c>
      <c r="S31" s="48">
        <v>0.79027355623100304</v>
      </c>
      <c r="T31" s="48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1" s="49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1" s="54" t="str">
        <f ca="1">IFERROR(__xludf.DUMMYFUNCTION("IFERROR(VLOOKUP($B$2,IMPORTRANGE(""https://docs.google.com/spreadsheets/d/1KiWZV1ko8G7lnRucBRBd29jj3Be6ltMfljMDqzOkQmI/edit#gid=1381463014"",""Lookup!A:D""),2,FALSE),"""")"),"")</f>
        <v/>
      </c>
      <c r="W31" s="48">
        <v>0</v>
      </c>
      <c r="X31" s="48">
        <f t="shared" si="9"/>
        <v>0</v>
      </c>
      <c r="Y31" s="48">
        <f t="shared" si="10"/>
        <v>0</v>
      </c>
      <c r="Z31" s="48">
        <v>0</v>
      </c>
      <c r="AA31" s="48" t="s">
        <v>57</v>
      </c>
      <c r="AB31" s="51">
        <f t="shared" si="11"/>
        <v>-0.69</v>
      </c>
      <c r="AC31" s="48">
        <v>2.0142143518518521E-2</v>
      </c>
      <c r="AD31" s="48">
        <f t="shared" si="12"/>
        <v>-1.3898079027777779</v>
      </c>
      <c r="AE31" s="48">
        <v>-3.64</v>
      </c>
      <c r="AF31" s="48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Info!B2:BZ7000""),36,false)),"""")*-1"),0)</f>
        <v>0</v>
      </c>
      <c r="AG31" s="48">
        <v>0</v>
      </c>
    </row>
    <row r="32" spans="1:33" ht="15.75" customHeight="1" x14ac:dyDescent="0.2">
      <c r="A32" s="13"/>
      <c r="B32" s="13"/>
      <c r="C32" s="22"/>
      <c r="D32" s="22"/>
      <c r="E32" s="22"/>
      <c r="F32" s="22"/>
      <c r="G32" s="22"/>
      <c r="H32" s="22"/>
      <c r="I32" s="22"/>
      <c r="J32" s="22"/>
      <c r="K32" s="22"/>
      <c r="L32" s="22"/>
      <c r="M32" s="22"/>
      <c r="N32" s="22"/>
      <c r="O32" s="22"/>
      <c r="P32" s="22"/>
      <c r="Q32" s="22"/>
      <c r="R32" s="22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20"/>
    </row>
    <row r="33" spans="1:33" ht="15.75" customHeight="1" x14ac:dyDescent="0.2">
      <c r="A33" s="13"/>
      <c r="B33" s="13"/>
      <c r="C33" s="22"/>
      <c r="D33" s="22"/>
      <c r="E33" s="22"/>
      <c r="F33" s="22"/>
      <c r="G33" s="22"/>
      <c r="H33" s="22"/>
      <c r="I33" s="22"/>
      <c r="J33" s="22"/>
      <c r="K33" s="22"/>
      <c r="L33" s="22"/>
      <c r="M33" s="22"/>
      <c r="N33" s="22"/>
      <c r="O33" s="22"/>
      <c r="P33" s="22"/>
      <c r="Q33" s="22"/>
      <c r="R33" s="22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</row>
    <row r="34" spans="1:33" ht="15.75" customHeight="1" x14ac:dyDescent="0.2">
      <c r="A34" s="13"/>
      <c r="B34" s="13"/>
      <c r="C34" s="22"/>
      <c r="D34" s="22"/>
      <c r="E34" s="22"/>
      <c r="F34" s="22"/>
      <c r="G34" s="22"/>
      <c r="H34" s="22"/>
      <c r="I34" s="22"/>
      <c r="J34" s="22"/>
      <c r="K34" s="22"/>
      <c r="L34" s="22"/>
      <c r="M34" s="22"/>
      <c r="N34" s="22"/>
      <c r="O34" s="22"/>
      <c r="P34" s="22"/>
      <c r="Q34" s="22"/>
      <c r="R34" s="22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</row>
    <row r="35" spans="1:33" ht="15.75" customHeight="1" x14ac:dyDescent="0.2">
      <c r="C35" s="22"/>
      <c r="D35" s="22"/>
      <c r="E35" s="22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22"/>
      <c r="R35" s="22"/>
    </row>
    <row r="36" spans="1:33" ht="15.75" customHeight="1" x14ac:dyDescent="0.2">
      <c r="C36" s="22"/>
      <c r="D36" s="22"/>
      <c r="E36" s="22"/>
      <c r="F36" s="22"/>
      <c r="G36" s="22"/>
      <c r="H36" s="22"/>
      <c r="I36" s="22"/>
      <c r="J36" s="22"/>
      <c r="K36" s="22"/>
      <c r="L36" s="22"/>
      <c r="M36" s="22"/>
      <c r="N36" s="22"/>
      <c r="O36" s="22"/>
      <c r="P36" s="22"/>
      <c r="Q36" s="22"/>
      <c r="R36" s="22"/>
    </row>
    <row r="37" spans="1:33" ht="15.75" customHeight="1" x14ac:dyDescent="0.2">
      <c r="C37" s="22"/>
      <c r="D37" s="22"/>
      <c r="E37" s="22"/>
      <c r="F37" s="22"/>
      <c r="G37" s="22"/>
      <c r="H37" s="22"/>
      <c r="I37" s="22"/>
      <c r="J37" s="22"/>
      <c r="K37" s="22"/>
      <c r="L37" s="22"/>
      <c r="M37" s="22"/>
      <c r="N37" s="22"/>
      <c r="O37" s="22"/>
      <c r="P37" s="22"/>
      <c r="Q37" s="22"/>
      <c r="R37" s="22"/>
    </row>
    <row r="38" spans="1:33" ht="15.75" customHeight="1" x14ac:dyDescent="0.2">
      <c r="C38" s="22"/>
      <c r="D38" s="22"/>
      <c r="E38" s="22"/>
      <c r="F38" s="22"/>
      <c r="G38" s="22"/>
      <c r="H38" s="22"/>
      <c r="I38" s="22"/>
      <c r="J38" s="22"/>
      <c r="K38" s="22"/>
      <c r="L38" s="22"/>
      <c r="M38" s="22"/>
      <c r="N38" s="22"/>
      <c r="O38" s="22"/>
      <c r="P38" s="22"/>
      <c r="Q38" s="22"/>
      <c r="R38" s="22"/>
    </row>
    <row r="39" spans="1:33" ht="15.75" customHeight="1" x14ac:dyDescent="0.2">
      <c r="C39" s="22"/>
      <c r="D39" s="22"/>
      <c r="E39" s="22"/>
      <c r="F39" s="22"/>
      <c r="G39" s="22"/>
      <c r="H39" s="22"/>
      <c r="I39" s="22"/>
      <c r="J39" s="22"/>
      <c r="K39" s="22"/>
      <c r="L39" s="22"/>
      <c r="M39" s="22"/>
      <c r="N39" s="22"/>
      <c r="O39" s="22"/>
      <c r="P39" s="22"/>
      <c r="Q39" s="22"/>
      <c r="R39" s="22"/>
    </row>
    <row r="40" spans="1:33" ht="15.75" customHeight="1" x14ac:dyDescent="0.2">
      <c r="C40" s="22"/>
      <c r="D40" s="22"/>
      <c r="E40" s="22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</row>
    <row r="41" spans="1:33" ht="15.75" customHeight="1" x14ac:dyDescent="0.2">
      <c r="C41" s="22"/>
      <c r="D41" s="22"/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</row>
    <row r="42" spans="1:33" ht="15.75" customHeight="1" x14ac:dyDescent="0.2">
      <c r="C42" s="22"/>
      <c r="D42" s="22"/>
      <c r="E42" s="22"/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</row>
    <row r="43" spans="1:33" ht="15.75" customHeight="1" x14ac:dyDescent="0.2">
      <c r="C43" s="22"/>
      <c r="D43" s="22"/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</row>
    <row r="44" spans="1:33" ht="15.75" customHeight="1" x14ac:dyDescent="0.2"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</row>
    <row r="45" spans="1:33" ht="15.75" customHeight="1" x14ac:dyDescent="0.2">
      <c r="C45" s="22"/>
      <c r="D45" s="22"/>
      <c r="E45" s="22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</row>
    <row r="46" spans="1:33" ht="15.75" customHeight="1" x14ac:dyDescent="0.2">
      <c r="C46" s="22"/>
      <c r="D46" s="22"/>
      <c r="E46" s="22"/>
      <c r="F46" s="22"/>
      <c r="G46" s="22"/>
      <c r="H46" s="22"/>
      <c r="I46" s="22"/>
      <c r="J46" s="22"/>
      <c r="K46" s="22"/>
      <c r="L46" s="22"/>
      <c r="M46" s="22"/>
      <c r="N46" s="22"/>
      <c r="O46" s="22"/>
      <c r="P46" s="22"/>
      <c r="Q46" s="22"/>
      <c r="R46" s="22"/>
    </row>
    <row r="47" spans="1:33" ht="15.75" customHeight="1" x14ac:dyDescent="0.2">
      <c r="C47" s="22"/>
      <c r="D47" s="22"/>
      <c r="E47" s="22"/>
      <c r="F47" s="22"/>
      <c r="G47" s="22"/>
      <c r="H47" s="22"/>
      <c r="I47" s="22"/>
      <c r="J47" s="22"/>
      <c r="K47" s="22"/>
      <c r="L47" s="22"/>
      <c r="M47" s="22"/>
      <c r="N47" s="22"/>
      <c r="O47" s="22"/>
      <c r="P47" s="22"/>
      <c r="Q47" s="22"/>
      <c r="R47" s="22"/>
    </row>
    <row r="48" spans="1:33" ht="15.75" customHeight="1" x14ac:dyDescent="0.2">
      <c r="C48" s="22"/>
      <c r="D48" s="22"/>
      <c r="E48" s="22"/>
      <c r="F48" s="22"/>
      <c r="G48" s="22"/>
      <c r="H48" s="22"/>
      <c r="I48" s="22"/>
      <c r="J48" s="22"/>
      <c r="K48" s="22"/>
      <c r="L48" s="22"/>
      <c r="M48" s="22"/>
      <c r="N48" s="22"/>
      <c r="O48" s="22"/>
      <c r="P48" s="22"/>
      <c r="Q48" s="22"/>
      <c r="R48" s="22"/>
    </row>
    <row r="49" spans="3:18" ht="15.75" customHeight="1" x14ac:dyDescent="0.2">
      <c r="C49" s="22"/>
      <c r="D49" s="22"/>
      <c r="E49" s="22"/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22"/>
      <c r="R49" s="22"/>
    </row>
    <row r="50" spans="3:18" ht="15.75" customHeight="1" x14ac:dyDescent="0.2">
      <c r="C50" s="22"/>
      <c r="D50" s="22"/>
      <c r="E50" s="22"/>
      <c r="F50" s="22"/>
      <c r="G50" s="22"/>
      <c r="H50" s="22"/>
      <c r="I50" s="22"/>
      <c r="J50" s="22"/>
      <c r="K50" s="22"/>
      <c r="L50" s="22"/>
      <c r="M50" s="22"/>
      <c r="N50" s="22"/>
      <c r="O50" s="22"/>
      <c r="P50" s="22"/>
      <c r="Q50" s="22"/>
      <c r="R50" s="22"/>
    </row>
    <row r="51" spans="3:18" ht="15.75" customHeight="1" x14ac:dyDescent="0.2">
      <c r="C51" s="22"/>
      <c r="D51" s="22"/>
      <c r="E51" s="22"/>
      <c r="F51" s="22"/>
      <c r="G51" s="22"/>
      <c r="H51" s="22"/>
      <c r="I51" s="22"/>
      <c r="J51" s="22"/>
      <c r="K51" s="22"/>
      <c r="L51" s="22"/>
      <c r="M51" s="22"/>
      <c r="N51" s="22"/>
      <c r="O51" s="22"/>
      <c r="P51" s="22"/>
      <c r="Q51" s="22"/>
      <c r="R51" s="22"/>
    </row>
    <row r="52" spans="3:18" ht="15.75" customHeight="1" x14ac:dyDescent="0.2">
      <c r="C52" s="22"/>
      <c r="D52" s="22"/>
      <c r="E52" s="22"/>
      <c r="F52" s="22"/>
      <c r="G52" s="22"/>
      <c r="H52" s="22"/>
      <c r="I52" s="22"/>
      <c r="J52" s="22"/>
      <c r="K52" s="22"/>
      <c r="L52" s="22"/>
      <c r="M52" s="22"/>
      <c r="N52" s="22"/>
      <c r="O52" s="22"/>
      <c r="P52" s="22"/>
      <c r="Q52" s="22"/>
      <c r="R52" s="22"/>
    </row>
    <row r="53" spans="3:18" ht="15.75" customHeight="1" x14ac:dyDescent="0.2">
      <c r="C53" s="22"/>
      <c r="D53" s="22"/>
      <c r="E53" s="22"/>
      <c r="F53" s="22"/>
      <c r="G53" s="22"/>
      <c r="H53" s="22"/>
      <c r="I53" s="22"/>
      <c r="J53" s="22"/>
      <c r="K53" s="22"/>
      <c r="L53" s="22"/>
      <c r="M53" s="22"/>
      <c r="N53" s="22"/>
      <c r="O53" s="22"/>
      <c r="P53" s="22"/>
      <c r="Q53" s="22"/>
      <c r="R53" s="22"/>
    </row>
    <row r="54" spans="3:18" ht="15.75" customHeight="1" x14ac:dyDescent="0.2">
      <c r="C54" s="22"/>
      <c r="D54" s="22"/>
      <c r="E54" s="22"/>
      <c r="F54" s="22"/>
      <c r="G54" s="22"/>
      <c r="H54" s="22"/>
      <c r="I54" s="22"/>
      <c r="J54" s="22"/>
      <c r="K54" s="22"/>
      <c r="L54" s="22"/>
      <c r="M54" s="22"/>
      <c r="N54" s="22"/>
      <c r="O54" s="22"/>
      <c r="P54" s="22"/>
      <c r="Q54" s="22"/>
      <c r="R54" s="22"/>
    </row>
    <row r="55" spans="3:18" ht="15.75" customHeight="1" x14ac:dyDescent="0.2">
      <c r="C55" s="22"/>
      <c r="D55" s="22"/>
      <c r="E55" s="22"/>
      <c r="F55" s="22"/>
      <c r="G55" s="22"/>
      <c r="H55" s="22"/>
      <c r="I55" s="22"/>
      <c r="J55" s="22"/>
      <c r="K55" s="22"/>
      <c r="L55" s="22"/>
      <c r="M55" s="22"/>
      <c r="N55" s="22"/>
      <c r="O55" s="22"/>
      <c r="P55" s="22"/>
      <c r="Q55" s="22"/>
      <c r="R55" s="22"/>
    </row>
    <row r="56" spans="3:18" ht="15.75" customHeight="1" x14ac:dyDescent="0.2">
      <c r="C56" s="22"/>
      <c r="D56" s="22"/>
      <c r="E56" s="22"/>
      <c r="F56" s="22"/>
      <c r="G56" s="22"/>
      <c r="H56" s="22"/>
      <c r="I56" s="22"/>
      <c r="J56" s="22"/>
      <c r="K56" s="22"/>
      <c r="L56" s="22"/>
      <c r="M56" s="22"/>
      <c r="N56" s="22"/>
      <c r="O56" s="22"/>
      <c r="P56" s="22"/>
      <c r="Q56" s="22"/>
      <c r="R56" s="22"/>
    </row>
    <row r="57" spans="3:18" ht="15.75" customHeight="1" x14ac:dyDescent="0.2">
      <c r="C57" s="22"/>
      <c r="D57" s="22"/>
      <c r="E57" s="22"/>
      <c r="F57" s="22"/>
      <c r="G57" s="22"/>
      <c r="H57" s="22"/>
      <c r="I57" s="22"/>
      <c r="J57" s="22"/>
      <c r="K57" s="22"/>
      <c r="L57" s="22"/>
      <c r="M57" s="22"/>
      <c r="N57" s="22"/>
      <c r="O57" s="22"/>
      <c r="P57" s="22"/>
      <c r="Q57" s="22"/>
      <c r="R57" s="22"/>
    </row>
    <row r="58" spans="3:18" ht="15.75" customHeight="1" x14ac:dyDescent="0.2">
      <c r="C58" s="22"/>
      <c r="D58" s="22"/>
      <c r="E58" s="22"/>
      <c r="F58" s="22"/>
      <c r="G58" s="22"/>
      <c r="H58" s="22"/>
      <c r="I58" s="22"/>
      <c r="J58" s="22"/>
      <c r="K58" s="22"/>
      <c r="L58" s="22"/>
      <c r="M58" s="22"/>
      <c r="N58" s="22"/>
      <c r="O58" s="22"/>
      <c r="P58" s="22"/>
      <c r="Q58" s="22"/>
      <c r="R58" s="22"/>
    </row>
    <row r="59" spans="3:18" ht="15.75" customHeight="1" x14ac:dyDescent="0.2">
      <c r="C59" s="22"/>
      <c r="D59" s="22"/>
      <c r="E59" s="22"/>
      <c r="F59" s="22"/>
      <c r="G59" s="22"/>
      <c r="H59" s="22"/>
      <c r="I59" s="22"/>
      <c r="J59" s="22"/>
      <c r="K59" s="22"/>
      <c r="L59" s="22"/>
      <c r="M59" s="22"/>
      <c r="N59" s="22"/>
      <c r="O59" s="22"/>
      <c r="P59" s="22"/>
      <c r="Q59" s="22"/>
      <c r="R59" s="22"/>
    </row>
    <row r="60" spans="3:18" ht="15.75" customHeight="1" x14ac:dyDescent="0.2">
      <c r="C60" s="22"/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2"/>
      <c r="O60" s="22"/>
      <c r="P60" s="22"/>
      <c r="Q60" s="22"/>
      <c r="R60" s="22"/>
    </row>
    <row r="61" spans="3:18" ht="15.75" customHeight="1" x14ac:dyDescent="0.2">
      <c r="C61" s="22"/>
      <c r="D61" s="22"/>
      <c r="E61" s="22"/>
      <c r="F61" s="22"/>
      <c r="G61" s="22"/>
      <c r="H61" s="22"/>
      <c r="I61" s="22"/>
      <c r="J61" s="22"/>
      <c r="K61" s="22"/>
      <c r="L61" s="22"/>
      <c r="M61" s="22"/>
      <c r="N61" s="22"/>
      <c r="O61" s="22"/>
      <c r="P61" s="22"/>
      <c r="Q61" s="22"/>
      <c r="R61" s="22"/>
    </row>
    <row r="62" spans="3:18" ht="15.75" customHeight="1" x14ac:dyDescent="0.2">
      <c r="C62" s="22"/>
      <c r="D62" s="22"/>
      <c r="E62" s="22"/>
      <c r="F62" s="22"/>
      <c r="G62" s="22"/>
      <c r="H62" s="22"/>
      <c r="I62" s="22"/>
      <c r="J62" s="22"/>
      <c r="K62" s="22"/>
      <c r="L62" s="22"/>
      <c r="M62" s="22"/>
      <c r="N62" s="22"/>
      <c r="O62" s="22"/>
      <c r="P62" s="22"/>
      <c r="Q62" s="22"/>
      <c r="R62" s="22"/>
    </row>
    <row r="63" spans="3:18" ht="15.75" customHeight="1" x14ac:dyDescent="0.2">
      <c r="C63" s="22"/>
      <c r="D63" s="22"/>
      <c r="E63" s="22"/>
      <c r="F63" s="22"/>
      <c r="G63" s="22"/>
      <c r="H63" s="22"/>
      <c r="I63" s="22"/>
      <c r="J63" s="22"/>
      <c r="K63" s="22"/>
      <c r="L63" s="22"/>
      <c r="M63" s="22"/>
      <c r="N63" s="22"/>
      <c r="O63" s="22"/>
      <c r="P63" s="22"/>
      <c r="Q63" s="22"/>
      <c r="R63" s="22"/>
    </row>
    <row r="64" spans="3:18" ht="15.75" customHeight="1" x14ac:dyDescent="0.2">
      <c r="C64" s="22"/>
      <c r="D64" s="22"/>
      <c r="E64" s="22"/>
      <c r="F64" s="22"/>
      <c r="G64" s="22"/>
      <c r="H64" s="22"/>
      <c r="I64" s="22"/>
      <c r="J64" s="22"/>
      <c r="K64" s="22"/>
      <c r="L64" s="22"/>
      <c r="M64" s="22"/>
      <c r="N64" s="22"/>
      <c r="O64" s="22"/>
      <c r="P64" s="22"/>
      <c r="Q64" s="22"/>
      <c r="R64" s="22"/>
    </row>
    <row r="65" spans="3:18" ht="15.75" customHeight="1" x14ac:dyDescent="0.2">
      <c r="C65" s="22"/>
      <c r="D65" s="22"/>
      <c r="E65" s="22"/>
      <c r="F65" s="22"/>
      <c r="G65" s="22"/>
      <c r="H65" s="22"/>
      <c r="I65" s="22"/>
      <c r="J65" s="22"/>
      <c r="K65" s="22"/>
      <c r="L65" s="22"/>
      <c r="M65" s="22"/>
      <c r="N65" s="22"/>
      <c r="O65" s="22"/>
      <c r="P65" s="22"/>
      <c r="Q65" s="22"/>
      <c r="R65" s="22"/>
    </row>
    <row r="66" spans="3:18" ht="15.75" customHeight="1" x14ac:dyDescent="0.2">
      <c r="C66" s="22"/>
      <c r="D66" s="22"/>
      <c r="E66" s="22"/>
      <c r="F66" s="22"/>
      <c r="G66" s="22"/>
      <c r="H66" s="22"/>
      <c r="I66" s="22"/>
      <c r="J66" s="22"/>
      <c r="K66" s="22"/>
      <c r="L66" s="22"/>
      <c r="M66" s="22"/>
      <c r="N66" s="22"/>
      <c r="O66" s="22"/>
      <c r="P66" s="22"/>
      <c r="Q66" s="22"/>
      <c r="R66" s="22"/>
    </row>
    <row r="67" spans="3:18" ht="15.75" customHeight="1" x14ac:dyDescent="0.2">
      <c r="C67" s="22"/>
      <c r="D67" s="22"/>
      <c r="E67" s="22"/>
      <c r="F67" s="22"/>
      <c r="G67" s="22"/>
      <c r="H67" s="22"/>
      <c r="I67" s="22"/>
      <c r="J67" s="22"/>
      <c r="K67" s="22"/>
      <c r="L67" s="22"/>
      <c r="M67" s="22"/>
      <c r="N67" s="22"/>
      <c r="O67" s="22"/>
      <c r="P67" s="22"/>
      <c r="Q67" s="22"/>
      <c r="R67" s="22"/>
    </row>
    <row r="68" spans="3:18" ht="15.75" customHeight="1" x14ac:dyDescent="0.2">
      <c r="C68" s="22"/>
      <c r="D68" s="22"/>
      <c r="E68" s="22"/>
      <c r="F68" s="22"/>
      <c r="G68" s="22"/>
      <c r="H68" s="22"/>
      <c r="I68" s="22"/>
      <c r="J68" s="22"/>
      <c r="K68" s="22"/>
      <c r="L68" s="22"/>
      <c r="M68" s="22"/>
      <c r="N68" s="22"/>
      <c r="O68" s="22"/>
      <c r="P68" s="22"/>
      <c r="Q68" s="22"/>
      <c r="R68" s="22"/>
    </row>
    <row r="69" spans="3:18" ht="15.75" customHeight="1" x14ac:dyDescent="0.2">
      <c r="C69" s="22"/>
      <c r="D69" s="22"/>
      <c r="E69" s="22"/>
      <c r="F69" s="22"/>
      <c r="G69" s="22"/>
      <c r="H69" s="22"/>
      <c r="I69" s="22"/>
      <c r="J69" s="22"/>
      <c r="K69" s="22"/>
      <c r="L69" s="22"/>
      <c r="M69" s="22"/>
      <c r="N69" s="22"/>
      <c r="O69" s="22"/>
      <c r="P69" s="22"/>
      <c r="Q69" s="22"/>
      <c r="R69" s="22"/>
    </row>
    <row r="70" spans="3:18" ht="15.75" customHeight="1" x14ac:dyDescent="0.2">
      <c r="C70" s="22"/>
      <c r="D70" s="22"/>
      <c r="E70" s="22"/>
      <c r="F70" s="22"/>
      <c r="G70" s="22"/>
      <c r="H70" s="22"/>
      <c r="I70" s="22"/>
      <c r="J70" s="22"/>
      <c r="K70" s="22"/>
      <c r="L70" s="22"/>
      <c r="M70" s="22"/>
      <c r="N70" s="22"/>
      <c r="O70" s="22"/>
      <c r="P70" s="22"/>
      <c r="Q70" s="22"/>
      <c r="R70" s="22"/>
    </row>
    <row r="71" spans="3:18" ht="15.75" customHeight="1" x14ac:dyDescent="0.2">
      <c r="C71" s="22"/>
      <c r="D71" s="22"/>
      <c r="E71" s="22"/>
      <c r="F71" s="22"/>
      <c r="G71" s="22"/>
      <c r="H71" s="22"/>
      <c r="I71" s="22"/>
      <c r="J71" s="22"/>
      <c r="K71" s="22"/>
      <c r="L71" s="22"/>
      <c r="M71" s="22"/>
      <c r="N71" s="22"/>
      <c r="O71" s="22"/>
      <c r="P71" s="22"/>
      <c r="Q71" s="22"/>
      <c r="R71" s="22"/>
    </row>
    <row r="72" spans="3:18" ht="15.75" customHeight="1" x14ac:dyDescent="0.2">
      <c r="C72" s="22"/>
      <c r="D72" s="22"/>
      <c r="E72" s="22"/>
      <c r="F72" s="22"/>
      <c r="G72" s="22"/>
      <c r="H72" s="22"/>
      <c r="I72" s="22"/>
      <c r="J72" s="22"/>
      <c r="K72" s="22"/>
      <c r="L72" s="22"/>
      <c r="M72" s="22"/>
      <c r="N72" s="22"/>
      <c r="O72" s="22"/>
      <c r="P72" s="22"/>
      <c r="Q72" s="22"/>
      <c r="R72" s="22"/>
    </row>
    <row r="73" spans="3:18" ht="15.75" customHeight="1" x14ac:dyDescent="0.2">
      <c r="C73" s="22"/>
      <c r="D73" s="22"/>
      <c r="E73" s="22"/>
      <c r="F73" s="22"/>
      <c r="G73" s="22"/>
      <c r="H73" s="22"/>
      <c r="I73" s="22"/>
      <c r="J73" s="22"/>
      <c r="K73" s="22"/>
      <c r="L73" s="22"/>
      <c r="M73" s="22"/>
      <c r="N73" s="22"/>
      <c r="O73" s="22"/>
      <c r="P73" s="22"/>
      <c r="Q73" s="22"/>
      <c r="R73" s="22"/>
    </row>
    <row r="74" spans="3:18" ht="15.75" customHeight="1" x14ac:dyDescent="0.2">
      <c r="C74" s="22"/>
      <c r="D74" s="22"/>
      <c r="E74" s="22"/>
      <c r="F74" s="22"/>
      <c r="G74" s="22"/>
      <c r="H74" s="22"/>
      <c r="I74" s="22"/>
      <c r="J74" s="22"/>
      <c r="K74" s="22"/>
      <c r="L74" s="22"/>
      <c r="M74" s="22"/>
      <c r="N74" s="22"/>
      <c r="O74" s="22"/>
      <c r="P74" s="22"/>
      <c r="Q74" s="22"/>
      <c r="R74" s="22"/>
    </row>
    <row r="75" spans="3:18" ht="15.75" customHeight="1" x14ac:dyDescent="0.2">
      <c r="C75" s="22"/>
      <c r="D75" s="22"/>
      <c r="E75" s="22"/>
      <c r="F75" s="22"/>
      <c r="G75" s="22"/>
      <c r="H75" s="22"/>
      <c r="I75" s="22"/>
      <c r="J75" s="22"/>
      <c r="K75" s="22"/>
      <c r="L75" s="22"/>
      <c r="M75" s="22"/>
      <c r="N75" s="22"/>
      <c r="O75" s="22"/>
      <c r="P75" s="22"/>
      <c r="Q75" s="22"/>
      <c r="R75" s="22"/>
    </row>
    <row r="76" spans="3:18" ht="15.75" customHeight="1" x14ac:dyDescent="0.2">
      <c r="C76" s="22"/>
      <c r="D76" s="22"/>
      <c r="E76" s="22"/>
      <c r="F76" s="22"/>
      <c r="G76" s="22"/>
      <c r="H76" s="22"/>
      <c r="I76" s="22"/>
      <c r="J76" s="22"/>
      <c r="K76" s="22"/>
      <c r="L76" s="22"/>
      <c r="M76" s="22"/>
      <c r="N76" s="22"/>
      <c r="O76" s="22"/>
      <c r="P76" s="22"/>
      <c r="Q76" s="22"/>
      <c r="R76" s="22"/>
    </row>
    <row r="77" spans="3:18" ht="15.75" customHeight="1" x14ac:dyDescent="0.2">
      <c r="C77" s="22"/>
      <c r="D77" s="22"/>
      <c r="E77" s="22"/>
      <c r="F77" s="22"/>
      <c r="G77" s="22"/>
      <c r="H77" s="22"/>
      <c r="I77" s="22"/>
      <c r="J77" s="22"/>
      <c r="K77" s="22"/>
      <c r="L77" s="22"/>
      <c r="M77" s="22"/>
      <c r="N77" s="22"/>
      <c r="O77" s="22"/>
      <c r="P77" s="22"/>
      <c r="Q77" s="22"/>
      <c r="R77" s="22"/>
    </row>
    <row r="78" spans="3:18" ht="15.75" customHeight="1" x14ac:dyDescent="0.2">
      <c r="C78" s="22"/>
      <c r="D78" s="22"/>
      <c r="E78" s="22"/>
      <c r="F78" s="22"/>
      <c r="G78" s="22"/>
      <c r="H78" s="22"/>
      <c r="I78" s="22"/>
      <c r="J78" s="22"/>
      <c r="K78" s="22"/>
      <c r="L78" s="22"/>
      <c r="M78" s="22"/>
      <c r="N78" s="22"/>
      <c r="O78" s="22"/>
      <c r="P78" s="22"/>
      <c r="Q78" s="22"/>
      <c r="R78" s="22"/>
    </row>
    <row r="79" spans="3:18" ht="15.75" customHeight="1" x14ac:dyDescent="0.2">
      <c r="C79" s="22"/>
      <c r="D79" s="22"/>
      <c r="E79" s="22"/>
      <c r="F79" s="22"/>
      <c r="G79" s="22"/>
      <c r="H79" s="22"/>
      <c r="I79" s="22"/>
      <c r="J79" s="22"/>
      <c r="K79" s="22"/>
      <c r="L79" s="22"/>
      <c r="M79" s="22"/>
      <c r="N79" s="22"/>
      <c r="O79" s="22"/>
      <c r="P79" s="22"/>
      <c r="Q79" s="22"/>
      <c r="R79" s="22"/>
    </row>
    <row r="80" spans="3:18" ht="15.75" customHeight="1" x14ac:dyDescent="0.2">
      <c r="C80" s="22"/>
      <c r="D80" s="22"/>
      <c r="E80" s="22"/>
      <c r="F80" s="22"/>
      <c r="G80" s="22"/>
      <c r="H80" s="22"/>
      <c r="I80" s="22"/>
      <c r="J80" s="22"/>
      <c r="K80" s="22"/>
      <c r="L80" s="22"/>
      <c r="M80" s="22"/>
      <c r="N80" s="22"/>
      <c r="O80" s="22"/>
      <c r="P80" s="22"/>
      <c r="Q80" s="22"/>
      <c r="R80" s="22"/>
    </row>
    <row r="81" spans="3:18" ht="15.75" customHeight="1" x14ac:dyDescent="0.2">
      <c r="C81" s="22"/>
      <c r="D81" s="22"/>
      <c r="E81" s="22"/>
      <c r="F81" s="22"/>
      <c r="G81" s="22"/>
      <c r="H81" s="22"/>
      <c r="I81" s="22"/>
      <c r="J81" s="22"/>
      <c r="K81" s="22"/>
      <c r="L81" s="22"/>
      <c r="M81" s="22"/>
      <c r="N81" s="22"/>
      <c r="O81" s="22"/>
      <c r="P81" s="22"/>
      <c r="Q81" s="22"/>
      <c r="R81" s="22"/>
    </row>
    <row r="82" spans="3:18" ht="15.75" customHeight="1" x14ac:dyDescent="0.2">
      <c r="C82" s="22"/>
      <c r="D82" s="22"/>
      <c r="E82" s="22"/>
      <c r="F82" s="22"/>
      <c r="G82" s="22"/>
      <c r="H82" s="22"/>
      <c r="I82" s="22"/>
      <c r="J82" s="22"/>
      <c r="K82" s="22"/>
      <c r="L82" s="22"/>
      <c r="M82" s="22"/>
      <c r="N82" s="22"/>
      <c r="O82" s="22"/>
      <c r="P82" s="22"/>
      <c r="Q82" s="22"/>
      <c r="R82" s="22"/>
    </row>
    <row r="83" spans="3:18" ht="15.75" customHeight="1" x14ac:dyDescent="0.2">
      <c r="C83" s="22"/>
      <c r="D83" s="22"/>
      <c r="E83" s="22"/>
      <c r="F83" s="22"/>
      <c r="G83" s="22"/>
      <c r="H83" s="22"/>
      <c r="I83" s="22"/>
      <c r="J83" s="22"/>
      <c r="K83" s="22"/>
      <c r="L83" s="22"/>
      <c r="M83" s="22"/>
      <c r="N83" s="22"/>
      <c r="O83" s="22"/>
      <c r="P83" s="22"/>
      <c r="Q83" s="22"/>
      <c r="R83" s="22"/>
    </row>
    <row r="84" spans="3:18" ht="15.75" customHeight="1" x14ac:dyDescent="0.2">
      <c r="C84" s="22"/>
      <c r="D84" s="22"/>
      <c r="E84" s="22"/>
      <c r="F84" s="22"/>
      <c r="G84" s="22"/>
      <c r="H84" s="22"/>
      <c r="I84" s="22"/>
      <c r="J84" s="22"/>
      <c r="K84" s="22"/>
      <c r="L84" s="22"/>
      <c r="M84" s="22"/>
      <c r="N84" s="22"/>
      <c r="O84" s="22"/>
      <c r="P84" s="22"/>
      <c r="Q84" s="22"/>
      <c r="R84" s="22"/>
    </row>
    <row r="85" spans="3:18" ht="15.75" customHeight="1" x14ac:dyDescent="0.2">
      <c r="C85" s="22"/>
      <c r="D85" s="22"/>
      <c r="E85" s="22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2"/>
    </row>
    <row r="86" spans="3:18" ht="15.75" customHeight="1" x14ac:dyDescent="0.2">
      <c r="C86" s="22"/>
      <c r="D86" s="22"/>
      <c r="E86" s="22"/>
      <c r="F86" s="22"/>
      <c r="G86" s="22"/>
      <c r="H86" s="22"/>
      <c r="I86" s="22"/>
      <c r="J86" s="22"/>
      <c r="K86" s="22"/>
      <c r="L86" s="22"/>
      <c r="M86" s="22"/>
      <c r="N86" s="22"/>
      <c r="O86" s="22"/>
      <c r="P86" s="22"/>
      <c r="Q86" s="22"/>
      <c r="R86" s="22"/>
    </row>
    <row r="87" spans="3:18" ht="15.75" customHeight="1" x14ac:dyDescent="0.2">
      <c r="C87" s="22"/>
      <c r="D87" s="22"/>
      <c r="E87" s="22"/>
      <c r="F87" s="22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</row>
    <row r="88" spans="3:18" ht="15.75" customHeight="1" x14ac:dyDescent="0.2">
      <c r="C88" s="22"/>
      <c r="D88" s="22"/>
      <c r="E88" s="22"/>
      <c r="F88" s="22"/>
      <c r="G88" s="22"/>
      <c r="H88" s="22"/>
      <c r="I88" s="22"/>
      <c r="J88" s="22"/>
      <c r="K88" s="22"/>
      <c r="L88" s="22"/>
      <c r="M88" s="22"/>
      <c r="N88" s="22"/>
      <c r="O88" s="22"/>
      <c r="P88" s="22"/>
      <c r="Q88" s="22"/>
      <c r="R88" s="22"/>
    </row>
    <row r="89" spans="3:18" ht="15.75" customHeight="1" x14ac:dyDescent="0.2">
      <c r="C89" s="22"/>
      <c r="D89" s="22"/>
      <c r="E89" s="22"/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</row>
    <row r="90" spans="3:18" ht="15.75" customHeight="1" x14ac:dyDescent="0.2">
      <c r="C90" s="22"/>
      <c r="D90" s="22"/>
      <c r="E90" s="22"/>
      <c r="F90" s="22"/>
      <c r="G90" s="22"/>
      <c r="H90" s="22"/>
      <c r="I90" s="22"/>
      <c r="J90" s="22"/>
      <c r="K90" s="22"/>
      <c r="L90" s="22"/>
      <c r="M90" s="22"/>
      <c r="N90" s="22"/>
      <c r="O90" s="22"/>
      <c r="P90" s="22"/>
      <c r="Q90" s="22"/>
      <c r="R90" s="22"/>
    </row>
    <row r="91" spans="3:18" ht="15.75" customHeight="1" x14ac:dyDescent="0.2">
      <c r="C91" s="22"/>
      <c r="D91" s="22"/>
      <c r="E91" s="22"/>
      <c r="F91" s="22"/>
      <c r="G91" s="22"/>
      <c r="H91" s="22"/>
      <c r="I91" s="22"/>
      <c r="J91" s="22"/>
      <c r="K91" s="22"/>
      <c r="L91" s="22"/>
      <c r="M91" s="22"/>
      <c r="N91" s="22"/>
      <c r="O91" s="22"/>
      <c r="P91" s="22"/>
      <c r="Q91" s="22"/>
      <c r="R91" s="22"/>
    </row>
    <row r="92" spans="3:18" ht="15.75" customHeight="1" x14ac:dyDescent="0.2">
      <c r="C92" s="22"/>
      <c r="D92" s="22"/>
      <c r="E92" s="22"/>
      <c r="F92" s="22"/>
      <c r="G92" s="22"/>
      <c r="H92" s="22"/>
      <c r="I92" s="22"/>
      <c r="J92" s="22"/>
      <c r="K92" s="22"/>
      <c r="L92" s="22"/>
      <c r="M92" s="22"/>
      <c r="N92" s="22"/>
      <c r="O92" s="22"/>
      <c r="P92" s="22"/>
      <c r="Q92" s="22"/>
      <c r="R92" s="22"/>
    </row>
    <row r="93" spans="3:18" ht="15.75" customHeight="1" x14ac:dyDescent="0.2">
      <c r="C93" s="22"/>
      <c r="D93" s="22"/>
      <c r="E93" s="22"/>
      <c r="F93" s="22"/>
      <c r="G93" s="22"/>
      <c r="H93" s="22"/>
      <c r="I93" s="22"/>
      <c r="J93" s="22"/>
      <c r="K93" s="22"/>
      <c r="L93" s="22"/>
      <c r="M93" s="22"/>
      <c r="N93" s="22"/>
      <c r="O93" s="22"/>
      <c r="P93" s="22"/>
      <c r="Q93" s="22"/>
      <c r="R93" s="22"/>
    </row>
    <row r="94" spans="3:18" ht="15.75" customHeight="1" x14ac:dyDescent="0.2">
      <c r="C94" s="22"/>
      <c r="D94" s="22"/>
      <c r="E94" s="22"/>
      <c r="F94" s="22"/>
      <c r="G94" s="22"/>
      <c r="H94" s="22"/>
      <c r="I94" s="22"/>
      <c r="J94" s="22"/>
      <c r="K94" s="22"/>
      <c r="L94" s="22"/>
      <c r="M94" s="22"/>
      <c r="N94" s="22"/>
      <c r="O94" s="22"/>
      <c r="P94" s="22"/>
      <c r="Q94" s="22"/>
      <c r="R94" s="22"/>
    </row>
    <row r="95" spans="3:18" ht="15.75" customHeight="1" x14ac:dyDescent="0.2">
      <c r="C95" s="22"/>
      <c r="D95" s="22"/>
      <c r="E95" s="22"/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</row>
    <row r="96" spans="3:18" ht="15.75" customHeight="1" x14ac:dyDescent="0.2">
      <c r="C96" s="22"/>
      <c r="D96" s="22"/>
      <c r="E96" s="22"/>
      <c r="F96" s="22"/>
      <c r="G96" s="22"/>
      <c r="H96" s="22"/>
      <c r="I96" s="22"/>
      <c r="J96" s="22"/>
      <c r="K96" s="22"/>
      <c r="L96" s="22"/>
      <c r="M96" s="22"/>
      <c r="N96" s="22"/>
      <c r="O96" s="22"/>
      <c r="P96" s="22"/>
      <c r="Q96" s="22"/>
      <c r="R96" s="22"/>
    </row>
    <row r="97" spans="3:18" ht="15.75" customHeight="1" x14ac:dyDescent="0.2">
      <c r="C97" s="22"/>
      <c r="D97" s="22"/>
      <c r="E97" s="22"/>
      <c r="F97" s="22"/>
      <c r="G97" s="22"/>
      <c r="H97" s="22"/>
      <c r="I97" s="22"/>
      <c r="J97" s="22"/>
      <c r="K97" s="22"/>
      <c r="L97" s="22"/>
      <c r="M97" s="22"/>
      <c r="N97" s="22"/>
      <c r="O97" s="22"/>
      <c r="P97" s="22"/>
      <c r="Q97" s="22"/>
      <c r="R97" s="22"/>
    </row>
    <row r="98" spans="3:18" ht="15.75" customHeight="1" x14ac:dyDescent="0.2">
      <c r="C98" s="22"/>
      <c r="D98" s="22"/>
      <c r="E98" s="22"/>
      <c r="F98" s="22"/>
      <c r="G98" s="22"/>
      <c r="H98" s="22"/>
      <c r="I98" s="22"/>
      <c r="J98" s="22"/>
      <c r="K98" s="22"/>
      <c r="L98" s="22"/>
      <c r="M98" s="22"/>
      <c r="N98" s="22"/>
      <c r="O98" s="22"/>
      <c r="P98" s="22"/>
      <c r="Q98" s="22"/>
      <c r="R98" s="22"/>
    </row>
    <row r="99" spans="3:18" ht="15.75" customHeight="1" x14ac:dyDescent="0.2">
      <c r="C99" s="22"/>
      <c r="D99" s="22"/>
      <c r="E99" s="22"/>
      <c r="F99" s="22"/>
      <c r="G99" s="22"/>
      <c r="H99" s="22"/>
      <c r="I99" s="22"/>
      <c r="J99" s="22"/>
      <c r="K99" s="22"/>
      <c r="L99" s="22"/>
      <c r="M99" s="22"/>
      <c r="N99" s="22"/>
      <c r="O99" s="22"/>
      <c r="P99" s="22"/>
      <c r="Q99" s="22"/>
      <c r="R99" s="22"/>
    </row>
    <row r="100" spans="3:18" ht="15.75" customHeight="1" x14ac:dyDescent="0.2">
      <c r="C100" s="22"/>
      <c r="D100" s="22"/>
      <c r="E100" s="22"/>
      <c r="F100" s="22"/>
      <c r="G100" s="22"/>
      <c r="H100" s="22"/>
      <c r="I100" s="22"/>
      <c r="J100" s="22"/>
      <c r="K100" s="22"/>
      <c r="L100" s="22"/>
      <c r="M100" s="22"/>
      <c r="N100" s="22"/>
      <c r="O100" s="22"/>
      <c r="P100" s="22"/>
      <c r="Q100" s="22"/>
      <c r="R100" s="22"/>
    </row>
    <row r="101" spans="3:18" ht="15.75" customHeight="1" x14ac:dyDescent="0.2">
      <c r="C101" s="22"/>
      <c r="D101" s="22"/>
      <c r="E101" s="22"/>
      <c r="F101" s="22"/>
      <c r="G101" s="22"/>
      <c r="H101" s="22"/>
      <c r="I101" s="22"/>
      <c r="J101" s="22"/>
      <c r="K101" s="22"/>
      <c r="L101" s="22"/>
      <c r="M101" s="22"/>
      <c r="N101" s="22"/>
      <c r="O101" s="22"/>
      <c r="P101" s="22"/>
      <c r="Q101" s="22"/>
      <c r="R101" s="22"/>
    </row>
    <row r="102" spans="3:18" ht="15.75" customHeight="1" x14ac:dyDescent="0.2">
      <c r="C102" s="22"/>
      <c r="D102" s="22"/>
      <c r="E102" s="22"/>
      <c r="F102" s="22"/>
      <c r="G102" s="22"/>
      <c r="H102" s="22"/>
      <c r="I102" s="22"/>
      <c r="J102" s="22"/>
      <c r="K102" s="22"/>
      <c r="L102" s="22"/>
      <c r="M102" s="22"/>
      <c r="N102" s="22"/>
      <c r="O102" s="22"/>
      <c r="P102" s="22"/>
      <c r="Q102" s="22"/>
      <c r="R102" s="22"/>
    </row>
    <row r="103" spans="3:18" ht="15.75" customHeight="1" x14ac:dyDescent="0.2">
      <c r="C103" s="22"/>
      <c r="D103" s="22"/>
      <c r="E103" s="22"/>
      <c r="F103" s="22"/>
      <c r="G103" s="22"/>
      <c r="H103" s="22"/>
      <c r="I103" s="22"/>
      <c r="J103" s="22"/>
      <c r="K103" s="22"/>
      <c r="L103" s="22"/>
      <c r="M103" s="22"/>
      <c r="N103" s="22"/>
      <c r="O103" s="22"/>
      <c r="P103" s="22"/>
      <c r="Q103" s="22"/>
      <c r="R103" s="22"/>
    </row>
    <row r="104" spans="3:18" ht="15.75" customHeight="1" x14ac:dyDescent="0.2">
      <c r="C104" s="22"/>
      <c r="D104" s="22"/>
      <c r="E104" s="22"/>
      <c r="F104" s="22"/>
      <c r="G104" s="22"/>
      <c r="H104" s="22"/>
      <c r="I104" s="22"/>
      <c r="J104" s="22"/>
      <c r="K104" s="22"/>
      <c r="L104" s="22"/>
      <c r="M104" s="22"/>
      <c r="N104" s="22"/>
      <c r="O104" s="22"/>
      <c r="P104" s="22"/>
      <c r="Q104" s="22"/>
      <c r="R104" s="22"/>
    </row>
    <row r="105" spans="3:18" ht="15.75" customHeight="1" x14ac:dyDescent="0.2">
      <c r="C105" s="22"/>
      <c r="D105" s="22"/>
      <c r="E105" s="22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</row>
    <row r="106" spans="3:18" ht="15.75" customHeight="1" x14ac:dyDescent="0.2">
      <c r="C106" s="22"/>
      <c r="D106" s="22"/>
      <c r="E106" s="22"/>
      <c r="F106" s="22"/>
      <c r="G106" s="22"/>
      <c r="H106" s="22"/>
      <c r="I106" s="22"/>
      <c r="J106" s="22"/>
      <c r="K106" s="22"/>
      <c r="L106" s="22"/>
      <c r="M106" s="22"/>
      <c r="N106" s="22"/>
      <c r="O106" s="22"/>
      <c r="P106" s="22"/>
      <c r="Q106" s="22"/>
      <c r="R106" s="22"/>
    </row>
    <row r="107" spans="3:18" ht="15.75" customHeight="1" x14ac:dyDescent="0.2">
      <c r="C107" s="22"/>
      <c r="D107" s="22"/>
      <c r="E107" s="22"/>
      <c r="F107" s="22"/>
      <c r="G107" s="22"/>
      <c r="H107" s="22"/>
      <c r="I107" s="22"/>
      <c r="J107" s="22"/>
      <c r="K107" s="22"/>
      <c r="L107" s="22"/>
      <c r="M107" s="22"/>
      <c r="N107" s="22"/>
      <c r="O107" s="22"/>
      <c r="P107" s="22"/>
      <c r="Q107" s="22"/>
      <c r="R107" s="22"/>
    </row>
    <row r="108" spans="3:18" ht="15.75" customHeight="1" x14ac:dyDescent="0.2">
      <c r="C108" s="22"/>
      <c r="D108" s="22"/>
      <c r="E108" s="22"/>
      <c r="F108" s="22"/>
      <c r="G108" s="22"/>
      <c r="H108" s="22"/>
      <c r="I108" s="22"/>
      <c r="J108" s="22"/>
      <c r="K108" s="22"/>
      <c r="L108" s="22"/>
      <c r="M108" s="22"/>
      <c r="N108" s="22"/>
      <c r="O108" s="22"/>
      <c r="P108" s="22"/>
      <c r="Q108" s="22"/>
      <c r="R108" s="22"/>
    </row>
    <row r="109" spans="3:18" ht="15.75" customHeight="1" x14ac:dyDescent="0.2">
      <c r="C109" s="22"/>
      <c r="D109" s="22"/>
      <c r="E109" s="22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</row>
    <row r="110" spans="3:18" ht="15.75" customHeight="1" x14ac:dyDescent="0.2">
      <c r="C110" s="22"/>
      <c r="D110" s="22"/>
      <c r="E110" s="22"/>
      <c r="F110" s="22"/>
      <c r="G110" s="22"/>
      <c r="H110" s="22"/>
      <c r="I110" s="22"/>
      <c r="J110" s="22"/>
      <c r="K110" s="22"/>
      <c r="L110" s="22"/>
      <c r="M110" s="22"/>
      <c r="N110" s="22"/>
      <c r="O110" s="22"/>
      <c r="P110" s="22"/>
      <c r="Q110" s="22"/>
      <c r="R110" s="22"/>
    </row>
    <row r="111" spans="3:18" ht="15.75" customHeight="1" x14ac:dyDescent="0.2">
      <c r="C111" s="22"/>
      <c r="D111" s="22"/>
      <c r="E111" s="22"/>
      <c r="F111" s="22"/>
      <c r="G111" s="22"/>
      <c r="H111" s="22"/>
      <c r="I111" s="22"/>
      <c r="J111" s="22"/>
      <c r="K111" s="22"/>
      <c r="L111" s="22"/>
      <c r="M111" s="22"/>
      <c r="N111" s="22"/>
      <c r="O111" s="22"/>
      <c r="P111" s="22"/>
      <c r="Q111" s="22"/>
      <c r="R111" s="22"/>
    </row>
    <row r="112" spans="3:18" ht="15.75" customHeight="1" x14ac:dyDescent="0.2">
      <c r="C112" s="22"/>
      <c r="D112" s="22"/>
      <c r="E112" s="22"/>
      <c r="F112" s="22"/>
      <c r="G112" s="22"/>
      <c r="H112" s="22"/>
      <c r="I112" s="22"/>
      <c r="J112" s="22"/>
      <c r="K112" s="22"/>
      <c r="L112" s="22"/>
      <c r="M112" s="22"/>
      <c r="N112" s="22"/>
      <c r="O112" s="22"/>
      <c r="P112" s="22"/>
      <c r="Q112" s="22"/>
      <c r="R112" s="22"/>
    </row>
    <row r="113" spans="3:18" ht="15.75" customHeight="1" x14ac:dyDescent="0.2">
      <c r="C113" s="22"/>
      <c r="D113" s="22"/>
      <c r="E113" s="22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</row>
    <row r="114" spans="3:18" ht="15.75" customHeight="1" x14ac:dyDescent="0.2">
      <c r="C114" s="22"/>
      <c r="D114" s="22"/>
      <c r="E114" s="22"/>
      <c r="F114" s="22"/>
      <c r="G114" s="22"/>
      <c r="H114" s="22"/>
      <c r="I114" s="22"/>
      <c r="J114" s="22"/>
      <c r="K114" s="22"/>
      <c r="L114" s="22"/>
      <c r="M114" s="22"/>
      <c r="N114" s="22"/>
      <c r="O114" s="22"/>
      <c r="P114" s="22"/>
      <c r="Q114" s="22"/>
      <c r="R114" s="22"/>
    </row>
    <row r="115" spans="3:18" ht="15.75" customHeight="1" x14ac:dyDescent="0.2">
      <c r="C115" s="22"/>
      <c r="D115" s="22"/>
      <c r="E115" s="22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</row>
    <row r="116" spans="3:18" ht="15.75" customHeight="1" x14ac:dyDescent="0.2">
      <c r="C116" s="22"/>
      <c r="D116" s="22"/>
      <c r="E116" s="22"/>
      <c r="F116" s="22"/>
      <c r="G116" s="22"/>
      <c r="H116" s="22"/>
      <c r="I116" s="22"/>
      <c r="J116" s="22"/>
      <c r="K116" s="22"/>
      <c r="L116" s="22"/>
      <c r="M116" s="22"/>
      <c r="N116" s="22"/>
      <c r="O116" s="22"/>
      <c r="P116" s="22"/>
      <c r="Q116" s="22"/>
      <c r="R116" s="22"/>
    </row>
    <row r="117" spans="3:18" ht="15.75" customHeight="1" x14ac:dyDescent="0.2">
      <c r="C117" s="22"/>
      <c r="D117" s="22"/>
      <c r="E117" s="22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</row>
    <row r="118" spans="3:18" ht="15.75" customHeight="1" x14ac:dyDescent="0.2">
      <c r="C118" s="22"/>
      <c r="D118" s="22"/>
      <c r="E118" s="22"/>
      <c r="F118" s="22"/>
      <c r="G118" s="22"/>
      <c r="H118" s="22"/>
      <c r="I118" s="22"/>
      <c r="J118" s="22"/>
      <c r="K118" s="22"/>
      <c r="L118" s="22"/>
      <c r="M118" s="22"/>
      <c r="N118" s="22"/>
      <c r="O118" s="22"/>
      <c r="P118" s="22"/>
      <c r="Q118" s="22"/>
      <c r="R118" s="22"/>
    </row>
    <row r="119" spans="3:18" ht="15.75" customHeight="1" x14ac:dyDescent="0.2">
      <c r="C119" s="22"/>
      <c r="D119" s="22"/>
      <c r="E119" s="22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</row>
    <row r="120" spans="3:18" ht="15.75" customHeight="1" x14ac:dyDescent="0.2">
      <c r="C120" s="22"/>
      <c r="D120" s="22"/>
      <c r="E120" s="22"/>
      <c r="F120" s="22"/>
      <c r="G120" s="22"/>
      <c r="H120" s="22"/>
      <c r="I120" s="22"/>
      <c r="J120" s="22"/>
      <c r="K120" s="22"/>
      <c r="L120" s="22"/>
      <c r="M120" s="22"/>
      <c r="N120" s="22"/>
      <c r="O120" s="22"/>
      <c r="P120" s="22"/>
      <c r="Q120" s="22"/>
      <c r="R120" s="22"/>
    </row>
    <row r="121" spans="3:18" ht="15.75" customHeight="1" x14ac:dyDescent="0.2">
      <c r="C121" s="22"/>
      <c r="D121" s="22"/>
      <c r="E121" s="22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</row>
    <row r="122" spans="3:18" ht="15.75" customHeight="1" x14ac:dyDescent="0.2">
      <c r="C122" s="22"/>
      <c r="D122" s="22"/>
      <c r="E122" s="22"/>
      <c r="F122" s="22"/>
      <c r="G122" s="22"/>
      <c r="H122" s="22"/>
      <c r="I122" s="22"/>
      <c r="J122" s="22"/>
      <c r="K122" s="22"/>
      <c r="L122" s="22"/>
      <c r="M122" s="22"/>
      <c r="N122" s="22"/>
      <c r="O122" s="22"/>
      <c r="P122" s="22"/>
      <c r="Q122" s="22"/>
      <c r="R122" s="22"/>
    </row>
    <row r="123" spans="3:18" ht="15.75" customHeight="1" x14ac:dyDescent="0.2">
      <c r="C123" s="22"/>
      <c r="D123" s="22"/>
      <c r="E123" s="22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</row>
    <row r="124" spans="3:18" ht="15.75" customHeight="1" x14ac:dyDescent="0.2">
      <c r="C124" s="22"/>
      <c r="D124" s="22"/>
      <c r="E124" s="22"/>
      <c r="F124" s="22"/>
      <c r="G124" s="22"/>
      <c r="H124" s="22"/>
      <c r="I124" s="22"/>
      <c r="J124" s="22"/>
      <c r="K124" s="22"/>
      <c r="L124" s="22"/>
      <c r="M124" s="22"/>
      <c r="N124" s="22"/>
      <c r="O124" s="22"/>
      <c r="P124" s="22"/>
      <c r="Q124" s="22"/>
      <c r="R124" s="22"/>
    </row>
    <row r="125" spans="3:18" ht="15.75" customHeight="1" x14ac:dyDescent="0.2">
      <c r="C125" s="22"/>
      <c r="D125" s="22"/>
      <c r="E125" s="22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</row>
    <row r="126" spans="3:18" ht="15.75" customHeight="1" x14ac:dyDescent="0.2"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</row>
    <row r="127" spans="3:18" ht="15.75" customHeight="1" x14ac:dyDescent="0.2"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</row>
    <row r="128" spans="3:18" ht="15.75" customHeight="1" x14ac:dyDescent="0.2"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</row>
    <row r="129" spans="3:18" ht="15.75" customHeight="1" x14ac:dyDescent="0.2"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</row>
    <row r="130" spans="3:18" ht="15.75" customHeight="1" x14ac:dyDescent="0.2"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</row>
    <row r="131" spans="3:18" ht="15.75" customHeight="1" x14ac:dyDescent="0.2"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</row>
    <row r="132" spans="3:18" ht="15.75" customHeight="1" x14ac:dyDescent="0.2"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</row>
    <row r="133" spans="3:18" ht="15.75" customHeight="1" x14ac:dyDescent="0.2"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</row>
    <row r="134" spans="3:18" ht="15.75" customHeight="1" x14ac:dyDescent="0.2"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</row>
    <row r="135" spans="3:18" ht="15.75" customHeight="1" x14ac:dyDescent="0.2"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</row>
    <row r="136" spans="3:18" ht="15.75" customHeight="1" x14ac:dyDescent="0.2"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</row>
    <row r="137" spans="3:18" ht="15.75" customHeight="1" x14ac:dyDescent="0.2"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</row>
    <row r="138" spans="3:18" ht="15.75" customHeight="1" x14ac:dyDescent="0.2"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</row>
    <row r="139" spans="3:18" ht="15.75" customHeight="1" x14ac:dyDescent="0.2"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</row>
    <row r="140" spans="3:18" ht="15.75" customHeight="1" x14ac:dyDescent="0.2"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</row>
    <row r="141" spans="3:18" ht="15.75" customHeight="1" x14ac:dyDescent="0.2"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</row>
    <row r="142" spans="3:18" ht="15.75" customHeight="1" x14ac:dyDescent="0.2"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</row>
    <row r="143" spans="3:18" ht="15.75" customHeight="1" x14ac:dyDescent="0.2"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</row>
    <row r="144" spans="3:18" ht="15.75" customHeight="1" x14ac:dyDescent="0.2"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</row>
    <row r="145" spans="3:18" ht="15.75" customHeight="1" x14ac:dyDescent="0.2"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</row>
    <row r="146" spans="3:18" ht="15.75" customHeight="1" x14ac:dyDescent="0.2">
      <c r="C146" s="22"/>
      <c r="D146" s="22"/>
      <c r="E146" s="22"/>
      <c r="F146" s="22"/>
      <c r="G146" s="22"/>
      <c r="H146" s="22"/>
      <c r="I146" s="22"/>
      <c r="J146" s="22"/>
      <c r="K146" s="22"/>
      <c r="L146" s="22"/>
      <c r="M146" s="22"/>
      <c r="N146" s="22"/>
      <c r="O146" s="22"/>
      <c r="P146" s="22"/>
      <c r="Q146" s="22"/>
      <c r="R146" s="22"/>
    </row>
    <row r="147" spans="3:18" ht="15.75" customHeight="1" x14ac:dyDescent="0.2"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</row>
    <row r="148" spans="3:18" ht="15.75" customHeight="1" x14ac:dyDescent="0.2">
      <c r="C148" s="22"/>
      <c r="D148" s="22"/>
      <c r="E148" s="22"/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</row>
    <row r="149" spans="3:18" ht="15.75" customHeight="1" x14ac:dyDescent="0.2">
      <c r="C149" s="22"/>
      <c r="D149" s="22"/>
      <c r="E149" s="22"/>
      <c r="F149" s="22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</row>
    <row r="150" spans="3:18" ht="15.75" customHeight="1" x14ac:dyDescent="0.2">
      <c r="C150" s="22"/>
      <c r="D150" s="22"/>
      <c r="E150" s="22"/>
      <c r="F150" s="22"/>
      <c r="G150" s="22"/>
      <c r="H150" s="22"/>
      <c r="I150" s="22"/>
      <c r="J150" s="22"/>
      <c r="K150" s="22"/>
      <c r="L150" s="22"/>
      <c r="M150" s="22"/>
      <c r="N150" s="22"/>
      <c r="O150" s="22"/>
      <c r="P150" s="22"/>
      <c r="Q150" s="22"/>
      <c r="R150" s="22"/>
    </row>
    <row r="151" spans="3:18" ht="15.75" customHeight="1" x14ac:dyDescent="0.2">
      <c r="C151" s="22"/>
      <c r="D151" s="22"/>
      <c r="E151" s="22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</row>
    <row r="152" spans="3:18" ht="15.75" customHeight="1" x14ac:dyDescent="0.2">
      <c r="C152" s="22"/>
      <c r="D152" s="22"/>
      <c r="E152" s="22"/>
      <c r="F152" s="22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</row>
    <row r="153" spans="3:18" ht="15.75" customHeight="1" x14ac:dyDescent="0.2">
      <c r="C153" s="22"/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</row>
    <row r="154" spans="3:18" ht="15.75" customHeight="1" x14ac:dyDescent="0.2">
      <c r="C154" s="22"/>
      <c r="D154" s="22"/>
      <c r="E154" s="22"/>
      <c r="F154" s="22"/>
      <c r="G154" s="22"/>
      <c r="H154" s="22"/>
      <c r="I154" s="22"/>
      <c r="J154" s="22"/>
      <c r="K154" s="22"/>
      <c r="L154" s="22"/>
      <c r="M154" s="22"/>
      <c r="N154" s="22"/>
      <c r="O154" s="22"/>
      <c r="P154" s="22"/>
      <c r="Q154" s="22"/>
      <c r="R154" s="22"/>
    </row>
    <row r="155" spans="3:18" ht="15.75" customHeight="1" x14ac:dyDescent="0.2">
      <c r="C155" s="22"/>
      <c r="D155" s="22"/>
      <c r="E155" s="22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</row>
    <row r="156" spans="3:18" ht="15.75" customHeight="1" x14ac:dyDescent="0.2">
      <c r="C156" s="22"/>
      <c r="D156" s="22"/>
      <c r="E156" s="22"/>
      <c r="F156" s="22"/>
      <c r="G156" s="22"/>
      <c r="H156" s="22"/>
      <c r="I156" s="22"/>
      <c r="J156" s="22"/>
      <c r="K156" s="22"/>
      <c r="L156" s="22"/>
      <c r="M156" s="22"/>
      <c r="N156" s="22"/>
      <c r="O156" s="22"/>
      <c r="P156" s="22"/>
      <c r="Q156" s="22"/>
      <c r="R156" s="22"/>
    </row>
    <row r="157" spans="3:18" ht="15.75" customHeight="1" x14ac:dyDescent="0.2">
      <c r="C157" s="22"/>
      <c r="D157" s="22"/>
      <c r="E157" s="22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</row>
    <row r="158" spans="3:18" ht="15.75" customHeight="1" x14ac:dyDescent="0.2">
      <c r="C158" s="22"/>
      <c r="D158" s="22"/>
      <c r="E158" s="22"/>
      <c r="F158" s="22"/>
      <c r="G158" s="22"/>
      <c r="H158" s="22"/>
      <c r="I158" s="22"/>
      <c r="J158" s="22"/>
      <c r="K158" s="22"/>
      <c r="L158" s="22"/>
      <c r="M158" s="22"/>
      <c r="N158" s="22"/>
      <c r="O158" s="22"/>
      <c r="P158" s="22"/>
      <c r="Q158" s="22"/>
      <c r="R158" s="22"/>
    </row>
    <row r="159" spans="3:18" ht="15.75" customHeight="1" x14ac:dyDescent="0.2">
      <c r="C159" s="22"/>
      <c r="D159" s="22"/>
      <c r="E159" s="22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</row>
    <row r="160" spans="3:18" ht="15.75" customHeight="1" x14ac:dyDescent="0.2">
      <c r="C160" s="22"/>
      <c r="D160" s="22"/>
      <c r="E160" s="22"/>
      <c r="F160" s="22"/>
      <c r="G160" s="22"/>
      <c r="H160" s="22"/>
      <c r="I160" s="22"/>
      <c r="J160" s="22"/>
      <c r="K160" s="22"/>
      <c r="L160" s="22"/>
      <c r="M160" s="22"/>
      <c r="N160" s="22"/>
      <c r="O160" s="22"/>
      <c r="P160" s="22"/>
      <c r="Q160" s="22"/>
      <c r="R160" s="22"/>
    </row>
    <row r="161" spans="3:18" ht="15.75" customHeight="1" x14ac:dyDescent="0.2">
      <c r="C161" s="22"/>
      <c r="D161" s="22"/>
      <c r="E161" s="22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</row>
    <row r="162" spans="3:18" ht="15.75" customHeight="1" x14ac:dyDescent="0.2">
      <c r="C162" s="22"/>
      <c r="D162" s="22"/>
      <c r="E162" s="22"/>
      <c r="F162" s="22"/>
      <c r="G162" s="22"/>
      <c r="H162" s="22"/>
      <c r="I162" s="22"/>
      <c r="J162" s="22"/>
      <c r="K162" s="22"/>
      <c r="L162" s="22"/>
      <c r="M162" s="22"/>
      <c r="N162" s="22"/>
      <c r="O162" s="22"/>
      <c r="P162" s="22"/>
      <c r="Q162" s="22"/>
      <c r="R162" s="22"/>
    </row>
    <row r="163" spans="3:18" ht="15.75" customHeight="1" x14ac:dyDescent="0.2">
      <c r="C163" s="22"/>
      <c r="D163" s="22"/>
      <c r="E163" s="22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</row>
    <row r="164" spans="3:18" ht="15.75" customHeight="1" x14ac:dyDescent="0.2">
      <c r="C164" s="22"/>
      <c r="D164" s="22"/>
      <c r="E164" s="22"/>
      <c r="F164" s="22"/>
      <c r="G164" s="22"/>
      <c r="H164" s="22"/>
      <c r="I164" s="22"/>
      <c r="J164" s="22"/>
      <c r="K164" s="22"/>
      <c r="L164" s="22"/>
      <c r="M164" s="22"/>
      <c r="N164" s="22"/>
      <c r="O164" s="22"/>
      <c r="P164" s="22"/>
      <c r="Q164" s="22"/>
      <c r="R164" s="22"/>
    </row>
    <row r="165" spans="3:18" ht="15.75" customHeight="1" x14ac:dyDescent="0.2">
      <c r="C165" s="22"/>
      <c r="D165" s="22"/>
      <c r="E165" s="22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</row>
    <row r="166" spans="3:18" ht="15.75" customHeight="1" x14ac:dyDescent="0.2">
      <c r="C166" s="22"/>
      <c r="D166" s="22"/>
      <c r="E166" s="22"/>
      <c r="F166" s="22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</row>
    <row r="167" spans="3:18" ht="15.75" customHeight="1" x14ac:dyDescent="0.2">
      <c r="C167" s="22"/>
      <c r="D167" s="22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</row>
    <row r="168" spans="3:18" ht="15.75" customHeight="1" x14ac:dyDescent="0.2">
      <c r="C168" s="22"/>
      <c r="D168" s="22"/>
      <c r="E168" s="22"/>
      <c r="F168" s="22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  <c r="R168" s="22"/>
    </row>
    <row r="169" spans="3:18" ht="15.75" customHeight="1" x14ac:dyDescent="0.2">
      <c r="C169" s="22"/>
      <c r="D169" s="22"/>
      <c r="E169" s="22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</row>
    <row r="170" spans="3:18" ht="15.75" customHeight="1" x14ac:dyDescent="0.2">
      <c r="C170" s="22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</row>
    <row r="171" spans="3:18" ht="15.75" customHeight="1" x14ac:dyDescent="0.2">
      <c r="C171" s="22"/>
      <c r="D171" s="22"/>
      <c r="E171" s="22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</row>
    <row r="172" spans="3:18" ht="15.75" customHeight="1" x14ac:dyDescent="0.2">
      <c r="C172" s="22"/>
      <c r="D172" s="22"/>
      <c r="E172" s="22"/>
      <c r="F172" s="22"/>
      <c r="G172" s="22"/>
      <c r="H172" s="22"/>
      <c r="I172" s="22"/>
      <c r="J172" s="22"/>
      <c r="K172" s="22"/>
      <c r="L172" s="22"/>
      <c r="M172" s="22"/>
      <c r="N172" s="22"/>
      <c r="O172" s="22"/>
      <c r="P172" s="22"/>
      <c r="Q172" s="22"/>
      <c r="R172" s="22"/>
    </row>
    <row r="173" spans="3:18" ht="15.75" customHeight="1" x14ac:dyDescent="0.2">
      <c r="C173" s="22"/>
      <c r="D173" s="22"/>
      <c r="E173" s="22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</row>
    <row r="174" spans="3:18" ht="15.75" customHeight="1" x14ac:dyDescent="0.2">
      <c r="C174" s="22"/>
      <c r="D174" s="22"/>
      <c r="E174" s="22"/>
      <c r="F174" s="22"/>
      <c r="G174" s="22"/>
      <c r="H174" s="22"/>
      <c r="I174" s="22"/>
      <c r="J174" s="22"/>
      <c r="K174" s="22"/>
      <c r="L174" s="22"/>
      <c r="M174" s="22"/>
      <c r="N174" s="22"/>
      <c r="O174" s="22"/>
      <c r="P174" s="22"/>
      <c r="Q174" s="22"/>
      <c r="R174" s="22"/>
    </row>
    <row r="175" spans="3:18" ht="15.75" customHeight="1" x14ac:dyDescent="0.2">
      <c r="C175" s="22"/>
      <c r="D175" s="22"/>
      <c r="E175" s="22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</row>
    <row r="176" spans="3:18" ht="15.75" customHeight="1" x14ac:dyDescent="0.2">
      <c r="C176" s="22"/>
      <c r="D176" s="22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  <c r="R176" s="22"/>
    </row>
    <row r="177" spans="3:18" ht="15.75" customHeight="1" x14ac:dyDescent="0.2">
      <c r="C177" s="22"/>
      <c r="D177" s="22"/>
      <c r="E177" s="22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</row>
    <row r="178" spans="3:18" ht="15.75" customHeight="1" x14ac:dyDescent="0.2">
      <c r="C178" s="22"/>
      <c r="D178" s="22"/>
      <c r="E178" s="22"/>
      <c r="F178" s="22"/>
      <c r="G178" s="22"/>
      <c r="H178" s="22"/>
      <c r="I178" s="22"/>
      <c r="J178" s="22"/>
      <c r="K178" s="22"/>
      <c r="L178" s="22"/>
      <c r="M178" s="22"/>
      <c r="N178" s="22"/>
      <c r="O178" s="22"/>
      <c r="P178" s="22"/>
      <c r="Q178" s="22"/>
      <c r="R178" s="22"/>
    </row>
    <row r="179" spans="3:18" ht="15.75" customHeight="1" x14ac:dyDescent="0.2">
      <c r="C179" s="22"/>
      <c r="D179" s="22"/>
      <c r="E179" s="22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</row>
    <row r="180" spans="3:18" ht="15.75" customHeight="1" x14ac:dyDescent="0.2">
      <c r="C180" s="22"/>
      <c r="D180" s="22"/>
      <c r="E180" s="22"/>
      <c r="F180" s="22"/>
      <c r="G180" s="22"/>
      <c r="H180" s="22"/>
      <c r="I180" s="22"/>
      <c r="J180" s="22"/>
      <c r="K180" s="22"/>
      <c r="L180" s="22"/>
      <c r="M180" s="22"/>
      <c r="N180" s="22"/>
      <c r="O180" s="22"/>
      <c r="P180" s="22"/>
      <c r="Q180" s="22"/>
      <c r="R180" s="22"/>
    </row>
    <row r="181" spans="3:18" ht="15.75" customHeight="1" x14ac:dyDescent="0.2">
      <c r="C181" s="22"/>
      <c r="D181" s="22"/>
      <c r="E181" s="22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</row>
    <row r="182" spans="3:18" ht="15.75" customHeight="1" x14ac:dyDescent="0.2">
      <c r="C182" s="22"/>
      <c r="D182" s="22"/>
      <c r="E182" s="22"/>
      <c r="F182" s="22"/>
      <c r="G182" s="22"/>
      <c r="H182" s="22"/>
      <c r="I182" s="22"/>
      <c r="J182" s="22"/>
      <c r="K182" s="22"/>
      <c r="L182" s="22"/>
      <c r="M182" s="22"/>
      <c r="N182" s="22"/>
      <c r="O182" s="22"/>
      <c r="P182" s="22"/>
      <c r="Q182" s="22"/>
      <c r="R182" s="22"/>
    </row>
    <row r="183" spans="3:18" ht="15.75" customHeight="1" x14ac:dyDescent="0.2">
      <c r="C183" s="22"/>
      <c r="D183" s="22"/>
      <c r="E183" s="22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</row>
    <row r="184" spans="3:18" ht="15.75" customHeight="1" x14ac:dyDescent="0.2">
      <c r="C184" s="22"/>
      <c r="D184" s="22"/>
      <c r="E184" s="22"/>
      <c r="F184" s="22"/>
      <c r="G184" s="22"/>
      <c r="H184" s="22"/>
      <c r="I184" s="22"/>
      <c r="J184" s="22"/>
      <c r="K184" s="22"/>
      <c r="L184" s="22"/>
      <c r="M184" s="22"/>
      <c r="N184" s="22"/>
      <c r="O184" s="22"/>
      <c r="P184" s="22"/>
      <c r="Q184" s="22"/>
      <c r="R184" s="22"/>
    </row>
    <row r="185" spans="3:18" ht="15.75" customHeight="1" x14ac:dyDescent="0.2">
      <c r="C185" s="22"/>
      <c r="D185" s="22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</row>
    <row r="186" spans="3:18" ht="15.75" customHeight="1" x14ac:dyDescent="0.2">
      <c r="C186" s="22"/>
      <c r="D186" s="22"/>
      <c r="E186" s="22"/>
      <c r="F186" s="22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</row>
    <row r="187" spans="3:18" ht="15.75" customHeight="1" x14ac:dyDescent="0.2">
      <c r="C187" s="22"/>
      <c r="D187" s="22"/>
      <c r="E187" s="22"/>
      <c r="F187" s="22"/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22"/>
      <c r="R187" s="22"/>
    </row>
    <row r="188" spans="3:18" ht="15.75" customHeight="1" x14ac:dyDescent="0.2">
      <c r="C188" s="22"/>
      <c r="D188" s="22"/>
      <c r="E188" s="22"/>
      <c r="F188" s="22"/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22"/>
      <c r="R188" s="22"/>
    </row>
    <row r="189" spans="3:18" ht="15.75" customHeight="1" x14ac:dyDescent="0.2">
      <c r="C189" s="22"/>
      <c r="D189" s="22"/>
      <c r="E189" s="22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</row>
    <row r="190" spans="3:18" ht="15.75" customHeight="1" x14ac:dyDescent="0.2">
      <c r="C190" s="22"/>
      <c r="D190" s="22"/>
      <c r="E190" s="22"/>
      <c r="F190" s="22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</row>
    <row r="191" spans="3:18" ht="15.75" customHeight="1" x14ac:dyDescent="0.2">
      <c r="C191" s="22"/>
      <c r="D191" s="22"/>
      <c r="E191" s="22"/>
      <c r="F191" s="22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</row>
    <row r="192" spans="3:18" ht="15.75" customHeight="1" x14ac:dyDescent="0.2">
      <c r="C192" s="22"/>
      <c r="D192" s="22"/>
      <c r="E192" s="22"/>
      <c r="F192" s="22"/>
      <c r="G192" s="22"/>
      <c r="H192" s="22"/>
      <c r="I192" s="22"/>
      <c r="J192" s="22"/>
      <c r="K192" s="22"/>
      <c r="L192" s="22"/>
      <c r="M192" s="22"/>
      <c r="N192" s="22"/>
      <c r="O192" s="22"/>
      <c r="P192" s="22"/>
      <c r="Q192" s="22"/>
      <c r="R192" s="22"/>
    </row>
    <row r="193" spans="3:18" ht="15.75" customHeight="1" x14ac:dyDescent="0.2">
      <c r="C193" s="22"/>
      <c r="D193" s="22"/>
      <c r="E193" s="22"/>
      <c r="F193" s="22"/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22"/>
      <c r="R193" s="22"/>
    </row>
    <row r="194" spans="3:18" ht="15.75" customHeight="1" x14ac:dyDescent="0.2">
      <c r="C194" s="22"/>
      <c r="D194" s="22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  <c r="R194" s="22"/>
    </row>
    <row r="195" spans="3:18" ht="15.75" customHeight="1" x14ac:dyDescent="0.2">
      <c r="C195" s="22"/>
      <c r="D195" s="22"/>
      <c r="E195" s="22"/>
      <c r="F195" s="22"/>
      <c r="G195" s="22"/>
      <c r="H195" s="22"/>
      <c r="I195" s="22"/>
      <c r="J195" s="22"/>
      <c r="K195" s="22"/>
      <c r="L195" s="22"/>
      <c r="M195" s="22"/>
      <c r="N195" s="22"/>
      <c r="O195" s="22"/>
      <c r="P195" s="22"/>
      <c r="Q195" s="22"/>
      <c r="R195" s="22"/>
    </row>
    <row r="196" spans="3:18" ht="15.75" customHeight="1" x14ac:dyDescent="0.2">
      <c r="C196" s="22"/>
      <c r="D196" s="22"/>
      <c r="E196" s="22"/>
      <c r="F196" s="22"/>
      <c r="G196" s="22"/>
      <c r="H196" s="22"/>
      <c r="I196" s="22"/>
      <c r="J196" s="22"/>
      <c r="K196" s="22"/>
      <c r="L196" s="22"/>
      <c r="M196" s="22"/>
      <c r="N196" s="22"/>
      <c r="O196" s="22"/>
      <c r="P196" s="22"/>
      <c r="Q196" s="22"/>
      <c r="R196" s="22"/>
    </row>
    <row r="197" spans="3:18" ht="15.75" customHeight="1" x14ac:dyDescent="0.2">
      <c r="C197" s="22"/>
      <c r="D197" s="22"/>
      <c r="E197" s="22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</row>
    <row r="198" spans="3:18" ht="15.75" customHeight="1" x14ac:dyDescent="0.2">
      <c r="C198" s="22"/>
      <c r="D198" s="22"/>
      <c r="E198" s="22"/>
      <c r="F198" s="22"/>
      <c r="G198" s="22"/>
      <c r="H198" s="22"/>
      <c r="I198" s="22"/>
      <c r="J198" s="22"/>
      <c r="K198" s="22"/>
      <c r="L198" s="22"/>
      <c r="M198" s="22"/>
      <c r="N198" s="22"/>
      <c r="O198" s="22"/>
      <c r="P198" s="22"/>
      <c r="Q198" s="22"/>
      <c r="R198" s="22"/>
    </row>
    <row r="199" spans="3:18" ht="15.75" customHeight="1" x14ac:dyDescent="0.2">
      <c r="C199" s="22"/>
      <c r="D199" s="22"/>
      <c r="E199" s="22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</row>
    <row r="200" spans="3:18" ht="15.75" customHeight="1" x14ac:dyDescent="0.2">
      <c r="C200" s="22"/>
      <c r="D200" s="22"/>
      <c r="E200" s="22"/>
      <c r="F200" s="22"/>
      <c r="G200" s="22"/>
      <c r="H200" s="22"/>
      <c r="I200" s="22"/>
      <c r="J200" s="22"/>
      <c r="K200" s="22"/>
      <c r="L200" s="22"/>
      <c r="M200" s="22"/>
      <c r="N200" s="22"/>
      <c r="O200" s="22"/>
      <c r="P200" s="22"/>
      <c r="Q200" s="22"/>
      <c r="R200" s="22"/>
    </row>
    <row r="201" spans="3:18" ht="15.75" customHeight="1" x14ac:dyDescent="0.2">
      <c r="C201" s="22"/>
      <c r="D201" s="22"/>
      <c r="E201" s="22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</row>
    <row r="202" spans="3:18" ht="15.75" customHeight="1" x14ac:dyDescent="0.2">
      <c r="C202" s="22"/>
      <c r="D202" s="22"/>
      <c r="E202" s="22"/>
      <c r="F202" s="22"/>
      <c r="G202" s="22"/>
      <c r="H202" s="22"/>
      <c r="I202" s="22"/>
      <c r="J202" s="22"/>
      <c r="K202" s="22"/>
      <c r="L202" s="22"/>
      <c r="M202" s="22"/>
      <c r="N202" s="22"/>
      <c r="O202" s="22"/>
      <c r="P202" s="22"/>
      <c r="Q202" s="22"/>
      <c r="R202" s="22"/>
    </row>
    <row r="203" spans="3:18" ht="15.75" customHeight="1" x14ac:dyDescent="0.2">
      <c r="C203" s="22"/>
      <c r="D203" s="22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</row>
    <row r="204" spans="3:18" ht="15.75" customHeight="1" x14ac:dyDescent="0.2">
      <c r="C204" s="22"/>
      <c r="D204" s="22"/>
      <c r="E204" s="22"/>
      <c r="F204" s="22"/>
      <c r="G204" s="22"/>
      <c r="H204" s="22"/>
      <c r="I204" s="22"/>
      <c r="J204" s="22"/>
      <c r="K204" s="22"/>
      <c r="L204" s="22"/>
      <c r="M204" s="22"/>
      <c r="N204" s="22"/>
      <c r="O204" s="22"/>
      <c r="P204" s="22"/>
      <c r="Q204" s="22"/>
      <c r="R204" s="22"/>
    </row>
    <row r="205" spans="3:18" ht="15.75" customHeight="1" x14ac:dyDescent="0.2">
      <c r="C205" s="22"/>
      <c r="D205" s="22"/>
      <c r="E205" s="22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</row>
    <row r="206" spans="3:18" ht="15.75" customHeight="1" x14ac:dyDescent="0.2">
      <c r="C206" s="22"/>
      <c r="D206" s="22"/>
      <c r="E206" s="22"/>
      <c r="F206" s="22"/>
      <c r="G206" s="22"/>
      <c r="H206" s="22"/>
      <c r="I206" s="22"/>
      <c r="J206" s="22"/>
      <c r="K206" s="22"/>
      <c r="L206" s="22"/>
      <c r="M206" s="22"/>
      <c r="N206" s="22"/>
      <c r="O206" s="22"/>
      <c r="P206" s="22"/>
      <c r="Q206" s="22"/>
      <c r="R206" s="22"/>
    </row>
    <row r="207" spans="3:18" ht="15.75" customHeight="1" x14ac:dyDescent="0.2">
      <c r="C207" s="22"/>
      <c r="D207" s="22"/>
      <c r="E207" s="22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</row>
    <row r="208" spans="3:18" ht="15.75" customHeight="1" x14ac:dyDescent="0.2">
      <c r="C208" s="22"/>
      <c r="D208" s="22"/>
      <c r="E208" s="22"/>
      <c r="F208" s="22"/>
      <c r="G208" s="22"/>
      <c r="H208" s="22"/>
      <c r="I208" s="22"/>
      <c r="J208" s="22"/>
      <c r="K208" s="22"/>
      <c r="L208" s="22"/>
      <c r="M208" s="22"/>
      <c r="N208" s="22"/>
      <c r="O208" s="22"/>
      <c r="P208" s="22"/>
      <c r="Q208" s="22"/>
      <c r="R208" s="22"/>
    </row>
    <row r="209" spans="3:18" ht="15.75" customHeight="1" x14ac:dyDescent="0.2">
      <c r="C209" s="22"/>
      <c r="D209" s="22"/>
      <c r="E209" s="22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</row>
    <row r="210" spans="3:18" ht="15.75" customHeight="1" x14ac:dyDescent="0.2">
      <c r="C210" s="22"/>
      <c r="D210" s="22"/>
      <c r="E210" s="22"/>
      <c r="F210" s="22"/>
      <c r="G210" s="22"/>
      <c r="H210" s="22"/>
      <c r="I210" s="22"/>
      <c r="J210" s="22"/>
      <c r="K210" s="22"/>
      <c r="L210" s="22"/>
      <c r="M210" s="22"/>
      <c r="N210" s="22"/>
      <c r="O210" s="22"/>
      <c r="P210" s="22"/>
      <c r="Q210" s="22"/>
      <c r="R210" s="22"/>
    </row>
    <row r="211" spans="3:18" ht="15.75" customHeight="1" x14ac:dyDescent="0.2">
      <c r="C211" s="22"/>
      <c r="D211" s="22"/>
      <c r="E211" s="22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</row>
    <row r="212" spans="3:18" ht="15.75" customHeight="1" x14ac:dyDescent="0.2">
      <c r="C212" s="22"/>
      <c r="D212" s="22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  <c r="R212" s="22"/>
    </row>
    <row r="213" spans="3:18" ht="15.75" customHeight="1" x14ac:dyDescent="0.2">
      <c r="C213" s="22"/>
      <c r="D213" s="22"/>
      <c r="E213" s="22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</row>
    <row r="214" spans="3:18" ht="15.75" customHeight="1" x14ac:dyDescent="0.2">
      <c r="C214" s="22"/>
      <c r="D214" s="22"/>
      <c r="E214" s="22"/>
      <c r="F214" s="22"/>
      <c r="G214" s="22"/>
      <c r="H214" s="22"/>
      <c r="I214" s="22"/>
      <c r="J214" s="22"/>
      <c r="K214" s="22"/>
      <c r="L214" s="22"/>
      <c r="M214" s="22"/>
      <c r="N214" s="22"/>
      <c r="O214" s="22"/>
      <c r="P214" s="22"/>
      <c r="Q214" s="22"/>
      <c r="R214" s="22"/>
    </row>
    <row r="215" spans="3:18" ht="15.75" customHeight="1" x14ac:dyDescent="0.2">
      <c r="C215" s="22"/>
      <c r="D215" s="22"/>
      <c r="E215" s="22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</row>
    <row r="216" spans="3:18" ht="15.75" customHeight="1" x14ac:dyDescent="0.2">
      <c r="C216" s="22"/>
      <c r="D216" s="22"/>
      <c r="E216" s="22"/>
      <c r="F216" s="22"/>
      <c r="G216" s="22"/>
      <c r="H216" s="22"/>
      <c r="I216" s="22"/>
      <c r="J216" s="22"/>
      <c r="K216" s="22"/>
      <c r="L216" s="22"/>
      <c r="M216" s="22"/>
      <c r="N216" s="22"/>
      <c r="O216" s="22"/>
      <c r="P216" s="22"/>
      <c r="Q216" s="22"/>
      <c r="R216" s="22"/>
    </row>
    <row r="217" spans="3:18" ht="15.75" customHeight="1" x14ac:dyDescent="0.2">
      <c r="C217" s="22"/>
      <c r="D217" s="22"/>
      <c r="E217" s="22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</row>
    <row r="218" spans="3:18" ht="15.75" customHeight="1" x14ac:dyDescent="0.2">
      <c r="C218" s="22"/>
      <c r="D218" s="22"/>
      <c r="E218" s="22"/>
      <c r="F218" s="22"/>
      <c r="G218" s="22"/>
      <c r="H218" s="22"/>
      <c r="I218" s="22"/>
      <c r="J218" s="22"/>
      <c r="K218" s="22"/>
      <c r="L218" s="22"/>
      <c r="M218" s="22"/>
      <c r="N218" s="22"/>
      <c r="O218" s="22"/>
      <c r="P218" s="22"/>
      <c r="Q218" s="22"/>
      <c r="R218" s="22"/>
    </row>
    <row r="219" spans="3:18" ht="15.75" customHeight="1" x14ac:dyDescent="0.2">
      <c r="C219" s="22"/>
      <c r="D219" s="22"/>
      <c r="E219" s="22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</row>
    <row r="220" spans="3:18" ht="15.75" customHeight="1" x14ac:dyDescent="0.2">
      <c r="C220" s="22"/>
      <c r="D220" s="22"/>
      <c r="E220" s="22"/>
      <c r="F220" s="22"/>
      <c r="G220" s="22"/>
      <c r="H220" s="22"/>
      <c r="I220" s="22"/>
      <c r="J220" s="22"/>
      <c r="K220" s="22"/>
      <c r="L220" s="22"/>
      <c r="M220" s="22"/>
      <c r="N220" s="22"/>
      <c r="O220" s="22"/>
      <c r="P220" s="22"/>
      <c r="Q220" s="22"/>
      <c r="R220" s="22"/>
    </row>
    <row r="221" spans="3:18" ht="15.75" customHeight="1" x14ac:dyDescent="0.15"/>
    <row r="222" spans="3:18" ht="15.75" customHeight="1" x14ac:dyDescent="0.15"/>
    <row r="223" spans="3:18" ht="15.75" customHeight="1" x14ac:dyDescent="0.15"/>
    <row r="224" spans="3:18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G1000"/>
  <sheetViews>
    <sheetView tabSelected="1" workbookViewId="0">
      <pane xSplit="2" ySplit="3" topLeftCell="C4" activePane="bottomRight" state="frozen"/>
      <selection activeCell="C4" sqref="C4:XFD31"/>
      <selection pane="topRight" activeCell="C4" sqref="C4:XFD31"/>
      <selection pane="bottomLeft" activeCell="C4" sqref="C4:XFD31"/>
      <selection pane="bottomRight" activeCell="C4" sqref="C4:XFD31"/>
    </sheetView>
  </sheetViews>
  <sheetFormatPr baseColWidth="10" defaultColWidth="14.5" defaultRowHeight="15" customHeight="1" x14ac:dyDescent="0.15"/>
  <cols>
    <col min="1" max="1" width="16.1640625" customWidth="1"/>
    <col min="2" max="2" width="18.33203125" customWidth="1"/>
    <col min="3" max="3" width="7.6640625" customWidth="1"/>
    <col min="4" max="4" width="6.5" customWidth="1"/>
    <col min="5" max="5" width="10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9.33203125" customWidth="1"/>
    <col min="16" max="16" width="11" customWidth="1"/>
    <col min="17" max="18" width="8.5" customWidth="1"/>
    <col min="20" max="20" width="12" customWidth="1"/>
    <col min="21" max="21" width="19.1640625" customWidth="1"/>
    <col min="22" max="22" width="25" customWidth="1"/>
    <col min="23" max="23" width="5.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29" t="str">
        <f ca="1">IFERROR(__xludf.DUMMYFUNCTION("IFERROR(VLOOKUP(B2,IMPORTRANGE(""https://docs.google.com/spreadsheets/d/1x0DhHglkXKoEBOD2MBsuK_EyIr1ouxD2ftIpqOYFa-k/edit?usp=sharing"",""OllieShops-SKU-Specific Info!B1:BJ7000""),4,FALSE),"""")"),"2 Pack of 100 Ft Black Extension Cord - 16/3 Durable Electrical Cable Pack")</f>
        <v>2 Pack of 100 Ft Black Extension Cord - 16/3 Durable Electrical Cable Pack</v>
      </c>
      <c r="B1" s="30"/>
      <c r="C1" s="31" t="s">
        <v>0</v>
      </c>
      <c r="D1" s="33" t="s">
        <v>1</v>
      </c>
      <c r="E1" s="33" t="s">
        <v>2</v>
      </c>
      <c r="F1" s="35" t="s">
        <v>3</v>
      </c>
      <c r="G1" s="35" t="s">
        <v>4</v>
      </c>
      <c r="H1" s="36" t="s">
        <v>5</v>
      </c>
      <c r="I1" s="33" t="s">
        <v>6</v>
      </c>
      <c r="J1" s="33" t="s">
        <v>7</v>
      </c>
      <c r="K1" s="33" t="s">
        <v>8</v>
      </c>
      <c r="L1" s="33" t="s">
        <v>9</v>
      </c>
      <c r="M1" s="40" t="s">
        <v>10</v>
      </c>
      <c r="N1" s="41" t="s">
        <v>11</v>
      </c>
      <c r="O1" s="33" t="s">
        <v>12</v>
      </c>
      <c r="P1" s="33" t="s">
        <v>13</v>
      </c>
      <c r="Q1" s="33" t="s">
        <v>14</v>
      </c>
      <c r="R1" s="33" t="s">
        <v>15</v>
      </c>
      <c r="S1" s="42" t="s">
        <v>16</v>
      </c>
      <c r="T1" s="42" t="s">
        <v>17</v>
      </c>
      <c r="U1" s="42" t="s">
        <v>18</v>
      </c>
      <c r="V1" s="42" t="s">
        <v>19</v>
      </c>
      <c r="W1" s="42" t="s">
        <v>20</v>
      </c>
      <c r="X1" s="42" t="s">
        <v>21</v>
      </c>
      <c r="Y1" s="42" t="s">
        <v>22</v>
      </c>
      <c r="Z1" s="42" t="s">
        <v>23</v>
      </c>
      <c r="AA1" s="42" t="s">
        <v>24</v>
      </c>
      <c r="AB1" s="42" t="s">
        <v>25</v>
      </c>
      <c r="AC1" s="42" t="s">
        <v>26</v>
      </c>
      <c r="AD1" s="44" t="s">
        <v>27</v>
      </c>
      <c r="AE1" s="45" t="s">
        <v>28</v>
      </c>
      <c r="AF1" s="46" t="s">
        <v>29</v>
      </c>
      <c r="AG1" s="45" t="s">
        <v>30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IFERROR(__xludf.DUMMYFUNCTION("IFERROR(VLOOKUP(B2,IMPORTRANGE(""https://docs.google.com/spreadsheets/d/1x0DhHglkXKoEBOD2MBsuK_EyIr1ouxD2ftIpqOYFa-k/edit?usp=sharing"",""OllieShops-SKU-Specific Info!B1:BJ7000""),3,FALSE),"""")"),"B07MTQ38D2")</f>
        <v>B07MTQ38D2</v>
      </c>
      <c r="B2" s="3" t="s">
        <v>80</v>
      </c>
      <c r="C2" s="32"/>
      <c r="D2" s="34"/>
      <c r="E2" s="32"/>
      <c r="F2" s="34"/>
      <c r="G2" s="34"/>
      <c r="H2" s="37"/>
      <c r="I2" s="34"/>
      <c r="J2" s="34"/>
      <c r="K2" s="37"/>
      <c r="L2" s="37"/>
      <c r="M2" s="37"/>
      <c r="N2" s="34"/>
      <c r="O2" s="34"/>
      <c r="P2" s="32"/>
      <c r="Q2" s="34"/>
      <c r="R2" s="34"/>
      <c r="S2" s="30"/>
      <c r="T2" s="30"/>
      <c r="U2" s="43"/>
      <c r="V2" s="43"/>
      <c r="W2" s="30"/>
      <c r="X2" s="30"/>
      <c r="Y2" s="30"/>
      <c r="Z2" s="30"/>
      <c r="AA2" s="43"/>
      <c r="AB2" s="43"/>
      <c r="AC2" s="43"/>
      <c r="AD2" s="43"/>
      <c r="AE2" s="30"/>
      <c r="AF2" s="30"/>
      <c r="AG2" s="30"/>
    </row>
    <row r="3" spans="1:33" ht="16" x14ac:dyDescent="0.15">
      <c r="A3" s="38" t="s">
        <v>32</v>
      </c>
      <c r="B3" s="39"/>
      <c r="C3" s="4">
        <f ca="1">((AE31+AF31)/0.85)*-1</f>
        <v>10.91764705882353</v>
      </c>
      <c r="D3" s="5">
        <f>SUM(D4:D99671)</f>
        <v>23</v>
      </c>
      <c r="E3" s="5"/>
      <c r="F3" s="6">
        <f t="shared" ref="F3:G3" si="0">SUM(F4:F99671)</f>
        <v>1378.85</v>
      </c>
      <c r="G3" s="6">
        <f t="shared" si="0"/>
        <v>0</v>
      </c>
      <c r="H3" s="7">
        <f>G3/F3*-1</f>
        <v>0</v>
      </c>
      <c r="I3" s="8">
        <f ca="1">J3/F3</f>
        <v>0.68080136267259761</v>
      </c>
      <c r="J3" s="6">
        <f ca="1">SUM(J4:J99671)</f>
        <v>938.72295892111117</v>
      </c>
      <c r="K3" s="6">
        <f ca="1">J3/D3</f>
        <v>40.814041692222226</v>
      </c>
      <c r="L3" s="5"/>
      <c r="M3" s="9"/>
      <c r="N3" s="10"/>
      <c r="O3" s="5" t="str">
        <f ca="1">IFERROR(__xludf.DUMMYFUNCTION("IFERROR(VLOOKUP(B2,IMPORTRANGE(""https://docs.google.com/spreadsheets/d/1owCo6kL_VFQ5nPTdNogErmCBLjNiktT1m3SzTrxu3R0/edit#gid=2146806407"",""Ollie Shops - Compiled!b1:g5000""),2,FALSE),"""")"),"")</f>
        <v/>
      </c>
      <c r="P3" s="5"/>
      <c r="Q3" s="11"/>
      <c r="R3" s="11"/>
      <c r="S3" s="6"/>
      <c r="T3" s="10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10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10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5">
        <f>SUM(W4:W99671)</f>
        <v>0</v>
      </c>
      <c r="X3" s="7">
        <f>AVERAGE(X4:X99671)</f>
        <v>0</v>
      </c>
      <c r="Y3" s="6">
        <f>ROUND(AVERAGE(Y4:Y99671),2)</f>
        <v>0</v>
      </c>
      <c r="Z3" s="5"/>
      <c r="AA3" s="5"/>
      <c r="AB3" s="5"/>
      <c r="AC3" s="5"/>
      <c r="AD3" s="5"/>
      <c r="AE3" s="12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Info!B2:BZ7000""),36,false)),"""")*-1"),0)</f>
        <v>0</v>
      </c>
      <c r="AG3" s="6">
        <f>SUM(AG4:AG99671)</f>
        <v>0</v>
      </c>
    </row>
    <row r="4" spans="1:33" s="52" customFormat="1" ht="15.75" hidden="1" customHeight="1" x14ac:dyDescent="0.2">
      <c r="A4" s="13" t="s">
        <v>33</v>
      </c>
      <c r="B4" s="13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48"/>
      <c r="T4" s="48"/>
      <c r="U4" s="49"/>
      <c r="V4" s="50"/>
      <c r="W4" s="48"/>
      <c r="X4" s="48"/>
      <c r="Y4" s="48"/>
      <c r="Z4" s="48"/>
      <c r="AA4" s="48"/>
      <c r="AB4" s="51"/>
      <c r="AC4" s="48"/>
      <c r="AD4" s="48"/>
      <c r="AE4" s="48"/>
      <c r="AF4" s="48"/>
      <c r="AG4" s="48"/>
    </row>
    <row r="5" spans="1:33" s="52" customFormat="1" ht="15.75" hidden="1" customHeight="1" x14ac:dyDescent="0.2">
      <c r="A5" s="13" t="s">
        <v>34</v>
      </c>
      <c r="B5" s="13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48"/>
      <c r="T5" s="48"/>
      <c r="U5" s="49"/>
      <c r="V5" s="54"/>
      <c r="W5" s="48"/>
      <c r="X5" s="48"/>
      <c r="Y5" s="48"/>
      <c r="Z5" s="48"/>
      <c r="AA5" s="48"/>
      <c r="AB5" s="51"/>
      <c r="AC5" s="48"/>
      <c r="AD5" s="48"/>
      <c r="AE5" s="48"/>
      <c r="AF5" s="48"/>
      <c r="AG5" s="48"/>
    </row>
    <row r="6" spans="1:33" s="52" customFormat="1" ht="15.75" hidden="1" customHeight="1" x14ac:dyDescent="0.2">
      <c r="A6" s="13" t="s">
        <v>35</v>
      </c>
      <c r="B6" s="13"/>
      <c r="C6" s="17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48"/>
      <c r="T6" s="48"/>
      <c r="U6" s="49"/>
      <c r="V6" s="54"/>
      <c r="W6" s="48"/>
      <c r="X6" s="48"/>
      <c r="Y6" s="48"/>
      <c r="Z6" s="48"/>
      <c r="AA6" s="48"/>
      <c r="AB6" s="51"/>
      <c r="AC6" s="48"/>
      <c r="AD6" s="48"/>
      <c r="AE6" s="48"/>
      <c r="AF6" s="48"/>
      <c r="AG6" s="48"/>
    </row>
    <row r="7" spans="1:33" s="52" customFormat="1" ht="15.75" hidden="1" customHeight="1" x14ac:dyDescent="0.2">
      <c r="A7" s="13" t="s">
        <v>36</v>
      </c>
      <c r="B7" s="13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48"/>
      <c r="T7" s="48"/>
      <c r="U7" s="49"/>
      <c r="V7" s="54"/>
      <c r="W7" s="48"/>
      <c r="X7" s="48"/>
      <c r="Y7" s="48"/>
      <c r="Z7" s="48"/>
      <c r="AA7" s="48"/>
      <c r="AB7" s="51"/>
      <c r="AC7" s="48"/>
      <c r="AD7" s="48"/>
      <c r="AE7" s="48"/>
      <c r="AF7" s="48"/>
      <c r="AG7" s="48"/>
    </row>
    <row r="8" spans="1:33" s="52" customFormat="1" ht="15.75" hidden="1" customHeight="1" x14ac:dyDescent="0.2">
      <c r="A8" s="13" t="s">
        <v>37</v>
      </c>
      <c r="B8" s="13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48"/>
      <c r="T8" s="48"/>
      <c r="U8" s="49"/>
      <c r="V8" s="54"/>
      <c r="W8" s="48"/>
      <c r="X8" s="48"/>
      <c r="Y8" s="48"/>
      <c r="Z8" s="48"/>
      <c r="AA8" s="48"/>
      <c r="AB8" s="51"/>
      <c r="AC8" s="48"/>
      <c r="AD8" s="48"/>
      <c r="AE8" s="48"/>
      <c r="AF8" s="48"/>
      <c r="AG8" s="48"/>
    </row>
    <row r="9" spans="1:33" s="52" customFormat="1" ht="15.75" hidden="1" customHeight="1" x14ac:dyDescent="0.2">
      <c r="A9" s="13" t="s">
        <v>38</v>
      </c>
      <c r="B9" s="13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48"/>
      <c r="T9" s="48"/>
      <c r="U9" s="49"/>
      <c r="V9" s="54"/>
      <c r="W9" s="48"/>
      <c r="X9" s="48"/>
      <c r="Y9" s="48"/>
      <c r="Z9" s="48"/>
      <c r="AA9" s="48"/>
      <c r="AB9" s="51"/>
      <c r="AC9" s="48"/>
      <c r="AD9" s="48"/>
      <c r="AE9" s="48"/>
      <c r="AF9" s="48"/>
      <c r="AG9" s="48"/>
    </row>
    <row r="10" spans="1:33" s="52" customFormat="1" ht="15.75" hidden="1" customHeight="1" x14ac:dyDescent="0.2">
      <c r="A10" s="13" t="s">
        <v>39</v>
      </c>
      <c r="B10" s="13"/>
      <c r="C10" s="17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48"/>
      <c r="T10" s="48"/>
      <c r="U10" s="49"/>
      <c r="V10" s="54"/>
      <c r="W10" s="48"/>
      <c r="X10" s="48"/>
      <c r="Y10" s="48"/>
      <c r="Z10" s="48"/>
      <c r="AA10" s="48"/>
      <c r="AB10" s="51"/>
      <c r="AC10" s="48"/>
      <c r="AD10" s="48"/>
      <c r="AE10" s="48"/>
      <c r="AF10" s="48"/>
      <c r="AG10" s="48"/>
    </row>
    <row r="11" spans="1:33" s="52" customFormat="1" ht="15.75" hidden="1" customHeight="1" x14ac:dyDescent="0.2">
      <c r="A11" s="13" t="s">
        <v>40</v>
      </c>
      <c r="B11" s="13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48"/>
      <c r="T11" s="48"/>
      <c r="U11" s="49"/>
      <c r="V11" s="54"/>
      <c r="W11" s="48"/>
      <c r="X11" s="48"/>
      <c r="Y11" s="48"/>
      <c r="Z11" s="48"/>
      <c r="AA11" s="48"/>
      <c r="AB11" s="51"/>
      <c r="AC11" s="48"/>
      <c r="AD11" s="48"/>
      <c r="AE11" s="48"/>
      <c r="AF11" s="48"/>
      <c r="AG11" s="48"/>
    </row>
    <row r="12" spans="1:33" s="52" customFormat="1" ht="15.75" hidden="1" customHeight="1" x14ac:dyDescent="0.2">
      <c r="A12" s="13" t="s">
        <v>41</v>
      </c>
      <c r="B12" s="13"/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48"/>
      <c r="T12" s="48"/>
      <c r="U12" s="49"/>
      <c r="V12" s="54"/>
      <c r="W12" s="48"/>
      <c r="X12" s="48"/>
      <c r="Y12" s="48"/>
      <c r="Z12" s="48"/>
      <c r="AA12" s="48"/>
      <c r="AB12" s="51"/>
      <c r="AC12" s="48"/>
      <c r="AD12" s="48"/>
      <c r="AE12" s="48"/>
      <c r="AF12" s="48"/>
      <c r="AG12" s="48"/>
    </row>
    <row r="13" spans="1:33" s="52" customFormat="1" ht="15.75" hidden="1" customHeight="1" x14ac:dyDescent="0.2">
      <c r="A13" s="13" t="s">
        <v>42</v>
      </c>
      <c r="B13" s="13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48"/>
      <c r="T13" s="48"/>
      <c r="U13" s="49"/>
      <c r="V13" s="54"/>
      <c r="W13" s="48"/>
      <c r="X13" s="48"/>
      <c r="Y13" s="48"/>
      <c r="Z13" s="48"/>
      <c r="AA13" s="48"/>
      <c r="AB13" s="51"/>
      <c r="AC13" s="48"/>
      <c r="AD13" s="48"/>
      <c r="AE13" s="48"/>
      <c r="AF13" s="48"/>
      <c r="AG13" s="48"/>
    </row>
    <row r="14" spans="1:33" s="52" customFormat="1" ht="15.75" hidden="1" customHeight="1" x14ac:dyDescent="0.2">
      <c r="A14" s="13" t="s">
        <v>43</v>
      </c>
      <c r="B14" s="13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48"/>
      <c r="T14" s="48"/>
      <c r="U14" s="49"/>
      <c r="V14" s="54"/>
      <c r="W14" s="48"/>
      <c r="X14" s="48"/>
      <c r="Y14" s="48"/>
      <c r="Z14" s="48"/>
      <c r="AA14" s="48"/>
      <c r="AB14" s="51"/>
      <c r="AC14" s="48"/>
      <c r="AD14" s="48"/>
      <c r="AE14" s="48"/>
      <c r="AF14" s="48"/>
      <c r="AG14" s="48"/>
    </row>
    <row r="15" spans="1:33" s="52" customFormat="1" ht="15.75" hidden="1" customHeight="1" x14ac:dyDescent="0.2">
      <c r="A15" s="13" t="s">
        <v>44</v>
      </c>
      <c r="B15" s="13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48"/>
      <c r="T15" s="48"/>
      <c r="U15" s="49"/>
      <c r="V15" s="54"/>
      <c r="W15" s="48"/>
      <c r="X15" s="48"/>
      <c r="Y15" s="48"/>
      <c r="Z15" s="48"/>
      <c r="AA15" s="48"/>
      <c r="AB15" s="51"/>
      <c r="AC15" s="48"/>
      <c r="AD15" s="48"/>
      <c r="AE15" s="48"/>
      <c r="AF15" s="48"/>
      <c r="AG15" s="48"/>
    </row>
    <row r="16" spans="1:33" s="52" customFormat="1" ht="15.75" hidden="1" customHeight="1" x14ac:dyDescent="0.2">
      <c r="A16" s="13" t="s">
        <v>45</v>
      </c>
      <c r="B16" s="13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48"/>
      <c r="T16" s="48"/>
      <c r="U16" s="49"/>
      <c r="V16" s="54"/>
      <c r="W16" s="48"/>
      <c r="X16" s="48"/>
      <c r="Y16" s="48"/>
      <c r="Z16" s="48"/>
      <c r="AA16" s="48"/>
      <c r="AB16" s="51"/>
      <c r="AC16" s="48"/>
      <c r="AD16" s="48"/>
      <c r="AE16" s="48"/>
      <c r="AF16" s="48"/>
      <c r="AG16" s="48"/>
    </row>
    <row r="17" spans="1:33" s="52" customFormat="1" ht="15.75" hidden="1" customHeight="1" x14ac:dyDescent="0.2">
      <c r="A17" s="13" t="s">
        <v>46</v>
      </c>
      <c r="B17" s="13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48"/>
      <c r="T17" s="48"/>
      <c r="U17" s="49"/>
      <c r="V17" s="54"/>
      <c r="W17" s="48"/>
      <c r="X17" s="48"/>
      <c r="Y17" s="48"/>
      <c r="Z17" s="48"/>
      <c r="AA17" s="48"/>
      <c r="AB17" s="51"/>
      <c r="AC17" s="48"/>
      <c r="AD17" s="48"/>
      <c r="AE17" s="48"/>
      <c r="AF17" s="48"/>
      <c r="AG17" s="48"/>
    </row>
    <row r="18" spans="1:33" s="52" customFormat="1" ht="15.75" hidden="1" customHeight="1" x14ac:dyDescent="0.2">
      <c r="A18" s="13" t="s">
        <v>47</v>
      </c>
      <c r="B18" s="21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48"/>
      <c r="T18" s="48"/>
      <c r="U18" s="49"/>
      <c r="V18" s="54"/>
      <c r="W18" s="48"/>
      <c r="X18" s="48"/>
      <c r="Y18" s="48"/>
      <c r="Z18" s="48"/>
      <c r="AA18" s="48"/>
      <c r="AB18" s="51"/>
      <c r="AC18" s="48"/>
      <c r="AD18" s="48"/>
      <c r="AE18" s="48"/>
      <c r="AF18" s="48"/>
      <c r="AG18" s="48"/>
    </row>
    <row r="19" spans="1:33" s="52" customFormat="1" ht="15.75" hidden="1" customHeight="1" x14ac:dyDescent="0.2">
      <c r="A19" s="13" t="s">
        <v>48</v>
      </c>
      <c r="B19" s="13"/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48"/>
      <c r="T19" s="48"/>
      <c r="U19" s="49"/>
      <c r="V19" s="54"/>
      <c r="W19" s="48"/>
      <c r="X19" s="48"/>
      <c r="Y19" s="48"/>
      <c r="Z19" s="48"/>
      <c r="AA19" s="48"/>
      <c r="AB19" s="51"/>
      <c r="AC19" s="48"/>
      <c r="AD19" s="48"/>
      <c r="AE19" s="48"/>
      <c r="AF19" s="48"/>
      <c r="AG19" s="48"/>
    </row>
    <row r="20" spans="1:33" s="52" customFormat="1" ht="15.75" hidden="1" customHeight="1" x14ac:dyDescent="0.2">
      <c r="A20" s="13" t="s">
        <v>49</v>
      </c>
      <c r="B20" s="13"/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48"/>
      <c r="T20" s="48"/>
      <c r="U20" s="49"/>
      <c r="V20" s="54"/>
      <c r="W20" s="48"/>
      <c r="X20" s="48"/>
      <c r="Y20" s="48"/>
      <c r="Z20" s="48"/>
      <c r="AA20" s="48"/>
      <c r="AB20" s="51"/>
      <c r="AC20" s="48"/>
      <c r="AD20" s="48"/>
      <c r="AE20" s="48"/>
      <c r="AF20" s="48"/>
      <c r="AG20" s="48"/>
    </row>
    <row r="21" spans="1:33" s="52" customFormat="1" ht="15.75" hidden="1" customHeight="1" x14ac:dyDescent="0.2">
      <c r="A21" s="13" t="s">
        <v>50</v>
      </c>
      <c r="B21" s="13"/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48"/>
      <c r="T21" s="48"/>
      <c r="U21" s="49"/>
      <c r="V21" s="54"/>
      <c r="W21" s="48"/>
      <c r="X21" s="48"/>
      <c r="Y21" s="48"/>
      <c r="Z21" s="48"/>
      <c r="AA21" s="48"/>
      <c r="AB21" s="51"/>
      <c r="AC21" s="48"/>
      <c r="AD21" s="48"/>
      <c r="AE21" s="48"/>
      <c r="AF21" s="48"/>
      <c r="AG21" s="48"/>
    </row>
    <row r="22" spans="1:33" s="52" customFormat="1" ht="15.75" hidden="1" customHeight="1" x14ac:dyDescent="0.2">
      <c r="A22" s="13" t="s">
        <v>51</v>
      </c>
      <c r="B22" s="13"/>
      <c r="C22" s="17"/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48"/>
      <c r="T22" s="48"/>
      <c r="U22" s="49"/>
      <c r="V22" s="54"/>
      <c r="W22" s="48"/>
      <c r="X22" s="48"/>
      <c r="Y22" s="48"/>
      <c r="Z22" s="48"/>
      <c r="AA22" s="48"/>
      <c r="AB22" s="51"/>
      <c r="AC22" s="48"/>
      <c r="AD22" s="48"/>
      <c r="AE22" s="48"/>
      <c r="AF22" s="48"/>
      <c r="AG22" s="48"/>
    </row>
    <row r="23" spans="1:33" s="52" customFormat="1" ht="15.75" hidden="1" customHeight="1" x14ac:dyDescent="0.2">
      <c r="A23" s="13" t="s">
        <v>52</v>
      </c>
      <c r="B23" s="13"/>
      <c r="C23" s="17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48"/>
      <c r="T23" s="48"/>
      <c r="U23" s="49"/>
      <c r="V23" s="54"/>
      <c r="W23" s="48"/>
      <c r="X23" s="48"/>
      <c r="Y23" s="48"/>
      <c r="Z23" s="48"/>
      <c r="AA23" s="48"/>
      <c r="AB23" s="51"/>
      <c r="AC23" s="48"/>
      <c r="AD23" s="48"/>
      <c r="AE23" s="48"/>
      <c r="AF23" s="48"/>
      <c r="AG23" s="48"/>
    </row>
    <row r="24" spans="1:33" s="52" customFormat="1" ht="15.75" hidden="1" customHeight="1" x14ac:dyDescent="0.2">
      <c r="A24" s="13" t="s">
        <v>53</v>
      </c>
      <c r="B24" s="13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48"/>
      <c r="T24" s="48"/>
      <c r="U24" s="49"/>
      <c r="V24" s="54"/>
      <c r="W24" s="48"/>
      <c r="X24" s="48"/>
      <c r="Y24" s="48"/>
      <c r="Z24" s="48"/>
      <c r="AA24" s="48"/>
      <c r="AB24" s="51"/>
      <c r="AC24" s="48"/>
      <c r="AD24" s="48"/>
      <c r="AE24" s="48"/>
      <c r="AF24" s="48"/>
      <c r="AG24" s="48"/>
    </row>
    <row r="25" spans="1:33" s="52" customFormat="1" ht="15.75" hidden="1" customHeight="1" x14ac:dyDescent="0.2">
      <c r="A25" s="13" t="s">
        <v>54</v>
      </c>
      <c r="B25" s="13"/>
      <c r="C25" s="17"/>
      <c r="D25" s="17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48"/>
      <c r="T25" s="48"/>
      <c r="U25" s="49"/>
      <c r="V25" s="54"/>
      <c r="W25" s="48"/>
      <c r="X25" s="48"/>
      <c r="Y25" s="48"/>
      <c r="Z25" s="48"/>
      <c r="AA25" s="48"/>
      <c r="AB25" s="51"/>
      <c r="AC25" s="48"/>
      <c r="AD25" s="48"/>
      <c r="AE25" s="48"/>
      <c r="AF25" s="48"/>
      <c r="AG25" s="48"/>
    </row>
    <row r="26" spans="1:33" s="52" customFormat="1" ht="15.75" hidden="1" customHeight="1" x14ac:dyDescent="0.2">
      <c r="A26" s="13" t="s">
        <v>58</v>
      </c>
      <c r="B26" s="13"/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48"/>
      <c r="T26" s="48"/>
      <c r="U26" s="49"/>
      <c r="V26" s="54"/>
      <c r="W26" s="48"/>
      <c r="X26" s="48"/>
      <c r="Y26" s="48"/>
      <c r="Z26" s="48"/>
      <c r="AA26" s="48"/>
      <c r="AB26" s="51"/>
      <c r="AC26" s="48"/>
      <c r="AD26" s="48"/>
      <c r="AE26" s="48"/>
      <c r="AF26" s="48"/>
      <c r="AG26" s="48"/>
    </row>
    <row r="27" spans="1:33" s="52" customFormat="1" ht="15.75" hidden="1" customHeight="1" x14ac:dyDescent="0.2">
      <c r="A27" s="13" t="s">
        <v>60</v>
      </c>
      <c r="B27" s="13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48"/>
      <c r="T27" s="48"/>
      <c r="U27" s="49"/>
      <c r="V27" s="54"/>
      <c r="W27" s="48"/>
      <c r="X27" s="48"/>
      <c r="Y27" s="48"/>
      <c r="Z27" s="48"/>
      <c r="AA27" s="48"/>
      <c r="AB27" s="51"/>
      <c r="AC27" s="48"/>
      <c r="AD27" s="48"/>
      <c r="AE27" s="48"/>
      <c r="AF27" s="48"/>
      <c r="AG27" s="48"/>
    </row>
    <row r="28" spans="1:33" s="52" customFormat="1" ht="15.75" customHeight="1" x14ac:dyDescent="0.2">
      <c r="A28" s="13" t="s">
        <v>61</v>
      </c>
      <c r="B28" s="13"/>
      <c r="C28" s="17">
        <f t="shared" ref="C28:C31" si="1">IFERROR(F28/D28," - ")</f>
        <v>59.95</v>
      </c>
      <c r="D28" s="17">
        <v>11</v>
      </c>
      <c r="E28" s="17">
        <v>0</v>
      </c>
      <c r="F28" s="17">
        <v>659.45</v>
      </c>
      <c r="G28" s="17">
        <v>0</v>
      </c>
      <c r="H28" s="17">
        <f t="shared" ref="H28:H31" si="2">G28/F28*-1</f>
        <v>0</v>
      </c>
      <c r="I28" s="17">
        <f t="shared" ref="I28:I31" si="3">J28/F28</f>
        <v>0.68080136267259761</v>
      </c>
      <c r="J28" s="17">
        <f t="shared" ref="J28:J31" si="4">F28*0.85+G28+AF28*D28+D28*AE28+AG28+AD28</f>
        <v>448.95445861444449</v>
      </c>
      <c r="K28" s="17">
        <f t="shared" ref="K28:K31" si="5">J28/D28</f>
        <v>40.814041692222226</v>
      </c>
      <c r="L28" s="17">
        <v>18</v>
      </c>
      <c r="M28" s="17">
        <f t="shared" ref="M28:M31" si="6">IFERROR(D28/L28,"-")</f>
        <v>0.61111111111111116</v>
      </c>
      <c r="N28" s="17">
        <v>43</v>
      </c>
      <c r="O28" s="17">
        <f t="shared" ref="O28:P28" si="7">D28/7</f>
        <v>1.5714285714285714</v>
      </c>
      <c r="P28" s="17">
        <f t="shared" si="7"/>
        <v>0</v>
      </c>
      <c r="Q28" s="17">
        <f t="shared" ref="Q28:Q31" si="8">ROUNDDOWN(N28/(O28+P28),0)</f>
        <v>27</v>
      </c>
      <c r="R28" s="17"/>
      <c r="S28" s="48">
        <v>8.3333333333333329E-2</v>
      </c>
      <c r="T28" s="48" t="s">
        <v>56</v>
      </c>
      <c r="U28" s="49" t="s">
        <v>56</v>
      </c>
      <c r="V28" s="54" t="s">
        <v>56</v>
      </c>
      <c r="W28" s="48">
        <v>0</v>
      </c>
      <c r="X28" s="48">
        <f t="shared" ref="X28:X31" si="9">IFERROR(W28/D28,0)</f>
        <v>0</v>
      </c>
      <c r="Y28" s="48">
        <f t="shared" ref="Y28:Y31" si="10">IFERROR(G28/(W28+Z28)*-1,0)</f>
        <v>0</v>
      </c>
      <c r="Z28" s="48">
        <v>0</v>
      </c>
      <c r="AA28" s="48" t="s">
        <v>57</v>
      </c>
      <c r="AB28" s="51">
        <f t="shared" ref="AB28:AB31" si="11">IF(OR(AA28="UsLargeStandardSize",AA28="UsSmallStandardSize"),-0.69,-0.48)</f>
        <v>-0.69</v>
      </c>
      <c r="AC28" s="48">
        <v>0.62569442592592583</v>
      </c>
      <c r="AD28" s="48">
        <f t="shared" ref="AD28:AD31" si="12">IFERROR(AB28*AC28*D28*2,0)</f>
        <v>-9.4980413855555526</v>
      </c>
      <c r="AE28" s="48">
        <v>-9.2799999999999994</v>
      </c>
      <c r="AF28" s="48">
        <v>0</v>
      </c>
      <c r="AG28" s="48">
        <v>0</v>
      </c>
    </row>
    <row r="29" spans="1:33" s="52" customFormat="1" ht="15.75" customHeight="1" x14ac:dyDescent="0.2">
      <c r="A29" s="13" t="s">
        <v>62</v>
      </c>
      <c r="B29" s="13"/>
      <c r="C29" s="17">
        <f t="shared" si="1"/>
        <v>59.95</v>
      </c>
      <c r="D29" s="17">
        <v>5</v>
      </c>
      <c r="E29" s="17">
        <v>0</v>
      </c>
      <c r="F29" s="17">
        <v>299.75</v>
      </c>
      <c r="G29" s="17">
        <v>0</v>
      </c>
      <c r="H29" s="17">
        <f t="shared" si="2"/>
        <v>0</v>
      </c>
      <c r="I29" s="17">
        <f t="shared" ca="1" si="3"/>
        <v>0.6808013626725975</v>
      </c>
      <c r="J29" s="17">
        <f t="shared" ca="1" si="4"/>
        <v>204.07020846111109</v>
      </c>
      <c r="K29" s="17">
        <f t="shared" ca="1" si="5"/>
        <v>40.814041692222219</v>
      </c>
      <c r="L29" s="17">
        <v>28</v>
      </c>
      <c r="M29" s="17">
        <f t="shared" si="6"/>
        <v>0.17857142857142858</v>
      </c>
      <c r="N29" s="17">
        <v>33</v>
      </c>
      <c r="O29" s="17">
        <f t="shared" ref="O29:P29" si="13">D29/7</f>
        <v>0.7142857142857143</v>
      </c>
      <c r="P29" s="17">
        <f t="shared" si="13"/>
        <v>0</v>
      </c>
      <c r="Q29" s="17">
        <f t="shared" si="8"/>
        <v>46</v>
      </c>
      <c r="R29" s="17"/>
      <c r="S29" s="48">
        <v>0.37142857142857139</v>
      </c>
      <c r="T29" s="48" t="s">
        <v>56</v>
      </c>
      <c r="U29" s="49" t="s">
        <v>56</v>
      </c>
      <c r="V29" s="54" t="s">
        <v>56</v>
      </c>
      <c r="W29" s="48">
        <v>0</v>
      </c>
      <c r="X29" s="48">
        <f t="shared" si="9"/>
        <v>0</v>
      </c>
      <c r="Y29" s="48">
        <f t="shared" si="10"/>
        <v>0</v>
      </c>
      <c r="Z29" s="48">
        <v>0</v>
      </c>
      <c r="AA29" s="48" t="s">
        <v>57</v>
      </c>
      <c r="AB29" s="51">
        <f t="shared" si="11"/>
        <v>-0.69</v>
      </c>
      <c r="AC29" s="48">
        <v>0.62569442592592583</v>
      </c>
      <c r="AD29" s="48">
        <f t="shared" si="12"/>
        <v>-4.3172915388888882</v>
      </c>
      <c r="AE29" s="48">
        <v>-9.2799999999999994</v>
      </c>
      <c r="AF29" s="48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Info!B2:BZ7000""),36,false)),"""")*-1"),0)</f>
        <v>0</v>
      </c>
      <c r="AG29" s="48">
        <v>0</v>
      </c>
    </row>
    <row r="30" spans="1:33" s="52" customFormat="1" ht="15.75" customHeight="1" x14ac:dyDescent="0.2">
      <c r="A30" s="13" t="s">
        <v>63</v>
      </c>
      <c r="B30" s="13"/>
      <c r="C30" s="17">
        <f t="shared" si="1"/>
        <v>59.949999999999996</v>
      </c>
      <c r="D30" s="17">
        <v>3</v>
      </c>
      <c r="E30" s="17">
        <v>0</v>
      </c>
      <c r="F30" s="17">
        <v>179.85</v>
      </c>
      <c r="G30" s="17">
        <v>0</v>
      </c>
      <c r="H30" s="17">
        <f t="shared" si="2"/>
        <v>0</v>
      </c>
      <c r="I30" s="17">
        <f t="shared" ca="1" si="3"/>
        <v>0.68080136267259761</v>
      </c>
      <c r="J30" s="17">
        <f t="shared" ca="1" si="4"/>
        <v>122.44212507666667</v>
      </c>
      <c r="K30" s="17">
        <f t="shared" ca="1" si="5"/>
        <v>40.814041692222226</v>
      </c>
      <c r="L30" s="17">
        <v>13</v>
      </c>
      <c r="M30" s="17">
        <f t="shared" si="6"/>
        <v>0.23076923076923078</v>
      </c>
      <c r="N30" s="17">
        <v>19</v>
      </c>
      <c r="O30" s="17">
        <f t="shared" ref="O30:P30" si="14">D30/7</f>
        <v>0.42857142857142855</v>
      </c>
      <c r="P30" s="17">
        <f t="shared" si="14"/>
        <v>0</v>
      </c>
      <c r="Q30" s="17">
        <f t="shared" si="8"/>
        <v>44</v>
      </c>
      <c r="R30" s="17"/>
      <c r="S30" s="48">
        <v>0.72</v>
      </c>
      <c r="T30" s="48" t="s">
        <v>56</v>
      </c>
      <c r="U30" s="49" t="s">
        <v>56</v>
      </c>
      <c r="V30" s="54" t="s">
        <v>56</v>
      </c>
      <c r="W30" s="48">
        <v>0</v>
      </c>
      <c r="X30" s="48">
        <f t="shared" si="9"/>
        <v>0</v>
      </c>
      <c r="Y30" s="48">
        <f t="shared" si="10"/>
        <v>0</v>
      </c>
      <c r="Z30" s="48">
        <v>0</v>
      </c>
      <c r="AA30" s="48" t="s">
        <v>57</v>
      </c>
      <c r="AB30" s="51">
        <f t="shared" si="11"/>
        <v>-0.69</v>
      </c>
      <c r="AC30" s="48">
        <v>0.62569442592592583</v>
      </c>
      <c r="AD30" s="48">
        <f t="shared" si="12"/>
        <v>-2.5903749233333326</v>
      </c>
      <c r="AE30" s="48">
        <v>-9.2799999999999994</v>
      </c>
      <c r="AF30" s="48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Info!B2:BZ7000""),36,false)),"""")*-1"),0)</f>
        <v>0</v>
      </c>
      <c r="AG30" s="48">
        <v>0</v>
      </c>
    </row>
    <row r="31" spans="1:33" s="52" customFormat="1" ht="15.75" customHeight="1" x14ac:dyDescent="0.2">
      <c r="A31" s="13" t="s">
        <v>64</v>
      </c>
      <c r="B31" s="13"/>
      <c r="C31" s="17">
        <f t="shared" si="1"/>
        <v>59.95</v>
      </c>
      <c r="D31" s="17">
        <v>4</v>
      </c>
      <c r="E31" s="17">
        <v>0</v>
      </c>
      <c r="F31" s="17">
        <v>239.8</v>
      </c>
      <c r="G31" s="17">
        <v>0</v>
      </c>
      <c r="H31" s="17">
        <f t="shared" si="2"/>
        <v>0</v>
      </c>
      <c r="I31" s="17">
        <f t="shared" ca="1" si="3"/>
        <v>0.68080136267259761</v>
      </c>
      <c r="J31" s="17">
        <f t="shared" ca="1" si="4"/>
        <v>163.2561667688889</v>
      </c>
      <c r="K31" s="17">
        <f t="shared" ca="1" si="5"/>
        <v>40.814041692222226</v>
      </c>
      <c r="L31" s="17">
        <v>21</v>
      </c>
      <c r="M31" s="17">
        <f t="shared" si="6"/>
        <v>0.19047619047619047</v>
      </c>
      <c r="N31" s="17">
        <v>14</v>
      </c>
      <c r="O31" s="17">
        <f t="shared" ref="O31:P31" si="15">D31/7</f>
        <v>0.5714285714285714</v>
      </c>
      <c r="P31" s="17">
        <f t="shared" si="15"/>
        <v>0</v>
      </c>
      <c r="Q31" s="17">
        <f t="shared" si="8"/>
        <v>24</v>
      </c>
      <c r="R31" s="17" t="str">
        <f ca="1">IFERROR(__xludf.DUMMYFUNCTION("IFERROR(VLOOKUP($B$2,IMPORTRANGE(""https://docs.google.com/spreadsheets/d/1KiWZV1ko8G7lnRucBRBd29jj3Be6ltMfljMDqzOkQmI/edit#gid=1381463014"",""Lookup!A:F""),6,FALSE),"""")"),"")</f>
        <v/>
      </c>
      <c r="S31" s="48">
        <v>3.285714285714286</v>
      </c>
      <c r="T31" s="48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1" s="49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1" s="54" t="str">
        <f ca="1">IFERROR(__xludf.DUMMYFUNCTION("IFERROR(VLOOKUP($B$2,IMPORTRANGE(""https://docs.google.com/spreadsheets/d/1KiWZV1ko8G7lnRucBRBd29jj3Be6ltMfljMDqzOkQmI/edit#gid=1381463014"",""Lookup!A:D""),2,FALSE),"""")"),"")</f>
        <v/>
      </c>
      <c r="W31" s="48">
        <v>0</v>
      </c>
      <c r="X31" s="48">
        <f t="shared" si="9"/>
        <v>0</v>
      </c>
      <c r="Y31" s="48">
        <f t="shared" si="10"/>
        <v>0</v>
      </c>
      <c r="Z31" s="48">
        <v>0</v>
      </c>
      <c r="AA31" s="48" t="s">
        <v>57</v>
      </c>
      <c r="AB31" s="51">
        <f t="shared" si="11"/>
        <v>-0.69</v>
      </c>
      <c r="AC31" s="48">
        <v>0.62569442592592583</v>
      </c>
      <c r="AD31" s="48">
        <f t="shared" si="12"/>
        <v>-3.4538332311111102</v>
      </c>
      <c r="AE31" s="48">
        <v>-9.2799999999999994</v>
      </c>
      <c r="AF31" s="48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Info!B2:BZ7000""),36,false)),"""")*-1"),0)</f>
        <v>0</v>
      </c>
      <c r="AG31" s="48">
        <v>0</v>
      </c>
    </row>
    <row r="32" spans="1:33" ht="15.75" customHeight="1" x14ac:dyDescent="0.2">
      <c r="A32" s="13"/>
      <c r="B32" s="13"/>
      <c r="C32" s="22"/>
      <c r="D32" s="22"/>
      <c r="E32" s="22"/>
      <c r="F32" s="22"/>
      <c r="G32" s="22"/>
      <c r="H32" s="22"/>
      <c r="I32" s="22"/>
      <c r="J32" s="22"/>
      <c r="K32" s="22"/>
      <c r="L32" s="22"/>
      <c r="M32" s="22"/>
      <c r="N32" s="22"/>
      <c r="O32" s="22"/>
      <c r="P32" s="22"/>
      <c r="Q32" s="22"/>
      <c r="R32" s="22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20"/>
    </row>
    <row r="33" spans="1:33" ht="15.75" customHeight="1" x14ac:dyDescent="0.2">
      <c r="A33" s="13"/>
      <c r="B33" s="13"/>
      <c r="C33" s="22"/>
      <c r="D33" s="22"/>
      <c r="E33" s="22"/>
      <c r="F33" s="22"/>
      <c r="G33" s="22"/>
      <c r="H33" s="22"/>
      <c r="I33" s="22"/>
      <c r="J33" s="22"/>
      <c r="K33" s="22"/>
      <c r="L33" s="22"/>
      <c r="M33" s="22"/>
      <c r="N33" s="22"/>
      <c r="O33" s="22"/>
      <c r="P33" s="22"/>
      <c r="Q33" s="22"/>
      <c r="R33" s="22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</row>
    <row r="34" spans="1:33" ht="15.75" customHeight="1" x14ac:dyDescent="0.2">
      <c r="A34" s="13"/>
      <c r="B34" s="13"/>
      <c r="C34" s="22"/>
      <c r="D34" s="22"/>
      <c r="E34" s="22"/>
      <c r="F34" s="22"/>
      <c r="G34" s="22"/>
      <c r="H34" s="22"/>
      <c r="I34" s="22"/>
      <c r="J34" s="22"/>
      <c r="K34" s="22"/>
      <c r="L34" s="22"/>
      <c r="M34" s="22"/>
      <c r="N34" s="22"/>
      <c r="O34" s="22"/>
      <c r="P34" s="22"/>
      <c r="Q34" s="22"/>
      <c r="R34" s="22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</row>
    <row r="35" spans="1:33" ht="15.75" customHeight="1" x14ac:dyDescent="0.2">
      <c r="C35" s="22"/>
      <c r="D35" s="22"/>
      <c r="E35" s="22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22"/>
      <c r="R35" s="22"/>
    </row>
    <row r="36" spans="1:33" ht="15.75" customHeight="1" x14ac:dyDescent="0.2">
      <c r="C36" s="22"/>
      <c r="D36" s="22"/>
      <c r="E36" s="22"/>
      <c r="F36" s="22"/>
      <c r="G36" s="22"/>
      <c r="H36" s="22"/>
      <c r="I36" s="22"/>
      <c r="J36" s="22"/>
      <c r="K36" s="22"/>
      <c r="L36" s="22"/>
      <c r="M36" s="22"/>
      <c r="N36" s="22"/>
      <c r="O36" s="22"/>
      <c r="P36" s="22"/>
      <c r="Q36" s="22"/>
      <c r="R36" s="22"/>
    </row>
    <row r="37" spans="1:33" ht="15.75" customHeight="1" x14ac:dyDescent="0.2">
      <c r="C37" s="22"/>
      <c r="D37" s="22"/>
      <c r="E37" s="22"/>
      <c r="F37" s="22"/>
      <c r="G37" s="22"/>
      <c r="H37" s="22"/>
      <c r="I37" s="22"/>
      <c r="J37" s="22"/>
      <c r="K37" s="22"/>
      <c r="L37" s="22"/>
      <c r="M37" s="22"/>
      <c r="N37" s="22"/>
      <c r="O37" s="22"/>
      <c r="P37" s="22"/>
      <c r="Q37" s="22"/>
      <c r="R37" s="22"/>
    </row>
    <row r="38" spans="1:33" ht="15.75" customHeight="1" x14ac:dyDescent="0.2">
      <c r="C38" s="22"/>
      <c r="D38" s="22"/>
      <c r="E38" s="22"/>
      <c r="F38" s="22"/>
      <c r="G38" s="22"/>
      <c r="H38" s="22"/>
      <c r="I38" s="22"/>
      <c r="J38" s="22"/>
      <c r="K38" s="22"/>
      <c r="L38" s="22"/>
      <c r="M38" s="22"/>
      <c r="N38" s="22"/>
      <c r="O38" s="22"/>
      <c r="P38" s="22"/>
      <c r="Q38" s="22"/>
      <c r="R38" s="22"/>
    </row>
    <row r="39" spans="1:33" ht="15.75" customHeight="1" x14ac:dyDescent="0.2">
      <c r="C39" s="22"/>
      <c r="D39" s="22"/>
      <c r="E39" s="22"/>
      <c r="F39" s="22"/>
      <c r="G39" s="22"/>
      <c r="H39" s="22"/>
      <c r="I39" s="22"/>
      <c r="J39" s="22"/>
      <c r="K39" s="22"/>
      <c r="L39" s="22"/>
      <c r="M39" s="22"/>
      <c r="N39" s="22"/>
      <c r="O39" s="22"/>
      <c r="P39" s="22"/>
      <c r="Q39" s="22"/>
      <c r="R39" s="22"/>
    </row>
    <row r="40" spans="1:33" ht="15.75" customHeight="1" x14ac:dyDescent="0.2">
      <c r="C40" s="22"/>
      <c r="D40" s="22"/>
      <c r="E40" s="22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</row>
    <row r="41" spans="1:33" ht="15.75" customHeight="1" x14ac:dyDescent="0.2">
      <c r="C41" s="22"/>
      <c r="D41" s="22"/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</row>
    <row r="42" spans="1:33" ht="15.75" customHeight="1" x14ac:dyDescent="0.2">
      <c r="C42" s="22"/>
      <c r="D42" s="22"/>
      <c r="E42" s="22"/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</row>
    <row r="43" spans="1:33" ht="15.75" customHeight="1" x14ac:dyDescent="0.2">
      <c r="C43" s="22"/>
      <c r="D43" s="22"/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</row>
    <row r="44" spans="1:33" ht="15.75" customHeight="1" x14ac:dyDescent="0.2"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</row>
    <row r="45" spans="1:33" ht="15.75" customHeight="1" x14ac:dyDescent="0.2">
      <c r="C45" s="22"/>
      <c r="D45" s="22"/>
      <c r="E45" s="22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</row>
    <row r="46" spans="1:33" ht="15.75" customHeight="1" x14ac:dyDescent="0.2">
      <c r="C46" s="22"/>
      <c r="D46" s="22"/>
      <c r="E46" s="22"/>
      <c r="F46" s="22"/>
      <c r="G46" s="22"/>
      <c r="H46" s="22"/>
      <c r="I46" s="22"/>
      <c r="J46" s="22"/>
      <c r="K46" s="22"/>
      <c r="L46" s="22"/>
      <c r="M46" s="22"/>
      <c r="N46" s="22"/>
      <c r="O46" s="22"/>
      <c r="P46" s="22"/>
      <c r="Q46" s="22"/>
      <c r="R46" s="22"/>
    </row>
    <row r="47" spans="1:33" ht="15.75" customHeight="1" x14ac:dyDescent="0.2">
      <c r="C47" s="22"/>
      <c r="D47" s="22"/>
      <c r="E47" s="22"/>
      <c r="F47" s="22"/>
      <c r="G47" s="22"/>
      <c r="H47" s="22"/>
      <c r="I47" s="22"/>
      <c r="J47" s="22"/>
      <c r="K47" s="22"/>
      <c r="L47" s="22"/>
      <c r="M47" s="22"/>
      <c r="N47" s="22"/>
      <c r="O47" s="22"/>
      <c r="P47" s="22"/>
      <c r="Q47" s="22"/>
      <c r="R47" s="22"/>
    </row>
    <row r="48" spans="1:33" ht="15.75" customHeight="1" x14ac:dyDescent="0.2">
      <c r="C48" s="22"/>
      <c r="D48" s="22"/>
      <c r="E48" s="22"/>
      <c r="F48" s="22"/>
      <c r="G48" s="22"/>
      <c r="H48" s="22"/>
      <c r="I48" s="22"/>
      <c r="J48" s="22"/>
      <c r="K48" s="22"/>
      <c r="L48" s="22"/>
      <c r="M48" s="22"/>
      <c r="N48" s="22"/>
      <c r="O48" s="22"/>
      <c r="P48" s="22"/>
      <c r="Q48" s="22"/>
      <c r="R48" s="22"/>
    </row>
    <row r="49" spans="3:18" ht="15.75" customHeight="1" x14ac:dyDescent="0.2">
      <c r="C49" s="22"/>
      <c r="D49" s="22"/>
      <c r="E49" s="22"/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22"/>
      <c r="R49" s="22"/>
    </row>
    <row r="50" spans="3:18" ht="15.75" customHeight="1" x14ac:dyDescent="0.2">
      <c r="C50" s="22"/>
      <c r="D50" s="22"/>
      <c r="E50" s="22"/>
      <c r="F50" s="22"/>
      <c r="G50" s="22"/>
      <c r="H50" s="22"/>
      <c r="I50" s="22"/>
      <c r="J50" s="22"/>
      <c r="K50" s="22"/>
      <c r="L50" s="22"/>
      <c r="M50" s="22"/>
      <c r="N50" s="22"/>
      <c r="O50" s="22"/>
      <c r="P50" s="22"/>
      <c r="Q50" s="22"/>
      <c r="R50" s="22"/>
    </row>
    <row r="51" spans="3:18" ht="15.75" customHeight="1" x14ac:dyDescent="0.2">
      <c r="C51" s="22"/>
      <c r="D51" s="22"/>
      <c r="E51" s="22"/>
      <c r="F51" s="22"/>
      <c r="G51" s="22"/>
      <c r="H51" s="22"/>
      <c r="I51" s="22"/>
      <c r="J51" s="22"/>
      <c r="K51" s="22"/>
      <c r="L51" s="22"/>
      <c r="M51" s="22"/>
      <c r="N51" s="22"/>
      <c r="O51" s="22"/>
      <c r="P51" s="22"/>
      <c r="Q51" s="22"/>
      <c r="R51" s="22"/>
    </row>
    <row r="52" spans="3:18" ht="15.75" customHeight="1" x14ac:dyDescent="0.2">
      <c r="C52" s="22"/>
      <c r="D52" s="22"/>
      <c r="E52" s="22"/>
      <c r="F52" s="22"/>
      <c r="G52" s="22"/>
      <c r="H52" s="22"/>
      <c r="I52" s="22"/>
      <c r="J52" s="22"/>
      <c r="K52" s="22"/>
      <c r="L52" s="22"/>
      <c r="M52" s="22"/>
      <c r="N52" s="22"/>
      <c r="O52" s="22"/>
      <c r="P52" s="22"/>
      <c r="Q52" s="22"/>
      <c r="R52" s="22"/>
    </row>
    <row r="53" spans="3:18" ht="15.75" customHeight="1" x14ac:dyDescent="0.2">
      <c r="C53" s="22"/>
      <c r="D53" s="22"/>
      <c r="E53" s="22"/>
      <c r="F53" s="22"/>
      <c r="G53" s="22"/>
      <c r="H53" s="22"/>
      <c r="I53" s="22"/>
      <c r="J53" s="22"/>
      <c r="K53" s="22"/>
      <c r="L53" s="22"/>
      <c r="M53" s="22"/>
      <c r="N53" s="22"/>
      <c r="O53" s="22"/>
      <c r="P53" s="22"/>
      <c r="Q53" s="22"/>
      <c r="R53" s="22"/>
    </row>
    <row r="54" spans="3:18" ht="15.75" customHeight="1" x14ac:dyDescent="0.2">
      <c r="C54" s="22"/>
      <c r="D54" s="22"/>
      <c r="E54" s="22"/>
      <c r="F54" s="22"/>
      <c r="G54" s="22"/>
      <c r="H54" s="22"/>
      <c r="I54" s="22"/>
      <c r="J54" s="22"/>
      <c r="K54" s="22"/>
      <c r="L54" s="22"/>
      <c r="M54" s="22"/>
      <c r="N54" s="22"/>
      <c r="O54" s="22"/>
      <c r="P54" s="22"/>
      <c r="Q54" s="22"/>
      <c r="R54" s="22"/>
    </row>
    <row r="55" spans="3:18" ht="15.75" customHeight="1" x14ac:dyDescent="0.2">
      <c r="C55" s="22"/>
      <c r="D55" s="22"/>
      <c r="E55" s="22"/>
      <c r="F55" s="22"/>
      <c r="G55" s="22"/>
      <c r="H55" s="22"/>
      <c r="I55" s="22"/>
      <c r="J55" s="22"/>
      <c r="K55" s="22"/>
      <c r="L55" s="22"/>
      <c r="M55" s="22"/>
      <c r="N55" s="22"/>
      <c r="O55" s="22"/>
      <c r="P55" s="22"/>
      <c r="Q55" s="22"/>
      <c r="R55" s="22"/>
    </row>
    <row r="56" spans="3:18" ht="15.75" customHeight="1" x14ac:dyDescent="0.2">
      <c r="C56" s="22"/>
      <c r="D56" s="22"/>
      <c r="E56" s="22"/>
      <c r="F56" s="22"/>
      <c r="G56" s="22"/>
      <c r="H56" s="22"/>
      <c r="I56" s="22"/>
      <c r="J56" s="22"/>
      <c r="K56" s="22"/>
      <c r="L56" s="22"/>
      <c r="M56" s="22"/>
      <c r="N56" s="22"/>
      <c r="O56" s="22"/>
      <c r="P56" s="22"/>
      <c r="Q56" s="22"/>
      <c r="R56" s="22"/>
    </row>
    <row r="57" spans="3:18" ht="15.75" customHeight="1" x14ac:dyDescent="0.2">
      <c r="C57" s="22"/>
      <c r="D57" s="22"/>
      <c r="E57" s="22"/>
      <c r="F57" s="22"/>
      <c r="G57" s="22"/>
      <c r="H57" s="22"/>
      <c r="I57" s="22"/>
      <c r="J57" s="22"/>
      <c r="K57" s="22"/>
      <c r="L57" s="22"/>
      <c r="M57" s="22"/>
      <c r="N57" s="22"/>
      <c r="O57" s="22"/>
      <c r="P57" s="22"/>
      <c r="Q57" s="22"/>
      <c r="R57" s="22"/>
    </row>
    <row r="58" spans="3:18" ht="15.75" customHeight="1" x14ac:dyDescent="0.2">
      <c r="C58" s="22"/>
      <c r="D58" s="22"/>
      <c r="E58" s="22"/>
      <c r="F58" s="22"/>
      <c r="G58" s="22"/>
      <c r="H58" s="22"/>
      <c r="I58" s="22"/>
      <c r="J58" s="22"/>
      <c r="K58" s="22"/>
      <c r="L58" s="22"/>
      <c r="M58" s="22"/>
      <c r="N58" s="22"/>
      <c r="O58" s="22"/>
      <c r="P58" s="22"/>
      <c r="Q58" s="22"/>
      <c r="R58" s="22"/>
    </row>
    <row r="59" spans="3:18" ht="15.75" customHeight="1" x14ac:dyDescent="0.2">
      <c r="C59" s="22"/>
      <c r="D59" s="22"/>
      <c r="E59" s="22"/>
      <c r="F59" s="22"/>
      <c r="G59" s="22"/>
      <c r="H59" s="22"/>
      <c r="I59" s="22"/>
      <c r="J59" s="22"/>
      <c r="K59" s="22"/>
      <c r="L59" s="22"/>
      <c r="M59" s="22"/>
      <c r="N59" s="22"/>
      <c r="O59" s="22"/>
      <c r="P59" s="22"/>
      <c r="Q59" s="22"/>
      <c r="R59" s="22"/>
    </row>
    <row r="60" spans="3:18" ht="15.75" customHeight="1" x14ac:dyDescent="0.2">
      <c r="C60" s="22"/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2"/>
      <c r="O60" s="22"/>
      <c r="P60" s="22"/>
      <c r="Q60" s="22"/>
      <c r="R60" s="22"/>
    </row>
    <row r="61" spans="3:18" ht="15.75" customHeight="1" x14ac:dyDescent="0.2">
      <c r="C61" s="22"/>
      <c r="D61" s="22"/>
      <c r="E61" s="22"/>
      <c r="F61" s="22"/>
      <c r="G61" s="22"/>
      <c r="H61" s="22"/>
      <c r="I61" s="22"/>
      <c r="J61" s="22"/>
      <c r="K61" s="22"/>
      <c r="L61" s="22"/>
      <c r="M61" s="22"/>
      <c r="N61" s="22"/>
      <c r="O61" s="22"/>
      <c r="P61" s="22"/>
      <c r="Q61" s="22"/>
      <c r="R61" s="22"/>
    </row>
    <row r="62" spans="3:18" ht="15.75" customHeight="1" x14ac:dyDescent="0.2">
      <c r="C62" s="22"/>
      <c r="D62" s="22"/>
      <c r="E62" s="22"/>
      <c r="F62" s="22"/>
      <c r="G62" s="22"/>
      <c r="H62" s="22"/>
      <c r="I62" s="22"/>
      <c r="J62" s="22"/>
      <c r="K62" s="22"/>
      <c r="L62" s="22"/>
      <c r="M62" s="22"/>
      <c r="N62" s="22"/>
      <c r="O62" s="22"/>
      <c r="P62" s="22"/>
      <c r="Q62" s="22"/>
      <c r="R62" s="22"/>
    </row>
    <row r="63" spans="3:18" ht="15.75" customHeight="1" x14ac:dyDescent="0.2">
      <c r="C63" s="22"/>
      <c r="D63" s="22"/>
      <c r="E63" s="22"/>
      <c r="F63" s="22"/>
      <c r="G63" s="22"/>
      <c r="H63" s="22"/>
      <c r="I63" s="22"/>
      <c r="J63" s="22"/>
      <c r="K63" s="22"/>
      <c r="L63" s="22"/>
      <c r="M63" s="22"/>
      <c r="N63" s="22"/>
      <c r="O63" s="22"/>
      <c r="P63" s="22"/>
      <c r="Q63" s="22"/>
      <c r="R63" s="22"/>
    </row>
    <row r="64" spans="3:18" ht="15.75" customHeight="1" x14ac:dyDescent="0.2">
      <c r="C64" s="22"/>
      <c r="D64" s="22"/>
      <c r="E64" s="22"/>
      <c r="F64" s="22"/>
      <c r="G64" s="22"/>
      <c r="H64" s="22"/>
      <c r="I64" s="22"/>
      <c r="J64" s="22"/>
      <c r="K64" s="22"/>
      <c r="L64" s="22"/>
      <c r="M64" s="22"/>
      <c r="N64" s="22"/>
      <c r="O64" s="22"/>
      <c r="P64" s="22"/>
      <c r="Q64" s="22"/>
      <c r="R64" s="22"/>
    </row>
    <row r="65" spans="3:18" ht="15.75" customHeight="1" x14ac:dyDescent="0.2">
      <c r="C65" s="22"/>
      <c r="D65" s="22"/>
      <c r="E65" s="22"/>
      <c r="F65" s="22"/>
      <c r="G65" s="22"/>
      <c r="H65" s="22"/>
      <c r="I65" s="22"/>
      <c r="J65" s="22"/>
      <c r="K65" s="22"/>
      <c r="L65" s="22"/>
      <c r="M65" s="22"/>
      <c r="N65" s="22"/>
      <c r="O65" s="22"/>
      <c r="P65" s="22"/>
      <c r="Q65" s="22"/>
      <c r="R65" s="22"/>
    </row>
    <row r="66" spans="3:18" ht="15.75" customHeight="1" x14ac:dyDescent="0.2">
      <c r="C66" s="22"/>
      <c r="D66" s="22"/>
      <c r="E66" s="22"/>
      <c r="F66" s="22"/>
      <c r="G66" s="22"/>
      <c r="H66" s="22"/>
      <c r="I66" s="22"/>
      <c r="J66" s="22"/>
      <c r="K66" s="22"/>
      <c r="L66" s="22"/>
      <c r="M66" s="22"/>
      <c r="N66" s="22"/>
      <c r="O66" s="22"/>
      <c r="P66" s="22"/>
      <c r="Q66" s="22"/>
      <c r="R66" s="22"/>
    </row>
    <row r="67" spans="3:18" ht="15.75" customHeight="1" x14ac:dyDescent="0.2">
      <c r="C67" s="22"/>
      <c r="D67" s="22"/>
      <c r="E67" s="22"/>
      <c r="F67" s="22"/>
      <c r="G67" s="22"/>
      <c r="H67" s="22"/>
      <c r="I67" s="22"/>
      <c r="J67" s="22"/>
      <c r="K67" s="22"/>
      <c r="L67" s="22"/>
      <c r="M67" s="22"/>
      <c r="N67" s="22"/>
      <c r="O67" s="22"/>
      <c r="P67" s="22"/>
      <c r="Q67" s="22"/>
      <c r="R67" s="22"/>
    </row>
    <row r="68" spans="3:18" ht="15.75" customHeight="1" x14ac:dyDescent="0.2">
      <c r="C68" s="22"/>
      <c r="D68" s="22"/>
      <c r="E68" s="22"/>
      <c r="F68" s="22"/>
      <c r="G68" s="22"/>
      <c r="H68" s="22"/>
      <c r="I68" s="22"/>
      <c r="J68" s="22"/>
      <c r="K68" s="22"/>
      <c r="L68" s="22"/>
      <c r="M68" s="22"/>
      <c r="N68" s="22"/>
      <c r="O68" s="22"/>
      <c r="P68" s="22"/>
      <c r="Q68" s="22"/>
      <c r="R68" s="22"/>
    </row>
    <row r="69" spans="3:18" ht="15.75" customHeight="1" x14ac:dyDescent="0.2">
      <c r="C69" s="22"/>
      <c r="D69" s="22"/>
      <c r="E69" s="22"/>
      <c r="F69" s="22"/>
      <c r="G69" s="22"/>
      <c r="H69" s="22"/>
      <c r="I69" s="22"/>
      <c r="J69" s="22"/>
      <c r="K69" s="22"/>
      <c r="L69" s="22"/>
      <c r="M69" s="22"/>
      <c r="N69" s="22"/>
      <c r="O69" s="22"/>
      <c r="P69" s="22"/>
      <c r="Q69" s="22"/>
      <c r="R69" s="22"/>
    </row>
    <row r="70" spans="3:18" ht="15.75" customHeight="1" x14ac:dyDescent="0.2">
      <c r="C70" s="22"/>
      <c r="D70" s="22"/>
      <c r="E70" s="22"/>
      <c r="F70" s="22"/>
      <c r="G70" s="22"/>
      <c r="H70" s="22"/>
      <c r="I70" s="22"/>
      <c r="J70" s="22"/>
      <c r="K70" s="22"/>
      <c r="L70" s="22"/>
      <c r="M70" s="22"/>
      <c r="N70" s="22"/>
      <c r="O70" s="22"/>
      <c r="P70" s="22"/>
      <c r="Q70" s="22"/>
      <c r="R70" s="22"/>
    </row>
    <row r="71" spans="3:18" ht="15.75" customHeight="1" x14ac:dyDescent="0.2">
      <c r="C71" s="22"/>
      <c r="D71" s="22"/>
      <c r="E71" s="22"/>
      <c r="F71" s="22"/>
      <c r="G71" s="22"/>
      <c r="H71" s="22"/>
      <c r="I71" s="22"/>
      <c r="J71" s="22"/>
      <c r="K71" s="22"/>
      <c r="L71" s="22"/>
      <c r="M71" s="22"/>
      <c r="N71" s="22"/>
      <c r="O71" s="22"/>
      <c r="P71" s="22"/>
      <c r="Q71" s="22"/>
      <c r="R71" s="22"/>
    </row>
    <row r="72" spans="3:18" ht="15.75" customHeight="1" x14ac:dyDescent="0.2">
      <c r="C72" s="22"/>
      <c r="D72" s="22"/>
      <c r="E72" s="22"/>
      <c r="F72" s="22"/>
      <c r="G72" s="22"/>
      <c r="H72" s="22"/>
      <c r="I72" s="22"/>
      <c r="J72" s="22"/>
      <c r="K72" s="22"/>
      <c r="L72" s="22"/>
      <c r="M72" s="22"/>
      <c r="N72" s="22"/>
      <c r="O72" s="22"/>
      <c r="P72" s="22"/>
      <c r="Q72" s="22"/>
      <c r="R72" s="22"/>
    </row>
    <row r="73" spans="3:18" ht="15.75" customHeight="1" x14ac:dyDescent="0.2">
      <c r="C73" s="22"/>
      <c r="D73" s="22"/>
      <c r="E73" s="22"/>
      <c r="F73" s="22"/>
      <c r="G73" s="22"/>
      <c r="H73" s="22"/>
      <c r="I73" s="22"/>
      <c r="J73" s="22"/>
      <c r="K73" s="22"/>
      <c r="L73" s="22"/>
      <c r="M73" s="22"/>
      <c r="N73" s="22"/>
      <c r="O73" s="22"/>
      <c r="P73" s="22"/>
      <c r="Q73" s="22"/>
      <c r="R73" s="22"/>
    </row>
    <row r="74" spans="3:18" ht="15.75" customHeight="1" x14ac:dyDescent="0.2">
      <c r="C74" s="22"/>
      <c r="D74" s="22"/>
      <c r="E74" s="22"/>
      <c r="F74" s="22"/>
      <c r="G74" s="22"/>
      <c r="H74" s="22"/>
      <c r="I74" s="22"/>
      <c r="J74" s="22"/>
      <c r="K74" s="22"/>
      <c r="L74" s="22"/>
      <c r="M74" s="22"/>
      <c r="N74" s="22"/>
      <c r="O74" s="22"/>
      <c r="P74" s="22"/>
      <c r="Q74" s="22"/>
      <c r="R74" s="22"/>
    </row>
    <row r="75" spans="3:18" ht="15.75" customHeight="1" x14ac:dyDescent="0.2">
      <c r="C75" s="22"/>
      <c r="D75" s="22"/>
      <c r="E75" s="22"/>
      <c r="F75" s="22"/>
      <c r="G75" s="22"/>
      <c r="H75" s="22"/>
      <c r="I75" s="22"/>
      <c r="J75" s="22"/>
      <c r="K75" s="22"/>
      <c r="L75" s="22"/>
      <c r="M75" s="22"/>
      <c r="N75" s="22"/>
      <c r="O75" s="22"/>
      <c r="P75" s="22"/>
      <c r="Q75" s="22"/>
      <c r="R75" s="22"/>
    </row>
    <row r="76" spans="3:18" ht="15.75" customHeight="1" x14ac:dyDescent="0.2">
      <c r="C76" s="22"/>
      <c r="D76" s="22"/>
      <c r="E76" s="22"/>
      <c r="F76" s="22"/>
      <c r="G76" s="22"/>
      <c r="H76" s="22"/>
      <c r="I76" s="22"/>
      <c r="J76" s="22"/>
      <c r="K76" s="22"/>
      <c r="L76" s="22"/>
      <c r="M76" s="22"/>
      <c r="N76" s="22"/>
      <c r="O76" s="22"/>
      <c r="P76" s="22"/>
      <c r="Q76" s="22"/>
      <c r="R76" s="22"/>
    </row>
    <row r="77" spans="3:18" ht="15.75" customHeight="1" x14ac:dyDescent="0.2">
      <c r="C77" s="22"/>
      <c r="D77" s="22"/>
      <c r="E77" s="22"/>
      <c r="F77" s="22"/>
      <c r="G77" s="22"/>
      <c r="H77" s="22"/>
      <c r="I77" s="22"/>
      <c r="J77" s="22"/>
      <c r="K77" s="22"/>
      <c r="L77" s="22"/>
      <c r="M77" s="22"/>
      <c r="N77" s="22"/>
      <c r="O77" s="22"/>
      <c r="P77" s="22"/>
      <c r="Q77" s="22"/>
      <c r="R77" s="22"/>
    </row>
    <row r="78" spans="3:18" ht="15.75" customHeight="1" x14ac:dyDescent="0.2">
      <c r="C78" s="22"/>
      <c r="D78" s="22"/>
      <c r="E78" s="22"/>
      <c r="F78" s="22"/>
      <c r="G78" s="22"/>
      <c r="H78" s="22"/>
      <c r="I78" s="22"/>
      <c r="J78" s="22"/>
      <c r="K78" s="22"/>
      <c r="L78" s="22"/>
      <c r="M78" s="22"/>
      <c r="N78" s="22"/>
      <c r="O78" s="22"/>
      <c r="P78" s="22"/>
      <c r="Q78" s="22"/>
      <c r="R78" s="22"/>
    </row>
    <row r="79" spans="3:18" ht="15.75" customHeight="1" x14ac:dyDescent="0.2">
      <c r="C79" s="22"/>
      <c r="D79" s="22"/>
      <c r="E79" s="22"/>
      <c r="F79" s="22"/>
      <c r="G79" s="22"/>
      <c r="H79" s="22"/>
      <c r="I79" s="22"/>
      <c r="J79" s="22"/>
      <c r="K79" s="22"/>
      <c r="L79" s="22"/>
      <c r="M79" s="22"/>
      <c r="N79" s="22"/>
      <c r="O79" s="22"/>
      <c r="P79" s="22"/>
      <c r="Q79" s="22"/>
      <c r="R79" s="22"/>
    </row>
    <row r="80" spans="3:18" ht="15.75" customHeight="1" x14ac:dyDescent="0.2">
      <c r="C80" s="22"/>
      <c r="D80" s="22"/>
      <c r="E80" s="22"/>
      <c r="F80" s="22"/>
      <c r="G80" s="22"/>
      <c r="H80" s="22"/>
      <c r="I80" s="22"/>
      <c r="J80" s="22"/>
      <c r="K80" s="22"/>
      <c r="L80" s="22"/>
      <c r="M80" s="22"/>
      <c r="N80" s="22"/>
      <c r="O80" s="22"/>
      <c r="P80" s="22"/>
      <c r="Q80" s="22"/>
      <c r="R80" s="22"/>
    </row>
    <row r="81" spans="3:18" ht="15.75" customHeight="1" x14ac:dyDescent="0.2">
      <c r="C81" s="22"/>
      <c r="D81" s="22"/>
      <c r="E81" s="22"/>
      <c r="F81" s="22"/>
      <c r="G81" s="22"/>
      <c r="H81" s="22"/>
      <c r="I81" s="22"/>
      <c r="J81" s="22"/>
      <c r="K81" s="22"/>
      <c r="L81" s="22"/>
      <c r="M81" s="22"/>
      <c r="N81" s="22"/>
      <c r="O81" s="22"/>
      <c r="P81" s="22"/>
      <c r="Q81" s="22"/>
      <c r="R81" s="22"/>
    </row>
    <row r="82" spans="3:18" ht="15.75" customHeight="1" x14ac:dyDescent="0.2">
      <c r="C82" s="22"/>
      <c r="D82" s="22"/>
      <c r="E82" s="22"/>
      <c r="F82" s="22"/>
      <c r="G82" s="22"/>
      <c r="H82" s="22"/>
      <c r="I82" s="22"/>
      <c r="J82" s="22"/>
      <c r="K82" s="22"/>
      <c r="L82" s="22"/>
      <c r="M82" s="22"/>
      <c r="N82" s="22"/>
      <c r="O82" s="22"/>
      <c r="P82" s="22"/>
      <c r="Q82" s="22"/>
      <c r="R82" s="22"/>
    </row>
    <row r="83" spans="3:18" ht="15.75" customHeight="1" x14ac:dyDescent="0.2">
      <c r="C83" s="22"/>
      <c r="D83" s="22"/>
      <c r="E83" s="22"/>
      <c r="F83" s="22"/>
      <c r="G83" s="22"/>
      <c r="H83" s="22"/>
      <c r="I83" s="22"/>
      <c r="J83" s="22"/>
      <c r="K83" s="22"/>
      <c r="L83" s="22"/>
      <c r="M83" s="22"/>
      <c r="N83" s="22"/>
      <c r="O83" s="22"/>
      <c r="P83" s="22"/>
      <c r="Q83" s="22"/>
      <c r="R83" s="22"/>
    </row>
    <row r="84" spans="3:18" ht="15.75" customHeight="1" x14ac:dyDescent="0.2">
      <c r="C84" s="22"/>
      <c r="D84" s="22"/>
      <c r="E84" s="22"/>
      <c r="F84" s="22"/>
      <c r="G84" s="22"/>
      <c r="H84" s="22"/>
      <c r="I84" s="22"/>
      <c r="J84" s="22"/>
      <c r="K84" s="22"/>
      <c r="L84" s="22"/>
      <c r="M84" s="22"/>
      <c r="N84" s="22"/>
      <c r="O84" s="22"/>
      <c r="P84" s="22"/>
      <c r="Q84" s="22"/>
      <c r="R84" s="22"/>
    </row>
    <row r="85" spans="3:18" ht="15.75" customHeight="1" x14ac:dyDescent="0.2">
      <c r="C85" s="22"/>
      <c r="D85" s="22"/>
      <c r="E85" s="22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2"/>
    </row>
    <row r="86" spans="3:18" ht="15.75" customHeight="1" x14ac:dyDescent="0.2">
      <c r="C86" s="22"/>
      <c r="D86" s="22"/>
      <c r="E86" s="22"/>
      <c r="F86" s="22"/>
      <c r="G86" s="22"/>
      <c r="H86" s="22"/>
      <c r="I86" s="22"/>
      <c r="J86" s="22"/>
      <c r="K86" s="22"/>
      <c r="L86" s="22"/>
      <c r="M86" s="22"/>
      <c r="N86" s="22"/>
      <c r="O86" s="22"/>
      <c r="P86" s="22"/>
      <c r="Q86" s="22"/>
      <c r="R86" s="22"/>
    </row>
    <row r="87" spans="3:18" ht="15.75" customHeight="1" x14ac:dyDescent="0.2">
      <c r="C87" s="22"/>
      <c r="D87" s="22"/>
      <c r="E87" s="22"/>
      <c r="F87" s="22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</row>
    <row r="88" spans="3:18" ht="15.75" customHeight="1" x14ac:dyDescent="0.2">
      <c r="C88" s="22"/>
      <c r="D88" s="22"/>
      <c r="E88" s="22"/>
      <c r="F88" s="22"/>
      <c r="G88" s="22"/>
      <c r="H88" s="22"/>
      <c r="I88" s="22"/>
      <c r="J88" s="22"/>
      <c r="K88" s="22"/>
      <c r="L88" s="22"/>
      <c r="M88" s="22"/>
      <c r="N88" s="22"/>
      <c r="O88" s="22"/>
      <c r="P88" s="22"/>
      <c r="Q88" s="22"/>
      <c r="R88" s="22"/>
    </row>
    <row r="89" spans="3:18" ht="15.75" customHeight="1" x14ac:dyDescent="0.2">
      <c r="C89" s="22"/>
      <c r="D89" s="22"/>
      <c r="E89" s="22"/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</row>
    <row r="90" spans="3:18" ht="15.75" customHeight="1" x14ac:dyDescent="0.2">
      <c r="C90" s="22"/>
      <c r="D90" s="22"/>
      <c r="E90" s="22"/>
      <c r="F90" s="22"/>
      <c r="G90" s="22"/>
      <c r="H90" s="22"/>
      <c r="I90" s="22"/>
      <c r="J90" s="22"/>
      <c r="K90" s="22"/>
      <c r="L90" s="22"/>
      <c r="M90" s="22"/>
      <c r="N90" s="22"/>
      <c r="O90" s="22"/>
      <c r="P90" s="22"/>
      <c r="Q90" s="22"/>
      <c r="R90" s="22"/>
    </row>
    <row r="91" spans="3:18" ht="15.75" customHeight="1" x14ac:dyDescent="0.2">
      <c r="C91" s="22"/>
      <c r="D91" s="22"/>
      <c r="E91" s="22"/>
      <c r="F91" s="22"/>
      <c r="G91" s="22"/>
      <c r="H91" s="22"/>
      <c r="I91" s="22"/>
      <c r="J91" s="22"/>
      <c r="K91" s="22"/>
      <c r="L91" s="22"/>
      <c r="M91" s="22"/>
      <c r="N91" s="22"/>
      <c r="O91" s="22"/>
      <c r="P91" s="22"/>
      <c r="Q91" s="22"/>
      <c r="R91" s="22"/>
    </row>
    <row r="92" spans="3:18" ht="15.75" customHeight="1" x14ac:dyDescent="0.2">
      <c r="C92" s="22"/>
      <c r="D92" s="22"/>
      <c r="E92" s="22"/>
      <c r="F92" s="22"/>
      <c r="G92" s="22"/>
      <c r="H92" s="22"/>
      <c r="I92" s="22"/>
      <c r="J92" s="22"/>
      <c r="K92" s="22"/>
      <c r="L92" s="22"/>
      <c r="M92" s="22"/>
      <c r="N92" s="22"/>
      <c r="O92" s="22"/>
      <c r="P92" s="22"/>
      <c r="Q92" s="22"/>
      <c r="R92" s="22"/>
    </row>
    <row r="93" spans="3:18" ht="15.75" customHeight="1" x14ac:dyDescent="0.2">
      <c r="C93" s="22"/>
      <c r="D93" s="22"/>
      <c r="E93" s="22"/>
      <c r="F93" s="22"/>
      <c r="G93" s="22"/>
      <c r="H93" s="22"/>
      <c r="I93" s="22"/>
      <c r="J93" s="22"/>
      <c r="K93" s="22"/>
      <c r="L93" s="22"/>
      <c r="M93" s="22"/>
      <c r="N93" s="22"/>
      <c r="O93" s="22"/>
      <c r="P93" s="22"/>
      <c r="Q93" s="22"/>
      <c r="R93" s="22"/>
    </row>
    <row r="94" spans="3:18" ht="15.75" customHeight="1" x14ac:dyDescent="0.2">
      <c r="C94" s="22"/>
      <c r="D94" s="22"/>
      <c r="E94" s="22"/>
      <c r="F94" s="22"/>
      <c r="G94" s="22"/>
      <c r="H94" s="22"/>
      <c r="I94" s="22"/>
      <c r="J94" s="22"/>
      <c r="K94" s="22"/>
      <c r="L94" s="22"/>
      <c r="M94" s="22"/>
      <c r="N94" s="22"/>
      <c r="O94" s="22"/>
      <c r="P94" s="22"/>
      <c r="Q94" s="22"/>
      <c r="R94" s="22"/>
    </row>
    <row r="95" spans="3:18" ht="15.75" customHeight="1" x14ac:dyDescent="0.2">
      <c r="C95" s="22"/>
      <c r="D95" s="22"/>
      <c r="E95" s="22"/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</row>
    <row r="96" spans="3:18" ht="15.75" customHeight="1" x14ac:dyDescent="0.2">
      <c r="C96" s="22"/>
      <c r="D96" s="22"/>
      <c r="E96" s="22"/>
      <c r="F96" s="22"/>
      <c r="G96" s="22"/>
      <c r="H96" s="22"/>
      <c r="I96" s="22"/>
      <c r="J96" s="22"/>
      <c r="K96" s="22"/>
      <c r="L96" s="22"/>
      <c r="M96" s="22"/>
      <c r="N96" s="22"/>
      <c r="O96" s="22"/>
      <c r="P96" s="22"/>
      <c r="Q96" s="22"/>
      <c r="R96" s="22"/>
    </row>
    <row r="97" spans="3:18" ht="15.75" customHeight="1" x14ac:dyDescent="0.2">
      <c r="C97" s="22"/>
      <c r="D97" s="22"/>
      <c r="E97" s="22"/>
      <c r="F97" s="22"/>
      <c r="G97" s="22"/>
      <c r="H97" s="22"/>
      <c r="I97" s="22"/>
      <c r="J97" s="22"/>
      <c r="K97" s="22"/>
      <c r="L97" s="22"/>
      <c r="M97" s="22"/>
      <c r="N97" s="22"/>
      <c r="O97" s="22"/>
      <c r="P97" s="22"/>
      <c r="Q97" s="22"/>
      <c r="R97" s="22"/>
    </row>
    <row r="98" spans="3:18" ht="15.75" customHeight="1" x14ac:dyDescent="0.2">
      <c r="C98" s="22"/>
      <c r="D98" s="22"/>
      <c r="E98" s="22"/>
      <c r="F98" s="22"/>
      <c r="G98" s="22"/>
      <c r="H98" s="22"/>
      <c r="I98" s="22"/>
      <c r="J98" s="22"/>
      <c r="K98" s="22"/>
      <c r="L98" s="22"/>
      <c r="M98" s="22"/>
      <c r="N98" s="22"/>
      <c r="O98" s="22"/>
      <c r="P98" s="22"/>
      <c r="Q98" s="22"/>
      <c r="R98" s="22"/>
    </row>
    <row r="99" spans="3:18" ht="15.75" customHeight="1" x14ac:dyDescent="0.2">
      <c r="C99" s="22"/>
      <c r="D99" s="22"/>
      <c r="E99" s="22"/>
      <c r="F99" s="22"/>
      <c r="G99" s="22"/>
      <c r="H99" s="22"/>
      <c r="I99" s="22"/>
      <c r="J99" s="22"/>
      <c r="K99" s="22"/>
      <c r="L99" s="22"/>
      <c r="M99" s="22"/>
      <c r="N99" s="22"/>
      <c r="O99" s="22"/>
      <c r="P99" s="22"/>
      <c r="Q99" s="22"/>
      <c r="R99" s="22"/>
    </row>
    <row r="100" spans="3:18" ht="15.75" customHeight="1" x14ac:dyDescent="0.2">
      <c r="C100" s="22"/>
      <c r="D100" s="22"/>
      <c r="E100" s="22"/>
      <c r="F100" s="22"/>
      <c r="G100" s="22"/>
      <c r="H100" s="22"/>
      <c r="I100" s="22"/>
      <c r="J100" s="22"/>
      <c r="K100" s="22"/>
      <c r="L100" s="22"/>
      <c r="M100" s="22"/>
      <c r="N100" s="22"/>
      <c r="O100" s="22"/>
      <c r="P100" s="22"/>
      <c r="Q100" s="22"/>
      <c r="R100" s="22"/>
    </row>
    <row r="101" spans="3:18" ht="15.75" customHeight="1" x14ac:dyDescent="0.2">
      <c r="C101" s="22"/>
      <c r="D101" s="22"/>
      <c r="E101" s="22"/>
      <c r="F101" s="22"/>
      <c r="G101" s="22"/>
      <c r="H101" s="22"/>
      <c r="I101" s="22"/>
      <c r="J101" s="22"/>
      <c r="K101" s="22"/>
      <c r="L101" s="22"/>
      <c r="M101" s="22"/>
      <c r="N101" s="22"/>
      <c r="O101" s="22"/>
      <c r="P101" s="22"/>
      <c r="Q101" s="22"/>
      <c r="R101" s="22"/>
    </row>
    <row r="102" spans="3:18" ht="15.75" customHeight="1" x14ac:dyDescent="0.2">
      <c r="C102" s="22"/>
      <c r="D102" s="22"/>
      <c r="E102" s="22"/>
      <c r="F102" s="22"/>
      <c r="G102" s="22"/>
      <c r="H102" s="22"/>
      <c r="I102" s="22"/>
      <c r="J102" s="22"/>
      <c r="K102" s="22"/>
      <c r="L102" s="22"/>
      <c r="M102" s="22"/>
      <c r="N102" s="22"/>
      <c r="O102" s="22"/>
      <c r="P102" s="22"/>
      <c r="Q102" s="22"/>
      <c r="R102" s="22"/>
    </row>
    <row r="103" spans="3:18" ht="15.75" customHeight="1" x14ac:dyDescent="0.2">
      <c r="C103" s="22"/>
      <c r="D103" s="22"/>
      <c r="E103" s="22"/>
      <c r="F103" s="22"/>
      <c r="G103" s="22"/>
      <c r="H103" s="22"/>
      <c r="I103" s="22"/>
      <c r="J103" s="22"/>
      <c r="K103" s="22"/>
      <c r="L103" s="22"/>
      <c r="M103" s="22"/>
      <c r="N103" s="22"/>
      <c r="O103" s="22"/>
      <c r="P103" s="22"/>
      <c r="Q103" s="22"/>
      <c r="R103" s="22"/>
    </row>
    <row r="104" spans="3:18" ht="15.75" customHeight="1" x14ac:dyDescent="0.2">
      <c r="C104" s="22"/>
      <c r="D104" s="22"/>
      <c r="E104" s="22"/>
      <c r="F104" s="22"/>
      <c r="G104" s="22"/>
      <c r="H104" s="22"/>
      <c r="I104" s="22"/>
      <c r="J104" s="22"/>
      <c r="K104" s="22"/>
      <c r="L104" s="22"/>
      <c r="M104" s="22"/>
      <c r="N104" s="22"/>
      <c r="O104" s="22"/>
      <c r="P104" s="22"/>
      <c r="Q104" s="22"/>
      <c r="R104" s="22"/>
    </row>
    <row r="105" spans="3:18" ht="15.75" customHeight="1" x14ac:dyDescent="0.2">
      <c r="C105" s="22"/>
      <c r="D105" s="22"/>
      <c r="E105" s="22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</row>
    <row r="106" spans="3:18" ht="15.75" customHeight="1" x14ac:dyDescent="0.2">
      <c r="C106" s="22"/>
      <c r="D106" s="22"/>
      <c r="E106" s="22"/>
      <c r="F106" s="22"/>
      <c r="G106" s="22"/>
      <c r="H106" s="22"/>
      <c r="I106" s="22"/>
      <c r="J106" s="22"/>
      <c r="K106" s="22"/>
      <c r="L106" s="22"/>
      <c r="M106" s="22"/>
      <c r="N106" s="22"/>
      <c r="O106" s="22"/>
      <c r="P106" s="22"/>
      <c r="Q106" s="22"/>
      <c r="R106" s="22"/>
    </row>
    <row r="107" spans="3:18" ht="15.75" customHeight="1" x14ac:dyDescent="0.2">
      <c r="C107" s="22"/>
      <c r="D107" s="22"/>
      <c r="E107" s="22"/>
      <c r="F107" s="22"/>
      <c r="G107" s="22"/>
      <c r="H107" s="22"/>
      <c r="I107" s="22"/>
      <c r="J107" s="22"/>
      <c r="K107" s="22"/>
      <c r="L107" s="22"/>
      <c r="M107" s="22"/>
      <c r="N107" s="22"/>
      <c r="O107" s="22"/>
      <c r="P107" s="22"/>
      <c r="Q107" s="22"/>
      <c r="R107" s="22"/>
    </row>
    <row r="108" spans="3:18" ht="15.75" customHeight="1" x14ac:dyDescent="0.2">
      <c r="C108" s="22"/>
      <c r="D108" s="22"/>
      <c r="E108" s="22"/>
      <c r="F108" s="22"/>
      <c r="G108" s="22"/>
      <c r="H108" s="22"/>
      <c r="I108" s="22"/>
      <c r="J108" s="22"/>
      <c r="K108" s="22"/>
      <c r="L108" s="22"/>
      <c r="M108" s="22"/>
      <c r="N108" s="22"/>
      <c r="O108" s="22"/>
      <c r="P108" s="22"/>
      <c r="Q108" s="22"/>
      <c r="R108" s="22"/>
    </row>
    <row r="109" spans="3:18" ht="15.75" customHeight="1" x14ac:dyDescent="0.2">
      <c r="C109" s="22"/>
      <c r="D109" s="22"/>
      <c r="E109" s="22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</row>
    <row r="110" spans="3:18" ht="15.75" customHeight="1" x14ac:dyDescent="0.2">
      <c r="C110" s="22"/>
      <c r="D110" s="22"/>
      <c r="E110" s="22"/>
      <c r="F110" s="22"/>
      <c r="G110" s="22"/>
      <c r="H110" s="22"/>
      <c r="I110" s="22"/>
      <c r="J110" s="22"/>
      <c r="K110" s="22"/>
      <c r="L110" s="22"/>
      <c r="M110" s="22"/>
      <c r="N110" s="22"/>
      <c r="O110" s="22"/>
      <c r="P110" s="22"/>
      <c r="Q110" s="22"/>
      <c r="R110" s="22"/>
    </row>
    <row r="111" spans="3:18" ht="15.75" customHeight="1" x14ac:dyDescent="0.2">
      <c r="C111" s="22"/>
      <c r="D111" s="22"/>
      <c r="E111" s="22"/>
      <c r="F111" s="22"/>
      <c r="G111" s="22"/>
      <c r="H111" s="22"/>
      <c r="I111" s="22"/>
      <c r="J111" s="22"/>
      <c r="K111" s="22"/>
      <c r="L111" s="22"/>
      <c r="M111" s="22"/>
      <c r="N111" s="22"/>
      <c r="O111" s="22"/>
      <c r="P111" s="22"/>
      <c r="Q111" s="22"/>
      <c r="R111" s="22"/>
    </row>
    <row r="112" spans="3:18" ht="15.75" customHeight="1" x14ac:dyDescent="0.2">
      <c r="C112" s="22"/>
      <c r="D112" s="22"/>
      <c r="E112" s="22"/>
      <c r="F112" s="22"/>
      <c r="G112" s="22"/>
      <c r="H112" s="22"/>
      <c r="I112" s="22"/>
      <c r="J112" s="22"/>
      <c r="K112" s="22"/>
      <c r="L112" s="22"/>
      <c r="M112" s="22"/>
      <c r="N112" s="22"/>
      <c r="O112" s="22"/>
      <c r="P112" s="22"/>
      <c r="Q112" s="22"/>
      <c r="R112" s="22"/>
    </row>
    <row r="113" spans="3:18" ht="15.75" customHeight="1" x14ac:dyDescent="0.2">
      <c r="C113" s="22"/>
      <c r="D113" s="22"/>
      <c r="E113" s="22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</row>
    <row r="114" spans="3:18" ht="15.75" customHeight="1" x14ac:dyDescent="0.2">
      <c r="C114" s="22"/>
      <c r="D114" s="22"/>
      <c r="E114" s="22"/>
      <c r="F114" s="22"/>
      <c r="G114" s="22"/>
      <c r="H114" s="22"/>
      <c r="I114" s="22"/>
      <c r="J114" s="22"/>
      <c r="K114" s="22"/>
      <c r="L114" s="22"/>
      <c r="M114" s="22"/>
      <c r="N114" s="22"/>
      <c r="O114" s="22"/>
      <c r="P114" s="22"/>
      <c r="Q114" s="22"/>
      <c r="R114" s="22"/>
    </row>
    <row r="115" spans="3:18" ht="15.75" customHeight="1" x14ac:dyDescent="0.2">
      <c r="C115" s="22"/>
      <c r="D115" s="22"/>
      <c r="E115" s="22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</row>
    <row r="116" spans="3:18" ht="15.75" customHeight="1" x14ac:dyDescent="0.2">
      <c r="C116" s="22"/>
      <c r="D116" s="22"/>
      <c r="E116" s="22"/>
      <c r="F116" s="22"/>
      <c r="G116" s="22"/>
      <c r="H116" s="22"/>
      <c r="I116" s="22"/>
      <c r="J116" s="22"/>
      <c r="K116" s="22"/>
      <c r="L116" s="22"/>
      <c r="M116" s="22"/>
      <c r="N116" s="22"/>
      <c r="O116" s="22"/>
      <c r="P116" s="22"/>
      <c r="Q116" s="22"/>
      <c r="R116" s="22"/>
    </row>
    <row r="117" spans="3:18" ht="15.75" customHeight="1" x14ac:dyDescent="0.2">
      <c r="C117" s="22"/>
      <c r="D117" s="22"/>
      <c r="E117" s="22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</row>
    <row r="118" spans="3:18" ht="15.75" customHeight="1" x14ac:dyDescent="0.2">
      <c r="C118" s="22"/>
      <c r="D118" s="22"/>
      <c r="E118" s="22"/>
      <c r="F118" s="22"/>
      <c r="G118" s="22"/>
      <c r="H118" s="22"/>
      <c r="I118" s="22"/>
      <c r="J118" s="22"/>
      <c r="K118" s="22"/>
      <c r="L118" s="22"/>
      <c r="M118" s="22"/>
      <c r="N118" s="22"/>
      <c r="O118" s="22"/>
      <c r="P118" s="22"/>
      <c r="Q118" s="22"/>
      <c r="R118" s="22"/>
    </row>
    <row r="119" spans="3:18" ht="15.75" customHeight="1" x14ac:dyDescent="0.2">
      <c r="C119" s="22"/>
      <c r="D119" s="22"/>
      <c r="E119" s="22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</row>
    <row r="120" spans="3:18" ht="15.75" customHeight="1" x14ac:dyDescent="0.2">
      <c r="C120" s="22"/>
      <c r="D120" s="22"/>
      <c r="E120" s="22"/>
      <c r="F120" s="22"/>
      <c r="G120" s="22"/>
      <c r="H120" s="22"/>
      <c r="I120" s="22"/>
      <c r="J120" s="22"/>
      <c r="K120" s="22"/>
      <c r="L120" s="22"/>
      <c r="M120" s="22"/>
      <c r="N120" s="22"/>
      <c r="O120" s="22"/>
      <c r="P120" s="22"/>
      <c r="Q120" s="22"/>
      <c r="R120" s="22"/>
    </row>
    <row r="121" spans="3:18" ht="15.75" customHeight="1" x14ac:dyDescent="0.2">
      <c r="C121" s="22"/>
      <c r="D121" s="22"/>
      <c r="E121" s="22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</row>
    <row r="122" spans="3:18" ht="15.75" customHeight="1" x14ac:dyDescent="0.2">
      <c r="C122" s="22"/>
      <c r="D122" s="22"/>
      <c r="E122" s="22"/>
      <c r="F122" s="22"/>
      <c r="G122" s="22"/>
      <c r="H122" s="22"/>
      <c r="I122" s="22"/>
      <c r="J122" s="22"/>
      <c r="K122" s="22"/>
      <c r="L122" s="22"/>
      <c r="M122" s="22"/>
      <c r="N122" s="22"/>
      <c r="O122" s="22"/>
      <c r="P122" s="22"/>
      <c r="Q122" s="22"/>
      <c r="R122" s="22"/>
    </row>
    <row r="123" spans="3:18" ht="15.75" customHeight="1" x14ac:dyDescent="0.2">
      <c r="C123" s="22"/>
      <c r="D123" s="22"/>
      <c r="E123" s="22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</row>
    <row r="124" spans="3:18" ht="15.75" customHeight="1" x14ac:dyDescent="0.2">
      <c r="C124" s="22"/>
      <c r="D124" s="22"/>
      <c r="E124" s="22"/>
      <c r="F124" s="22"/>
      <c r="G124" s="22"/>
      <c r="H124" s="22"/>
      <c r="I124" s="22"/>
      <c r="J124" s="22"/>
      <c r="K124" s="22"/>
      <c r="L124" s="22"/>
      <c r="M124" s="22"/>
      <c r="N124" s="22"/>
      <c r="O124" s="22"/>
      <c r="P124" s="22"/>
      <c r="Q124" s="22"/>
      <c r="R124" s="22"/>
    </row>
    <row r="125" spans="3:18" ht="15.75" customHeight="1" x14ac:dyDescent="0.2">
      <c r="C125" s="22"/>
      <c r="D125" s="22"/>
      <c r="E125" s="22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</row>
    <row r="126" spans="3:18" ht="15.75" customHeight="1" x14ac:dyDescent="0.2"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</row>
    <row r="127" spans="3:18" ht="15.75" customHeight="1" x14ac:dyDescent="0.2"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</row>
    <row r="128" spans="3:18" ht="15.75" customHeight="1" x14ac:dyDescent="0.2"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</row>
    <row r="129" spans="3:18" ht="15.75" customHeight="1" x14ac:dyDescent="0.2"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</row>
    <row r="130" spans="3:18" ht="15.75" customHeight="1" x14ac:dyDescent="0.2"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</row>
    <row r="131" spans="3:18" ht="15.75" customHeight="1" x14ac:dyDescent="0.2"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</row>
    <row r="132" spans="3:18" ht="15.75" customHeight="1" x14ac:dyDescent="0.2"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</row>
    <row r="133" spans="3:18" ht="15.75" customHeight="1" x14ac:dyDescent="0.2"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</row>
    <row r="134" spans="3:18" ht="15.75" customHeight="1" x14ac:dyDescent="0.2"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</row>
    <row r="135" spans="3:18" ht="15.75" customHeight="1" x14ac:dyDescent="0.2"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</row>
    <row r="136" spans="3:18" ht="15.75" customHeight="1" x14ac:dyDescent="0.2"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</row>
    <row r="137" spans="3:18" ht="15.75" customHeight="1" x14ac:dyDescent="0.2"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</row>
    <row r="138" spans="3:18" ht="15.75" customHeight="1" x14ac:dyDescent="0.2"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</row>
    <row r="139" spans="3:18" ht="15.75" customHeight="1" x14ac:dyDescent="0.2"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</row>
    <row r="140" spans="3:18" ht="15.75" customHeight="1" x14ac:dyDescent="0.2"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</row>
    <row r="141" spans="3:18" ht="15.75" customHeight="1" x14ac:dyDescent="0.2"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</row>
    <row r="142" spans="3:18" ht="15.75" customHeight="1" x14ac:dyDescent="0.2"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</row>
    <row r="143" spans="3:18" ht="15.75" customHeight="1" x14ac:dyDescent="0.2"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</row>
    <row r="144" spans="3:18" ht="15.75" customHeight="1" x14ac:dyDescent="0.2"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</row>
    <row r="145" spans="3:18" ht="15.75" customHeight="1" x14ac:dyDescent="0.2"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</row>
    <row r="146" spans="3:18" ht="15.75" customHeight="1" x14ac:dyDescent="0.2">
      <c r="C146" s="22"/>
      <c r="D146" s="22"/>
      <c r="E146" s="22"/>
      <c r="F146" s="22"/>
      <c r="G146" s="22"/>
      <c r="H146" s="22"/>
      <c r="I146" s="22"/>
      <c r="J146" s="22"/>
      <c r="K146" s="22"/>
      <c r="L146" s="22"/>
      <c r="M146" s="22"/>
      <c r="N146" s="22"/>
      <c r="O146" s="22"/>
      <c r="P146" s="22"/>
      <c r="Q146" s="22"/>
      <c r="R146" s="22"/>
    </row>
    <row r="147" spans="3:18" ht="15.75" customHeight="1" x14ac:dyDescent="0.2"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</row>
    <row r="148" spans="3:18" ht="15.75" customHeight="1" x14ac:dyDescent="0.2">
      <c r="C148" s="22"/>
      <c r="D148" s="22"/>
      <c r="E148" s="22"/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</row>
    <row r="149" spans="3:18" ht="15.75" customHeight="1" x14ac:dyDescent="0.2">
      <c r="C149" s="22"/>
      <c r="D149" s="22"/>
      <c r="E149" s="22"/>
      <c r="F149" s="22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</row>
    <row r="150" spans="3:18" ht="15.75" customHeight="1" x14ac:dyDescent="0.2">
      <c r="C150" s="22"/>
      <c r="D150" s="22"/>
      <c r="E150" s="22"/>
      <c r="F150" s="22"/>
      <c r="G150" s="22"/>
      <c r="H150" s="22"/>
      <c r="I150" s="22"/>
      <c r="J150" s="22"/>
      <c r="K150" s="22"/>
      <c r="L150" s="22"/>
      <c r="M150" s="22"/>
      <c r="N150" s="22"/>
      <c r="O150" s="22"/>
      <c r="P150" s="22"/>
      <c r="Q150" s="22"/>
      <c r="R150" s="22"/>
    </row>
    <row r="151" spans="3:18" ht="15.75" customHeight="1" x14ac:dyDescent="0.2">
      <c r="C151" s="22"/>
      <c r="D151" s="22"/>
      <c r="E151" s="22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</row>
    <row r="152" spans="3:18" ht="15.75" customHeight="1" x14ac:dyDescent="0.2">
      <c r="C152" s="22"/>
      <c r="D152" s="22"/>
      <c r="E152" s="22"/>
      <c r="F152" s="22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</row>
    <row r="153" spans="3:18" ht="15.75" customHeight="1" x14ac:dyDescent="0.2">
      <c r="C153" s="22"/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</row>
    <row r="154" spans="3:18" ht="15.75" customHeight="1" x14ac:dyDescent="0.2">
      <c r="C154" s="22"/>
      <c r="D154" s="22"/>
      <c r="E154" s="22"/>
      <c r="F154" s="22"/>
      <c r="G154" s="22"/>
      <c r="H154" s="22"/>
      <c r="I154" s="22"/>
      <c r="J154" s="22"/>
      <c r="K154" s="22"/>
      <c r="L154" s="22"/>
      <c r="M154" s="22"/>
      <c r="N154" s="22"/>
      <c r="O154" s="22"/>
      <c r="P154" s="22"/>
      <c r="Q154" s="22"/>
      <c r="R154" s="22"/>
    </row>
    <row r="155" spans="3:18" ht="15.75" customHeight="1" x14ac:dyDescent="0.2">
      <c r="C155" s="22"/>
      <c r="D155" s="22"/>
      <c r="E155" s="22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</row>
    <row r="156" spans="3:18" ht="15.75" customHeight="1" x14ac:dyDescent="0.2">
      <c r="C156" s="22"/>
      <c r="D156" s="22"/>
      <c r="E156" s="22"/>
      <c r="F156" s="22"/>
      <c r="G156" s="22"/>
      <c r="H156" s="22"/>
      <c r="I156" s="22"/>
      <c r="J156" s="22"/>
      <c r="K156" s="22"/>
      <c r="L156" s="22"/>
      <c r="M156" s="22"/>
      <c r="N156" s="22"/>
      <c r="O156" s="22"/>
      <c r="P156" s="22"/>
      <c r="Q156" s="22"/>
      <c r="R156" s="22"/>
    </row>
    <row r="157" spans="3:18" ht="15.75" customHeight="1" x14ac:dyDescent="0.2">
      <c r="C157" s="22"/>
      <c r="D157" s="22"/>
      <c r="E157" s="22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</row>
    <row r="158" spans="3:18" ht="15.75" customHeight="1" x14ac:dyDescent="0.2">
      <c r="C158" s="22"/>
      <c r="D158" s="22"/>
      <c r="E158" s="22"/>
      <c r="F158" s="22"/>
      <c r="G158" s="22"/>
      <c r="H158" s="22"/>
      <c r="I158" s="22"/>
      <c r="J158" s="22"/>
      <c r="K158" s="22"/>
      <c r="L158" s="22"/>
      <c r="M158" s="22"/>
      <c r="N158" s="22"/>
      <c r="O158" s="22"/>
      <c r="P158" s="22"/>
      <c r="Q158" s="22"/>
      <c r="R158" s="22"/>
    </row>
    <row r="159" spans="3:18" ht="15.75" customHeight="1" x14ac:dyDescent="0.2">
      <c r="C159" s="22"/>
      <c r="D159" s="22"/>
      <c r="E159" s="22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</row>
    <row r="160" spans="3:18" ht="15.75" customHeight="1" x14ac:dyDescent="0.2">
      <c r="C160" s="22"/>
      <c r="D160" s="22"/>
      <c r="E160" s="22"/>
      <c r="F160" s="22"/>
      <c r="G160" s="22"/>
      <c r="H160" s="22"/>
      <c r="I160" s="22"/>
      <c r="J160" s="22"/>
      <c r="K160" s="22"/>
      <c r="L160" s="22"/>
      <c r="M160" s="22"/>
      <c r="N160" s="22"/>
      <c r="O160" s="22"/>
      <c r="P160" s="22"/>
      <c r="Q160" s="22"/>
      <c r="R160" s="22"/>
    </row>
    <row r="161" spans="3:18" ht="15.75" customHeight="1" x14ac:dyDescent="0.2">
      <c r="C161" s="22"/>
      <c r="D161" s="22"/>
      <c r="E161" s="22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</row>
    <row r="162" spans="3:18" ht="15.75" customHeight="1" x14ac:dyDescent="0.2">
      <c r="C162" s="22"/>
      <c r="D162" s="22"/>
      <c r="E162" s="22"/>
      <c r="F162" s="22"/>
      <c r="G162" s="22"/>
      <c r="H162" s="22"/>
      <c r="I162" s="22"/>
      <c r="J162" s="22"/>
      <c r="K162" s="22"/>
      <c r="L162" s="22"/>
      <c r="M162" s="22"/>
      <c r="N162" s="22"/>
      <c r="O162" s="22"/>
      <c r="P162" s="22"/>
      <c r="Q162" s="22"/>
      <c r="R162" s="22"/>
    </row>
    <row r="163" spans="3:18" ht="15.75" customHeight="1" x14ac:dyDescent="0.2">
      <c r="C163" s="22"/>
      <c r="D163" s="22"/>
      <c r="E163" s="22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</row>
    <row r="164" spans="3:18" ht="15.75" customHeight="1" x14ac:dyDescent="0.2">
      <c r="C164" s="22"/>
      <c r="D164" s="22"/>
      <c r="E164" s="22"/>
      <c r="F164" s="22"/>
      <c r="G164" s="22"/>
      <c r="H164" s="22"/>
      <c r="I164" s="22"/>
      <c r="J164" s="22"/>
      <c r="K164" s="22"/>
      <c r="L164" s="22"/>
      <c r="M164" s="22"/>
      <c r="N164" s="22"/>
      <c r="O164" s="22"/>
      <c r="P164" s="22"/>
      <c r="Q164" s="22"/>
      <c r="R164" s="22"/>
    </row>
    <row r="165" spans="3:18" ht="15.75" customHeight="1" x14ac:dyDescent="0.2">
      <c r="C165" s="22"/>
      <c r="D165" s="22"/>
      <c r="E165" s="22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</row>
    <row r="166" spans="3:18" ht="15.75" customHeight="1" x14ac:dyDescent="0.2">
      <c r="C166" s="22"/>
      <c r="D166" s="22"/>
      <c r="E166" s="22"/>
      <c r="F166" s="22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</row>
    <row r="167" spans="3:18" ht="15.75" customHeight="1" x14ac:dyDescent="0.2">
      <c r="C167" s="22"/>
      <c r="D167" s="22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</row>
    <row r="168" spans="3:18" ht="15.75" customHeight="1" x14ac:dyDescent="0.2">
      <c r="C168" s="22"/>
      <c r="D168" s="22"/>
      <c r="E168" s="22"/>
      <c r="F168" s="22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  <c r="R168" s="22"/>
    </row>
    <row r="169" spans="3:18" ht="15.75" customHeight="1" x14ac:dyDescent="0.2">
      <c r="C169" s="22"/>
      <c r="D169" s="22"/>
      <c r="E169" s="22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</row>
    <row r="170" spans="3:18" ht="15.75" customHeight="1" x14ac:dyDescent="0.2">
      <c r="C170" s="22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</row>
    <row r="171" spans="3:18" ht="15.75" customHeight="1" x14ac:dyDescent="0.2">
      <c r="C171" s="22"/>
      <c r="D171" s="22"/>
      <c r="E171" s="22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</row>
    <row r="172" spans="3:18" ht="15.75" customHeight="1" x14ac:dyDescent="0.2">
      <c r="C172" s="22"/>
      <c r="D172" s="22"/>
      <c r="E172" s="22"/>
      <c r="F172" s="22"/>
      <c r="G172" s="22"/>
      <c r="H172" s="22"/>
      <c r="I172" s="22"/>
      <c r="J172" s="22"/>
      <c r="K172" s="22"/>
      <c r="L172" s="22"/>
      <c r="M172" s="22"/>
      <c r="N172" s="22"/>
      <c r="O172" s="22"/>
      <c r="P172" s="22"/>
      <c r="Q172" s="22"/>
      <c r="R172" s="22"/>
    </row>
    <row r="173" spans="3:18" ht="15.75" customHeight="1" x14ac:dyDescent="0.2">
      <c r="C173" s="22"/>
      <c r="D173" s="22"/>
      <c r="E173" s="22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</row>
    <row r="174" spans="3:18" ht="15.75" customHeight="1" x14ac:dyDescent="0.2">
      <c r="C174" s="22"/>
      <c r="D174" s="22"/>
      <c r="E174" s="22"/>
      <c r="F174" s="22"/>
      <c r="G174" s="22"/>
      <c r="H174" s="22"/>
      <c r="I174" s="22"/>
      <c r="J174" s="22"/>
      <c r="K174" s="22"/>
      <c r="L174" s="22"/>
      <c r="M174" s="22"/>
      <c r="N174" s="22"/>
      <c r="O174" s="22"/>
      <c r="P174" s="22"/>
      <c r="Q174" s="22"/>
      <c r="R174" s="22"/>
    </row>
    <row r="175" spans="3:18" ht="15.75" customHeight="1" x14ac:dyDescent="0.2">
      <c r="C175" s="22"/>
      <c r="D175" s="22"/>
      <c r="E175" s="22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</row>
    <row r="176" spans="3:18" ht="15.75" customHeight="1" x14ac:dyDescent="0.2">
      <c r="C176" s="22"/>
      <c r="D176" s="22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  <c r="R176" s="22"/>
    </row>
    <row r="177" spans="3:18" ht="15.75" customHeight="1" x14ac:dyDescent="0.2">
      <c r="C177" s="22"/>
      <c r="D177" s="22"/>
      <c r="E177" s="22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</row>
    <row r="178" spans="3:18" ht="15.75" customHeight="1" x14ac:dyDescent="0.2">
      <c r="C178" s="22"/>
      <c r="D178" s="22"/>
      <c r="E178" s="22"/>
      <c r="F178" s="22"/>
      <c r="G178" s="22"/>
      <c r="H178" s="22"/>
      <c r="I178" s="22"/>
      <c r="J178" s="22"/>
      <c r="K178" s="22"/>
      <c r="L178" s="22"/>
      <c r="M178" s="22"/>
      <c r="N178" s="22"/>
      <c r="O178" s="22"/>
      <c r="P178" s="22"/>
      <c r="Q178" s="22"/>
      <c r="R178" s="22"/>
    </row>
    <row r="179" spans="3:18" ht="15.75" customHeight="1" x14ac:dyDescent="0.2">
      <c r="C179" s="22"/>
      <c r="D179" s="22"/>
      <c r="E179" s="22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</row>
    <row r="180" spans="3:18" ht="15.75" customHeight="1" x14ac:dyDescent="0.2">
      <c r="C180" s="22"/>
      <c r="D180" s="22"/>
      <c r="E180" s="22"/>
      <c r="F180" s="22"/>
      <c r="G180" s="22"/>
      <c r="H180" s="22"/>
      <c r="I180" s="22"/>
      <c r="J180" s="22"/>
      <c r="K180" s="22"/>
      <c r="L180" s="22"/>
      <c r="M180" s="22"/>
      <c r="N180" s="22"/>
      <c r="O180" s="22"/>
      <c r="P180" s="22"/>
      <c r="Q180" s="22"/>
      <c r="R180" s="22"/>
    </row>
    <row r="181" spans="3:18" ht="15.75" customHeight="1" x14ac:dyDescent="0.2">
      <c r="C181" s="22"/>
      <c r="D181" s="22"/>
      <c r="E181" s="22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</row>
    <row r="182" spans="3:18" ht="15.75" customHeight="1" x14ac:dyDescent="0.2">
      <c r="C182" s="22"/>
      <c r="D182" s="22"/>
      <c r="E182" s="22"/>
      <c r="F182" s="22"/>
      <c r="G182" s="22"/>
      <c r="H182" s="22"/>
      <c r="I182" s="22"/>
      <c r="J182" s="22"/>
      <c r="K182" s="22"/>
      <c r="L182" s="22"/>
      <c r="M182" s="22"/>
      <c r="N182" s="22"/>
      <c r="O182" s="22"/>
      <c r="P182" s="22"/>
      <c r="Q182" s="22"/>
      <c r="R182" s="22"/>
    </row>
    <row r="183" spans="3:18" ht="15.75" customHeight="1" x14ac:dyDescent="0.2">
      <c r="C183" s="22"/>
      <c r="D183" s="22"/>
      <c r="E183" s="22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</row>
    <row r="184" spans="3:18" ht="15.75" customHeight="1" x14ac:dyDescent="0.2">
      <c r="C184" s="22"/>
      <c r="D184" s="22"/>
      <c r="E184" s="22"/>
      <c r="F184" s="22"/>
      <c r="G184" s="22"/>
      <c r="H184" s="22"/>
      <c r="I184" s="22"/>
      <c r="J184" s="22"/>
      <c r="K184" s="22"/>
      <c r="L184" s="22"/>
      <c r="M184" s="22"/>
      <c r="N184" s="22"/>
      <c r="O184" s="22"/>
      <c r="P184" s="22"/>
      <c r="Q184" s="22"/>
      <c r="R184" s="22"/>
    </row>
    <row r="185" spans="3:18" ht="15.75" customHeight="1" x14ac:dyDescent="0.2">
      <c r="C185" s="22"/>
      <c r="D185" s="22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</row>
    <row r="186" spans="3:18" ht="15.75" customHeight="1" x14ac:dyDescent="0.2">
      <c r="C186" s="22"/>
      <c r="D186" s="22"/>
      <c r="E186" s="22"/>
      <c r="F186" s="22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</row>
    <row r="187" spans="3:18" ht="15.75" customHeight="1" x14ac:dyDescent="0.2">
      <c r="C187" s="22"/>
      <c r="D187" s="22"/>
      <c r="E187" s="22"/>
      <c r="F187" s="22"/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22"/>
      <c r="R187" s="22"/>
    </row>
    <row r="188" spans="3:18" ht="15.75" customHeight="1" x14ac:dyDescent="0.2">
      <c r="C188" s="22"/>
      <c r="D188" s="22"/>
      <c r="E188" s="22"/>
      <c r="F188" s="22"/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22"/>
      <c r="R188" s="22"/>
    </row>
    <row r="189" spans="3:18" ht="15.75" customHeight="1" x14ac:dyDescent="0.2">
      <c r="C189" s="22"/>
      <c r="D189" s="22"/>
      <c r="E189" s="22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</row>
    <row r="190" spans="3:18" ht="15.75" customHeight="1" x14ac:dyDescent="0.2">
      <c r="C190" s="22"/>
      <c r="D190" s="22"/>
      <c r="E190" s="22"/>
      <c r="F190" s="22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</row>
    <row r="191" spans="3:18" ht="15.75" customHeight="1" x14ac:dyDescent="0.2">
      <c r="C191" s="22"/>
      <c r="D191" s="22"/>
      <c r="E191" s="22"/>
      <c r="F191" s="22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</row>
    <row r="192" spans="3:18" ht="15.75" customHeight="1" x14ac:dyDescent="0.2">
      <c r="C192" s="22"/>
      <c r="D192" s="22"/>
      <c r="E192" s="22"/>
      <c r="F192" s="22"/>
      <c r="G192" s="22"/>
      <c r="H192" s="22"/>
      <c r="I192" s="22"/>
      <c r="J192" s="22"/>
      <c r="K192" s="22"/>
      <c r="L192" s="22"/>
      <c r="M192" s="22"/>
      <c r="N192" s="22"/>
      <c r="O192" s="22"/>
      <c r="P192" s="22"/>
      <c r="Q192" s="22"/>
      <c r="R192" s="22"/>
    </row>
    <row r="193" spans="3:18" ht="15.75" customHeight="1" x14ac:dyDescent="0.2">
      <c r="C193" s="22"/>
      <c r="D193" s="22"/>
      <c r="E193" s="22"/>
      <c r="F193" s="22"/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22"/>
      <c r="R193" s="22"/>
    </row>
    <row r="194" spans="3:18" ht="15.75" customHeight="1" x14ac:dyDescent="0.2">
      <c r="C194" s="22"/>
      <c r="D194" s="22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  <c r="R194" s="22"/>
    </row>
    <row r="195" spans="3:18" ht="15.75" customHeight="1" x14ac:dyDescent="0.2">
      <c r="C195" s="22"/>
      <c r="D195" s="22"/>
      <c r="E195" s="22"/>
      <c r="F195" s="22"/>
      <c r="G195" s="22"/>
      <c r="H195" s="22"/>
      <c r="I195" s="22"/>
      <c r="J195" s="22"/>
      <c r="K195" s="22"/>
      <c r="L195" s="22"/>
      <c r="M195" s="22"/>
      <c r="N195" s="22"/>
      <c r="O195" s="22"/>
      <c r="P195" s="22"/>
      <c r="Q195" s="22"/>
      <c r="R195" s="22"/>
    </row>
    <row r="196" spans="3:18" ht="15.75" customHeight="1" x14ac:dyDescent="0.2">
      <c r="C196" s="22"/>
      <c r="D196" s="22"/>
      <c r="E196" s="22"/>
      <c r="F196" s="22"/>
      <c r="G196" s="22"/>
      <c r="H196" s="22"/>
      <c r="I196" s="22"/>
      <c r="J196" s="22"/>
      <c r="K196" s="22"/>
      <c r="L196" s="22"/>
      <c r="M196" s="22"/>
      <c r="N196" s="22"/>
      <c r="O196" s="22"/>
      <c r="P196" s="22"/>
      <c r="Q196" s="22"/>
      <c r="R196" s="22"/>
    </row>
    <row r="197" spans="3:18" ht="15.75" customHeight="1" x14ac:dyDescent="0.2">
      <c r="C197" s="22"/>
      <c r="D197" s="22"/>
      <c r="E197" s="22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</row>
    <row r="198" spans="3:18" ht="15.75" customHeight="1" x14ac:dyDescent="0.2">
      <c r="C198" s="22"/>
      <c r="D198" s="22"/>
      <c r="E198" s="22"/>
      <c r="F198" s="22"/>
      <c r="G198" s="22"/>
      <c r="H198" s="22"/>
      <c r="I198" s="22"/>
      <c r="J198" s="22"/>
      <c r="K198" s="22"/>
      <c r="L198" s="22"/>
      <c r="M198" s="22"/>
      <c r="N198" s="22"/>
      <c r="O198" s="22"/>
      <c r="P198" s="22"/>
      <c r="Q198" s="22"/>
      <c r="R198" s="22"/>
    </row>
    <row r="199" spans="3:18" ht="15.75" customHeight="1" x14ac:dyDescent="0.2">
      <c r="C199" s="22"/>
      <c r="D199" s="22"/>
      <c r="E199" s="22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</row>
    <row r="200" spans="3:18" ht="15.75" customHeight="1" x14ac:dyDescent="0.2">
      <c r="C200" s="22"/>
      <c r="D200" s="22"/>
      <c r="E200" s="22"/>
      <c r="F200" s="22"/>
      <c r="G200" s="22"/>
      <c r="H200" s="22"/>
      <c r="I200" s="22"/>
      <c r="J200" s="22"/>
      <c r="K200" s="22"/>
      <c r="L200" s="22"/>
      <c r="M200" s="22"/>
      <c r="N200" s="22"/>
      <c r="O200" s="22"/>
      <c r="P200" s="22"/>
      <c r="Q200" s="22"/>
      <c r="R200" s="22"/>
    </row>
    <row r="201" spans="3:18" ht="15.75" customHeight="1" x14ac:dyDescent="0.2">
      <c r="C201" s="22"/>
      <c r="D201" s="22"/>
      <c r="E201" s="22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</row>
    <row r="202" spans="3:18" ht="15.75" customHeight="1" x14ac:dyDescent="0.2">
      <c r="C202" s="22"/>
      <c r="D202" s="22"/>
      <c r="E202" s="22"/>
      <c r="F202" s="22"/>
      <c r="G202" s="22"/>
      <c r="H202" s="22"/>
      <c r="I202" s="22"/>
      <c r="J202" s="22"/>
      <c r="K202" s="22"/>
      <c r="L202" s="22"/>
      <c r="M202" s="22"/>
      <c r="N202" s="22"/>
      <c r="O202" s="22"/>
      <c r="P202" s="22"/>
      <c r="Q202" s="22"/>
      <c r="R202" s="22"/>
    </row>
    <row r="203" spans="3:18" ht="15.75" customHeight="1" x14ac:dyDescent="0.2">
      <c r="C203" s="22"/>
      <c r="D203" s="22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</row>
    <row r="204" spans="3:18" ht="15.75" customHeight="1" x14ac:dyDescent="0.2">
      <c r="C204" s="22"/>
      <c r="D204" s="22"/>
      <c r="E204" s="22"/>
      <c r="F204" s="22"/>
      <c r="G204" s="22"/>
      <c r="H204" s="22"/>
      <c r="I204" s="22"/>
      <c r="J204" s="22"/>
      <c r="K204" s="22"/>
      <c r="L204" s="22"/>
      <c r="M204" s="22"/>
      <c r="N204" s="22"/>
      <c r="O204" s="22"/>
      <c r="P204" s="22"/>
      <c r="Q204" s="22"/>
      <c r="R204" s="22"/>
    </row>
    <row r="205" spans="3:18" ht="15.75" customHeight="1" x14ac:dyDescent="0.2">
      <c r="C205" s="22"/>
      <c r="D205" s="22"/>
      <c r="E205" s="22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</row>
    <row r="206" spans="3:18" ht="15.75" customHeight="1" x14ac:dyDescent="0.2">
      <c r="C206" s="22"/>
      <c r="D206" s="22"/>
      <c r="E206" s="22"/>
      <c r="F206" s="22"/>
      <c r="G206" s="22"/>
      <c r="H206" s="22"/>
      <c r="I206" s="22"/>
      <c r="J206" s="22"/>
      <c r="K206" s="22"/>
      <c r="L206" s="22"/>
      <c r="M206" s="22"/>
      <c r="N206" s="22"/>
      <c r="O206" s="22"/>
      <c r="P206" s="22"/>
      <c r="Q206" s="22"/>
      <c r="R206" s="22"/>
    </row>
    <row r="207" spans="3:18" ht="15.75" customHeight="1" x14ac:dyDescent="0.2">
      <c r="C207" s="22"/>
      <c r="D207" s="22"/>
      <c r="E207" s="22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</row>
    <row r="208" spans="3:18" ht="15.75" customHeight="1" x14ac:dyDescent="0.2">
      <c r="C208" s="22"/>
      <c r="D208" s="22"/>
      <c r="E208" s="22"/>
      <c r="F208" s="22"/>
      <c r="G208" s="22"/>
      <c r="H208" s="22"/>
      <c r="I208" s="22"/>
      <c r="J208" s="22"/>
      <c r="K208" s="22"/>
      <c r="L208" s="22"/>
      <c r="M208" s="22"/>
      <c r="N208" s="22"/>
      <c r="O208" s="22"/>
      <c r="P208" s="22"/>
      <c r="Q208" s="22"/>
      <c r="R208" s="22"/>
    </row>
    <row r="209" spans="3:18" ht="15.75" customHeight="1" x14ac:dyDescent="0.2">
      <c r="C209" s="22"/>
      <c r="D209" s="22"/>
      <c r="E209" s="22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</row>
    <row r="210" spans="3:18" ht="15.75" customHeight="1" x14ac:dyDescent="0.2">
      <c r="C210" s="22"/>
      <c r="D210" s="22"/>
      <c r="E210" s="22"/>
      <c r="F210" s="22"/>
      <c r="G210" s="22"/>
      <c r="H210" s="22"/>
      <c r="I210" s="22"/>
      <c r="J210" s="22"/>
      <c r="K210" s="22"/>
      <c r="L210" s="22"/>
      <c r="M210" s="22"/>
      <c r="N210" s="22"/>
      <c r="O210" s="22"/>
      <c r="P210" s="22"/>
      <c r="Q210" s="22"/>
      <c r="R210" s="22"/>
    </row>
    <row r="211" spans="3:18" ht="15.75" customHeight="1" x14ac:dyDescent="0.2">
      <c r="C211" s="22"/>
      <c r="D211" s="22"/>
      <c r="E211" s="22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</row>
    <row r="212" spans="3:18" ht="15.75" customHeight="1" x14ac:dyDescent="0.2">
      <c r="C212" s="22"/>
      <c r="D212" s="22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  <c r="R212" s="22"/>
    </row>
    <row r="213" spans="3:18" ht="15.75" customHeight="1" x14ac:dyDescent="0.2">
      <c r="C213" s="22"/>
      <c r="D213" s="22"/>
      <c r="E213" s="22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</row>
    <row r="214" spans="3:18" ht="15.75" customHeight="1" x14ac:dyDescent="0.2">
      <c r="C214" s="22"/>
      <c r="D214" s="22"/>
      <c r="E214" s="22"/>
      <c r="F214" s="22"/>
      <c r="G214" s="22"/>
      <c r="H214" s="22"/>
      <c r="I214" s="22"/>
      <c r="J214" s="22"/>
      <c r="K214" s="22"/>
      <c r="L214" s="22"/>
      <c r="M214" s="22"/>
      <c r="N214" s="22"/>
      <c r="O214" s="22"/>
      <c r="P214" s="22"/>
      <c r="Q214" s="22"/>
      <c r="R214" s="22"/>
    </row>
    <row r="215" spans="3:18" ht="15.75" customHeight="1" x14ac:dyDescent="0.2">
      <c r="C215" s="22"/>
      <c r="D215" s="22"/>
      <c r="E215" s="22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</row>
    <row r="216" spans="3:18" ht="15.75" customHeight="1" x14ac:dyDescent="0.2">
      <c r="C216" s="22"/>
      <c r="D216" s="22"/>
      <c r="E216" s="22"/>
      <c r="F216" s="22"/>
      <c r="G216" s="22"/>
      <c r="H216" s="22"/>
      <c r="I216" s="22"/>
      <c r="J216" s="22"/>
      <c r="K216" s="22"/>
      <c r="L216" s="22"/>
      <c r="M216" s="22"/>
      <c r="N216" s="22"/>
      <c r="O216" s="22"/>
      <c r="P216" s="22"/>
      <c r="Q216" s="22"/>
      <c r="R216" s="22"/>
    </row>
    <row r="217" spans="3:18" ht="15.75" customHeight="1" x14ac:dyDescent="0.2">
      <c r="C217" s="22"/>
      <c r="D217" s="22"/>
      <c r="E217" s="22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</row>
    <row r="218" spans="3:18" ht="15.75" customHeight="1" x14ac:dyDescent="0.2">
      <c r="C218" s="22"/>
      <c r="D218" s="22"/>
      <c r="E218" s="22"/>
      <c r="F218" s="22"/>
      <c r="G218" s="22"/>
      <c r="H218" s="22"/>
      <c r="I218" s="22"/>
      <c r="J218" s="22"/>
      <c r="K218" s="22"/>
      <c r="L218" s="22"/>
      <c r="M218" s="22"/>
      <c r="N218" s="22"/>
      <c r="O218" s="22"/>
      <c r="P218" s="22"/>
      <c r="Q218" s="22"/>
      <c r="R218" s="22"/>
    </row>
    <row r="219" spans="3:18" ht="15.75" customHeight="1" x14ac:dyDescent="0.2">
      <c r="C219" s="22"/>
      <c r="D219" s="22"/>
      <c r="E219" s="22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</row>
    <row r="220" spans="3:18" ht="15.75" customHeight="1" x14ac:dyDescent="0.2">
      <c r="C220" s="22"/>
      <c r="D220" s="22"/>
      <c r="E220" s="22"/>
      <c r="F220" s="22"/>
      <c r="G220" s="22"/>
      <c r="H220" s="22"/>
      <c r="I220" s="22"/>
      <c r="J220" s="22"/>
      <c r="K220" s="22"/>
      <c r="L220" s="22"/>
      <c r="M220" s="22"/>
      <c r="N220" s="22"/>
      <c r="O220" s="22"/>
      <c r="P220" s="22"/>
      <c r="Q220" s="22"/>
      <c r="R220" s="22"/>
    </row>
    <row r="221" spans="3:18" ht="15.75" customHeight="1" x14ac:dyDescent="0.15"/>
    <row r="222" spans="3:18" ht="15.75" customHeight="1" x14ac:dyDescent="0.15"/>
    <row r="223" spans="3:18" ht="15.75" customHeight="1" x14ac:dyDescent="0.15"/>
    <row r="224" spans="3:18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G1000"/>
  <sheetViews>
    <sheetView tabSelected="1" workbookViewId="0">
      <pane xSplit="2" ySplit="3" topLeftCell="C4" activePane="bottomRight" state="frozen"/>
      <selection activeCell="C4" sqref="C4:XFD31"/>
      <selection pane="topRight" activeCell="C4" sqref="C4:XFD31"/>
      <selection pane="bottomLeft" activeCell="C4" sqref="C4:XFD31"/>
      <selection pane="bottomRight" activeCell="C4" sqref="C4:XFD31"/>
    </sheetView>
  </sheetViews>
  <sheetFormatPr baseColWidth="10" defaultColWidth="14.5" defaultRowHeight="15" customHeight="1" x14ac:dyDescent="0.15"/>
  <cols>
    <col min="1" max="1" width="16.1640625" customWidth="1"/>
    <col min="2" max="2" width="18.33203125" customWidth="1"/>
    <col min="3" max="3" width="7.6640625" customWidth="1"/>
    <col min="4" max="4" width="6.5" customWidth="1"/>
    <col min="5" max="5" width="10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9.33203125" customWidth="1"/>
    <col min="16" max="16" width="11" customWidth="1"/>
    <col min="17" max="18" width="8.5" customWidth="1"/>
    <col min="20" max="20" width="12" customWidth="1"/>
    <col min="21" max="21" width="19.1640625" customWidth="1"/>
    <col min="22" max="22" width="25" customWidth="1"/>
    <col min="23" max="23" width="5.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29" t="str">
        <f ca="1">IFERROR(__xludf.DUMMYFUNCTION("IFERROR(VLOOKUP(B2,IMPORTRANGE(""https://docs.google.com/spreadsheets/d/1x0DhHglkXKoEBOD2MBsuK_EyIr1ouxD2ftIpqOYFa-k/edit?usp=sharing"",""OllieShops-SKU-Specific Info!B1:BJ7000""),4,FALSE),"""")"),"")</f>
        <v/>
      </c>
      <c r="B1" s="30"/>
      <c r="C1" s="31" t="s">
        <v>0</v>
      </c>
      <c r="D1" s="33" t="s">
        <v>1</v>
      </c>
      <c r="E1" s="33" t="s">
        <v>2</v>
      </c>
      <c r="F1" s="35" t="s">
        <v>3</v>
      </c>
      <c r="G1" s="35" t="s">
        <v>4</v>
      </c>
      <c r="H1" s="36" t="s">
        <v>5</v>
      </c>
      <c r="I1" s="33" t="s">
        <v>6</v>
      </c>
      <c r="J1" s="33" t="s">
        <v>7</v>
      </c>
      <c r="K1" s="33" t="s">
        <v>8</v>
      </c>
      <c r="L1" s="33" t="s">
        <v>9</v>
      </c>
      <c r="M1" s="40" t="s">
        <v>10</v>
      </c>
      <c r="N1" s="41" t="s">
        <v>11</v>
      </c>
      <c r="O1" s="33" t="s">
        <v>12</v>
      </c>
      <c r="P1" s="33" t="s">
        <v>13</v>
      </c>
      <c r="Q1" s="33" t="s">
        <v>14</v>
      </c>
      <c r="R1" s="33" t="s">
        <v>15</v>
      </c>
      <c r="S1" s="42" t="s">
        <v>16</v>
      </c>
      <c r="T1" s="42" t="s">
        <v>17</v>
      </c>
      <c r="U1" s="42" t="s">
        <v>18</v>
      </c>
      <c r="V1" s="42" t="s">
        <v>19</v>
      </c>
      <c r="W1" s="42" t="s">
        <v>20</v>
      </c>
      <c r="X1" s="42" t="s">
        <v>21</v>
      </c>
      <c r="Y1" s="42" t="s">
        <v>22</v>
      </c>
      <c r="Z1" s="42" t="s">
        <v>23</v>
      </c>
      <c r="AA1" s="42" t="s">
        <v>24</v>
      </c>
      <c r="AB1" s="42" t="s">
        <v>25</v>
      </c>
      <c r="AC1" s="42" t="s">
        <v>26</v>
      </c>
      <c r="AD1" s="44" t="s">
        <v>27</v>
      </c>
      <c r="AE1" s="45" t="s">
        <v>28</v>
      </c>
      <c r="AF1" s="46" t="s">
        <v>29</v>
      </c>
      <c r="AG1" s="45" t="s">
        <v>30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IFERROR(__xludf.DUMMYFUNCTION("IFERROR(VLOOKUP(B2,IMPORTRANGE(""https://docs.google.com/spreadsheets/d/1x0DhHglkXKoEBOD2MBsuK_EyIr1ouxD2ftIpqOYFa-k/edit?usp=sharing"",""OllieShops-SKU-Specific Info!B1:BJ7000""),3,FALSE),"""")"),"")</f>
        <v/>
      </c>
      <c r="B2" s="3" t="s">
        <v>81</v>
      </c>
      <c r="C2" s="32"/>
      <c r="D2" s="34"/>
      <c r="E2" s="32"/>
      <c r="F2" s="34"/>
      <c r="G2" s="34"/>
      <c r="H2" s="37"/>
      <c r="I2" s="34"/>
      <c r="J2" s="34"/>
      <c r="K2" s="37"/>
      <c r="L2" s="37"/>
      <c r="M2" s="37"/>
      <c r="N2" s="34"/>
      <c r="O2" s="34"/>
      <c r="P2" s="32"/>
      <c r="Q2" s="34"/>
      <c r="R2" s="34"/>
      <c r="S2" s="30"/>
      <c r="T2" s="30"/>
      <c r="U2" s="43"/>
      <c r="V2" s="43"/>
      <c r="W2" s="30"/>
      <c r="X2" s="30"/>
      <c r="Y2" s="30"/>
      <c r="Z2" s="30"/>
      <c r="AA2" s="43"/>
      <c r="AB2" s="43"/>
      <c r="AC2" s="43"/>
      <c r="AD2" s="43"/>
      <c r="AE2" s="30"/>
      <c r="AF2" s="30"/>
      <c r="AG2" s="30"/>
    </row>
    <row r="3" spans="1:33" ht="16" x14ac:dyDescent="0.15">
      <c r="A3" s="38" t="s">
        <v>32</v>
      </c>
      <c r="B3" s="39"/>
      <c r="C3" s="4">
        <f ca="1">((AE31+AF31)/0.85)*-1</f>
        <v>7.3882352941176475</v>
      </c>
      <c r="D3" s="5">
        <f>SUM(D4:D99671)</f>
        <v>2</v>
      </c>
      <c r="E3" s="5"/>
      <c r="F3" s="6">
        <f t="shared" ref="F3:G3" si="0">SUM(F4:F99671)</f>
        <v>71.98</v>
      </c>
      <c r="G3" s="6">
        <f t="shared" si="0"/>
        <v>0</v>
      </c>
      <c r="H3" s="7">
        <f>G3/F3*-1</f>
        <v>0</v>
      </c>
      <c r="I3" s="8">
        <f ca="1">J3/F3</f>
        <v>0.67127622177456692</v>
      </c>
      <c r="J3" s="6">
        <f ca="1">SUM(J4:J99671)</f>
        <v>48.318462443333331</v>
      </c>
      <c r="K3" s="6">
        <f ca="1">J3/D3</f>
        <v>24.159231221666666</v>
      </c>
      <c r="L3" s="5"/>
      <c r="M3" s="9"/>
      <c r="N3" s="10"/>
      <c r="O3" s="5" t="str">
        <f ca="1">IFERROR(__xludf.DUMMYFUNCTION("IFERROR(VLOOKUP(B2,IMPORTRANGE(""https://docs.google.com/spreadsheets/d/1owCo6kL_VFQ5nPTdNogErmCBLjNiktT1m3SzTrxu3R0/edit#gid=2146806407"",""Ollie Shops - Compiled!b1:g5000""),2,FALSE),"""")"),"")</f>
        <v/>
      </c>
      <c r="P3" s="5"/>
      <c r="Q3" s="11"/>
      <c r="R3" s="11"/>
      <c r="S3" s="6"/>
      <c r="T3" s="10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10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10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5">
        <f>SUM(W4:W99671)</f>
        <v>0</v>
      </c>
      <c r="X3" s="7">
        <f>AVERAGE(X4:X99671)</f>
        <v>0</v>
      </c>
      <c r="Y3" s="6">
        <f>ROUND(AVERAGE(Y4:Y99671),2)</f>
        <v>0</v>
      </c>
      <c r="Z3" s="5"/>
      <c r="AA3" s="5"/>
      <c r="AB3" s="5"/>
      <c r="AC3" s="5"/>
      <c r="AD3" s="5"/>
      <c r="AE3" s="12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Info!B2:BZ7000""),36,false)),"""")*-1"),0)</f>
        <v>0</v>
      </c>
      <c r="AG3" s="6">
        <f>SUM(AG4:AG99671)</f>
        <v>0</v>
      </c>
    </row>
    <row r="4" spans="1:33" s="52" customFormat="1" ht="15.75" hidden="1" customHeight="1" x14ac:dyDescent="0.2">
      <c r="A4" s="13" t="s">
        <v>33</v>
      </c>
      <c r="B4" s="13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48"/>
      <c r="T4" s="48"/>
      <c r="U4" s="49"/>
      <c r="V4" s="50"/>
      <c r="W4" s="48"/>
      <c r="X4" s="48"/>
      <c r="Y4" s="48"/>
      <c r="Z4" s="48"/>
      <c r="AA4" s="48"/>
      <c r="AB4" s="51"/>
      <c r="AC4" s="48"/>
      <c r="AD4" s="48"/>
      <c r="AE4" s="48"/>
      <c r="AF4" s="48"/>
      <c r="AG4" s="48"/>
    </row>
    <row r="5" spans="1:33" s="52" customFormat="1" ht="15.75" hidden="1" customHeight="1" x14ac:dyDescent="0.2">
      <c r="A5" s="13" t="s">
        <v>34</v>
      </c>
      <c r="B5" s="13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48"/>
      <c r="T5" s="48"/>
      <c r="U5" s="49"/>
      <c r="V5" s="54"/>
      <c r="W5" s="48"/>
      <c r="X5" s="48"/>
      <c r="Y5" s="48"/>
      <c r="Z5" s="48"/>
      <c r="AA5" s="48"/>
      <c r="AB5" s="51"/>
      <c r="AC5" s="48"/>
      <c r="AD5" s="48"/>
      <c r="AE5" s="48"/>
      <c r="AF5" s="48"/>
      <c r="AG5" s="48"/>
    </row>
    <row r="6" spans="1:33" s="52" customFormat="1" ht="15.75" hidden="1" customHeight="1" x14ac:dyDescent="0.2">
      <c r="A6" s="13" t="s">
        <v>35</v>
      </c>
      <c r="B6" s="13"/>
      <c r="C6" s="17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48"/>
      <c r="T6" s="48"/>
      <c r="U6" s="49"/>
      <c r="V6" s="54"/>
      <c r="W6" s="48"/>
      <c r="X6" s="48"/>
      <c r="Y6" s="48"/>
      <c r="Z6" s="48"/>
      <c r="AA6" s="48"/>
      <c r="AB6" s="51"/>
      <c r="AC6" s="48"/>
      <c r="AD6" s="48"/>
      <c r="AE6" s="48"/>
      <c r="AF6" s="48"/>
      <c r="AG6" s="48"/>
    </row>
    <row r="7" spans="1:33" s="52" customFormat="1" ht="15.75" hidden="1" customHeight="1" x14ac:dyDescent="0.2">
      <c r="A7" s="13" t="s">
        <v>36</v>
      </c>
      <c r="B7" s="13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48"/>
      <c r="T7" s="48"/>
      <c r="U7" s="49"/>
      <c r="V7" s="54"/>
      <c r="W7" s="48"/>
      <c r="X7" s="48"/>
      <c r="Y7" s="48"/>
      <c r="Z7" s="48"/>
      <c r="AA7" s="48"/>
      <c r="AB7" s="51"/>
      <c r="AC7" s="48"/>
      <c r="AD7" s="48"/>
      <c r="AE7" s="48"/>
      <c r="AF7" s="48"/>
      <c r="AG7" s="48"/>
    </row>
    <row r="8" spans="1:33" s="52" customFormat="1" ht="15.75" hidden="1" customHeight="1" x14ac:dyDescent="0.2">
      <c r="A8" s="13" t="s">
        <v>37</v>
      </c>
      <c r="B8" s="13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48"/>
      <c r="T8" s="48"/>
      <c r="U8" s="49"/>
      <c r="V8" s="54"/>
      <c r="W8" s="48"/>
      <c r="X8" s="48"/>
      <c r="Y8" s="48"/>
      <c r="Z8" s="48"/>
      <c r="AA8" s="48"/>
      <c r="AB8" s="51"/>
      <c r="AC8" s="48"/>
      <c r="AD8" s="48"/>
      <c r="AE8" s="48"/>
      <c r="AF8" s="48"/>
      <c r="AG8" s="48"/>
    </row>
    <row r="9" spans="1:33" s="52" customFormat="1" ht="15.75" hidden="1" customHeight="1" x14ac:dyDescent="0.2">
      <c r="A9" s="13" t="s">
        <v>38</v>
      </c>
      <c r="B9" s="13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48"/>
      <c r="T9" s="48"/>
      <c r="U9" s="49"/>
      <c r="V9" s="54"/>
      <c r="W9" s="48"/>
      <c r="X9" s="48"/>
      <c r="Y9" s="48"/>
      <c r="Z9" s="48"/>
      <c r="AA9" s="48"/>
      <c r="AB9" s="51"/>
      <c r="AC9" s="48"/>
      <c r="AD9" s="48"/>
      <c r="AE9" s="48"/>
      <c r="AF9" s="48"/>
      <c r="AG9" s="48"/>
    </row>
    <row r="10" spans="1:33" s="52" customFormat="1" ht="15.75" hidden="1" customHeight="1" x14ac:dyDescent="0.2">
      <c r="A10" s="13" t="s">
        <v>39</v>
      </c>
      <c r="B10" s="13"/>
      <c r="C10" s="17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48"/>
      <c r="T10" s="48"/>
      <c r="U10" s="49"/>
      <c r="V10" s="54"/>
      <c r="W10" s="48"/>
      <c r="X10" s="48"/>
      <c r="Y10" s="48"/>
      <c r="Z10" s="48"/>
      <c r="AA10" s="48"/>
      <c r="AB10" s="51"/>
      <c r="AC10" s="48"/>
      <c r="AD10" s="48"/>
      <c r="AE10" s="48"/>
      <c r="AF10" s="48"/>
      <c r="AG10" s="48"/>
    </row>
    <row r="11" spans="1:33" s="52" customFormat="1" ht="15.75" hidden="1" customHeight="1" x14ac:dyDescent="0.2">
      <c r="A11" s="13" t="s">
        <v>40</v>
      </c>
      <c r="B11" s="13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48"/>
      <c r="T11" s="48"/>
      <c r="U11" s="49"/>
      <c r="V11" s="54"/>
      <c r="W11" s="48"/>
      <c r="X11" s="48"/>
      <c r="Y11" s="48"/>
      <c r="Z11" s="48"/>
      <c r="AA11" s="48"/>
      <c r="AB11" s="51"/>
      <c r="AC11" s="48"/>
      <c r="AD11" s="48"/>
      <c r="AE11" s="48"/>
      <c r="AF11" s="48"/>
      <c r="AG11" s="48"/>
    </row>
    <row r="12" spans="1:33" s="52" customFormat="1" ht="15.75" hidden="1" customHeight="1" x14ac:dyDescent="0.2">
      <c r="A12" s="13" t="s">
        <v>41</v>
      </c>
      <c r="B12" s="13"/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48"/>
      <c r="T12" s="48"/>
      <c r="U12" s="49"/>
      <c r="V12" s="54"/>
      <c r="W12" s="48"/>
      <c r="X12" s="48"/>
      <c r="Y12" s="48"/>
      <c r="Z12" s="48"/>
      <c r="AA12" s="48"/>
      <c r="AB12" s="51"/>
      <c r="AC12" s="48"/>
      <c r="AD12" s="48"/>
      <c r="AE12" s="48"/>
      <c r="AF12" s="48"/>
      <c r="AG12" s="48"/>
    </row>
    <row r="13" spans="1:33" s="52" customFormat="1" ht="15.75" hidden="1" customHeight="1" x14ac:dyDescent="0.2">
      <c r="A13" s="13" t="s">
        <v>42</v>
      </c>
      <c r="B13" s="13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48"/>
      <c r="T13" s="48"/>
      <c r="U13" s="49"/>
      <c r="V13" s="54"/>
      <c r="W13" s="48"/>
      <c r="X13" s="48"/>
      <c r="Y13" s="48"/>
      <c r="Z13" s="48"/>
      <c r="AA13" s="48"/>
      <c r="AB13" s="51"/>
      <c r="AC13" s="48"/>
      <c r="AD13" s="48"/>
      <c r="AE13" s="48"/>
      <c r="AF13" s="48"/>
      <c r="AG13" s="48"/>
    </row>
    <row r="14" spans="1:33" s="52" customFormat="1" ht="15.75" hidden="1" customHeight="1" x14ac:dyDescent="0.2">
      <c r="A14" s="13" t="s">
        <v>43</v>
      </c>
      <c r="B14" s="13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48"/>
      <c r="T14" s="48"/>
      <c r="U14" s="49"/>
      <c r="V14" s="54"/>
      <c r="W14" s="48"/>
      <c r="X14" s="48"/>
      <c r="Y14" s="48"/>
      <c r="Z14" s="48"/>
      <c r="AA14" s="48"/>
      <c r="AB14" s="51"/>
      <c r="AC14" s="48"/>
      <c r="AD14" s="48"/>
      <c r="AE14" s="48"/>
      <c r="AF14" s="48"/>
      <c r="AG14" s="48"/>
    </row>
    <row r="15" spans="1:33" s="52" customFormat="1" ht="15.75" hidden="1" customHeight="1" x14ac:dyDescent="0.2">
      <c r="A15" s="13" t="s">
        <v>44</v>
      </c>
      <c r="B15" s="13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48"/>
      <c r="T15" s="48"/>
      <c r="U15" s="49"/>
      <c r="V15" s="54"/>
      <c r="W15" s="48"/>
      <c r="X15" s="48"/>
      <c r="Y15" s="48"/>
      <c r="Z15" s="48"/>
      <c r="AA15" s="48"/>
      <c r="AB15" s="51"/>
      <c r="AC15" s="48"/>
      <c r="AD15" s="48"/>
      <c r="AE15" s="48"/>
      <c r="AF15" s="48"/>
      <c r="AG15" s="48"/>
    </row>
    <row r="16" spans="1:33" s="52" customFormat="1" ht="15.75" hidden="1" customHeight="1" x14ac:dyDescent="0.2">
      <c r="A16" s="13" t="s">
        <v>45</v>
      </c>
      <c r="B16" s="13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48"/>
      <c r="T16" s="48"/>
      <c r="U16" s="49"/>
      <c r="V16" s="54"/>
      <c r="W16" s="48"/>
      <c r="X16" s="48"/>
      <c r="Y16" s="48"/>
      <c r="Z16" s="48"/>
      <c r="AA16" s="48"/>
      <c r="AB16" s="51"/>
      <c r="AC16" s="48"/>
      <c r="AD16" s="48"/>
      <c r="AE16" s="48"/>
      <c r="AF16" s="48"/>
      <c r="AG16" s="48"/>
    </row>
    <row r="17" spans="1:33" s="52" customFormat="1" ht="15.75" hidden="1" customHeight="1" x14ac:dyDescent="0.2">
      <c r="A17" s="13" t="s">
        <v>46</v>
      </c>
      <c r="B17" s="13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48"/>
      <c r="T17" s="48"/>
      <c r="U17" s="49"/>
      <c r="V17" s="54"/>
      <c r="W17" s="48"/>
      <c r="X17" s="48"/>
      <c r="Y17" s="48"/>
      <c r="Z17" s="48"/>
      <c r="AA17" s="48"/>
      <c r="AB17" s="51"/>
      <c r="AC17" s="48"/>
      <c r="AD17" s="48"/>
      <c r="AE17" s="48"/>
      <c r="AF17" s="48"/>
      <c r="AG17" s="48"/>
    </row>
    <row r="18" spans="1:33" s="52" customFormat="1" ht="15.75" hidden="1" customHeight="1" x14ac:dyDescent="0.2">
      <c r="A18" s="13" t="s">
        <v>47</v>
      </c>
      <c r="B18" s="21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48"/>
      <c r="T18" s="48"/>
      <c r="U18" s="49"/>
      <c r="V18" s="54"/>
      <c r="W18" s="48"/>
      <c r="X18" s="48"/>
      <c r="Y18" s="48"/>
      <c r="Z18" s="48"/>
      <c r="AA18" s="48"/>
      <c r="AB18" s="51"/>
      <c r="AC18" s="48"/>
      <c r="AD18" s="48"/>
      <c r="AE18" s="48"/>
      <c r="AF18" s="48"/>
      <c r="AG18" s="48"/>
    </row>
    <row r="19" spans="1:33" s="52" customFormat="1" ht="15.75" hidden="1" customHeight="1" x14ac:dyDescent="0.2">
      <c r="A19" s="13" t="s">
        <v>48</v>
      </c>
      <c r="B19" s="13"/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48"/>
      <c r="T19" s="48"/>
      <c r="U19" s="49"/>
      <c r="V19" s="54"/>
      <c r="W19" s="48"/>
      <c r="X19" s="48"/>
      <c r="Y19" s="48"/>
      <c r="Z19" s="48"/>
      <c r="AA19" s="48"/>
      <c r="AB19" s="51"/>
      <c r="AC19" s="48"/>
      <c r="AD19" s="48"/>
      <c r="AE19" s="48"/>
      <c r="AF19" s="48"/>
      <c r="AG19" s="48"/>
    </row>
    <row r="20" spans="1:33" s="52" customFormat="1" ht="15.75" hidden="1" customHeight="1" x14ac:dyDescent="0.2">
      <c r="A20" s="13" t="s">
        <v>49</v>
      </c>
      <c r="B20" s="13"/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48"/>
      <c r="T20" s="48"/>
      <c r="U20" s="49"/>
      <c r="V20" s="54"/>
      <c r="W20" s="48"/>
      <c r="X20" s="48"/>
      <c r="Y20" s="48"/>
      <c r="Z20" s="48"/>
      <c r="AA20" s="48"/>
      <c r="AB20" s="51"/>
      <c r="AC20" s="48"/>
      <c r="AD20" s="48"/>
      <c r="AE20" s="48"/>
      <c r="AF20" s="48"/>
      <c r="AG20" s="48"/>
    </row>
    <row r="21" spans="1:33" s="52" customFormat="1" ht="15.75" hidden="1" customHeight="1" x14ac:dyDescent="0.2">
      <c r="A21" s="13" t="s">
        <v>50</v>
      </c>
      <c r="B21" s="13"/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48"/>
      <c r="T21" s="48"/>
      <c r="U21" s="49"/>
      <c r="V21" s="54"/>
      <c r="W21" s="48"/>
      <c r="X21" s="48"/>
      <c r="Y21" s="48"/>
      <c r="Z21" s="48"/>
      <c r="AA21" s="48"/>
      <c r="AB21" s="51"/>
      <c r="AC21" s="48"/>
      <c r="AD21" s="48"/>
      <c r="AE21" s="48"/>
      <c r="AF21" s="48"/>
      <c r="AG21" s="48"/>
    </row>
    <row r="22" spans="1:33" s="52" customFormat="1" ht="15.75" hidden="1" customHeight="1" x14ac:dyDescent="0.2">
      <c r="A22" s="13" t="s">
        <v>51</v>
      </c>
      <c r="B22" s="13"/>
      <c r="C22" s="17"/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48"/>
      <c r="T22" s="48"/>
      <c r="U22" s="49"/>
      <c r="V22" s="54"/>
      <c r="W22" s="48"/>
      <c r="X22" s="48"/>
      <c r="Y22" s="48"/>
      <c r="Z22" s="48"/>
      <c r="AA22" s="48"/>
      <c r="AB22" s="51"/>
      <c r="AC22" s="48"/>
      <c r="AD22" s="48"/>
      <c r="AE22" s="48"/>
      <c r="AF22" s="48"/>
      <c r="AG22" s="48"/>
    </row>
    <row r="23" spans="1:33" s="52" customFormat="1" ht="15.75" hidden="1" customHeight="1" x14ac:dyDescent="0.2">
      <c r="A23" s="13" t="s">
        <v>52</v>
      </c>
      <c r="B23" s="13"/>
      <c r="C23" s="17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48"/>
      <c r="T23" s="48"/>
      <c r="U23" s="49"/>
      <c r="V23" s="54"/>
      <c r="W23" s="48"/>
      <c r="X23" s="48"/>
      <c r="Y23" s="48"/>
      <c r="Z23" s="48"/>
      <c r="AA23" s="48"/>
      <c r="AB23" s="51"/>
      <c r="AC23" s="48"/>
      <c r="AD23" s="48"/>
      <c r="AE23" s="48"/>
      <c r="AF23" s="48"/>
      <c r="AG23" s="48"/>
    </row>
    <row r="24" spans="1:33" s="52" customFormat="1" ht="15.75" hidden="1" customHeight="1" x14ac:dyDescent="0.2">
      <c r="A24" s="13" t="s">
        <v>53</v>
      </c>
      <c r="B24" s="13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48"/>
      <c r="T24" s="48"/>
      <c r="U24" s="49"/>
      <c r="V24" s="54"/>
      <c r="W24" s="48"/>
      <c r="X24" s="48"/>
      <c r="Y24" s="48"/>
      <c r="Z24" s="48"/>
      <c r="AA24" s="48"/>
      <c r="AB24" s="51"/>
      <c r="AC24" s="48"/>
      <c r="AD24" s="48"/>
      <c r="AE24" s="48"/>
      <c r="AF24" s="48"/>
      <c r="AG24" s="48"/>
    </row>
    <row r="25" spans="1:33" s="52" customFormat="1" ht="15.75" hidden="1" customHeight="1" x14ac:dyDescent="0.2">
      <c r="A25" s="13" t="s">
        <v>54</v>
      </c>
      <c r="B25" s="13"/>
      <c r="C25" s="17"/>
      <c r="D25" s="17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48"/>
      <c r="T25" s="48"/>
      <c r="U25" s="49"/>
      <c r="V25" s="54"/>
      <c r="W25" s="48"/>
      <c r="X25" s="48"/>
      <c r="Y25" s="48"/>
      <c r="Z25" s="48"/>
      <c r="AA25" s="48"/>
      <c r="AB25" s="51"/>
      <c r="AC25" s="48"/>
      <c r="AD25" s="48"/>
      <c r="AE25" s="48"/>
      <c r="AF25" s="48"/>
      <c r="AG25" s="48"/>
    </row>
    <row r="26" spans="1:33" s="52" customFormat="1" ht="15.75" hidden="1" customHeight="1" x14ac:dyDescent="0.2">
      <c r="A26" s="13" t="s">
        <v>58</v>
      </c>
      <c r="B26" s="13"/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48"/>
      <c r="T26" s="48"/>
      <c r="U26" s="49"/>
      <c r="V26" s="54"/>
      <c r="W26" s="48"/>
      <c r="X26" s="48"/>
      <c r="Y26" s="48"/>
      <c r="Z26" s="48"/>
      <c r="AA26" s="48"/>
      <c r="AB26" s="51"/>
      <c r="AC26" s="48"/>
      <c r="AD26" s="48"/>
      <c r="AE26" s="48"/>
      <c r="AF26" s="48"/>
      <c r="AG26" s="48"/>
    </row>
    <row r="27" spans="1:33" s="52" customFormat="1" ht="15.75" hidden="1" customHeight="1" x14ac:dyDescent="0.2">
      <c r="A27" s="13" t="s">
        <v>60</v>
      </c>
      <c r="B27" s="13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48"/>
      <c r="T27" s="48"/>
      <c r="U27" s="49"/>
      <c r="V27" s="54"/>
      <c r="W27" s="48"/>
      <c r="X27" s="48"/>
      <c r="Y27" s="48"/>
      <c r="Z27" s="48"/>
      <c r="AA27" s="48"/>
      <c r="AB27" s="51"/>
      <c r="AC27" s="48"/>
      <c r="AD27" s="48"/>
      <c r="AE27" s="48"/>
      <c r="AF27" s="48"/>
      <c r="AG27" s="48"/>
    </row>
    <row r="28" spans="1:33" s="52" customFormat="1" ht="15.75" customHeight="1" x14ac:dyDescent="0.2">
      <c r="A28" s="13" t="s">
        <v>61</v>
      </c>
      <c r="B28" s="13"/>
      <c r="C28" s="17">
        <f t="shared" ref="C28:C31" si="1">IFERROR(F28/D28," - ")</f>
        <v>35.99</v>
      </c>
      <c r="D28" s="17">
        <v>1</v>
      </c>
      <c r="E28" s="17">
        <v>0</v>
      </c>
      <c r="F28" s="17">
        <v>35.99</v>
      </c>
      <c r="G28" s="17">
        <v>0</v>
      </c>
      <c r="H28" s="17">
        <f t="shared" ref="H28:H31" si="2">G28/F28*-1</f>
        <v>0</v>
      </c>
      <c r="I28" s="17">
        <f t="shared" ref="I28:I31" si="3">J28/F28</f>
        <v>0.67127622177456692</v>
      </c>
      <c r="J28" s="17">
        <f t="shared" ref="J28:J31" si="4">F28*0.85+G28+AF28*D28+D28*AE28+AG28+AD28</f>
        <v>24.159231221666666</v>
      </c>
      <c r="K28" s="17">
        <f t="shared" ref="K28:K31" si="5">J28/D28</f>
        <v>24.159231221666666</v>
      </c>
      <c r="L28" s="17">
        <v>28</v>
      </c>
      <c r="M28" s="17">
        <f t="shared" ref="M28:M31" si="6">IFERROR(D28/L28,"-")</f>
        <v>3.5714285714285712E-2</v>
      </c>
      <c r="N28" s="17">
        <v>179</v>
      </c>
      <c r="O28" s="17">
        <f t="shared" ref="O28:P28" si="7">D28/7</f>
        <v>0.14285714285714285</v>
      </c>
      <c r="P28" s="17">
        <f t="shared" si="7"/>
        <v>0</v>
      </c>
      <c r="Q28" s="17">
        <f t="shared" ref="Q28:Q31" si="8">ROUNDDOWN(N28/(O28+P28),0)</f>
        <v>1253</v>
      </c>
      <c r="R28" s="17"/>
      <c r="S28" s="48">
        <v>5.5865921787709499E-3</v>
      </c>
      <c r="T28" s="48" t="s">
        <v>56</v>
      </c>
      <c r="U28" s="49" t="s">
        <v>56</v>
      </c>
      <c r="V28" s="54" t="s">
        <v>56</v>
      </c>
      <c r="W28" s="48">
        <v>0</v>
      </c>
      <c r="X28" s="48">
        <f t="shared" ref="X28:X31" si="9">IFERROR(W28/D28,0)</f>
        <v>0</v>
      </c>
      <c r="Y28" s="48">
        <f t="shared" ref="Y28:Y31" si="10">IFERROR(G28/(W28+Z28)*-1,0)</f>
        <v>0</v>
      </c>
      <c r="Z28" s="48">
        <v>0</v>
      </c>
      <c r="AA28" s="48" t="s">
        <v>57</v>
      </c>
      <c r="AB28" s="51">
        <f t="shared" ref="AB28:AB31" si="11">IF(OR(AA28="UsLargeStandardSize",AA28="UsSmallStandardSize"),-0.69,-0.48)</f>
        <v>-0.69</v>
      </c>
      <c r="AC28" s="48">
        <v>0.11033969444444446</v>
      </c>
      <c r="AD28" s="48">
        <f t="shared" ref="AD28:AD31" si="12">IFERROR(AB28*AC28*D28*2,0)</f>
        <v>-0.15226877833333333</v>
      </c>
      <c r="AE28" s="48">
        <v>-6.28</v>
      </c>
      <c r="AF28" s="48">
        <v>0</v>
      </c>
      <c r="AG28" s="48">
        <v>0</v>
      </c>
    </row>
    <row r="29" spans="1:33" s="52" customFormat="1" ht="15.75" customHeight="1" x14ac:dyDescent="0.2">
      <c r="A29" s="13" t="s">
        <v>62</v>
      </c>
      <c r="B29" s="13"/>
      <c r="C29" s="17" t="str">
        <f t="shared" si="1"/>
        <v xml:space="preserve"> - </v>
      </c>
      <c r="D29" s="17">
        <v>0</v>
      </c>
      <c r="E29" s="17">
        <v>0</v>
      </c>
      <c r="F29" s="17">
        <v>0</v>
      </c>
      <c r="G29" s="17">
        <v>0</v>
      </c>
      <c r="H29" s="17" t="e">
        <f t="shared" si="2"/>
        <v>#DIV/0!</v>
      </c>
      <c r="I29" s="17" t="e">
        <f t="shared" ca="1" si="3"/>
        <v>#DIV/0!</v>
      </c>
      <c r="J29" s="17">
        <f t="shared" ca="1" si="4"/>
        <v>0</v>
      </c>
      <c r="K29" s="17" t="e">
        <f t="shared" ca="1" si="5"/>
        <v>#DIV/0!</v>
      </c>
      <c r="L29" s="17">
        <v>0</v>
      </c>
      <c r="M29" s="17" t="str">
        <f t="shared" si="6"/>
        <v>-</v>
      </c>
      <c r="N29" s="17">
        <v>161</v>
      </c>
      <c r="O29" s="17">
        <f t="shared" ref="O29:P29" si="13">D29/7</f>
        <v>0</v>
      </c>
      <c r="P29" s="17">
        <f t="shared" si="13"/>
        <v>0</v>
      </c>
      <c r="Q29" s="17" t="e">
        <f t="shared" si="8"/>
        <v>#DIV/0!</v>
      </c>
      <c r="R29" s="17"/>
      <c r="S29" s="48">
        <v>1.298701298701299E-2</v>
      </c>
      <c r="T29" s="48" t="s">
        <v>56</v>
      </c>
      <c r="U29" s="49" t="s">
        <v>56</v>
      </c>
      <c r="V29" s="54" t="s">
        <v>56</v>
      </c>
      <c r="W29" s="48">
        <v>0</v>
      </c>
      <c r="X29" s="48">
        <f t="shared" si="9"/>
        <v>0</v>
      </c>
      <c r="Y29" s="48">
        <f t="shared" si="10"/>
        <v>0</v>
      </c>
      <c r="Z29" s="48">
        <v>0</v>
      </c>
      <c r="AA29" s="48" t="s">
        <v>57</v>
      </c>
      <c r="AB29" s="51">
        <f t="shared" si="11"/>
        <v>-0.69</v>
      </c>
      <c r="AC29" s="48">
        <v>0.11033969444444446</v>
      </c>
      <c r="AD29" s="48">
        <f t="shared" si="12"/>
        <v>0</v>
      </c>
      <c r="AE29" s="48">
        <v>-6.28</v>
      </c>
      <c r="AF29" s="48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Info!B2:BZ7000""),36,false)),"""")*-1"),0)</f>
        <v>0</v>
      </c>
      <c r="AG29" s="48">
        <v>0</v>
      </c>
    </row>
    <row r="30" spans="1:33" s="52" customFormat="1" ht="15.75" customHeight="1" x14ac:dyDescent="0.2">
      <c r="A30" s="13" t="s">
        <v>63</v>
      </c>
      <c r="B30" s="13"/>
      <c r="C30" s="17" t="str">
        <f t="shared" si="1"/>
        <v xml:space="preserve"> - </v>
      </c>
      <c r="D30" s="17">
        <v>0</v>
      </c>
      <c r="E30" s="17">
        <v>0</v>
      </c>
      <c r="F30" s="17">
        <v>0</v>
      </c>
      <c r="G30" s="17">
        <v>0</v>
      </c>
      <c r="H30" s="17" t="e">
        <f t="shared" si="2"/>
        <v>#DIV/0!</v>
      </c>
      <c r="I30" s="17" t="e">
        <f t="shared" ca="1" si="3"/>
        <v>#DIV/0!</v>
      </c>
      <c r="J30" s="17">
        <f t="shared" ca="1" si="4"/>
        <v>0</v>
      </c>
      <c r="K30" s="17" t="e">
        <f t="shared" ca="1" si="5"/>
        <v>#DIV/0!</v>
      </c>
      <c r="L30" s="17">
        <v>0</v>
      </c>
      <c r="M30" s="17" t="str">
        <f t="shared" si="6"/>
        <v>-</v>
      </c>
      <c r="N30" s="17">
        <v>160</v>
      </c>
      <c r="O30" s="17">
        <f t="shared" ref="O30:P30" si="14">D30/7</f>
        <v>0</v>
      </c>
      <c r="P30" s="17">
        <f t="shared" si="14"/>
        <v>0</v>
      </c>
      <c r="Q30" s="17" t="e">
        <f t="shared" si="8"/>
        <v>#DIV/0!</v>
      </c>
      <c r="R30" s="17"/>
      <c r="S30" s="48">
        <v>1.2500000000000001E-2</v>
      </c>
      <c r="T30" s="48" t="s">
        <v>56</v>
      </c>
      <c r="U30" s="49" t="s">
        <v>56</v>
      </c>
      <c r="V30" s="54" t="s">
        <v>56</v>
      </c>
      <c r="W30" s="48">
        <v>0</v>
      </c>
      <c r="X30" s="48">
        <f t="shared" si="9"/>
        <v>0</v>
      </c>
      <c r="Y30" s="48">
        <f t="shared" si="10"/>
        <v>0</v>
      </c>
      <c r="Z30" s="48">
        <v>0</v>
      </c>
      <c r="AA30" s="48" t="s">
        <v>57</v>
      </c>
      <c r="AB30" s="51">
        <f t="shared" si="11"/>
        <v>-0.69</v>
      </c>
      <c r="AC30" s="48">
        <v>0.11033969444444446</v>
      </c>
      <c r="AD30" s="48">
        <f t="shared" si="12"/>
        <v>0</v>
      </c>
      <c r="AE30" s="48">
        <v>-6.28</v>
      </c>
      <c r="AF30" s="48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Info!B2:BZ7000""),36,false)),"""")*-1"),0)</f>
        <v>0</v>
      </c>
      <c r="AG30" s="48">
        <v>0</v>
      </c>
    </row>
    <row r="31" spans="1:33" s="52" customFormat="1" ht="15.75" customHeight="1" x14ac:dyDescent="0.2">
      <c r="A31" s="13" t="s">
        <v>64</v>
      </c>
      <c r="B31" s="13"/>
      <c r="C31" s="17">
        <f t="shared" si="1"/>
        <v>35.99</v>
      </c>
      <c r="D31" s="17">
        <v>1</v>
      </c>
      <c r="E31" s="17">
        <v>0</v>
      </c>
      <c r="F31" s="17">
        <v>35.99</v>
      </c>
      <c r="G31" s="17">
        <v>0</v>
      </c>
      <c r="H31" s="17">
        <f t="shared" si="2"/>
        <v>0</v>
      </c>
      <c r="I31" s="17">
        <f t="shared" ca="1" si="3"/>
        <v>0.67127622177456692</v>
      </c>
      <c r="J31" s="17">
        <f t="shared" ca="1" si="4"/>
        <v>24.159231221666666</v>
      </c>
      <c r="K31" s="17">
        <f t="shared" ca="1" si="5"/>
        <v>24.159231221666666</v>
      </c>
      <c r="L31" s="17">
        <v>24</v>
      </c>
      <c r="M31" s="17">
        <f t="shared" si="6"/>
        <v>4.1666666666666664E-2</v>
      </c>
      <c r="N31" s="17">
        <v>159</v>
      </c>
      <c r="O31" s="17">
        <f t="shared" ref="O31:P31" si="15">D31/7</f>
        <v>0.14285714285714285</v>
      </c>
      <c r="P31" s="17">
        <f t="shared" si="15"/>
        <v>0</v>
      </c>
      <c r="Q31" s="17">
        <f t="shared" si="8"/>
        <v>1113</v>
      </c>
      <c r="R31" s="17" t="str">
        <f ca="1">IFERROR(__xludf.DUMMYFUNCTION("IFERROR(VLOOKUP($B$2,IMPORTRANGE(""https://docs.google.com/spreadsheets/d/1KiWZV1ko8G7lnRucBRBd29jj3Be6ltMfljMDqzOkQmI/edit#gid=1381463014"",""Lookup!A:F""),6,FALSE),"""")"),"")</f>
        <v/>
      </c>
      <c r="S31" s="48">
        <v>1.142857142857143E-2</v>
      </c>
      <c r="T31" s="48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1" s="49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1" s="54" t="str">
        <f ca="1">IFERROR(__xludf.DUMMYFUNCTION("IFERROR(VLOOKUP($B$2,IMPORTRANGE(""https://docs.google.com/spreadsheets/d/1KiWZV1ko8G7lnRucBRBd29jj3Be6ltMfljMDqzOkQmI/edit#gid=1381463014"",""Lookup!A:D""),2,FALSE),"""")"),"")</f>
        <v/>
      </c>
      <c r="W31" s="48">
        <v>0</v>
      </c>
      <c r="X31" s="48">
        <f t="shared" si="9"/>
        <v>0</v>
      </c>
      <c r="Y31" s="48">
        <f t="shared" si="10"/>
        <v>0</v>
      </c>
      <c r="Z31" s="48">
        <v>0</v>
      </c>
      <c r="AA31" s="48" t="s">
        <v>57</v>
      </c>
      <c r="AB31" s="51">
        <f t="shared" si="11"/>
        <v>-0.69</v>
      </c>
      <c r="AC31" s="48">
        <v>0.11033969444444446</v>
      </c>
      <c r="AD31" s="48">
        <f t="shared" si="12"/>
        <v>-0.15226877833333333</v>
      </c>
      <c r="AE31" s="48">
        <v>-6.28</v>
      </c>
      <c r="AF31" s="48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Info!B2:BZ7000""),36,false)),"""")*-1"),0)</f>
        <v>0</v>
      </c>
      <c r="AG31" s="48">
        <v>0</v>
      </c>
    </row>
    <row r="32" spans="1:33" ht="15.75" customHeight="1" x14ac:dyDescent="0.2">
      <c r="A32" s="13"/>
      <c r="B32" s="13"/>
      <c r="C32" s="22"/>
      <c r="D32" s="22"/>
      <c r="E32" s="22"/>
      <c r="F32" s="22"/>
      <c r="G32" s="22"/>
      <c r="H32" s="22"/>
      <c r="I32" s="22"/>
      <c r="J32" s="22"/>
      <c r="K32" s="22"/>
      <c r="L32" s="22"/>
      <c r="M32" s="22"/>
      <c r="N32" s="22"/>
      <c r="O32" s="22"/>
      <c r="P32" s="22"/>
      <c r="Q32" s="22"/>
      <c r="R32" s="22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20"/>
    </row>
    <row r="33" spans="1:33" ht="15.75" customHeight="1" x14ac:dyDescent="0.2">
      <c r="A33" s="13"/>
      <c r="B33" s="13"/>
      <c r="C33" s="22"/>
      <c r="D33" s="22"/>
      <c r="E33" s="22"/>
      <c r="F33" s="22"/>
      <c r="G33" s="22"/>
      <c r="H33" s="22"/>
      <c r="I33" s="22"/>
      <c r="J33" s="22"/>
      <c r="K33" s="22"/>
      <c r="L33" s="22"/>
      <c r="M33" s="22"/>
      <c r="N33" s="22"/>
      <c r="O33" s="22"/>
      <c r="P33" s="22"/>
      <c r="Q33" s="22"/>
      <c r="R33" s="22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</row>
    <row r="34" spans="1:33" ht="15.75" customHeight="1" x14ac:dyDescent="0.2">
      <c r="A34" s="13"/>
      <c r="B34" s="13"/>
      <c r="C34" s="22"/>
      <c r="D34" s="22"/>
      <c r="E34" s="22"/>
      <c r="F34" s="22"/>
      <c r="G34" s="22"/>
      <c r="H34" s="22"/>
      <c r="I34" s="22"/>
      <c r="J34" s="22"/>
      <c r="K34" s="22"/>
      <c r="L34" s="22"/>
      <c r="M34" s="22"/>
      <c r="N34" s="22"/>
      <c r="O34" s="22"/>
      <c r="P34" s="22"/>
      <c r="Q34" s="22"/>
      <c r="R34" s="22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</row>
    <row r="35" spans="1:33" ht="15.75" customHeight="1" x14ac:dyDescent="0.2">
      <c r="C35" s="22"/>
      <c r="D35" s="22"/>
      <c r="E35" s="22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22"/>
      <c r="R35" s="22"/>
    </row>
    <row r="36" spans="1:33" ht="15.75" customHeight="1" x14ac:dyDescent="0.2">
      <c r="C36" s="22"/>
      <c r="D36" s="22"/>
      <c r="E36" s="22"/>
      <c r="F36" s="22"/>
      <c r="G36" s="22"/>
      <c r="H36" s="22"/>
      <c r="I36" s="22"/>
      <c r="J36" s="22"/>
      <c r="K36" s="22"/>
      <c r="L36" s="22"/>
      <c r="M36" s="22"/>
      <c r="N36" s="22"/>
      <c r="O36" s="22"/>
      <c r="P36" s="22"/>
      <c r="Q36" s="22"/>
      <c r="R36" s="22"/>
    </row>
    <row r="37" spans="1:33" ht="15.75" customHeight="1" x14ac:dyDescent="0.2">
      <c r="C37" s="22"/>
      <c r="D37" s="22"/>
      <c r="E37" s="22"/>
      <c r="F37" s="22"/>
      <c r="G37" s="22"/>
      <c r="H37" s="22"/>
      <c r="I37" s="22"/>
      <c r="J37" s="22"/>
      <c r="K37" s="22"/>
      <c r="L37" s="22"/>
      <c r="M37" s="22"/>
      <c r="N37" s="22"/>
      <c r="O37" s="22"/>
      <c r="P37" s="22"/>
      <c r="Q37" s="22"/>
      <c r="R37" s="22"/>
    </row>
    <row r="38" spans="1:33" ht="15.75" customHeight="1" x14ac:dyDescent="0.2">
      <c r="C38" s="22"/>
      <c r="D38" s="22"/>
      <c r="E38" s="22"/>
      <c r="F38" s="22"/>
      <c r="G38" s="22"/>
      <c r="H38" s="22"/>
      <c r="I38" s="22"/>
      <c r="J38" s="22"/>
      <c r="K38" s="22"/>
      <c r="L38" s="22"/>
      <c r="M38" s="22"/>
      <c r="N38" s="22"/>
      <c r="O38" s="22"/>
      <c r="P38" s="22"/>
      <c r="Q38" s="22"/>
      <c r="R38" s="22"/>
    </row>
    <row r="39" spans="1:33" ht="15.75" customHeight="1" x14ac:dyDescent="0.2">
      <c r="C39" s="22"/>
      <c r="D39" s="22"/>
      <c r="E39" s="22"/>
      <c r="F39" s="22"/>
      <c r="G39" s="22"/>
      <c r="H39" s="22"/>
      <c r="I39" s="22"/>
      <c r="J39" s="22"/>
      <c r="K39" s="22"/>
      <c r="L39" s="22"/>
      <c r="M39" s="22"/>
      <c r="N39" s="22"/>
      <c r="O39" s="22"/>
      <c r="P39" s="22"/>
      <c r="Q39" s="22"/>
      <c r="R39" s="22"/>
    </row>
    <row r="40" spans="1:33" ht="15.75" customHeight="1" x14ac:dyDescent="0.2">
      <c r="C40" s="22"/>
      <c r="D40" s="22"/>
      <c r="E40" s="22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</row>
    <row r="41" spans="1:33" ht="15.75" customHeight="1" x14ac:dyDescent="0.2">
      <c r="C41" s="22"/>
      <c r="D41" s="22"/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</row>
    <row r="42" spans="1:33" ht="15.75" customHeight="1" x14ac:dyDescent="0.2">
      <c r="C42" s="22"/>
      <c r="D42" s="22"/>
      <c r="E42" s="22"/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</row>
    <row r="43" spans="1:33" ht="15.75" customHeight="1" x14ac:dyDescent="0.2">
      <c r="C43" s="22"/>
      <c r="D43" s="22"/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</row>
    <row r="44" spans="1:33" ht="15.75" customHeight="1" x14ac:dyDescent="0.2"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</row>
    <row r="45" spans="1:33" ht="15.75" customHeight="1" x14ac:dyDescent="0.2">
      <c r="C45" s="22"/>
      <c r="D45" s="22"/>
      <c r="E45" s="22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</row>
    <row r="46" spans="1:33" ht="15.75" customHeight="1" x14ac:dyDescent="0.2">
      <c r="C46" s="22"/>
      <c r="D46" s="22"/>
      <c r="E46" s="22"/>
      <c r="F46" s="22"/>
      <c r="G46" s="22"/>
      <c r="H46" s="22"/>
      <c r="I46" s="22"/>
      <c r="J46" s="22"/>
      <c r="K46" s="22"/>
      <c r="L46" s="22"/>
      <c r="M46" s="22"/>
      <c r="N46" s="22"/>
      <c r="O46" s="22"/>
      <c r="P46" s="22"/>
      <c r="Q46" s="22"/>
      <c r="R46" s="22"/>
    </row>
    <row r="47" spans="1:33" ht="15.75" customHeight="1" x14ac:dyDescent="0.2">
      <c r="C47" s="22"/>
      <c r="D47" s="22"/>
      <c r="E47" s="22"/>
      <c r="F47" s="22"/>
      <c r="G47" s="22"/>
      <c r="H47" s="22"/>
      <c r="I47" s="22"/>
      <c r="J47" s="22"/>
      <c r="K47" s="22"/>
      <c r="L47" s="22"/>
      <c r="M47" s="22"/>
      <c r="N47" s="22"/>
      <c r="O47" s="22"/>
      <c r="P47" s="22"/>
      <c r="Q47" s="22"/>
      <c r="R47" s="22"/>
    </row>
    <row r="48" spans="1:33" ht="15.75" customHeight="1" x14ac:dyDescent="0.2">
      <c r="C48" s="22"/>
      <c r="D48" s="22"/>
      <c r="E48" s="22"/>
      <c r="F48" s="22"/>
      <c r="G48" s="22"/>
      <c r="H48" s="22"/>
      <c r="I48" s="22"/>
      <c r="J48" s="22"/>
      <c r="K48" s="22"/>
      <c r="L48" s="22"/>
      <c r="M48" s="22"/>
      <c r="N48" s="22"/>
      <c r="O48" s="22"/>
      <c r="P48" s="22"/>
      <c r="Q48" s="22"/>
      <c r="R48" s="22"/>
    </row>
    <row r="49" spans="3:18" ht="15.75" customHeight="1" x14ac:dyDescent="0.2">
      <c r="C49" s="22"/>
      <c r="D49" s="22"/>
      <c r="E49" s="22"/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22"/>
      <c r="R49" s="22"/>
    </row>
    <row r="50" spans="3:18" ht="15.75" customHeight="1" x14ac:dyDescent="0.2">
      <c r="C50" s="22"/>
      <c r="D50" s="22"/>
      <c r="E50" s="22"/>
      <c r="F50" s="22"/>
      <c r="G50" s="22"/>
      <c r="H50" s="22"/>
      <c r="I50" s="22"/>
      <c r="J50" s="22"/>
      <c r="K50" s="22"/>
      <c r="L50" s="22"/>
      <c r="M50" s="22"/>
      <c r="N50" s="22"/>
      <c r="O50" s="22"/>
      <c r="P50" s="22"/>
      <c r="Q50" s="22"/>
      <c r="R50" s="22"/>
    </row>
    <row r="51" spans="3:18" ht="15.75" customHeight="1" x14ac:dyDescent="0.2">
      <c r="C51" s="22"/>
      <c r="D51" s="22"/>
      <c r="E51" s="22"/>
      <c r="F51" s="22"/>
      <c r="G51" s="22"/>
      <c r="H51" s="22"/>
      <c r="I51" s="22"/>
      <c r="J51" s="22"/>
      <c r="K51" s="22"/>
      <c r="L51" s="22"/>
      <c r="M51" s="22"/>
      <c r="N51" s="22"/>
      <c r="O51" s="22"/>
      <c r="P51" s="22"/>
      <c r="Q51" s="22"/>
      <c r="R51" s="22"/>
    </row>
    <row r="52" spans="3:18" ht="15.75" customHeight="1" x14ac:dyDescent="0.2">
      <c r="C52" s="22"/>
      <c r="D52" s="22"/>
      <c r="E52" s="22"/>
      <c r="F52" s="22"/>
      <c r="G52" s="22"/>
      <c r="H52" s="22"/>
      <c r="I52" s="22"/>
      <c r="J52" s="22"/>
      <c r="K52" s="22"/>
      <c r="L52" s="22"/>
      <c r="M52" s="22"/>
      <c r="N52" s="22"/>
      <c r="O52" s="22"/>
      <c r="P52" s="22"/>
      <c r="Q52" s="22"/>
      <c r="R52" s="22"/>
    </row>
    <row r="53" spans="3:18" ht="15.75" customHeight="1" x14ac:dyDescent="0.2">
      <c r="C53" s="22"/>
      <c r="D53" s="22"/>
      <c r="E53" s="22"/>
      <c r="F53" s="22"/>
      <c r="G53" s="22"/>
      <c r="H53" s="22"/>
      <c r="I53" s="22"/>
      <c r="J53" s="22"/>
      <c r="K53" s="22"/>
      <c r="L53" s="22"/>
      <c r="M53" s="22"/>
      <c r="N53" s="22"/>
      <c r="O53" s="22"/>
      <c r="P53" s="22"/>
      <c r="Q53" s="22"/>
      <c r="R53" s="22"/>
    </row>
    <row r="54" spans="3:18" ht="15.75" customHeight="1" x14ac:dyDescent="0.2">
      <c r="C54" s="22"/>
      <c r="D54" s="22"/>
      <c r="E54" s="22"/>
      <c r="F54" s="22"/>
      <c r="G54" s="22"/>
      <c r="H54" s="22"/>
      <c r="I54" s="22"/>
      <c r="J54" s="22"/>
      <c r="K54" s="22"/>
      <c r="L54" s="22"/>
      <c r="M54" s="22"/>
      <c r="N54" s="22"/>
      <c r="O54" s="22"/>
      <c r="P54" s="22"/>
      <c r="Q54" s="22"/>
      <c r="R54" s="22"/>
    </row>
    <row r="55" spans="3:18" ht="15.75" customHeight="1" x14ac:dyDescent="0.2">
      <c r="C55" s="22"/>
      <c r="D55" s="22"/>
      <c r="E55" s="22"/>
      <c r="F55" s="22"/>
      <c r="G55" s="22"/>
      <c r="H55" s="22"/>
      <c r="I55" s="22"/>
      <c r="J55" s="22"/>
      <c r="K55" s="22"/>
      <c r="L55" s="22"/>
      <c r="M55" s="22"/>
      <c r="N55" s="22"/>
      <c r="O55" s="22"/>
      <c r="P55" s="22"/>
      <c r="Q55" s="22"/>
      <c r="R55" s="22"/>
    </row>
    <row r="56" spans="3:18" ht="15.75" customHeight="1" x14ac:dyDescent="0.2">
      <c r="C56" s="22"/>
      <c r="D56" s="22"/>
      <c r="E56" s="22"/>
      <c r="F56" s="22"/>
      <c r="G56" s="22"/>
      <c r="H56" s="22"/>
      <c r="I56" s="22"/>
      <c r="J56" s="22"/>
      <c r="K56" s="22"/>
      <c r="L56" s="22"/>
      <c r="M56" s="22"/>
      <c r="N56" s="22"/>
      <c r="O56" s="22"/>
      <c r="P56" s="22"/>
      <c r="Q56" s="22"/>
      <c r="R56" s="22"/>
    </row>
    <row r="57" spans="3:18" ht="15.75" customHeight="1" x14ac:dyDescent="0.2">
      <c r="C57" s="22"/>
      <c r="D57" s="22"/>
      <c r="E57" s="22"/>
      <c r="F57" s="22"/>
      <c r="G57" s="22"/>
      <c r="H57" s="22"/>
      <c r="I57" s="22"/>
      <c r="J57" s="22"/>
      <c r="K57" s="22"/>
      <c r="L57" s="22"/>
      <c r="M57" s="22"/>
      <c r="N57" s="22"/>
      <c r="O57" s="22"/>
      <c r="P57" s="22"/>
      <c r="Q57" s="22"/>
      <c r="R57" s="22"/>
    </row>
    <row r="58" spans="3:18" ht="15.75" customHeight="1" x14ac:dyDescent="0.2">
      <c r="C58" s="22"/>
      <c r="D58" s="22"/>
      <c r="E58" s="22"/>
      <c r="F58" s="22"/>
      <c r="G58" s="22"/>
      <c r="H58" s="22"/>
      <c r="I58" s="22"/>
      <c r="J58" s="22"/>
      <c r="K58" s="22"/>
      <c r="L58" s="22"/>
      <c r="M58" s="22"/>
      <c r="N58" s="22"/>
      <c r="O58" s="22"/>
      <c r="P58" s="22"/>
      <c r="Q58" s="22"/>
      <c r="R58" s="22"/>
    </row>
    <row r="59" spans="3:18" ht="15.75" customHeight="1" x14ac:dyDescent="0.2">
      <c r="C59" s="22"/>
      <c r="D59" s="22"/>
      <c r="E59" s="22"/>
      <c r="F59" s="22"/>
      <c r="G59" s="22"/>
      <c r="H59" s="22"/>
      <c r="I59" s="22"/>
      <c r="J59" s="22"/>
      <c r="K59" s="22"/>
      <c r="L59" s="22"/>
      <c r="M59" s="22"/>
      <c r="N59" s="22"/>
      <c r="O59" s="22"/>
      <c r="P59" s="22"/>
      <c r="Q59" s="22"/>
      <c r="R59" s="22"/>
    </row>
    <row r="60" spans="3:18" ht="15.75" customHeight="1" x14ac:dyDescent="0.2">
      <c r="C60" s="22"/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2"/>
      <c r="O60" s="22"/>
      <c r="P60" s="22"/>
      <c r="Q60" s="22"/>
      <c r="R60" s="22"/>
    </row>
    <row r="61" spans="3:18" ht="15.75" customHeight="1" x14ac:dyDescent="0.2">
      <c r="C61" s="22"/>
      <c r="D61" s="22"/>
      <c r="E61" s="22"/>
      <c r="F61" s="22"/>
      <c r="G61" s="22"/>
      <c r="H61" s="22"/>
      <c r="I61" s="22"/>
      <c r="J61" s="22"/>
      <c r="K61" s="22"/>
      <c r="L61" s="22"/>
      <c r="M61" s="22"/>
      <c r="N61" s="22"/>
      <c r="O61" s="22"/>
      <c r="P61" s="22"/>
      <c r="Q61" s="22"/>
      <c r="R61" s="22"/>
    </row>
    <row r="62" spans="3:18" ht="15.75" customHeight="1" x14ac:dyDescent="0.2">
      <c r="C62" s="22"/>
      <c r="D62" s="22"/>
      <c r="E62" s="22"/>
      <c r="F62" s="22"/>
      <c r="G62" s="22"/>
      <c r="H62" s="22"/>
      <c r="I62" s="22"/>
      <c r="J62" s="22"/>
      <c r="K62" s="22"/>
      <c r="L62" s="22"/>
      <c r="M62" s="22"/>
      <c r="N62" s="22"/>
      <c r="O62" s="22"/>
      <c r="P62" s="22"/>
      <c r="Q62" s="22"/>
      <c r="R62" s="22"/>
    </row>
    <row r="63" spans="3:18" ht="15.75" customHeight="1" x14ac:dyDescent="0.2">
      <c r="C63" s="22"/>
      <c r="D63" s="22"/>
      <c r="E63" s="22"/>
      <c r="F63" s="22"/>
      <c r="G63" s="22"/>
      <c r="H63" s="22"/>
      <c r="I63" s="22"/>
      <c r="J63" s="22"/>
      <c r="K63" s="22"/>
      <c r="L63" s="22"/>
      <c r="M63" s="22"/>
      <c r="N63" s="22"/>
      <c r="O63" s="22"/>
      <c r="P63" s="22"/>
      <c r="Q63" s="22"/>
      <c r="R63" s="22"/>
    </row>
    <row r="64" spans="3:18" ht="15.75" customHeight="1" x14ac:dyDescent="0.2">
      <c r="C64" s="22"/>
      <c r="D64" s="22"/>
      <c r="E64" s="22"/>
      <c r="F64" s="22"/>
      <c r="G64" s="22"/>
      <c r="H64" s="22"/>
      <c r="I64" s="22"/>
      <c r="J64" s="22"/>
      <c r="K64" s="22"/>
      <c r="L64" s="22"/>
      <c r="M64" s="22"/>
      <c r="N64" s="22"/>
      <c r="O64" s="22"/>
      <c r="P64" s="22"/>
      <c r="Q64" s="22"/>
      <c r="R64" s="22"/>
    </row>
    <row r="65" spans="3:18" ht="15.75" customHeight="1" x14ac:dyDescent="0.2">
      <c r="C65" s="22"/>
      <c r="D65" s="22"/>
      <c r="E65" s="22"/>
      <c r="F65" s="22"/>
      <c r="G65" s="22"/>
      <c r="H65" s="22"/>
      <c r="I65" s="22"/>
      <c r="J65" s="22"/>
      <c r="K65" s="22"/>
      <c r="L65" s="22"/>
      <c r="M65" s="22"/>
      <c r="N65" s="22"/>
      <c r="O65" s="22"/>
      <c r="P65" s="22"/>
      <c r="Q65" s="22"/>
      <c r="R65" s="22"/>
    </row>
    <row r="66" spans="3:18" ht="15.75" customHeight="1" x14ac:dyDescent="0.2">
      <c r="C66" s="22"/>
      <c r="D66" s="22"/>
      <c r="E66" s="22"/>
      <c r="F66" s="22"/>
      <c r="G66" s="22"/>
      <c r="H66" s="22"/>
      <c r="I66" s="22"/>
      <c r="J66" s="22"/>
      <c r="K66" s="22"/>
      <c r="L66" s="22"/>
      <c r="M66" s="22"/>
      <c r="N66" s="22"/>
      <c r="O66" s="22"/>
      <c r="P66" s="22"/>
      <c r="Q66" s="22"/>
      <c r="R66" s="22"/>
    </row>
    <row r="67" spans="3:18" ht="15.75" customHeight="1" x14ac:dyDescent="0.2">
      <c r="C67" s="22"/>
      <c r="D67" s="22"/>
      <c r="E67" s="22"/>
      <c r="F67" s="22"/>
      <c r="G67" s="22"/>
      <c r="H67" s="22"/>
      <c r="I67" s="22"/>
      <c r="J67" s="22"/>
      <c r="K67" s="22"/>
      <c r="L67" s="22"/>
      <c r="M67" s="22"/>
      <c r="N67" s="22"/>
      <c r="O67" s="22"/>
      <c r="P67" s="22"/>
      <c r="Q67" s="22"/>
      <c r="R67" s="22"/>
    </row>
    <row r="68" spans="3:18" ht="15.75" customHeight="1" x14ac:dyDescent="0.2">
      <c r="C68" s="22"/>
      <c r="D68" s="22"/>
      <c r="E68" s="22"/>
      <c r="F68" s="22"/>
      <c r="G68" s="22"/>
      <c r="H68" s="22"/>
      <c r="I68" s="22"/>
      <c r="J68" s="22"/>
      <c r="K68" s="22"/>
      <c r="L68" s="22"/>
      <c r="M68" s="22"/>
      <c r="N68" s="22"/>
      <c r="O68" s="22"/>
      <c r="P68" s="22"/>
      <c r="Q68" s="22"/>
      <c r="R68" s="22"/>
    </row>
    <row r="69" spans="3:18" ht="15.75" customHeight="1" x14ac:dyDescent="0.2">
      <c r="C69" s="22"/>
      <c r="D69" s="22"/>
      <c r="E69" s="22"/>
      <c r="F69" s="22"/>
      <c r="G69" s="22"/>
      <c r="H69" s="22"/>
      <c r="I69" s="22"/>
      <c r="J69" s="22"/>
      <c r="K69" s="22"/>
      <c r="L69" s="22"/>
      <c r="M69" s="22"/>
      <c r="N69" s="22"/>
      <c r="O69" s="22"/>
      <c r="P69" s="22"/>
      <c r="Q69" s="22"/>
      <c r="R69" s="22"/>
    </row>
    <row r="70" spans="3:18" ht="15.75" customHeight="1" x14ac:dyDescent="0.2">
      <c r="C70" s="22"/>
      <c r="D70" s="22"/>
      <c r="E70" s="22"/>
      <c r="F70" s="22"/>
      <c r="G70" s="22"/>
      <c r="H70" s="22"/>
      <c r="I70" s="22"/>
      <c r="J70" s="22"/>
      <c r="K70" s="22"/>
      <c r="L70" s="22"/>
      <c r="M70" s="22"/>
      <c r="N70" s="22"/>
      <c r="O70" s="22"/>
      <c r="P70" s="22"/>
      <c r="Q70" s="22"/>
      <c r="R70" s="22"/>
    </row>
    <row r="71" spans="3:18" ht="15.75" customHeight="1" x14ac:dyDescent="0.2">
      <c r="C71" s="22"/>
      <c r="D71" s="22"/>
      <c r="E71" s="22"/>
      <c r="F71" s="22"/>
      <c r="G71" s="22"/>
      <c r="H71" s="22"/>
      <c r="I71" s="22"/>
      <c r="J71" s="22"/>
      <c r="K71" s="22"/>
      <c r="L71" s="22"/>
      <c r="M71" s="22"/>
      <c r="N71" s="22"/>
      <c r="O71" s="22"/>
      <c r="P71" s="22"/>
      <c r="Q71" s="22"/>
      <c r="R71" s="22"/>
    </row>
    <row r="72" spans="3:18" ht="15.75" customHeight="1" x14ac:dyDescent="0.2">
      <c r="C72" s="22"/>
      <c r="D72" s="22"/>
      <c r="E72" s="22"/>
      <c r="F72" s="22"/>
      <c r="G72" s="22"/>
      <c r="H72" s="22"/>
      <c r="I72" s="22"/>
      <c r="J72" s="22"/>
      <c r="K72" s="22"/>
      <c r="L72" s="22"/>
      <c r="M72" s="22"/>
      <c r="N72" s="22"/>
      <c r="O72" s="22"/>
      <c r="P72" s="22"/>
      <c r="Q72" s="22"/>
      <c r="R72" s="22"/>
    </row>
    <row r="73" spans="3:18" ht="15.75" customHeight="1" x14ac:dyDescent="0.2">
      <c r="C73" s="22"/>
      <c r="D73" s="22"/>
      <c r="E73" s="22"/>
      <c r="F73" s="22"/>
      <c r="G73" s="22"/>
      <c r="H73" s="22"/>
      <c r="I73" s="22"/>
      <c r="J73" s="22"/>
      <c r="K73" s="22"/>
      <c r="L73" s="22"/>
      <c r="M73" s="22"/>
      <c r="N73" s="22"/>
      <c r="O73" s="22"/>
      <c r="P73" s="22"/>
      <c r="Q73" s="22"/>
      <c r="R73" s="22"/>
    </row>
    <row r="74" spans="3:18" ht="15.75" customHeight="1" x14ac:dyDescent="0.2">
      <c r="C74" s="22"/>
      <c r="D74" s="22"/>
      <c r="E74" s="22"/>
      <c r="F74" s="22"/>
      <c r="G74" s="22"/>
      <c r="H74" s="22"/>
      <c r="I74" s="22"/>
      <c r="J74" s="22"/>
      <c r="K74" s="22"/>
      <c r="L74" s="22"/>
      <c r="M74" s="22"/>
      <c r="N74" s="22"/>
      <c r="O74" s="22"/>
      <c r="P74" s="22"/>
      <c r="Q74" s="22"/>
      <c r="R74" s="22"/>
    </row>
    <row r="75" spans="3:18" ht="15.75" customHeight="1" x14ac:dyDescent="0.2">
      <c r="C75" s="22"/>
      <c r="D75" s="22"/>
      <c r="E75" s="22"/>
      <c r="F75" s="22"/>
      <c r="G75" s="22"/>
      <c r="H75" s="22"/>
      <c r="I75" s="22"/>
      <c r="J75" s="22"/>
      <c r="K75" s="22"/>
      <c r="L75" s="22"/>
      <c r="M75" s="22"/>
      <c r="N75" s="22"/>
      <c r="O75" s="22"/>
      <c r="P75" s="22"/>
      <c r="Q75" s="22"/>
      <c r="R75" s="22"/>
    </row>
    <row r="76" spans="3:18" ht="15.75" customHeight="1" x14ac:dyDescent="0.2">
      <c r="C76" s="22"/>
      <c r="D76" s="22"/>
      <c r="E76" s="22"/>
      <c r="F76" s="22"/>
      <c r="G76" s="22"/>
      <c r="H76" s="22"/>
      <c r="I76" s="22"/>
      <c r="J76" s="22"/>
      <c r="K76" s="22"/>
      <c r="L76" s="22"/>
      <c r="M76" s="22"/>
      <c r="N76" s="22"/>
      <c r="O76" s="22"/>
      <c r="P76" s="22"/>
      <c r="Q76" s="22"/>
      <c r="R76" s="22"/>
    </row>
    <row r="77" spans="3:18" ht="15.75" customHeight="1" x14ac:dyDescent="0.2">
      <c r="C77" s="22"/>
      <c r="D77" s="22"/>
      <c r="E77" s="22"/>
      <c r="F77" s="22"/>
      <c r="G77" s="22"/>
      <c r="H77" s="22"/>
      <c r="I77" s="22"/>
      <c r="J77" s="22"/>
      <c r="K77" s="22"/>
      <c r="L77" s="22"/>
      <c r="M77" s="22"/>
      <c r="N77" s="22"/>
      <c r="O77" s="22"/>
      <c r="P77" s="22"/>
      <c r="Q77" s="22"/>
      <c r="R77" s="22"/>
    </row>
    <row r="78" spans="3:18" ht="15.75" customHeight="1" x14ac:dyDescent="0.2">
      <c r="C78" s="22"/>
      <c r="D78" s="22"/>
      <c r="E78" s="22"/>
      <c r="F78" s="22"/>
      <c r="G78" s="22"/>
      <c r="H78" s="22"/>
      <c r="I78" s="22"/>
      <c r="J78" s="22"/>
      <c r="K78" s="22"/>
      <c r="L78" s="22"/>
      <c r="M78" s="22"/>
      <c r="N78" s="22"/>
      <c r="O78" s="22"/>
      <c r="P78" s="22"/>
      <c r="Q78" s="22"/>
      <c r="R78" s="22"/>
    </row>
    <row r="79" spans="3:18" ht="15.75" customHeight="1" x14ac:dyDescent="0.2">
      <c r="C79" s="22"/>
      <c r="D79" s="22"/>
      <c r="E79" s="22"/>
      <c r="F79" s="22"/>
      <c r="G79" s="22"/>
      <c r="H79" s="22"/>
      <c r="I79" s="22"/>
      <c r="J79" s="22"/>
      <c r="K79" s="22"/>
      <c r="L79" s="22"/>
      <c r="M79" s="22"/>
      <c r="N79" s="22"/>
      <c r="O79" s="22"/>
      <c r="P79" s="22"/>
      <c r="Q79" s="22"/>
      <c r="R79" s="22"/>
    </row>
    <row r="80" spans="3:18" ht="15.75" customHeight="1" x14ac:dyDescent="0.2">
      <c r="C80" s="22"/>
      <c r="D80" s="22"/>
      <c r="E80" s="22"/>
      <c r="F80" s="22"/>
      <c r="G80" s="22"/>
      <c r="H80" s="22"/>
      <c r="I80" s="22"/>
      <c r="J80" s="22"/>
      <c r="K80" s="22"/>
      <c r="L80" s="22"/>
      <c r="M80" s="22"/>
      <c r="N80" s="22"/>
      <c r="O80" s="22"/>
      <c r="P80" s="22"/>
      <c r="Q80" s="22"/>
      <c r="R80" s="22"/>
    </row>
    <row r="81" spans="3:18" ht="15.75" customHeight="1" x14ac:dyDescent="0.2">
      <c r="C81" s="22"/>
      <c r="D81" s="22"/>
      <c r="E81" s="22"/>
      <c r="F81" s="22"/>
      <c r="G81" s="22"/>
      <c r="H81" s="22"/>
      <c r="I81" s="22"/>
      <c r="J81" s="22"/>
      <c r="K81" s="22"/>
      <c r="L81" s="22"/>
      <c r="M81" s="22"/>
      <c r="N81" s="22"/>
      <c r="O81" s="22"/>
      <c r="P81" s="22"/>
      <c r="Q81" s="22"/>
      <c r="R81" s="22"/>
    </row>
    <row r="82" spans="3:18" ht="15.75" customHeight="1" x14ac:dyDescent="0.2">
      <c r="C82" s="22"/>
      <c r="D82" s="22"/>
      <c r="E82" s="22"/>
      <c r="F82" s="22"/>
      <c r="G82" s="22"/>
      <c r="H82" s="22"/>
      <c r="I82" s="22"/>
      <c r="J82" s="22"/>
      <c r="K82" s="22"/>
      <c r="L82" s="22"/>
      <c r="M82" s="22"/>
      <c r="N82" s="22"/>
      <c r="O82" s="22"/>
      <c r="P82" s="22"/>
      <c r="Q82" s="22"/>
      <c r="R82" s="22"/>
    </row>
    <row r="83" spans="3:18" ht="15.75" customHeight="1" x14ac:dyDescent="0.2">
      <c r="C83" s="22"/>
      <c r="D83" s="22"/>
      <c r="E83" s="22"/>
      <c r="F83" s="22"/>
      <c r="G83" s="22"/>
      <c r="H83" s="22"/>
      <c r="I83" s="22"/>
      <c r="J83" s="22"/>
      <c r="K83" s="22"/>
      <c r="L83" s="22"/>
      <c r="M83" s="22"/>
      <c r="N83" s="22"/>
      <c r="O83" s="22"/>
      <c r="P83" s="22"/>
      <c r="Q83" s="22"/>
      <c r="R83" s="22"/>
    </row>
    <row r="84" spans="3:18" ht="15.75" customHeight="1" x14ac:dyDescent="0.2">
      <c r="C84" s="22"/>
      <c r="D84" s="22"/>
      <c r="E84" s="22"/>
      <c r="F84" s="22"/>
      <c r="G84" s="22"/>
      <c r="H84" s="22"/>
      <c r="I84" s="22"/>
      <c r="J84" s="22"/>
      <c r="K84" s="22"/>
      <c r="L84" s="22"/>
      <c r="M84" s="22"/>
      <c r="N84" s="22"/>
      <c r="O84" s="22"/>
      <c r="P84" s="22"/>
      <c r="Q84" s="22"/>
      <c r="R84" s="22"/>
    </row>
    <row r="85" spans="3:18" ht="15.75" customHeight="1" x14ac:dyDescent="0.2">
      <c r="C85" s="22"/>
      <c r="D85" s="22"/>
      <c r="E85" s="22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2"/>
    </row>
    <row r="86" spans="3:18" ht="15.75" customHeight="1" x14ac:dyDescent="0.2">
      <c r="C86" s="22"/>
      <c r="D86" s="22"/>
      <c r="E86" s="22"/>
      <c r="F86" s="22"/>
      <c r="G86" s="22"/>
      <c r="H86" s="22"/>
      <c r="I86" s="22"/>
      <c r="J86" s="22"/>
      <c r="K86" s="22"/>
      <c r="L86" s="22"/>
      <c r="M86" s="22"/>
      <c r="N86" s="22"/>
      <c r="O86" s="22"/>
      <c r="P86" s="22"/>
      <c r="Q86" s="22"/>
      <c r="R86" s="22"/>
    </row>
    <row r="87" spans="3:18" ht="15.75" customHeight="1" x14ac:dyDescent="0.2">
      <c r="C87" s="22"/>
      <c r="D87" s="22"/>
      <c r="E87" s="22"/>
      <c r="F87" s="22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</row>
    <row r="88" spans="3:18" ht="15.75" customHeight="1" x14ac:dyDescent="0.2">
      <c r="C88" s="22"/>
      <c r="D88" s="22"/>
      <c r="E88" s="22"/>
      <c r="F88" s="22"/>
      <c r="G88" s="22"/>
      <c r="H88" s="22"/>
      <c r="I88" s="22"/>
      <c r="J88" s="22"/>
      <c r="K88" s="22"/>
      <c r="L88" s="22"/>
      <c r="M88" s="22"/>
      <c r="N88" s="22"/>
      <c r="O88" s="22"/>
      <c r="P88" s="22"/>
      <c r="Q88" s="22"/>
      <c r="R88" s="22"/>
    </row>
    <row r="89" spans="3:18" ht="15.75" customHeight="1" x14ac:dyDescent="0.2">
      <c r="C89" s="22"/>
      <c r="D89" s="22"/>
      <c r="E89" s="22"/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</row>
    <row r="90" spans="3:18" ht="15.75" customHeight="1" x14ac:dyDescent="0.2">
      <c r="C90" s="22"/>
      <c r="D90" s="22"/>
      <c r="E90" s="22"/>
      <c r="F90" s="22"/>
      <c r="G90" s="22"/>
      <c r="H90" s="22"/>
      <c r="I90" s="22"/>
      <c r="J90" s="22"/>
      <c r="K90" s="22"/>
      <c r="L90" s="22"/>
      <c r="M90" s="22"/>
      <c r="N90" s="22"/>
      <c r="O90" s="22"/>
      <c r="P90" s="22"/>
      <c r="Q90" s="22"/>
      <c r="R90" s="22"/>
    </row>
    <row r="91" spans="3:18" ht="15.75" customHeight="1" x14ac:dyDescent="0.2">
      <c r="C91" s="22"/>
      <c r="D91" s="22"/>
      <c r="E91" s="22"/>
      <c r="F91" s="22"/>
      <c r="G91" s="22"/>
      <c r="H91" s="22"/>
      <c r="I91" s="22"/>
      <c r="J91" s="22"/>
      <c r="K91" s="22"/>
      <c r="L91" s="22"/>
      <c r="M91" s="22"/>
      <c r="N91" s="22"/>
      <c r="O91" s="22"/>
      <c r="P91" s="22"/>
      <c r="Q91" s="22"/>
      <c r="R91" s="22"/>
    </row>
    <row r="92" spans="3:18" ht="15.75" customHeight="1" x14ac:dyDescent="0.2">
      <c r="C92" s="22"/>
      <c r="D92" s="22"/>
      <c r="E92" s="22"/>
      <c r="F92" s="22"/>
      <c r="G92" s="22"/>
      <c r="H92" s="22"/>
      <c r="I92" s="22"/>
      <c r="J92" s="22"/>
      <c r="K92" s="22"/>
      <c r="L92" s="22"/>
      <c r="M92" s="22"/>
      <c r="N92" s="22"/>
      <c r="O92" s="22"/>
      <c r="P92" s="22"/>
      <c r="Q92" s="22"/>
      <c r="R92" s="22"/>
    </row>
    <row r="93" spans="3:18" ht="15.75" customHeight="1" x14ac:dyDescent="0.2">
      <c r="C93" s="22"/>
      <c r="D93" s="22"/>
      <c r="E93" s="22"/>
      <c r="F93" s="22"/>
      <c r="G93" s="22"/>
      <c r="H93" s="22"/>
      <c r="I93" s="22"/>
      <c r="J93" s="22"/>
      <c r="K93" s="22"/>
      <c r="L93" s="22"/>
      <c r="M93" s="22"/>
      <c r="N93" s="22"/>
      <c r="O93" s="22"/>
      <c r="P93" s="22"/>
      <c r="Q93" s="22"/>
      <c r="R93" s="22"/>
    </row>
    <row r="94" spans="3:18" ht="15.75" customHeight="1" x14ac:dyDescent="0.2">
      <c r="C94" s="22"/>
      <c r="D94" s="22"/>
      <c r="E94" s="22"/>
      <c r="F94" s="22"/>
      <c r="G94" s="22"/>
      <c r="H94" s="22"/>
      <c r="I94" s="22"/>
      <c r="J94" s="22"/>
      <c r="K94" s="22"/>
      <c r="L94" s="22"/>
      <c r="M94" s="22"/>
      <c r="N94" s="22"/>
      <c r="O94" s="22"/>
      <c r="P94" s="22"/>
      <c r="Q94" s="22"/>
      <c r="R94" s="22"/>
    </row>
    <row r="95" spans="3:18" ht="15.75" customHeight="1" x14ac:dyDescent="0.2">
      <c r="C95" s="22"/>
      <c r="D95" s="22"/>
      <c r="E95" s="22"/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</row>
    <row r="96" spans="3:18" ht="15.75" customHeight="1" x14ac:dyDescent="0.2">
      <c r="C96" s="22"/>
      <c r="D96" s="22"/>
      <c r="E96" s="22"/>
      <c r="F96" s="22"/>
      <c r="G96" s="22"/>
      <c r="H96" s="22"/>
      <c r="I96" s="22"/>
      <c r="J96" s="22"/>
      <c r="K96" s="22"/>
      <c r="L96" s="22"/>
      <c r="M96" s="22"/>
      <c r="N96" s="22"/>
      <c r="O96" s="22"/>
      <c r="P96" s="22"/>
      <c r="Q96" s="22"/>
      <c r="R96" s="22"/>
    </row>
    <row r="97" spans="3:18" ht="15.75" customHeight="1" x14ac:dyDescent="0.2">
      <c r="C97" s="22"/>
      <c r="D97" s="22"/>
      <c r="E97" s="22"/>
      <c r="F97" s="22"/>
      <c r="G97" s="22"/>
      <c r="H97" s="22"/>
      <c r="I97" s="22"/>
      <c r="J97" s="22"/>
      <c r="K97" s="22"/>
      <c r="L97" s="22"/>
      <c r="M97" s="22"/>
      <c r="N97" s="22"/>
      <c r="O97" s="22"/>
      <c r="P97" s="22"/>
      <c r="Q97" s="22"/>
      <c r="R97" s="22"/>
    </row>
    <row r="98" spans="3:18" ht="15.75" customHeight="1" x14ac:dyDescent="0.2">
      <c r="C98" s="22"/>
      <c r="D98" s="22"/>
      <c r="E98" s="22"/>
      <c r="F98" s="22"/>
      <c r="G98" s="22"/>
      <c r="H98" s="22"/>
      <c r="I98" s="22"/>
      <c r="J98" s="22"/>
      <c r="K98" s="22"/>
      <c r="L98" s="22"/>
      <c r="M98" s="22"/>
      <c r="N98" s="22"/>
      <c r="O98" s="22"/>
      <c r="P98" s="22"/>
      <c r="Q98" s="22"/>
      <c r="R98" s="22"/>
    </row>
    <row r="99" spans="3:18" ht="15.75" customHeight="1" x14ac:dyDescent="0.2">
      <c r="C99" s="22"/>
      <c r="D99" s="22"/>
      <c r="E99" s="22"/>
      <c r="F99" s="22"/>
      <c r="G99" s="22"/>
      <c r="H99" s="22"/>
      <c r="I99" s="22"/>
      <c r="J99" s="22"/>
      <c r="K99" s="22"/>
      <c r="L99" s="22"/>
      <c r="M99" s="22"/>
      <c r="N99" s="22"/>
      <c r="O99" s="22"/>
      <c r="P99" s="22"/>
      <c r="Q99" s="22"/>
      <c r="R99" s="22"/>
    </row>
    <row r="100" spans="3:18" ht="15.75" customHeight="1" x14ac:dyDescent="0.2">
      <c r="C100" s="22"/>
      <c r="D100" s="22"/>
      <c r="E100" s="22"/>
      <c r="F100" s="22"/>
      <c r="G100" s="22"/>
      <c r="H100" s="22"/>
      <c r="I100" s="22"/>
      <c r="J100" s="22"/>
      <c r="K100" s="22"/>
      <c r="L100" s="22"/>
      <c r="M100" s="22"/>
      <c r="N100" s="22"/>
      <c r="O100" s="22"/>
      <c r="P100" s="22"/>
      <c r="Q100" s="22"/>
      <c r="R100" s="22"/>
    </row>
    <row r="101" spans="3:18" ht="15.75" customHeight="1" x14ac:dyDescent="0.2">
      <c r="C101" s="22"/>
      <c r="D101" s="22"/>
      <c r="E101" s="22"/>
      <c r="F101" s="22"/>
      <c r="G101" s="22"/>
      <c r="H101" s="22"/>
      <c r="I101" s="22"/>
      <c r="J101" s="22"/>
      <c r="K101" s="22"/>
      <c r="L101" s="22"/>
      <c r="M101" s="22"/>
      <c r="N101" s="22"/>
      <c r="O101" s="22"/>
      <c r="P101" s="22"/>
      <c r="Q101" s="22"/>
      <c r="R101" s="22"/>
    </row>
    <row r="102" spans="3:18" ht="15.75" customHeight="1" x14ac:dyDescent="0.2">
      <c r="C102" s="22"/>
      <c r="D102" s="22"/>
      <c r="E102" s="22"/>
      <c r="F102" s="22"/>
      <c r="G102" s="22"/>
      <c r="H102" s="22"/>
      <c r="I102" s="22"/>
      <c r="J102" s="22"/>
      <c r="K102" s="22"/>
      <c r="L102" s="22"/>
      <c r="M102" s="22"/>
      <c r="N102" s="22"/>
      <c r="O102" s="22"/>
      <c r="P102" s="22"/>
      <c r="Q102" s="22"/>
      <c r="R102" s="22"/>
    </row>
    <row r="103" spans="3:18" ht="15.75" customHeight="1" x14ac:dyDescent="0.2">
      <c r="C103" s="22"/>
      <c r="D103" s="22"/>
      <c r="E103" s="22"/>
      <c r="F103" s="22"/>
      <c r="G103" s="22"/>
      <c r="H103" s="22"/>
      <c r="I103" s="22"/>
      <c r="J103" s="22"/>
      <c r="K103" s="22"/>
      <c r="L103" s="22"/>
      <c r="M103" s="22"/>
      <c r="N103" s="22"/>
      <c r="O103" s="22"/>
      <c r="P103" s="22"/>
      <c r="Q103" s="22"/>
      <c r="R103" s="22"/>
    </row>
    <row r="104" spans="3:18" ht="15.75" customHeight="1" x14ac:dyDescent="0.2">
      <c r="C104" s="22"/>
      <c r="D104" s="22"/>
      <c r="E104" s="22"/>
      <c r="F104" s="22"/>
      <c r="G104" s="22"/>
      <c r="H104" s="22"/>
      <c r="I104" s="22"/>
      <c r="J104" s="22"/>
      <c r="K104" s="22"/>
      <c r="L104" s="22"/>
      <c r="M104" s="22"/>
      <c r="N104" s="22"/>
      <c r="O104" s="22"/>
      <c r="P104" s="22"/>
      <c r="Q104" s="22"/>
      <c r="R104" s="22"/>
    </row>
    <row r="105" spans="3:18" ht="15.75" customHeight="1" x14ac:dyDescent="0.2">
      <c r="C105" s="22"/>
      <c r="D105" s="22"/>
      <c r="E105" s="22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</row>
    <row r="106" spans="3:18" ht="15.75" customHeight="1" x14ac:dyDescent="0.2">
      <c r="C106" s="22"/>
      <c r="D106" s="22"/>
      <c r="E106" s="22"/>
      <c r="F106" s="22"/>
      <c r="G106" s="22"/>
      <c r="H106" s="22"/>
      <c r="I106" s="22"/>
      <c r="J106" s="22"/>
      <c r="K106" s="22"/>
      <c r="L106" s="22"/>
      <c r="M106" s="22"/>
      <c r="N106" s="22"/>
      <c r="O106" s="22"/>
      <c r="P106" s="22"/>
      <c r="Q106" s="22"/>
      <c r="R106" s="22"/>
    </row>
    <row r="107" spans="3:18" ht="15.75" customHeight="1" x14ac:dyDescent="0.2">
      <c r="C107" s="22"/>
      <c r="D107" s="22"/>
      <c r="E107" s="22"/>
      <c r="F107" s="22"/>
      <c r="G107" s="22"/>
      <c r="H107" s="22"/>
      <c r="I107" s="22"/>
      <c r="J107" s="22"/>
      <c r="K107" s="22"/>
      <c r="L107" s="22"/>
      <c r="M107" s="22"/>
      <c r="N107" s="22"/>
      <c r="O107" s="22"/>
      <c r="P107" s="22"/>
      <c r="Q107" s="22"/>
      <c r="R107" s="22"/>
    </row>
    <row r="108" spans="3:18" ht="15.75" customHeight="1" x14ac:dyDescent="0.2">
      <c r="C108" s="22"/>
      <c r="D108" s="22"/>
      <c r="E108" s="22"/>
      <c r="F108" s="22"/>
      <c r="G108" s="22"/>
      <c r="H108" s="22"/>
      <c r="I108" s="22"/>
      <c r="J108" s="22"/>
      <c r="K108" s="22"/>
      <c r="L108" s="22"/>
      <c r="M108" s="22"/>
      <c r="N108" s="22"/>
      <c r="O108" s="22"/>
      <c r="P108" s="22"/>
      <c r="Q108" s="22"/>
      <c r="R108" s="22"/>
    </row>
    <row r="109" spans="3:18" ht="15.75" customHeight="1" x14ac:dyDescent="0.2">
      <c r="C109" s="22"/>
      <c r="D109" s="22"/>
      <c r="E109" s="22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</row>
    <row r="110" spans="3:18" ht="15.75" customHeight="1" x14ac:dyDescent="0.2">
      <c r="C110" s="22"/>
      <c r="D110" s="22"/>
      <c r="E110" s="22"/>
      <c r="F110" s="22"/>
      <c r="G110" s="22"/>
      <c r="H110" s="22"/>
      <c r="I110" s="22"/>
      <c r="J110" s="22"/>
      <c r="K110" s="22"/>
      <c r="L110" s="22"/>
      <c r="M110" s="22"/>
      <c r="N110" s="22"/>
      <c r="O110" s="22"/>
      <c r="P110" s="22"/>
      <c r="Q110" s="22"/>
      <c r="R110" s="22"/>
    </row>
    <row r="111" spans="3:18" ht="15.75" customHeight="1" x14ac:dyDescent="0.2">
      <c r="C111" s="22"/>
      <c r="D111" s="22"/>
      <c r="E111" s="22"/>
      <c r="F111" s="22"/>
      <c r="G111" s="22"/>
      <c r="H111" s="22"/>
      <c r="I111" s="22"/>
      <c r="J111" s="22"/>
      <c r="K111" s="22"/>
      <c r="L111" s="22"/>
      <c r="M111" s="22"/>
      <c r="N111" s="22"/>
      <c r="O111" s="22"/>
      <c r="P111" s="22"/>
      <c r="Q111" s="22"/>
      <c r="R111" s="22"/>
    </row>
    <row r="112" spans="3:18" ht="15.75" customHeight="1" x14ac:dyDescent="0.2">
      <c r="C112" s="22"/>
      <c r="D112" s="22"/>
      <c r="E112" s="22"/>
      <c r="F112" s="22"/>
      <c r="G112" s="22"/>
      <c r="H112" s="22"/>
      <c r="I112" s="22"/>
      <c r="J112" s="22"/>
      <c r="K112" s="22"/>
      <c r="L112" s="22"/>
      <c r="M112" s="22"/>
      <c r="N112" s="22"/>
      <c r="O112" s="22"/>
      <c r="P112" s="22"/>
      <c r="Q112" s="22"/>
      <c r="R112" s="22"/>
    </row>
    <row r="113" spans="3:18" ht="15.75" customHeight="1" x14ac:dyDescent="0.2">
      <c r="C113" s="22"/>
      <c r="D113" s="22"/>
      <c r="E113" s="22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</row>
    <row r="114" spans="3:18" ht="15.75" customHeight="1" x14ac:dyDescent="0.2">
      <c r="C114" s="22"/>
      <c r="D114" s="22"/>
      <c r="E114" s="22"/>
      <c r="F114" s="22"/>
      <c r="G114" s="22"/>
      <c r="H114" s="22"/>
      <c r="I114" s="22"/>
      <c r="J114" s="22"/>
      <c r="K114" s="22"/>
      <c r="L114" s="22"/>
      <c r="M114" s="22"/>
      <c r="N114" s="22"/>
      <c r="O114" s="22"/>
      <c r="P114" s="22"/>
      <c r="Q114" s="22"/>
      <c r="R114" s="22"/>
    </row>
    <row r="115" spans="3:18" ht="15.75" customHeight="1" x14ac:dyDescent="0.2">
      <c r="C115" s="22"/>
      <c r="D115" s="22"/>
      <c r="E115" s="22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</row>
    <row r="116" spans="3:18" ht="15.75" customHeight="1" x14ac:dyDescent="0.2">
      <c r="C116" s="22"/>
      <c r="D116" s="22"/>
      <c r="E116" s="22"/>
      <c r="F116" s="22"/>
      <c r="G116" s="22"/>
      <c r="H116" s="22"/>
      <c r="I116" s="22"/>
      <c r="J116" s="22"/>
      <c r="K116" s="22"/>
      <c r="L116" s="22"/>
      <c r="M116" s="22"/>
      <c r="N116" s="22"/>
      <c r="O116" s="22"/>
      <c r="P116" s="22"/>
      <c r="Q116" s="22"/>
      <c r="R116" s="22"/>
    </row>
    <row r="117" spans="3:18" ht="15.75" customHeight="1" x14ac:dyDescent="0.2">
      <c r="C117" s="22"/>
      <c r="D117" s="22"/>
      <c r="E117" s="22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</row>
    <row r="118" spans="3:18" ht="15.75" customHeight="1" x14ac:dyDescent="0.2">
      <c r="C118" s="22"/>
      <c r="D118" s="22"/>
      <c r="E118" s="22"/>
      <c r="F118" s="22"/>
      <c r="G118" s="22"/>
      <c r="H118" s="22"/>
      <c r="I118" s="22"/>
      <c r="J118" s="22"/>
      <c r="K118" s="22"/>
      <c r="L118" s="22"/>
      <c r="M118" s="22"/>
      <c r="N118" s="22"/>
      <c r="O118" s="22"/>
      <c r="P118" s="22"/>
      <c r="Q118" s="22"/>
      <c r="R118" s="22"/>
    </row>
    <row r="119" spans="3:18" ht="15.75" customHeight="1" x14ac:dyDescent="0.2">
      <c r="C119" s="22"/>
      <c r="D119" s="22"/>
      <c r="E119" s="22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</row>
    <row r="120" spans="3:18" ht="15.75" customHeight="1" x14ac:dyDescent="0.2">
      <c r="C120" s="22"/>
      <c r="D120" s="22"/>
      <c r="E120" s="22"/>
      <c r="F120" s="22"/>
      <c r="G120" s="22"/>
      <c r="H120" s="22"/>
      <c r="I120" s="22"/>
      <c r="J120" s="22"/>
      <c r="K120" s="22"/>
      <c r="L120" s="22"/>
      <c r="M120" s="22"/>
      <c r="N120" s="22"/>
      <c r="O120" s="22"/>
      <c r="P120" s="22"/>
      <c r="Q120" s="22"/>
      <c r="R120" s="22"/>
    </row>
    <row r="121" spans="3:18" ht="15.75" customHeight="1" x14ac:dyDescent="0.2">
      <c r="C121" s="22"/>
      <c r="D121" s="22"/>
      <c r="E121" s="22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</row>
    <row r="122" spans="3:18" ht="15.75" customHeight="1" x14ac:dyDescent="0.2">
      <c r="C122" s="22"/>
      <c r="D122" s="22"/>
      <c r="E122" s="22"/>
      <c r="F122" s="22"/>
      <c r="G122" s="22"/>
      <c r="H122" s="22"/>
      <c r="I122" s="22"/>
      <c r="J122" s="22"/>
      <c r="K122" s="22"/>
      <c r="L122" s="22"/>
      <c r="M122" s="22"/>
      <c r="N122" s="22"/>
      <c r="O122" s="22"/>
      <c r="P122" s="22"/>
      <c r="Q122" s="22"/>
      <c r="R122" s="22"/>
    </row>
    <row r="123" spans="3:18" ht="15.75" customHeight="1" x14ac:dyDescent="0.2">
      <c r="C123" s="22"/>
      <c r="D123" s="22"/>
      <c r="E123" s="22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</row>
    <row r="124" spans="3:18" ht="15.75" customHeight="1" x14ac:dyDescent="0.2">
      <c r="C124" s="22"/>
      <c r="D124" s="22"/>
      <c r="E124" s="22"/>
      <c r="F124" s="22"/>
      <c r="G124" s="22"/>
      <c r="H124" s="22"/>
      <c r="I124" s="22"/>
      <c r="J124" s="22"/>
      <c r="K124" s="22"/>
      <c r="L124" s="22"/>
      <c r="M124" s="22"/>
      <c r="N124" s="22"/>
      <c r="O124" s="22"/>
      <c r="P124" s="22"/>
      <c r="Q124" s="22"/>
      <c r="R124" s="22"/>
    </row>
    <row r="125" spans="3:18" ht="15.75" customHeight="1" x14ac:dyDescent="0.2">
      <c r="C125" s="22"/>
      <c r="D125" s="22"/>
      <c r="E125" s="22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</row>
    <row r="126" spans="3:18" ht="15.75" customHeight="1" x14ac:dyDescent="0.2"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</row>
    <row r="127" spans="3:18" ht="15.75" customHeight="1" x14ac:dyDescent="0.2"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</row>
    <row r="128" spans="3:18" ht="15.75" customHeight="1" x14ac:dyDescent="0.2"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</row>
    <row r="129" spans="3:18" ht="15.75" customHeight="1" x14ac:dyDescent="0.2"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</row>
    <row r="130" spans="3:18" ht="15.75" customHeight="1" x14ac:dyDescent="0.2"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</row>
    <row r="131" spans="3:18" ht="15.75" customHeight="1" x14ac:dyDescent="0.2"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</row>
    <row r="132" spans="3:18" ht="15.75" customHeight="1" x14ac:dyDescent="0.2"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</row>
    <row r="133" spans="3:18" ht="15.75" customHeight="1" x14ac:dyDescent="0.2"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</row>
    <row r="134" spans="3:18" ht="15.75" customHeight="1" x14ac:dyDescent="0.2"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</row>
    <row r="135" spans="3:18" ht="15.75" customHeight="1" x14ac:dyDescent="0.2"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</row>
    <row r="136" spans="3:18" ht="15.75" customHeight="1" x14ac:dyDescent="0.2"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</row>
    <row r="137" spans="3:18" ht="15.75" customHeight="1" x14ac:dyDescent="0.2"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</row>
    <row r="138" spans="3:18" ht="15.75" customHeight="1" x14ac:dyDescent="0.2"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</row>
    <row r="139" spans="3:18" ht="15.75" customHeight="1" x14ac:dyDescent="0.2"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</row>
    <row r="140" spans="3:18" ht="15.75" customHeight="1" x14ac:dyDescent="0.2"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</row>
    <row r="141" spans="3:18" ht="15.75" customHeight="1" x14ac:dyDescent="0.2"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</row>
    <row r="142" spans="3:18" ht="15.75" customHeight="1" x14ac:dyDescent="0.2"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</row>
    <row r="143" spans="3:18" ht="15.75" customHeight="1" x14ac:dyDescent="0.2"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</row>
    <row r="144" spans="3:18" ht="15.75" customHeight="1" x14ac:dyDescent="0.2"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</row>
    <row r="145" spans="3:18" ht="15.75" customHeight="1" x14ac:dyDescent="0.2"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</row>
    <row r="146" spans="3:18" ht="15.75" customHeight="1" x14ac:dyDescent="0.2">
      <c r="C146" s="22"/>
      <c r="D146" s="22"/>
      <c r="E146" s="22"/>
      <c r="F146" s="22"/>
      <c r="G146" s="22"/>
      <c r="H146" s="22"/>
      <c r="I146" s="22"/>
      <c r="J146" s="22"/>
      <c r="K146" s="22"/>
      <c r="L146" s="22"/>
      <c r="M146" s="22"/>
      <c r="N146" s="22"/>
      <c r="O146" s="22"/>
      <c r="P146" s="22"/>
      <c r="Q146" s="22"/>
      <c r="R146" s="22"/>
    </row>
    <row r="147" spans="3:18" ht="15.75" customHeight="1" x14ac:dyDescent="0.2"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</row>
    <row r="148" spans="3:18" ht="15.75" customHeight="1" x14ac:dyDescent="0.2">
      <c r="C148" s="22"/>
      <c r="D148" s="22"/>
      <c r="E148" s="22"/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</row>
    <row r="149" spans="3:18" ht="15.75" customHeight="1" x14ac:dyDescent="0.2">
      <c r="C149" s="22"/>
      <c r="D149" s="22"/>
      <c r="E149" s="22"/>
      <c r="F149" s="22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</row>
    <row r="150" spans="3:18" ht="15.75" customHeight="1" x14ac:dyDescent="0.2">
      <c r="C150" s="22"/>
      <c r="D150" s="22"/>
      <c r="E150" s="22"/>
      <c r="F150" s="22"/>
      <c r="G150" s="22"/>
      <c r="H150" s="22"/>
      <c r="I150" s="22"/>
      <c r="J150" s="22"/>
      <c r="K150" s="22"/>
      <c r="L150" s="22"/>
      <c r="M150" s="22"/>
      <c r="N150" s="22"/>
      <c r="O150" s="22"/>
      <c r="P150" s="22"/>
      <c r="Q150" s="22"/>
      <c r="R150" s="22"/>
    </row>
    <row r="151" spans="3:18" ht="15.75" customHeight="1" x14ac:dyDescent="0.2">
      <c r="C151" s="22"/>
      <c r="D151" s="22"/>
      <c r="E151" s="22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</row>
    <row r="152" spans="3:18" ht="15.75" customHeight="1" x14ac:dyDescent="0.2">
      <c r="C152" s="22"/>
      <c r="D152" s="22"/>
      <c r="E152" s="22"/>
      <c r="F152" s="22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</row>
    <row r="153" spans="3:18" ht="15.75" customHeight="1" x14ac:dyDescent="0.2">
      <c r="C153" s="22"/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</row>
    <row r="154" spans="3:18" ht="15.75" customHeight="1" x14ac:dyDescent="0.2">
      <c r="C154" s="22"/>
      <c r="D154" s="22"/>
      <c r="E154" s="22"/>
      <c r="F154" s="22"/>
      <c r="G154" s="22"/>
      <c r="H154" s="22"/>
      <c r="I154" s="22"/>
      <c r="J154" s="22"/>
      <c r="K154" s="22"/>
      <c r="L154" s="22"/>
      <c r="M154" s="22"/>
      <c r="N154" s="22"/>
      <c r="O154" s="22"/>
      <c r="P154" s="22"/>
      <c r="Q154" s="22"/>
      <c r="R154" s="22"/>
    </row>
    <row r="155" spans="3:18" ht="15.75" customHeight="1" x14ac:dyDescent="0.2">
      <c r="C155" s="22"/>
      <c r="D155" s="22"/>
      <c r="E155" s="22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</row>
    <row r="156" spans="3:18" ht="15.75" customHeight="1" x14ac:dyDescent="0.2">
      <c r="C156" s="22"/>
      <c r="D156" s="22"/>
      <c r="E156" s="22"/>
      <c r="F156" s="22"/>
      <c r="G156" s="22"/>
      <c r="H156" s="22"/>
      <c r="I156" s="22"/>
      <c r="J156" s="22"/>
      <c r="K156" s="22"/>
      <c r="L156" s="22"/>
      <c r="M156" s="22"/>
      <c r="N156" s="22"/>
      <c r="O156" s="22"/>
      <c r="P156" s="22"/>
      <c r="Q156" s="22"/>
      <c r="R156" s="22"/>
    </row>
    <row r="157" spans="3:18" ht="15.75" customHeight="1" x14ac:dyDescent="0.2">
      <c r="C157" s="22"/>
      <c r="D157" s="22"/>
      <c r="E157" s="22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</row>
    <row r="158" spans="3:18" ht="15.75" customHeight="1" x14ac:dyDescent="0.2">
      <c r="C158" s="22"/>
      <c r="D158" s="22"/>
      <c r="E158" s="22"/>
      <c r="F158" s="22"/>
      <c r="G158" s="22"/>
      <c r="H158" s="22"/>
      <c r="I158" s="22"/>
      <c r="J158" s="22"/>
      <c r="K158" s="22"/>
      <c r="L158" s="22"/>
      <c r="M158" s="22"/>
      <c r="N158" s="22"/>
      <c r="O158" s="22"/>
      <c r="P158" s="22"/>
      <c r="Q158" s="22"/>
      <c r="R158" s="22"/>
    </row>
    <row r="159" spans="3:18" ht="15.75" customHeight="1" x14ac:dyDescent="0.2">
      <c r="C159" s="22"/>
      <c r="D159" s="22"/>
      <c r="E159" s="22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</row>
    <row r="160" spans="3:18" ht="15.75" customHeight="1" x14ac:dyDescent="0.2">
      <c r="C160" s="22"/>
      <c r="D160" s="22"/>
      <c r="E160" s="22"/>
      <c r="F160" s="22"/>
      <c r="G160" s="22"/>
      <c r="H160" s="22"/>
      <c r="I160" s="22"/>
      <c r="J160" s="22"/>
      <c r="K160" s="22"/>
      <c r="L160" s="22"/>
      <c r="M160" s="22"/>
      <c r="N160" s="22"/>
      <c r="O160" s="22"/>
      <c r="P160" s="22"/>
      <c r="Q160" s="22"/>
      <c r="R160" s="22"/>
    </row>
    <row r="161" spans="3:18" ht="15.75" customHeight="1" x14ac:dyDescent="0.2">
      <c r="C161" s="22"/>
      <c r="D161" s="22"/>
      <c r="E161" s="22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</row>
    <row r="162" spans="3:18" ht="15.75" customHeight="1" x14ac:dyDescent="0.2">
      <c r="C162" s="22"/>
      <c r="D162" s="22"/>
      <c r="E162" s="22"/>
      <c r="F162" s="22"/>
      <c r="G162" s="22"/>
      <c r="H162" s="22"/>
      <c r="I162" s="22"/>
      <c r="J162" s="22"/>
      <c r="K162" s="22"/>
      <c r="L162" s="22"/>
      <c r="M162" s="22"/>
      <c r="N162" s="22"/>
      <c r="O162" s="22"/>
      <c r="P162" s="22"/>
      <c r="Q162" s="22"/>
      <c r="R162" s="22"/>
    </row>
    <row r="163" spans="3:18" ht="15.75" customHeight="1" x14ac:dyDescent="0.2">
      <c r="C163" s="22"/>
      <c r="D163" s="22"/>
      <c r="E163" s="22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</row>
    <row r="164" spans="3:18" ht="15.75" customHeight="1" x14ac:dyDescent="0.2">
      <c r="C164" s="22"/>
      <c r="D164" s="22"/>
      <c r="E164" s="22"/>
      <c r="F164" s="22"/>
      <c r="G164" s="22"/>
      <c r="H164" s="22"/>
      <c r="I164" s="22"/>
      <c r="J164" s="22"/>
      <c r="K164" s="22"/>
      <c r="L164" s="22"/>
      <c r="M164" s="22"/>
      <c r="N164" s="22"/>
      <c r="O164" s="22"/>
      <c r="P164" s="22"/>
      <c r="Q164" s="22"/>
      <c r="R164" s="22"/>
    </row>
    <row r="165" spans="3:18" ht="15.75" customHeight="1" x14ac:dyDescent="0.2">
      <c r="C165" s="22"/>
      <c r="D165" s="22"/>
      <c r="E165" s="22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</row>
    <row r="166" spans="3:18" ht="15.75" customHeight="1" x14ac:dyDescent="0.2">
      <c r="C166" s="22"/>
      <c r="D166" s="22"/>
      <c r="E166" s="22"/>
      <c r="F166" s="22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</row>
    <row r="167" spans="3:18" ht="15.75" customHeight="1" x14ac:dyDescent="0.2">
      <c r="C167" s="22"/>
      <c r="D167" s="22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</row>
    <row r="168" spans="3:18" ht="15.75" customHeight="1" x14ac:dyDescent="0.2">
      <c r="C168" s="22"/>
      <c r="D168" s="22"/>
      <c r="E168" s="22"/>
      <c r="F168" s="22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  <c r="R168" s="22"/>
    </row>
    <row r="169" spans="3:18" ht="15.75" customHeight="1" x14ac:dyDescent="0.2">
      <c r="C169" s="22"/>
      <c r="D169" s="22"/>
      <c r="E169" s="22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</row>
    <row r="170" spans="3:18" ht="15.75" customHeight="1" x14ac:dyDescent="0.2">
      <c r="C170" s="22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</row>
    <row r="171" spans="3:18" ht="15.75" customHeight="1" x14ac:dyDescent="0.2">
      <c r="C171" s="22"/>
      <c r="D171" s="22"/>
      <c r="E171" s="22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</row>
    <row r="172" spans="3:18" ht="15.75" customHeight="1" x14ac:dyDescent="0.2">
      <c r="C172" s="22"/>
      <c r="D172" s="22"/>
      <c r="E172" s="22"/>
      <c r="F172" s="22"/>
      <c r="G172" s="22"/>
      <c r="H172" s="22"/>
      <c r="I172" s="22"/>
      <c r="J172" s="22"/>
      <c r="K172" s="22"/>
      <c r="L172" s="22"/>
      <c r="M172" s="22"/>
      <c r="N172" s="22"/>
      <c r="O172" s="22"/>
      <c r="P172" s="22"/>
      <c r="Q172" s="22"/>
      <c r="R172" s="22"/>
    </row>
    <row r="173" spans="3:18" ht="15.75" customHeight="1" x14ac:dyDescent="0.2">
      <c r="C173" s="22"/>
      <c r="D173" s="22"/>
      <c r="E173" s="22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</row>
    <row r="174" spans="3:18" ht="15.75" customHeight="1" x14ac:dyDescent="0.2">
      <c r="C174" s="22"/>
      <c r="D174" s="22"/>
      <c r="E174" s="22"/>
      <c r="F174" s="22"/>
      <c r="G174" s="22"/>
      <c r="H174" s="22"/>
      <c r="I174" s="22"/>
      <c r="J174" s="22"/>
      <c r="K174" s="22"/>
      <c r="L174" s="22"/>
      <c r="M174" s="22"/>
      <c r="N174" s="22"/>
      <c r="O174" s="22"/>
      <c r="P174" s="22"/>
      <c r="Q174" s="22"/>
      <c r="R174" s="22"/>
    </row>
    <row r="175" spans="3:18" ht="15.75" customHeight="1" x14ac:dyDescent="0.2">
      <c r="C175" s="22"/>
      <c r="D175" s="22"/>
      <c r="E175" s="22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</row>
    <row r="176" spans="3:18" ht="15.75" customHeight="1" x14ac:dyDescent="0.2">
      <c r="C176" s="22"/>
      <c r="D176" s="22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  <c r="R176" s="22"/>
    </row>
    <row r="177" spans="3:18" ht="15.75" customHeight="1" x14ac:dyDescent="0.2">
      <c r="C177" s="22"/>
      <c r="D177" s="22"/>
      <c r="E177" s="22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</row>
    <row r="178" spans="3:18" ht="15.75" customHeight="1" x14ac:dyDescent="0.2">
      <c r="C178" s="22"/>
      <c r="D178" s="22"/>
      <c r="E178" s="22"/>
      <c r="F178" s="22"/>
      <c r="G178" s="22"/>
      <c r="H178" s="22"/>
      <c r="I178" s="22"/>
      <c r="J178" s="22"/>
      <c r="K178" s="22"/>
      <c r="L178" s="22"/>
      <c r="M178" s="22"/>
      <c r="N178" s="22"/>
      <c r="O178" s="22"/>
      <c r="P178" s="22"/>
      <c r="Q178" s="22"/>
      <c r="R178" s="22"/>
    </row>
    <row r="179" spans="3:18" ht="15.75" customHeight="1" x14ac:dyDescent="0.2">
      <c r="C179" s="22"/>
      <c r="D179" s="22"/>
      <c r="E179" s="22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</row>
    <row r="180" spans="3:18" ht="15.75" customHeight="1" x14ac:dyDescent="0.2">
      <c r="C180" s="22"/>
      <c r="D180" s="22"/>
      <c r="E180" s="22"/>
      <c r="F180" s="22"/>
      <c r="G180" s="22"/>
      <c r="H180" s="22"/>
      <c r="I180" s="22"/>
      <c r="J180" s="22"/>
      <c r="K180" s="22"/>
      <c r="L180" s="22"/>
      <c r="M180" s="22"/>
      <c r="N180" s="22"/>
      <c r="O180" s="22"/>
      <c r="P180" s="22"/>
      <c r="Q180" s="22"/>
      <c r="R180" s="22"/>
    </row>
    <row r="181" spans="3:18" ht="15.75" customHeight="1" x14ac:dyDescent="0.2">
      <c r="C181" s="22"/>
      <c r="D181" s="22"/>
      <c r="E181" s="22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</row>
    <row r="182" spans="3:18" ht="15.75" customHeight="1" x14ac:dyDescent="0.2">
      <c r="C182" s="22"/>
      <c r="D182" s="22"/>
      <c r="E182" s="22"/>
      <c r="F182" s="22"/>
      <c r="G182" s="22"/>
      <c r="H182" s="22"/>
      <c r="I182" s="22"/>
      <c r="J182" s="22"/>
      <c r="K182" s="22"/>
      <c r="L182" s="22"/>
      <c r="M182" s="22"/>
      <c r="N182" s="22"/>
      <c r="O182" s="22"/>
      <c r="P182" s="22"/>
      <c r="Q182" s="22"/>
      <c r="R182" s="22"/>
    </row>
    <row r="183" spans="3:18" ht="15.75" customHeight="1" x14ac:dyDescent="0.2">
      <c r="C183" s="22"/>
      <c r="D183" s="22"/>
      <c r="E183" s="22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</row>
    <row r="184" spans="3:18" ht="15.75" customHeight="1" x14ac:dyDescent="0.2">
      <c r="C184" s="22"/>
      <c r="D184" s="22"/>
      <c r="E184" s="22"/>
      <c r="F184" s="22"/>
      <c r="G184" s="22"/>
      <c r="H184" s="22"/>
      <c r="I184" s="22"/>
      <c r="J184" s="22"/>
      <c r="K184" s="22"/>
      <c r="L184" s="22"/>
      <c r="M184" s="22"/>
      <c r="N184" s="22"/>
      <c r="O184" s="22"/>
      <c r="P184" s="22"/>
      <c r="Q184" s="22"/>
      <c r="R184" s="22"/>
    </row>
    <row r="185" spans="3:18" ht="15.75" customHeight="1" x14ac:dyDescent="0.2">
      <c r="C185" s="22"/>
      <c r="D185" s="22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</row>
    <row r="186" spans="3:18" ht="15.75" customHeight="1" x14ac:dyDescent="0.2">
      <c r="C186" s="22"/>
      <c r="D186" s="22"/>
      <c r="E186" s="22"/>
      <c r="F186" s="22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</row>
    <row r="187" spans="3:18" ht="15.75" customHeight="1" x14ac:dyDescent="0.2">
      <c r="C187" s="22"/>
      <c r="D187" s="22"/>
      <c r="E187" s="22"/>
      <c r="F187" s="22"/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22"/>
      <c r="R187" s="22"/>
    </row>
    <row r="188" spans="3:18" ht="15.75" customHeight="1" x14ac:dyDescent="0.2">
      <c r="C188" s="22"/>
      <c r="D188" s="22"/>
      <c r="E188" s="22"/>
      <c r="F188" s="22"/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22"/>
      <c r="R188" s="22"/>
    </row>
    <row r="189" spans="3:18" ht="15.75" customHeight="1" x14ac:dyDescent="0.2">
      <c r="C189" s="22"/>
      <c r="D189" s="22"/>
      <c r="E189" s="22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</row>
    <row r="190" spans="3:18" ht="15.75" customHeight="1" x14ac:dyDescent="0.2">
      <c r="C190" s="22"/>
      <c r="D190" s="22"/>
      <c r="E190" s="22"/>
      <c r="F190" s="22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</row>
    <row r="191" spans="3:18" ht="15.75" customHeight="1" x14ac:dyDescent="0.2">
      <c r="C191" s="22"/>
      <c r="D191" s="22"/>
      <c r="E191" s="22"/>
      <c r="F191" s="22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</row>
    <row r="192" spans="3:18" ht="15.75" customHeight="1" x14ac:dyDescent="0.2">
      <c r="C192" s="22"/>
      <c r="D192" s="22"/>
      <c r="E192" s="22"/>
      <c r="F192" s="22"/>
      <c r="G192" s="22"/>
      <c r="H192" s="22"/>
      <c r="I192" s="22"/>
      <c r="J192" s="22"/>
      <c r="K192" s="22"/>
      <c r="L192" s="22"/>
      <c r="M192" s="22"/>
      <c r="N192" s="22"/>
      <c r="O192" s="22"/>
      <c r="P192" s="22"/>
      <c r="Q192" s="22"/>
      <c r="R192" s="22"/>
    </row>
    <row r="193" spans="3:18" ht="15.75" customHeight="1" x14ac:dyDescent="0.2">
      <c r="C193" s="22"/>
      <c r="D193" s="22"/>
      <c r="E193" s="22"/>
      <c r="F193" s="22"/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22"/>
      <c r="R193" s="22"/>
    </row>
    <row r="194" spans="3:18" ht="15.75" customHeight="1" x14ac:dyDescent="0.2">
      <c r="C194" s="22"/>
      <c r="D194" s="22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  <c r="R194" s="22"/>
    </row>
    <row r="195" spans="3:18" ht="15.75" customHeight="1" x14ac:dyDescent="0.2">
      <c r="C195" s="22"/>
      <c r="D195" s="22"/>
      <c r="E195" s="22"/>
      <c r="F195" s="22"/>
      <c r="G195" s="22"/>
      <c r="H195" s="22"/>
      <c r="I195" s="22"/>
      <c r="J195" s="22"/>
      <c r="K195" s="22"/>
      <c r="L195" s="22"/>
      <c r="M195" s="22"/>
      <c r="N195" s="22"/>
      <c r="O195" s="22"/>
      <c r="P195" s="22"/>
      <c r="Q195" s="22"/>
      <c r="R195" s="22"/>
    </row>
    <row r="196" spans="3:18" ht="15.75" customHeight="1" x14ac:dyDescent="0.2">
      <c r="C196" s="22"/>
      <c r="D196" s="22"/>
      <c r="E196" s="22"/>
      <c r="F196" s="22"/>
      <c r="G196" s="22"/>
      <c r="H196" s="22"/>
      <c r="I196" s="22"/>
      <c r="J196" s="22"/>
      <c r="K196" s="22"/>
      <c r="L196" s="22"/>
      <c r="M196" s="22"/>
      <c r="N196" s="22"/>
      <c r="O196" s="22"/>
      <c r="P196" s="22"/>
      <c r="Q196" s="22"/>
      <c r="R196" s="22"/>
    </row>
    <row r="197" spans="3:18" ht="15.75" customHeight="1" x14ac:dyDescent="0.2">
      <c r="C197" s="22"/>
      <c r="D197" s="22"/>
      <c r="E197" s="22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</row>
    <row r="198" spans="3:18" ht="15.75" customHeight="1" x14ac:dyDescent="0.2">
      <c r="C198" s="22"/>
      <c r="D198" s="22"/>
      <c r="E198" s="22"/>
      <c r="F198" s="22"/>
      <c r="G198" s="22"/>
      <c r="H198" s="22"/>
      <c r="I198" s="22"/>
      <c r="J198" s="22"/>
      <c r="K198" s="22"/>
      <c r="L198" s="22"/>
      <c r="M198" s="22"/>
      <c r="N198" s="22"/>
      <c r="O198" s="22"/>
      <c r="P198" s="22"/>
      <c r="Q198" s="22"/>
      <c r="R198" s="22"/>
    </row>
    <row r="199" spans="3:18" ht="15.75" customHeight="1" x14ac:dyDescent="0.2">
      <c r="C199" s="22"/>
      <c r="D199" s="22"/>
      <c r="E199" s="22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</row>
    <row r="200" spans="3:18" ht="15.75" customHeight="1" x14ac:dyDescent="0.2">
      <c r="C200" s="22"/>
      <c r="D200" s="22"/>
      <c r="E200" s="22"/>
      <c r="F200" s="22"/>
      <c r="G200" s="22"/>
      <c r="H200" s="22"/>
      <c r="I200" s="22"/>
      <c r="J200" s="22"/>
      <c r="K200" s="22"/>
      <c r="L200" s="22"/>
      <c r="M200" s="22"/>
      <c r="N200" s="22"/>
      <c r="O200" s="22"/>
      <c r="P200" s="22"/>
      <c r="Q200" s="22"/>
      <c r="R200" s="22"/>
    </row>
    <row r="201" spans="3:18" ht="15.75" customHeight="1" x14ac:dyDescent="0.2">
      <c r="C201" s="22"/>
      <c r="D201" s="22"/>
      <c r="E201" s="22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</row>
    <row r="202" spans="3:18" ht="15.75" customHeight="1" x14ac:dyDescent="0.2">
      <c r="C202" s="22"/>
      <c r="D202" s="22"/>
      <c r="E202" s="22"/>
      <c r="F202" s="22"/>
      <c r="G202" s="22"/>
      <c r="H202" s="22"/>
      <c r="I202" s="22"/>
      <c r="J202" s="22"/>
      <c r="K202" s="22"/>
      <c r="L202" s="22"/>
      <c r="M202" s="22"/>
      <c r="N202" s="22"/>
      <c r="O202" s="22"/>
      <c r="P202" s="22"/>
      <c r="Q202" s="22"/>
      <c r="R202" s="22"/>
    </row>
    <row r="203" spans="3:18" ht="15.75" customHeight="1" x14ac:dyDescent="0.2">
      <c r="C203" s="22"/>
      <c r="D203" s="22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</row>
    <row r="204" spans="3:18" ht="15.75" customHeight="1" x14ac:dyDescent="0.2">
      <c r="C204" s="22"/>
      <c r="D204" s="22"/>
      <c r="E204" s="22"/>
      <c r="F204" s="22"/>
      <c r="G204" s="22"/>
      <c r="H204" s="22"/>
      <c r="I204" s="22"/>
      <c r="J204" s="22"/>
      <c r="K204" s="22"/>
      <c r="L204" s="22"/>
      <c r="M204" s="22"/>
      <c r="N204" s="22"/>
      <c r="O204" s="22"/>
      <c r="P204" s="22"/>
      <c r="Q204" s="22"/>
      <c r="R204" s="22"/>
    </row>
    <row r="205" spans="3:18" ht="15.75" customHeight="1" x14ac:dyDescent="0.2">
      <c r="C205" s="22"/>
      <c r="D205" s="22"/>
      <c r="E205" s="22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</row>
    <row r="206" spans="3:18" ht="15.75" customHeight="1" x14ac:dyDescent="0.2">
      <c r="C206" s="22"/>
      <c r="D206" s="22"/>
      <c r="E206" s="22"/>
      <c r="F206" s="22"/>
      <c r="G206" s="22"/>
      <c r="H206" s="22"/>
      <c r="I206" s="22"/>
      <c r="J206" s="22"/>
      <c r="K206" s="22"/>
      <c r="L206" s="22"/>
      <c r="M206" s="22"/>
      <c r="N206" s="22"/>
      <c r="O206" s="22"/>
      <c r="P206" s="22"/>
      <c r="Q206" s="22"/>
      <c r="R206" s="22"/>
    </row>
    <row r="207" spans="3:18" ht="15.75" customHeight="1" x14ac:dyDescent="0.2">
      <c r="C207" s="22"/>
      <c r="D207" s="22"/>
      <c r="E207" s="22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</row>
    <row r="208" spans="3:18" ht="15.75" customHeight="1" x14ac:dyDescent="0.2">
      <c r="C208" s="22"/>
      <c r="D208" s="22"/>
      <c r="E208" s="22"/>
      <c r="F208" s="22"/>
      <c r="G208" s="22"/>
      <c r="H208" s="22"/>
      <c r="I208" s="22"/>
      <c r="J208" s="22"/>
      <c r="K208" s="22"/>
      <c r="L208" s="22"/>
      <c r="M208" s="22"/>
      <c r="N208" s="22"/>
      <c r="O208" s="22"/>
      <c r="P208" s="22"/>
      <c r="Q208" s="22"/>
      <c r="R208" s="22"/>
    </row>
    <row r="209" spans="3:18" ht="15.75" customHeight="1" x14ac:dyDescent="0.2">
      <c r="C209" s="22"/>
      <c r="D209" s="22"/>
      <c r="E209" s="22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</row>
    <row r="210" spans="3:18" ht="15.75" customHeight="1" x14ac:dyDescent="0.2">
      <c r="C210" s="22"/>
      <c r="D210" s="22"/>
      <c r="E210" s="22"/>
      <c r="F210" s="22"/>
      <c r="G210" s="22"/>
      <c r="H210" s="22"/>
      <c r="I210" s="22"/>
      <c r="J210" s="22"/>
      <c r="K210" s="22"/>
      <c r="L210" s="22"/>
      <c r="M210" s="22"/>
      <c r="N210" s="22"/>
      <c r="O210" s="22"/>
      <c r="P210" s="22"/>
      <c r="Q210" s="22"/>
      <c r="R210" s="22"/>
    </row>
    <row r="211" spans="3:18" ht="15.75" customHeight="1" x14ac:dyDescent="0.2">
      <c r="C211" s="22"/>
      <c r="D211" s="22"/>
      <c r="E211" s="22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</row>
    <row r="212" spans="3:18" ht="15.75" customHeight="1" x14ac:dyDescent="0.2">
      <c r="C212" s="22"/>
      <c r="D212" s="22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  <c r="R212" s="22"/>
    </row>
    <row r="213" spans="3:18" ht="15.75" customHeight="1" x14ac:dyDescent="0.2">
      <c r="C213" s="22"/>
      <c r="D213" s="22"/>
      <c r="E213" s="22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</row>
    <row r="214" spans="3:18" ht="15.75" customHeight="1" x14ac:dyDescent="0.2">
      <c r="C214" s="22"/>
      <c r="D214" s="22"/>
      <c r="E214" s="22"/>
      <c r="F214" s="22"/>
      <c r="G214" s="22"/>
      <c r="H214" s="22"/>
      <c r="I214" s="22"/>
      <c r="J214" s="22"/>
      <c r="K214" s="22"/>
      <c r="L214" s="22"/>
      <c r="M214" s="22"/>
      <c r="N214" s="22"/>
      <c r="O214" s="22"/>
      <c r="P214" s="22"/>
      <c r="Q214" s="22"/>
      <c r="R214" s="22"/>
    </row>
    <row r="215" spans="3:18" ht="15.75" customHeight="1" x14ac:dyDescent="0.2">
      <c r="C215" s="22"/>
      <c r="D215" s="22"/>
      <c r="E215" s="22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</row>
    <row r="216" spans="3:18" ht="15.75" customHeight="1" x14ac:dyDescent="0.2">
      <c r="C216" s="22"/>
      <c r="D216" s="22"/>
      <c r="E216" s="22"/>
      <c r="F216" s="22"/>
      <c r="G216" s="22"/>
      <c r="H216" s="22"/>
      <c r="I216" s="22"/>
      <c r="J216" s="22"/>
      <c r="K216" s="22"/>
      <c r="L216" s="22"/>
      <c r="M216" s="22"/>
      <c r="N216" s="22"/>
      <c r="O216" s="22"/>
      <c r="P216" s="22"/>
      <c r="Q216" s="22"/>
      <c r="R216" s="22"/>
    </row>
    <row r="217" spans="3:18" ht="15.75" customHeight="1" x14ac:dyDescent="0.2">
      <c r="C217" s="22"/>
      <c r="D217" s="22"/>
      <c r="E217" s="22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</row>
    <row r="218" spans="3:18" ht="15.75" customHeight="1" x14ac:dyDescent="0.2">
      <c r="C218" s="22"/>
      <c r="D218" s="22"/>
      <c r="E218" s="22"/>
      <c r="F218" s="22"/>
      <c r="G218" s="22"/>
      <c r="H218" s="22"/>
      <c r="I218" s="22"/>
      <c r="J218" s="22"/>
      <c r="K218" s="22"/>
      <c r="L218" s="22"/>
      <c r="M218" s="22"/>
      <c r="N218" s="22"/>
      <c r="O218" s="22"/>
      <c r="P218" s="22"/>
      <c r="Q218" s="22"/>
      <c r="R218" s="22"/>
    </row>
    <row r="219" spans="3:18" ht="15.75" customHeight="1" x14ac:dyDescent="0.2">
      <c r="C219" s="22"/>
      <c r="D219" s="22"/>
      <c r="E219" s="22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</row>
    <row r="220" spans="3:18" ht="15.75" customHeight="1" x14ac:dyDescent="0.2">
      <c r="C220" s="22"/>
      <c r="D220" s="22"/>
      <c r="E220" s="22"/>
      <c r="F220" s="22"/>
      <c r="G220" s="22"/>
      <c r="H220" s="22"/>
      <c r="I220" s="22"/>
      <c r="J220" s="22"/>
      <c r="K220" s="22"/>
      <c r="L220" s="22"/>
      <c r="M220" s="22"/>
      <c r="N220" s="22"/>
      <c r="O220" s="22"/>
      <c r="P220" s="22"/>
      <c r="Q220" s="22"/>
      <c r="R220" s="22"/>
    </row>
    <row r="221" spans="3:18" ht="15.75" customHeight="1" x14ac:dyDescent="0.15"/>
    <row r="222" spans="3:18" ht="15.75" customHeight="1" x14ac:dyDescent="0.15"/>
    <row r="223" spans="3:18" ht="15.75" customHeight="1" x14ac:dyDescent="0.15"/>
    <row r="224" spans="3:18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G1000"/>
  <sheetViews>
    <sheetView tabSelected="1" workbookViewId="0">
      <pane xSplit="2" ySplit="3" topLeftCell="C4" activePane="bottomRight" state="frozen"/>
      <selection activeCell="C4" sqref="C4:XFD31"/>
      <selection pane="topRight" activeCell="C4" sqref="C4:XFD31"/>
      <selection pane="bottomLeft" activeCell="C4" sqref="C4:XFD31"/>
      <selection pane="bottomRight" activeCell="C4" sqref="C4:XFD31"/>
    </sheetView>
  </sheetViews>
  <sheetFormatPr baseColWidth="10" defaultColWidth="14.5" defaultRowHeight="15" customHeight="1" x14ac:dyDescent="0.15"/>
  <cols>
    <col min="1" max="1" width="14.83203125" customWidth="1"/>
    <col min="2" max="2" width="15.16406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3.5" customWidth="1"/>
    <col min="16" max="16" width="11" customWidth="1"/>
    <col min="17" max="18" width="8.5" customWidth="1"/>
    <col min="19" max="19" width="8.33203125" customWidth="1"/>
    <col min="20" max="20" width="11.5" customWidth="1"/>
    <col min="21" max="21" width="27.1640625" customWidth="1"/>
    <col min="22" max="22" width="24.332031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6640625" customWidth="1"/>
    <col min="32" max="32" width="11.5" customWidth="1"/>
    <col min="33" max="33" width="10.1640625" customWidth="1"/>
  </cols>
  <sheetData>
    <row r="1" spans="1:33" ht="18.75" customHeight="1" x14ac:dyDescent="0.2">
      <c r="A1" s="29" t="str">
        <f ca="1">IFERROR(__xludf.DUMMYFUNCTION("IFERROR(VLOOKUP(B2,IMPORTRANGE(""https://docs.google.com/spreadsheets/d/1x0DhHglkXKoEBOD2MBsuK_EyIr1ouxD2ftIpqOYFa-k/edit?usp=sharing"",""OllieShops-SKU-Specific Info!B1:BJ7000""),4,FALSE),"""")"),"Weather Resistant Cornhole Bags - Set of 8 Bright American Flag Bean Bags for Corn Hole Game - Regulation Size &amp; Weight - 4 Stars &amp; 4 Stripes")</f>
        <v>Weather Resistant Cornhole Bags - Set of 8 Bright American Flag Bean Bags for Corn Hole Game - Regulation Size &amp; Weight - 4 Stars &amp; 4 Stripes</v>
      </c>
      <c r="B1" s="30"/>
      <c r="C1" s="31" t="s">
        <v>0</v>
      </c>
      <c r="D1" s="33" t="s">
        <v>1</v>
      </c>
      <c r="E1" s="33" t="s">
        <v>2</v>
      </c>
      <c r="F1" s="35" t="s">
        <v>3</v>
      </c>
      <c r="G1" s="35" t="s">
        <v>4</v>
      </c>
      <c r="H1" s="36" t="s">
        <v>5</v>
      </c>
      <c r="I1" s="33" t="s">
        <v>6</v>
      </c>
      <c r="J1" s="33" t="s">
        <v>7</v>
      </c>
      <c r="K1" s="33" t="s">
        <v>8</v>
      </c>
      <c r="L1" s="33" t="s">
        <v>9</v>
      </c>
      <c r="M1" s="40" t="s">
        <v>10</v>
      </c>
      <c r="N1" s="41" t="s">
        <v>11</v>
      </c>
      <c r="O1" s="33" t="s">
        <v>12</v>
      </c>
      <c r="P1" s="33" t="s">
        <v>13</v>
      </c>
      <c r="Q1" s="33" t="s">
        <v>14</v>
      </c>
      <c r="R1" s="33" t="s">
        <v>15</v>
      </c>
      <c r="S1" s="47" t="s">
        <v>16</v>
      </c>
      <c r="T1" s="42" t="s">
        <v>17</v>
      </c>
      <c r="U1" s="42" t="s">
        <v>18</v>
      </c>
      <c r="V1" s="42" t="s">
        <v>19</v>
      </c>
      <c r="W1" s="42" t="s">
        <v>20</v>
      </c>
      <c r="X1" s="42" t="s">
        <v>21</v>
      </c>
      <c r="Y1" s="42" t="s">
        <v>22</v>
      </c>
      <c r="Z1" s="42" t="s">
        <v>23</v>
      </c>
      <c r="AA1" s="42" t="s">
        <v>24</v>
      </c>
      <c r="AB1" s="42" t="s">
        <v>25</v>
      </c>
      <c r="AC1" s="42" t="s">
        <v>26</v>
      </c>
      <c r="AD1" s="44" t="s">
        <v>27</v>
      </c>
      <c r="AE1" s="45" t="s">
        <v>28</v>
      </c>
      <c r="AF1" s="46" t="s">
        <v>29</v>
      </c>
      <c r="AG1" s="45" t="s">
        <v>30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IFERROR(__xludf.DUMMYFUNCTION("IFERROR(VLOOKUP(B2,IMPORTRANGE(""https://docs.google.com/spreadsheets/d/1x0DhHglkXKoEBOD2MBsuK_EyIr1ouxD2ftIpqOYFa-k/edit?usp=sharing"",""OllieShops-SKU-Specific Info!B1:BJ7000""),3,FALSE),"""")"),"B07PFXY7G2")</f>
        <v>B07PFXY7G2</v>
      </c>
      <c r="B2" s="3" t="s">
        <v>82</v>
      </c>
      <c r="C2" s="32"/>
      <c r="D2" s="34"/>
      <c r="E2" s="32"/>
      <c r="F2" s="34"/>
      <c r="G2" s="34"/>
      <c r="H2" s="37"/>
      <c r="I2" s="34"/>
      <c r="J2" s="34"/>
      <c r="K2" s="37"/>
      <c r="L2" s="37"/>
      <c r="M2" s="37"/>
      <c r="N2" s="34"/>
      <c r="O2" s="34"/>
      <c r="P2" s="32"/>
      <c r="Q2" s="34"/>
      <c r="R2" s="34"/>
      <c r="S2" s="30"/>
      <c r="T2" s="30"/>
      <c r="U2" s="43"/>
      <c r="V2" s="43"/>
      <c r="W2" s="30"/>
      <c r="X2" s="30"/>
      <c r="Y2" s="30"/>
      <c r="Z2" s="30"/>
      <c r="AA2" s="43"/>
      <c r="AB2" s="43"/>
      <c r="AC2" s="43"/>
      <c r="AD2" s="43"/>
      <c r="AE2" s="30"/>
      <c r="AF2" s="30"/>
      <c r="AG2" s="30"/>
    </row>
    <row r="3" spans="1:33" ht="16" x14ac:dyDescent="0.15">
      <c r="A3" s="38" t="s">
        <v>32</v>
      </c>
      <c r="B3" s="39"/>
      <c r="C3" s="4">
        <f>((AE31+AF31)/0.85)*-1</f>
        <v>14.80404705882353</v>
      </c>
      <c r="D3" s="5">
        <f>SUM(D4:D99763)</f>
        <v>296</v>
      </c>
      <c r="E3" s="5"/>
      <c r="F3" s="6">
        <f t="shared" ref="F3:G3" si="0">SUM(F4:F99763)</f>
        <v>6090.1699999999992</v>
      </c>
      <c r="G3" s="6">
        <f t="shared" si="0"/>
        <v>-19.41</v>
      </c>
      <c r="H3" s="7">
        <f>G3/F3*-1</f>
        <v>3.1871031514719627E-3</v>
      </c>
      <c r="I3" s="8">
        <f>J3/F3</f>
        <v>0.22591427895189201</v>
      </c>
      <c r="J3" s="6">
        <f>SUM(J4:J99763)</f>
        <v>1375.856364244444</v>
      </c>
      <c r="K3" s="6">
        <f>J3/D3</f>
        <v>4.6481633927177164</v>
      </c>
      <c r="L3" s="5"/>
      <c r="M3" s="9"/>
      <c r="N3" s="10"/>
      <c r="O3" s="5" t="str">
        <f ca="1">IFERROR(__xludf.DUMMYFUNCTION("IFERROR(VLOOKUP(B2,IMPORTRANGE(""https://docs.google.com/spreadsheets/d/1owCo6kL_VFQ5nPTdNogErmCBLjNiktT1m3SzTrxu3R0/edit#gid=2146806407"",""Ollie Shops - Compiled!b1:g5000""),2,FALSE),"""")"),"")</f>
        <v/>
      </c>
      <c r="P3" s="5"/>
      <c r="Q3" s="11"/>
      <c r="R3" s="11"/>
      <c r="S3" s="23"/>
      <c r="T3" s="10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10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10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5">
        <f>SUM(W4:W99763)</f>
        <v>1</v>
      </c>
      <c r="X3" s="7">
        <f>AVERAGE(X4:X99763)</f>
        <v>4.807692307692308E-3</v>
      </c>
      <c r="Y3" s="6">
        <f>ROUND(AVERAGE(Y4:Y99763),2)</f>
        <v>2.4300000000000002</v>
      </c>
      <c r="Z3" s="5"/>
      <c r="AA3" s="5"/>
      <c r="AB3" s="5"/>
      <c r="AC3" s="5"/>
      <c r="AD3" s="5"/>
      <c r="AE3" s="12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Info!B2:BZ7000""),36,false)),"""")*-1"),-0.807331253749999)</f>
        <v>-0.80733125374999903</v>
      </c>
      <c r="AG3" s="6">
        <f>SUM(AG4:AG99763)</f>
        <v>0</v>
      </c>
    </row>
    <row r="4" spans="1:33" s="52" customFormat="1" ht="15.75" hidden="1" customHeight="1" x14ac:dyDescent="0.2">
      <c r="A4" s="13" t="s">
        <v>33</v>
      </c>
      <c r="B4" s="13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48"/>
      <c r="T4" s="48"/>
      <c r="U4" s="49"/>
      <c r="V4" s="54"/>
      <c r="W4" s="48"/>
      <c r="X4" s="48"/>
      <c r="Y4" s="48"/>
      <c r="Z4" s="48"/>
      <c r="AA4" s="48"/>
      <c r="AB4" s="51"/>
      <c r="AC4" s="48"/>
      <c r="AD4" s="48"/>
      <c r="AE4" s="48"/>
      <c r="AF4" s="48"/>
      <c r="AG4" s="48"/>
    </row>
    <row r="5" spans="1:33" s="52" customFormat="1" ht="15.75" hidden="1" customHeight="1" x14ac:dyDescent="0.2">
      <c r="A5" s="13" t="s">
        <v>34</v>
      </c>
      <c r="B5" s="13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48"/>
      <c r="T5" s="48"/>
      <c r="U5" s="49"/>
      <c r="V5" s="54"/>
      <c r="W5" s="48"/>
      <c r="X5" s="48"/>
      <c r="Y5" s="48"/>
      <c r="Z5" s="48"/>
      <c r="AA5" s="48"/>
      <c r="AB5" s="51"/>
      <c r="AC5" s="48"/>
      <c r="AD5" s="48"/>
      <c r="AE5" s="48"/>
      <c r="AF5" s="48"/>
      <c r="AG5" s="48"/>
    </row>
    <row r="6" spans="1:33" s="52" customFormat="1" ht="15.75" hidden="1" customHeight="1" x14ac:dyDescent="0.2">
      <c r="A6" s="13" t="s">
        <v>35</v>
      </c>
      <c r="B6" s="13"/>
      <c r="C6" s="17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48"/>
      <c r="T6" s="48"/>
      <c r="U6" s="49"/>
      <c r="V6" s="54"/>
      <c r="W6" s="48"/>
      <c r="X6" s="48"/>
      <c r="Y6" s="48"/>
      <c r="Z6" s="48"/>
      <c r="AA6" s="48"/>
      <c r="AB6" s="51"/>
      <c r="AC6" s="48"/>
      <c r="AD6" s="48"/>
      <c r="AE6" s="48"/>
      <c r="AF6" s="48"/>
      <c r="AG6" s="48"/>
    </row>
    <row r="7" spans="1:33" s="52" customFormat="1" ht="15.75" hidden="1" customHeight="1" x14ac:dyDescent="0.2">
      <c r="A7" s="13" t="s">
        <v>36</v>
      </c>
      <c r="B7" s="13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48"/>
      <c r="T7" s="48"/>
      <c r="U7" s="49"/>
      <c r="V7" s="54"/>
      <c r="W7" s="48"/>
      <c r="X7" s="48"/>
      <c r="Y7" s="48"/>
      <c r="Z7" s="48"/>
      <c r="AA7" s="48"/>
      <c r="AB7" s="51"/>
      <c r="AC7" s="48"/>
      <c r="AD7" s="48"/>
      <c r="AE7" s="48"/>
      <c r="AF7" s="48"/>
      <c r="AG7" s="48"/>
    </row>
    <row r="8" spans="1:33" s="52" customFormat="1" ht="15.75" hidden="1" customHeight="1" x14ac:dyDescent="0.2">
      <c r="A8" s="13" t="s">
        <v>37</v>
      </c>
      <c r="B8" s="13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48"/>
      <c r="T8" s="48"/>
      <c r="U8" s="49"/>
      <c r="V8" s="54"/>
      <c r="W8" s="48"/>
      <c r="X8" s="48"/>
      <c r="Y8" s="48"/>
      <c r="Z8" s="48"/>
      <c r="AA8" s="48"/>
      <c r="AB8" s="51"/>
      <c r="AC8" s="48"/>
      <c r="AD8" s="48"/>
      <c r="AE8" s="48"/>
      <c r="AF8" s="48"/>
      <c r="AG8" s="48"/>
    </row>
    <row r="9" spans="1:33" s="52" customFormat="1" ht="15.75" hidden="1" customHeight="1" x14ac:dyDescent="0.2">
      <c r="A9" s="13" t="s">
        <v>38</v>
      </c>
      <c r="B9" s="13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48"/>
      <c r="T9" s="48"/>
      <c r="U9" s="49"/>
      <c r="V9" s="54"/>
      <c r="W9" s="48"/>
      <c r="X9" s="48"/>
      <c r="Y9" s="48"/>
      <c r="Z9" s="48"/>
      <c r="AA9" s="48"/>
      <c r="AB9" s="51"/>
      <c r="AC9" s="48"/>
      <c r="AD9" s="48"/>
      <c r="AE9" s="48"/>
      <c r="AF9" s="48"/>
      <c r="AG9" s="48"/>
    </row>
    <row r="10" spans="1:33" s="52" customFormat="1" ht="15.75" hidden="1" customHeight="1" x14ac:dyDescent="0.2">
      <c r="A10" s="13" t="s">
        <v>39</v>
      </c>
      <c r="B10" s="13"/>
      <c r="C10" s="17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48"/>
      <c r="T10" s="48"/>
      <c r="U10" s="49"/>
      <c r="V10" s="54"/>
      <c r="W10" s="48"/>
      <c r="X10" s="48"/>
      <c r="Y10" s="48"/>
      <c r="Z10" s="48"/>
      <c r="AA10" s="48"/>
      <c r="AB10" s="51"/>
      <c r="AC10" s="48"/>
      <c r="AD10" s="48"/>
      <c r="AE10" s="48"/>
      <c r="AF10" s="48"/>
      <c r="AG10" s="48"/>
    </row>
    <row r="11" spans="1:33" s="52" customFormat="1" ht="15.75" hidden="1" customHeight="1" x14ac:dyDescent="0.2">
      <c r="A11" s="13" t="s">
        <v>40</v>
      </c>
      <c r="B11" s="13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48"/>
      <c r="T11" s="48"/>
      <c r="U11" s="49"/>
      <c r="V11" s="54"/>
      <c r="W11" s="48"/>
      <c r="X11" s="48"/>
      <c r="Y11" s="48"/>
      <c r="Z11" s="48"/>
      <c r="AA11" s="48"/>
      <c r="AB11" s="51"/>
      <c r="AC11" s="48"/>
      <c r="AD11" s="48"/>
      <c r="AE11" s="48"/>
      <c r="AF11" s="48"/>
      <c r="AG11" s="48"/>
    </row>
    <row r="12" spans="1:33" s="52" customFormat="1" ht="15.75" hidden="1" customHeight="1" x14ac:dyDescent="0.2">
      <c r="A12" s="13" t="s">
        <v>41</v>
      </c>
      <c r="B12" s="13"/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48"/>
      <c r="T12" s="48"/>
      <c r="U12" s="49"/>
      <c r="V12" s="54"/>
      <c r="W12" s="48"/>
      <c r="X12" s="48"/>
      <c r="Y12" s="48"/>
      <c r="Z12" s="48"/>
      <c r="AA12" s="48"/>
      <c r="AB12" s="51"/>
      <c r="AC12" s="48"/>
      <c r="AD12" s="48"/>
      <c r="AE12" s="48"/>
      <c r="AF12" s="48"/>
      <c r="AG12" s="48"/>
    </row>
    <row r="13" spans="1:33" s="52" customFormat="1" ht="15.75" hidden="1" customHeight="1" x14ac:dyDescent="0.2">
      <c r="A13" s="13" t="s">
        <v>42</v>
      </c>
      <c r="B13" s="13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48"/>
      <c r="T13" s="48"/>
      <c r="U13" s="49"/>
      <c r="V13" s="54"/>
      <c r="W13" s="48"/>
      <c r="X13" s="48"/>
      <c r="Y13" s="48"/>
      <c r="Z13" s="48"/>
      <c r="AA13" s="48"/>
      <c r="AB13" s="51"/>
      <c r="AC13" s="48"/>
      <c r="AD13" s="48"/>
      <c r="AE13" s="48"/>
      <c r="AF13" s="48"/>
      <c r="AG13" s="48"/>
    </row>
    <row r="14" spans="1:33" s="52" customFormat="1" ht="15.75" hidden="1" customHeight="1" x14ac:dyDescent="0.2">
      <c r="A14" s="13" t="s">
        <v>43</v>
      </c>
      <c r="B14" s="13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48"/>
      <c r="T14" s="48"/>
      <c r="U14" s="49"/>
      <c r="V14" s="54"/>
      <c r="W14" s="48"/>
      <c r="X14" s="48"/>
      <c r="Y14" s="48"/>
      <c r="Z14" s="48"/>
      <c r="AA14" s="48"/>
      <c r="AB14" s="51"/>
      <c r="AC14" s="48"/>
      <c r="AD14" s="48"/>
      <c r="AE14" s="48"/>
      <c r="AF14" s="48"/>
      <c r="AG14" s="48"/>
    </row>
    <row r="15" spans="1:33" s="52" customFormat="1" ht="15.75" hidden="1" customHeight="1" x14ac:dyDescent="0.2">
      <c r="A15" s="13" t="s">
        <v>44</v>
      </c>
      <c r="B15" s="13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48"/>
      <c r="T15" s="48"/>
      <c r="U15" s="49"/>
      <c r="V15" s="54"/>
      <c r="W15" s="48"/>
      <c r="X15" s="48"/>
      <c r="Y15" s="48"/>
      <c r="Z15" s="48"/>
      <c r="AA15" s="48"/>
      <c r="AB15" s="51"/>
      <c r="AC15" s="48"/>
      <c r="AD15" s="48"/>
      <c r="AE15" s="48"/>
      <c r="AF15" s="48"/>
      <c r="AG15" s="48"/>
    </row>
    <row r="16" spans="1:33" s="52" customFormat="1" ht="15.75" hidden="1" customHeight="1" x14ac:dyDescent="0.2">
      <c r="A16" s="13" t="s">
        <v>45</v>
      </c>
      <c r="B16" s="13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48"/>
      <c r="T16" s="48"/>
      <c r="U16" s="49"/>
      <c r="V16" s="54"/>
      <c r="W16" s="48"/>
      <c r="X16" s="48"/>
      <c r="Y16" s="48"/>
      <c r="Z16" s="48"/>
      <c r="AA16" s="48"/>
      <c r="AB16" s="51"/>
      <c r="AC16" s="48"/>
      <c r="AD16" s="48"/>
      <c r="AE16" s="48"/>
      <c r="AF16" s="48"/>
      <c r="AG16" s="48"/>
    </row>
    <row r="17" spans="1:33" s="52" customFormat="1" ht="15.75" hidden="1" customHeight="1" x14ac:dyDescent="0.2">
      <c r="A17" s="13" t="s">
        <v>46</v>
      </c>
      <c r="B17" s="13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48"/>
      <c r="T17" s="48"/>
      <c r="U17" s="49"/>
      <c r="V17" s="54"/>
      <c r="W17" s="48"/>
      <c r="X17" s="48"/>
      <c r="Y17" s="48"/>
      <c r="Z17" s="48"/>
      <c r="AA17" s="48"/>
      <c r="AB17" s="51"/>
      <c r="AC17" s="48"/>
      <c r="AD17" s="48"/>
      <c r="AE17" s="48"/>
      <c r="AF17" s="48"/>
      <c r="AG17" s="48"/>
    </row>
    <row r="18" spans="1:33" s="52" customFormat="1" ht="15.75" hidden="1" customHeight="1" x14ac:dyDescent="0.2">
      <c r="A18" s="13" t="s">
        <v>47</v>
      </c>
      <c r="B18" s="13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48"/>
      <c r="T18" s="48"/>
      <c r="U18" s="49"/>
      <c r="V18" s="54"/>
      <c r="W18" s="48"/>
      <c r="X18" s="48"/>
      <c r="Y18" s="48"/>
      <c r="Z18" s="48"/>
      <c r="AA18" s="48"/>
      <c r="AB18" s="51"/>
      <c r="AC18" s="48"/>
      <c r="AD18" s="48"/>
      <c r="AE18" s="48"/>
      <c r="AF18" s="48"/>
      <c r="AG18" s="48"/>
    </row>
    <row r="19" spans="1:33" s="52" customFormat="1" ht="15.75" hidden="1" customHeight="1" x14ac:dyDescent="0.2">
      <c r="A19" s="13" t="s">
        <v>83</v>
      </c>
      <c r="B19" s="13"/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48"/>
      <c r="T19" s="48"/>
      <c r="U19" s="49"/>
      <c r="V19" s="54"/>
      <c r="W19" s="48"/>
      <c r="X19" s="48"/>
      <c r="Y19" s="48"/>
      <c r="Z19" s="48"/>
      <c r="AA19" s="48"/>
      <c r="AB19" s="51"/>
      <c r="AC19" s="48"/>
      <c r="AD19" s="48"/>
      <c r="AE19" s="48"/>
      <c r="AF19" s="48"/>
      <c r="AG19" s="48"/>
    </row>
    <row r="20" spans="1:33" s="52" customFormat="1" ht="15.75" hidden="1" customHeight="1" x14ac:dyDescent="0.2">
      <c r="A20" s="13" t="s">
        <v>49</v>
      </c>
      <c r="B20" s="13"/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48"/>
      <c r="T20" s="48"/>
      <c r="U20" s="49"/>
      <c r="V20" s="54"/>
      <c r="W20" s="48"/>
      <c r="X20" s="48"/>
      <c r="Y20" s="48"/>
      <c r="Z20" s="48"/>
      <c r="AA20" s="48"/>
      <c r="AB20" s="51"/>
      <c r="AC20" s="48"/>
      <c r="AD20" s="48"/>
      <c r="AE20" s="48"/>
      <c r="AF20" s="48"/>
      <c r="AG20" s="48"/>
    </row>
    <row r="21" spans="1:33" s="52" customFormat="1" ht="15.75" hidden="1" customHeight="1" x14ac:dyDescent="0.2">
      <c r="A21" s="13" t="s">
        <v>50</v>
      </c>
      <c r="B21" s="13"/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48"/>
      <c r="T21" s="48"/>
      <c r="U21" s="49"/>
      <c r="V21" s="54"/>
      <c r="W21" s="48"/>
      <c r="X21" s="48"/>
      <c r="Y21" s="48"/>
      <c r="Z21" s="48"/>
      <c r="AA21" s="48"/>
      <c r="AB21" s="51"/>
      <c r="AC21" s="48"/>
      <c r="AD21" s="48"/>
      <c r="AE21" s="48"/>
      <c r="AF21" s="48"/>
      <c r="AG21" s="48"/>
    </row>
    <row r="22" spans="1:33" s="52" customFormat="1" ht="15.75" hidden="1" customHeight="1" x14ac:dyDescent="0.2">
      <c r="A22" s="13" t="s">
        <v>51</v>
      </c>
      <c r="B22" s="13"/>
      <c r="C22" s="17"/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48"/>
      <c r="T22" s="48"/>
      <c r="U22" s="49"/>
      <c r="V22" s="54"/>
      <c r="W22" s="48"/>
      <c r="X22" s="48"/>
      <c r="Y22" s="48"/>
      <c r="Z22" s="48"/>
      <c r="AA22" s="48"/>
      <c r="AB22" s="51"/>
      <c r="AC22" s="48"/>
      <c r="AD22" s="48"/>
      <c r="AE22" s="48"/>
      <c r="AF22" s="48"/>
      <c r="AG22" s="48"/>
    </row>
    <row r="23" spans="1:33" s="52" customFormat="1" ht="15.75" customHeight="1" x14ac:dyDescent="0.2">
      <c r="A23" s="13" t="s">
        <v>52</v>
      </c>
      <c r="B23" s="13"/>
      <c r="C23" s="17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48"/>
      <c r="T23" s="48"/>
      <c r="U23" s="49"/>
      <c r="V23" s="54"/>
      <c r="W23" s="48"/>
      <c r="X23" s="48"/>
      <c r="Y23" s="48"/>
      <c r="Z23" s="48"/>
      <c r="AA23" s="48"/>
      <c r="AB23" s="51"/>
      <c r="AC23" s="48"/>
      <c r="AD23" s="48"/>
      <c r="AE23" s="48"/>
      <c r="AF23" s="48"/>
      <c r="AG23" s="48"/>
    </row>
    <row r="24" spans="1:33" s="52" customFormat="1" ht="15.75" customHeight="1" x14ac:dyDescent="0.2">
      <c r="A24" s="13" t="s">
        <v>53</v>
      </c>
      <c r="B24" s="13"/>
      <c r="C24" s="17">
        <f t="shared" ref="C24:C31" si="1">IFERROR(F24/D24," - ")</f>
        <v>19.95</v>
      </c>
      <c r="D24" s="17">
        <v>5</v>
      </c>
      <c r="E24" s="17">
        <v>0</v>
      </c>
      <c r="F24" s="17">
        <v>99.75</v>
      </c>
      <c r="G24" s="17">
        <v>0</v>
      </c>
      <c r="H24" s="17">
        <f t="shared" ref="H24:H31" si="2">G24/F24*-1</f>
        <v>0</v>
      </c>
      <c r="I24" s="17">
        <f t="shared" ref="I24:I31" si="3">J24/F24</f>
        <v>0.2027538210804789</v>
      </c>
      <c r="J24" s="17">
        <f t="shared" ref="J24:J31" si="4">F24*0.85+G24+AF24*D24+D24*AE24+AG24+AD24</f>
        <v>20.22469365277777</v>
      </c>
      <c r="K24" s="17">
        <f t="shared" ref="K24:K31" si="5">J24/D24</f>
        <v>4.044938730555554</v>
      </c>
      <c r="L24" s="17">
        <v>233</v>
      </c>
      <c r="M24" s="17">
        <f t="shared" ref="M24:M31" si="6">IFERROR(D24/L24,"-")</f>
        <v>2.1459227467811159E-2</v>
      </c>
      <c r="N24" s="17">
        <v>0</v>
      </c>
      <c r="O24" s="17">
        <f t="shared" ref="O24:P24" si="7">D24/7</f>
        <v>0.7142857142857143</v>
      </c>
      <c r="P24" s="17">
        <f t="shared" si="7"/>
        <v>0</v>
      </c>
      <c r="Q24" s="17">
        <f t="shared" ref="Q24:Q31" si="8">ROUNDDOWN(N24/(O24+P24),0)</f>
        <v>0</v>
      </c>
      <c r="R24" s="17"/>
      <c r="S24" s="48">
        <v>0</v>
      </c>
      <c r="T24" s="48" t="s">
        <v>56</v>
      </c>
      <c r="U24" s="49" t="s">
        <v>56</v>
      </c>
      <c r="V24" s="54" t="s">
        <v>56</v>
      </c>
      <c r="W24" s="48">
        <v>0</v>
      </c>
      <c r="X24" s="48">
        <f t="shared" ref="X24:X31" si="9">IFERROR(W24/D24,0)</f>
        <v>0</v>
      </c>
      <c r="Y24" s="48">
        <f t="shared" ref="Y24:Y31" si="10">IFERROR(G24/(W24+Z24)*-1,0)</f>
        <v>0</v>
      </c>
      <c r="Z24" s="48">
        <v>0</v>
      </c>
      <c r="AA24" s="48" t="s">
        <v>57</v>
      </c>
      <c r="AB24" s="51">
        <f t="shared" ref="AB24:AB31" si="11">IF(OR(AA24="UsLargeStandardSize",AA24="UsSmallStandardSize"),-0.69,-0.48)</f>
        <v>-0.69</v>
      </c>
      <c r="AC24" s="48">
        <v>0.13704439814814814</v>
      </c>
      <c r="AD24" s="48">
        <f t="shared" ref="AD24:AD31" si="12">IFERROR(AB24*AC24*D24*2,0)</f>
        <v>-0.94560634722222214</v>
      </c>
      <c r="AE24" s="48">
        <v>-7.32</v>
      </c>
      <c r="AF24" s="48">
        <v>-5.4034399999999998</v>
      </c>
      <c r="AG24" s="48">
        <v>0</v>
      </c>
    </row>
    <row r="25" spans="1:33" s="52" customFormat="1" ht="15.75" customHeight="1" x14ac:dyDescent="0.2">
      <c r="A25" s="13" t="s">
        <v>54</v>
      </c>
      <c r="B25" s="13"/>
      <c r="C25" s="17">
        <f t="shared" si="1"/>
        <v>20.868367346938776</v>
      </c>
      <c r="D25" s="17">
        <v>49</v>
      </c>
      <c r="E25" s="17">
        <v>0</v>
      </c>
      <c r="F25" s="17">
        <v>1022.55</v>
      </c>
      <c r="G25" s="17">
        <v>0</v>
      </c>
      <c r="H25" s="17">
        <f t="shared" si="2"/>
        <v>0</v>
      </c>
      <c r="I25" s="17">
        <f t="shared" si="3"/>
        <v>0.23794630853965298</v>
      </c>
      <c r="J25" s="17">
        <f t="shared" si="4"/>
        <v>243.31199779722215</v>
      </c>
      <c r="K25" s="17">
        <f t="shared" si="5"/>
        <v>4.965550975453513</v>
      </c>
      <c r="L25" s="17">
        <v>813</v>
      </c>
      <c r="M25" s="17">
        <f t="shared" si="6"/>
        <v>6.0270602706027063E-2</v>
      </c>
      <c r="N25" s="17">
        <v>0</v>
      </c>
      <c r="O25" s="17">
        <f t="shared" ref="O25:P25" si="13">D25/7</f>
        <v>7</v>
      </c>
      <c r="P25" s="17">
        <f t="shared" si="13"/>
        <v>0</v>
      </c>
      <c r="Q25" s="17">
        <f t="shared" si="8"/>
        <v>0</v>
      </c>
      <c r="R25" s="17"/>
      <c r="S25" s="48">
        <v>6.6666666666666666E-2</v>
      </c>
      <c r="T25" s="48" t="s">
        <v>56</v>
      </c>
      <c r="U25" s="49" t="s">
        <v>56</v>
      </c>
      <c r="V25" s="54" t="s">
        <v>56</v>
      </c>
      <c r="W25" s="48">
        <v>0</v>
      </c>
      <c r="X25" s="48">
        <f t="shared" si="9"/>
        <v>0</v>
      </c>
      <c r="Y25" s="48">
        <f t="shared" si="10"/>
        <v>0</v>
      </c>
      <c r="Z25" s="48">
        <v>0</v>
      </c>
      <c r="AA25" s="48" t="s">
        <v>57</v>
      </c>
      <c r="AB25" s="51">
        <f t="shared" si="11"/>
        <v>-0.69</v>
      </c>
      <c r="AC25" s="48">
        <v>0.13704439814814814</v>
      </c>
      <c r="AD25" s="48">
        <f t="shared" si="12"/>
        <v>-9.266942202777777</v>
      </c>
      <c r="AE25" s="48">
        <v>-7.18</v>
      </c>
      <c r="AF25" s="48">
        <v>-5.4034399999999998</v>
      </c>
      <c r="AG25" s="48">
        <v>0</v>
      </c>
    </row>
    <row r="26" spans="1:33" s="52" customFormat="1" ht="15.75" customHeight="1" x14ac:dyDescent="0.2">
      <c r="A26" s="13" t="s">
        <v>58</v>
      </c>
      <c r="B26" s="13"/>
      <c r="C26" s="17">
        <f t="shared" si="1"/>
        <v>20.266666666666666</v>
      </c>
      <c r="D26" s="17">
        <v>60</v>
      </c>
      <c r="E26" s="17">
        <v>0</v>
      </c>
      <c r="F26" s="17">
        <v>1216</v>
      </c>
      <c r="G26" s="17">
        <v>0</v>
      </c>
      <c r="H26" s="17">
        <f t="shared" si="2"/>
        <v>0</v>
      </c>
      <c r="I26" s="17">
        <f t="shared" si="3"/>
        <v>0.21977493736293852</v>
      </c>
      <c r="J26" s="17">
        <f t="shared" si="4"/>
        <v>267.24632383333324</v>
      </c>
      <c r="K26" s="17">
        <f t="shared" si="5"/>
        <v>4.4541053972222207</v>
      </c>
      <c r="L26" s="17">
        <v>743</v>
      </c>
      <c r="M26" s="17">
        <f t="shared" si="6"/>
        <v>8.0753701211305512E-2</v>
      </c>
      <c r="N26" s="17">
        <v>55</v>
      </c>
      <c r="O26" s="17">
        <f t="shared" ref="O26:P26" si="14">D26/7</f>
        <v>8.5714285714285712</v>
      </c>
      <c r="P26" s="17">
        <f t="shared" si="14"/>
        <v>0</v>
      </c>
      <c r="Q26" s="17">
        <f t="shared" si="8"/>
        <v>6</v>
      </c>
      <c r="R26" s="17"/>
      <c r="S26" s="48">
        <v>0.74257425742574257</v>
      </c>
      <c r="T26" s="48" t="s">
        <v>56</v>
      </c>
      <c r="U26" s="49" t="s">
        <v>56</v>
      </c>
      <c r="V26" s="54" t="s">
        <v>56</v>
      </c>
      <c r="W26" s="48">
        <v>0</v>
      </c>
      <c r="X26" s="48">
        <f t="shared" si="9"/>
        <v>0</v>
      </c>
      <c r="Y26" s="48">
        <f t="shared" si="10"/>
        <v>0</v>
      </c>
      <c r="Z26" s="48">
        <v>0</v>
      </c>
      <c r="AA26" s="48" t="s">
        <v>57</v>
      </c>
      <c r="AB26" s="51">
        <f t="shared" si="11"/>
        <v>-0.69</v>
      </c>
      <c r="AC26" s="48">
        <v>0.13704439814814814</v>
      </c>
      <c r="AD26" s="48">
        <f t="shared" si="12"/>
        <v>-11.347276166666665</v>
      </c>
      <c r="AE26" s="48">
        <v>-7.18</v>
      </c>
      <c r="AF26" s="48">
        <v>-5.4034399999999998</v>
      </c>
      <c r="AG26" s="48">
        <v>0</v>
      </c>
    </row>
    <row r="27" spans="1:33" s="52" customFormat="1" ht="15.75" customHeight="1" x14ac:dyDescent="0.2">
      <c r="A27" s="13" t="s">
        <v>60</v>
      </c>
      <c r="B27" s="13"/>
      <c r="C27" s="17">
        <f t="shared" si="1"/>
        <v>20.895959595959596</v>
      </c>
      <c r="D27" s="17">
        <v>99</v>
      </c>
      <c r="E27" s="17">
        <v>0</v>
      </c>
      <c r="F27" s="17">
        <v>2068.6999999999998</v>
      </c>
      <c r="G27" s="17">
        <v>0</v>
      </c>
      <c r="H27" s="17">
        <f t="shared" si="2"/>
        <v>0</v>
      </c>
      <c r="I27" s="17">
        <f t="shared" si="3"/>
        <v>0.23875450008459412</v>
      </c>
      <c r="J27" s="17">
        <f t="shared" si="4"/>
        <v>493.91143432499979</v>
      </c>
      <c r="K27" s="17">
        <f t="shared" si="5"/>
        <v>4.9890043871212102</v>
      </c>
      <c r="L27" s="17">
        <v>704</v>
      </c>
      <c r="M27" s="17">
        <f t="shared" si="6"/>
        <v>0.140625</v>
      </c>
      <c r="N27" s="17">
        <v>268</v>
      </c>
      <c r="O27" s="17">
        <f t="shared" ref="O27:P27" si="15">D27/7</f>
        <v>14.142857142857142</v>
      </c>
      <c r="P27" s="17">
        <f t="shared" si="15"/>
        <v>0</v>
      </c>
      <c r="Q27" s="17">
        <f t="shared" si="8"/>
        <v>18</v>
      </c>
      <c r="R27" s="17"/>
      <c r="S27" s="48">
        <v>0.64846416382252559</v>
      </c>
      <c r="T27" s="48" t="s">
        <v>56</v>
      </c>
      <c r="U27" s="49" t="s">
        <v>56</v>
      </c>
      <c r="V27" s="54" t="s">
        <v>56</v>
      </c>
      <c r="W27" s="48">
        <v>0</v>
      </c>
      <c r="X27" s="48">
        <f t="shared" si="9"/>
        <v>0</v>
      </c>
      <c r="Y27" s="48">
        <f t="shared" si="10"/>
        <v>0</v>
      </c>
      <c r="Z27" s="48">
        <v>0</v>
      </c>
      <c r="AA27" s="48" t="s">
        <v>57</v>
      </c>
      <c r="AB27" s="51">
        <f t="shared" si="11"/>
        <v>-0.69</v>
      </c>
      <c r="AC27" s="48">
        <v>0.13704439814814814</v>
      </c>
      <c r="AD27" s="48">
        <f t="shared" si="12"/>
        <v>-18.723005675</v>
      </c>
      <c r="AE27" s="48">
        <v>-7.18</v>
      </c>
      <c r="AF27" s="48">
        <v>-5.4034399999999998</v>
      </c>
      <c r="AG27" s="48">
        <v>0</v>
      </c>
    </row>
    <row r="28" spans="1:33" s="52" customFormat="1" ht="15.75" customHeight="1" x14ac:dyDescent="0.2">
      <c r="A28" s="13" t="s">
        <v>61</v>
      </c>
      <c r="B28" s="13"/>
      <c r="C28" s="17">
        <f t="shared" si="1"/>
        <v>20.913076923076922</v>
      </c>
      <c r="D28" s="17">
        <v>26</v>
      </c>
      <c r="E28" s="17">
        <v>0</v>
      </c>
      <c r="F28" s="17">
        <v>543.74</v>
      </c>
      <c r="G28" s="17">
        <v>-10.67</v>
      </c>
      <c r="H28" s="17">
        <f t="shared" si="2"/>
        <v>1.9623349394931402E-2</v>
      </c>
      <c r="I28" s="17">
        <f t="shared" si="3"/>
        <v>0.21963145436135725</v>
      </c>
      <c r="J28" s="17">
        <f t="shared" si="4"/>
        <v>119.4224069944444</v>
      </c>
      <c r="K28" s="17">
        <f t="shared" si="5"/>
        <v>4.5931694997863231</v>
      </c>
      <c r="L28" s="17">
        <v>524</v>
      </c>
      <c r="M28" s="17">
        <f t="shared" si="6"/>
        <v>4.9618320610687022E-2</v>
      </c>
      <c r="N28" s="17">
        <v>229</v>
      </c>
      <c r="O28" s="17">
        <f t="shared" ref="O28:P28" si="16">D28/7</f>
        <v>3.7142857142857144</v>
      </c>
      <c r="P28" s="17">
        <f t="shared" si="16"/>
        <v>0</v>
      </c>
      <c r="Q28" s="17">
        <f t="shared" si="8"/>
        <v>61</v>
      </c>
      <c r="R28" s="17"/>
      <c r="S28" s="48">
        <v>1.9163179916317989</v>
      </c>
      <c r="T28" s="48" t="s">
        <v>56</v>
      </c>
      <c r="U28" s="49" t="s">
        <v>56</v>
      </c>
      <c r="V28" s="54" t="s">
        <v>56</v>
      </c>
      <c r="W28" s="48">
        <v>1</v>
      </c>
      <c r="X28" s="48">
        <f t="shared" si="9"/>
        <v>3.8461538461538464E-2</v>
      </c>
      <c r="Y28" s="48">
        <f t="shared" si="10"/>
        <v>10.67</v>
      </c>
      <c r="Z28" s="48">
        <v>0</v>
      </c>
      <c r="AA28" s="48" t="s">
        <v>57</v>
      </c>
      <c r="AB28" s="51">
        <f t="shared" si="11"/>
        <v>-0.69</v>
      </c>
      <c r="AC28" s="48">
        <v>0.13704439814814814</v>
      </c>
      <c r="AD28" s="48">
        <f t="shared" si="12"/>
        <v>-4.917153005555555</v>
      </c>
      <c r="AE28" s="48">
        <v>-7.18</v>
      </c>
      <c r="AF28" s="48">
        <v>-5.4034399999999998</v>
      </c>
      <c r="AG28" s="48">
        <v>0</v>
      </c>
    </row>
    <row r="29" spans="1:33" s="52" customFormat="1" ht="15.75" customHeight="1" x14ac:dyDescent="0.2">
      <c r="A29" s="13" t="s">
        <v>62</v>
      </c>
      <c r="B29" s="13"/>
      <c r="C29" s="17">
        <f t="shared" si="1"/>
        <v>19.989999999999998</v>
      </c>
      <c r="D29" s="17">
        <v>44</v>
      </c>
      <c r="E29" s="17">
        <v>0</v>
      </c>
      <c r="F29" s="17">
        <v>879.56</v>
      </c>
      <c r="G29" s="17">
        <v>-8.74</v>
      </c>
      <c r="H29" s="17">
        <f t="shared" si="2"/>
        <v>9.9367865751057351E-3</v>
      </c>
      <c r="I29" s="17">
        <f t="shared" si="3"/>
        <v>0.20111567618405166</v>
      </c>
      <c r="J29" s="17">
        <f t="shared" si="4"/>
        <v>176.89330414444447</v>
      </c>
      <c r="K29" s="17">
        <f t="shared" si="5"/>
        <v>4.0203023669191928</v>
      </c>
      <c r="L29" s="17">
        <v>676</v>
      </c>
      <c r="M29" s="17">
        <f t="shared" si="6"/>
        <v>6.5088757396449703E-2</v>
      </c>
      <c r="N29" s="17">
        <v>145</v>
      </c>
      <c r="O29" s="17">
        <f t="shared" ref="O29:P29" si="17">D29/7</f>
        <v>6.2857142857142856</v>
      </c>
      <c r="P29" s="17">
        <f t="shared" si="17"/>
        <v>0</v>
      </c>
      <c r="Q29" s="17">
        <f t="shared" si="8"/>
        <v>23</v>
      </c>
      <c r="R29" s="17"/>
      <c r="S29" s="48">
        <v>1.553571428571429</v>
      </c>
      <c r="T29" s="48" t="s">
        <v>56</v>
      </c>
      <c r="U29" s="49" t="s">
        <v>56</v>
      </c>
      <c r="V29" s="54" t="s">
        <v>56</v>
      </c>
      <c r="W29" s="48">
        <v>0</v>
      </c>
      <c r="X29" s="48">
        <f t="shared" si="9"/>
        <v>0</v>
      </c>
      <c r="Y29" s="48">
        <f t="shared" si="10"/>
        <v>8.74</v>
      </c>
      <c r="Z29" s="48">
        <v>1</v>
      </c>
      <c r="AA29" s="48" t="s">
        <v>57</v>
      </c>
      <c r="AB29" s="51">
        <f t="shared" si="11"/>
        <v>-0.69</v>
      </c>
      <c r="AC29" s="48">
        <v>0.13704439814814814</v>
      </c>
      <c r="AD29" s="48">
        <f t="shared" si="12"/>
        <v>-8.3213358555555548</v>
      </c>
      <c r="AE29" s="48">
        <v>-7.18</v>
      </c>
      <c r="AF29" s="48">
        <v>-5.4034399999999998</v>
      </c>
      <c r="AG29" s="48">
        <v>0</v>
      </c>
    </row>
    <row r="30" spans="1:33" s="52" customFormat="1" ht="15.75" customHeight="1" x14ac:dyDescent="0.2">
      <c r="A30" s="13" t="s">
        <v>63</v>
      </c>
      <c r="B30" s="13"/>
      <c r="C30" s="17">
        <f t="shared" si="1"/>
        <v>19.989999999999998</v>
      </c>
      <c r="D30" s="17">
        <v>6</v>
      </c>
      <c r="E30" s="17">
        <v>0</v>
      </c>
      <c r="F30" s="17">
        <v>119.94</v>
      </c>
      <c r="G30" s="17">
        <v>0</v>
      </c>
      <c r="H30" s="17">
        <f t="shared" si="2"/>
        <v>0</v>
      </c>
      <c r="I30" s="17">
        <f t="shared" si="3"/>
        <v>0.21105246275915732</v>
      </c>
      <c r="J30" s="17">
        <f t="shared" si="4"/>
        <v>25.313632383333328</v>
      </c>
      <c r="K30" s="17">
        <f t="shared" si="5"/>
        <v>4.2189387305555544</v>
      </c>
      <c r="L30" s="17">
        <v>800</v>
      </c>
      <c r="M30" s="17">
        <f t="shared" si="6"/>
        <v>7.4999999999999997E-3</v>
      </c>
      <c r="N30" s="17">
        <v>154</v>
      </c>
      <c r="O30" s="17">
        <f t="shared" ref="O30:P30" si="18">D30/7</f>
        <v>0.8571428571428571</v>
      </c>
      <c r="P30" s="17">
        <f t="shared" si="18"/>
        <v>0</v>
      </c>
      <c r="Q30" s="17">
        <f t="shared" si="8"/>
        <v>179</v>
      </c>
      <c r="R30" s="17"/>
      <c r="S30" s="48">
        <v>1.938775510204082</v>
      </c>
      <c r="T30" s="48" t="s">
        <v>56</v>
      </c>
      <c r="U30" s="49" t="s">
        <v>56</v>
      </c>
      <c r="V30" s="54" t="s">
        <v>56</v>
      </c>
      <c r="W30" s="48">
        <v>0</v>
      </c>
      <c r="X30" s="48">
        <f t="shared" si="9"/>
        <v>0</v>
      </c>
      <c r="Y30" s="48">
        <f t="shared" si="10"/>
        <v>0</v>
      </c>
      <c r="Z30" s="48">
        <v>0</v>
      </c>
      <c r="AA30" s="48" t="s">
        <v>57</v>
      </c>
      <c r="AB30" s="51">
        <f t="shared" si="11"/>
        <v>-0.69</v>
      </c>
      <c r="AC30" s="48">
        <v>0.13704439814814814</v>
      </c>
      <c r="AD30" s="48">
        <f t="shared" si="12"/>
        <v>-1.1347276166666667</v>
      </c>
      <c r="AE30" s="48">
        <v>-7.18</v>
      </c>
      <c r="AF30" s="48">
        <v>-5.4034399999999998</v>
      </c>
      <c r="AG30" s="48">
        <v>0</v>
      </c>
    </row>
    <row r="31" spans="1:33" s="52" customFormat="1" ht="15.75" customHeight="1" x14ac:dyDescent="0.2">
      <c r="A31" s="13" t="s">
        <v>64</v>
      </c>
      <c r="B31" s="13"/>
      <c r="C31" s="17">
        <f t="shared" si="1"/>
        <v>19.990000000000002</v>
      </c>
      <c r="D31" s="17">
        <v>7</v>
      </c>
      <c r="E31" s="17">
        <v>0</v>
      </c>
      <c r="F31" s="17">
        <v>139.93</v>
      </c>
      <c r="G31" s="17">
        <v>0</v>
      </c>
      <c r="H31" s="17">
        <f t="shared" si="2"/>
        <v>0</v>
      </c>
      <c r="I31" s="17">
        <f t="shared" si="3"/>
        <v>0.2110524627591574</v>
      </c>
      <c r="J31" s="17">
        <f t="shared" si="4"/>
        <v>29.532571113888896</v>
      </c>
      <c r="K31" s="17">
        <f t="shared" si="5"/>
        <v>4.2189387305555561</v>
      </c>
      <c r="L31" s="17">
        <v>802</v>
      </c>
      <c r="M31" s="17">
        <f t="shared" si="6"/>
        <v>8.7281795511221939E-3</v>
      </c>
      <c r="N31" s="17">
        <v>139</v>
      </c>
      <c r="O31" s="17">
        <f t="shared" ref="O31:P31" si="19">D31/7</f>
        <v>1</v>
      </c>
      <c r="P31" s="17">
        <f t="shared" si="19"/>
        <v>0</v>
      </c>
      <c r="Q31" s="17">
        <f t="shared" si="8"/>
        <v>139</v>
      </c>
      <c r="R31" s="17" t="str">
        <f ca="1">IFERROR(__xludf.DUMMYFUNCTION("IFERROR(VLOOKUP($B$2,IMPORTRANGE(""https://docs.google.com/spreadsheets/d/1KiWZV1ko8G7lnRucBRBd29jj3Be6ltMfljMDqzOkQmI/edit#gid=1381463014"",""Lookup!A:F""),6,FALSE),"""")"),"")</f>
        <v/>
      </c>
      <c r="S31" s="48">
        <v>1.1456692913385831</v>
      </c>
      <c r="T31" s="48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1" s="49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1" s="54" t="str">
        <f ca="1">IFERROR(__xludf.DUMMYFUNCTION("IFERROR(VLOOKUP($B$2,IMPORTRANGE(""https://docs.google.com/spreadsheets/d/1KiWZV1ko8G7lnRucBRBd29jj3Be6ltMfljMDqzOkQmI/edit#gid=1381463014"",""Lookup!A:D""),2,FALSE),"""")"),"")</f>
        <v/>
      </c>
      <c r="W31" s="48">
        <v>0</v>
      </c>
      <c r="X31" s="48">
        <f t="shared" si="9"/>
        <v>0</v>
      </c>
      <c r="Y31" s="48">
        <f t="shared" si="10"/>
        <v>0</v>
      </c>
      <c r="Z31" s="48">
        <v>0</v>
      </c>
      <c r="AA31" s="48" t="s">
        <v>57</v>
      </c>
      <c r="AB31" s="51">
        <f t="shared" si="11"/>
        <v>-0.69</v>
      </c>
      <c r="AC31" s="48">
        <v>0.13704439814814814</v>
      </c>
      <c r="AD31" s="48">
        <f t="shared" si="12"/>
        <v>-1.3238488861111111</v>
      </c>
      <c r="AE31" s="48">
        <v>-7.18</v>
      </c>
      <c r="AF31" s="48">
        <v>-5.4034399999999998</v>
      </c>
      <c r="AG31" s="48">
        <v>0</v>
      </c>
    </row>
    <row r="32" spans="1:33" ht="15.75" customHeight="1" x14ac:dyDescent="0.2">
      <c r="A32" s="13"/>
      <c r="B32" s="13"/>
      <c r="C32" s="24"/>
      <c r="D32" s="15"/>
      <c r="E32" s="15"/>
      <c r="F32" s="14"/>
      <c r="G32" s="14"/>
      <c r="H32" s="14"/>
      <c r="I32" s="15"/>
      <c r="J32" s="15"/>
      <c r="K32" s="15"/>
      <c r="L32" s="15"/>
      <c r="M32" s="16"/>
      <c r="N32" s="15"/>
      <c r="O32" s="15"/>
      <c r="P32" s="15"/>
      <c r="Q32" s="15"/>
      <c r="R32" s="15"/>
      <c r="S32" s="18"/>
      <c r="T32" s="13"/>
      <c r="U32" s="19"/>
      <c r="V32" s="1"/>
      <c r="W32" s="13"/>
      <c r="X32" s="13"/>
      <c r="Y32" s="13"/>
      <c r="Z32" s="13"/>
      <c r="AA32" s="13"/>
      <c r="AB32" s="13"/>
      <c r="AC32" s="13"/>
      <c r="AD32" s="13"/>
      <c r="AE32" s="20"/>
      <c r="AF32" s="20"/>
      <c r="AG32" s="20"/>
    </row>
    <row r="33" spans="1:33" ht="15.75" customHeight="1" x14ac:dyDescent="0.2">
      <c r="A33" s="13"/>
      <c r="B33" s="13"/>
      <c r="C33" s="24"/>
      <c r="D33" s="15"/>
      <c r="E33" s="15"/>
      <c r="F33" s="14"/>
      <c r="G33" s="14"/>
      <c r="H33" s="14"/>
      <c r="I33" s="15"/>
      <c r="J33" s="15"/>
      <c r="K33" s="15"/>
      <c r="L33" s="15"/>
      <c r="M33" s="16"/>
      <c r="N33" s="15"/>
      <c r="O33" s="15"/>
      <c r="P33" s="15"/>
      <c r="Q33" s="15"/>
      <c r="R33" s="15"/>
      <c r="S33" s="18"/>
      <c r="T33" s="13"/>
      <c r="U33" s="19"/>
      <c r="V33" s="1"/>
      <c r="W33" s="13"/>
      <c r="X33" s="13"/>
      <c r="Y33" s="13"/>
      <c r="Z33" s="13"/>
      <c r="AA33" s="13"/>
      <c r="AB33" s="13"/>
      <c r="AC33" s="13"/>
      <c r="AD33" s="13"/>
      <c r="AE33" s="20"/>
      <c r="AF33" s="20"/>
      <c r="AG33" s="20"/>
    </row>
    <row r="34" spans="1:33" ht="15.75" customHeight="1" x14ac:dyDescent="0.2">
      <c r="A34" s="13"/>
      <c r="B34" s="13"/>
      <c r="C34" s="24"/>
      <c r="D34" s="15"/>
      <c r="E34" s="15"/>
      <c r="F34" s="14"/>
      <c r="G34" s="14"/>
      <c r="H34" s="14"/>
      <c r="I34" s="15"/>
      <c r="J34" s="15"/>
      <c r="K34" s="15"/>
      <c r="L34" s="15"/>
      <c r="M34" s="16"/>
      <c r="N34" s="15"/>
      <c r="O34" s="15"/>
      <c r="P34" s="15"/>
      <c r="Q34" s="15"/>
      <c r="R34" s="15"/>
      <c r="S34" s="18"/>
      <c r="T34" s="13"/>
      <c r="U34" s="19"/>
      <c r="V34" s="1"/>
      <c r="W34" s="13"/>
      <c r="X34" s="13"/>
      <c r="Y34" s="13"/>
      <c r="Z34" s="13"/>
      <c r="AA34" s="13"/>
      <c r="AB34" s="13"/>
      <c r="AC34" s="13"/>
      <c r="AD34" s="13"/>
      <c r="AE34" s="20"/>
      <c r="AF34" s="20"/>
      <c r="AG34" s="20"/>
    </row>
    <row r="35" spans="1:33" ht="15.75" customHeight="1" x14ac:dyDescent="0.2">
      <c r="A35" s="13"/>
      <c r="B35" s="13"/>
      <c r="C35" s="24"/>
      <c r="D35" s="15"/>
      <c r="E35" s="15"/>
      <c r="F35" s="14"/>
      <c r="G35" s="14"/>
      <c r="H35" s="14"/>
      <c r="I35" s="15"/>
      <c r="J35" s="15"/>
      <c r="K35" s="15"/>
      <c r="L35" s="15"/>
      <c r="M35" s="16"/>
      <c r="N35" s="15"/>
      <c r="O35" s="15"/>
      <c r="P35" s="15"/>
      <c r="Q35" s="15"/>
      <c r="R35" s="15"/>
      <c r="S35" s="18"/>
      <c r="T35" s="13"/>
      <c r="U35" s="19"/>
      <c r="V35" s="1"/>
      <c r="W35" s="13"/>
      <c r="X35" s="13"/>
      <c r="Y35" s="13"/>
      <c r="Z35" s="13"/>
      <c r="AA35" s="13"/>
      <c r="AB35" s="13"/>
      <c r="AC35" s="13"/>
      <c r="AD35" s="13"/>
      <c r="AE35" s="20"/>
      <c r="AF35" s="20"/>
      <c r="AG35" s="20"/>
    </row>
    <row r="36" spans="1:33" ht="15.75" customHeight="1" x14ac:dyDescent="0.2">
      <c r="A36" s="13"/>
      <c r="B36" s="13"/>
      <c r="C36" s="24"/>
      <c r="D36" s="15"/>
      <c r="E36" s="15"/>
      <c r="F36" s="14"/>
      <c r="G36" s="14"/>
      <c r="H36" s="14"/>
      <c r="I36" s="15"/>
      <c r="J36" s="15"/>
      <c r="K36" s="15"/>
      <c r="L36" s="15"/>
      <c r="M36" s="16"/>
      <c r="N36" s="15"/>
      <c r="O36" s="15"/>
      <c r="P36" s="15"/>
      <c r="Q36" s="15"/>
      <c r="R36" s="15"/>
      <c r="S36" s="18"/>
      <c r="T36" s="13"/>
      <c r="U36" s="19"/>
      <c r="V36" s="1"/>
      <c r="W36" s="13"/>
      <c r="X36" s="13"/>
      <c r="Y36" s="13"/>
      <c r="Z36" s="13"/>
      <c r="AA36" s="13"/>
      <c r="AB36" s="13"/>
      <c r="AC36" s="13"/>
      <c r="AD36" s="13"/>
      <c r="AE36" s="20"/>
      <c r="AF36" s="20"/>
      <c r="AG36" s="20"/>
    </row>
    <row r="37" spans="1:33" ht="15.75" customHeight="1" x14ac:dyDescent="0.2">
      <c r="A37" s="13"/>
      <c r="B37" s="13"/>
      <c r="C37" s="24"/>
      <c r="D37" s="15"/>
      <c r="E37" s="15"/>
      <c r="F37" s="14"/>
      <c r="G37" s="14"/>
      <c r="H37" s="14"/>
      <c r="I37" s="15"/>
      <c r="J37" s="15"/>
      <c r="K37" s="15"/>
      <c r="L37" s="15"/>
      <c r="M37" s="16"/>
      <c r="N37" s="15"/>
      <c r="O37" s="15"/>
      <c r="P37" s="15"/>
      <c r="Q37" s="15"/>
      <c r="R37" s="15"/>
      <c r="S37" s="18"/>
      <c r="T37" s="13"/>
      <c r="U37" s="19"/>
      <c r="V37" s="1"/>
      <c r="W37" s="13"/>
      <c r="X37" s="13"/>
      <c r="Y37" s="13"/>
      <c r="Z37" s="13"/>
      <c r="AA37" s="13"/>
      <c r="AB37" s="13"/>
      <c r="AC37" s="13"/>
      <c r="AD37" s="13"/>
      <c r="AE37" s="20"/>
      <c r="AF37" s="20"/>
      <c r="AG37" s="20"/>
    </row>
    <row r="38" spans="1:33" ht="15.75" customHeight="1" x14ac:dyDescent="0.2">
      <c r="A38" s="13"/>
      <c r="B38" s="13"/>
      <c r="C38" s="24"/>
      <c r="D38" s="15"/>
      <c r="E38" s="15"/>
      <c r="F38" s="14"/>
      <c r="G38" s="14"/>
      <c r="H38" s="14"/>
      <c r="I38" s="15"/>
      <c r="J38" s="15"/>
      <c r="K38" s="15"/>
      <c r="L38" s="15"/>
      <c r="M38" s="16"/>
      <c r="N38" s="15"/>
      <c r="O38" s="15"/>
      <c r="P38" s="15"/>
      <c r="Q38" s="15"/>
      <c r="R38" s="15"/>
      <c r="S38" s="18"/>
      <c r="T38" s="13"/>
      <c r="U38" s="19"/>
      <c r="V38" s="1"/>
      <c r="W38" s="13"/>
      <c r="X38" s="13"/>
      <c r="Y38" s="13"/>
      <c r="Z38" s="13"/>
      <c r="AA38" s="13"/>
      <c r="AB38" s="13"/>
      <c r="AC38" s="13"/>
      <c r="AD38" s="13"/>
      <c r="AE38" s="20"/>
      <c r="AF38" s="20"/>
      <c r="AG38" s="20"/>
    </row>
    <row r="39" spans="1:33" ht="15.75" customHeight="1" x14ac:dyDescent="0.2">
      <c r="A39" s="13"/>
      <c r="B39" s="13"/>
      <c r="C39" s="24"/>
      <c r="D39" s="15"/>
      <c r="E39" s="15"/>
      <c r="F39" s="14"/>
      <c r="G39" s="14"/>
      <c r="H39" s="14"/>
      <c r="I39" s="15"/>
      <c r="J39" s="15"/>
      <c r="K39" s="15"/>
      <c r="L39" s="15"/>
      <c r="M39" s="16"/>
      <c r="N39" s="15"/>
      <c r="O39" s="15"/>
      <c r="P39" s="15"/>
      <c r="Q39" s="15"/>
      <c r="R39" s="15"/>
      <c r="S39" s="18"/>
      <c r="T39" s="13"/>
      <c r="U39" s="19"/>
      <c r="V39" s="1"/>
      <c r="W39" s="13"/>
      <c r="X39" s="13"/>
      <c r="Y39" s="13"/>
      <c r="Z39" s="13"/>
      <c r="AA39" s="13"/>
      <c r="AB39" s="13"/>
      <c r="AC39" s="13"/>
      <c r="AD39" s="13"/>
      <c r="AE39" s="20"/>
      <c r="AF39" s="20"/>
      <c r="AG39" s="20"/>
    </row>
    <row r="40" spans="1:33" ht="15.75" customHeight="1" x14ac:dyDescent="0.2">
      <c r="A40" s="13"/>
      <c r="B40" s="13"/>
      <c r="C40" s="24"/>
      <c r="D40" s="15"/>
      <c r="E40" s="15"/>
      <c r="F40" s="14"/>
      <c r="G40" s="14"/>
      <c r="H40" s="14"/>
      <c r="I40" s="15"/>
      <c r="J40" s="15"/>
      <c r="K40" s="15"/>
      <c r="L40" s="15"/>
      <c r="M40" s="16"/>
      <c r="N40" s="15"/>
      <c r="O40" s="15"/>
      <c r="P40" s="15"/>
      <c r="Q40" s="15"/>
      <c r="R40" s="15"/>
      <c r="S40" s="18"/>
      <c r="T40" s="13"/>
      <c r="U40" s="19"/>
      <c r="V40" s="1"/>
      <c r="W40" s="13"/>
      <c r="X40" s="13"/>
      <c r="Y40" s="13"/>
      <c r="Z40" s="13"/>
      <c r="AA40" s="13"/>
      <c r="AB40" s="13"/>
      <c r="AC40" s="13"/>
      <c r="AD40" s="13"/>
      <c r="AE40" s="20"/>
      <c r="AF40" s="20"/>
      <c r="AG40" s="20"/>
    </row>
    <row r="41" spans="1:33" ht="15.75" customHeight="1" x14ac:dyDescent="0.2">
      <c r="A41" s="13"/>
      <c r="B41" s="13"/>
      <c r="C41" s="24"/>
      <c r="D41" s="15"/>
      <c r="E41" s="15"/>
      <c r="F41" s="14"/>
      <c r="G41" s="14"/>
      <c r="H41" s="14"/>
      <c r="I41" s="15"/>
      <c r="J41" s="15"/>
      <c r="K41" s="15"/>
      <c r="L41" s="15"/>
      <c r="M41" s="16"/>
      <c r="N41" s="15"/>
      <c r="O41" s="15"/>
      <c r="P41" s="15"/>
      <c r="Q41" s="15"/>
      <c r="R41" s="15"/>
      <c r="S41" s="18"/>
      <c r="T41" s="13"/>
      <c r="U41" s="19"/>
      <c r="V41" s="1"/>
      <c r="W41" s="13"/>
      <c r="X41" s="13"/>
      <c r="Y41" s="13"/>
      <c r="Z41" s="13"/>
      <c r="AA41" s="13"/>
      <c r="AB41" s="13"/>
      <c r="AC41" s="13"/>
      <c r="AD41" s="13"/>
      <c r="AE41" s="20"/>
      <c r="AF41" s="20"/>
      <c r="AG41" s="20"/>
    </row>
    <row r="42" spans="1:33" ht="15.75" customHeight="1" x14ac:dyDescent="0.2">
      <c r="A42" s="13"/>
      <c r="B42" s="13"/>
      <c r="C42" s="24"/>
      <c r="D42" s="15"/>
      <c r="E42" s="15"/>
      <c r="F42" s="14"/>
      <c r="G42" s="14"/>
      <c r="H42" s="14"/>
      <c r="I42" s="15"/>
      <c r="J42" s="15"/>
      <c r="K42" s="15"/>
      <c r="L42" s="15"/>
      <c r="M42" s="16"/>
      <c r="N42" s="15"/>
      <c r="O42" s="15"/>
      <c r="P42" s="15"/>
      <c r="Q42" s="15"/>
      <c r="R42" s="15"/>
      <c r="S42" s="18"/>
      <c r="T42" s="13"/>
      <c r="U42" s="19"/>
      <c r="V42" s="1"/>
      <c r="W42" s="13"/>
      <c r="X42" s="13"/>
      <c r="Y42" s="13"/>
      <c r="Z42" s="13"/>
      <c r="AA42" s="13"/>
      <c r="AB42" s="13"/>
      <c r="AC42" s="13"/>
      <c r="AD42" s="13"/>
      <c r="AE42" s="20"/>
      <c r="AF42" s="20"/>
      <c r="AG42" s="20"/>
    </row>
    <row r="43" spans="1:33" ht="15.75" customHeight="1" x14ac:dyDescent="0.2">
      <c r="A43" s="13"/>
      <c r="B43" s="13"/>
      <c r="C43" s="24"/>
      <c r="D43" s="15"/>
      <c r="E43" s="15"/>
      <c r="F43" s="14"/>
      <c r="G43" s="14"/>
      <c r="H43" s="14"/>
      <c r="I43" s="15"/>
      <c r="J43" s="15"/>
      <c r="K43" s="15"/>
      <c r="L43" s="15"/>
      <c r="M43" s="16"/>
      <c r="N43" s="15"/>
      <c r="O43" s="15"/>
      <c r="P43" s="15"/>
      <c r="Q43" s="15"/>
      <c r="R43" s="15"/>
      <c r="S43" s="18"/>
      <c r="T43" s="13"/>
      <c r="U43" s="19"/>
      <c r="V43" s="1"/>
      <c r="W43" s="13"/>
      <c r="X43" s="13"/>
      <c r="Y43" s="13"/>
      <c r="Z43" s="13"/>
      <c r="AA43" s="13"/>
      <c r="AB43" s="13"/>
      <c r="AC43" s="13"/>
      <c r="AD43" s="13"/>
      <c r="AE43" s="20"/>
      <c r="AF43" s="20"/>
      <c r="AG43" s="20"/>
    </row>
    <row r="44" spans="1:33" ht="15.75" customHeight="1" x14ac:dyDescent="0.2">
      <c r="A44" s="13"/>
      <c r="B44" s="13"/>
      <c r="C44" s="24"/>
      <c r="D44" s="15"/>
      <c r="E44" s="15"/>
      <c r="F44" s="14"/>
      <c r="G44" s="14"/>
      <c r="H44" s="14"/>
      <c r="I44" s="15"/>
      <c r="J44" s="15"/>
      <c r="K44" s="15"/>
      <c r="L44" s="15"/>
      <c r="M44" s="16"/>
      <c r="N44" s="15"/>
      <c r="O44" s="15"/>
      <c r="P44" s="15"/>
      <c r="Q44" s="15"/>
      <c r="R44" s="15"/>
      <c r="S44" s="18"/>
      <c r="T44" s="13"/>
      <c r="U44" s="19"/>
      <c r="V44" s="1"/>
      <c r="W44" s="13"/>
      <c r="X44" s="13"/>
      <c r="Y44" s="13"/>
      <c r="Z44" s="13"/>
      <c r="AA44" s="13"/>
      <c r="AB44" s="13"/>
      <c r="AC44" s="13"/>
      <c r="AD44" s="13"/>
      <c r="AE44" s="20"/>
      <c r="AF44" s="20"/>
      <c r="AG44" s="20"/>
    </row>
    <row r="45" spans="1:33" ht="15.75" customHeight="1" x14ac:dyDescent="0.2">
      <c r="A45" s="13"/>
      <c r="B45" s="13"/>
      <c r="C45" s="24"/>
      <c r="D45" s="15"/>
      <c r="E45" s="15"/>
      <c r="F45" s="14"/>
      <c r="G45" s="14"/>
      <c r="H45" s="14"/>
      <c r="I45" s="15"/>
      <c r="J45" s="15"/>
      <c r="K45" s="15"/>
      <c r="L45" s="15"/>
      <c r="M45" s="16"/>
      <c r="N45" s="15"/>
      <c r="O45" s="15"/>
      <c r="P45" s="15"/>
      <c r="Q45" s="15"/>
      <c r="R45" s="15"/>
      <c r="S45" s="18"/>
      <c r="T45" s="13"/>
      <c r="U45" s="19"/>
      <c r="V45" s="1"/>
      <c r="W45" s="13"/>
      <c r="X45" s="13"/>
      <c r="Y45" s="13"/>
      <c r="Z45" s="13"/>
      <c r="AA45" s="13"/>
      <c r="AB45" s="13"/>
      <c r="AC45" s="13"/>
      <c r="AD45" s="13"/>
      <c r="AE45" s="20"/>
      <c r="AF45" s="20"/>
      <c r="AG45" s="20"/>
    </row>
    <row r="46" spans="1:33" ht="15.75" customHeight="1" x14ac:dyDescent="0.2">
      <c r="A46" s="13"/>
      <c r="B46" s="13"/>
      <c r="C46" s="24"/>
      <c r="D46" s="15"/>
      <c r="E46" s="15"/>
      <c r="F46" s="14"/>
      <c r="G46" s="14"/>
      <c r="H46" s="14"/>
      <c r="I46" s="15"/>
      <c r="J46" s="15"/>
      <c r="K46" s="15"/>
      <c r="L46" s="15"/>
      <c r="M46" s="16"/>
      <c r="N46" s="15"/>
      <c r="O46" s="15"/>
      <c r="P46" s="15"/>
      <c r="Q46" s="15"/>
      <c r="R46" s="15"/>
      <c r="S46" s="18"/>
      <c r="T46" s="13"/>
      <c r="U46" s="19"/>
      <c r="V46" s="1"/>
      <c r="W46" s="13"/>
      <c r="X46" s="13"/>
      <c r="Y46" s="13"/>
      <c r="Z46" s="13"/>
      <c r="AA46" s="13"/>
      <c r="AB46" s="13"/>
      <c r="AC46" s="13"/>
      <c r="AD46" s="13"/>
      <c r="AE46" s="20"/>
      <c r="AF46" s="20"/>
      <c r="AG46" s="20"/>
    </row>
    <row r="47" spans="1:33" ht="15.75" customHeight="1" x14ac:dyDescent="0.2">
      <c r="A47" s="13"/>
      <c r="B47" s="13"/>
      <c r="C47" s="24"/>
      <c r="D47" s="15"/>
      <c r="E47" s="15"/>
      <c r="F47" s="14"/>
      <c r="G47" s="14"/>
      <c r="H47" s="14"/>
      <c r="I47" s="15"/>
      <c r="J47" s="15"/>
      <c r="K47" s="15"/>
      <c r="L47" s="15"/>
      <c r="M47" s="16"/>
      <c r="N47" s="15"/>
      <c r="O47" s="15"/>
      <c r="P47" s="15"/>
      <c r="Q47" s="15"/>
      <c r="R47" s="15"/>
      <c r="S47" s="18"/>
      <c r="T47" s="13"/>
      <c r="U47" s="19"/>
      <c r="V47" s="1"/>
      <c r="W47" s="13"/>
      <c r="X47" s="13"/>
      <c r="Y47" s="13"/>
      <c r="Z47" s="13"/>
      <c r="AA47" s="13"/>
      <c r="AB47" s="13"/>
      <c r="AC47" s="13"/>
      <c r="AD47" s="13"/>
      <c r="AE47" s="20"/>
      <c r="AF47" s="20"/>
      <c r="AG47" s="20"/>
    </row>
    <row r="48" spans="1:33" ht="15.75" customHeight="1" x14ac:dyDescent="0.2">
      <c r="A48" s="13"/>
      <c r="B48" s="13"/>
      <c r="C48" s="24"/>
      <c r="D48" s="15"/>
      <c r="E48" s="15"/>
      <c r="F48" s="14"/>
      <c r="G48" s="14"/>
      <c r="H48" s="14"/>
      <c r="I48" s="15"/>
      <c r="J48" s="15"/>
      <c r="K48" s="15"/>
      <c r="L48" s="15"/>
      <c r="M48" s="16"/>
      <c r="N48" s="15"/>
      <c r="O48" s="15"/>
      <c r="P48" s="15"/>
      <c r="Q48" s="15"/>
      <c r="R48" s="15"/>
      <c r="S48" s="18"/>
      <c r="T48" s="13"/>
      <c r="U48" s="19"/>
      <c r="V48" s="1"/>
      <c r="W48" s="13"/>
      <c r="X48" s="13"/>
      <c r="Y48" s="13"/>
      <c r="Z48" s="13"/>
      <c r="AA48" s="13"/>
      <c r="AB48" s="13"/>
      <c r="AC48" s="13"/>
      <c r="AD48" s="13"/>
      <c r="AE48" s="20"/>
      <c r="AF48" s="20"/>
      <c r="AG48" s="20"/>
    </row>
    <row r="49" spans="1:33" ht="15.75" customHeight="1" x14ac:dyDescent="0.2">
      <c r="A49" s="13"/>
      <c r="B49" s="13"/>
      <c r="C49" s="24"/>
      <c r="D49" s="15"/>
      <c r="E49" s="15"/>
      <c r="F49" s="14"/>
      <c r="G49" s="14"/>
      <c r="H49" s="14"/>
      <c r="I49" s="15"/>
      <c r="J49" s="15"/>
      <c r="K49" s="15"/>
      <c r="L49" s="15"/>
      <c r="M49" s="16"/>
      <c r="N49" s="15"/>
      <c r="O49" s="15"/>
      <c r="P49" s="15"/>
      <c r="Q49" s="15"/>
      <c r="R49" s="15"/>
      <c r="S49" s="18"/>
      <c r="T49" s="13"/>
      <c r="U49" s="19"/>
      <c r="V49" s="1"/>
      <c r="W49" s="13"/>
      <c r="X49" s="13"/>
      <c r="Y49" s="13"/>
      <c r="Z49" s="13"/>
      <c r="AA49" s="13"/>
      <c r="AB49" s="13"/>
      <c r="AC49" s="13"/>
      <c r="AD49" s="13"/>
      <c r="AE49" s="20"/>
      <c r="AF49" s="20"/>
      <c r="AG49" s="20"/>
    </row>
    <row r="50" spans="1:33" ht="15.75" customHeight="1" x14ac:dyDescent="0.2">
      <c r="A50" s="13"/>
      <c r="B50" s="13"/>
      <c r="C50" s="24"/>
      <c r="D50" s="15"/>
      <c r="E50" s="15"/>
      <c r="F50" s="14"/>
      <c r="G50" s="14"/>
      <c r="H50" s="14"/>
      <c r="I50" s="15"/>
      <c r="J50" s="15"/>
      <c r="K50" s="15"/>
      <c r="L50" s="15"/>
      <c r="M50" s="16"/>
      <c r="N50" s="15"/>
      <c r="O50" s="15"/>
      <c r="P50" s="15"/>
      <c r="Q50" s="15"/>
      <c r="R50" s="15"/>
      <c r="S50" s="18"/>
      <c r="T50" s="13"/>
      <c r="U50" s="19"/>
      <c r="V50" s="1"/>
      <c r="W50" s="13"/>
      <c r="X50" s="13"/>
      <c r="Y50" s="13"/>
      <c r="Z50" s="13"/>
      <c r="AA50" s="13"/>
      <c r="AB50" s="13"/>
      <c r="AC50" s="13"/>
      <c r="AD50" s="13"/>
      <c r="AE50" s="20"/>
      <c r="AF50" s="20"/>
      <c r="AG50" s="20"/>
    </row>
    <row r="51" spans="1:33" ht="15.75" customHeight="1" x14ac:dyDescent="0.2">
      <c r="A51" s="13"/>
      <c r="B51" s="13"/>
      <c r="C51" s="24"/>
      <c r="D51" s="15"/>
      <c r="E51" s="15"/>
      <c r="F51" s="14"/>
      <c r="G51" s="14"/>
      <c r="H51" s="14"/>
      <c r="I51" s="15"/>
      <c r="J51" s="15"/>
      <c r="K51" s="15"/>
      <c r="L51" s="15"/>
      <c r="M51" s="16"/>
      <c r="N51" s="15"/>
      <c r="O51" s="15"/>
      <c r="P51" s="15"/>
      <c r="Q51" s="15"/>
      <c r="R51" s="15"/>
      <c r="S51" s="18"/>
      <c r="T51" s="13"/>
      <c r="U51" s="19"/>
      <c r="V51" s="1"/>
      <c r="W51" s="13"/>
      <c r="X51" s="13"/>
      <c r="Y51" s="13"/>
      <c r="Z51" s="13"/>
      <c r="AA51" s="13"/>
      <c r="AB51" s="13"/>
      <c r="AC51" s="13"/>
      <c r="AD51" s="13"/>
      <c r="AE51" s="20"/>
      <c r="AF51" s="20"/>
      <c r="AG51" s="20"/>
    </row>
    <row r="52" spans="1:33" ht="15.75" customHeight="1" x14ac:dyDescent="0.2">
      <c r="A52" s="13"/>
      <c r="B52" s="13"/>
      <c r="C52" s="24"/>
      <c r="D52" s="15"/>
      <c r="E52" s="15"/>
      <c r="F52" s="14"/>
      <c r="G52" s="14"/>
      <c r="H52" s="14"/>
      <c r="I52" s="15"/>
      <c r="J52" s="15"/>
      <c r="K52" s="15"/>
      <c r="L52" s="15"/>
      <c r="M52" s="16"/>
      <c r="N52" s="15"/>
      <c r="O52" s="15"/>
      <c r="P52" s="15"/>
      <c r="Q52" s="15"/>
      <c r="R52" s="15"/>
      <c r="S52" s="18"/>
      <c r="T52" s="13"/>
      <c r="U52" s="19"/>
      <c r="V52" s="1"/>
      <c r="W52" s="13"/>
      <c r="X52" s="13"/>
      <c r="Y52" s="13"/>
      <c r="Z52" s="13"/>
      <c r="AA52" s="13"/>
      <c r="AB52" s="13"/>
      <c r="AC52" s="13"/>
      <c r="AD52" s="13"/>
      <c r="AE52" s="20"/>
      <c r="AF52" s="20"/>
      <c r="AG52" s="20"/>
    </row>
    <row r="53" spans="1:33" ht="15.75" customHeight="1" x14ac:dyDescent="0.2">
      <c r="A53" s="13"/>
      <c r="B53" s="13"/>
      <c r="C53" s="24"/>
      <c r="D53" s="15"/>
      <c r="E53" s="15"/>
      <c r="F53" s="14"/>
      <c r="G53" s="14"/>
      <c r="H53" s="14"/>
      <c r="I53" s="15"/>
      <c r="J53" s="15"/>
      <c r="K53" s="15"/>
      <c r="L53" s="15"/>
      <c r="M53" s="16"/>
      <c r="N53" s="15"/>
      <c r="O53" s="15"/>
      <c r="P53" s="15"/>
      <c r="Q53" s="15"/>
      <c r="R53" s="15"/>
      <c r="S53" s="18"/>
      <c r="T53" s="13"/>
      <c r="U53" s="19"/>
      <c r="V53" s="1"/>
      <c r="W53" s="13"/>
      <c r="X53" s="13"/>
      <c r="Y53" s="13"/>
      <c r="Z53" s="13"/>
      <c r="AA53" s="13"/>
      <c r="AB53" s="13"/>
      <c r="AC53" s="13"/>
      <c r="AD53" s="13"/>
      <c r="AE53" s="20"/>
      <c r="AF53" s="20"/>
      <c r="AG53" s="20"/>
    </row>
    <row r="54" spans="1:33" ht="15.75" customHeight="1" x14ac:dyDescent="0.2">
      <c r="A54" s="13"/>
      <c r="B54" s="13"/>
      <c r="C54" s="24"/>
      <c r="D54" s="15"/>
      <c r="E54" s="15"/>
      <c r="F54" s="14"/>
      <c r="G54" s="14"/>
      <c r="H54" s="14"/>
      <c r="I54" s="15"/>
      <c r="J54" s="15"/>
      <c r="K54" s="15"/>
      <c r="L54" s="15"/>
      <c r="M54" s="16"/>
      <c r="N54" s="15"/>
      <c r="O54" s="15"/>
      <c r="P54" s="15"/>
      <c r="Q54" s="15"/>
      <c r="R54" s="15"/>
      <c r="S54" s="18"/>
      <c r="T54" s="13"/>
      <c r="U54" s="19"/>
      <c r="V54" s="1"/>
      <c r="W54" s="13"/>
      <c r="X54" s="13"/>
      <c r="Y54" s="13"/>
      <c r="Z54" s="13"/>
      <c r="AA54" s="13"/>
      <c r="AB54" s="13"/>
      <c r="AC54" s="13"/>
      <c r="AD54" s="13"/>
      <c r="AE54" s="20"/>
      <c r="AF54" s="20"/>
      <c r="AG54" s="20"/>
    </row>
    <row r="55" spans="1:33" ht="15.75" customHeight="1" x14ac:dyDescent="0.2">
      <c r="A55" s="13"/>
      <c r="B55" s="13"/>
      <c r="C55" s="24"/>
      <c r="D55" s="15"/>
      <c r="E55" s="15"/>
      <c r="F55" s="14"/>
      <c r="G55" s="14"/>
      <c r="H55" s="14"/>
      <c r="I55" s="15"/>
      <c r="J55" s="15"/>
      <c r="K55" s="15"/>
      <c r="L55" s="15"/>
      <c r="M55" s="16"/>
      <c r="N55" s="15"/>
      <c r="O55" s="15"/>
      <c r="P55" s="15"/>
      <c r="Q55" s="15"/>
      <c r="R55" s="15"/>
      <c r="S55" s="18"/>
      <c r="T55" s="13"/>
      <c r="U55" s="19"/>
      <c r="V55" s="1"/>
      <c r="W55" s="13"/>
      <c r="X55" s="13"/>
      <c r="Y55" s="13"/>
      <c r="Z55" s="13"/>
      <c r="AA55" s="13"/>
      <c r="AB55" s="13"/>
      <c r="AC55" s="13"/>
      <c r="AD55" s="13"/>
      <c r="AE55" s="20"/>
      <c r="AF55" s="20"/>
      <c r="AG55" s="20"/>
    </row>
    <row r="56" spans="1:33" ht="15.75" customHeight="1" x14ac:dyDescent="0.2">
      <c r="A56" s="13"/>
      <c r="B56" s="13"/>
      <c r="C56" s="24"/>
      <c r="D56" s="15"/>
      <c r="E56" s="15"/>
      <c r="F56" s="14"/>
      <c r="G56" s="14"/>
      <c r="H56" s="14"/>
      <c r="I56" s="15"/>
      <c r="J56" s="15"/>
      <c r="K56" s="15"/>
      <c r="L56" s="15"/>
      <c r="M56" s="16"/>
      <c r="N56" s="15"/>
      <c r="O56" s="15"/>
      <c r="P56" s="15"/>
      <c r="Q56" s="15"/>
      <c r="R56" s="15"/>
      <c r="S56" s="18"/>
      <c r="T56" s="13"/>
      <c r="U56" s="19"/>
      <c r="V56" s="1"/>
      <c r="W56" s="13"/>
      <c r="X56" s="13"/>
      <c r="Y56" s="13"/>
      <c r="Z56" s="13"/>
      <c r="AA56" s="13"/>
      <c r="AB56" s="13"/>
      <c r="AC56" s="13"/>
      <c r="AD56" s="13"/>
      <c r="AE56" s="20"/>
      <c r="AF56" s="20"/>
      <c r="AG56" s="20"/>
    </row>
    <row r="57" spans="1:33" ht="15.75" customHeight="1" x14ac:dyDescent="0.2">
      <c r="A57" s="13"/>
      <c r="B57" s="13"/>
      <c r="C57" s="24"/>
      <c r="D57" s="15"/>
      <c r="E57" s="15"/>
      <c r="F57" s="14"/>
      <c r="G57" s="14"/>
      <c r="H57" s="14"/>
      <c r="I57" s="15"/>
      <c r="J57" s="15"/>
      <c r="K57" s="15"/>
      <c r="L57" s="15"/>
      <c r="M57" s="16"/>
      <c r="N57" s="15"/>
      <c r="O57" s="15"/>
      <c r="P57" s="15"/>
      <c r="Q57" s="15"/>
      <c r="R57" s="15"/>
      <c r="S57" s="18"/>
      <c r="T57" s="13"/>
      <c r="U57" s="19"/>
      <c r="V57" s="1"/>
      <c r="W57" s="13"/>
      <c r="X57" s="13"/>
      <c r="Y57" s="13"/>
      <c r="Z57" s="13"/>
      <c r="AA57" s="13"/>
      <c r="AB57" s="13"/>
      <c r="AC57" s="13"/>
      <c r="AD57" s="13"/>
      <c r="AE57" s="20"/>
      <c r="AF57" s="20"/>
      <c r="AG57" s="20"/>
    </row>
    <row r="58" spans="1:33" ht="15.75" customHeight="1" x14ac:dyDescent="0.2">
      <c r="A58" s="13"/>
      <c r="B58" s="13"/>
      <c r="C58" s="24"/>
      <c r="D58" s="15"/>
      <c r="E58" s="15"/>
      <c r="F58" s="14"/>
      <c r="G58" s="14"/>
      <c r="H58" s="14"/>
      <c r="I58" s="15"/>
      <c r="J58" s="15"/>
      <c r="K58" s="15"/>
      <c r="L58" s="15"/>
      <c r="M58" s="16"/>
      <c r="N58" s="15"/>
      <c r="O58" s="15"/>
      <c r="P58" s="15"/>
      <c r="Q58" s="15"/>
      <c r="R58" s="15"/>
      <c r="S58" s="18"/>
      <c r="T58" s="13"/>
      <c r="U58" s="19"/>
      <c r="V58" s="1"/>
      <c r="W58" s="13"/>
      <c r="X58" s="13"/>
      <c r="Y58" s="13"/>
      <c r="Z58" s="13"/>
      <c r="AA58" s="13"/>
      <c r="AB58" s="13"/>
      <c r="AC58" s="13"/>
      <c r="AD58" s="13"/>
      <c r="AE58" s="20"/>
      <c r="AF58" s="20"/>
      <c r="AG58" s="20"/>
    </row>
    <row r="59" spans="1:33" ht="15.75" customHeight="1" x14ac:dyDescent="0.2">
      <c r="A59" s="13"/>
      <c r="B59" s="13"/>
      <c r="C59" s="24"/>
      <c r="D59" s="15"/>
      <c r="E59" s="15"/>
      <c r="F59" s="14"/>
      <c r="G59" s="14"/>
      <c r="H59" s="14"/>
      <c r="I59" s="15"/>
      <c r="J59" s="15"/>
      <c r="K59" s="15"/>
      <c r="L59" s="15"/>
      <c r="M59" s="16"/>
      <c r="N59" s="15"/>
      <c r="O59" s="15"/>
      <c r="P59" s="15"/>
      <c r="Q59" s="15"/>
      <c r="R59" s="15"/>
      <c r="S59" s="18"/>
      <c r="T59" s="13"/>
      <c r="U59" s="19"/>
      <c r="V59" s="1"/>
      <c r="W59" s="13"/>
      <c r="X59" s="13"/>
      <c r="Y59" s="13"/>
      <c r="Z59" s="13"/>
      <c r="AA59" s="13"/>
      <c r="AB59" s="13"/>
      <c r="AC59" s="13"/>
      <c r="AD59" s="13"/>
      <c r="AE59" s="20"/>
      <c r="AF59" s="20"/>
      <c r="AG59" s="20"/>
    </row>
    <row r="60" spans="1:33" ht="15.75" customHeight="1" x14ac:dyDescent="0.2">
      <c r="A60" s="13"/>
      <c r="B60" s="13"/>
      <c r="C60" s="24"/>
      <c r="D60" s="15"/>
      <c r="E60" s="15"/>
      <c r="F60" s="14"/>
      <c r="G60" s="14"/>
      <c r="H60" s="14"/>
      <c r="I60" s="15"/>
      <c r="J60" s="15"/>
      <c r="K60" s="15"/>
      <c r="L60" s="15"/>
      <c r="M60" s="16"/>
      <c r="N60" s="15"/>
      <c r="O60" s="15"/>
      <c r="P60" s="15"/>
      <c r="Q60" s="15"/>
      <c r="R60" s="15"/>
      <c r="S60" s="18"/>
      <c r="T60" s="13"/>
      <c r="U60" s="19"/>
      <c r="V60" s="1"/>
      <c r="W60" s="13"/>
      <c r="X60" s="13"/>
      <c r="Y60" s="13"/>
      <c r="Z60" s="13"/>
      <c r="AA60" s="13"/>
      <c r="AB60" s="13"/>
      <c r="AC60" s="13"/>
      <c r="AD60" s="13"/>
      <c r="AE60" s="20"/>
      <c r="AF60" s="20"/>
      <c r="AG60" s="20"/>
    </row>
    <row r="61" spans="1:33" ht="15.75" customHeight="1" x14ac:dyDescent="0.2">
      <c r="A61" s="13"/>
      <c r="B61" s="13"/>
      <c r="C61" s="24"/>
      <c r="D61" s="15"/>
      <c r="E61" s="15"/>
      <c r="F61" s="14"/>
      <c r="G61" s="14"/>
      <c r="H61" s="14"/>
      <c r="I61" s="15"/>
      <c r="J61" s="15"/>
      <c r="K61" s="15"/>
      <c r="L61" s="15"/>
      <c r="M61" s="16"/>
      <c r="N61" s="15"/>
      <c r="O61" s="15"/>
      <c r="P61" s="15"/>
      <c r="Q61" s="15"/>
      <c r="R61" s="15"/>
      <c r="S61" s="18"/>
      <c r="T61" s="13"/>
      <c r="U61" s="19"/>
      <c r="V61" s="1"/>
      <c r="W61" s="13"/>
      <c r="X61" s="13"/>
      <c r="Y61" s="13"/>
      <c r="Z61" s="13"/>
      <c r="AA61" s="13"/>
      <c r="AB61" s="13"/>
      <c r="AC61" s="13"/>
      <c r="AD61" s="13"/>
      <c r="AE61" s="20"/>
      <c r="AF61" s="20"/>
      <c r="AG61" s="20"/>
    </row>
    <row r="62" spans="1:33" ht="15.75" customHeight="1" x14ac:dyDescent="0.2">
      <c r="A62" s="13"/>
      <c r="B62" s="13"/>
      <c r="C62" s="24"/>
      <c r="D62" s="15"/>
      <c r="E62" s="15"/>
      <c r="F62" s="14"/>
      <c r="G62" s="14"/>
      <c r="H62" s="14"/>
      <c r="I62" s="15"/>
      <c r="J62" s="15"/>
      <c r="K62" s="15"/>
      <c r="L62" s="15"/>
      <c r="M62" s="16"/>
      <c r="N62" s="15"/>
      <c r="O62" s="15"/>
      <c r="P62" s="15"/>
      <c r="Q62" s="15"/>
      <c r="R62" s="15"/>
      <c r="S62" s="18"/>
      <c r="T62" s="13"/>
      <c r="U62" s="19"/>
      <c r="V62" s="1"/>
      <c r="W62" s="13"/>
      <c r="X62" s="13"/>
      <c r="Y62" s="13"/>
      <c r="Z62" s="13"/>
      <c r="AA62" s="13"/>
      <c r="AB62" s="13"/>
      <c r="AC62" s="13"/>
      <c r="AD62" s="13"/>
      <c r="AE62" s="20"/>
      <c r="AF62" s="20"/>
      <c r="AG62" s="20"/>
    </row>
    <row r="63" spans="1:33" ht="15.75" customHeight="1" x14ac:dyDescent="0.2">
      <c r="A63" s="13"/>
      <c r="B63" s="13"/>
      <c r="C63" s="24"/>
      <c r="D63" s="15"/>
      <c r="E63" s="15"/>
      <c r="F63" s="14"/>
      <c r="G63" s="14"/>
      <c r="H63" s="14"/>
      <c r="I63" s="15"/>
      <c r="J63" s="15"/>
      <c r="K63" s="15"/>
      <c r="L63" s="15"/>
      <c r="M63" s="16"/>
      <c r="N63" s="15"/>
      <c r="O63" s="15"/>
      <c r="P63" s="15"/>
      <c r="Q63" s="15"/>
      <c r="R63" s="15"/>
      <c r="S63" s="18"/>
      <c r="T63" s="13"/>
      <c r="U63" s="19"/>
      <c r="V63" s="1"/>
      <c r="W63" s="13"/>
      <c r="X63" s="13"/>
      <c r="Y63" s="13"/>
      <c r="Z63" s="13"/>
      <c r="AA63" s="13"/>
      <c r="AB63" s="13"/>
      <c r="AC63" s="13"/>
      <c r="AD63" s="13"/>
      <c r="AE63" s="20"/>
      <c r="AF63" s="20"/>
      <c r="AG63" s="20"/>
    </row>
    <row r="64" spans="1:33" ht="15.75" customHeight="1" x14ac:dyDescent="0.2">
      <c r="A64" s="13"/>
      <c r="B64" s="13"/>
      <c r="C64" s="24"/>
      <c r="D64" s="15"/>
      <c r="E64" s="15"/>
      <c r="F64" s="14"/>
      <c r="G64" s="14"/>
      <c r="H64" s="14"/>
      <c r="I64" s="15"/>
      <c r="J64" s="15"/>
      <c r="K64" s="15"/>
      <c r="L64" s="15"/>
      <c r="M64" s="16"/>
      <c r="N64" s="15"/>
      <c r="O64" s="15"/>
      <c r="P64" s="15"/>
      <c r="Q64" s="15"/>
      <c r="R64" s="15"/>
      <c r="S64" s="18"/>
      <c r="T64" s="13"/>
      <c r="U64" s="19"/>
      <c r="V64" s="1"/>
      <c r="W64" s="13"/>
      <c r="X64" s="13"/>
      <c r="Y64" s="13"/>
      <c r="Z64" s="13"/>
      <c r="AA64" s="13"/>
      <c r="AB64" s="13"/>
      <c r="AC64" s="13"/>
      <c r="AD64" s="13"/>
      <c r="AE64" s="20"/>
      <c r="AF64" s="20"/>
      <c r="AG64" s="20"/>
    </row>
    <row r="65" spans="1:33" ht="15.75" customHeight="1" x14ac:dyDescent="0.2">
      <c r="A65" s="13"/>
      <c r="B65" s="13"/>
      <c r="C65" s="24"/>
      <c r="D65" s="15"/>
      <c r="E65" s="15"/>
      <c r="F65" s="14"/>
      <c r="G65" s="14"/>
      <c r="H65" s="14"/>
      <c r="I65" s="15"/>
      <c r="J65" s="15"/>
      <c r="K65" s="15"/>
      <c r="L65" s="15"/>
      <c r="M65" s="16"/>
      <c r="N65" s="15"/>
      <c r="O65" s="15"/>
      <c r="P65" s="15"/>
      <c r="Q65" s="15"/>
      <c r="R65" s="15"/>
      <c r="S65" s="18"/>
      <c r="T65" s="13"/>
      <c r="U65" s="19"/>
      <c r="V65" s="1"/>
      <c r="W65" s="13"/>
      <c r="X65" s="13"/>
      <c r="Y65" s="13"/>
      <c r="Z65" s="13"/>
      <c r="AA65" s="13"/>
      <c r="AB65" s="13"/>
      <c r="AC65" s="13"/>
      <c r="AD65" s="13"/>
      <c r="AE65" s="20"/>
      <c r="AF65" s="20"/>
      <c r="AG65" s="20"/>
    </row>
    <row r="66" spans="1:33" ht="15.75" customHeight="1" x14ac:dyDescent="0.2">
      <c r="A66" s="13"/>
      <c r="B66" s="13"/>
      <c r="C66" s="24"/>
      <c r="D66" s="15"/>
      <c r="E66" s="15"/>
      <c r="F66" s="14"/>
      <c r="G66" s="14"/>
      <c r="H66" s="14"/>
      <c r="I66" s="15"/>
      <c r="J66" s="15"/>
      <c r="K66" s="15"/>
      <c r="L66" s="15"/>
      <c r="M66" s="16"/>
      <c r="N66" s="15"/>
      <c r="O66" s="15"/>
      <c r="P66" s="15"/>
      <c r="Q66" s="15"/>
      <c r="R66" s="15"/>
      <c r="S66" s="18"/>
      <c r="T66" s="13"/>
      <c r="U66" s="19"/>
      <c r="V66" s="1"/>
      <c r="W66" s="13"/>
      <c r="X66" s="13"/>
      <c r="Y66" s="13"/>
      <c r="Z66" s="13"/>
      <c r="AA66" s="13"/>
      <c r="AB66" s="13"/>
      <c r="AC66" s="13"/>
      <c r="AD66" s="13"/>
      <c r="AE66" s="20"/>
      <c r="AF66" s="20"/>
      <c r="AG66" s="20"/>
    </row>
    <row r="67" spans="1:33" ht="15.75" customHeight="1" x14ac:dyDescent="0.2">
      <c r="A67" s="13"/>
      <c r="B67" s="13"/>
      <c r="C67" s="24"/>
      <c r="D67" s="15"/>
      <c r="E67" s="15"/>
      <c r="F67" s="14"/>
      <c r="G67" s="14"/>
      <c r="H67" s="14"/>
      <c r="I67" s="15"/>
      <c r="J67" s="15"/>
      <c r="K67" s="15"/>
      <c r="L67" s="15"/>
      <c r="M67" s="16"/>
      <c r="N67" s="15"/>
      <c r="O67" s="15"/>
      <c r="P67" s="15"/>
      <c r="Q67" s="15"/>
      <c r="R67" s="15"/>
      <c r="S67" s="18"/>
      <c r="T67" s="13"/>
      <c r="U67" s="19"/>
      <c r="V67" s="1"/>
      <c r="W67" s="13"/>
      <c r="X67" s="13"/>
      <c r="Y67" s="13"/>
      <c r="Z67" s="13"/>
      <c r="AA67" s="13"/>
      <c r="AB67" s="13"/>
      <c r="AC67" s="13"/>
      <c r="AD67" s="13"/>
      <c r="AE67" s="20"/>
      <c r="AF67" s="20"/>
      <c r="AG67" s="20"/>
    </row>
    <row r="68" spans="1:33" ht="15.75" customHeight="1" x14ac:dyDescent="0.2">
      <c r="A68" s="13"/>
      <c r="B68" s="13"/>
      <c r="C68" s="24"/>
      <c r="D68" s="15"/>
      <c r="E68" s="15"/>
      <c r="F68" s="14"/>
      <c r="G68" s="14"/>
      <c r="H68" s="14"/>
      <c r="I68" s="15"/>
      <c r="J68" s="15"/>
      <c r="K68" s="15"/>
      <c r="L68" s="15"/>
      <c r="M68" s="16"/>
      <c r="N68" s="15"/>
      <c r="O68" s="15"/>
      <c r="P68" s="15"/>
      <c r="Q68" s="15"/>
      <c r="R68" s="15"/>
      <c r="S68" s="18"/>
      <c r="T68" s="13"/>
      <c r="U68" s="19"/>
      <c r="V68" s="1"/>
      <c r="W68" s="13"/>
      <c r="X68" s="13"/>
      <c r="Y68" s="13"/>
      <c r="Z68" s="13"/>
      <c r="AA68" s="13"/>
      <c r="AB68" s="13"/>
      <c r="AC68" s="13"/>
      <c r="AD68" s="13"/>
      <c r="AE68" s="20"/>
      <c r="AF68" s="20"/>
      <c r="AG68" s="20"/>
    </row>
    <row r="69" spans="1:33" ht="15.75" customHeight="1" x14ac:dyDescent="0.2">
      <c r="A69" s="13"/>
      <c r="B69" s="13"/>
      <c r="C69" s="24"/>
      <c r="D69" s="15"/>
      <c r="E69" s="15"/>
      <c r="F69" s="14"/>
      <c r="G69" s="14"/>
      <c r="H69" s="14"/>
      <c r="I69" s="15"/>
      <c r="J69" s="15"/>
      <c r="K69" s="15"/>
      <c r="L69" s="15"/>
      <c r="M69" s="16"/>
      <c r="N69" s="15"/>
      <c r="O69" s="15"/>
      <c r="P69" s="15"/>
      <c r="Q69" s="15"/>
      <c r="R69" s="15"/>
      <c r="S69" s="18"/>
      <c r="T69" s="13"/>
      <c r="U69" s="19"/>
      <c r="V69" s="1"/>
      <c r="W69" s="13"/>
      <c r="X69" s="13"/>
      <c r="Y69" s="13"/>
      <c r="Z69" s="13"/>
      <c r="AA69" s="13"/>
      <c r="AB69" s="13"/>
      <c r="AC69" s="13"/>
      <c r="AD69" s="13"/>
      <c r="AE69" s="20"/>
      <c r="AF69" s="20"/>
      <c r="AG69" s="20"/>
    </row>
    <row r="70" spans="1:33" ht="15.75" customHeight="1" x14ac:dyDescent="0.2">
      <c r="A70" s="13"/>
      <c r="B70" s="13"/>
      <c r="C70" s="24"/>
      <c r="D70" s="15"/>
      <c r="E70" s="15"/>
      <c r="F70" s="14"/>
      <c r="G70" s="14"/>
      <c r="H70" s="14"/>
      <c r="I70" s="15"/>
      <c r="J70" s="15"/>
      <c r="K70" s="15"/>
      <c r="L70" s="15"/>
      <c r="M70" s="16"/>
      <c r="N70" s="15"/>
      <c r="O70" s="15"/>
      <c r="P70" s="15"/>
      <c r="Q70" s="15"/>
      <c r="R70" s="15"/>
      <c r="S70" s="18"/>
      <c r="T70" s="13"/>
      <c r="U70" s="19"/>
      <c r="V70" s="1"/>
      <c r="W70" s="13"/>
      <c r="X70" s="13"/>
      <c r="Y70" s="13"/>
      <c r="Z70" s="13"/>
      <c r="AA70" s="13"/>
      <c r="AB70" s="13"/>
      <c r="AC70" s="13"/>
      <c r="AD70" s="13"/>
      <c r="AE70" s="20"/>
      <c r="AF70" s="20"/>
      <c r="AG70" s="20"/>
    </row>
    <row r="71" spans="1:33" ht="15.75" customHeight="1" x14ac:dyDescent="0.2">
      <c r="A71" s="13"/>
      <c r="B71" s="13"/>
      <c r="C71" s="24"/>
      <c r="D71" s="15"/>
      <c r="E71" s="15"/>
      <c r="F71" s="14"/>
      <c r="G71" s="14"/>
      <c r="H71" s="14"/>
      <c r="I71" s="15"/>
      <c r="J71" s="15"/>
      <c r="K71" s="15"/>
      <c r="L71" s="15"/>
      <c r="M71" s="16"/>
      <c r="N71" s="15"/>
      <c r="O71" s="15"/>
      <c r="P71" s="15"/>
      <c r="Q71" s="15"/>
      <c r="R71" s="15"/>
      <c r="S71" s="18"/>
      <c r="T71" s="13"/>
      <c r="U71" s="19"/>
      <c r="V71" s="1"/>
      <c r="W71" s="13"/>
      <c r="X71" s="13"/>
      <c r="Y71" s="13"/>
      <c r="Z71" s="13"/>
      <c r="AA71" s="13"/>
      <c r="AB71" s="13"/>
      <c r="AC71" s="13"/>
      <c r="AD71" s="13"/>
      <c r="AE71" s="20"/>
      <c r="AF71" s="20"/>
      <c r="AG71" s="20"/>
    </row>
    <row r="72" spans="1:33" ht="15.75" customHeight="1" x14ac:dyDescent="0.2">
      <c r="A72" s="13"/>
      <c r="B72" s="13"/>
      <c r="C72" s="24"/>
      <c r="D72" s="15"/>
      <c r="E72" s="15"/>
      <c r="F72" s="14"/>
      <c r="G72" s="14"/>
      <c r="H72" s="14"/>
      <c r="I72" s="15"/>
      <c r="J72" s="15"/>
      <c r="K72" s="15"/>
      <c r="L72" s="15"/>
      <c r="M72" s="16"/>
      <c r="N72" s="15"/>
      <c r="O72" s="15"/>
      <c r="P72" s="15"/>
      <c r="Q72" s="15"/>
      <c r="R72" s="15"/>
      <c r="S72" s="18"/>
      <c r="T72" s="13"/>
      <c r="U72" s="19"/>
      <c r="V72" s="1"/>
      <c r="W72" s="13"/>
      <c r="X72" s="13"/>
      <c r="Y72" s="13"/>
      <c r="Z72" s="13"/>
      <c r="AA72" s="13"/>
      <c r="AB72" s="13"/>
      <c r="AC72" s="13"/>
      <c r="AD72" s="13"/>
      <c r="AE72" s="20"/>
      <c r="AF72" s="20"/>
      <c r="AG72" s="20"/>
    </row>
    <row r="73" spans="1:33" ht="15.75" customHeight="1" x14ac:dyDescent="0.2">
      <c r="A73" s="13"/>
      <c r="B73" s="13"/>
      <c r="C73" s="24"/>
      <c r="D73" s="15"/>
      <c r="E73" s="15"/>
      <c r="F73" s="14"/>
      <c r="G73" s="14"/>
      <c r="H73" s="14"/>
      <c r="I73" s="15"/>
      <c r="J73" s="15"/>
      <c r="K73" s="15"/>
      <c r="L73" s="15"/>
      <c r="M73" s="16"/>
      <c r="N73" s="15"/>
      <c r="O73" s="15"/>
      <c r="P73" s="15"/>
      <c r="Q73" s="15"/>
      <c r="R73" s="15"/>
      <c r="S73" s="18"/>
      <c r="T73" s="13"/>
      <c r="U73" s="19"/>
      <c r="V73" s="1"/>
      <c r="W73" s="13"/>
      <c r="X73" s="13"/>
      <c r="Y73" s="13"/>
      <c r="Z73" s="13"/>
      <c r="AA73" s="13"/>
      <c r="AB73" s="13"/>
      <c r="AC73" s="13"/>
      <c r="AD73" s="13"/>
      <c r="AE73" s="20"/>
      <c r="AF73" s="20"/>
      <c r="AG73" s="20"/>
    </row>
    <row r="74" spans="1:33" ht="15.75" customHeight="1" x14ac:dyDescent="0.2">
      <c r="A74" s="13"/>
      <c r="B74" s="13"/>
      <c r="C74" s="24"/>
      <c r="D74" s="15"/>
      <c r="E74" s="15"/>
      <c r="F74" s="14"/>
      <c r="G74" s="14"/>
      <c r="H74" s="14"/>
      <c r="I74" s="15"/>
      <c r="J74" s="15"/>
      <c r="K74" s="15"/>
      <c r="L74" s="15"/>
      <c r="M74" s="16"/>
      <c r="N74" s="15"/>
      <c r="O74" s="15"/>
      <c r="P74" s="15"/>
      <c r="Q74" s="15"/>
      <c r="R74" s="15"/>
      <c r="S74" s="18"/>
      <c r="T74" s="13"/>
      <c r="U74" s="19"/>
      <c r="V74" s="1"/>
      <c r="W74" s="13"/>
      <c r="X74" s="13"/>
      <c r="Y74" s="13"/>
      <c r="Z74" s="13"/>
      <c r="AA74" s="13"/>
      <c r="AB74" s="13"/>
      <c r="AC74" s="13"/>
      <c r="AD74" s="13"/>
      <c r="AE74" s="20"/>
      <c r="AF74" s="20"/>
      <c r="AG74" s="20"/>
    </row>
    <row r="75" spans="1:33" ht="15.75" customHeight="1" x14ac:dyDescent="0.2">
      <c r="A75" s="13"/>
      <c r="B75" s="13"/>
      <c r="C75" s="24"/>
      <c r="D75" s="15"/>
      <c r="E75" s="15"/>
      <c r="F75" s="14"/>
      <c r="G75" s="14"/>
      <c r="H75" s="14"/>
      <c r="I75" s="15"/>
      <c r="J75" s="15"/>
      <c r="K75" s="15"/>
      <c r="L75" s="15"/>
      <c r="M75" s="16"/>
      <c r="N75" s="15"/>
      <c r="O75" s="15"/>
      <c r="P75" s="15"/>
      <c r="Q75" s="15"/>
      <c r="R75" s="15"/>
      <c r="S75" s="18"/>
      <c r="T75" s="13"/>
      <c r="U75" s="19"/>
      <c r="V75" s="1"/>
      <c r="W75" s="13"/>
      <c r="X75" s="13"/>
      <c r="Y75" s="13"/>
      <c r="Z75" s="13"/>
      <c r="AA75" s="13"/>
      <c r="AB75" s="13"/>
      <c r="AC75" s="13"/>
      <c r="AD75" s="13"/>
      <c r="AE75" s="20"/>
      <c r="AF75" s="20"/>
      <c r="AG75" s="20"/>
    </row>
    <row r="76" spans="1:33" ht="15.75" customHeight="1" x14ac:dyDescent="0.2">
      <c r="A76" s="13"/>
      <c r="B76" s="13"/>
      <c r="C76" s="24"/>
      <c r="D76" s="15"/>
      <c r="E76" s="15"/>
      <c r="F76" s="14"/>
      <c r="G76" s="14"/>
      <c r="H76" s="14"/>
      <c r="I76" s="15"/>
      <c r="J76" s="15"/>
      <c r="K76" s="15"/>
      <c r="L76" s="15"/>
      <c r="M76" s="16"/>
      <c r="N76" s="15"/>
      <c r="O76" s="15"/>
      <c r="P76" s="15"/>
      <c r="Q76" s="15"/>
      <c r="R76" s="15"/>
      <c r="S76" s="18"/>
      <c r="T76" s="13"/>
      <c r="U76" s="19"/>
      <c r="V76" s="1"/>
      <c r="W76" s="13"/>
      <c r="X76" s="13"/>
      <c r="Y76" s="13"/>
      <c r="Z76" s="13"/>
      <c r="AA76" s="13"/>
      <c r="AB76" s="13"/>
      <c r="AC76" s="13"/>
      <c r="AD76" s="13"/>
      <c r="AE76" s="20"/>
      <c r="AF76" s="20"/>
      <c r="AG76" s="20"/>
    </row>
    <row r="77" spans="1:33" ht="15.75" customHeight="1" x14ac:dyDescent="0.2">
      <c r="A77" s="13"/>
      <c r="B77" s="13"/>
      <c r="C77" s="24"/>
      <c r="D77" s="15"/>
      <c r="E77" s="15"/>
      <c r="F77" s="14"/>
      <c r="G77" s="14"/>
      <c r="H77" s="14"/>
      <c r="I77" s="15"/>
      <c r="J77" s="15"/>
      <c r="K77" s="15"/>
      <c r="L77" s="15"/>
      <c r="M77" s="16"/>
      <c r="N77" s="15"/>
      <c r="O77" s="15"/>
      <c r="P77" s="15"/>
      <c r="Q77" s="15"/>
      <c r="R77" s="15"/>
      <c r="S77" s="18"/>
      <c r="T77" s="13"/>
      <c r="U77" s="19"/>
      <c r="V77" s="1"/>
      <c r="W77" s="13"/>
      <c r="X77" s="13"/>
      <c r="Y77" s="13"/>
      <c r="Z77" s="13"/>
      <c r="AA77" s="13"/>
      <c r="AB77" s="13"/>
      <c r="AC77" s="13"/>
      <c r="AD77" s="13"/>
      <c r="AE77" s="20"/>
      <c r="AF77" s="20"/>
      <c r="AG77" s="20"/>
    </row>
    <row r="78" spans="1:33" ht="15.75" customHeight="1" x14ac:dyDescent="0.2">
      <c r="A78" s="13"/>
      <c r="B78" s="13"/>
      <c r="C78" s="24"/>
      <c r="D78" s="15"/>
      <c r="E78" s="15"/>
      <c r="F78" s="14"/>
      <c r="G78" s="14"/>
      <c r="H78" s="14"/>
      <c r="I78" s="15"/>
      <c r="J78" s="15"/>
      <c r="K78" s="15"/>
      <c r="L78" s="15"/>
      <c r="M78" s="16"/>
      <c r="N78" s="15"/>
      <c r="O78" s="15"/>
      <c r="P78" s="15"/>
      <c r="Q78" s="15"/>
      <c r="R78" s="15"/>
      <c r="S78" s="18"/>
      <c r="T78" s="13"/>
      <c r="U78" s="19"/>
      <c r="V78" s="1"/>
      <c r="W78" s="13"/>
      <c r="X78" s="13"/>
      <c r="Y78" s="13"/>
      <c r="Z78" s="13"/>
      <c r="AA78" s="13"/>
      <c r="AB78" s="13"/>
      <c r="AC78" s="13"/>
      <c r="AD78" s="13"/>
      <c r="AE78" s="20"/>
      <c r="AF78" s="20"/>
      <c r="AG78" s="20"/>
    </row>
    <row r="79" spans="1:33" ht="15.75" customHeight="1" x14ac:dyDescent="0.2">
      <c r="A79" s="13"/>
      <c r="B79" s="13"/>
      <c r="C79" s="24"/>
      <c r="D79" s="15"/>
      <c r="E79" s="15"/>
      <c r="F79" s="14"/>
      <c r="G79" s="14"/>
      <c r="H79" s="14"/>
      <c r="I79" s="15"/>
      <c r="J79" s="15"/>
      <c r="K79" s="15"/>
      <c r="L79" s="15"/>
      <c r="M79" s="16"/>
      <c r="N79" s="15"/>
      <c r="O79" s="15"/>
      <c r="P79" s="15"/>
      <c r="Q79" s="15"/>
      <c r="R79" s="15"/>
      <c r="S79" s="18"/>
      <c r="T79" s="13"/>
      <c r="U79" s="19"/>
      <c r="V79" s="1"/>
      <c r="W79" s="13"/>
      <c r="X79" s="13"/>
      <c r="Y79" s="13"/>
      <c r="Z79" s="13"/>
      <c r="AA79" s="13"/>
      <c r="AB79" s="13"/>
      <c r="AC79" s="13"/>
      <c r="AD79" s="13"/>
      <c r="AE79" s="20"/>
      <c r="AF79" s="20"/>
      <c r="AG79" s="20"/>
    </row>
    <row r="80" spans="1:33" ht="15.75" customHeight="1" x14ac:dyDescent="0.2">
      <c r="A80" s="13"/>
      <c r="B80" s="13"/>
      <c r="C80" s="24"/>
      <c r="D80" s="15"/>
      <c r="E80" s="15"/>
      <c r="F80" s="14"/>
      <c r="G80" s="14"/>
      <c r="H80" s="14"/>
      <c r="I80" s="15"/>
      <c r="J80" s="15"/>
      <c r="K80" s="15"/>
      <c r="L80" s="15"/>
      <c r="M80" s="16"/>
      <c r="N80" s="15"/>
      <c r="O80" s="15"/>
      <c r="P80" s="15"/>
      <c r="Q80" s="15"/>
      <c r="R80" s="15"/>
      <c r="S80" s="18"/>
      <c r="T80" s="13"/>
      <c r="U80" s="19"/>
      <c r="V80" s="1"/>
      <c r="W80" s="13"/>
      <c r="X80" s="13"/>
      <c r="Y80" s="13"/>
      <c r="Z80" s="13"/>
      <c r="AA80" s="13"/>
      <c r="AB80" s="13"/>
      <c r="AC80" s="13"/>
      <c r="AD80" s="13"/>
      <c r="AE80" s="20"/>
      <c r="AF80" s="20"/>
      <c r="AG80" s="20"/>
    </row>
    <row r="81" spans="1:33" ht="15.75" customHeight="1" x14ac:dyDescent="0.2">
      <c r="A81" s="13"/>
      <c r="B81" s="13"/>
      <c r="C81" s="24"/>
      <c r="D81" s="15"/>
      <c r="E81" s="15"/>
      <c r="F81" s="14"/>
      <c r="G81" s="14"/>
      <c r="H81" s="14"/>
      <c r="I81" s="15"/>
      <c r="J81" s="15"/>
      <c r="K81" s="15"/>
      <c r="L81" s="15"/>
      <c r="M81" s="16"/>
      <c r="N81" s="15"/>
      <c r="O81" s="15"/>
      <c r="P81" s="15"/>
      <c r="Q81" s="15"/>
      <c r="R81" s="15"/>
      <c r="S81" s="18"/>
      <c r="T81" s="13"/>
      <c r="U81" s="19"/>
      <c r="V81" s="1"/>
      <c r="W81" s="13"/>
      <c r="X81" s="13"/>
      <c r="Y81" s="13"/>
      <c r="Z81" s="13"/>
      <c r="AA81" s="13"/>
      <c r="AB81" s="13"/>
      <c r="AC81" s="13"/>
      <c r="AD81" s="13"/>
      <c r="AE81" s="20"/>
      <c r="AF81" s="20"/>
      <c r="AG81" s="20"/>
    </row>
    <row r="82" spans="1:33" ht="15.75" customHeight="1" x14ac:dyDescent="0.2">
      <c r="A82" s="13"/>
      <c r="B82" s="13"/>
      <c r="C82" s="24"/>
      <c r="D82" s="15"/>
      <c r="E82" s="15"/>
      <c r="F82" s="14"/>
      <c r="G82" s="14"/>
      <c r="H82" s="14"/>
      <c r="I82" s="15"/>
      <c r="J82" s="15"/>
      <c r="K82" s="15"/>
      <c r="L82" s="15"/>
      <c r="M82" s="16"/>
      <c r="N82" s="15"/>
      <c r="O82" s="15"/>
      <c r="P82" s="15"/>
      <c r="Q82" s="15"/>
      <c r="R82" s="15"/>
      <c r="S82" s="18"/>
      <c r="T82" s="13"/>
      <c r="U82" s="19"/>
      <c r="V82" s="1"/>
      <c r="W82" s="13"/>
      <c r="X82" s="13"/>
      <c r="Y82" s="13"/>
      <c r="Z82" s="13"/>
      <c r="AA82" s="13"/>
      <c r="AB82" s="13"/>
      <c r="AC82" s="13"/>
      <c r="AD82" s="13"/>
      <c r="AE82" s="20"/>
      <c r="AF82" s="20"/>
      <c r="AG82" s="20"/>
    </row>
    <row r="83" spans="1:33" ht="15.75" customHeight="1" x14ac:dyDescent="0.2">
      <c r="A83" s="13"/>
      <c r="B83" s="13"/>
      <c r="C83" s="24"/>
      <c r="D83" s="15"/>
      <c r="E83" s="15"/>
      <c r="F83" s="14"/>
      <c r="G83" s="14"/>
      <c r="H83" s="14"/>
      <c r="I83" s="15"/>
      <c r="J83" s="15"/>
      <c r="K83" s="15"/>
      <c r="L83" s="15"/>
      <c r="M83" s="16"/>
      <c r="N83" s="15"/>
      <c r="O83" s="15"/>
      <c r="P83" s="15"/>
      <c r="Q83" s="15"/>
      <c r="R83" s="15"/>
      <c r="S83" s="18"/>
      <c r="T83" s="13"/>
      <c r="U83" s="19"/>
      <c r="V83" s="1"/>
      <c r="W83" s="13"/>
      <c r="X83" s="13"/>
      <c r="Y83" s="13"/>
      <c r="Z83" s="13"/>
      <c r="AA83" s="13"/>
      <c r="AB83" s="13"/>
      <c r="AC83" s="13"/>
      <c r="AD83" s="13"/>
      <c r="AE83" s="20"/>
      <c r="AF83" s="20"/>
      <c r="AG83" s="20"/>
    </row>
    <row r="84" spans="1:33" ht="15.75" customHeight="1" x14ac:dyDescent="0.2">
      <c r="A84" s="13"/>
      <c r="B84" s="13"/>
      <c r="C84" s="24"/>
      <c r="D84" s="15"/>
      <c r="E84" s="15"/>
      <c r="F84" s="14"/>
      <c r="G84" s="14"/>
      <c r="H84" s="14"/>
      <c r="I84" s="15"/>
      <c r="J84" s="15"/>
      <c r="K84" s="15"/>
      <c r="L84" s="15"/>
      <c r="M84" s="16"/>
      <c r="N84" s="15"/>
      <c r="O84" s="15"/>
      <c r="P84" s="15"/>
      <c r="Q84" s="15"/>
      <c r="R84" s="15"/>
      <c r="S84" s="18"/>
      <c r="T84" s="13"/>
      <c r="U84" s="19"/>
      <c r="V84" s="1"/>
      <c r="W84" s="13"/>
      <c r="X84" s="13"/>
      <c r="Y84" s="13"/>
      <c r="Z84" s="13"/>
      <c r="AA84" s="13"/>
      <c r="AB84" s="13"/>
      <c r="AC84" s="13"/>
      <c r="AD84" s="13"/>
      <c r="AE84" s="20"/>
      <c r="AF84" s="20"/>
      <c r="AG84" s="20"/>
    </row>
    <row r="85" spans="1:33" ht="15.75" customHeight="1" x14ac:dyDescent="0.2">
      <c r="A85" s="13"/>
      <c r="B85" s="13"/>
      <c r="C85" s="24"/>
      <c r="D85" s="15"/>
      <c r="E85" s="15"/>
      <c r="F85" s="14"/>
      <c r="G85" s="14"/>
      <c r="H85" s="14"/>
      <c r="I85" s="15"/>
      <c r="J85" s="15"/>
      <c r="K85" s="15"/>
      <c r="L85" s="15"/>
      <c r="M85" s="16"/>
      <c r="N85" s="15"/>
      <c r="O85" s="15"/>
      <c r="P85" s="15"/>
      <c r="Q85" s="15"/>
      <c r="R85" s="15"/>
      <c r="S85" s="18"/>
      <c r="T85" s="13"/>
      <c r="U85" s="19"/>
      <c r="V85" s="1"/>
      <c r="W85" s="13"/>
      <c r="X85" s="13"/>
      <c r="Y85" s="13"/>
      <c r="Z85" s="13"/>
      <c r="AA85" s="13"/>
      <c r="AB85" s="13"/>
      <c r="AC85" s="13"/>
      <c r="AD85" s="13"/>
      <c r="AE85" s="20"/>
      <c r="AF85" s="20"/>
      <c r="AG85" s="20"/>
    </row>
    <row r="86" spans="1:33" ht="15.75" customHeight="1" x14ac:dyDescent="0.2">
      <c r="A86" s="13"/>
      <c r="B86" s="13"/>
      <c r="C86" s="24"/>
      <c r="D86" s="15"/>
      <c r="E86" s="15"/>
      <c r="F86" s="14"/>
      <c r="G86" s="14"/>
      <c r="H86" s="14"/>
      <c r="I86" s="15"/>
      <c r="J86" s="15"/>
      <c r="K86" s="15"/>
      <c r="L86" s="15"/>
      <c r="M86" s="16"/>
      <c r="N86" s="15"/>
      <c r="O86" s="15"/>
      <c r="P86" s="15"/>
      <c r="Q86" s="15"/>
      <c r="R86" s="15"/>
      <c r="S86" s="18"/>
      <c r="T86" s="13"/>
      <c r="U86" s="19"/>
      <c r="V86" s="1"/>
      <c r="W86" s="13"/>
      <c r="X86" s="13"/>
      <c r="Y86" s="13"/>
      <c r="Z86" s="13"/>
      <c r="AA86" s="13"/>
      <c r="AB86" s="13"/>
      <c r="AC86" s="13"/>
      <c r="AD86" s="13"/>
      <c r="AE86" s="20"/>
      <c r="AF86" s="20"/>
      <c r="AG86" s="20"/>
    </row>
    <row r="87" spans="1:33" ht="15.75" customHeight="1" x14ac:dyDescent="0.2">
      <c r="A87" s="13"/>
      <c r="B87" s="13"/>
      <c r="C87" s="24"/>
      <c r="D87" s="15"/>
      <c r="E87" s="15"/>
      <c r="F87" s="14"/>
      <c r="G87" s="14"/>
      <c r="H87" s="14"/>
      <c r="I87" s="15"/>
      <c r="J87" s="15"/>
      <c r="K87" s="15"/>
      <c r="L87" s="15"/>
      <c r="M87" s="16"/>
      <c r="N87" s="15"/>
      <c r="O87" s="15"/>
      <c r="P87" s="15"/>
      <c r="Q87" s="15"/>
      <c r="R87" s="15"/>
      <c r="S87" s="18"/>
      <c r="T87" s="13"/>
      <c r="U87" s="19"/>
      <c r="V87" s="1"/>
      <c r="W87" s="13"/>
      <c r="X87" s="13"/>
      <c r="Y87" s="13"/>
      <c r="Z87" s="13"/>
      <c r="AA87" s="13"/>
      <c r="AB87" s="13"/>
      <c r="AC87" s="13"/>
      <c r="AD87" s="13"/>
      <c r="AE87" s="20"/>
      <c r="AF87" s="20"/>
      <c r="AG87" s="20"/>
    </row>
    <row r="88" spans="1:33" ht="15.75" customHeight="1" x14ac:dyDescent="0.2">
      <c r="A88" s="13"/>
      <c r="B88" s="13"/>
      <c r="C88" s="24"/>
      <c r="D88" s="15"/>
      <c r="E88" s="15"/>
      <c r="F88" s="14"/>
      <c r="G88" s="14"/>
      <c r="H88" s="14"/>
      <c r="I88" s="15"/>
      <c r="J88" s="15"/>
      <c r="K88" s="15"/>
      <c r="L88" s="15"/>
      <c r="M88" s="16"/>
      <c r="N88" s="15"/>
      <c r="O88" s="15"/>
      <c r="P88" s="15"/>
      <c r="Q88" s="15"/>
      <c r="R88" s="15"/>
      <c r="S88" s="18"/>
      <c r="T88" s="13"/>
      <c r="U88" s="19"/>
      <c r="V88" s="1"/>
      <c r="W88" s="13"/>
      <c r="X88" s="13"/>
      <c r="Y88" s="13"/>
      <c r="Z88" s="13"/>
      <c r="AA88" s="13"/>
      <c r="AB88" s="13"/>
      <c r="AC88" s="13"/>
      <c r="AD88" s="13"/>
      <c r="AE88" s="20"/>
      <c r="AF88" s="20"/>
      <c r="AG88" s="20"/>
    </row>
    <row r="89" spans="1:33" ht="15.75" customHeight="1" x14ac:dyDescent="0.2">
      <c r="A89" s="13"/>
      <c r="B89" s="13"/>
      <c r="C89" s="24"/>
      <c r="D89" s="15"/>
      <c r="E89" s="15"/>
      <c r="F89" s="14"/>
      <c r="G89" s="14"/>
      <c r="H89" s="14"/>
      <c r="I89" s="15"/>
      <c r="J89" s="15"/>
      <c r="K89" s="15"/>
      <c r="L89" s="15"/>
      <c r="M89" s="16"/>
      <c r="N89" s="15"/>
      <c r="O89" s="15"/>
      <c r="P89" s="15"/>
      <c r="Q89" s="15"/>
      <c r="R89" s="15"/>
      <c r="S89" s="18"/>
      <c r="T89" s="13"/>
      <c r="U89" s="19"/>
      <c r="V89" s="1"/>
      <c r="W89" s="13"/>
      <c r="X89" s="13"/>
      <c r="Y89" s="13"/>
      <c r="Z89" s="13"/>
      <c r="AA89" s="13"/>
      <c r="AB89" s="13"/>
      <c r="AC89" s="13"/>
      <c r="AD89" s="13"/>
      <c r="AE89" s="20"/>
      <c r="AF89" s="20"/>
      <c r="AG89" s="20"/>
    </row>
    <row r="90" spans="1:33" ht="15.75" customHeight="1" x14ac:dyDescent="0.2">
      <c r="A90" s="13"/>
      <c r="B90" s="13"/>
      <c r="C90" s="24"/>
      <c r="D90" s="15"/>
      <c r="E90" s="15"/>
      <c r="F90" s="14"/>
      <c r="G90" s="14"/>
      <c r="H90" s="14"/>
      <c r="I90" s="15"/>
      <c r="J90" s="15"/>
      <c r="K90" s="15"/>
      <c r="L90" s="15"/>
      <c r="M90" s="16"/>
      <c r="N90" s="15"/>
      <c r="O90" s="15"/>
      <c r="P90" s="15"/>
      <c r="Q90" s="15"/>
      <c r="R90" s="15"/>
      <c r="S90" s="18"/>
      <c r="T90" s="13"/>
      <c r="U90" s="19"/>
      <c r="V90" s="1"/>
      <c r="W90" s="13"/>
      <c r="X90" s="13"/>
      <c r="Y90" s="13"/>
      <c r="Z90" s="13"/>
      <c r="AA90" s="13"/>
      <c r="AB90" s="13"/>
      <c r="AC90" s="13"/>
      <c r="AD90" s="13"/>
      <c r="AE90" s="20"/>
      <c r="AF90" s="20"/>
      <c r="AG90" s="20"/>
    </row>
    <row r="91" spans="1:33" ht="15.75" customHeight="1" x14ac:dyDescent="0.2">
      <c r="A91" s="13"/>
      <c r="B91" s="13"/>
      <c r="C91" s="24"/>
      <c r="D91" s="15"/>
      <c r="E91" s="15"/>
      <c r="F91" s="14"/>
      <c r="G91" s="14"/>
      <c r="H91" s="14"/>
      <c r="I91" s="15"/>
      <c r="J91" s="15"/>
      <c r="K91" s="15"/>
      <c r="L91" s="15"/>
      <c r="M91" s="16"/>
      <c r="N91" s="15"/>
      <c r="O91" s="15"/>
      <c r="P91" s="15"/>
      <c r="Q91" s="15"/>
      <c r="R91" s="15"/>
      <c r="S91" s="18"/>
      <c r="T91" s="13"/>
      <c r="U91" s="19"/>
      <c r="V91" s="1"/>
      <c r="W91" s="13"/>
      <c r="X91" s="13"/>
      <c r="Y91" s="13"/>
      <c r="Z91" s="13"/>
      <c r="AA91" s="13"/>
      <c r="AB91" s="13"/>
      <c r="AC91" s="13"/>
      <c r="AD91" s="13"/>
      <c r="AE91" s="20"/>
      <c r="AF91" s="20"/>
      <c r="AG91" s="20"/>
    </row>
    <row r="92" spans="1:33" ht="15.75" customHeight="1" x14ac:dyDescent="0.2">
      <c r="A92" s="13"/>
      <c r="B92" s="13"/>
      <c r="C92" s="24"/>
      <c r="D92" s="15"/>
      <c r="E92" s="15"/>
      <c r="F92" s="14"/>
      <c r="G92" s="14"/>
      <c r="H92" s="14"/>
      <c r="I92" s="15"/>
      <c r="J92" s="15"/>
      <c r="K92" s="15"/>
      <c r="L92" s="15"/>
      <c r="M92" s="16"/>
      <c r="N92" s="15"/>
      <c r="O92" s="15"/>
      <c r="P92" s="15"/>
      <c r="Q92" s="15"/>
      <c r="R92" s="15"/>
      <c r="S92" s="18"/>
      <c r="T92" s="13"/>
      <c r="U92" s="19"/>
      <c r="V92" s="1"/>
      <c r="W92" s="13"/>
      <c r="X92" s="13"/>
      <c r="Y92" s="13"/>
      <c r="Z92" s="13"/>
      <c r="AA92" s="13"/>
      <c r="AB92" s="13"/>
      <c r="AC92" s="13"/>
      <c r="AD92" s="13"/>
      <c r="AE92" s="20"/>
      <c r="AF92" s="20"/>
      <c r="AG92" s="20"/>
    </row>
    <row r="93" spans="1:33" ht="15.75" customHeight="1" x14ac:dyDescent="0.2">
      <c r="A93" s="13"/>
      <c r="B93" s="13"/>
      <c r="C93" s="24"/>
      <c r="D93" s="15"/>
      <c r="E93" s="15"/>
      <c r="F93" s="14"/>
      <c r="G93" s="14"/>
      <c r="H93" s="14"/>
      <c r="I93" s="15"/>
      <c r="J93" s="15"/>
      <c r="K93" s="15"/>
      <c r="L93" s="15"/>
      <c r="M93" s="16"/>
      <c r="N93" s="15"/>
      <c r="O93" s="15"/>
      <c r="P93" s="15"/>
      <c r="Q93" s="15"/>
      <c r="R93" s="15"/>
      <c r="S93" s="18"/>
      <c r="T93" s="13"/>
      <c r="U93" s="19"/>
      <c r="V93" s="1"/>
      <c r="W93" s="13"/>
      <c r="X93" s="13"/>
      <c r="Y93" s="13"/>
      <c r="Z93" s="13"/>
      <c r="AA93" s="13"/>
      <c r="AB93" s="13"/>
      <c r="AC93" s="13"/>
      <c r="AD93" s="13"/>
      <c r="AE93" s="20"/>
      <c r="AF93" s="20"/>
      <c r="AG93" s="20"/>
    </row>
    <row r="94" spans="1:33" ht="15.75" customHeight="1" x14ac:dyDescent="0.2">
      <c r="A94" s="13"/>
      <c r="B94" s="13"/>
      <c r="C94" s="24"/>
      <c r="D94" s="15"/>
      <c r="E94" s="15"/>
      <c r="F94" s="14"/>
      <c r="G94" s="14"/>
      <c r="H94" s="14"/>
      <c r="I94" s="15"/>
      <c r="J94" s="15"/>
      <c r="K94" s="15"/>
      <c r="L94" s="15"/>
      <c r="M94" s="16"/>
      <c r="N94" s="15"/>
      <c r="O94" s="15"/>
      <c r="P94" s="15"/>
      <c r="Q94" s="15"/>
      <c r="R94" s="15"/>
      <c r="S94" s="18"/>
      <c r="T94" s="13"/>
      <c r="U94" s="19"/>
      <c r="V94" s="1"/>
      <c r="W94" s="13"/>
      <c r="X94" s="13"/>
      <c r="Y94" s="13"/>
      <c r="Z94" s="13"/>
      <c r="AA94" s="13"/>
      <c r="AB94" s="13"/>
      <c r="AC94" s="13"/>
      <c r="AD94" s="13"/>
      <c r="AE94" s="20"/>
      <c r="AF94" s="20"/>
      <c r="AG94" s="20"/>
    </row>
    <row r="95" spans="1:33" ht="15.75" customHeight="1" x14ac:dyDescent="0.2">
      <c r="A95" s="13"/>
      <c r="B95" s="13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22"/>
      <c r="R95" s="22"/>
      <c r="S95" s="18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</row>
    <row r="96" spans="1:33" ht="15.75" customHeight="1" x14ac:dyDescent="0.2">
      <c r="A96" s="13"/>
      <c r="B96" s="13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22"/>
      <c r="R96" s="22"/>
      <c r="S96" s="18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</row>
    <row r="97" spans="1:33" ht="15.75" customHeight="1" x14ac:dyDescent="0.2">
      <c r="A97" s="13"/>
      <c r="B97" s="13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22"/>
      <c r="R97" s="22"/>
      <c r="S97" s="18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</row>
    <row r="98" spans="1:33" ht="15.75" customHeight="1" x14ac:dyDescent="0.2">
      <c r="A98" s="13"/>
      <c r="B98" s="13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22"/>
      <c r="R98" s="22"/>
      <c r="S98" s="18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</row>
    <row r="99" spans="1:33" ht="15.75" customHeight="1" x14ac:dyDescent="0.2">
      <c r="A99" s="13"/>
      <c r="B99" s="13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22"/>
      <c r="R99" s="22"/>
      <c r="S99" s="18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</row>
    <row r="100" spans="1:33" ht="15.75" customHeight="1" x14ac:dyDescent="0.2">
      <c r="A100" s="13"/>
      <c r="B100" s="13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22"/>
      <c r="R100" s="22"/>
      <c r="S100" s="18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</row>
    <row r="101" spans="1:33" ht="15.75" customHeight="1" x14ac:dyDescent="0.2">
      <c r="A101" s="13"/>
      <c r="B101" s="13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22"/>
      <c r="R101" s="22"/>
      <c r="S101" s="18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</row>
    <row r="102" spans="1:33" ht="15.75" customHeight="1" x14ac:dyDescent="0.2">
      <c r="A102" s="13"/>
      <c r="B102" s="13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22"/>
      <c r="R102" s="22"/>
      <c r="S102" s="18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</row>
    <row r="103" spans="1:33" ht="15.75" customHeight="1" x14ac:dyDescent="0.2">
      <c r="A103" s="13"/>
      <c r="B103" s="13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22"/>
      <c r="R103" s="22"/>
      <c r="S103" s="18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</row>
    <row r="104" spans="1:33" ht="15.75" customHeight="1" x14ac:dyDescent="0.2">
      <c r="A104" s="13"/>
      <c r="B104" s="13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22"/>
      <c r="R104" s="22"/>
      <c r="S104" s="18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</row>
    <row r="105" spans="1:33" ht="15.75" customHeight="1" x14ac:dyDescent="0.2">
      <c r="A105" s="13"/>
      <c r="B105" s="13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22"/>
      <c r="R105" s="22"/>
      <c r="S105" s="18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</row>
    <row r="106" spans="1:33" ht="15.75" customHeight="1" x14ac:dyDescent="0.2">
      <c r="A106" s="13"/>
      <c r="B106" s="13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22"/>
      <c r="R106" s="22"/>
      <c r="S106" s="18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</row>
    <row r="107" spans="1:33" ht="15.75" customHeight="1" x14ac:dyDescent="0.2">
      <c r="A107" s="13"/>
      <c r="B107" s="13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22"/>
      <c r="R107" s="22"/>
      <c r="S107" s="18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</row>
    <row r="108" spans="1:33" ht="15.75" customHeight="1" x14ac:dyDescent="0.2">
      <c r="A108" s="13"/>
      <c r="B108" s="13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22"/>
      <c r="R108" s="22"/>
      <c r="S108" s="18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</row>
    <row r="109" spans="1:33" ht="15.75" customHeight="1" x14ac:dyDescent="0.2">
      <c r="A109" s="13"/>
      <c r="B109" s="13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22"/>
      <c r="R109" s="22"/>
      <c r="S109" s="18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</row>
    <row r="110" spans="1:33" ht="15.75" customHeight="1" x14ac:dyDescent="0.2">
      <c r="A110" s="13"/>
      <c r="B110" s="13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22"/>
      <c r="R110" s="22"/>
      <c r="S110" s="18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</row>
    <row r="111" spans="1:33" ht="15.75" customHeight="1" x14ac:dyDescent="0.2">
      <c r="A111" s="13"/>
      <c r="B111" s="13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22"/>
      <c r="R111" s="22"/>
      <c r="S111" s="18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</row>
    <row r="112" spans="1:33" ht="15.75" customHeight="1" x14ac:dyDescent="0.2">
      <c r="A112" s="13"/>
      <c r="B112" s="13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22"/>
      <c r="R112" s="22"/>
      <c r="S112" s="18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</row>
    <row r="113" spans="1:33" ht="15.75" customHeight="1" x14ac:dyDescent="0.2">
      <c r="A113" s="13"/>
      <c r="B113" s="13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22"/>
      <c r="R113" s="22"/>
      <c r="S113" s="18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</row>
    <row r="114" spans="1:33" ht="15.75" customHeight="1" x14ac:dyDescent="0.2">
      <c r="A114" s="13"/>
      <c r="B114" s="13"/>
      <c r="C114" s="22"/>
      <c r="D114" s="22"/>
      <c r="E114" s="22"/>
      <c r="F114" s="22"/>
      <c r="G114" s="22"/>
      <c r="H114" s="22"/>
      <c r="I114" s="22"/>
      <c r="J114" s="22"/>
      <c r="K114" s="22"/>
      <c r="L114" s="22"/>
      <c r="M114" s="22"/>
      <c r="N114" s="22"/>
      <c r="O114" s="22"/>
      <c r="P114" s="22"/>
      <c r="Q114" s="22"/>
      <c r="R114" s="22"/>
      <c r="S114" s="18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</row>
    <row r="115" spans="1:33" ht="15.75" customHeight="1" x14ac:dyDescent="0.2">
      <c r="A115" s="13"/>
      <c r="B115" s="13"/>
      <c r="C115" s="22"/>
      <c r="D115" s="22"/>
      <c r="E115" s="22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18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</row>
    <row r="116" spans="1:33" ht="15.75" customHeight="1" x14ac:dyDescent="0.2">
      <c r="A116" s="13"/>
      <c r="B116" s="13"/>
      <c r="C116" s="22"/>
      <c r="D116" s="22"/>
      <c r="E116" s="22"/>
      <c r="F116" s="22"/>
      <c r="G116" s="22"/>
      <c r="H116" s="22"/>
      <c r="I116" s="22"/>
      <c r="J116" s="22"/>
      <c r="K116" s="22"/>
      <c r="L116" s="22"/>
      <c r="M116" s="22"/>
      <c r="N116" s="22"/>
      <c r="O116" s="22"/>
      <c r="P116" s="22"/>
      <c r="Q116" s="22"/>
      <c r="R116" s="22"/>
      <c r="S116" s="18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</row>
    <row r="117" spans="1:33" ht="15.75" customHeight="1" x14ac:dyDescent="0.2">
      <c r="A117" s="13"/>
      <c r="B117" s="13"/>
      <c r="C117" s="22"/>
      <c r="D117" s="22"/>
      <c r="E117" s="22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18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</row>
    <row r="118" spans="1:33" ht="15.75" customHeight="1" x14ac:dyDescent="0.2">
      <c r="A118" s="13"/>
      <c r="B118" s="13"/>
      <c r="C118" s="22"/>
      <c r="D118" s="22"/>
      <c r="E118" s="22"/>
      <c r="F118" s="22"/>
      <c r="G118" s="22"/>
      <c r="H118" s="22"/>
      <c r="I118" s="22"/>
      <c r="J118" s="22"/>
      <c r="K118" s="22"/>
      <c r="L118" s="22"/>
      <c r="M118" s="22"/>
      <c r="N118" s="22"/>
      <c r="O118" s="22"/>
      <c r="P118" s="22"/>
      <c r="Q118" s="22"/>
      <c r="R118" s="22"/>
      <c r="S118" s="18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</row>
    <row r="119" spans="1:33" ht="15.75" customHeight="1" x14ac:dyDescent="0.2">
      <c r="A119" s="13"/>
      <c r="B119" s="13"/>
      <c r="C119" s="22"/>
      <c r="D119" s="22"/>
      <c r="E119" s="22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18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</row>
    <row r="120" spans="1:33" ht="15.75" customHeight="1" x14ac:dyDescent="0.2">
      <c r="A120" s="13"/>
      <c r="B120" s="13"/>
      <c r="C120" s="22"/>
      <c r="D120" s="22"/>
      <c r="E120" s="22"/>
      <c r="F120" s="22"/>
      <c r="G120" s="22"/>
      <c r="H120" s="22"/>
      <c r="I120" s="22"/>
      <c r="J120" s="22"/>
      <c r="K120" s="22"/>
      <c r="L120" s="22"/>
      <c r="M120" s="22"/>
      <c r="N120" s="22"/>
      <c r="O120" s="22"/>
      <c r="P120" s="22"/>
      <c r="Q120" s="22"/>
      <c r="R120" s="22"/>
      <c r="S120" s="18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</row>
    <row r="121" spans="1:33" ht="15.75" customHeight="1" x14ac:dyDescent="0.2">
      <c r="A121" s="13"/>
      <c r="B121" s="13"/>
      <c r="C121" s="22"/>
      <c r="D121" s="22"/>
      <c r="E121" s="22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18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</row>
    <row r="122" spans="1:33" ht="15.75" customHeight="1" x14ac:dyDescent="0.2">
      <c r="A122" s="13"/>
      <c r="B122" s="13"/>
      <c r="C122" s="22"/>
      <c r="D122" s="22"/>
      <c r="E122" s="22"/>
      <c r="F122" s="22"/>
      <c r="G122" s="22"/>
      <c r="H122" s="22"/>
      <c r="I122" s="22"/>
      <c r="J122" s="22"/>
      <c r="K122" s="22"/>
      <c r="L122" s="22"/>
      <c r="M122" s="22"/>
      <c r="N122" s="22"/>
      <c r="O122" s="22"/>
      <c r="P122" s="22"/>
      <c r="Q122" s="22"/>
      <c r="R122" s="22"/>
      <c r="S122" s="18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</row>
    <row r="123" spans="1:33" ht="15.75" customHeight="1" x14ac:dyDescent="0.2">
      <c r="A123" s="13"/>
      <c r="B123" s="13"/>
      <c r="C123" s="22"/>
      <c r="D123" s="22"/>
      <c r="E123" s="22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18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</row>
    <row r="124" spans="1:33" ht="15.75" customHeight="1" x14ac:dyDescent="0.2">
      <c r="A124" s="13"/>
      <c r="B124" s="13"/>
      <c r="C124" s="22"/>
      <c r="D124" s="22"/>
      <c r="E124" s="22"/>
      <c r="F124" s="22"/>
      <c r="G124" s="22"/>
      <c r="H124" s="22"/>
      <c r="I124" s="22"/>
      <c r="J124" s="22"/>
      <c r="K124" s="22"/>
      <c r="L124" s="22"/>
      <c r="M124" s="22"/>
      <c r="N124" s="22"/>
      <c r="O124" s="22"/>
      <c r="P124" s="22"/>
      <c r="Q124" s="22"/>
      <c r="R124" s="22"/>
      <c r="S124" s="18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</row>
    <row r="125" spans="1:33" ht="15.75" customHeight="1" x14ac:dyDescent="0.2">
      <c r="A125" s="13"/>
      <c r="B125" s="13"/>
      <c r="C125" s="22"/>
      <c r="D125" s="22"/>
      <c r="E125" s="22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18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</row>
    <row r="126" spans="1:33" ht="15.75" customHeight="1" x14ac:dyDescent="0.2">
      <c r="A126" s="13"/>
      <c r="B126" s="13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18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</row>
    <row r="127" spans="1:33" ht="15.75" customHeight="1" x14ac:dyDescent="0.2">
      <c r="A127" s="13"/>
      <c r="B127" s="13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18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</row>
    <row r="128" spans="1:33" ht="15.75" customHeight="1" x14ac:dyDescent="0.2">
      <c r="A128" s="13"/>
      <c r="B128" s="13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18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</row>
    <row r="129" spans="1:33" ht="15.75" customHeight="1" x14ac:dyDescent="0.2">
      <c r="A129" s="13"/>
      <c r="B129" s="13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18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</row>
    <row r="130" spans="1:33" ht="15.75" customHeight="1" x14ac:dyDescent="0.2">
      <c r="A130" s="13"/>
      <c r="B130" s="13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18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</row>
    <row r="131" spans="1:33" ht="15.75" customHeight="1" x14ac:dyDescent="0.2">
      <c r="A131" s="13"/>
      <c r="B131" s="13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18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</row>
    <row r="132" spans="1:33" ht="15.75" customHeight="1" x14ac:dyDescent="0.2">
      <c r="A132" s="13"/>
      <c r="B132" s="13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18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</row>
    <row r="133" spans="1:33" ht="15.75" customHeight="1" x14ac:dyDescent="0.2">
      <c r="A133" s="13"/>
      <c r="B133" s="13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18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</row>
    <row r="134" spans="1:33" ht="15.75" customHeight="1" x14ac:dyDescent="0.2">
      <c r="A134" s="13"/>
      <c r="B134" s="13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18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</row>
    <row r="135" spans="1:33" ht="15.75" customHeight="1" x14ac:dyDescent="0.2">
      <c r="A135" s="13"/>
      <c r="B135" s="13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18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</row>
    <row r="136" spans="1:33" ht="15.75" customHeight="1" x14ac:dyDescent="0.2">
      <c r="A136" s="13"/>
      <c r="B136" s="13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18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</row>
    <row r="137" spans="1:33" ht="15.75" customHeight="1" x14ac:dyDescent="0.2">
      <c r="A137" s="13"/>
      <c r="B137" s="13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18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</row>
    <row r="138" spans="1:33" ht="15.75" customHeight="1" x14ac:dyDescent="0.2">
      <c r="A138" s="13"/>
      <c r="B138" s="13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18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</row>
    <row r="139" spans="1:33" ht="15.75" customHeight="1" x14ac:dyDescent="0.2">
      <c r="A139" s="13"/>
      <c r="B139" s="13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18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</row>
    <row r="140" spans="1:33" ht="15.75" customHeight="1" x14ac:dyDescent="0.2">
      <c r="A140" s="13"/>
      <c r="B140" s="13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18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</row>
    <row r="141" spans="1:33" ht="15.75" customHeight="1" x14ac:dyDescent="0.2">
      <c r="A141" s="13"/>
      <c r="B141" s="13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18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</row>
    <row r="142" spans="1:33" ht="15.75" customHeight="1" x14ac:dyDescent="0.2">
      <c r="A142" s="13"/>
      <c r="B142" s="13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18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</row>
    <row r="143" spans="1:33" ht="15.75" customHeight="1" x14ac:dyDescent="0.2">
      <c r="A143" s="13"/>
      <c r="B143" s="13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18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</row>
    <row r="144" spans="1:33" ht="15.75" customHeight="1" x14ac:dyDescent="0.2">
      <c r="A144" s="13"/>
      <c r="B144" s="13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18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</row>
    <row r="145" spans="1:33" ht="15.75" customHeight="1" x14ac:dyDescent="0.2">
      <c r="A145" s="13"/>
      <c r="B145" s="13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18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</row>
    <row r="146" spans="1:33" ht="15.75" customHeight="1" x14ac:dyDescent="0.2">
      <c r="A146" s="13"/>
      <c r="B146" s="13"/>
      <c r="C146" s="22"/>
      <c r="D146" s="22"/>
      <c r="E146" s="22"/>
      <c r="F146" s="22"/>
      <c r="G146" s="22"/>
      <c r="H146" s="22"/>
      <c r="I146" s="22"/>
      <c r="J146" s="22"/>
      <c r="K146" s="22"/>
      <c r="L146" s="22"/>
      <c r="M146" s="22"/>
      <c r="N146" s="22"/>
      <c r="O146" s="22"/>
      <c r="P146" s="22"/>
      <c r="Q146" s="22"/>
      <c r="R146" s="22"/>
      <c r="S146" s="18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</row>
    <row r="147" spans="1:33" ht="15.75" customHeight="1" x14ac:dyDescent="0.2">
      <c r="A147" s="13"/>
      <c r="B147" s="13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18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</row>
    <row r="148" spans="1:33" ht="15.75" customHeight="1" x14ac:dyDescent="0.2">
      <c r="A148" s="13"/>
      <c r="B148" s="13"/>
      <c r="C148" s="22"/>
      <c r="D148" s="22"/>
      <c r="E148" s="22"/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18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</row>
    <row r="149" spans="1:33" ht="15.75" customHeight="1" x14ac:dyDescent="0.2">
      <c r="A149" s="13"/>
      <c r="B149" s="13"/>
      <c r="C149" s="22"/>
      <c r="D149" s="22"/>
      <c r="E149" s="22"/>
      <c r="F149" s="22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18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</row>
    <row r="150" spans="1:33" ht="15.75" customHeight="1" x14ac:dyDescent="0.2">
      <c r="A150" s="13"/>
      <c r="B150" s="13"/>
      <c r="C150" s="22"/>
      <c r="D150" s="22"/>
      <c r="E150" s="22"/>
      <c r="F150" s="22"/>
      <c r="G150" s="22"/>
      <c r="H150" s="22"/>
      <c r="I150" s="22"/>
      <c r="J150" s="22"/>
      <c r="K150" s="22"/>
      <c r="L150" s="22"/>
      <c r="M150" s="22"/>
      <c r="N150" s="22"/>
      <c r="O150" s="22"/>
      <c r="P150" s="22"/>
      <c r="Q150" s="22"/>
      <c r="R150" s="22"/>
      <c r="S150" s="18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</row>
    <row r="151" spans="1:33" ht="15.75" customHeight="1" x14ac:dyDescent="0.2">
      <c r="A151" s="13"/>
      <c r="B151" s="13"/>
      <c r="C151" s="22"/>
      <c r="D151" s="22"/>
      <c r="E151" s="22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18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</row>
    <row r="152" spans="1:33" ht="15.75" customHeight="1" x14ac:dyDescent="0.2">
      <c r="A152" s="13"/>
      <c r="B152" s="13"/>
      <c r="C152" s="22"/>
      <c r="D152" s="22"/>
      <c r="E152" s="22"/>
      <c r="F152" s="22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18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</row>
    <row r="153" spans="1:33" ht="15.75" customHeight="1" x14ac:dyDescent="0.2">
      <c r="A153" s="13"/>
      <c r="B153" s="13"/>
      <c r="C153" s="22"/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18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</row>
    <row r="154" spans="1:33" ht="15.75" customHeight="1" x14ac:dyDescent="0.2">
      <c r="A154" s="13"/>
      <c r="B154" s="13"/>
      <c r="C154" s="22"/>
      <c r="D154" s="22"/>
      <c r="E154" s="22"/>
      <c r="F154" s="22"/>
      <c r="G154" s="22"/>
      <c r="H154" s="22"/>
      <c r="I154" s="22"/>
      <c r="J154" s="22"/>
      <c r="K154" s="22"/>
      <c r="L154" s="22"/>
      <c r="M154" s="22"/>
      <c r="N154" s="22"/>
      <c r="O154" s="22"/>
      <c r="P154" s="22"/>
      <c r="Q154" s="22"/>
      <c r="R154" s="22"/>
      <c r="S154" s="18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</row>
    <row r="155" spans="1:33" ht="15.75" customHeight="1" x14ac:dyDescent="0.2">
      <c r="A155" s="13"/>
      <c r="B155" s="13"/>
      <c r="C155" s="22"/>
      <c r="D155" s="22"/>
      <c r="E155" s="22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18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</row>
    <row r="156" spans="1:33" ht="15.75" customHeight="1" x14ac:dyDescent="0.2">
      <c r="A156" s="13"/>
      <c r="B156" s="13"/>
      <c r="C156" s="22"/>
      <c r="D156" s="22"/>
      <c r="E156" s="22"/>
      <c r="F156" s="22"/>
      <c r="G156" s="22"/>
      <c r="H156" s="22"/>
      <c r="I156" s="22"/>
      <c r="J156" s="22"/>
      <c r="K156" s="22"/>
      <c r="L156" s="22"/>
      <c r="M156" s="22"/>
      <c r="N156" s="22"/>
      <c r="O156" s="22"/>
      <c r="P156" s="22"/>
      <c r="Q156" s="22"/>
      <c r="R156" s="22"/>
      <c r="S156" s="18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</row>
    <row r="157" spans="1:33" ht="15.75" customHeight="1" x14ac:dyDescent="0.2">
      <c r="A157" s="13"/>
      <c r="B157" s="13"/>
      <c r="C157" s="22"/>
      <c r="D157" s="22"/>
      <c r="E157" s="22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18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</row>
    <row r="158" spans="1:33" ht="15.75" customHeight="1" x14ac:dyDescent="0.2">
      <c r="A158" s="13"/>
      <c r="B158" s="13"/>
      <c r="C158" s="22"/>
      <c r="D158" s="22"/>
      <c r="E158" s="22"/>
      <c r="F158" s="22"/>
      <c r="G158" s="22"/>
      <c r="H158" s="22"/>
      <c r="I158" s="22"/>
      <c r="J158" s="22"/>
      <c r="K158" s="22"/>
      <c r="L158" s="22"/>
      <c r="M158" s="22"/>
      <c r="N158" s="22"/>
      <c r="O158" s="22"/>
      <c r="P158" s="22"/>
      <c r="Q158" s="22"/>
      <c r="R158" s="22"/>
      <c r="S158" s="18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</row>
    <row r="159" spans="1:33" ht="15.75" customHeight="1" x14ac:dyDescent="0.2">
      <c r="A159" s="13"/>
      <c r="B159" s="13"/>
      <c r="C159" s="22"/>
      <c r="D159" s="22"/>
      <c r="E159" s="22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18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</row>
    <row r="160" spans="1:33" ht="15.75" customHeight="1" x14ac:dyDescent="0.2">
      <c r="A160" s="13"/>
      <c r="B160" s="13"/>
      <c r="C160" s="22"/>
      <c r="D160" s="22"/>
      <c r="E160" s="22"/>
      <c r="F160" s="22"/>
      <c r="G160" s="22"/>
      <c r="H160" s="22"/>
      <c r="I160" s="22"/>
      <c r="J160" s="22"/>
      <c r="K160" s="22"/>
      <c r="L160" s="22"/>
      <c r="M160" s="22"/>
      <c r="N160" s="22"/>
      <c r="O160" s="22"/>
      <c r="P160" s="22"/>
      <c r="Q160" s="22"/>
      <c r="R160" s="22"/>
      <c r="S160" s="18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</row>
    <row r="161" spans="1:33" ht="15.75" customHeight="1" x14ac:dyDescent="0.2">
      <c r="A161" s="13"/>
      <c r="B161" s="13"/>
      <c r="C161" s="22"/>
      <c r="D161" s="22"/>
      <c r="E161" s="22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18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</row>
    <row r="162" spans="1:33" ht="15.75" customHeight="1" x14ac:dyDescent="0.2">
      <c r="A162" s="13"/>
      <c r="B162" s="13"/>
      <c r="C162" s="22"/>
      <c r="D162" s="22"/>
      <c r="E162" s="22"/>
      <c r="F162" s="22"/>
      <c r="G162" s="22"/>
      <c r="H162" s="22"/>
      <c r="I162" s="22"/>
      <c r="J162" s="22"/>
      <c r="K162" s="22"/>
      <c r="L162" s="22"/>
      <c r="M162" s="22"/>
      <c r="N162" s="22"/>
      <c r="O162" s="22"/>
      <c r="P162" s="22"/>
      <c r="Q162" s="22"/>
      <c r="R162" s="22"/>
      <c r="S162" s="18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</row>
    <row r="163" spans="1:33" ht="15.75" customHeight="1" x14ac:dyDescent="0.2">
      <c r="A163" s="13"/>
      <c r="B163" s="13"/>
      <c r="C163" s="22"/>
      <c r="D163" s="22"/>
      <c r="E163" s="22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18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</row>
    <row r="164" spans="1:33" ht="15.75" customHeight="1" x14ac:dyDescent="0.2">
      <c r="A164" s="13"/>
      <c r="B164" s="13"/>
      <c r="C164" s="22"/>
      <c r="D164" s="22"/>
      <c r="E164" s="22"/>
      <c r="F164" s="22"/>
      <c r="G164" s="22"/>
      <c r="H164" s="22"/>
      <c r="I164" s="22"/>
      <c r="J164" s="22"/>
      <c r="K164" s="22"/>
      <c r="L164" s="22"/>
      <c r="M164" s="22"/>
      <c r="N164" s="22"/>
      <c r="O164" s="22"/>
      <c r="P164" s="22"/>
      <c r="Q164" s="22"/>
      <c r="R164" s="22"/>
      <c r="S164" s="18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</row>
    <row r="165" spans="1:33" ht="15.75" customHeight="1" x14ac:dyDescent="0.2">
      <c r="A165" s="13"/>
      <c r="B165" s="13"/>
      <c r="C165" s="22"/>
      <c r="D165" s="22"/>
      <c r="E165" s="22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18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</row>
    <row r="166" spans="1:33" ht="15.75" customHeight="1" x14ac:dyDescent="0.2">
      <c r="A166" s="13"/>
      <c r="B166" s="13"/>
      <c r="C166" s="22"/>
      <c r="D166" s="22"/>
      <c r="E166" s="22"/>
      <c r="F166" s="22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18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</row>
    <row r="167" spans="1:33" ht="15.75" customHeight="1" x14ac:dyDescent="0.2">
      <c r="A167" s="13"/>
      <c r="B167" s="13"/>
      <c r="C167" s="22"/>
      <c r="D167" s="22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18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</row>
    <row r="168" spans="1:33" ht="15.75" customHeight="1" x14ac:dyDescent="0.2">
      <c r="A168" s="13"/>
      <c r="B168" s="13"/>
      <c r="C168" s="22"/>
      <c r="D168" s="22"/>
      <c r="E168" s="22"/>
      <c r="F168" s="22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18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</row>
    <row r="169" spans="1:33" ht="15.75" customHeight="1" x14ac:dyDescent="0.2">
      <c r="A169" s="13"/>
      <c r="B169" s="13"/>
      <c r="C169" s="22"/>
      <c r="D169" s="22"/>
      <c r="E169" s="22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18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</row>
    <row r="170" spans="1:33" ht="15.75" customHeight="1" x14ac:dyDescent="0.2">
      <c r="A170" s="13"/>
      <c r="B170" s="13"/>
      <c r="C170" s="22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18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</row>
    <row r="171" spans="1:33" ht="15.75" customHeight="1" x14ac:dyDescent="0.2">
      <c r="A171" s="13"/>
      <c r="B171" s="13"/>
      <c r="C171" s="22"/>
      <c r="D171" s="22"/>
      <c r="E171" s="22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18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</row>
    <row r="172" spans="1:33" ht="15.75" customHeight="1" x14ac:dyDescent="0.2">
      <c r="A172" s="13"/>
      <c r="B172" s="13"/>
      <c r="C172" s="22"/>
      <c r="D172" s="22"/>
      <c r="E172" s="22"/>
      <c r="F172" s="22"/>
      <c r="G172" s="22"/>
      <c r="H172" s="22"/>
      <c r="I172" s="22"/>
      <c r="J172" s="22"/>
      <c r="K172" s="22"/>
      <c r="L172" s="22"/>
      <c r="M172" s="22"/>
      <c r="N172" s="22"/>
      <c r="O172" s="22"/>
      <c r="P172" s="22"/>
      <c r="Q172" s="22"/>
      <c r="R172" s="22"/>
      <c r="S172" s="18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</row>
    <row r="173" spans="1:33" ht="15.75" customHeight="1" x14ac:dyDescent="0.2">
      <c r="A173" s="13"/>
      <c r="B173" s="13"/>
      <c r="C173" s="22"/>
      <c r="D173" s="22"/>
      <c r="E173" s="22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18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</row>
    <row r="174" spans="1:33" ht="15.75" customHeight="1" x14ac:dyDescent="0.2">
      <c r="A174" s="13"/>
      <c r="B174" s="13"/>
      <c r="C174" s="22"/>
      <c r="D174" s="22"/>
      <c r="E174" s="22"/>
      <c r="F174" s="22"/>
      <c r="G174" s="22"/>
      <c r="H174" s="22"/>
      <c r="I174" s="22"/>
      <c r="J174" s="22"/>
      <c r="K174" s="22"/>
      <c r="L174" s="22"/>
      <c r="M174" s="22"/>
      <c r="N174" s="22"/>
      <c r="O174" s="22"/>
      <c r="P174" s="22"/>
      <c r="Q174" s="22"/>
      <c r="R174" s="22"/>
      <c r="S174" s="18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</row>
    <row r="175" spans="1:33" ht="15.75" customHeight="1" x14ac:dyDescent="0.2">
      <c r="A175" s="13"/>
      <c r="B175" s="13"/>
      <c r="C175" s="22"/>
      <c r="D175" s="22"/>
      <c r="E175" s="22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18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</row>
    <row r="176" spans="1:33" ht="15.75" customHeight="1" x14ac:dyDescent="0.2">
      <c r="A176" s="13"/>
      <c r="B176" s="13"/>
      <c r="C176" s="22"/>
      <c r="D176" s="22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  <c r="R176" s="22"/>
      <c r="S176" s="18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</row>
    <row r="177" spans="1:33" ht="15.75" customHeight="1" x14ac:dyDescent="0.2">
      <c r="A177" s="13"/>
      <c r="B177" s="13"/>
      <c r="C177" s="22"/>
      <c r="D177" s="22"/>
      <c r="E177" s="22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18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</row>
    <row r="178" spans="1:33" ht="15.75" customHeight="1" x14ac:dyDescent="0.2">
      <c r="A178" s="13"/>
      <c r="B178" s="13"/>
      <c r="C178" s="22"/>
      <c r="D178" s="22"/>
      <c r="E178" s="22"/>
      <c r="F178" s="22"/>
      <c r="G178" s="22"/>
      <c r="H178" s="22"/>
      <c r="I178" s="22"/>
      <c r="J178" s="22"/>
      <c r="K178" s="22"/>
      <c r="L178" s="22"/>
      <c r="M178" s="22"/>
      <c r="N178" s="22"/>
      <c r="O178" s="22"/>
      <c r="P178" s="22"/>
      <c r="Q178" s="22"/>
      <c r="R178" s="22"/>
      <c r="S178" s="18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</row>
    <row r="179" spans="1:33" ht="15.75" customHeight="1" x14ac:dyDescent="0.2">
      <c r="A179" s="13"/>
      <c r="B179" s="13"/>
      <c r="C179" s="22"/>
      <c r="D179" s="22"/>
      <c r="E179" s="22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18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</row>
    <row r="180" spans="1:33" ht="15.75" customHeight="1" x14ac:dyDescent="0.2">
      <c r="A180" s="13"/>
      <c r="B180" s="13"/>
      <c r="C180" s="22"/>
      <c r="D180" s="22"/>
      <c r="E180" s="22"/>
      <c r="F180" s="22"/>
      <c r="G180" s="22"/>
      <c r="H180" s="22"/>
      <c r="I180" s="22"/>
      <c r="J180" s="22"/>
      <c r="K180" s="22"/>
      <c r="L180" s="22"/>
      <c r="M180" s="22"/>
      <c r="N180" s="22"/>
      <c r="O180" s="22"/>
      <c r="P180" s="22"/>
      <c r="Q180" s="22"/>
      <c r="R180" s="22"/>
      <c r="S180" s="18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</row>
    <row r="181" spans="1:33" ht="15.75" customHeight="1" x14ac:dyDescent="0.2">
      <c r="A181" s="13"/>
      <c r="B181" s="13"/>
      <c r="C181" s="22"/>
      <c r="D181" s="22"/>
      <c r="E181" s="22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18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</row>
    <row r="182" spans="1:33" ht="15.75" customHeight="1" x14ac:dyDescent="0.2">
      <c r="A182" s="13"/>
      <c r="B182" s="13"/>
      <c r="C182" s="22"/>
      <c r="D182" s="22"/>
      <c r="E182" s="22"/>
      <c r="F182" s="22"/>
      <c r="G182" s="22"/>
      <c r="H182" s="22"/>
      <c r="I182" s="22"/>
      <c r="J182" s="22"/>
      <c r="K182" s="22"/>
      <c r="L182" s="22"/>
      <c r="M182" s="22"/>
      <c r="N182" s="22"/>
      <c r="O182" s="22"/>
      <c r="P182" s="22"/>
      <c r="Q182" s="22"/>
      <c r="R182" s="22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</row>
    <row r="183" spans="1:33" ht="15.75" customHeight="1" x14ac:dyDescent="0.2">
      <c r="A183" s="13"/>
      <c r="B183" s="13"/>
      <c r="C183" s="22"/>
      <c r="D183" s="22"/>
      <c r="E183" s="22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</row>
    <row r="184" spans="1:33" ht="15.75" customHeight="1" x14ac:dyDescent="0.2">
      <c r="A184" s="13"/>
      <c r="B184" s="13"/>
      <c r="C184" s="22"/>
      <c r="D184" s="22"/>
      <c r="E184" s="22"/>
      <c r="F184" s="22"/>
      <c r="G184" s="22"/>
      <c r="H184" s="22"/>
      <c r="I184" s="22"/>
      <c r="J184" s="22"/>
      <c r="K184" s="22"/>
      <c r="L184" s="22"/>
      <c r="M184" s="22"/>
      <c r="N184" s="22"/>
      <c r="O184" s="22"/>
      <c r="P184" s="22"/>
      <c r="Q184" s="22"/>
      <c r="R184" s="22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</row>
    <row r="185" spans="1:33" ht="15.75" customHeight="1" x14ac:dyDescent="0.2">
      <c r="C185" s="22"/>
      <c r="D185" s="22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</row>
    <row r="186" spans="1:33" ht="15.75" customHeight="1" x14ac:dyDescent="0.2">
      <c r="C186" s="22"/>
      <c r="D186" s="22"/>
      <c r="E186" s="22"/>
      <c r="F186" s="22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</row>
    <row r="187" spans="1:33" ht="15.75" customHeight="1" x14ac:dyDescent="0.2">
      <c r="C187" s="22"/>
      <c r="D187" s="22"/>
      <c r="E187" s="22"/>
      <c r="F187" s="22"/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22"/>
      <c r="R187" s="22"/>
    </row>
    <row r="188" spans="1:33" ht="15.75" customHeight="1" x14ac:dyDescent="0.2">
      <c r="C188" s="22"/>
      <c r="D188" s="22"/>
      <c r="E188" s="22"/>
      <c r="F188" s="22"/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22"/>
      <c r="R188" s="22"/>
    </row>
    <row r="189" spans="1:33" ht="15.75" customHeight="1" x14ac:dyDescent="0.2">
      <c r="C189" s="22"/>
      <c r="D189" s="22"/>
      <c r="E189" s="22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</row>
    <row r="190" spans="1:33" ht="15.75" customHeight="1" x14ac:dyDescent="0.2">
      <c r="C190" s="22"/>
      <c r="D190" s="22"/>
      <c r="E190" s="22"/>
      <c r="F190" s="22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</row>
    <row r="191" spans="1:33" ht="15.75" customHeight="1" x14ac:dyDescent="0.2">
      <c r="C191" s="22"/>
      <c r="D191" s="22"/>
      <c r="E191" s="22"/>
      <c r="F191" s="22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</row>
    <row r="192" spans="1:33" ht="15.75" customHeight="1" x14ac:dyDescent="0.2">
      <c r="C192" s="22"/>
      <c r="D192" s="22"/>
      <c r="E192" s="22"/>
      <c r="F192" s="22"/>
      <c r="G192" s="22"/>
      <c r="H192" s="22"/>
      <c r="I192" s="22"/>
      <c r="J192" s="22"/>
      <c r="K192" s="22"/>
      <c r="L192" s="22"/>
      <c r="M192" s="22"/>
      <c r="N192" s="22"/>
      <c r="O192" s="22"/>
      <c r="P192" s="22"/>
      <c r="Q192" s="22"/>
      <c r="R192" s="22"/>
    </row>
    <row r="193" spans="3:18" ht="15.75" customHeight="1" x14ac:dyDescent="0.2">
      <c r="C193" s="22"/>
      <c r="D193" s="22"/>
      <c r="E193" s="22"/>
      <c r="F193" s="22"/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22"/>
      <c r="R193" s="22"/>
    </row>
    <row r="194" spans="3:18" ht="15.75" customHeight="1" x14ac:dyDescent="0.2">
      <c r="C194" s="22"/>
      <c r="D194" s="22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  <c r="R194" s="22"/>
    </row>
    <row r="195" spans="3:18" ht="15.75" customHeight="1" x14ac:dyDescent="0.2">
      <c r="C195" s="22"/>
      <c r="D195" s="22"/>
      <c r="E195" s="22"/>
      <c r="F195" s="22"/>
      <c r="G195" s="22"/>
      <c r="H195" s="22"/>
      <c r="I195" s="22"/>
      <c r="J195" s="22"/>
      <c r="K195" s="22"/>
      <c r="L195" s="22"/>
      <c r="M195" s="22"/>
      <c r="N195" s="22"/>
      <c r="O195" s="22"/>
      <c r="P195" s="22"/>
      <c r="Q195" s="22"/>
      <c r="R195" s="22"/>
    </row>
    <row r="196" spans="3:18" ht="15.75" customHeight="1" x14ac:dyDescent="0.2">
      <c r="C196" s="22"/>
      <c r="D196" s="22"/>
      <c r="E196" s="22"/>
      <c r="F196" s="22"/>
      <c r="G196" s="22"/>
      <c r="H196" s="22"/>
      <c r="I196" s="22"/>
      <c r="J196" s="22"/>
      <c r="K196" s="22"/>
      <c r="L196" s="22"/>
      <c r="M196" s="22"/>
      <c r="N196" s="22"/>
      <c r="O196" s="22"/>
      <c r="P196" s="22"/>
      <c r="Q196" s="22"/>
      <c r="R196" s="22"/>
    </row>
    <row r="197" spans="3:18" ht="15.75" customHeight="1" x14ac:dyDescent="0.2">
      <c r="C197" s="22"/>
      <c r="D197" s="22"/>
      <c r="E197" s="22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</row>
    <row r="198" spans="3:18" ht="15.75" customHeight="1" x14ac:dyDescent="0.2">
      <c r="C198" s="22"/>
      <c r="D198" s="22"/>
      <c r="E198" s="22"/>
      <c r="F198" s="22"/>
      <c r="G198" s="22"/>
      <c r="H198" s="22"/>
      <c r="I198" s="22"/>
      <c r="J198" s="22"/>
      <c r="K198" s="22"/>
      <c r="L198" s="22"/>
      <c r="M198" s="22"/>
      <c r="N198" s="22"/>
      <c r="O198" s="22"/>
      <c r="P198" s="22"/>
      <c r="Q198" s="22"/>
      <c r="R198" s="22"/>
    </row>
    <row r="199" spans="3:18" ht="15.75" customHeight="1" x14ac:dyDescent="0.2">
      <c r="C199" s="22"/>
      <c r="D199" s="22"/>
      <c r="E199" s="22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</row>
    <row r="200" spans="3:18" ht="15.75" customHeight="1" x14ac:dyDescent="0.2">
      <c r="C200" s="22"/>
      <c r="D200" s="22"/>
      <c r="E200" s="22"/>
      <c r="F200" s="22"/>
      <c r="G200" s="22"/>
      <c r="H200" s="22"/>
      <c r="I200" s="22"/>
      <c r="J200" s="22"/>
      <c r="K200" s="22"/>
      <c r="L200" s="22"/>
      <c r="M200" s="22"/>
      <c r="N200" s="22"/>
      <c r="O200" s="22"/>
      <c r="P200" s="22"/>
      <c r="Q200" s="22"/>
      <c r="R200" s="22"/>
    </row>
    <row r="201" spans="3:18" ht="15.75" customHeight="1" x14ac:dyDescent="0.2">
      <c r="C201" s="22"/>
      <c r="D201" s="22"/>
      <c r="E201" s="22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</row>
    <row r="202" spans="3:18" ht="15.75" customHeight="1" x14ac:dyDescent="0.2">
      <c r="C202" s="22"/>
      <c r="D202" s="22"/>
      <c r="E202" s="22"/>
      <c r="F202" s="22"/>
      <c r="G202" s="22"/>
      <c r="H202" s="22"/>
      <c r="I202" s="22"/>
      <c r="J202" s="22"/>
      <c r="K202" s="22"/>
      <c r="L202" s="22"/>
      <c r="M202" s="22"/>
      <c r="N202" s="22"/>
      <c r="O202" s="22"/>
      <c r="P202" s="22"/>
      <c r="Q202" s="22"/>
      <c r="R202" s="22"/>
    </row>
    <row r="203" spans="3:18" ht="15.75" customHeight="1" x14ac:dyDescent="0.2">
      <c r="C203" s="22"/>
      <c r="D203" s="22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</row>
    <row r="204" spans="3:18" ht="15.75" customHeight="1" x14ac:dyDescent="0.2">
      <c r="C204" s="22"/>
      <c r="D204" s="22"/>
      <c r="E204" s="22"/>
      <c r="F204" s="22"/>
      <c r="G204" s="22"/>
      <c r="H204" s="22"/>
      <c r="I204" s="22"/>
      <c r="J204" s="22"/>
      <c r="K204" s="22"/>
      <c r="L204" s="22"/>
      <c r="M204" s="22"/>
      <c r="N204" s="22"/>
      <c r="O204" s="22"/>
      <c r="P204" s="22"/>
      <c r="Q204" s="22"/>
      <c r="R204" s="22"/>
    </row>
    <row r="205" spans="3:18" ht="15.75" customHeight="1" x14ac:dyDescent="0.2">
      <c r="C205" s="22"/>
      <c r="D205" s="22"/>
      <c r="E205" s="22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</row>
    <row r="206" spans="3:18" ht="15.75" customHeight="1" x14ac:dyDescent="0.2">
      <c r="C206" s="22"/>
      <c r="D206" s="22"/>
      <c r="E206" s="22"/>
      <c r="F206" s="22"/>
      <c r="G206" s="22"/>
      <c r="H206" s="22"/>
      <c r="I206" s="22"/>
      <c r="J206" s="22"/>
      <c r="K206" s="22"/>
      <c r="L206" s="22"/>
      <c r="M206" s="22"/>
      <c r="N206" s="22"/>
      <c r="O206" s="22"/>
      <c r="P206" s="22"/>
      <c r="Q206" s="22"/>
      <c r="R206" s="22"/>
    </row>
    <row r="207" spans="3:18" ht="15.75" customHeight="1" x14ac:dyDescent="0.2">
      <c r="C207" s="22"/>
      <c r="D207" s="22"/>
      <c r="E207" s="22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</row>
    <row r="208" spans="3:18" ht="15.75" customHeight="1" x14ac:dyDescent="0.2">
      <c r="C208" s="22"/>
      <c r="D208" s="22"/>
      <c r="E208" s="22"/>
      <c r="F208" s="22"/>
      <c r="G208" s="22"/>
      <c r="H208" s="22"/>
      <c r="I208" s="22"/>
      <c r="J208" s="22"/>
      <c r="K208" s="22"/>
      <c r="L208" s="22"/>
      <c r="M208" s="22"/>
      <c r="N208" s="22"/>
      <c r="O208" s="22"/>
      <c r="P208" s="22"/>
      <c r="Q208" s="22"/>
      <c r="R208" s="22"/>
    </row>
    <row r="209" spans="3:18" ht="15.75" customHeight="1" x14ac:dyDescent="0.2">
      <c r="C209" s="22"/>
      <c r="D209" s="22"/>
      <c r="E209" s="22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</row>
    <row r="210" spans="3:18" ht="15.75" customHeight="1" x14ac:dyDescent="0.2">
      <c r="C210" s="22"/>
      <c r="D210" s="22"/>
      <c r="E210" s="22"/>
      <c r="F210" s="22"/>
      <c r="G210" s="22"/>
      <c r="H210" s="22"/>
      <c r="I210" s="22"/>
      <c r="J210" s="22"/>
      <c r="K210" s="22"/>
      <c r="L210" s="22"/>
      <c r="M210" s="22"/>
      <c r="N210" s="22"/>
      <c r="O210" s="22"/>
      <c r="P210" s="22"/>
      <c r="Q210" s="22"/>
      <c r="R210" s="22"/>
    </row>
    <row r="211" spans="3:18" ht="15.75" customHeight="1" x14ac:dyDescent="0.2">
      <c r="C211" s="22"/>
      <c r="D211" s="22"/>
      <c r="E211" s="22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</row>
    <row r="212" spans="3:18" ht="15.75" customHeight="1" x14ac:dyDescent="0.2">
      <c r="C212" s="22"/>
      <c r="D212" s="22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  <c r="R212" s="22"/>
    </row>
    <row r="213" spans="3:18" ht="15.75" customHeight="1" x14ac:dyDescent="0.2">
      <c r="C213" s="22"/>
      <c r="D213" s="22"/>
      <c r="E213" s="22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</row>
    <row r="214" spans="3:18" ht="15.75" customHeight="1" x14ac:dyDescent="0.2">
      <c r="C214" s="22"/>
      <c r="D214" s="22"/>
      <c r="E214" s="22"/>
      <c r="F214" s="22"/>
      <c r="G214" s="22"/>
      <c r="H214" s="22"/>
      <c r="I214" s="22"/>
      <c r="J214" s="22"/>
      <c r="K214" s="22"/>
      <c r="L214" s="22"/>
      <c r="M214" s="22"/>
      <c r="N214" s="22"/>
      <c r="O214" s="22"/>
      <c r="P214" s="22"/>
      <c r="Q214" s="22"/>
      <c r="R214" s="22"/>
    </row>
    <row r="215" spans="3:18" ht="15.75" customHeight="1" x14ac:dyDescent="0.2">
      <c r="C215" s="22"/>
      <c r="D215" s="22"/>
      <c r="E215" s="22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</row>
    <row r="216" spans="3:18" ht="15.75" customHeight="1" x14ac:dyDescent="0.2">
      <c r="C216" s="22"/>
      <c r="D216" s="22"/>
      <c r="E216" s="22"/>
      <c r="F216" s="22"/>
      <c r="G216" s="22"/>
      <c r="H216" s="22"/>
      <c r="I216" s="22"/>
      <c r="J216" s="22"/>
      <c r="K216" s="22"/>
      <c r="L216" s="22"/>
      <c r="M216" s="22"/>
      <c r="N216" s="22"/>
      <c r="O216" s="22"/>
      <c r="P216" s="22"/>
      <c r="Q216" s="22"/>
      <c r="R216" s="22"/>
    </row>
    <row r="217" spans="3:18" ht="15.75" customHeight="1" x14ac:dyDescent="0.2">
      <c r="C217" s="22"/>
      <c r="D217" s="22"/>
      <c r="E217" s="22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</row>
    <row r="218" spans="3:18" ht="15.75" customHeight="1" x14ac:dyDescent="0.2">
      <c r="C218" s="22"/>
      <c r="D218" s="22"/>
      <c r="E218" s="22"/>
      <c r="F218" s="22"/>
      <c r="G218" s="22"/>
      <c r="H218" s="22"/>
      <c r="I218" s="22"/>
      <c r="J218" s="22"/>
      <c r="K218" s="22"/>
      <c r="L218" s="22"/>
      <c r="M218" s="22"/>
      <c r="N218" s="22"/>
      <c r="O218" s="22"/>
      <c r="P218" s="22"/>
      <c r="Q218" s="22"/>
      <c r="R218" s="22"/>
    </row>
    <row r="219" spans="3:18" ht="15.75" customHeight="1" x14ac:dyDescent="0.2">
      <c r="C219" s="22"/>
      <c r="D219" s="22"/>
      <c r="E219" s="22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</row>
    <row r="220" spans="3:18" ht="15.75" customHeight="1" x14ac:dyDescent="0.2">
      <c r="C220" s="22"/>
      <c r="D220" s="22"/>
      <c r="E220" s="22"/>
      <c r="F220" s="22"/>
      <c r="G220" s="22"/>
      <c r="H220" s="22"/>
      <c r="I220" s="22"/>
      <c r="J220" s="22"/>
      <c r="K220" s="22"/>
      <c r="L220" s="22"/>
      <c r="M220" s="22"/>
      <c r="N220" s="22"/>
      <c r="O220" s="22"/>
      <c r="P220" s="22"/>
      <c r="Q220" s="22"/>
      <c r="R220" s="22"/>
    </row>
    <row r="221" spans="3:18" ht="15.75" customHeight="1" x14ac:dyDescent="0.15"/>
    <row r="222" spans="3:18" ht="15.75" customHeight="1" x14ac:dyDescent="0.15"/>
    <row r="223" spans="3:18" ht="15.75" customHeight="1" x14ac:dyDescent="0.15"/>
    <row r="224" spans="3:18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G1000"/>
  <sheetViews>
    <sheetView tabSelected="1" workbookViewId="0">
      <pane xSplit="2" ySplit="3" topLeftCell="C4" activePane="bottomRight" state="frozen"/>
      <selection activeCell="C4" sqref="C4:XFD31"/>
      <selection pane="topRight" activeCell="C4" sqref="C4:XFD31"/>
      <selection pane="bottomLeft" activeCell="C4" sqref="C4:XFD31"/>
      <selection pane="bottomRight" activeCell="C4" sqref="C4:XFD31"/>
    </sheetView>
  </sheetViews>
  <sheetFormatPr baseColWidth="10" defaultColWidth="14.5" defaultRowHeight="15" customHeight="1" x14ac:dyDescent="0.15"/>
  <cols>
    <col min="1" max="1" width="14.83203125" customWidth="1"/>
    <col min="2" max="2" width="15.16406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1.5" customWidth="1"/>
    <col min="16" max="16" width="11" customWidth="1"/>
    <col min="17" max="18" width="8.5" customWidth="1"/>
    <col min="19" max="19" width="8.33203125" customWidth="1"/>
    <col min="20" max="20" width="11.5" customWidth="1"/>
    <col min="21" max="21" width="20.5" customWidth="1"/>
    <col min="22" max="22" width="13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29" t="str">
        <f ca="1">IFERROR(__xludf.DUMMYFUNCTION("IFERROR(VLOOKUP(B2,IMPORTRANGE(""https://docs.google.com/spreadsheets/d/1x0DhHglkXKoEBOD2MBsuK_EyIr1ouxD2ftIpqOYFa-k/edit?usp=sharing"",""OllieShops-SKU-Specific Info!B1:BJ7000""),4,FALSE),"""")"),"Weather Resistant Cornhole Bean Bags - Set of 8 American Flag Corn Hole Bags (Stars &amp; Stripes) - Regulation Size &amp; Weight")</f>
        <v>Weather Resistant Cornhole Bean Bags - Set of 8 American Flag Corn Hole Bags (Stars &amp; Stripes) - Regulation Size &amp; Weight</v>
      </c>
      <c r="B1" s="30"/>
      <c r="C1" s="31" t="s">
        <v>0</v>
      </c>
      <c r="D1" s="33" t="s">
        <v>1</v>
      </c>
      <c r="E1" s="33" t="s">
        <v>2</v>
      </c>
      <c r="F1" s="35" t="s">
        <v>3</v>
      </c>
      <c r="G1" s="35" t="s">
        <v>4</v>
      </c>
      <c r="H1" s="36" t="s">
        <v>5</v>
      </c>
      <c r="I1" s="33" t="s">
        <v>6</v>
      </c>
      <c r="J1" s="33" t="s">
        <v>7</v>
      </c>
      <c r="K1" s="33" t="s">
        <v>8</v>
      </c>
      <c r="L1" s="33" t="s">
        <v>9</v>
      </c>
      <c r="M1" s="40" t="s">
        <v>10</v>
      </c>
      <c r="N1" s="41" t="s">
        <v>11</v>
      </c>
      <c r="O1" s="33" t="s">
        <v>12</v>
      </c>
      <c r="P1" s="33" t="s">
        <v>13</v>
      </c>
      <c r="Q1" s="33" t="s">
        <v>14</v>
      </c>
      <c r="R1" s="33" t="s">
        <v>15</v>
      </c>
      <c r="S1" s="47" t="s">
        <v>16</v>
      </c>
      <c r="T1" s="42" t="s">
        <v>17</v>
      </c>
      <c r="U1" s="42" t="s">
        <v>18</v>
      </c>
      <c r="V1" s="42" t="s">
        <v>19</v>
      </c>
      <c r="W1" s="42" t="s">
        <v>20</v>
      </c>
      <c r="X1" s="42" t="s">
        <v>21</v>
      </c>
      <c r="Y1" s="42" t="s">
        <v>22</v>
      </c>
      <c r="Z1" s="42" t="s">
        <v>23</v>
      </c>
      <c r="AA1" s="42" t="s">
        <v>24</v>
      </c>
      <c r="AB1" s="42" t="s">
        <v>25</v>
      </c>
      <c r="AC1" s="42" t="s">
        <v>26</v>
      </c>
      <c r="AD1" s="44" t="s">
        <v>27</v>
      </c>
      <c r="AE1" s="45" t="s">
        <v>28</v>
      </c>
      <c r="AF1" s="46" t="s">
        <v>29</v>
      </c>
      <c r="AG1" s="45" t="s">
        <v>30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IFERROR(__xludf.DUMMYFUNCTION("IFERROR(VLOOKUP(B2,IMPORTRANGE(""https://docs.google.com/spreadsheets/d/1x0DhHglkXKoEBOD2MBsuK_EyIr1ouxD2ftIpqOYFa-k/edit?usp=sharing"",""OllieShops-SKU-Specific Info!B1:BJ7000""),3,FALSE),"""")"),"B06XG58CYY")</f>
        <v>B06XG58CYY</v>
      </c>
      <c r="B2" s="3" t="s">
        <v>84</v>
      </c>
      <c r="C2" s="32"/>
      <c r="D2" s="34"/>
      <c r="E2" s="32"/>
      <c r="F2" s="34"/>
      <c r="G2" s="34"/>
      <c r="H2" s="37"/>
      <c r="I2" s="34"/>
      <c r="J2" s="34"/>
      <c r="K2" s="37"/>
      <c r="L2" s="37"/>
      <c r="M2" s="37"/>
      <c r="N2" s="34"/>
      <c r="O2" s="34"/>
      <c r="P2" s="32"/>
      <c r="Q2" s="34"/>
      <c r="R2" s="34"/>
      <c r="S2" s="30"/>
      <c r="T2" s="30"/>
      <c r="U2" s="43"/>
      <c r="V2" s="43"/>
      <c r="W2" s="30"/>
      <c r="X2" s="30"/>
      <c r="Y2" s="30"/>
      <c r="Z2" s="30"/>
      <c r="AA2" s="43"/>
      <c r="AB2" s="43"/>
      <c r="AC2" s="43"/>
      <c r="AD2" s="43"/>
      <c r="AE2" s="30"/>
      <c r="AF2" s="30"/>
      <c r="AG2" s="30"/>
    </row>
    <row r="3" spans="1:33" ht="16" x14ac:dyDescent="0.15">
      <c r="A3" s="38" t="s">
        <v>32</v>
      </c>
      <c r="B3" s="39"/>
      <c r="C3" s="4">
        <f>((AE31+AF31)/0.85)*-1</f>
        <v>14.80404705882353</v>
      </c>
      <c r="D3" s="5">
        <f>SUM(D4:D99763)</f>
        <v>1162</v>
      </c>
      <c r="E3" s="5"/>
      <c r="F3" s="6">
        <f t="shared" ref="F3:G3" si="0">SUM(F4:F99763)</f>
        <v>32038.47</v>
      </c>
      <c r="G3" s="6">
        <f t="shared" si="0"/>
        <v>-127.5</v>
      </c>
      <c r="H3" s="7">
        <f>G3/F3*-1</f>
        <v>3.979590785702313E-3</v>
      </c>
      <c r="I3" s="8">
        <f>J3/F3</f>
        <v>0.38137877908096801</v>
      </c>
      <c r="J3" s="6">
        <f>SUM(J4:J99763)</f>
        <v>12218.792572222221</v>
      </c>
      <c r="K3" s="6">
        <f>J3/D3</f>
        <v>10.515312024287626</v>
      </c>
      <c r="L3" s="5"/>
      <c r="M3" s="9"/>
      <c r="N3" s="10"/>
      <c r="O3" s="5" t="str">
        <f ca="1">IFERROR(__xludf.DUMMYFUNCTION("IFERROR(VLOOKUP(B2,IMPORTRANGE(""https://docs.google.com/spreadsheets/d/1owCo6kL_VFQ5nPTdNogErmCBLjNiktT1m3SzTrxu3R0/edit#gid=2146806407"",""Ollie Shops - Compiled!b1:g5000""),2,FALSE),"""")"),"")</f>
        <v/>
      </c>
      <c r="P3" s="5"/>
      <c r="Q3" s="11"/>
      <c r="R3" s="11"/>
      <c r="S3" s="23"/>
      <c r="T3" s="10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10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10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5">
        <f>SUM(W4:W99763)</f>
        <v>15</v>
      </c>
      <c r="X3" s="7">
        <f>AVERAGE(X4:X99763)</f>
        <v>1.0198025987006497E-2</v>
      </c>
      <c r="Y3" s="6">
        <f>ROUND(AVERAGE(Y4:Y99763),2)</f>
        <v>2.35</v>
      </c>
      <c r="Z3" s="5"/>
      <c r="AA3" s="5"/>
      <c r="AB3" s="5"/>
      <c r="AC3" s="5"/>
      <c r="AD3" s="5"/>
      <c r="AE3" s="12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Info!B2:BZ7000""),36,false)),"""")*-1"),-4.66077125374999)</f>
        <v>-4.6607712537499904</v>
      </c>
      <c r="AG3" s="6">
        <f>SUM(AG4:AG99763)</f>
        <v>0</v>
      </c>
    </row>
    <row r="4" spans="1:33" s="52" customFormat="1" ht="15.75" hidden="1" customHeight="1" x14ac:dyDescent="0.2">
      <c r="A4" s="21" t="s">
        <v>33</v>
      </c>
      <c r="B4" s="21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48"/>
      <c r="T4" s="53"/>
      <c r="U4" s="49"/>
      <c r="V4" s="54"/>
      <c r="W4" s="53"/>
      <c r="X4" s="48"/>
      <c r="Y4" s="48"/>
      <c r="Z4" s="53"/>
      <c r="AA4" s="53"/>
      <c r="AB4" s="51"/>
      <c r="AC4" s="48"/>
      <c r="AD4" s="48"/>
      <c r="AE4" s="48"/>
      <c r="AF4" s="48"/>
      <c r="AG4" s="48"/>
    </row>
    <row r="5" spans="1:33" s="52" customFormat="1" ht="15.75" hidden="1" customHeight="1" x14ac:dyDescent="0.2">
      <c r="A5" s="21" t="s">
        <v>34</v>
      </c>
      <c r="B5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48"/>
      <c r="T5" s="53"/>
      <c r="U5" s="49"/>
      <c r="V5" s="54"/>
      <c r="W5" s="53"/>
      <c r="X5" s="48"/>
      <c r="Y5" s="48"/>
      <c r="Z5" s="53"/>
      <c r="AA5" s="53"/>
      <c r="AB5" s="51"/>
      <c r="AC5" s="48"/>
      <c r="AD5" s="48"/>
      <c r="AE5" s="48"/>
      <c r="AF5" s="48"/>
      <c r="AG5" s="48"/>
    </row>
    <row r="6" spans="1:33" s="52" customFormat="1" ht="15.75" hidden="1" customHeight="1" x14ac:dyDescent="0.2">
      <c r="A6" s="21" t="s">
        <v>35</v>
      </c>
      <c r="B6"/>
      <c r="C6" s="17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48"/>
      <c r="T6" s="53"/>
      <c r="U6" s="49"/>
      <c r="V6" s="54"/>
      <c r="W6" s="53"/>
      <c r="X6" s="48"/>
      <c r="Y6" s="48"/>
      <c r="Z6" s="53"/>
      <c r="AA6" s="53"/>
      <c r="AB6" s="51"/>
      <c r="AC6" s="48"/>
      <c r="AD6" s="48"/>
      <c r="AE6" s="48"/>
      <c r="AF6" s="48"/>
      <c r="AG6" s="48"/>
    </row>
    <row r="7" spans="1:33" s="52" customFormat="1" ht="15.75" hidden="1" customHeight="1" x14ac:dyDescent="0.2">
      <c r="A7" s="21" t="s">
        <v>36</v>
      </c>
      <c r="B7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48"/>
      <c r="T7" s="53"/>
      <c r="U7" s="49"/>
      <c r="V7" s="54"/>
      <c r="W7" s="53"/>
      <c r="X7" s="48"/>
      <c r="Y7" s="48"/>
      <c r="Z7" s="53"/>
      <c r="AA7" s="53"/>
      <c r="AB7" s="51"/>
      <c r="AC7" s="48"/>
      <c r="AD7" s="48"/>
      <c r="AE7" s="48"/>
      <c r="AF7" s="48"/>
      <c r="AG7" s="48"/>
    </row>
    <row r="8" spans="1:33" s="52" customFormat="1" ht="15.75" hidden="1" customHeight="1" x14ac:dyDescent="0.2">
      <c r="A8" s="13" t="s">
        <v>37</v>
      </c>
      <c r="B8" s="13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48"/>
      <c r="T8" s="53"/>
      <c r="U8" s="49"/>
      <c r="V8" s="54"/>
      <c r="W8" s="48"/>
      <c r="X8" s="48"/>
      <c r="Y8" s="48"/>
      <c r="Z8" s="48"/>
      <c r="AA8" s="48"/>
      <c r="AB8" s="51"/>
      <c r="AC8" s="48"/>
      <c r="AD8" s="48"/>
      <c r="AE8" s="48"/>
      <c r="AF8" s="48"/>
      <c r="AG8" s="48"/>
    </row>
    <row r="9" spans="1:33" s="52" customFormat="1" ht="15.75" hidden="1" customHeight="1" x14ac:dyDescent="0.2">
      <c r="A9" s="13" t="s">
        <v>38</v>
      </c>
      <c r="B9" s="13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48"/>
      <c r="T9" s="48"/>
      <c r="U9" s="49"/>
      <c r="V9" s="54"/>
      <c r="W9" s="48"/>
      <c r="X9" s="48"/>
      <c r="Y9" s="48"/>
      <c r="Z9" s="48"/>
      <c r="AA9" s="48"/>
      <c r="AB9" s="51"/>
      <c r="AC9" s="48"/>
      <c r="AD9" s="48"/>
      <c r="AE9" s="48"/>
      <c r="AF9" s="48"/>
      <c r="AG9" s="48"/>
    </row>
    <row r="10" spans="1:33" s="52" customFormat="1" ht="15.75" hidden="1" customHeight="1" x14ac:dyDescent="0.2">
      <c r="A10" s="21" t="s">
        <v>39</v>
      </c>
      <c r="B10" s="21"/>
      <c r="C10" s="17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48"/>
      <c r="T10" s="48"/>
      <c r="U10" s="49"/>
      <c r="V10" s="54"/>
      <c r="W10" s="53"/>
      <c r="X10" s="48"/>
      <c r="Y10" s="48"/>
      <c r="Z10" s="53"/>
      <c r="AA10" s="48"/>
      <c r="AB10" s="51"/>
      <c r="AC10" s="53"/>
      <c r="AD10" s="48"/>
      <c r="AE10" s="48"/>
      <c r="AF10" s="48"/>
      <c r="AG10" s="48"/>
    </row>
    <row r="11" spans="1:33" s="52" customFormat="1" ht="15.75" hidden="1" customHeight="1" x14ac:dyDescent="0.2">
      <c r="A11" s="21" t="s">
        <v>40</v>
      </c>
      <c r="B11" s="21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48"/>
      <c r="T11" s="48"/>
      <c r="U11" s="49"/>
      <c r="V11" s="54"/>
      <c r="W11" s="53"/>
      <c r="X11" s="48"/>
      <c r="Y11" s="48"/>
      <c r="Z11" s="53"/>
      <c r="AA11" s="53"/>
      <c r="AB11" s="51"/>
      <c r="AC11" s="53"/>
      <c r="AD11" s="48"/>
      <c r="AE11" s="48"/>
      <c r="AF11" s="48"/>
      <c r="AG11" s="48"/>
    </row>
    <row r="12" spans="1:33" s="52" customFormat="1" ht="15.75" hidden="1" customHeight="1" x14ac:dyDescent="0.2">
      <c r="A12" s="21" t="s">
        <v>41</v>
      </c>
      <c r="B12" s="21"/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48"/>
      <c r="T12" s="48"/>
      <c r="U12" s="49"/>
      <c r="V12" s="54"/>
      <c r="W12" s="53"/>
      <c r="X12" s="48"/>
      <c r="Y12" s="48"/>
      <c r="Z12" s="53"/>
      <c r="AA12" s="53"/>
      <c r="AB12" s="51"/>
      <c r="AC12" s="53"/>
      <c r="AD12" s="48"/>
      <c r="AE12" s="48"/>
      <c r="AF12" s="48"/>
      <c r="AG12" s="48"/>
    </row>
    <row r="13" spans="1:33" s="52" customFormat="1" ht="15.75" hidden="1" customHeight="1" x14ac:dyDescent="0.2">
      <c r="A13" s="13" t="s">
        <v>42</v>
      </c>
      <c r="B13" s="13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48"/>
      <c r="T13" s="48"/>
      <c r="U13" s="49"/>
      <c r="V13" s="54"/>
      <c r="W13" s="48"/>
      <c r="X13" s="48"/>
      <c r="Y13" s="48"/>
      <c r="Z13" s="48"/>
      <c r="AA13" s="48"/>
      <c r="AB13" s="51"/>
      <c r="AC13" s="48"/>
      <c r="AD13" s="48"/>
      <c r="AE13" s="48"/>
      <c r="AF13" s="48"/>
      <c r="AG13" s="48"/>
    </row>
    <row r="14" spans="1:33" s="52" customFormat="1" ht="15.75" hidden="1" customHeight="1" x14ac:dyDescent="0.2">
      <c r="A14" s="21" t="s">
        <v>43</v>
      </c>
      <c r="B14" s="21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48"/>
      <c r="T14" s="48"/>
      <c r="U14" s="49"/>
      <c r="V14" s="54"/>
      <c r="W14" s="53"/>
      <c r="X14" s="48"/>
      <c r="Y14" s="48"/>
      <c r="Z14" s="53"/>
      <c r="AA14" s="53"/>
      <c r="AB14" s="51"/>
      <c r="AC14" s="53"/>
      <c r="AD14" s="48"/>
      <c r="AE14" s="48"/>
      <c r="AF14" s="48"/>
      <c r="AG14" s="48"/>
    </row>
    <row r="15" spans="1:33" s="52" customFormat="1" ht="15.75" hidden="1" customHeight="1" x14ac:dyDescent="0.2">
      <c r="A15" s="13" t="s">
        <v>44</v>
      </c>
      <c r="B15" s="13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48"/>
      <c r="T15" s="48"/>
      <c r="U15" s="49"/>
      <c r="V15" s="54"/>
      <c r="W15" s="48"/>
      <c r="X15" s="48"/>
      <c r="Y15" s="48"/>
      <c r="Z15" s="48"/>
      <c r="AA15" s="48"/>
      <c r="AB15" s="51"/>
      <c r="AC15" s="48"/>
      <c r="AD15" s="48"/>
      <c r="AE15" s="48"/>
      <c r="AF15" s="48"/>
      <c r="AG15" s="48"/>
    </row>
    <row r="16" spans="1:33" s="52" customFormat="1" ht="15.75" hidden="1" customHeight="1" x14ac:dyDescent="0.2">
      <c r="A16" s="21" t="s">
        <v>45</v>
      </c>
      <c r="B16" s="21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48"/>
      <c r="T16" s="48"/>
      <c r="U16" s="49"/>
      <c r="V16" s="54"/>
      <c r="W16" s="48"/>
      <c r="X16" s="48"/>
      <c r="Y16" s="48"/>
      <c r="Z16" s="53"/>
      <c r="AA16" s="48"/>
      <c r="AB16" s="51"/>
      <c r="AC16" s="53"/>
      <c r="AD16" s="48"/>
      <c r="AE16" s="48"/>
      <c r="AF16" s="48"/>
      <c r="AG16" s="48"/>
    </row>
    <row r="17" spans="1:33" s="52" customFormat="1" ht="15.75" hidden="1" customHeight="1" x14ac:dyDescent="0.2">
      <c r="A17" s="13" t="s">
        <v>46</v>
      </c>
      <c r="B17" s="13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48"/>
      <c r="T17" s="48"/>
      <c r="U17" s="49"/>
      <c r="V17" s="54"/>
      <c r="W17" s="48"/>
      <c r="X17" s="48"/>
      <c r="Y17" s="48"/>
      <c r="Z17" s="48"/>
      <c r="AA17" s="48"/>
      <c r="AB17" s="51"/>
      <c r="AC17" s="48"/>
      <c r="AD17" s="48"/>
      <c r="AE17" s="48"/>
      <c r="AF17" s="48"/>
      <c r="AG17" s="48"/>
    </row>
    <row r="18" spans="1:33" s="52" customFormat="1" ht="15.75" hidden="1" customHeight="1" x14ac:dyDescent="0.2">
      <c r="A18" s="13" t="s">
        <v>47</v>
      </c>
      <c r="B18" s="13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48"/>
      <c r="T18" s="48"/>
      <c r="U18" s="49"/>
      <c r="V18" s="54"/>
      <c r="W18" s="48"/>
      <c r="X18" s="48"/>
      <c r="Y18" s="48"/>
      <c r="Z18" s="48"/>
      <c r="AA18" s="48"/>
      <c r="AB18" s="51"/>
      <c r="AC18" s="48"/>
      <c r="AD18" s="48"/>
      <c r="AE18" s="48"/>
      <c r="AF18" s="48"/>
      <c r="AG18" s="48"/>
    </row>
    <row r="19" spans="1:33" s="52" customFormat="1" ht="15.75" hidden="1" customHeight="1" x14ac:dyDescent="0.2">
      <c r="A19" s="21" t="s">
        <v>83</v>
      </c>
      <c r="B19" s="21"/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48"/>
      <c r="T19" s="48"/>
      <c r="U19" s="49"/>
      <c r="V19" s="54"/>
      <c r="W19" s="53"/>
      <c r="X19" s="48"/>
      <c r="Y19" s="48"/>
      <c r="Z19" s="53"/>
      <c r="AA19" s="53"/>
      <c r="AB19" s="51"/>
      <c r="AC19" s="53"/>
      <c r="AD19" s="48"/>
      <c r="AE19" s="48"/>
      <c r="AF19" s="48"/>
      <c r="AG19" s="48"/>
    </row>
    <row r="20" spans="1:33" s="52" customFormat="1" ht="15.75" hidden="1" customHeight="1" x14ac:dyDescent="0.2">
      <c r="A20" s="13" t="s">
        <v>49</v>
      </c>
      <c r="B20" s="13"/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48"/>
      <c r="T20" s="48"/>
      <c r="U20" s="49"/>
      <c r="V20" s="54"/>
      <c r="W20" s="48"/>
      <c r="X20" s="48"/>
      <c r="Y20" s="48"/>
      <c r="Z20" s="48"/>
      <c r="AA20" s="48"/>
      <c r="AB20" s="51"/>
      <c r="AC20" s="48"/>
      <c r="AD20" s="48"/>
      <c r="AE20" s="48"/>
      <c r="AF20" s="48"/>
      <c r="AG20" s="48"/>
    </row>
    <row r="21" spans="1:33" s="52" customFormat="1" ht="15.75" hidden="1" customHeight="1" x14ac:dyDescent="0.2">
      <c r="A21" s="21" t="s">
        <v>50</v>
      </c>
      <c r="B21" s="21"/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48"/>
      <c r="T21" s="48"/>
      <c r="U21" s="49"/>
      <c r="V21" s="54"/>
      <c r="W21" s="53"/>
      <c r="X21" s="48"/>
      <c r="Y21" s="48"/>
      <c r="Z21" s="53"/>
      <c r="AA21" s="53"/>
      <c r="AB21" s="51"/>
      <c r="AC21" s="48"/>
      <c r="AD21" s="48"/>
      <c r="AE21" s="48"/>
      <c r="AF21" s="48"/>
      <c r="AG21" s="48"/>
    </row>
    <row r="22" spans="1:33" s="52" customFormat="1" ht="15.75" hidden="1" customHeight="1" x14ac:dyDescent="0.2">
      <c r="A22" s="21" t="s">
        <v>51</v>
      </c>
      <c r="B22" s="25"/>
      <c r="C22" s="17"/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48"/>
      <c r="T22" s="48"/>
      <c r="U22" s="49"/>
      <c r="V22" s="54"/>
      <c r="W22" s="53"/>
      <c r="X22" s="48"/>
      <c r="Y22" s="48"/>
      <c r="Z22" s="53"/>
      <c r="AA22" s="53"/>
      <c r="AB22" s="51"/>
      <c r="AC22" s="53"/>
      <c r="AD22" s="48"/>
      <c r="AE22" s="48"/>
      <c r="AF22" s="48"/>
      <c r="AG22" s="48"/>
    </row>
    <row r="23" spans="1:33" s="52" customFormat="1" ht="15.75" customHeight="1" x14ac:dyDescent="0.2">
      <c r="A23" s="21" t="s">
        <v>52</v>
      </c>
      <c r="B23"/>
      <c r="C23" s="17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48"/>
      <c r="T23" s="48"/>
      <c r="U23" s="49"/>
      <c r="V23" s="54"/>
      <c r="W23" s="53"/>
      <c r="X23" s="48"/>
      <c r="Y23" s="48"/>
      <c r="Z23" s="53"/>
      <c r="AA23" s="53"/>
      <c r="AB23" s="51"/>
      <c r="AC23" s="53"/>
      <c r="AD23" s="48"/>
      <c r="AE23" s="48"/>
      <c r="AF23" s="48"/>
      <c r="AG23" s="48"/>
    </row>
    <row r="24" spans="1:33" s="52" customFormat="1" ht="15.75" customHeight="1" x14ac:dyDescent="0.2">
      <c r="A24" s="21" t="s">
        <v>53</v>
      </c>
      <c r="B24"/>
      <c r="C24" s="17">
        <f t="shared" ref="C24:C31" si="1">IFERROR(F24/D24," - ")</f>
        <v>27.99</v>
      </c>
      <c r="D24" s="17">
        <v>18</v>
      </c>
      <c r="E24" s="17">
        <v>0</v>
      </c>
      <c r="F24" s="17">
        <v>503.82</v>
      </c>
      <c r="G24" s="17">
        <v>0</v>
      </c>
      <c r="H24" s="17">
        <f t="shared" ref="H24:H31" si="2">G24/F24*-1</f>
        <v>0</v>
      </c>
      <c r="I24" s="17">
        <f t="shared" ref="I24:I31" si="3">J24/F24</f>
        <v>0.38737574927553475</v>
      </c>
      <c r="J24" s="17">
        <f t="shared" ref="J24:J31" si="4">F24*0.85+G24+AF24*D24+D24*AE24+AG24+AD24</f>
        <v>195.16764999999992</v>
      </c>
      <c r="K24" s="17">
        <f t="shared" ref="K24:K31" si="5">J24/D24</f>
        <v>10.842647222222219</v>
      </c>
      <c r="L24" s="17">
        <v>271</v>
      </c>
      <c r="M24" s="17">
        <f t="shared" ref="M24:M31" si="6">IFERROR(D24/L24,"-")</f>
        <v>6.6420664206642069E-2</v>
      </c>
      <c r="N24" s="17">
        <v>0</v>
      </c>
      <c r="O24" s="17">
        <f t="shared" ref="O24:P24" si="7">D24/7</f>
        <v>2.5714285714285716</v>
      </c>
      <c r="P24" s="17">
        <f t="shared" si="7"/>
        <v>0</v>
      </c>
      <c r="Q24" s="17">
        <f t="shared" ref="Q24:Q31" si="8">ROUNDDOWN(N24/(O24+P24),0)</f>
        <v>0</v>
      </c>
      <c r="R24" s="17"/>
      <c r="S24" s="48">
        <v>0</v>
      </c>
      <c r="T24" s="48" t="s">
        <v>56</v>
      </c>
      <c r="U24" s="49" t="s">
        <v>56</v>
      </c>
      <c r="V24" s="54" t="s">
        <v>56</v>
      </c>
      <c r="W24" s="53">
        <v>0</v>
      </c>
      <c r="X24" s="48">
        <f t="shared" ref="X24:X31" si="9">IFERROR(W24/D24,0)</f>
        <v>0</v>
      </c>
      <c r="Y24" s="48">
        <f t="shared" ref="Y24:Y31" si="10">IFERROR(G24/(W24+Z24)*-1,0)</f>
        <v>0</v>
      </c>
      <c r="Z24" s="53">
        <v>0</v>
      </c>
      <c r="AA24" s="53" t="s">
        <v>57</v>
      </c>
      <c r="AB24" s="51">
        <f t="shared" ref="AB24:AB31" si="11">IF(OR(AA24="UsLargeStandardSize",AA24="UsSmallStandardSize"),-0.69,-0.48)</f>
        <v>-0.69</v>
      </c>
      <c r="AC24" s="53">
        <v>0.16334259259259262</v>
      </c>
      <c r="AD24" s="48">
        <f t="shared" ref="AD24:AD31" si="12">IFERROR(AB24*AC24*D24*2,0)</f>
        <v>-4.0574300000000001</v>
      </c>
      <c r="AE24" s="48">
        <v>-7.32</v>
      </c>
      <c r="AF24" s="48">
        <v>-5.4034399999999998</v>
      </c>
      <c r="AG24" s="48">
        <v>0</v>
      </c>
    </row>
    <row r="25" spans="1:33" s="52" customFormat="1" ht="15.75" customHeight="1" x14ac:dyDescent="0.2">
      <c r="A25" s="13" t="s">
        <v>54</v>
      </c>
      <c r="B25" s="13"/>
      <c r="C25" s="17">
        <f t="shared" si="1"/>
        <v>29.924426229508196</v>
      </c>
      <c r="D25" s="17">
        <v>183</v>
      </c>
      <c r="E25" s="17">
        <v>0</v>
      </c>
      <c r="F25" s="17">
        <v>5476.17</v>
      </c>
      <c r="G25" s="17">
        <v>0</v>
      </c>
      <c r="H25" s="17">
        <f t="shared" si="2"/>
        <v>0</v>
      </c>
      <c r="I25" s="17">
        <f t="shared" si="3"/>
        <v>0.42195995406765424</v>
      </c>
      <c r="J25" s="17">
        <f t="shared" si="4"/>
        <v>2310.7244416666663</v>
      </c>
      <c r="K25" s="17">
        <f t="shared" si="5"/>
        <v>12.626909517304187</v>
      </c>
      <c r="L25" s="17">
        <v>970</v>
      </c>
      <c r="M25" s="17">
        <f t="shared" si="6"/>
        <v>0.18865979381443299</v>
      </c>
      <c r="N25" s="17">
        <v>1398</v>
      </c>
      <c r="O25" s="17">
        <f t="shared" ref="O25:P25" si="13">D25/7</f>
        <v>26.142857142857142</v>
      </c>
      <c r="P25" s="17">
        <f t="shared" si="13"/>
        <v>0</v>
      </c>
      <c r="Q25" s="17">
        <f t="shared" si="8"/>
        <v>53</v>
      </c>
      <c r="R25" s="17"/>
      <c r="S25" s="48">
        <v>7.0480928689883912E-2</v>
      </c>
      <c r="T25" s="48" t="s">
        <v>56</v>
      </c>
      <c r="U25" s="49" t="s">
        <v>56</v>
      </c>
      <c r="V25" s="54" t="s">
        <v>56</v>
      </c>
      <c r="W25" s="48">
        <v>0</v>
      </c>
      <c r="X25" s="48">
        <f t="shared" si="9"/>
        <v>0</v>
      </c>
      <c r="Y25" s="48">
        <f t="shared" si="10"/>
        <v>0</v>
      </c>
      <c r="Z25" s="48">
        <v>0</v>
      </c>
      <c r="AA25" s="48" t="s">
        <v>57</v>
      </c>
      <c r="AB25" s="51">
        <f t="shared" si="11"/>
        <v>-0.69</v>
      </c>
      <c r="AC25" s="48">
        <v>0.16334259259259262</v>
      </c>
      <c r="AD25" s="48">
        <f t="shared" si="12"/>
        <v>-41.250538333333338</v>
      </c>
      <c r="AE25" s="48">
        <v>-7.18</v>
      </c>
      <c r="AF25" s="48">
        <v>-5.4034399999999998</v>
      </c>
      <c r="AG25" s="48">
        <v>0</v>
      </c>
    </row>
    <row r="26" spans="1:33" s="52" customFormat="1" ht="15.75" customHeight="1" x14ac:dyDescent="0.2">
      <c r="A26" s="21" t="s">
        <v>58</v>
      </c>
      <c r="B26"/>
      <c r="C26" s="17">
        <f t="shared" si="1"/>
        <v>28.778571428571428</v>
      </c>
      <c r="D26" s="17">
        <v>175</v>
      </c>
      <c r="E26" s="17">
        <v>0</v>
      </c>
      <c r="F26" s="17">
        <v>5036.25</v>
      </c>
      <c r="G26" s="17">
        <v>0</v>
      </c>
      <c r="H26" s="17">
        <f t="shared" si="2"/>
        <v>0</v>
      </c>
      <c r="I26" s="17">
        <f t="shared" si="3"/>
        <v>0.40491700449518769</v>
      </c>
      <c r="J26" s="17">
        <f t="shared" si="4"/>
        <v>2039.263263888889</v>
      </c>
      <c r="K26" s="17">
        <f t="shared" si="5"/>
        <v>11.652932936507938</v>
      </c>
      <c r="L26" s="17">
        <v>941</v>
      </c>
      <c r="M26" s="17">
        <f t="shared" si="6"/>
        <v>0.18597236981934112</v>
      </c>
      <c r="N26" s="17">
        <v>1187</v>
      </c>
      <c r="O26" s="17">
        <f t="shared" ref="O26:P26" si="14">D26/7</f>
        <v>25</v>
      </c>
      <c r="P26" s="17">
        <f t="shared" si="14"/>
        <v>0</v>
      </c>
      <c r="Q26" s="17">
        <f t="shared" si="8"/>
        <v>47</v>
      </c>
      <c r="R26" s="17"/>
      <c r="S26" s="48">
        <v>0.18811881188118809</v>
      </c>
      <c r="T26" s="48" t="s">
        <v>56</v>
      </c>
      <c r="U26" s="49" t="s">
        <v>56</v>
      </c>
      <c r="V26" s="54" t="s">
        <v>56</v>
      </c>
      <c r="W26" s="53">
        <v>0</v>
      </c>
      <c r="X26" s="48">
        <f t="shared" si="9"/>
        <v>0</v>
      </c>
      <c r="Y26" s="48">
        <f t="shared" si="10"/>
        <v>0</v>
      </c>
      <c r="Z26" s="53">
        <v>0</v>
      </c>
      <c r="AA26" s="53" t="s">
        <v>57</v>
      </c>
      <c r="AB26" s="51">
        <f t="shared" si="11"/>
        <v>-0.69</v>
      </c>
      <c r="AC26" s="53">
        <v>0.16334259259259262</v>
      </c>
      <c r="AD26" s="48">
        <f t="shared" si="12"/>
        <v>-39.447236111111117</v>
      </c>
      <c r="AE26" s="48">
        <v>-7.18</v>
      </c>
      <c r="AF26" s="48">
        <v>-5.4034399999999998</v>
      </c>
      <c r="AG26" s="48">
        <v>0</v>
      </c>
    </row>
    <row r="27" spans="1:33" s="52" customFormat="1" ht="15.75" customHeight="1" x14ac:dyDescent="0.2">
      <c r="A27" s="21" t="s">
        <v>60</v>
      </c>
      <c r="B27" s="21" t="s">
        <v>85</v>
      </c>
      <c r="C27" s="17">
        <f t="shared" si="1"/>
        <v>27.737837837837837</v>
      </c>
      <c r="D27" s="17">
        <v>444</v>
      </c>
      <c r="E27" s="17">
        <v>0</v>
      </c>
      <c r="F27" s="17">
        <v>12315.6</v>
      </c>
      <c r="G27" s="17">
        <v>0</v>
      </c>
      <c r="H27" s="17">
        <f t="shared" si="2"/>
        <v>0</v>
      </c>
      <c r="I27" s="17">
        <f t="shared" si="3"/>
        <v>0.3882173314062381</v>
      </c>
      <c r="J27" s="17">
        <f t="shared" si="4"/>
        <v>4781.1293666666661</v>
      </c>
      <c r="K27" s="17">
        <f t="shared" si="5"/>
        <v>10.768309384384382</v>
      </c>
      <c r="L27" s="17">
        <v>988</v>
      </c>
      <c r="M27" s="17">
        <f t="shared" si="6"/>
        <v>0.44939271255060731</v>
      </c>
      <c r="N27" s="17">
        <v>654</v>
      </c>
      <c r="O27" s="17">
        <f t="shared" ref="O27:P27" si="15">D27/7</f>
        <v>63.428571428571431</v>
      </c>
      <c r="P27" s="17">
        <f t="shared" si="15"/>
        <v>0</v>
      </c>
      <c r="Q27" s="17">
        <f t="shared" si="8"/>
        <v>10</v>
      </c>
      <c r="R27" s="17"/>
      <c r="S27" s="48">
        <v>1.019310344827586</v>
      </c>
      <c r="T27" s="48" t="s">
        <v>56</v>
      </c>
      <c r="U27" s="49" t="s">
        <v>56</v>
      </c>
      <c r="V27" s="54" t="s">
        <v>56</v>
      </c>
      <c r="W27" s="53">
        <v>0</v>
      </c>
      <c r="X27" s="48">
        <f t="shared" si="9"/>
        <v>0</v>
      </c>
      <c r="Y27" s="48">
        <f t="shared" si="10"/>
        <v>0</v>
      </c>
      <c r="Z27" s="53">
        <v>0</v>
      </c>
      <c r="AA27" s="53" t="s">
        <v>57</v>
      </c>
      <c r="AB27" s="51">
        <f t="shared" si="11"/>
        <v>-0.69</v>
      </c>
      <c r="AC27" s="53">
        <v>0.16334259259259262</v>
      </c>
      <c r="AD27" s="48">
        <f t="shared" si="12"/>
        <v>-100.08327333333334</v>
      </c>
      <c r="AE27" s="48">
        <v>-7.18</v>
      </c>
      <c r="AF27" s="48">
        <v>-5.4034399999999998</v>
      </c>
      <c r="AG27" s="48">
        <v>0</v>
      </c>
    </row>
    <row r="28" spans="1:33" s="52" customFormat="1" ht="15.75" customHeight="1" x14ac:dyDescent="0.2">
      <c r="A28" s="26" t="s">
        <v>61</v>
      </c>
      <c r="B28"/>
      <c r="C28" s="17">
        <f t="shared" si="1"/>
        <v>25.968369565217394</v>
      </c>
      <c r="D28" s="17">
        <v>276</v>
      </c>
      <c r="E28" s="17">
        <v>0</v>
      </c>
      <c r="F28" s="17">
        <v>7167.27</v>
      </c>
      <c r="G28" s="17">
        <v>-102.74</v>
      </c>
      <c r="H28" s="17">
        <f t="shared" si="2"/>
        <v>1.4334607179581625E-2</v>
      </c>
      <c r="I28" s="17">
        <f t="shared" si="3"/>
        <v>0.34241714534729872</v>
      </c>
      <c r="J28" s="17">
        <f t="shared" si="4"/>
        <v>2454.1961333333338</v>
      </c>
      <c r="K28" s="17">
        <f t="shared" si="5"/>
        <v>8.892014975845413</v>
      </c>
      <c r="L28" s="17">
        <v>768</v>
      </c>
      <c r="M28" s="17">
        <f t="shared" si="6"/>
        <v>0.359375</v>
      </c>
      <c r="N28" s="17">
        <v>383</v>
      </c>
      <c r="O28" s="17">
        <f t="shared" ref="O28:P28" si="16">D28/7</f>
        <v>39.428571428571431</v>
      </c>
      <c r="P28" s="17">
        <f t="shared" si="16"/>
        <v>0</v>
      </c>
      <c r="Q28" s="17">
        <f t="shared" si="8"/>
        <v>9</v>
      </c>
      <c r="R28" s="17"/>
      <c r="S28" s="48">
        <v>4.2145922746781119</v>
      </c>
      <c r="T28" s="48" t="s">
        <v>56</v>
      </c>
      <c r="U28" s="49" t="s">
        <v>56</v>
      </c>
      <c r="V28" s="54" t="s">
        <v>56</v>
      </c>
      <c r="W28" s="55">
        <v>13</v>
      </c>
      <c r="X28" s="48">
        <f t="shared" si="9"/>
        <v>4.710144927536232E-2</v>
      </c>
      <c r="Y28" s="48">
        <f t="shared" si="10"/>
        <v>6.4212499999999997</v>
      </c>
      <c r="Z28" s="55">
        <v>3</v>
      </c>
      <c r="AA28" s="55" t="s">
        <v>57</v>
      </c>
      <c r="AB28" s="51">
        <f t="shared" si="11"/>
        <v>-0.69</v>
      </c>
      <c r="AC28" s="55">
        <v>0.16334259259259262</v>
      </c>
      <c r="AD28" s="48">
        <f t="shared" si="12"/>
        <v>-62.213926666666673</v>
      </c>
      <c r="AE28" s="48">
        <v>-7.18</v>
      </c>
      <c r="AF28" s="48">
        <v>-5.4034399999999998</v>
      </c>
      <c r="AG28" s="48">
        <v>0</v>
      </c>
    </row>
    <row r="29" spans="1:33" s="52" customFormat="1" ht="15.75" customHeight="1" x14ac:dyDescent="0.2">
      <c r="A29" s="26" t="s">
        <v>62</v>
      </c>
      <c r="B29"/>
      <c r="C29" s="17">
        <f t="shared" si="1"/>
        <v>22.404137931034484</v>
      </c>
      <c r="D29" s="17">
        <v>58</v>
      </c>
      <c r="E29" s="17">
        <v>0</v>
      </c>
      <c r="F29" s="17">
        <v>1299.44</v>
      </c>
      <c r="G29" s="17">
        <v>-24.76</v>
      </c>
      <c r="H29" s="17">
        <f t="shared" si="2"/>
        <v>1.9054361878963245E-2</v>
      </c>
      <c r="I29" s="17">
        <f t="shared" si="3"/>
        <v>0.25922746636157806</v>
      </c>
      <c r="J29" s="17">
        <f t="shared" si="4"/>
        <v>336.85053888888905</v>
      </c>
      <c r="K29" s="17">
        <f t="shared" si="5"/>
        <v>5.8077679118773977</v>
      </c>
      <c r="L29" s="17">
        <v>1085</v>
      </c>
      <c r="M29" s="17">
        <f t="shared" si="6"/>
        <v>5.3456221198156684E-2</v>
      </c>
      <c r="N29" s="17">
        <v>271</v>
      </c>
      <c r="O29" s="17">
        <f t="shared" ref="O29:P29" si="17">D29/7</f>
        <v>8.2857142857142865</v>
      </c>
      <c r="P29" s="17">
        <f t="shared" si="17"/>
        <v>0</v>
      </c>
      <c r="Q29" s="17">
        <f t="shared" si="8"/>
        <v>32</v>
      </c>
      <c r="R29" s="17"/>
      <c r="S29" s="48">
        <v>1.5308310991957099</v>
      </c>
      <c r="T29" s="48" t="s">
        <v>56</v>
      </c>
      <c r="U29" s="49" t="s">
        <v>56</v>
      </c>
      <c r="V29" s="54" t="s">
        <v>56</v>
      </c>
      <c r="W29" s="55">
        <v>2</v>
      </c>
      <c r="X29" s="48">
        <f t="shared" si="9"/>
        <v>3.4482758620689655E-2</v>
      </c>
      <c r="Y29" s="48">
        <f t="shared" si="10"/>
        <v>12.38</v>
      </c>
      <c r="Z29" s="55">
        <v>0</v>
      </c>
      <c r="AA29" s="55" t="s">
        <v>57</v>
      </c>
      <c r="AB29" s="51">
        <f t="shared" si="11"/>
        <v>-0.69</v>
      </c>
      <c r="AC29" s="55">
        <v>0.16334259259259262</v>
      </c>
      <c r="AD29" s="48">
        <f t="shared" si="12"/>
        <v>-13.073941111111113</v>
      </c>
      <c r="AE29" s="48">
        <v>-7.18</v>
      </c>
      <c r="AF29" s="48">
        <v>-5.4034399999999998</v>
      </c>
      <c r="AG29" s="48">
        <v>0</v>
      </c>
    </row>
    <row r="30" spans="1:33" s="52" customFormat="1" ht="15.75" customHeight="1" x14ac:dyDescent="0.2">
      <c r="A30" s="26" t="s">
        <v>63</v>
      </c>
      <c r="B30"/>
      <c r="C30" s="17">
        <f t="shared" si="1"/>
        <v>29.99</v>
      </c>
      <c r="D30" s="17">
        <v>5</v>
      </c>
      <c r="E30" s="17">
        <v>0</v>
      </c>
      <c r="F30" s="17">
        <v>149.94999999999999</v>
      </c>
      <c r="G30" s="17">
        <v>0</v>
      </c>
      <c r="H30" s="17">
        <f t="shared" si="2"/>
        <v>0</v>
      </c>
      <c r="I30" s="17">
        <f t="shared" si="3"/>
        <v>0.4228958726983067</v>
      </c>
      <c r="J30" s="17">
        <f t="shared" si="4"/>
        <v>63.413236111111082</v>
      </c>
      <c r="K30" s="17">
        <f t="shared" si="5"/>
        <v>12.682647222222217</v>
      </c>
      <c r="L30" s="17">
        <v>1216</v>
      </c>
      <c r="M30" s="17">
        <f t="shared" si="6"/>
        <v>4.1118421052631577E-3</v>
      </c>
      <c r="N30" s="17">
        <v>268</v>
      </c>
      <c r="O30" s="17">
        <f t="shared" ref="O30:P30" si="18">D30/7</f>
        <v>0.7142857142857143</v>
      </c>
      <c r="P30" s="17">
        <f t="shared" si="18"/>
        <v>0</v>
      </c>
      <c r="Q30" s="17">
        <f t="shared" si="8"/>
        <v>375</v>
      </c>
      <c r="R30" s="17"/>
      <c r="S30" s="48">
        <v>1.3840579710144929</v>
      </c>
      <c r="T30" s="48" t="s">
        <v>56</v>
      </c>
      <c r="U30" s="49" t="s">
        <v>56</v>
      </c>
      <c r="V30" s="54" t="s">
        <v>56</v>
      </c>
      <c r="W30" s="55">
        <v>0</v>
      </c>
      <c r="X30" s="48">
        <f t="shared" si="9"/>
        <v>0</v>
      </c>
      <c r="Y30" s="48">
        <f t="shared" si="10"/>
        <v>0</v>
      </c>
      <c r="Z30" s="55">
        <v>0</v>
      </c>
      <c r="AA30" s="55" t="s">
        <v>57</v>
      </c>
      <c r="AB30" s="51">
        <f t="shared" si="11"/>
        <v>-0.69</v>
      </c>
      <c r="AC30" s="55">
        <v>0.16334259259259262</v>
      </c>
      <c r="AD30" s="48">
        <f t="shared" si="12"/>
        <v>-1.1270638888888889</v>
      </c>
      <c r="AE30" s="48">
        <v>-7.18</v>
      </c>
      <c r="AF30" s="48">
        <v>-5.4034399999999998</v>
      </c>
      <c r="AG30" s="48">
        <v>0</v>
      </c>
    </row>
    <row r="31" spans="1:33" s="52" customFormat="1" ht="15.75" customHeight="1" x14ac:dyDescent="0.2">
      <c r="A31" s="26" t="s">
        <v>64</v>
      </c>
      <c r="B31"/>
      <c r="C31" s="17">
        <f t="shared" si="1"/>
        <v>29.99</v>
      </c>
      <c r="D31" s="17">
        <v>3</v>
      </c>
      <c r="E31" s="17">
        <v>0</v>
      </c>
      <c r="F31" s="17">
        <v>89.97</v>
      </c>
      <c r="G31" s="17">
        <v>0</v>
      </c>
      <c r="H31" s="17">
        <f t="shared" si="2"/>
        <v>0</v>
      </c>
      <c r="I31" s="17">
        <f t="shared" si="3"/>
        <v>0.42289587269830686</v>
      </c>
      <c r="J31" s="17">
        <f t="shared" si="4"/>
        <v>38.047941666666667</v>
      </c>
      <c r="K31" s="17">
        <f t="shared" si="5"/>
        <v>12.682647222222222</v>
      </c>
      <c r="L31" s="17">
        <v>1257</v>
      </c>
      <c r="M31" s="17">
        <f t="shared" si="6"/>
        <v>2.3866348448687352E-3</v>
      </c>
      <c r="N31" s="17">
        <v>266</v>
      </c>
      <c r="O31" s="17">
        <f t="shared" ref="O31:P31" si="19">D31/7</f>
        <v>0.42857142857142855</v>
      </c>
      <c r="P31" s="17">
        <f t="shared" si="19"/>
        <v>0</v>
      </c>
      <c r="Q31" s="17">
        <f t="shared" si="8"/>
        <v>620</v>
      </c>
      <c r="R31" s="17" t="str">
        <f ca="1">IFERROR(__xludf.DUMMYFUNCTION("IFERROR(VLOOKUP($B$2,IMPORTRANGE(""https://docs.google.com/spreadsheets/d/1KiWZV1ko8G7lnRucBRBd29jj3Be6ltMfljMDqzOkQmI/edit#gid=1381463014"",""Lookup!A:F""),6,FALSE),"""")"),"")</f>
        <v/>
      </c>
      <c r="S31" s="48">
        <v>2.2999999999999998</v>
      </c>
      <c r="T31" s="48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1" s="49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1" s="54" t="str">
        <f ca="1">IFERROR(__xludf.DUMMYFUNCTION("IFERROR(VLOOKUP($B$2,IMPORTRANGE(""https://docs.google.com/spreadsheets/d/1KiWZV1ko8G7lnRucBRBd29jj3Be6ltMfljMDqzOkQmI/edit#gid=1381463014"",""Lookup!A:D""),2,FALSE),"""")"),"")</f>
        <v/>
      </c>
      <c r="W31" s="55">
        <v>0</v>
      </c>
      <c r="X31" s="48">
        <f t="shared" si="9"/>
        <v>0</v>
      </c>
      <c r="Y31" s="48">
        <f t="shared" si="10"/>
        <v>0</v>
      </c>
      <c r="Z31" s="55">
        <v>0</v>
      </c>
      <c r="AA31" s="55" t="s">
        <v>57</v>
      </c>
      <c r="AB31" s="51">
        <f t="shared" si="11"/>
        <v>-0.69</v>
      </c>
      <c r="AC31" s="55">
        <v>0.16334259259259262</v>
      </c>
      <c r="AD31" s="48">
        <f t="shared" si="12"/>
        <v>-0.67623833333333339</v>
      </c>
      <c r="AE31" s="48">
        <v>-7.18</v>
      </c>
      <c r="AF31" s="48">
        <v>-5.4034399999999998</v>
      </c>
      <c r="AG31" s="48">
        <v>0</v>
      </c>
    </row>
    <row r="32" spans="1:33" ht="15.75" customHeight="1" x14ac:dyDescent="0.2">
      <c r="C32" s="24"/>
      <c r="D32" s="15"/>
      <c r="E32" s="15"/>
      <c r="F32" s="14"/>
      <c r="G32" s="14"/>
      <c r="H32" s="14"/>
      <c r="I32" s="15"/>
      <c r="J32" s="15"/>
      <c r="K32" s="15"/>
      <c r="L32" s="15"/>
      <c r="M32" s="16"/>
      <c r="N32" s="15"/>
      <c r="O32" s="15"/>
      <c r="P32" s="15"/>
      <c r="Q32" s="15"/>
      <c r="R32" s="15"/>
      <c r="S32" s="18"/>
      <c r="U32" s="19"/>
      <c r="V32" s="1"/>
      <c r="AE32" s="20"/>
      <c r="AF32" s="20"/>
      <c r="AG32" s="20"/>
    </row>
    <row r="33" spans="3:33" ht="15.75" customHeight="1" x14ac:dyDescent="0.2">
      <c r="C33" s="24"/>
      <c r="D33" s="15"/>
      <c r="E33" s="15"/>
      <c r="F33" s="14"/>
      <c r="G33" s="14"/>
      <c r="H33" s="14"/>
      <c r="I33" s="15"/>
      <c r="J33" s="15"/>
      <c r="K33" s="15"/>
      <c r="L33" s="15"/>
      <c r="M33" s="16"/>
      <c r="N33" s="15"/>
      <c r="O33" s="15"/>
      <c r="P33" s="15"/>
      <c r="Q33" s="15"/>
      <c r="R33" s="15"/>
      <c r="S33" s="18"/>
      <c r="U33" s="19"/>
      <c r="V33" s="1"/>
      <c r="AE33" s="20"/>
      <c r="AF33" s="20"/>
      <c r="AG33" s="20"/>
    </row>
    <row r="34" spans="3:33" ht="15.75" customHeight="1" x14ac:dyDescent="0.2">
      <c r="C34" s="24"/>
      <c r="D34" s="15"/>
      <c r="E34" s="15"/>
      <c r="F34" s="14"/>
      <c r="G34" s="14"/>
      <c r="H34" s="14"/>
      <c r="I34" s="15"/>
      <c r="J34" s="15"/>
      <c r="K34" s="15"/>
      <c r="L34" s="15"/>
      <c r="M34" s="16"/>
      <c r="N34" s="15"/>
      <c r="O34" s="15"/>
      <c r="P34" s="15"/>
      <c r="Q34" s="15"/>
      <c r="R34" s="15"/>
      <c r="S34" s="18"/>
      <c r="U34" s="19"/>
      <c r="V34" s="1"/>
      <c r="AE34" s="20"/>
      <c r="AF34" s="20"/>
      <c r="AG34" s="20"/>
    </row>
    <row r="35" spans="3:33" ht="15.75" customHeight="1" x14ac:dyDescent="0.2">
      <c r="C35" s="24"/>
      <c r="D35" s="15"/>
      <c r="E35" s="15"/>
      <c r="F35" s="14"/>
      <c r="G35" s="14"/>
      <c r="H35" s="14"/>
      <c r="I35" s="15"/>
      <c r="J35" s="15"/>
      <c r="K35" s="15"/>
      <c r="L35" s="15"/>
      <c r="M35" s="16"/>
      <c r="N35" s="15"/>
      <c r="O35" s="15"/>
      <c r="P35" s="15"/>
      <c r="Q35" s="15"/>
      <c r="R35" s="15"/>
      <c r="S35" s="18"/>
      <c r="U35" s="19"/>
      <c r="V35" s="1"/>
      <c r="AE35" s="20"/>
      <c r="AF35" s="20"/>
      <c r="AG35" s="20"/>
    </row>
    <row r="36" spans="3:33" ht="15.75" customHeight="1" x14ac:dyDescent="0.2">
      <c r="C36" s="24"/>
      <c r="D36" s="15"/>
      <c r="E36" s="15"/>
      <c r="F36" s="14"/>
      <c r="G36" s="14"/>
      <c r="H36" s="14"/>
      <c r="I36" s="15"/>
      <c r="J36" s="15"/>
      <c r="K36" s="15"/>
      <c r="L36" s="15"/>
      <c r="M36" s="16"/>
      <c r="N36" s="15"/>
      <c r="O36" s="15"/>
      <c r="P36" s="15"/>
      <c r="Q36" s="15"/>
      <c r="R36" s="15"/>
      <c r="S36" s="18"/>
      <c r="U36" s="19"/>
      <c r="V36" s="1"/>
      <c r="AE36" s="20"/>
      <c r="AF36" s="20"/>
      <c r="AG36" s="20"/>
    </row>
    <row r="37" spans="3:33" ht="15.75" customHeight="1" x14ac:dyDescent="0.2">
      <c r="C37" s="24"/>
      <c r="D37" s="15"/>
      <c r="E37" s="15"/>
      <c r="F37" s="14"/>
      <c r="G37" s="14"/>
      <c r="H37" s="14"/>
      <c r="I37" s="15"/>
      <c r="J37" s="15"/>
      <c r="K37" s="15"/>
      <c r="L37" s="15"/>
      <c r="M37" s="16"/>
      <c r="N37" s="15"/>
      <c r="O37" s="15"/>
      <c r="P37" s="15"/>
      <c r="Q37" s="15"/>
      <c r="R37" s="15"/>
      <c r="S37" s="18"/>
      <c r="U37" s="19"/>
      <c r="V37" s="1"/>
      <c r="AE37" s="20"/>
      <c r="AF37" s="20"/>
      <c r="AG37" s="20"/>
    </row>
    <row r="38" spans="3:33" ht="15.75" customHeight="1" x14ac:dyDescent="0.2">
      <c r="C38" s="24"/>
      <c r="D38" s="15"/>
      <c r="E38" s="15"/>
      <c r="F38" s="14"/>
      <c r="G38" s="14"/>
      <c r="H38" s="14"/>
      <c r="I38" s="15"/>
      <c r="J38" s="15"/>
      <c r="K38" s="15"/>
      <c r="L38" s="15"/>
      <c r="M38" s="16"/>
      <c r="N38" s="15"/>
      <c r="O38" s="15"/>
      <c r="P38" s="15"/>
      <c r="Q38" s="15"/>
      <c r="R38" s="15"/>
      <c r="S38" s="18"/>
      <c r="U38" s="19"/>
      <c r="V38" s="1"/>
      <c r="AE38" s="20"/>
      <c r="AF38" s="20"/>
      <c r="AG38" s="20"/>
    </row>
    <row r="39" spans="3:33" ht="15.75" customHeight="1" x14ac:dyDescent="0.2">
      <c r="C39" s="24"/>
      <c r="D39" s="15"/>
      <c r="E39" s="15"/>
      <c r="F39" s="14"/>
      <c r="G39" s="14"/>
      <c r="H39" s="14"/>
      <c r="I39" s="15"/>
      <c r="J39" s="15"/>
      <c r="K39" s="15"/>
      <c r="L39" s="15"/>
      <c r="M39" s="16"/>
      <c r="N39" s="15"/>
      <c r="O39" s="15"/>
      <c r="P39" s="15"/>
      <c r="Q39" s="15"/>
      <c r="R39" s="15"/>
      <c r="S39" s="18"/>
      <c r="U39" s="19"/>
      <c r="V39" s="1"/>
      <c r="AE39" s="20"/>
      <c r="AF39" s="20"/>
      <c r="AG39" s="20"/>
    </row>
    <row r="40" spans="3:33" ht="15.75" customHeight="1" x14ac:dyDescent="0.2">
      <c r="C40" s="24"/>
      <c r="D40" s="15"/>
      <c r="E40" s="15"/>
      <c r="F40" s="14"/>
      <c r="G40" s="14"/>
      <c r="H40" s="14"/>
      <c r="I40" s="15"/>
      <c r="J40" s="15"/>
      <c r="K40" s="15"/>
      <c r="L40" s="15"/>
      <c r="M40" s="16"/>
      <c r="N40" s="15"/>
      <c r="O40" s="15"/>
      <c r="P40" s="15"/>
      <c r="Q40" s="15"/>
      <c r="R40" s="15"/>
      <c r="S40" s="18"/>
      <c r="U40" s="19"/>
      <c r="V40" s="1"/>
      <c r="AE40" s="20"/>
      <c r="AF40" s="20"/>
      <c r="AG40" s="20"/>
    </row>
    <row r="41" spans="3:33" ht="15.75" customHeight="1" x14ac:dyDescent="0.2">
      <c r="C41" s="24"/>
      <c r="D41" s="15"/>
      <c r="E41" s="15"/>
      <c r="F41" s="14"/>
      <c r="G41" s="14"/>
      <c r="H41" s="14"/>
      <c r="I41" s="15"/>
      <c r="J41" s="15"/>
      <c r="K41" s="15"/>
      <c r="L41" s="15"/>
      <c r="M41" s="16"/>
      <c r="N41" s="15"/>
      <c r="O41" s="15"/>
      <c r="P41" s="15"/>
      <c r="Q41" s="15"/>
      <c r="R41" s="15"/>
      <c r="S41" s="18"/>
      <c r="U41" s="19"/>
      <c r="V41" s="1"/>
      <c r="AE41" s="20"/>
      <c r="AF41" s="20"/>
      <c r="AG41" s="20"/>
    </row>
    <row r="42" spans="3:33" ht="15.75" customHeight="1" x14ac:dyDescent="0.2">
      <c r="C42" s="24"/>
      <c r="D42" s="15"/>
      <c r="E42" s="15"/>
      <c r="F42" s="14"/>
      <c r="G42" s="14"/>
      <c r="H42" s="14"/>
      <c r="I42" s="15"/>
      <c r="J42" s="15"/>
      <c r="K42" s="15"/>
      <c r="L42" s="15"/>
      <c r="M42" s="16"/>
      <c r="N42" s="15"/>
      <c r="O42" s="15"/>
      <c r="P42" s="15"/>
      <c r="Q42" s="15"/>
      <c r="R42" s="15"/>
      <c r="S42" s="18"/>
      <c r="U42" s="19"/>
      <c r="V42" s="1"/>
      <c r="AE42" s="20"/>
      <c r="AF42" s="20"/>
      <c r="AG42" s="20"/>
    </row>
    <row r="43" spans="3:33" ht="15.75" customHeight="1" x14ac:dyDescent="0.2">
      <c r="C43" s="24"/>
      <c r="D43" s="15"/>
      <c r="E43" s="15"/>
      <c r="F43" s="14"/>
      <c r="G43" s="14"/>
      <c r="H43" s="14"/>
      <c r="I43" s="15"/>
      <c r="J43" s="15"/>
      <c r="K43" s="15"/>
      <c r="L43" s="15"/>
      <c r="M43" s="16"/>
      <c r="N43" s="15"/>
      <c r="O43" s="15"/>
      <c r="P43" s="15"/>
      <c r="Q43" s="15"/>
      <c r="R43" s="15"/>
      <c r="S43" s="18"/>
      <c r="U43" s="19"/>
      <c r="V43" s="1"/>
      <c r="AE43" s="20"/>
      <c r="AF43" s="20"/>
      <c r="AG43" s="20"/>
    </row>
    <row r="44" spans="3:33" ht="15.75" customHeight="1" x14ac:dyDescent="0.2">
      <c r="C44" s="24"/>
      <c r="D44" s="15"/>
      <c r="E44" s="15"/>
      <c r="F44" s="14"/>
      <c r="G44" s="14"/>
      <c r="H44" s="14"/>
      <c r="I44" s="15"/>
      <c r="J44" s="15"/>
      <c r="K44" s="15"/>
      <c r="L44" s="15"/>
      <c r="M44" s="16"/>
      <c r="N44" s="15"/>
      <c r="O44" s="15"/>
      <c r="P44" s="15"/>
      <c r="Q44" s="15"/>
      <c r="R44" s="15"/>
      <c r="S44" s="18"/>
      <c r="U44" s="19"/>
      <c r="V44" s="1"/>
      <c r="AE44" s="20"/>
      <c r="AF44" s="20"/>
      <c r="AG44" s="20"/>
    </row>
    <row r="45" spans="3:33" ht="15.75" customHeight="1" x14ac:dyDescent="0.2">
      <c r="C45" s="24"/>
      <c r="D45" s="15"/>
      <c r="E45" s="15"/>
      <c r="F45" s="14"/>
      <c r="G45" s="14"/>
      <c r="H45" s="14"/>
      <c r="I45" s="15"/>
      <c r="J45" s="15"/>
      <c r="K45" s="15"/>
      <c r="L45" s="15"/>
      <c r="M45" s="16"/>
      <c r="N45" s="15"/>
      <c r="O45" s="15"/>
      <c r="P45" s="15"/>
      <c r="Q45" s="15"/>
      <c r="R45" s="15"/>
      <c r="S45" s="18"/>
      <c r="U45" s="19"/>
      <c r="V45" s="1"/>
      <c r="AE45" s="20"/>
      <c r="AF45" s="20"/>
      <c r="AG45" s="20"/>
    </row>
    <row r="46" spans="3:33" ht="15.75" customHeight="1" x14ac:dyDescent="0.2">
      <c r="C46" s="24"/>
      <c r="D46" s="15"/>
      <c r="E46" s="15"/>
      <c r="F46" s="14"/>
      <c r="G46" s="14"/>
      <c r="H46" s="14"/>
      <c r="I46" s="15"/>
      <c r="J46" s="15"/>
      <c r="K46" s="15"/>
      <c r="L46" s="15"/>
      <c r="M46" s="16"/>
      <c r="N46" s="15"/>
      <c r="O46" s="15"/>
      <c r="P46" s="15"/>
      <c r="Q46" s="15"/>
      <c r="R46" s="15"/>
      <c r="S46" s="18"/>
      <c r="U46" s="19"/>
      <c r="V46" s="1"/>
      <c r="AE46" s="20"/>
      <c r="AF46" s="20"/>
      <c r="AG46" s="20"/>
    </row>
    <row r="47" spans="3:33" ht="15.75" customHeight="1" x14ac:dyDescent="0.2">
      <c r="C47" s="24"/>
      <c r="D47" s="15"/>
      <c r="E47" s="15"/>
      <c r="F47" s="14"/>
      <c r="G47" s="14"/>
      <c r="H47" s="14"/>
      <c r="I47" s="15"/>
      <c r="J47" s="15"/>
      <c r="K47" s="15"/>
      <c r="L47" s="15"/>
      <c r="M47" s="16"/>
      <c r="N47" s="15"/>
      <c r="O47" s="15"/>
      <c r="P47" s="15"/>
      <c r="Q47" s="15"/>
      <c r="R47" s="15"/>
      <c r="S47" s="18"/>
      <c r="U47" s="19"/>
      <c r="V47" s="1"/>
      <c r="AE47" s="20"/>
      <c r="AF47" s="20"/>
      <c r="AG47" s="20"/>
    </row>
    <row r="48" spans="3:33" ht="15.75" customHeight="1" x14ac:dyDescent="0.2">
      <c r="C48" s="24"/>
      <c r="D48" s="15"/>
      <c r="E48" s="15"/>
      <c r="F48" s="14"/>
      <c r="G48" s="14"/>
      <c r="H48" s="14"/>
      <c r="I48" s="15"/>
      <c r="J48" s="15"/>
      <c r="K48" s="15"/>
      <c r="L48" s="15"/>
      <c r="M48" s="16"/>
      <c r="N48" s="15"/>
      <c r="O48" s="15"/>
      <c r="P48" s="15"/>
      <c r="Q48" s="15"/>
      <c r="R48" s="15"/>
      <c r="S48" s="18"/>
      <c r="U48" s="19"/>
      <c r="V48" s="1"/>
      <c r="AE48" s="20"/>
      <c r="AF48" s="20"/>
      <c r="AG48" s="20"/>
    </row>
    <row r="49" spans="3:33" ht="15.75" customHeight="1" x14ac:dyDescent="0.2">
      <c r="C49" s="24"/>
      <c r="D49" s="15"/>
      <c r="E49" s="15"/>
      <c r="F49" s="14"/>
      <c r="G49" s="14"/>
      <c r="H49" s="14"/>
      <c r="I49" s="15"/>
      <c r="J49" s="15"/>
      <c r="K49" s="15"/>
      <c r="L49" s="15"/>
      <c r="M49" s="16"/>
      <c r="N49" s="15"/>
      <c r="O49" s="15"/>
      <c r="P49" s="15"/>
      <c r="Q49" s="15"/>
      <c r="R49" s="15"/>
      <c r="S49" s="18"/>
      <c r="U49" s="19"/>
      <c r="V49" s="1"/>
      <c r="AE49" s="20"/>
      <c r="AF49" s="20"/>
      <c r="AG49" s="20"/>
    </row>
    <row r="50" spans="3:33" ht="15.75" customHeight="1" x14ac:dyDescent="0.2">
      <c r="C50" s="24"/>
      <c r="D50" s="15"/>
      <c r="E50" s="15"/>
      <c r="F50" s="14"/>
      <c r="G50" s="14"/>
      <c r="H50" s="14"/>
      <c r="I50" s="15"/>
      <c r="J50" s="15"/>
      <c r="K50" s="15"/>
      <c r="L50" s="15"/>
      <c r="M50" s="16"/>
      <c r="N50" s="15"/>
      <c r="O50" s="15"/>
      <c r="P50" s="15"/>
      <c r="Q50" s="15"/>
      <c r="R50" s="15"/>
      <c r="S50" s="18"/>
      <c r="U50" s="19"/>
      <c r="V50" s="1"/>
      <c r="AE50" s="20"/>
      <c r="AF50" s="20"/>
      <c r="AG50" s="20"/>
    </row>
    <row r="51" spans="3:33" ht="15.75" customHeight="1" x14ac:dyDescent="0.2">
      <c r="C51" s="24"/>
      <c r="D51" s="15"/>
      <c r="E51" s="15"/>
      <c r="F51" s="14"/>
      <c r="G51" s="14"/>
      <c r="H51" s="14"/>
      <c r="I51" s="15"/>
      <c r="J51" s="15"/>
      <c r="K51" s="15"/>
      <c r="L51" s="15"/>
      <c r="M51" s="16"/>
      <c r="N51" s="15"/>
      <c r="O51" s="15"/>
      <c r="P51" s="15"/>
      <c r="Q51" s="15"/>
      <c r="R51" s="15"/>
      <c r="S51" s="18"/>
      <c r="U51" s="19"/>
      <c r="V51" s="1"/>
      <c r="AE51" s="20"/>
      <c r="AF51" s="20"/>
      <c r="AG51" s="20"/>
    </row>
    <row r="52" spans="3:33" ht="15.75" customHeight="1" x14ac:dyDescent="0.2">
      <c r="C52" s="24"/>
      <c r="D52" s="15"/>
      <c r="E52" s="15"/>
      <c r="F52" s="14"/>
      <c r="G52" s="14"/>
      <c r="H52" s="14"/>
      <c r="I52" s="15"/>
      <c r="J52" s="15"/>
      <c r="K52" s="15"/>
      <c r="L52" s="15"/>
      <c r="M52" s="16"/>
      <c r="N52" s="15"/>
      <c r="O52" s="15"/>
      <c r="P52" s="15"/>
      <c r="Q52" s="15"/>
      <c r="R52" s="15"/>
      <c r="S52" s="18"/>
      <c r="U52" s="19"/>
      <c r="V52" s="1"/>
      <c r="AE52" s="20"/>
      <c r="AF52" s="20"/>
      <c r="AG52" s="20"/>
    </row>
    <row r="53" spans="3:33" ht="15.75" customHeight="1" x14ac:dyDescent="0.2">
      <c r="C53" s="24"/>
      <c r="D53" s="15"/>
      <c r="E53" s="15"/>
      <c r="F53" s="14"/>
      <c r="G53" s="14"/>
      <c r="H53" s="14"/>
      <c r="I53" s="15"/>
      <c r="J53" s="15"/>
      <c r="K53" s="15"/>
      <c r="L53" s="15"/>
      <c r="M53" s="16"/>
      <c r="N53" s="15"/>
      <c r="O53" s="15"/>
      <c r="P53" s="15"/>
      <c r="Q53" s="15"/>
      <c r="R53" s="15"/>
      <c r="S53" s="18"/>
      <c r="U53" s="19"/>
      <c r="V53" s="1"/>
      <c r="AE53" s="20"/>
      <c r="AF53" s="20"/>
      <c r="AG53" s="20"/>
    </row>
    <row r="54" spans="3:33" ht="15.75" customHeight="1" x14ac:dyDescent="0.2">
      <c r="C54" s="24"/>
      <c r="D54" s="15"/>
      <c r="E54" s="15"/>
      <c r="F54" s="14"/>
      <c r="G54" s="14"/>
      <c r="H54" s="14"/>
      <c r="I54" s="15"/>
      <c r="J54" s="15"/>
      <c r="K54" s="15"/>
      <c r="L54" s="15"/>
      <c r="M54" s="16"/>
      <c r="N54" s="15"/>
      <c r="O54" s="15"/>
      <c r="P54" s="15"/>
      <c r="Q54" s="15"/>
      <c r="R54" s="15"/>
      <c r="S54" s="18"/>
      <c r="U54" s="19"/>
      <c r="V54" s="1"/>
      <c r="AE54" s="20"/>
      <c r="AF54" s="20"/>
      <c r="AG54" s="20"/>
    </row>
    <row r="55" spans="3:33" ht="15.75" customHeight="1" x14ac:dyDescent="0.2">
      <c r="C55" s="24"/>
      <c r="D55" s="15"/>
      <c r="E55" s="15"/>
      <c r="F55" s="14"/>
      <c r="G55" s="14"/>
      <c r="H55" s="14"/>
      <c r="I55" s="15"/>
      <c r="J55" s="15"/>
      <c r="K55" s="15"/>
      <c r="L55" s="15"/>
      <c r="M55" s="16"/>
      <c r="N55" s="15"/>
      <c r="O55" s="15"/>
      <c r="P55" s="15"/>
      <c r="Q55" s="15"/>
      <c r="R55" s="15"/>
      <c r="S55" s="18"/>
      <c r="U55" s="19"/>
      <c r="V55" s="1"/>
      <c r="AE55" s="20"/>
      <c r="AF55" s="20"/>
      <c r="AG55" s="20"/>
    </row>
    <row r="56" spans="3:33" ht="15.75" customHeight="1" x14ac:dyDescent="0.2">
      <c r="C56" s="24"/>
      <c r="D56" s="15"/>
      <c r="E56" s="15"/>
      <c r="F56" s="14"/>
      <c r="G56" s="14"/>
      <c r="H56" s="14"/>
      <c r="I56" s="15"/>
      <c r="J56" s="15"/>
      <c r="K56" s="15"/>
      <c r="L56" s="15"/>
      <c r="M56" s="16"/>
      <c r="N56" s="15"/>
      <c r="O56" s="15"/>
      <c r="P56" s="15"/>
      <c r="Q56" s="15"/>
      <c r="R56" s="15"/>
      <c r="S56" s="18"/>
      <c r="U56" s="19"/>
      <c r="V56" s="1"/>
      <c r="AE56" s="20"/>
      <c r="AF56" s="20"/>
      <c r="AG56" s="20"/>
    </row>
    <row r="57" spans="3:33" ht="15.75" customHeight="1" x14ac:dyDescent="0.2">
      <c r="C57" s="24"/>
      <c r="D57" s="15"/>
      <c r="E57" s="15"/>
      <c r="F57" s="14"/>
      <c r="G57" s="14"/>
      <c r="H57" s="14"/>
      <c r="I57" s="15"/>
      <c r="J57" s="15"/>
      <c r="K57" s="15"/>
      <c r="L57" s="15"/>
      <c r="M57" s="16"/>
      <c r="N57" s="15"/>
      <c r="O57" s="15"/>
      <c r="P57" s="15"/>
      <c r="Q57" s="15"/>
      <c r="R57" s="15"/>
      <c r="S57" s="18"/>
      <c r="U57" s="19"/>
      <c r="V57" s="1"/>
      <c r="AE57" s="20"/>
      <c r="AF57" s="20"/>
      <c r="AG57" s="20"/>
    </row>
    <row r="58" spans="3:33" ht="15.75" customHeight="1" x14ac:dyDescent="0.2">
      <c r="C58" s="24"/>
      <c r="D58" s="15"/>
      <c r="E58" s="15"/>
      <c r="F58" s="14"/>
      <c r="G58" s="14"/>
      <c r="H58" s="14"/>
      <c r="I58" s="15"/>
      <c r="J58" s="15"/>
      <c r="K58" s="15"/>
      <c r="L58" s="15"/>
      <c r="M58" s="16"/>
      <c r="N58" s="15"/>
      <c r="O58" s="15"/>
      <c r="P58" s="15"/>
      <c r="Q58" s="15"/>
      <c r="R58" s="15"/>
      <c r="S58" s="18"/>
      <c r="U58" s="19"/>
      <c r="V58" s="1"/>
      <c r="AE58" s="20"/>
      <c r="AF58" s="20"/>
      <c r="AG58" s="20"/>
    </row>
    <row r="59" spans="3:33" ht="15.75" customHeight="1" x14ac:dyDescent="0.2">
      <c r="C59" s="24"/>
      <c r="D59" s="15"/>
      <c r="E59" s="15"/>
      <c r="F59" s="14"/>
      <c r="G59" s="14"/>
      <c r="H59" s="14"/>
      <c r="I59" s="15"/>
      <c r="J59" s="15"/>
      <c r="K59" s="15"/>
      <c r="L59" s="15"/>
      <c r="M59" s="16"/>
      <c r="N59" s="15"/>
      <c r="O59" s="15"/>
      <c r="P59" s="15"/>
      <c r="Q59" s="15"/>
      <c r="R59" s="15"/>
      <c r="S59" s="18"/>
      <c r="U59" s="19"/>
      <c r="V59" s="1"/>
      <c r="AE59" s="20"/>
      <c r="AF59" s="20"/>
      <c r="AG59" s="20"/>
    </row>
    <row r="60" spans="3:33" ht="15.75" customHeight="1" x14ac:dyDescent="0.2">
      <c r="C60" s="24"/>
      <c r="D60" s="15"/>
      <c r="E60" s="15"/>
      <c r="F60" s="14"/>
      <c r="G60" s="14"/>
      <c r="H60" s="14"/>
      <c r="I60" s="15"/>
      <c r="J60" s="15"/>
      <c r="K60" s="15"/>
      <c r="L60" s="15"/>
      <c r="M60" s="16"/>
      <c r="N60" s="15"/>
      <c r="O60" s="15"/>
      <c r="P60" s="15"/>
      <c r="Q60" s="15"/>
      <c r="R60" s="15"/>
      <c r="S60" s="18"/>
      <c r="U60" s="19"/>
      <c r="V60" s="1"/>
      <c r="AE60" s="20"/>
      <c r="AF60" s="20"/>
      <c r="AG60" s="20"/>
    </row>
    <row r="61" spans="3:33" ht="15.75" customHeight="1" x14ac:dyDescent="0.2">
      <c r="C61" s="24"/>
      <c r="D61" s="15"/>
      <c r="E61" s="15"/>
      <c r="F61" s="14"/>
      <c r="G61" s="14"/>
      <c r="H61" s="14"/>
      <c r="I61" s="15"/>
      <c r="J61" s="15"/>
      <c r="K61" s="15"/>
      <c r="L61" s="15"/>
      <c r="M61" s="16"/>
      <c r="N61" s="15"/>
      <c r="O61" s="15"/>
      <c r="P61" s="15"/>
      <c r="Q61" s="15"/>
      <c r="R61" s="15"/>
      <c r="S61" s="18"/>
      <c r="U61" s="19"/>
      <c r="V61" s="1"/>
      <c r="AE61" s="20"/>
      <c r="AF61" s="20"/>
      <c r="AG61" s="20"/>
    </row>
    <row r="62" spans="3:33" ht="15.75" customHeight="1" x14ac:dyDescent="0.2">
      <c r="C62" s="24"/>
      <c r="D62" s="15"/>
      <c r="E62" s="15"/>
      <c r="F62" s="14"/>
      <c r="G62" s="14"/>
      <c r="H62" s="14"/>
      <c r="I62" s="15"/>
      <c r="J62" s="15"/>
      <c r="K62" s="15"/>
      <c r="L62" s="15"/>
      <c r="M62" s="16"/>
      <c r="N62" s="15"/>
      <c r="O62" s="15"/>
      <c r="P62" s="15"/>
      <c r="Q62" s="15"/>
      <c r="R62" s="15"/>
      <c r="S62" s="18"/>
      <c r="U62" s="19"/>
      <c r="V62" s="1"/>
      <c r="AE62" s="20"/>
      <c r="AF62" s="20"/>
      <c r="AG62" s="20"/>
    </row>
    <row r="63" spans="3:33" ht="15.75" customHeight="1" x14ac:dyDescent="0.2">
      <c r="C63" s="24"/>
      <c r="D63" s="15"/>
      <c r="E63" s="15"/>
      <c r="F63" s="14"/>
      <c r="G63" s="14"/>
      <c r="H63" s="14"/>
      <c r="I63" s="15"/>
      <c r="J63" s="15"/>
      <c r="K63" s="15"/>
      <c r="L63" s="15"/>
      <c r="M63" s="16"/>
      <c r="N63" s="15"/>
      <c r="O63" s="15"/>
      <c r="P63" s="15"/>
      <c r="Q63" s="15"/>
      <c r="R63" s="15"/>
      <c r="S63" s="18"/>
      <c r="U63" s="19"/>
      <c r="V63" s="1"/>
      <c r="AE63" s="20"/>
      <c r="AF63" s="20"/>
      <c r="AG63" s="20"/>
    </row>
    <row r="64" spans="3:33" ht="15.75" customHeight="1" x14ac:dyDescent="0.2">
      <c r="C64" s="24"/>
      <c r="D64" s="15"/>
      <c r="E64" s="15"/>
      <c r="F64" s="14"/>
      <c r="G64" s="14"/>
      <c r="H64" s="14"/>
      <c r="I64" s="15"/>
      <c r="J64" s="15"/>
      <c r="K64" s="15"/>
      <c r="L64" s="15"/>
      <c r="M64" s="16"/>
      <c r="N64" s="15"/>
      <c r="O64" s="15"/>
      <c r="P64" s="15"/>
      <c r="Q64" s="15"/>
      <c r="R64" s="15"/>
      <c r="S64" s="18"/>
      <c r="U64" s="19"/>
      <c r="V64" s="1"/>
      <c r="AE64" s="20"/>
      <c r="AF64" s="20"/>
      <c r="AG64" s="20"/>
    </row>
    <row r="65" spans="3:33" ht="15.75" customHeight="1" x14ac:dyDescent="0.2">
      <c r="C65" s="24"/>
      <c r="D65" s="15"/>
      <c r="E65" s="15"/>
      <c r="F65" s="14"/>
      <c r="G65" s="14"/>
      <c r="H65" s="14"/>
      <c r="I65" s="15"/>
      <c r="J65" s="15"/>
      <c r="K65" s="15"/>
      <c r="L65" s="15"/>
      <c r="M65" s="16"/>
      <c r="N65" s="15"/>
      <c r="O65" s="15"/>
      <c r="P65" s="15"/>
      <c r="Q65" s="15"/>
      <c r="R65" s="15"/>
      <c r="S65" s="18"/>
      <c r="U65" s="19"/>
      <c r="V65" s="1"/>
      <c r="AE65" s="20"/>
      <c r="AF65" s="20"/>
      <c r="AG65" s="20"/>
    </row>
    <row r="66" spans="3:33" ht="15.75" customHeight="1" x14ac:dyDescent="0.2">
      <c r="C66" s="24"/>
      <c r="D66" s="15"/>
      <c r="E66" s="15"/>
      <c r="F66" s="14"/>
      <c r="G66" s="14"/>
      <c r="H66" s="14"/>
      <c r="I66" s="15"/>
      <c r="J66" s="15"/>
      <c r="K66" s="15"/>
      <c r="L66" s="15"/>
      <c r="M66" s="16"/>
      <c r="N66" s="15"/>
      <c r="O66" s="15"/>
      <c r="P66" s="15"/>
      <c r="Q66" s="15"/>
      <c r="R66" s="15"/>
      <c r="S66" s="18"/>
      <c r="U66" s="19"/>
      <c r="V66" s="1"/>
      <c r="AE66" s="20"/>
      <c r="AF66" s="20"/>
      <c r="AG66" s="20"/>
    </row>
    <row r="67" spans="3:33" ht="15.75" customHeight="1" x14ac:dyDescent="0.2">
      <c r="C67" s="24"/>
      <c r="D67" s="15"/>
      <c r="E67" s="15"/>
      <c r="F67" s="14"/>
      <c r="G67" s="14"/>
      <c r="H67" s="14"/>
      <c r="I67" s="15"/>
      <c r="J67" s="15"/>
      <c r="K67" s="15"/>
      <c r="L67" s="15"/>
      <c r="M67" s="16"/>
      <c r="N67" s="15"/>
      <c r="O67" s="15"/>
      <c r="P67" s="15"/>
      <c r="Q67" s="15"/>
      <c r="R67" s="15"/>
      <c r="S67" s="18"/>
      <c r="U67" s="19"/>
      <c r="V67" s="1"/>
      <c r="AE67" s="20"/>
      <c r="AF67" s="20"/>
      <c r="AG67" s="20"/>
    </row>
    <row r="68" spans="3:33" ht="15.75" customHeight="1" x14ac:dyDescent="0.2">
      <c r="C68" s="24"/>
      <c r="D68" s="15"/>
      <c r="E68" s="15"/>
      <c r="F68" s="14"/>
      <c r="G68" s="14"/>
      <c r="H68" s="14"/>
      <c r="I68" s="15"/>
      <c r="J68" s="15"/>
      <c r="K68" s="15"/>
      <c r="L68" s="15"/>
      <c r="M68" s="16"/>
      <c r="N68" s="15"/>
      <c r="O68" s="15"/>
      <c r="P68" s="15"/>
      <c r="Q68" s="15"/>
      <c r="R68" s="15"/>
      <c r="S68" s="18"/>
      <c r="U68" s="19"/>
      <c r="V68" s="1"/>
      <c r="AE68" s="20"/>
      <c r="AF68" s="20"/>
      <c r="AG68" s="20"/>
    </row>
    <row r="69" spans="3:33" ht="15.75" customHeight="1" x14ac:dyDescent="0.2">
      <c r="C69" s="24"/>
      <c r="D69" s="15"/>
      <c r="E69" s="15"/>
      <c r="F69" s="14"/>
      <c r="G69" s="14"/>
      <c r="H69" s="14"/>
      <c r="I69" s="15"/>
      <c r="J69" s="15"/>
      <c r="K69" s="15"/>
      <c r="L69" s="15"/>
      <c r="M69" s="16"/>
      <c r="N69" s="15"/>
      <c r="O69" s="15"/>
      <c r="P69" s="15"/>
      <c r="Q69" s="15"/>
      <c r="R69" s="15"/>
      <c r="S69" s="18"/>
      <c r="U69" s="19"/>
      <c r="V69" s="1"/>
      <c r="AE69" s="20"/>
      <c r="AF69" s="20"/>
      <c r="AG69" s="20"/>
    </row>
    <row r="70" spans="3:33" ht="15.75" customHeight="1" x14ac:dyDescent="0.2">
      <c r="C70" s="24"/>
      <c r="D70" s="15"/>
      <c r="E70" s="15"/>
      <c r="F70" s="14"/>
      <c r="G70" s="14"/>
      <c r="H70" s="14"/>
      <c r="I70" s="15"/>
      <c r="J70" s="15"/>
      <c r="K70" s="15"/>
      <c r="L70" s="15"/>
      <c r="M70" s="16"/>
      <c r="N70" s="15"/>
      <c r="O70" s="15"/>
      <c r="P70" s="15"/>
      <c r="Q70" s="15"/>
      <c r="R70" s="15"/>
      <c r="S70" s="18"/>
      <c r="U70" s="19"/>
      <c r="V70" s="1"/>
      <c r="AE70" s="20"/>
      <c r="AF70" s="20"/>
      <c r="AG70" s="20"/>
    </row>
    <row r="71" spans="3:33" ht="15.75" customHeight="1" x14ac:dyDescent="0.2">
      <c r="C71" s="24"/>
      <c r="D71" s="15"/>
      <c r="E71" s="15"/>
      <c r="F71" s="14"/>
      <c r="G71" s="14"/>
      <c r="H71" s="14"/>
      <c r="I71" s="15"/>
      <c r="J71" s="15"/>
      <c r="K71" s="15"/>
      <c r="L71" s="15"/>
      <c r="M71" s="16"/>
      <c r="N71" s="15"/>
      <c r="O71" s="15"/>
      <c r="P71" s="15"/>
      <c r="Q71" s="15"/>
      <c r="R71" s="15"/>
      <c r="S71" s="18"/>
      <c r="U71" s="19"/>
      <c r="V71" s="1"/>
      <c r="AE71" s="20"/>
      <c r="AF71" s="20"/>
      <c r="AG71" s="20"/>
    </row>
    <row r="72" spans="3:33" ht="15.75" customHeight="1" x14ac:dyDescent="0.2">
      <c r="C72" s="24"/>
      <c r="D72" s="15"/>
      <c r="E72" s="15"/>
      <c r="F72" s="14"/>
      <c r="G72" s="14"/>
      <c r="H72" s="14"/>
      <c r="I72" s="15"/>
      <c r="J72" s="15"/>
      <c r="K72" s="15"/>
      <c r="L72" s="15"/>
      <c r="M72" s="16"/>
      <c r="N72" s="15"/>
      <c r="O72" s="15"/>
      <c r="P72" s="15"/>
      <c r="Q72" s="15"/>
      <c r="R72" s="15"/>
      <c r="S72" s="18"/>
      <c r="U72" s="19"/>
      <c r="V72" s="1"/>
      <c r="AE72" s="20"/>
      <c r="AF72" s="20"/>
      <c r="AG72" s="20"/>
    </row>
    <row r="73" spans="3:33" ht="15.75" customHeight="1" x14ac:dyDescent="0.2">
      <c r="C73" s="24"/>
      <c r="D73" s="15"/>
      <c r="E73" s="15"/>
      <c r="F73" s="14"/>
      <c r="G73" s="14"/>
      <c r="H73" s="14"/>
      <c r="I73" s="15"/>
      <c r="J73" s="15"/>
      <c r="K73" s="15"/>
      <c r="L73" s="15"/>
      <c r="M73" s="16"/>
      <c r="N73" s="15"/>
      <c r="O73" s="15"/>
      <c r="P73" s="15"/>
      <c r="Q73" s="15"/>
      <c r="R73" s="15"/>
      <c r="S73" s="18"/>
      <c r="U73" s="19"/>
      <c r="V73" s="1"/>
      <c r="AE73" s="20"/>
      <c r="AF73" s="20"/>
      <c r="AG73" s="20"/>
    </row>
    <row r="74" spans="3:33" ht="15.75" customHeight="1" x14ac:dyDescent="0.2">
      <c r="C74" s="24"/>
      <c r="D74" s="15"/>
      <c r="E74" s="15"/>
      <c r="F74" s="14"/>
      <c r="G74" s="14"/>
      <c r="H74" s="14"/>
      <c r="I74" s="15"/>
      <c r="J74" s="15"/>
      <c r="K74" s="15"/>
      <c r="L74" s="15"/>
      <c r="M74" s="16"/>
      <c r="N74" s="15"/>
      <c r="O74" s="15"/>
      <c r="P74" s="15"/>
      <c r="Q74" s="15"/>
      <c r="R74" s="15"/>
      <c r="S74" s="18"/>
      <c r="U74" s="19"/>
      <c r="V74" s="1"/>
      <c r="AE74" s="20"/>
      <c r="AF74" s="20"/>
      <c r="AG74" s="20"/>
    </row>
    <row r="75" spans="3:33" ht="15.75" customHeight="1" x14ac:dyDescent="0.2">
      <c r="C75" s="24"/>
      <c r="D75" s="15"/>
      <c r="E75" s="15"/>
      <c r="F75" s="14"/>
      <c r="G75" s="14"/>
      <c r="H75" s="14"/>
      <c r="I75" s="15"/>
      <c r="J75" s="15"/>
      <c r="K75" s="15"/>
      <c r="L75" s="15"/>
      <c r="M75" s="16"/>
      <c r="N75" s="15"/>
      <c r="O75" s="15"/>
      <c r="P75" s="15"/>
      <c r="Q75" s="15"/>
      <c r="R75" s="15"/>
      <c r="S75" s="18"/>
      <c r="U75" s="19"/>
      <c r="V75" s="1"/>
      <c r="AE75" s="20"/>
      <c r="AF75" s="20"/>
      <c r="AG75" s="20"/>
    </row>
    <row r="76" spans="3:33" ht="15.75" customHeight="1" x14ac:dyDescent="0.2">
      <c r="C76" s="24"/>
      <c r="D76" s="15"/>
      <c r="E76" s="15"/>
      <c r="F76" s="14"/>
      <c r="G76" s="14"/>
      <c r="H76" s="14"/>
      <c r="I76" s="15"/>
      <c r="J76" s="15"/>
      <c r="K76" s="15"/>
      <c r="L76" s="15"/>
      <c r="M76" s="16"/>
      <c r="N76" s="15"/>
      <c r="O76" s="15"/>
      <c r="P76" s="15"/>
      <c r="Q76" s="15"/>
      <c r="R76" s="15"/>
      <c r="S76" s="18"/>
      <c r="U76" s="19"/>
      <c r="V76" s="1"/>
      <c r="AE76" s="20"/>
      <c r="AF76" s="20"/>
      <c r="AG76" s="20"/>
    </row>
    <row r="77" spans="3:33" ht="15.75" customHeight="1" x14ac:dyDescent="0.2">
      <c r="C77" s="24"/>
      <c r="D77" s="15"/>
      <c r="E77" s="15"/>
      <c r="F77" s="14"/>
      <c r="G77" s="14"/>
      <c r="H77" s="14"/>
      <c r="I77" s="15"/>
      <c r="J77" s="15"/>
      <c r="K77" s="15"/>
      <c r="L77" s="15"/>
      <c r="M77" s="16"/>
      <c r="N77" s="15"/>
      <c r="O77" s="15"/>
      <c r="P77" s="15"/>
      <c r="Q77" s="15"/>
      <c r="R77" s="15"/>
      <c r="S77" s="18"/>
      <c r="U77" s="19"/>
      <c r="V77" s="1"/>
      <c r="AE77" s="20"/>
      <c r="AF77" s="20"/>
      <c r="AG77" s="20"/>
    </row>
    <row r="78" spans="3:33" ht="15.75" customHeight="1" x14ac:dyDescent="0.2">
      <c r="C78" s="24"/>
      <c r="D78" s="15"/>
      <c r="E78" s="15"/>
      <c r="F78" s="14"/>
      <c r="G78" s="14"/>
      <c r="H78" s="14"/>
      <c r="I78" s="15"/>
      <c r="J78" s="15"/>
      <c r="K78" s="15"/>
      <c r="L78" s="15"/>
      <c r="M78" s="16"/>
      <c r="N78" s="15"/>
      <c r="O78" s="15"/>
      <c r="P78" s="15"/>
      <c r="Q78" s="15"/>
      <c r="R78" s="15"/>
      <c r="S78" s="18"/>
      <c r="U78" s="19"/>
      <c r="V78" s="1"/>
      <c r="AE78" s="20"/>
      <c r="AF78" s="20"/>
      <c r="AG78" s="20"/>
    </row>
    <row r="79" spans="3:33" ht="15.75" customHeight="1" x14ac:dyDescent="0.2">
      <c r="C79" s="24"/>
      <c r="D79" s="15"/>
      <c r="E79" s="15"/>
      <c r="F79" s="14"/>
      <c r="G79" s="14"/>
      <c r="H79" s="14"/>
      <c r="I79" s="15"/>
      <c r="J79" s="15"/>
      <c r="K79" s="15"/>
      <c r="L79" s="15"/>
      <c r="M79" s="16"/>
      <c r="N79" s="15"/>
      <c r="O79" s="15"/>
      <c r="P79" s="15"/>
      <c r="Q79" s="15"/>
      <c r="R79" s="15"/>
      <c r="S79" s="18"/>
      <c r="U79" s="19"/>
      <c r="V79" s="1"/>
      <c r="AE79" s="20"/>
      <c r="AF79" s="20"/>
      <c r="AG79" s="20"/>
    </row>
    <row r="80" spans="3:33" ht="15.75" customHeight="1" x14ac:dyDescent="0.2">
      <c r="C80" s="24"/>
      <c r="D80" s="15"/>
      <c r="E80" s="15"/>
      <c r="F80" s="14"/>
      <c r="G80" s="14"/>
      <c r="H80" s="14"/>
      <c r="I80" s="15"/>
      <c r="J80" s="15"/>
      <c r="K80" s="15"/>
      <c r="L80" s="15"/>
      <c r="M80" s="16"/>
      <c r="N80" s="15"/>
      <c r="O80" s="15"/>
      <c r="P80" s="15"/>
      <c r="Q80" s="15"/>
      <c r="R80" s="15"/>
      <c r="S80" s="18"/>
      <c r="U80" s="19"/>
      <c r="V80" s="1"/>
      <c r="AE80" s="20"/>
      <c r="AF80" s="20"/>
      <c r="AG80" s="20"/>
    </row>
    <row r="81" spans="3:33" ht="15.75" customHeight="1" x14ac:dyDescent="0.2">
      <c r="C81" s="24"/>
      <c r="D81" s="15"/>
      <c r="E81" s="15"/>
      <c r="F81" s="14"/>
      <c r="G81" s="14"/>
      <c r="H81" s="14"/>
      <c r="I81" s="15"/>
      <c r="J81" s="15"/>
      <c r="K81" s="15"/>
      <c r="L81" s="15"/>
      <c r="M81" s="16"/>
      <c r="N81" s="15"/>
      <c r="O81" s="15"/>
      <c r="P81" s="15"/>
      <c r="Q81" s="15"/>
      <c r="R81" s="15"/>
      <c r="S81" s="18"/>
      <c r="U81" s="19"/>
      <c r="V81" s="1"/>
      <c r="AE81" s="20"/>
      <c r="AF81" s="20"/>
      <c r="AG81" s="20"/>
    </row>
    <row r="82" spans="3:33" ht="15.75" customHeight="1" x14ac:dyDescent="0.2">
      <c r="C82" s="24"/>
      <c r="D82" s="15"/>
      <c r="E82" s="15"/>
      <c r="F82" s="14"/>
      <c r="G82" s="14"/>
      <c r="H82" s="14"/>
      <c r="I82" s="15"/>
      <c r="J82" s="15"/>
      <c r="K82" s="15"/>
      <c r="L82" s="15"/>
      <c r="M82" s="16"/>
      <c r="N82" s="15"/>
      <c r="O82" s="15"/>
      <c r="P82" s="15"/>
      <c r="Q82" s="15"/>
      <c r="R82" s="15"/>
      <c r="S82" s="18"/>
      <c r="U82" s="19"/>
      <c r="V82" s="1"/>
      <c r="AE82" s="20"/>
      <c r="AF82" s="20"/>
      <c r="AG82" s="20"/>
    </row>
    <row r="83" spans="3:33" ht="15.75" customHeight="1" x14ac:dyDescent="0.2">
      <c r="C83" s="24"/>
      <c r="D83" s="15"/>
      <c r="E83" s="15"/>
      <c r="F83" s="14"/>
      <c r="G83" s="14"/>
      <c r="H83" s="14"/>
      <c r="I83" s="15"/>
      <c r="J83" s="15"/>
      <c r="K83" s="15"/>
      <c r="L83" s="15"/>
      <c r="M83" s="16"/>
      <c r="N83" s="15"/>
      <c r="O83" s="15"/>
      <c r="P83" s="15"/>
      <c r="Q83" s="15"/>
      <c r="R83" s="15"/>
      <c r="S83" s="18"/>
      <c r="U83" s="19"/>
      <c r="V83" s="1"/>
      <c r="AE83" s="20"/>
      <c r="AF83" s="20"/>
      <c r="AG83" s="20"/>
    </row>
    <row r="84" spans="3:33" ht="15.75" customHeight="1" x14ac:dyDescent="0.2">
      <c r="C84" s="24"/>
      <c r="D84" s="15"/>
      <c r="E84" s="15"/>
      <c r="F84" s="14"/>
      <c r="G84" s="14"/>
      <c r="H84" s="14"/>
      <c r="I84" s="15"/>
      <c r="J84" s="15"/>
      <c r="K84" s="15"/>
      <c r="L84" s="15"/>
      <c r="M84" s="16"/>
      <c r="N84" s="15"/>
      <c r="O84" s="15"/>
      <c r="P84" s="15"/>
      <c r="Q84" s="15"/>
      <c r="R84" s="15"/>
      <c r="S84" s="18"/>
      <c r="U84" s="19"/>
      <c r="V84" s="1"/>
      <c r="AE84" s="20"/>
      <c r="AF84" s="20"/>
      <c r="AG84" s="20"/>
    </row>
    <row r="85" spans="3:33" ht="15.75" customHeight="1" x14ac:dyDescent="0.2">
      <c r="C85" s="24"/>
      <c r="D85" s="15"/>
      <c r="E85" s="15"/>
      <c r="F85" s="14"/>
      <c r="G85" s="14"/>
      <c r="H85" s="14"/>
      <c r="I85" s="15"/>
      <c r="J85" s="15"/>
      <c r="K85" s="15"/>
      <c r="L85" s="15"/>
      <c r="M85" s="16"/>
      <c r="N85" s="15"/>
      <c r="O85" s="15"/>
      <c r="P85" s="15"/>
      <c r="Q85" s="15"/>
      <c r="R85" s="15"/>
      <c r="S85" s="18"/>
      <c r="U85" s="19"/>
      <c r="V85" s="1"/>
      <c r="AE85" s="20"/>
      <c r="AF85" s="20"/>
      <c r="AG85" s="20"/>
    </row>
    <row r="86" spans="3:33" ht="15.75" customHeight="1" x14ac:dyDescent="0.2">
      <c r="C86" s="24"/>
      <c r="D86" s="15"/>
      <c r="E86" s="15"/>
      <c r="F86" s="14"/>
      <c r="G86" s="14"/>
      <c r="H86" s="14"/>
      <c r="I86" s="15"/>
      <c r="J86" s="15"/>
      <c r="K86" s="15"/>
      <c r="L86" s="15"/>
      <c r="M86" s="16"/>
      <c r="N86" s="15"/>
      <c r="O86" s="15"/>
      <c r="P86" s="15"/>
      <c r="Q86" s="15"/>
      <c r="R86" s="15"/>
      <c r="S86" s="18"/>
      <c r="U86" s="19"/>
      <c r="V86" s="1"/>
      <c r="AE86" s="20"/>
      <c r="AF86" s="20"/>
      <c r="AG86" s="20"/>
    </row>
    <row r="87" spans="3:33" ht="15.75" customHeight="1" x14ac:dyDescent="0.2">
      <c r="C87" s="24"/>
      <c r="D87" s="15"/>
      <c r="E87" s="15"/>
      <c r="F87" s="14"/>
      <c r="G87" s="14"/>
      <c r="H87" s="14"/>
      <c r="I87" s="15"/>
      <c r="J87" s="15"/>
      <c r="K87" s="15"/>
      <c r="L87" s="15"/>
      <c r="M87" s="16"/>
      <c r="N87" s="15"/>
      <c r="O87" s="15"/>
      <c r="P87" s="15"/>
      <c r="Q87" s="15"/>
      <c r="R87" s="15"/>
      <c r="S87" s="18"/>
      <c r="U87" s="19"/>
      <c r="V87" s="1"/>
      <c r="AE87" s="20"/>
      <c r="AF87" s="20"/>
      <c r="AG87" s="20"/>
    </row>
    <row r="88" spans="3:33" ht="15.75" customHeight="1" x14ac:dyDescent="0.2">
      <c r="C88" s="24"/>
      <c r="D88" s="15"/>
      <c r="E88" s="15"/>
      <c r="F88" s="14"/>
      <c r="G88" s="14"/>
      <c r="H88" s="14"/>
      <c r="I88" s="15"/>
      <c r="J88" s="15"/>
      <c r="K88" s="15"/>
      <c r="L88" s="15"/>
      <c r="M88" s="16"/>
      <c r="N88" s="15"/>
      <c r="O88" s="15"/>
      <c r="P88" s="15"/>
      <c r="Q88" s="15"/>
      <c r="R88" s="15"/>
      <c r="S88" s="18"/>
      <c r="U88" s="19"/>
      <c r="V88" s="1"/>
      <c r="AE88" s="20"/>
      <c r="AF88" s="20"/>
      <c r="AG88" s="20"/>
    </row>
    <row r="89" spans="3:33" ht="15.75" customHeight="1" x14ac:dyDescent="0.2">
      <c r="C89" s="24"/>
      <c r="D89" s="15"/>
      <c r="E89" s="15"/>
      <c r="F89" s="14"/>
      <c r="G89" s="14"/>
      <c r="H89" s="14"/>
      <c r="I89" s="15"/>
      <c r="J89" s="15"/>
      <c r="K89" s="15"/>
      <c r="L89" s="15"/>
      <c r="M89" s="16"/>
      <c r="N89" s="15"/>
      <c r="O89" s="15"/>
      <c r="P89" s="15"/>
      <c r="Q89" s="15"/>
      <c r="R89" s="15"/>
      <c r="S89" s="18"/>
      <c r="U89" s="19"/>
      <c r="V89" s="1"/>
      <c r="AE89" s="20"/>
      <c r="AF89" s="20"/>
      <c r="AG89" s="20"/>
    </row>
    <row r="90" spans="3:33" ht="15.75" customHeight="1" x14ac:dyDescent="0.2">
      <c r="C90" s="24"/>
      <c r="D90" s="15"/>
      <c r="E90" s="15"/>
      <c r="F90" s="14"/>
      <c r="G90" s="14"/>
      <c r="H90" s="14"/>
      <c r="I90" s="15"/>
      <c r="J90" s="15"/>
      <c r="K90" s="15"/>
      <c r="L90" s="15"/>
      <c r="M90" s="16"/>
      <c r="N90" s="15"/>
      <c r="O90" s="15"/>
      <c r="P90" s="15"/>
      <c r="Q90" s="15"/>
      <c r="R90" s="15"/>
      <c r="S90" s="18"/>
      <c r="U90" s="19"/>
      <c r="V90" s="1"/>
      <c r="AE90" s="20"/>
      <c r="AF90" s="20"/>
      <c r="AG90" s="20"/>
    </row>
    <row r="91" spans="3:33" ht="15.75" customHeight="1" x14ac:dyDescent="0.2">
      <c r="C91" s="24"/>
      <c r="D91" s="15"/>
      <c r="E91" s="15"/>
      <c r="F91" s="14"/>
      <c r="G91" s="14"/>
      <c r="H91" s="14"/>
      <c r="I91" s="15"/>
      <c r="J91" s="15"/>
      <c r="K91" s="15"/>
      <c r="L91" s="15"/>
      <c r="M91" s="16"/>
      <c r="N91" s="15"/>
      <c r="O91" s="15"/>
      <c r="P91" s="15"/>
      <c r="Q91" s="15"/>
      <c r="R91" s="15"/>
      <c r="S91" s="18"/>
      <c r="U91" s="19"/>
      <c r="V91" s="1"/>
      <c r="AE91" s="20"/>
      <c r="AF91" s="20"/>
      <c r="AG91" s="20"/>
    </row>
    <row r="92" spans="3:33" ht="15.75" customHeight="1" x14ac:dyDescent="0.2">
      <c r="C92" s="24"/>
      <c r="D92" s="15"/>
      <c r="E92" s="15"/>
      <c r="F92" s="14"/>
      <c r="G92" s="14"/>
      <c r="H92" s="14"/>
      <c r="I92" s="15"/>
      <c r="J92" s="15"/>
      <c r="K92" s="15"/>
      <c r="L92" s="15"/>
      <c r="M92" s="16"/>
      <c r="N92" s="15"/>
      <c r="O92" s="15"/>
      <c r="P92" s="15"/>
      <c r="Q92" s="15"/>
      <c r="R92" s="15"/>
      <c r="S92" s="18"/>
      <c r="U92" s="19"/>
      <c r="V92" s="1"/>
      <c r="AE92" s="20"/>
      <c r="AF92" s="20"/>
      <c r="AG92" s="20"/>
    </row>
    <row r="93" spans="3:33" ht="15.75" customHeight="1" x14ac:dyDescent="0.2">
      <c r="C93" s="24"/>
      <c r="D93" s="15"/>
      <c r="E93" s="15"/>
      <c r="F93" s="14"/>
      <c r="G93" s="14"/>
      <c r="H93" s="14"/>
      <c r="I93" s="15"/>
      <c r="J93" s="15"/>
      <c r="K93" s="15"/>
      <c r="L93" s="15"/>
      <c r="M93" s="16"/>
      <c r="N93" s="15"/>
      <c r="O93" s="15"/>
      <c r="P93" s="15"/>
      <c r="Q93" s="15"/>
      <c r="R93" s="15"/>
      <c r="S93" s="18"/>
      <c r="U93" s="19"/>
      <c r="V93" s="1"/>
      <c r="AE93" s="20"/>
      <c r="AF93" s="20"/>
      <c r="AG93" s="20"/>
    </row>
    <row r="94" spans="3:33" ht="15.75" customHeight="1" x14ac:dyDescent="0.2">
      <c r="C94" s="24"/>
      <c r="D94" s="15"/>
      <c r="E94" s="15"/>
      <c r="F94" s="14"/>
      <c r="G94" s="14"/>
      <c r="H94" s="14"/>
      <c r="I94" s="15"/>
      <c r="J94" s="15"/>
      <c r="K94" s="15"/>
      <c r="L94" s="15"/>
      <c r="M94" s="16"/>
      <c r="N94" s="15"/>
      <c r="O94" s="15"/>
      <c r="P94" s="15"/>
      <c r="Q94" s="15"/>
      <c r="R94" s="15"/>
      <c r="S94" s="18"/>
      <c r="U94" s="19"/>
      <c r="V94" s="1"/>
      <c r="AE94" s="20"/>
      <c r="AF94" s="20"/>
      <c r="AG94" s="20"/>
    </row>
    <row r="95" spans="3:33" ht="15.75" customHeight="1" x14ac:dyDescent="0.2"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22"/>
      <c r="R95" s="22"/>
      <c r="S95" s="18"/>
    </row>
    <row r="96" spans="3:33" ht="15.75" customHeight="1" x14ac:dyDescent="0.2"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22"/>
      <c r="R96" s="22"/>
      <c r="S96" s="18"/>
    </row>
    <row r="97" spans="3:19" ht="15.75" customHeight="1" x14ac:dyDescent="0.2"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22"/>
      <c r="R97" s="22"/>
      <c r="S97" s="18"/>
    </row>
    <row r="98" spans="3:19" ht="15.75" customHeight="1" x14ac:dyDescent="0.2"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22"/>
      <c r="R98" s="22"/>
      <c r="S98" s="18"/>
    </row>
    <row r="99" spans="3:19" ht="15.75" customHeight="1" x14ac:dyDescent="0.2"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22"/>
      <c r="R99" s="22"/>
      <c r="S99" s="18"/>
    </row>
    <row r="100" spans="3:19" ht="15.75" customHeight="1" x14ac:dyDescent="0.2"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22"/>
      <c r="R100" s="22"/>
      <c r="S100" s="18"/>
    </row>
    <row r="101" spans="3:19" ht="15.75" customHeight="1" x14ac:dyDescent="0.2"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22"/>
      <c r="R101" s="22"/>
      <c r="S101" s="18"/>
    </row>
    <row r="102" spans="3:19" ht="15.75" customHeight="1" x14ac:dyDescent="0.2"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22"/>
      <c r="R102" s="22"/>
      <c r="S102" s="18"/>
    </row>
    <row r="103" spans="3:19" ht="15.75" customHeight="1" x14ac:dyDescent="0.2"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22"/>
      <c r="R103" s="22"/>
      <c r="S103" s="18"/>
    </row>
    <row r="104" spans="3:19" ht="15.75" customHeight="1" x14ac:dyDescent="0.2"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22"/>
      <c r="R104" s="22"/>
      <c r="S104" s="18"/>
    </row>
    <row r="105" spans="3:19" ht="15.75" customHeight="1" x14ac:dyDescent="0.2"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22"/>
      <c r="R105" s="22"/>
      <c r="S105" s="18"/>
    </row>
    <row r="106" spans="3:19" ht="15.75" customHeight="1" x14ac:dyDescent="0.2"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22"/>
      <c r="R106" s="22"/>
      <c r="S106" s="18"/>
    </row>
    <row r="107" spans="3:19" ht="15.75" customHeight="1" x14ac:dyDescent="0.2"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22"/>
      <c r="R107" s="22"/>
      <c r="S107" s="18"/>
    </row>
    <row r="108" spans="3:19" ht="15.75" customHeight="1" x14ac:dyDescent="0.2"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22"/>
      <c r="R108" s="22"/>
      <c r="S108" s="18"/>
    </row>
    <row r="109" spans="3:19" ht="15.75" customHeight="1" x14ac:dyDescent="0.2"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22"/>
      <c r="R109" s="22"/>
      <c r="S109" s="18"/>
    </row>
    <row r="110" spans="3:19" ht="15.75" customHeight="1" x14ac:dyDescent="0.2"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22"/>
      <c r="R110" s="22"/>
      <c r="S110" s="18"/>
    </row>
    <row r="111" spans="3:19" ht="15.75" customHeight="1" x14ac:dyDescent="0.2"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22"/>
      <c r="R111" s="22"/>
      <c r="S111" s="18"/>
    </row>
    <row r="112" spans="3:19" ht="15.75" customHeight="1" x14ac:dyDescent="0.2"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22"/>
      <c r="R112" s="22"/>
      <c r="S112" s="18"/>
    </row>
    <row r="113" spans="3:19" ht="15.75" customHeight="1" x14ac:dyDescent="0.2"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22"/>
      <c r="R113" s="22"/>
      <c r="S113" s="18"/>
    </row>
    <row r="114" spans="3:19" ht="15.75" customHeight="1" x14ac:dyDescent="0.2">
      <c r="C114" s="22"/>
      <c r="D114" s="22"/>
      <c r="E114" s="22"/>
      <c r="F114" s="22"/>
      <c r="G114" s="22"/>
      <c r="H114" s="22"/>
      <c r="I114" s="22"/>
      <c r="J114" s="22"/>
      <c r="K114" s="22"/>
      <c r="L114" s="22"/>
      <c r="M114" s="22"/>
      <c r="N114" s="22"/>
      <c r="O114" s="22"/>
      <c r="P114" s="22"/>
      <c r="Q114" s="22"/>
      <c r="R114" s="22"/>
      <c r="S114" s="18"/>
    </row>
    <row r="115" spans="3:19" ht="15.75" customHeight="1" x14ac:dyDescent="0.2">
      <c r="C115" s="22"/>
      <c r="D115" s="22"/>
      <c r="E115" s="22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18"/>
    </row>
    <row r="116" spans="3:19" ht="15.75" customHeight="1" x14ac:dyDescent="0.2">
      <c r="C116" s="22"/>
      <c r="D116" s="22"/>
      <c r="E116" s="22"/>
      <c r="F116" s="22"/>
      <c r="G116" s="22"/>
      <c r="H116" s="22"/>
      <c r="I116" s="22"/>
      <c r="J116" s="22"/>
      <c r="K116" s="22"/>
      <c r="L116" s="22"/>
      <c r="M116" s="22"/>
      <c r="N116" s="22"/>
      <c r="O116" s="22"/>
      <c r="P116" s="22"/>
      <c r="Q116" s="22"/>
      <c r="R116" s="22"/>
      <c r="S116" s="18"/>
    </row>
    <row r="117" spans="3:19" ht="15.75" customHeight="1" x14ac:dyDescent="0.2">
      <c r="C117" s="22"/>
      <c r="D117" s="22"/>
      <c r="E117" s="22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18"/>
    </row>
    <row r="118" spans="3:19" ht="15.75" customHeight="1" x14ac:dyDescent="0.2">
      <c r="C118" s="22"/>
      <c r="D118" s="22"/>
      <c r="E118" s="22"/>
      <c r="F118" s="22"/>
      <c r="G118" s="22"/>
      <c r="H118" s="22"/>
      <c r="I118" s="22"/>
      <c r="J118" s="22"/>
      <c r="K118" s="22"/>
      <c r="L118" s="22"/>
      <c r="M118" s="22"/>
      <c r="N118" s="22"/>
      <c r="O118" s="22"/>
      <c r="P118" s="22"/>
      <c r="Q118" s="22"/>
      <c r="R118" s="22"/>
      <c r="S118" s="18"/>
    </row>
    <row r="119" spans="3:19" ht="15.75" customHeight="1" x14ac:dyDescent="0.2">
      <c r="C119" s="22"/>
      <c r="D119" s="22"/>
      <c r="E119" s="22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18"/>
    </row>
    <row r="120" spans="3:19" ht="15.75" customHeight="1" x14ac:dyDescent="0.2">
      <c r="C120" s="22"/>
      <c r="D120" s="22"/>
      <c r="E120" s="22"/>
      <c r="F120" s="22"/>
      <c r="G120" s="22"/>
      <c r="H120" s="22"/>
      <c r="I120" s="22"/>
      <c r="J120" s="22"/>
      <c r="K120" s="22"/>
      <c r="L120" s="22"/>
      <c r="M120" s="22"/>
      <c r="N120" s="22"/>
      <c r="O120" s="22"/>
      <c r="P120" s="22"/>
      <c r="Q120" s="22"/>
      <c r="R120" s="22"/>
      <c r="S120" s="18"/>
    </row>
    <row r="121" spans="3:19" ht="15.75" customHeight="1" x14ac:dyDescent="0.2">
      <c r="C121" s="22"/>
      <c r="D121" s="22"/>
      <c r="E121" s="22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18"/>
    </row>
    <row r="122" spans="3:19" ht="15.75" customHeight="1" x14ac:dyDescent="0.2">
      <c r="C122" s="22"/>
      <c r="D122" s="22"/>
      <c r="E122" s="22"/>
      <c r="F122" s="22"/>
      <c r="G122" s="22"/>
      <c r="H122" s="22"/>
      <c r="I122" s="22"/>
      <c r="J122" s="22"/>
      <c r="K122" s="22"/>
      <c r="L122" s="22"/>
      <c r="M122" s="22"/>
      <c r="N122" s="22"/>
      <c r="O122" s="22"/>
      <c r="P122" s="22"/>
      <c r="Q122" s="22"/>
      <c r="R122" s="22"/>
      <c r="S122" s="18"/>
    </row>
    <row r="123" spans="3:19" ht="15.75" customHeight="1" x14ac:dyDescent="0.2">
      <c r="C123" s="22"/>
      <c r="D123" s="22"/>
      <c r="E123" s="22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18"/>
    </row>
    <row r="124" spans="3:19" ht="15.75" customHeight="1" x14ac:dyDescent="0.2">
      <c r="C124" s="22"/>
      <c r="D124" s="22"/>
      <c r="E124" s="22"/>
      <c r="F124" s="22"/>
      <c r="G124" s="22"/>
      <c r="H124" s="22"/>
      <c r="I124" s="22"/>
      <c r="J124" s="22"/>
      <c r="K124" s="22"/>
      <c r="L124" s="22"/>
      <c r="M124" s="22"/>
      <c r="N124" s="22"/>
      <c r="O124" s="22"/>
      <c r="P124" s="22"/>
      <c r="Q124" s="22"/>
      <c r="R124" s="22"/>
      <c r="S124" s="18"/>
    </row>
    <row r="125" spans="3:19" ht="15.75" customHeight="1" x14ac:dyDescent="0.2">
      <c r="C125" s="22"/>
      <c r="D125" s="22"/>
      <c r="E125" s="22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18"/>
    </row>
    <row r="126" spans="3:19" ht="15.75" customHeight="1" x14ac:dyDescent="0.2"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18"/>
    </row>
    <row r="127" spans="3:19" ht="15.75" customHeight="1" x14ac:dyDescent="0.2"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18"/>
    </row>
    <row r="128" spans="3:19" ht="15.75" customHeight="1" x14ac:dyDescent="0.2"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18"/>
    </row>
    <row r="129" spans="3:19" ht="15.75" customHeight="1" x14ac:dyDescent="0.2"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18"/>
    </row>
    <row r="130" spans="3:19" ht="15.75" customHeight="1" x14ac:dyDescent="0.2"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18"/>
    </row>
    <row r="131" spans="3:19" ht="15.75" customHeight="1" x14ac:dyDescent="0.2"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18"/>
    </row>
    <row r="132" spans="3:19" ht="15.75" customHeight="1" x14ac:dyDescent="0.2"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18"/>
    </row>
    <row r="133" spans="3:19" ht="15.75" customHeight="1" x14ac:dyDescent="0.2"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18"/>
    </row>
    <row r="134" spans="3:19" ht="15.75" customHeight="1" x14ac:dyDescent="0.2"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18"/>
    </row>
    <row r="135" spans="3:19" ht="15.75" customHeight="1" x14ac:dyDescent="0.2"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18"/>
    </row>
    <row r="136" spans="3:19" ht="15.75" customHeight="1" x14ac:dyDescent="0.2"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18"/>
    </row>
    <row r="137" spans="3:19" ht="15.75" customHeight="1" x14ac:dyDescent="0.2"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18"/>
    </row>
    <row r="138" spans="3:19" ht="15.75" customHeight="1" x14ac:dyDescent="0.2"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18"/>
    </row>
    <row r="139" spans="3:19" ht="15.75" customHeight="1" x14ac:dyDescent="0.2"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18"/>
    </row>
    <row r="140" spans="3:19" ht="15.75" customHeight="1" x14ac:dyDescent="0.2"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18"/>
    </row>
    <row r="141" spans="3:19" ht="15.75" customHeight="1" x14ac:dyDescent="0.2"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18"/>
    </row>
    <row r="142" spans="3:19" ht="15.75" customHeight="1" x14ac:dyDescent="0.2"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18"/>
    </row>
    <row r="143" spans="3:19" ht="15.75" customHeight="1" x14ac:dyDescent="0.2"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18"/>
    </row>
    <row r="144" spans="3:19" ht="15.75" customHeight="1" x14ac:dyDescent="0.2"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18"/>
    </row>
    <row r="145" spans="3:19" ht="15.75" customHeight="1" x14ac:dyDescent="0.2"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18"/>
    </row>
    <row r="146" spans="3:19" ht="15.75" customHeight="1" x14ac:dyDescent="0.2">
      <c r="C146" s="22"/>
      <c r="D146" s="22"/>
      <c r="E146" s="22"/>
      <c r="F146" s="22"/>
      <c r="G146" s="22"/>
      <c r="H146" s="22"/>
      <c r="I146" s="22"/>
      <c r="J146" s="22"/>
      <c r="K146" s="22"/>
      <c r="L146" s="22"/>
      <c r="M146" s="22"/>
      <c r="N146" s="22"/>
      <c r="O146" s="22"/>
      <c r="P146" s="22"/>
      <c r="Q146" s="22"/>
      <c r="R146" s="22"/>
      <c r="S146" s="18"/>
    </row>
    <row r="147" spans="3:19" ht="15.75" customHeight="1" x14ac:dyDescent="0.2"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18"/>
    </row>
    <row r="148" spans="3:19" ht="15.75" customHeight="1" x14ac:dyDescent="0.2">
      <c r="C148" s="22"/>
      <c r="D148" s="22"/>
      <c r="E148" s="22"/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18"/>
    </row>
    <row r="149" spans="3:19" ht="15.75" customHeight="1" x14ac:dyDescent="0.2">
      <c r="C149" s="22"/>
      <c r="D149" s="22"/>
      <c r="E149" s="22"/>
      <c r="F149" s="22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18"/>
    </row>
    <row r="150" spans="3:19" ht="15.75" customHeight="1" x14ac:dyDescent="0.2">
      <c r="C150" s="22"/>
      <c r="D150" s="22"/>
      <c r="E150" s="22"/>
      <c r="F150" s="22"/>
      <c r="G150" s="22"/>
      <c r="H150" s="22"/>
      <c r="I150" s="22"/>
      <c r="J150" s="22"/>
      <c r="K150" s="22"/>
      <c r="L150" s="22"/>
      <c r="M150" s="22"/>
      <c r="N150" s="22"/>
      <c r="O150" s="22"/>
      <c r="P150" s="22"/>
      <c r="Q150" s="22"/>
      <c r="R150" s="22"/>
      <c r="S150" s="18"/>
    </row>
    <row r="151" spans="3:19" ht="15.75" customHeight="1" x14ac:dyDescent="0.2">
      <c r="C151" s="22"/>
      <c r="D151" s="22"/>
      <c r="E151" s="22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18"/>
    </row>
    <row r="152" spans="3:19" ht="15.75" customHeight="1" x14ac:dyDescent="0.2">
      <c r="C152" s="22"/>
      <c r="D152" s="22"/>
      <c r="E152" s="22"/>
      <c r="F152" s="22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18"/>
    </row>
    <row r="153" spans="3:19" ht="15.75" customHeight="1" x14ac:dyDescent="0.2">
      <c r="C153" s="22"/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18"/>
    </row>
    <row r="154" spans="3:19" ht="15.75" customHeight="1" x14ac:dyDescent="0.2">
      <c r="C154" s="22"/>
      <c r="D154" s="22"/>
      <c r="E154" s="22"/>
      <c r="F154" s="22"/>
      <c r="G154" s="22"/>
      <c r="H154" s="22"/>
      <c r="I154" s="22"/>
      <c r="J154" s="22"/>
      <c r="K154" s="22"/>
      <c r="L154" s="22"/>
      <c r="M154" s="22"/>
      <c r="N154" s="22"/>
      <c r="O154" s="22"/>
      <c r="P154" s="22"/>
      <c r="Q154" s="22"/>
      <c r="R154" s="22"/>
      <c r="S154" s="18"/>
    </row>
    <row r="155" spans="3:19" ht="15.75" customHeight="1" x14ac:dyDescent="0.2">
      <c r="C155" s="22"/>
      <c r="D155" s="22"/>
      <c r="E155" s="22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18"/>
    </row>
    <row r="156" spans="3:19" ht="15.75" customHeight="1" x14ac:dyDescent="0.2">
      <c r="C156" s="22"/>
      <c r="D156" s="22"/>
      <c r="E156" s="22"/>
      <c r="F156" s="22"/>
      <c r="G156" s="22"/>
      <c r="H156" s="22"/>
      <c r="I156" s="22"/>
      <c r="J156" s="22"/>
      <c r="K156" s="22"/>
      <c r="L156" s="22"/>
      <c r="M156" s="22"/>
      <c r="N156" s="22"/>
      <c r="O156" s="22"/>
      <c r="P156" s="22"/>
      <c r="Q156" s="22"/>
      <c r="R156" s="22"/>
      <c r="S156" s="18"/>
    </row>
    <row r="157" spans="3:19" ht="15.75" customHeight="1" x14ac:dyDescent="0.2">
      <c r="C157" s="22"/>
      <c r="D157" s="22"/>
      <c r="E157" s="22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18"/>
    </row>
    <row r="158" spans="3:19" ht="15.75" customHeight="1" x14ac:dyDescent="0.2">
      <c r="C158" s="22"/>
      <c r="D158" s="22"/>
      <c r="E158" s="22"/>
      <c r="F158" s="22"/>
      <c r="G158" s="22"/>
      <c r="H158" s="22"/>
      <c r="I158" s="22"/>
      <c r="J158" s="22"/>
      <c r="K158" s="22"/>
      <c r="L158" s="22"/>
      <c r="M158" s="22"/>
      <c r="N158" s="22"/>
      <c r="O158" s="22"/>
      <c r="P158" s="22"/>
      <c r="Q158" s="22"/>
      <c r="R158" s="22"/>
      <c r="S158" s="18"/>
    </row>
    <row r="159" spans="3:19" ht="15.75" customHeight="1" x14ac:dyDescent="0.2">
      <c r="C159" s="22"/>
      <c r="D159" s="22"/>
      <c r="E159" s="22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18"/>
    </row>
    <row r="160" spans="3:19" ht="15.75" customHeight="1" x14ac:dyDescent="0.2">
      <c r="C160" s="22"/>
      <c r="D160" s="22"/>
      <c r="E160" s="22"/>
      <c r="F160" s="22"/>
      <c r="G160" s="22"/>
      <c r="H160" s="22"/>
      <c r="I160" s="22"/>
      <c r="J160" s="22"/>
      <c r="K160" s="22"/>
      <c r="L160" s="22"/>
      <c r="M160" s="22"/>
      <c r="N160" s="22"/>
      <c r="O160" s="22"/>
      <c r="P160" s="22"/>
      <c r="Q160" s="22"/>
      <c r="R160" s="22"/>
      <c r="S160" s="18"/>
    </row>
    <row r="161" spans="3:19" ht="15.75" customHeight="1" x14ac:dyDescent="0.2">
      <c r="C161" s="22"/>
      <c r="D161" s="22"/>
      <c r="E161" s="22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18"/>
    </row>
    <row r="162" spans="3:19" ht="15.75" customHeight="1" x14ac:dyDescent="0.2">
      <c r="C162" s="22"/>
      <c r="D162" s="22"/>
      <c r="E162" s="22"/>
      <c r="F162" s="22"/>
      <c r="G162" s="22"/>
      <c r="H162" s="22"/>
      <c r="I162" s="22"/>
      <c r="J162" s="22"/>
      <c r="K162" s="22"/>
      <c r="L162" s="22"/>
      <c r="M162" s="22"/>
      <c r="N162" s="22"/>
      <c r="O162" s="22"/>
      <c r="P162" s="22"/>
      <c r="Q162" s="22"/>
      <c r="R162" s="22"/>
      <c r="S162" s="18"/>
    </row>
    <row r="163" spans="3:19" ht="15.75" customHeight="1" x14ac:dyDescent="0.2">
      <c r="C163" s="22"/>
      <c r="D163" s="22"/>
      <c r="E163" s="22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18"/>
    </row>
    <row r="164" spans="3:19" ht="15.75" customHeight="1" x14ac:dyDescent="0.2">
      <c r="C164" s="22"/>
      <c r="D164" s="22"/>
      <c r="E164" s="22"/>
      <c r="F164" s="22"/>
      <c r="G164" s="22"/>
      <c r="H164" s="22"/>
      <c r="I164" s="22"/>
      <c r="J164" s="22"/>
      <c r="K164" s="22"/>
      <c r="L164" s="22"/>
      <c r="M164" s="22"/>
      <c r="N164" s="22"/>
      <c r="O164" s="22"/>
      <c r="P164" s="22"/>
      <c r="Q164" s="22"/>
      <c r="R164" s="22"/>
      <c r="S164" s="18"/>
    </row>
    <row r="165" spans="3:19" ht="15.75" customHeight="1" x14ac:dyDescent="0.2">
      <c r="C165" s="22"/>
      <c r="D165" s="22"/>
      <c r="E165" s="22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18"/>
    </row>
    <row r="166" spans="3:19" ht="15.75" customHeight="1" x14ac:dyDescent="0.2">
      <c r="C166" s="22"/>
      <c r="D166" s="22"/>
      <c r="E166" s="22"/>
      <c r="F166" s="22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18"/>
    </row>
    <row r="167" spans="3:19" ht="15.75" customHeight="1" x14ac:dyDescent="0.2">
      <c r="C167" s="22"/>
      <c r="D167" s="22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18"/>
    </row>
    <row r="168" spans="3:19" ht="15.75" customHeight="1" x14ac:dyDescent="0.2">
      <c r="C168" s="22"/>
      <c r="D168" s="22"/>
      <c r="E168" s="22"/>
      <c r="F168" s="22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18"/>
    </row>
    <row r="169" spans="3:19" ht="15.75" customHeight="1" x14ac:dyDescent="0.2">
      <c r="C169" s="22"/>
      <c r="D169" s="22"/>
      <c r="E169" s="22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18"/>
    </row>
    <row r="170" spans="3:19" ht="15.75" customHeight="1" x14ac:dyDescent="0.2">
      <c r="C170" s="22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18"/>
    </row>
    <row r="171" spans="3:19" ht="15.75" customHeight="1" x14ac:dyDescent="0.2">
      <c r="C171" s="22"/>
      <c r="D171" s="22"/>
      <c r="E171" s="22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18"/>
    </row>
    <row r="172" spans="3:19" ht="15.75" customHeight="1" x14ac:dyDescent="0.2">
      <c r="C172" s="22"/>
      <c r="D172" s="22"/>
      <c r="E172" s="22"/>
      <c r="F172" s="22"/>
      <c r="G172" s="22"/>
      <c r="H172" s="22"/>
      <c r="I172" s="22"/>
      <c r="J172" s="22"/>
      <c r="K172" s="22"/>
      <c r="L172" s="22"/>
      <c r="M172" s="22"/>
      <c r="N172" s="22"/>
      <c r="O172" s="22"/>
      <c r="P172" s="22"/>
      <c r="Q172" s="22"/>
      <c r="R172" s="22"/>
      <c r="S172" s="18"/>
    </row>
    <row r="173" spans="3:19" ht="15.75" customHeight="1" x14ac:dyDescent="0.2">
      <c r="C173" s="22"/>
      <c r="D173" s="22"/>
      <c r="E173" s="22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18"/>
    </row>
    <row r="174" spans="3:19" ht="15.75" customHeight="1" x14ac:dyDescent="0.2">
      <c r="C174" s="22"/>
      <c r="D174" s="22"/>
      <c r="E174" s="22"/>
      <c r="F174" s="22"/>
      <c r="G174" s="22"/>
      <c r="H174" s="22"/>
      <c r="I174" s="22"/>
      <c r="J174" s="22"/>
      <c r="K174" s="22"/>
      <c r="L174" s="22"/>
      <c r="M174" s="22"/>
      <c r="N174" s="22"/>
      <c r="O174" s="22"/>
      <c r="P174" s="22"/>
      <c r="Q174" s="22"/>
      <c r="R174" s="22"/>
      <c r="S174" s="18"/>
    </row>
    <row r="175" spans="3:19" ht="15.75" customHeight="1" x14ac:dyDescent="0.2">
      <c r="C175" s="22"/>
      <c r="D175" s="22"/>
      <c r="E175" s="22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18"/>
    </row>
    <row r="176" spans="3:19" ht="15.75" customHeight="1" x14ac:dyDescent="0.2">
      <c r="C176" s="22"/>
      <c r="D176" s="22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  <c r="R176" s="22"/>
      <c r="S176" s="18"/>
    </row>
    <row r="177" spans="3:19" ht="15.75" customHeight="1" x14ac:dyDescent="0.2">
      <c r="C177" s="22"/>
      <c r="D177" s="22"/>
      <c r="E177" s="22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18"/>
    </row>
    <row r="178" spans="3:19" ht="15.75" customHeight="1" x14ac:dyDescent="0.2">
      <c r="C178" s="22"/>
      <c r="D178" s="22"/>
      <c r="E178" s="22"/>
      <c r="F178" s="22"/>
      <c r="G178" s="22"/>
      <c r="H178" s="22"/>
      <c r="I178" s="22"/>
      <c r="J178" s="22"/>
      <c r="K178" s="22"/>
      <c r="L178" s="22"/>
      <c r="M178" s="22"/>
      <c r="N178" s="22"/>
      <c r="O178" s="22"/>
      <c r="P178" s="22"/>
      <c r="Q178" s="22"/>
      <c r="R178" s="22"/>
      <c r="S178" s="18"/>
    </row>
    <row r="179" spans="3:19" ht="15.75" customHeight="1" x14ac:dyDescent="0.2">
      <c r="C179" s="22"/>
      <c r="D179" s="22"/>
      <c r="E179" s="22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18"/>
    </row>
    <row r="180" spans="3:19" ht="15.75" customHeight="1" x14ac:dyDescent="0.2">
      <c r="C180" s="22"/>
      <c r="D180" s="22"/>
      <c r="E180" s="22"/>
      <c r="F180" s="22"/>
      <c r="G180" s="22"/>
      <c r="H180" s="22"/>
      <c r="I180" s="22"/>
      <c r="J180" s="22"/>
      <c r="K180" s="22"/>
      <c r="L180" s="22"/>
      <c r="M180" s="22"/>
      <c r="N180" s="22"/>
      <c r="O180" s="22"/>
      <c r="P180" s="22"/>
      <c r="Q180" s="22"/>
      <c r="R180" s="22"/>
      <c r="S180" s="18"/>
    </row>
    <row r="181" spans="3:19" ht="15.75" customHeight="1" x14ac:dyDescent="0.2">
      <c r="C181" s="22"/>
      <c r="D181" s="22"/>
      <c r="E181" s="22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18"/>
    </row>
    <row r="182" spans="3:19" ht="15.75" customHeight="1" x14ac:dyDescent="0.2">
      <c r="C182" s="22"/>
      <c r="D182" s="22"/>
      <c r="E182" s="22"/>
      <c r="F182" s="22"/>
      <c r="G182" s="22"/>
      <c r="H182" s="22"/>
      <c r="I182" s="22"/>
      <c r="J182" s="22"/>
      <c r="K182" s="22"/>
      <c r="L182" s="22"/>
      <c r="M182" s="22"/>
      <c r="N182" s="22"/>
      <c r="O182" s="22"/>
      <c r="P182" s="22"/>
      <c r="Q182" s="22"/>
      <c r="R182" s="22"/>
    </row>
    <row r="183" spans="3:19" ht="15.75" customHeight="1" x14ac:dyDescent="0.2">
      <c r="C183" s="22"/>
      <c r="D183" s="22"/>
      <c r="E183" s="22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</row>
    <row r="184" spans="3:19" ht="15.75" customHeight="1" x14ac:dyDescent="0.2">
      <c r="C184" s="22"/>
      <c r="D184" s="22"/>
      <c r="E184" s="22"/>
      <c r="F184" s="22"/>
      <c r="G184" s="22"/>
      <c r="H184" s="22"/>
      <c r="I184" s="22"/>
      <c r="J184" s="22"/>
      <c r="K184" s="22"/>
      <c r="L184" s="22"/>
      <c r="M184" s="22"/>
      <c r="N184" s="22"/>
      <c r="O184" s="22"/>
      <c r="P184" s="22"/>
      <c r="Q184" s="22"/>
      <c r="R184" s="22"/>
    </row>
    <row r="185" spans="3:19" ht="15.75" customHeight="1" x14ac:dyDescent="0.2">
      <c r="C185" s="22"/>
      <c r="D185" s="22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</row>
    <row r="186" spans="3:19" ht="15.75" customHeight="1" x14ac:dyDescent="0.2">
      <c r="C186" s="22"/>
      <c r="D186" s="22"/>
      <c r="E186" s="22"/>
      <c r="F186" s="22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</row>
    <row r="187" spans="3:19" ht="15.75" customHeight="1" x14ac:dyDescent="0.2">
      <c r="C187" s="22"/>
      <c r="D187" s="22"/>
      <c r="E187" s="22"/>
      <c r="F187" s="22"/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22"/>
      <c r="R187" s="22"/>
    </row>
    <row r="188" spans="3:19" ht="15.75" customHeight="1" x14ac:dyDescent="0.2">
      <c r="C188" s="22"/>
      <c r="D188" s="22"/>
      <c r="E188" s="22"/>
      <c r="F188" s="22"/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22"/>
      <c r="R188" s="22"/>
    </row>
    <row r="189" spans="3:19" ht="15.75" customHeight="1" x14ac:dyDescent="0.2">
      <c r="C189" s="22"/>
      <c r="D189" s="22"/>
      <c r="E189" s="22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</row>
    <row r="190" spans="3:19" ht="15.75" customHeight="1" x14ac:dyDescent="0.2">
      <c r="C190" s="22"/>
      <c r="D190" s="22"/>
      <c r="E190" s="22"/>
      <c r="F190" s="22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</row>
    <row r="191" spans="3:19" ht="15.75" customHeight="1" x14ac:dyDescent="0.2">
      <c r="C191" s="22"/>
      <c r="D191" s="22"/>
      <c r="E191" s="22"/>
      <c r="F191" s="22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</row>
    <row r="192" spans="3:19" ht="15.75" customHeight="1" x14ac:dyDescent="0.2">
      <c r="C192" s="22"/>
      <c r="D192" s="22"/>
      <c r="E192" s="22"/>
      <c r="F192" s="22"/>
      <c r="G192" s="22"/>
      <c r="H192" s="22"/>
      <c r="I192" s="22"/>
      <c r="J192" s="22"/>
      <c r="K192" s="22"/>
      <c r="L192" s="22"/>
      <c r="M192" s="22"/>
      <c r="N192" s="22"/>
      <c r="O192" s="22"/>
      <c r="P192" s="22"/>
      <c r="Q192" s="22"/>
      <c r="R192" s="22"/>
    </row>
    <row r="193" spans="3:18" ht="15.75" customHeight="1" x14ac:dyDescent="0.2">
      <c r="C193" s="22"/>
      <c r="D193" s="22"/>
      <c r="E193" s="22"/>
      <c r="F193" s="22"/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22"/>
      <c r="R193" s="22"/>
    </row>
    <row r="194" spans="3:18" ht="15.75" customHeight="1" x14ac:dyDescent="0.2">
      <c r="C194" s="22"/>
      <c r="D194" s="22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  <c r="R194" s="22"/>
    </row>
    <row r="195" spans="3:18" ht="15.75" customHeight="1" x14ac:dyDescent="0.2">
      <c r="C195" s="22"/>
      <c r="D195" s="22"/>
      <c r="E195" s="22"/>
      <c r="F195" s="22"/>
      <c r="G195" s="22"/>
      <c r="H195" s="22"/>
      <c r="I195" s="22"/>
      <c r="J195" s="22"/>
      <c r="K195" s="22"/>
      <c r="L195" s="22"/>
      <c r="M195" s="22"/>
      <c r="N195" s="22"/>
      <c r="O195" s="22"/>
      <c r="P195" s="22"/>
      <c r="Q195" s="22"/>
      <c r="R195" s="22"/>
    </row>
    <row r="196" spans="3:18" ht="15.75" customHeight="1" x14ac:dyDescent="0.2">
      <c r="C196" s="22"/>
      <c r="D196" s="22"/>
      <c r="E196" s="22"/>
      <c r="F196" s="22"/>
      <c r="G196" s="22"/>
      <c r="H196" s="22"/>
      <c r="I196" s="22"/>
      <c r="J196" s="22"/>
      <c r="K196" s="22"/>
      <c r="L196" s="22"/>
      <c r="M196" s="22"/>
      <c r="N196" s="22"/>
      <c r="O196" s="22"/>
      <c r="P196" s="22"/>
      <c r="Q196" s="22"/>
      <c r="R196" s="22"/>
    </row>
    <row r="197" spans="3:18" ht="15.75" customHeight="1" x14ac:dyDescent="0.2">
      <c r="C197" s="22"/>
      <c r="D197" s="22"/>
      <c r="E197" s="22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</row>
    <row r="198" spans="3:18" ht="15.75" customHeight="1" x14ac:dyDescent="0.2">
      <c r="C198" s="22"/>
      <c r="D198" s="22"/>
      <c r="E198" s="22"/>
      <c r="F198" s="22"/>
      <c r="G198" s="22"/>
      <c r="H198" s="22"/>
      <c r="I198" s="22"/>
      <c r="J198" s="22"/>
      <c r="K198" s="22"/>
      <c r="L198" s="22"/>
      <c r="M198" s="22"/>
      <c r="N198" s="22"/>
      <c r="O198" s="22"/>
      <c r="P198" s="22"/>
      <c r="Q198" s="22"/>
      <c r="R198" s="22"/>
    </row>
    <row r="199" spans="3:18" ht="15.75" customHeight="1" x14ac:dyDescent="0.2">
      <c r="C199" s="22"/>
      <c r="D199" s="22"/>
      <c r="E199" s="22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</row>
    <row r="200" spans="3:18" ht="15.75" customHeight="1" x14ac:dyDescent="0.2">
      <c r="C200" s="22"/>
      <c r="D200" s="22"/>
      <c r="E200" s="22"/>
      <c r="F200" s="22"/>
      <c r="G200" s="22"/>
      <c r="H200" s="22"/>
      <c r="I200" s="22"/>
      <c r="J200" s="22"/>
      <c r="K200" s="22"/>
      <c r="L200" s="22"/>
      <c r="M200" s="22"/>
      <c r="N200" s="22"/>
      <c r="O200" s="22"/>
      <c r="P200" s="22"/>
      <c r="Q200" s="22"/>
      <c r="R200" s="22"/>
    </row>
    <row r="201" spans="3:18" ht="15.75" customHeight="1" x14ac:dyDescent="0.2">
      <c r="C201" s="22"/>
      <c r="D201" s="22"/>
      <c r="E201" s="22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</row>
    <row r="202" spans="3:18" ht="15.75" customHeight="1" x14ac:dyDescent="0.2">
      <c r="C202" s="22"/>
      <c r="D202" s="22"/>
      <c r="E202" s="22"/>
      <c r="F202" s="22"/>
      <c r="G202" s="22"/>
      <c r="H202" s="22"/>
      <c r="I202" s="22"/>
      <c r="J202" s="22"/>
      <c r="K202" s="22"/>
      <c r="L202" s="22"/>
      <c r="M202" s="22"/>
      <c r="N202" s="22"/>
      <c r="O202" s="22"/>
      <c r="P202" s="22"/>
      <c r="Q202" s="22"/>
      <c r="R202" s="22"/>
    </row>
    <row r="203" spans="3:18" ht="15.75" customHeight="1" x14ac:dyDescent="0.2">
      <c r="C203" s="22"/>
      <c r="D203" s="22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</row>
    <row r="204" spans="3:18" ht="15.75" customHeight="1" x14ac:dyDescent="0.2">
      <c r="C204" s="22"/>
      <c r="D204" s="22"/>
      <c r="E204" s="22"/>
      <c r="F204" s="22"/>
      <c r="G204" s="22"/>
      <c r="H204" s="22"/>
      <c r="I204" s="22"/>
      <c r="J204" s="22"/>
      <c r="K204" s="22"/>
      <c r="L204" s="22"/>
      <c r="M204" s="22"/>
      <c r="N204" s="22"/>
      <c r="O204" s="22"/>
      <c r="P204" s="22"/>
      <c r="Q204" s="22"/>
      <c r="R204" s="22"/>
    </row>
    <row r="205" spans="3:18" ht="15.75" customHeight="1" x14ac:dyDescent="0.2">
      <c r="C205" s="22"/>
      <c r="D205" s="22"/>
      <c r="E205" s="22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</row>
    <row r="206" spans="3:18" ht="15.75" customHeight="1" x14ac:dyDescent="0.2">
      <c r="C206" s="22"/>
      <c r="D206" s="22"/>
      <c r="E206" s="22"/>
      <c r="F206" s="22"/>
      <c r="G206" s="22"/>
      <c r="H206" s="22"/>
      <c r="I206" s="22"/>
      <c r="J206" s="22"/>
      <c r="K206" s="22"/>
      <c r="L206" s="22"/>
      <c r="M206" s="22"/>
      <c r="N206" s="22"/>
      <c r="O206" s="22"/>
      <c r="P206" s="22"/>
      <c r="Q206" s="22"/>
      <c r="R206" s="22"/>
    </row>
    <row r="207" spans="3:18" ht="15.75" customHeight="1" x14ac:dyDescent="0.2">
      <c r="C207" s="22"/>
      <c r="D207" s="22"/>
      <c r="E207" s="22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</row>
    <row r="208" spans="3:18" ht="15.75" customHeight="1" x14ac:dyDescent="0.2">
      <c r="C208" s="22"/>
      <c r="D208" s="22"/>
      <c r="E208" s="22"/>
      <c r="F208" s="22"/>
      <c r="G208" s="22"/>
      <c r="H208" s="22"/>
      <c r="I208" s="22"/>
      <c r="J208" s="22"/>
      <c r="K208" s="22"/>
      <c r="L208" s="22"/>
      <c r="M208" s="22"/>
      <c r="N208" s="22"/>
      <c r="O208" s="22"/>
      <c r="P208" s="22"/>
      <c r="Q208" s="22"/>
      <c r="R208" s="22"/>
    </row>
    <row r="209" spans="3:18" ht="15.75" customHeight="1" x14ac:dyDescent="0.2">
      <c r="C209" s="22"/>
      <c r="D209" s="22"/>
      <c r="E209" s="22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</row>
    <row r="210" spans="3:18" ht="15.75" customHeight="1" x14ac:dyDescent="0.2">
      <c r="C210" s="22"/>
      <c r="D210" s="22"/>
      <c r="E210" s="22"/>
      <c r="F210" s="22"/>
      <c r="G210" s="22"/>
      <c r="H210" s="22"/>
      <c r="I210" s="22"/>
      <c r="J210" s="22"/>
      <c r="K210" s="22"/>
      <c r="L210" s="22"/>
      <c r="M210" s="22"/>
      <c r="N210" s="22"/>
      <c r="O210" s="22"/>
      <c r="P210" s="22"/>
      <c r="Q210" s="22"/>
      <c r="R210" s="22"/>
    </row>
    <row r="211" spans="3:18" ht="15.75" customHeight="1" x14ac:dyDescent="0.2">
      <c r="C211" s="22"/>
      <c r="D211" s="22"/>
      <c r="E211" s="22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</row>
    <row r="212" spans="3:18" ht="15.75" customHeight="1" x14ac:dyDescent="0.2">
      <c r="C212" s="22"/>
      <c r="D212" s="22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  <c r="R212" s="22"/>
    </row>
    <row r="213" spans="3:18" ht="15.75" customHeight="1" x14ac:dyDescent="0.2">
      <c r="C213" s="22"/>
      <c r="D213" s="22"/>
      <c r="E213" s="22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</row>
    <row r="214" spans="3:18" ht="15.75" customHeight="1" x14ac:dyDescent="0.2">
      <c r="C214" s="22"/>
      <c r="D214" s="22"/>
      <c r="E214" s="22"/>
      <c r="F214" s="22"/>
      <c r="G214" s="22"/>
      <c r="H214" s="22"/>
      <c r="I214" s="22"/>
      <c r="J214" s="22"/>
      <c r="K214" s="22"/>
      <c r="L214" s="22"/>
      <c r="M214" s="22"/>
      <c r="N214" s="22"/>
      <c r="O214" s="22"/>
      <c r="P214" s="22"/>
      <c r="Q214" s="22"/>
      <c r="R214" s="22"/>
    </row>
    <row r="215" spans="3:18" ht="15.75" customHeight="1" x14ac:dyDescent="0.2">
      <c r="C215" s="22"/>
      <c r="D215" s="22"/>
      <c r="E215" s="22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</row>
    <row r="216" spans="3:18" ht="15.75" customHeight="1" x14ac:dyDescent="0.2">
      <c r="C216" s="22"/>
      <c r="D216" s="22"/>
      <c r="E216" s="22"/>
      <c r="F216" s="22"/>
      <c r="G216" s="22"/>
      <c r="H216" s="22"/>
      <c r="I216" s="22"/>
      <c r="J216" s="22"/>
      <c r="K216" s="22"/>
      <c r="L216" s="22"/>
      <c r="M216" s="22"/>
      <c r="N216" s="22"/>
      <c r="O216" s="22"/>
      <c r="P216" s="22"/>
      <c r="Q216" s="22"/>
      <c r="R216" s="22"/>
    </row>
    <row r="217" spans="3:18" ht="15.75" customHeight="1" x14ac:dyDescent="0.2">
      <c r="C217" s="22"/>
      <c r="D217" s="22"/>
      <c r="E217" s="22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</row>
    <row r="218" spans="3:18" ht="15.75" customHeight="1" x14ac:dyDescent="0.2">
      <c r="C218" s="22"/>
      <c r="D218" s="22"/>
      <c r="E218" s="22"/>
      <c r="F218" s="22"/>
      <c r="G218" s="22"/>
      <c r="H218" s="22"/>
      <c r="I218" s="22"/>
      <c r="J218" s="22"/>
      <c r="K218" s="22"/>
      <c r="L218" s="22"/>
      <c r="M218" s="22"/>
      <c r="N218" s="22"/>
      <c r="O218" s="22"/>
      <c r="P218" s="22"/>
      <c r="Q218" s="22"/>
      <c r="R218" s="22"/>
    </row>
    <row r="219" spans="3:18" ht="15.75" customHeight="1" x14ac:dyDescent="0.2">
      <c r="C219" s="22"/>
      <c r="D219" s="22"/>
      <c r="E219" s="22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</row>
    <row r="220" spans="3:18" ht="15.75" customHeight="1" x14ac:dyDescent="0.2">
      <c r="C220" s="22"/>
      <c r="D220" s="22"/>
      <c r="E220" s="22"/>
      <c r="F220" s="22"/>
      <c r="G220" s="22"/>
      <c r="H220" s="22"/>
      <c r="I220" s="22"/>
      <c r="J220" s="22"/>
      <c r="K220" s="22"/>
      <c r="L220" s="22"/>
      <c r="M220" s="22"/>
      <c r="N220" s="22"/>
      <c r="O220" s="22"/>
      <c r="P220" s="22"/>
      <c r="Q220" s="22"/>
      <c r="R220" s="22"/>
    </row>
    <row r="221" spans="3:18" ht="15.75" customHeight="1" x14ac:dyDescent="0.15"/>
    <row r="222" spans="3:18" ht="15.75" customHeight="1" x14ac:dyDescent="0.15"/>
    <row r="223" spans="3:18" ht="15.75" customHeight="1" x14ac:dyDescent="0.15"/>
    <row r="224" spans="3:18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G1000"/>
  <sheetViews>
    <sheetView tabSelected="1" workbookViewId="0">
      <pane xSplit="2" ySplit="3" topLeftCell="C4" activePane="bottomRight" state="frozen"/>
      <selection activeCell="C4" sqref="C4:XFD31"/>
      <selection pane="topRight" activeCell="C4" sqref="C4:XFD31"/>
      <selection pane="bottomLeft" activeCell="C4" sqref="C4:XFD31"/>
      <selection pane="bottomRight" activeCell="C4" sqref="C4:XFD31"/>
    </sheetView>
  </sheetViews>
  <sheetFormatPr baseColWidth="10" defaultColWidth="14.5" defaultRowHeight="15" customHeight="1" x14ac:dyDescent="0.15"/>
  <cols>
    <col min="1" max="1" width="14.83203125" customWidth="1"/>
    <col min="2" max="2" width="18.832031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1.5" customWidth="1"/>
    <col min="16" max="16" width="11" customWidth="1"/>
    <col min="17" max="18" width="8.5" customWidth="1"/>
    <col min="19" max="19" width="8.33203125" customWidth="1"/>
    <col min="20" max="20" width="11.5" customWidth="1"/>
    <col min="21" max="21" width="19.5" customWidth="1"/>
    <col min="22" max="22" width="17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29" t="str">
        <f ca="1">IFERROR(__xludf.DUMMYFUNCTION("IFERROR(VLOOKUP(B2,IMPORTRANGE(""https://docs.google.com/spreadsheets/d/1x0DhHglkXKoEBOD2MBsuK_EyIr1ouxD2ftIpqOYFa-k/edit?usp=sharing"",""OllieShops-SKU-Specific Info!B1:BJ7000""),4,FALSE),"""")"),"Play Platoon Professional Cornhole Bags - Set of 8 Improved Regulation All Weather Two Sided American Flag Bean Bags for Pro Corn Hole Game - 4 Stars &amp; 4 Stripes")</f>
        <v>Play Platoon Professional Cornhole Bags - Set of 8 Improved Regulation All Weather Two Sided American Flag Bean Bags for Pro Corn Hole Game - 4 Stars &amp; 4 Stripes</v>
      </c>
      <c r="B1" s="30"/>
      <c r="C1" s="31" t="s">
        <v>0</v>
      </c>
      <c r="D1" s="33" t="s">
        <v>1</v>
      </c>
      <c r="E1" s="33" t="s">
        <v>2</v>
      </c>
      <c r="F1" s="35" t="s">
        <v>3</v>
      </c>
      <c r="G1" s="35" t="s">
        <v>4</v>
      </c>
      <c r="H1" s="36" t="s">
        <v>5</v>
      </c>
      <c r="I1" s="33" t="s">
        <v>6</v>
      </c>
      <c r="J1" s="33" t="s">
        <v>7</v>
      </c>
      <c r="K1" s="33" t="s">
        <v>8</v>
      </c>
      <c r="L1" s="33" t="s">
        <v>9</v>
      </c>
      <c r="M1" s="40" t="s">
        <v>10</v>
      </c>
      <c r="N1" s="41" t="s">
        <v>11</v>
      </c>
      <c r="O1" s="33" t="s">
        <v>12</v>
      </c>
      <c r="P1" s="33" t="s">
        <v>13</v>
      </c>
      <c r="Q1" s="33" t="s">
        <v>14</v>
      </c>
      <c r="R1" s="33" t="s">
        <v>15</v>
      </c>
      <c r="S1" s="47" t="s">
        <v>16</v>
      </c>
      <c r="T1" s="42" t="s">
        <v>17</v>
      </c>
      <c r="U1" s="42" t="s">
        <v>18</v>
      </c>
      <c r="V1" s="42" t="s">
        <v>19</v>
      </c>
      <c r="W1" s="42" t="s">
        <v>20</v>
      </c>
      <c r="X1" s="42" t="s">
        <v>21</v>
      </c>
      <c r="Y1" s="42" t="s">
        <v>22</v>
      </c>
      <c r="Z1" s="42" t="s">
        <v>23</v>
      </c>
      <c r="AA1" s="42" t="s">
        <v>24</v>
      </c>
      <c r="AB1" s="42" t="s">
        <v>25</v>
      </c>
      <c r="AC1" s="42" t="s">
        <v>26</v>
      </c>
      <c r="AD1" s="44" t="s">
        <v>27</v>
      </c>
      <c r="AE1" s="45" t="s">
        <v>28</v>
      </c>
      <c r="AF1" s="46" t="s">
        <v>29</v>
      </c>
      <c r="AG1" s="45" t="s">
        <v>30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IFERROR(__xludf.DUMMYFUNCTION("IFERROR(VLOOKUP(B2,IMPORTRANGE(""https://docs.google.com/spreadsheets/d/1x0DhHglkXKoEBOD2MBsuK_EyIr1ouxD2ftIpqOYFa-k/edit?usp=sharing"",""OllieShops-SKU-Specific Info!B1:BJ7000""),3,FALSE),"""")"),"B07YGBWJC7")</f>
        <v>B07YGBWJC7</v>
      </c>
      <c r="B2" s="3" t="s">
        <v>86</v>
      </c>
      <c r="C2" s="32"/>
      <c r="D2" s="34"/>
      <c r="E2" s="32"/>
      <c r="F2" s="34"/>
      <c r="G2" s="34"/>
      <c r="H2" s="37"/>
      <c r="I2" s="34"/>
      <c r="J2" s="34"/>
      <c r="K2" s="37"/>
      <c r="L2" s="37"/>
      <c r="M2" s="37"/>
      <c r="N2" s="34"/>
      <c r="O2" s="34"/>
      <c r="P2" s="32"/>
      <c r="Q2" s="34"/>
      <c r="R2" s="34"/>
      <c r="S2" s="30"/>
      <c r="T2" s="30"/>
      <c r="U2" s="43"/>
      <c r="V2" s="43"/>
      <c r="W2" s="30"/>
      <c r="X2" s="30"/>
      <c r="Y2" s="30"/>
      <c r="Z2" s="30"/>
      <c r="AA2" s="43"/>
      <c r="AB2" s="43"/>
      <c r="AC2" s="43"/>
      <c r="AD2" s="43"/>
      <c r="AE2" s="30"/>
      <c r="AF2" s="30"/>
      <c r="AG2" s="30"/>
    </row>
    <row r="3" spans="1:33" ht="16" x14ac:dyDescent="0.15">
      <c r="A3" s="38" t="s">
        <v>32</v>
      </c>
      <c r="B3" s="39"/>
      <c r="C3" s="4">
        <f>((AE31+AF31)/0.85)*-1</f>
        <v>19.195835294117646</v>
      </c>
      <c r="D3" s="5">
        <f>SUM(D4:D99763)</f>
        <v>178</v>
      </c>
      <c r="E3" s="5"/>
      <c r="F3" s="6">
        <f t="shared" ref="F3:G3" si="0">SUM(F4:F99763)</f>
        <v>5122.67</v>
      </c>
      <c r="G3" s="6">
        <f t="shared" si="0"/>
        <v>-22.38</v>
      </c>
      <c r="H3" s="7">
        <f>G3/F3*-1</f>
        <v>4.3688154809894053E-3</v>
      </c>
      <c r="I3" s="8">
        <f>J3/F3</f>
        <v>0.26690157578559964</v>
      </c>
      <c r="J3" s="6">
        <f>SUM(J4:J99763)</f>
        <v>1367.2486952296176</v>
      </c>
      <c r="K3" s="6">
        <f>J3/D3</f>
        <v>7.681172445110211</v>
      </c>
      <c r="L3" s="5"/>
      <c r="M3" s="9"/>
      <c r="N3" s="10"/>
      <c r="O3" s="5" t="str">
        <f ca="1">IFERROR(__xludf.DUMMYFUNCTION("IFERROR(VLOOKUP(B2,IMPORTRANGE(""https://docs.google.com/spreadsheets/d/1owCo6kL_VFQ5nPTdNogErmCBLjNiktT1m3SzTrxu3R0/edit#gid=2146806407"",""Ollie Shops - Compiled!b1:g5000""),2,FALSE),"""")"),"")</f>
        <v/>
      </c>
      <c r="P3" s="5"/>
      <c r="Q3" s="11"/>
      <c r="R3" s="11"/>
      <c r="S3" s="23"/>
      <c r="T3" s="10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10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10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5">
        <f>SUM(W4:W99763)</f>
        <v>2</v>
      </c>
      <c r="X3" s="7">
        <f>AVERAGE(X4:X99763)</f>
        <v>5.2910052910052907E-3</v>
      </c>
      <c r="Y3" s="6">
        <f>ROUND(AVERAGE(Y4:Y99763),2)</f>
        <v>1.24</v>
      </c>
      <c r="Z3" s="5"/>
      <c r="AA3" s="5"/>
      <c r="AB3" s="5"/>
      <c r="AC3" s="5"/>
      <c r="AD3" s="5"/>
      <c r="AE3" s="12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Info!B2:BZ7000""),36,false)),"""")*-1"),-8.39379125374999)</f>
        <v>-8.3937912537499901</v>
      </c>
      <c r="AG3" s="6">
        <f>SUM(AG4:AG99763)</f>
        <v>0</v>
      </c>
    </row>
    <row r="4" spans="1:33" s="52" customFormat="1" ht="15.75" hidden="1" customHeight="1" x14ac:dyDescent="0.2">
      <c r="A4" s="13" t="s">
        <v>33</v>
      </c>
      <c r="B4" s="13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48"/>
      <c r="T4" s="48"/>
      <c r="U4" s="49"/>
      <c r="V4" s="54"/>
      <c r="W4" s="48"/>
      <c r="X4" s="48"/>
      <c r="Y4" s="48"/>
      <c r="Z4" s="48"/>
      <c r="AA4" s="48"/>
      <c r="AB4" s="51"/>
      <c r="AC4" s="48"/>
      <c r="AD4" s="48"/>
      <c r="AE4" s="48"/>
      <c r="AF4" s="48"/>
      <c r="AG4" s="48"/>
    </row>
    <row r="5" spans="1:33" s="52" customFormat="1" ht="15.75" hidden="1" customHeight="1" x14ac:dyDescent="0.2">
      <c r="A5" s="13" t="s">
        <v>34</v>
      </c>
      <c r="B5" s="13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48"/>
      <c r="T5" s="48"/>
      <c r="U5" s="49"/>
      <c r="V5" s="54"/>
      <c r="W5" s="48"/>
      <c r="X5" s="48"/>
      <c r="Y5" s="48"/>
      <c r="Z5" s="48"/>
      <c r="AA5" s="48"/>
      <c r="AB5" s="51"/>
      <c r="AC5" s="48"/>
      <c r="AD5" s="48"/>
      <c r="AE5" s="48"/>
      <c r="AF5" s="48"/>
      <c r="AG5" s="48"/>
    </row>
    <row r="6" spans="1:33" s="52" customFormat="1" ht="15.75" hidden="1" customHeight="1" x14ac:dyDescent="0.2">
      <c r="A6" s="13" t="s">
        <v>35</v>
      </c>
      <c r="B6" s="13"/>
      <c r="C6" s="17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48"/>
      <c r="T6" s="48"/>
      <c r="U6" s="49"/>
      <c r="V6" s="54"/>
      <c r="W6" s="48"/>
      <c r="X6" s="48"/>
      <c r="Y6" s="48"/>
      <c r="Z6" s="48"/>
      <c r="AA6" s="48"/>
      <c r="AB6" s="51"/>
      <c r="AC6" s="48"/>
      <c r="AD6" s="48"/>
      <c r="AE6" s="48"/>
      <c r="AF6" s="48"/>
      <c r="AG6" s="48"/>
    </row>
    <row r="7" spans="1:33" s="52" customFormat="1" ht="15.75" hidden="1" customHeight="1" x14ac:dyDescent="0.2">
      <c r="A7" s="13" t="s">
        <v>36</v>
      </c>
      <c r="B7" s="13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48"/>
      <c r="T7" s="48"/>
      <c r="U7" s="49"/>
      <c r="V7" s="54"/>
      <c r="W7" s="48"/>
      <c r="X7" s="48"/>
      <c r="Y7" s="48"/>
      <c r="Z7" s="48"/>
      <c r="AA7" s="48"/>
      <c r="AB7" s="51"/>
      <c r="AC7" s="48"/>
      <c r="AD7" s="48"/>
      <c r="AE7" s="48"/>
      <c r="AF7" s="48"/>
      <c r="AG7" s="48"/>
    </row>
    <row r="8" spans="1:33" s="52" customFormat="1" ht="15.75" hidden="1" customHeight="1" x14ac:dyDescent="0.2">
      <c r="A8" s="13" t="s">
        <v>37</v>
      </c>
      <c r="B8" s="13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48"/>
      <c r="T8" s="48"/>
      <c r="U8" s="49"/>
      <c r="V8" s="54"/>
      <c r="W8" s="48"/>
      <c r="X8" s="48"/>
      <c r="Y8" s="48"/>
      <c r="Z8" s="48"/>
      <c r="AA8" s="48"/>
      <c r="AB8" s="51"/>
      <c r="AC8" s="48"/>
      <c r="AD8" s="48"/>
      <c r="AE8" s="48"/>
      <c r="AF8" s="48"/>
      <c r="AG8" s="48"/>
    </row>
    <row r="9" spans="1:33" s="52" customFormat="1" ht="15.75" hidden="1" customHeight="1" x14ac:dyDescent="0.2">
      <c r="A9" s="13" t="s">
        <v>38</v>
      </c>
      <c r="B9" s="13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48"/>
      <c r="T9" s="48"/>
      <c r="U9" s="49"/>
      <c r="V9" s="54"/>
      <c r="W9" s="48"/>
      <c r="X9" s="48"/>
      <c r="Y9" s="48"/>
      <c r="Z9" s="48"/>
      <c r="AA9" s="48"/>
      <c r="AB9" s="51"/>
      <c r="AC9" s="48"/>
      <c r="AD9" s="48"/>
      <c r="AE9" s="48"/>
      <c r="AF9" s="48"/>
      <c r="AG9" s="48"/>
    </row>
    <row r="10" spans="1:33" s="52" customFormat="1" ht="15.75" hidden="1" customHeight="1" x14ac:dyDescent="0.2">
      <c r="A10" s="13" t="s">
        <v>39</v>
      </c>
      <c r="B10" s="13"/>
      <c r="C10" s="17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48"/>
      <c r="T10" s="48"/>
      <c r="U10" s="49"/>
      <c r="V10" s="54"/>
      <c r="W10" s="48"/>
      <c r="X10" s="48"/>
      <c r="Y10" s="48"/>
      <c r="Z10" s="48"/>
      <c r="AA10" s="48"/>
      <c r="AB10" s="51"/>
      <c r="AC10" s="48"/>
      <c r="AD10" s="48"/>
      <c r="AE10" s="48"/>
      <c r="AF10" s="48"/>
      <c r="AG10" s="48"/>
    </row>
    <row r="11" spans="1:33" s="52" customFormat="1" ht="15.75" hidden="1" customHeight="1" x14ac:dyDescent="0.2">
      <c r="A11" s="13" t="s">
        <v>40</v>
      </c>
      <c r="B11" s="13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48"/>
      <c r="T11" s="48"/>
      <c r="U11" s="49"/>
      <c r="V11" s="54"/>
      <c r="W11" s="48"/>
      <c r="X11" s="48"/>
      <c r="Y11" s="48"/>
      <c r="Z11" s="48"/>
      <c r="AA11" s="48"/>
      <c r="AB11" s="51"/>
      <c r="AC11" s="48"/>
      <c r="AD11" s="48"/>
      <c r="AE11" s="48"/>
      <c r="AF11" s="48"/>
      <c r="AG11" s="48"/>
    </row>
    <row r="12" spans="1:33" s="52" customFormat="1" ht="15.75" hidden="1" customHeight="1" x14ac:dyDescent="0.2">
      <c r="A12" s="13" t="s">
        <v>41</v>
      </c>
      <c r="B12" s="13"/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48"/>
      <c r="T12" s="48"/>
      <c r="U12" s="49"/>
      <c r="V12" s="54"/>
      <c r="W12" s="48"/>
      <c r="X12" s="48"/>
      <c r="Y12" s="48"/>
      <c r="Z12" s="48"/>
      <c r="AA12" s="48"/>
      <c r="AB12" s="51"/>
      <c r="AC12" s="48"/>
      <c r="AD12" s="48"/>
      <c r="AE12" s="48"/>
      <c r="AF12" s="48"/>
      <c r="AG12" s="48"/>
    </row>
    <row r="13" spans="1:33" s="52" customFormat="1" ht="15.75" hidden="1" customHeight="1" x14ac:dyDescent="0.2">
      <c r="A13" s="13" t="s">
        <v>42</v>
      </c>
      <c r="B13" s="13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48"/>
      <c r="T13" s="48"/>
      <c r="U13" s="49"/>
      <c r="V13" s="54"/>
      <c r="W13" s="48"/>
      <c r="X13" s="48"/>
      <c r="Y13" s="48"/>
      <c r="Z13" s="48"/>
      <c r="AA13" s="48"/>
      <c r="AB13" s="51"/>
      <c r="AC13" s="48"/>
      <c r="AD13" s="48"/>
      <c r="AE13" s="48"/>
      <c r="AF13" s="48"/>
      <c r="AG13" s="48"/>
    </row>
    <row r="14" spans="1:33" s="52" customFormat="1" ht="15.75" hidden="1" customHeight="1" x14ac:dyDescent="0.2">
      <c r="A14" s="13" t="s">
        <v>43</v>
      </c>
      <c r="B14" s="13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48"/>
      <c r="T14" s="48"/>
      <c r="U14" s="49"/>
      <c r="V14" s="54"/>
      <c r="W14" s="48"/>
      <c r="X14" s="48"/>
      <c r="Y14" s="48"/>
      <c r="Z14" s="48"/>
      <c r="AA14" s="48"/>
      <c r="AB14" s="51"/>
      <c r="AC14" s="48"/>
      <c r="AD14" s="48"/>
      <c r="AE14" s="48"/>
      <c r="AF14" s="48"/>
      <c r="AG14" s="48"/>
    </row>
    <row r="15" spans="1:33" s="52" customFormat="1" ht="15.75" hidden="1" customHeight="1" x14ac:dyDescent="0.2">
      <c r="A15" s="13" t="s">
        <v>44</v>
      </c>
      <c r="B15" s="13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48"/>
      <c r="T15" s="48"/>
      <c r="U15" s="49"/>
      <c r="V15" s="54"/>
      <c r="W15" s="48"/>
      <c r="X15" s="48"/>
      <c r="Y15" s="48"/>
      <c r="Z15" s="48"/>
      <c r="AA15" s="48"/>
      <c r="AB15" s="51"/>
      <c r="AC15" s="48"/>
      <c r="AD15" s="48"/>
      <c r="AE15" s="48"/>
      <c r="AF15" s="48"/>
      <c r="AG15" s="48"/>
    </row>
    <row r="16" spans="1:33" s="52" customFormat="1" ht="15.75" hidden="1" customHeight="1" x14ac:dyDescent="0.2">
      <c r="A16" s="13" t="s">
        <v>45</v>
      </c>
      <c r="B16" s="13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48"/>
      <c r="T16" s="48"/>
      <c r="U16" s="49"/>
      <c r="V16" s="54"/>
      <c r="W16" s="48"/>
      <c r="X16" s="48"/>
      <c r="Y16" s="48"/>
      <c r="Z16" s="48"/>
      <c r="AA16" s="48"/>
      <c r="AB16" s="51"/>
      <c r="AC16" s="48"/>
      <c r="AD16" s="48"/>
      <c r="AE16" s="48"/>
      <c r="AF16" s="48"/>
      <c r="AG16" s="48"/>
    </row>
    <row r="17" spans="1:33" s="52" customFormat="1" ht="15.75" hidden="1" customHeight="1" x14ac:dyDescent="0.2">
      <c r="A17" s="13" t="s">
        <v>46</v>
      </c>
      <c r="B17" s="13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48"/>
      <c r="T17" s="48"/>
      <c r="U17" s="49"/>
      <c r="V17" s="54"/>
      <c r="W17" s="48"/>
      <c r="X17" s="48"/>
      <c r="Y17" s="48"/>
      <c r="Z17" s="48"/>
      <c r="AA17" s="48"/>
      <c r="AB17" s="51"/>
      <c r="AC17" s="48"/>
      <c r="AD17" s="48"/>
      <c r="AE17" s="48"/>
      <c r="AF17" s="48"/>
      <c r="AG17" s="48"/>
    </row>
    <row r="18" spans="1:33" s="52" customFormat="1" ht="15.75" hidden="1" customHeight="1" x14ac:dyDescent="0.2">
      <c r="A18" s="13" t="s">
        <v>47</v>
      </c>
      <c r="B18" s="13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48"/>
      <c r="T18" s="48"/>
      <c r="U18" s="49"/>
      <c r="V18" s="54"/>
      <c r="W18" s="48"/>
      <c r="X18" s="48"/>
      <c r="Y18" s="48"/>
      <c r="Z18" s="48"/>
      <c r="AA18" s="48"/>
      <c r="AB18" s="51"/>
      <c r="AC18" s="48"/>
      <c r="AD18" s="48"/>
      <c r="AE18" s="48"/>
      <c r="AF18" s="48"/>
      <c r="AG18" s="48"/>
    </row>
    <row r="19" spans="1:33" s="52" customFormat="1" ht="15.75" hidden="1" customHeight="1" x14ac:dyDescent="0.2">
      <c r="A19" s="13" t="s">
        <v>83</v>
      </c>
      <c r="B19" s="13"/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48"/>
      <c r="T19" s="48"/>
      <c r="U19" s="49"/>
      <c r="V19" s="54"/>
      <c r="W19" s="48"/>
      <c r="X19" s="48"/>
      <c r="Y19" s="48"/>
      <c r="Z19" s="48"/>
      <c r="AA19" s="48"/>
      <c r="AB19" s="51"/>
      <c r="AC19" s="48"/>
      <c r="AD19" s="48"/>
      <c r="AE19" s="48"/>
      <c r="AF19" s="48"/>
      <c r="AG19" s="48"/>
    </row>
    <row r="20" spans="1:33" s="52" customFormat="1" ht="15.75" hidden="1" customHeight="1" x14ac:dyDescent="0.2">
      <c r="A20" s="13" t="s">
        <v>49</v>
      </c>
      <c r="B20" s="13"/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48"/>
      <c r="T20" s="48"/>
      <c r="U20" s="49"/>
      <c r="V20" s="54"/>
      <c r="W20" s="48"/>
      <c r="X20" s="48"/>
      <c r="Y20" s="48"/>
      <c r="Z20" s="48"/>
      <c r="AA20" s="48"/>
      <c r="AB20" s="51"/>
      <c r="AC20" s="48"/>
      <c r="AD20" s="48"/>
      <c r="AE20" s="48"/>
      <c r="AF20" s="48"/>
      <c r="AG20" s="48"/>
    </row>
    <row r="21" spans="1:33" s="52" customFormat="1" ht="15.75" hidden="1" customHeight="1" x14ac:dyDescent="0.2">
      <c r="A21" s="13" t="s">
        <v>50</v>
      </c>
      <c r="B21" s="13"/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48"/>
      <c r="T21" s="48"/>
      <c r="U21" s="49"/>
      <c r="V21" s="54"/>
      <c r="W21" s="48"/>
      <c r="X21" s="48"/>
      <c r="Y21" s="48"/>
      <c r="Z21" s="48"/>
      <c r="AA21" s="48"/>
      <c r="AB21" s="51"/>
      <c r="AC21" s="48"/>
      <c r="AD21" s="48"/>
      <c r="AE21" s="48"/>
      <c r="AF21" s="48"/>
      <c r="AG21" s="48"/>
    </row>
    <row r="22" spans="1:33" s="52" customFormat="1" ht="15.75" hidden="1" customHeight="1" x14ac:dyDescent="0.2">
      <c r="A22" s="13" t="s">
        <v>51</v>
      </c>
      <c r="B22" s="13"/>
      <c r="C22" s="17"/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48"/>
      <c r="T22" s="48"/>
      <c r="U22" s="49"/>
      <c r="V22" s="54"/>
      <c r="W22" s="48"/>
      <c r="X22" s="48"/>
      <c r="Y22" s="48"/>
      <c r="Z22" s="48"/>
      <c r="AA22" s="48"/>
      <c r="AB22" s="51"/>
      <c r="AC22" s="48"/>
      <c r="AD22" s="48"/>
      <c r="AE22" s="48"/>
      <c r="AF22" s="48"/>
      <c r="AG22" s="48"/>
    </row>
    <row r="23" spans="1:33" s="52" customFormat="1" ht="15.75" customHeight="1" x14ac:dyDescent="0.2">
      <c r="A23" s="13" t="s">
        <v>52</v>
      </c>
      <c r="B23" s="13"/>
      <c r="C23" s="17">
        <f t="shared" ref="C23:C31" si="1">IFERROR(F23/D23," - ")</f>
        <v>26.373095238095239</v>
      </c>
      <c r="D23" s="17">
        <v>42</v>
      </c>
      <c r="E23" s="17">
        <v>0</v>
      </c>
      <c r="F23" s="17">
        <v>1107.67</v>
      </c>
      <c r="G23" s="17">
        <v>-22.38</v>
      </c>
      <c r="H23" s="17">
        <f t="shared" ref="H23:H31" si="2">G23/F23*-1</f>
        <v>2.0204573564328723E-2</v>
      </c>
      <c r="I23" s="17">
        <f t="shared" ref="I23:I31" si="3">J23/F23</f>
        <v>0.19483792298981195</v>
      </c>
      <c r="J23" s="17">
        <f t="shared" ref="J23:J31" si="4">F23*0.85+G23+AF23*D23+D23*AE23+AG23+AD23</f>
        <v>215.81612215812501</v>
      </c>
      <c r="K23" s="17">
        <f t="shared" ref="K23:K31" si="5">J23/D23</f>
        <v>5.1384790990029767</v>
      </c>
      <c r="L23" s="17">
        <v>69</v>
      </c>
      <c r="M23" s="17">
        <f t="shared" ref="M23:M31" si="6">IFERROR(D23/L23,"-")</f>
        <v>0.60869565217391308</v>
      </c>
      <c r="N23" s="17">
        <v>120</v>
      </c>
      <c r="O23" s="17">
        <f t="shared" ref="O23:P23" si="7">D23/7</f>
        <v>6</v>
      </c>
      <c r="P23" s="17">
        <f t="shared" si="7"/>
        <v>0</v>
      </c>
      <c r="Q23" s="17">
        <f t="shared" ref="Q23:Q31" si="8">ROUNDDOWN(N23/(O23+P23),0)</f>
        <v>20</v>
      </c>
      <c r="R23" s="17"/>
      <c r="S23" s="48">
        <v>0.77080957810718354</v>
      </c>
      <c r="T23" s="48" t="s">
        <v>56</v>
      </c>
      <c r="U23" s="49" t="s">
        <v>56</v>
      </c>
      <c r="V23" s="54" t="s">
        <v>56</v>
      </c>
      <c r="W23" s="48">
        <v>2</v>
      </c>
      <c r="X23" s="48">
        <f t="shared" ref="X23:X31" si="9">IFERROR(W23/D23,0)</f>
        <v>4.7619047619047616E-2</v>
      </c>
      <c r="Y23" s="48">
        <f t="shared" ref="Y23:Y31" si="10">IFERROR(G23/(W23+Z23)*-1,0)</f>
        <v>11.19</v>
      </c>
      <c r="Z23" s="48">
        <v>0</v>
      </c>
      <c r="AA23" s="48" t="s">
        <v>57</v>
      </c>
      <c r="AB23" s="51">
        <f t="shared" ref="AB23:AB31" si="11">IF(OR(AA23="UsLargeStandardSize",AA23="UsSmallStandardSize"),-0.69,-0.48)</f>
        <v>-0.69</v>
      </c>
      <c r="AC23" s="48">
        <v>0.20709761631944443</v>
      </c>
      <c r="AD23" s="48">
        <f t="shared" ref="AD23:AD31" si="12">IFERROR(AB23*AC23*D23*2,0)</f>
        <v>-12.003377841874997</v>
      </c>
      <c r="AE23" s="48">
        <v>-7.32</v>
      </c>
      <c r="AF23" s="48">
        <v>-9.14</v>
      </c>
      <c r="AG23" s="48">
        <v>0</v>
      </c>
    </row>
    <row r="24" spans="1:33" s="52" customFormat="1" ht="15.75" customHeight="1" x14ac:dyDescent="0.2">
      <c r="A24" s="13" t="s">
        <v>53</v>
      </c>
      <c r="B24" s="13"/>
      <c r="C24" s="17">
        <f t="shared" si="1"/>
        <v>24.95</v>
      </c>
      <c r="D24" s="17">
        <v>4</v>
      </c>
      <c r="E24" s="17">
        <v>0</v>
      </c>
      <c r="F24" s="17">
        <v>99.8</v>
      </c>
      <c r="G24" s="17">
        <v>0</v>
      </c>
      <c r="H24" s="17">
        <f t="shared" si="2"/>
        <v>0</v>
      </c>
      <c r="I24" s="17">
        <f t="shared" si="3"/>
        <v>0.17805091464178352</v>
      </c>
      <c r="J24" s="17">
        <f t="shared" si="4"/>
        <v>17.769481281249995</v>
      </c>
      <c r="K24" s="17">
        <f t="shared" si="5"/>
        <v>4.4423703203124987</v>
      </c>
      <c r="L24" s="17">
        <v>77</v>
      </c>
      <c r="M24" s="17">
        <f t="shared" si="6"/>
        <v>5.1948051948051951E-2</v>
      </c>
      <c r="N24" s="17">
        <v>0</v>
      </c>
      <c r="O24" s="17">
        <f t="shared" ref="O24:P24" si="13">D24/7</f>
        <v>0.5714285714285714</v>
      </c>
      <c r="P24" s="17">
        <f t="shared" si="13"/>
        <v>0</v>
      </c>
      <c r="Q24" s="17">
        <f t="shared" si="8"/>
        <v>0</v>
      </c>
      <c r="R24" s="17"/>
      <c r="S24" s="48">
        <v>0</v>
      </c>
      <c r="T24" s="48" t="s">
        <v>56</v>
      </c>
      <c r="U24" s="49" t="s">
        <v>56</v>
      </c>
      <c r="V24" s="54" t="s">
        <v>56</v>
      </c>
      <c r="W24" s="48">
        <v>0</v>
      </c>
      <c r="X24" s="48">
        <f t="shared" si="9"/>
        <v>0</v>
      </c>
      <c r="Y24" s="48">
        <f t="shared" si="10"/>
        <v>0</v>
      </c>
      <c r="Z24" s="48">
        <v>0</v>
      </c>
      <c r="AA24" s="48" t="s">
        <v>57</v>
      </c>
      <c r="AB24" s="51">
        <f t="shared" si="11"/>
        <v>-0.69</v>
      </c>
      <c r="AC24" s="48">
        <v>0.22110846354166666</v>
      </c>
      <c r="AD24" s="48">
        <f t="shared" si="12"/>
        <v>-1.22051871875</v>
      </c>
      <c r="AE24" s="48">
        <v>-7.32</v>
      </c>
      <c r="AF24" s="48">
        <v>-9.14</v>
      </c>
      <c r="AG24" s="48">
        <v>0</v>
      </c>
    </row>
    <row r="25" spans="1:33" s="52" customFormat="1" ht="15.75" customHeight="1" x14ac:dyDescent="0.2">
      <c r="A25" s="13" t="s">
        <v>54</v>
      </c>
      <c r="B25" s="13"/>
      <c r="C25" s="17">
        <f t="shared" si="1"/>
        <v>32.793137254901964</v>
      </c>
      <c r="D25" s="17">
        <v>51</v>
      </c>
      <c r="E25" s="17">
        <v>0</v>
      </c>
      <c r="F25" s="17">
        <v>1672.45</v>
      </c>
      <c r="G25" s="17">
        <v>0</v>
      </c>
      <c r="H25" s="17">
        <f t="shared" si="2"/>
        <v>0</v>
      </c>
      <c r="I25" s="17">
        <f t="shared" si="3"/>
        <v>0.34313816636427835</v>
      </c>
      <c r="J25" s="17">
        <f t="shared" si="4"/>
        <v>573.88142633593736</v>
      </c>
      <c r="K25" s="17">
        <f t="shared" si="5"/>
        <v>11.252576986979165</v>
      </c>
      <c r="L25" s="17">
        <v>205</v>
      </c>
      <c r="M25" s="17">
        <f t="shared" si="6"/>
        <v>0.24878048780487805</v>
      </c>
      <c r="N25" s="17">
        <v>169</v>
      </c>
      <c r="O25" s="17">
        <f t="shared" ref="O25:P25" si="14">D25/7</f>
        <v>7.2857142857142856</v>
      </c>
      <c r="P25" s="17">
        <f t="shared" si="14"/>
        <v>0</v>
      </c>
      <c r="Q25" s="17">
        <f t="shared" si="8"/>
        <v>23</v>
      </c>
      <c r="R25" s="17"/>
      <c r="S25" s="48">
        <v>6.6666666666666666E-2</v>
      </c>
      <c r="T25" s="48" t="s">
        <v>56</v>
      </c>
      <c r="U25" s="49" t="s">
        <v>56</v>
      </c>
      <c r="V25" s="54" t="s">
        <v>56</v>
      </c>
      <c r="W25" s="48">
        <v>0</v>
      </c>
      <c r="X25" s="48">
        <f t="shared" si="9"/>
        <v>0</v>
      </c>
      <c r="Y25" s="48">
        <f t="shared" si="10"/>
        <v>0</v>
      </c>
      <c r="Z25" s="48">
        <v>0</v>
      </c>
      <c r="AA25" s="48" t="s">
        <v>57</v>
      </c>
      <c r="AB25" s="51">
        <f t="shared" si="11"/>
        <v>-0.69</v>
      </c>
      <c r="AC25" s="48">
        <v>0.22110846354166666</v>
      </c>
      <c r="AD25" s="48">
        <f t="shared" si="12"/>
        <v>-15.561613664062499</v>
      </c>
      <c r="AE25" s="48">
        <v>-7.18</v>
      </c>
      <c r="AF25" s="48">
        <v>-9.1364599999999996</v>
      </c>
      <c r="AG25" s="48">
        <v>0</v>
      </c>
    </row>
    <row r="26" spans="1:33" s="52" customFormat="1" ht="15.75" customHeight="1" x14ac:dyDescent="0.2">
      <c r="A26" s="13" t="s">
        <v>58</v>
      </c>
      <c r="B26" s="13" t="s">
        <v>87</v>
      </c>
      <c r="C26" s="17">
        <f t="shared" si="1"/>
        <v>28.569999999999997</v>
      </c>
      <c r="D26" s="17">
        <v>44</v>
      </c>
      <c r="E26" s="17">
        <v>0</v>
      </c>
      <c r="F26" s="17">
        <v>1257.08</v>
      </c>
      <c r="G26" s="17">
        <v>0</v>
      </c>
      <c r="H26" s="17">
        <f t="shared" si="2"/>
        <v>0</v>
      </c>
      <c r="I26" s="17">
        <f t="shared" si="3"/>
        <v>0.2682152719745361</v>
      </c>
      <c r="J26" s="17">
        <f t="shared" si="4"/>
        <v>337.16805409374984</v>
      </c>
      <c r="K26" s="17">
        <f t="shared" si="5"/>
        <v>7.6629103203124966</v>
      </c>
      <c r="L26" s="17">
        <v>470</v>
      </c>
      <c r="M26" s="17">
        <f t="shared" si="6"/>
        <v>9.3617021276595741E-2</v>
      </c>
      <c r="N26" s="17">
        <v>74</v>
      </c>
      <c r="O26" s="17">
        <f t="shared" ref="O26:P26" si="15">D26/7</f>
        <v>6.2857142857142856</v>
      </c>
      <c r="P26" s="17">
        <f t="shared" si="15"/>
        <v>0</v>
      </c>
      <c r="Q26" s="17">
        <f t="shared" si="8"/>
        <v>11</v>
      </c>
      <c r="R26" s="17"/>
      <c r="S26" s="48">
        <v>0.36301369863013699</v>
      </c>
      <c r="T26" s="48" t="s">
        <v>56</v>
      </c>
      <c r="U26" s="49" t="s">
        <v>56</v>
      </c>
      <c r="V26" s="54" t="s">
        <v>56</v>
      </c>
      <c r="W26" s="48">
        <v>0</v>
      </c>
      <c r="X26" s="48">
        <f t="shared" si="9"/>
        <v>0</v>
      </c>
      <c r="Y26" s="48">
        <f t="shared" si="10"/>
        <v>0</v>
      </c>
      <c r="Z26" s="48">
        <v>0</v>
      </c>
      <c r="AA26" s="48" t="s">
        <v>57</v>
      </c>
      <c r="AB26" s="51">
        <f t="shared" si="11"/>
        <v>-0.69</v>
      </c>
      <c r="AC26" s="48">
        <v>0.22110846354166666</v>
      </c>
      <c r="AD26" s="48">
        <f t="shared" si="12"/>
        <v>-13.42570590625</v>
      </c>
      <c r="AE26" s="48">
        <v>-7.18</v>
      </c>
      <c r="AF26" s="48">
        <v>-9.1364599999999996</v>
      </c>
      <c r="AG26" s="48">
        <v>0</v>
      </c>
    </row>
    <row r="27" spans="1:33" s="52" customFormat="1" ht="15.75" customHeight="1" x14ac:dyDescent="0.2">
      <c r="A27" s="13" t="s">
        <v>60</v>
      </c>
      <c r="B27" s="13"/>
      <c r="C27" s="17">
        <f t="shared" si="1"/>
        <v>26.529411764705884</v>
      </c>
      <c r="D27" s="17">
        <v>34</v>
      </c>
      <c r="E27" s="17">
        <v>0</v>
      </c>
      <c r="F27" s="17">
        <v>902</v>
      </c>
      <c r="G27" s="17">
        <v>0</v>
      </c>
      <c r="H27" s="17">
        <f t="shared" si="2"/>
        <v>0</v>
      </c>
      <c r="I27" s="17">
        <f t="shared" si="3"/>
        <v>0.22325462294777035</v>
      </c>
      <c r="J27" s="17">
        <f t="shared" si="4"/>
        <v>201.37566989888884</v>
      </c>
      <c r="K27" s="17">
        <f t="shared" si="5"/>
        <v>5.9228138205555538</v>
      </c>
      <c r="L27" s="17">
        <v>572</v>
      </c>
      <c r="M27" s="17">
        <f t="shared" si="6"/>
        <v>5.944055944055944E-2</v>
      </c>
      <c r="N27" s="17">
        <v>20</v>
      </c>
      <c r="O27" s="17">
        <f t="shared" ref="O27:P27" si="16">D27/7</f>
        <v>4.8571428571428568</v>
      </c>
      <c r="P27" s="17">
        <f t="shared" si="16"/>
        <v>0</v>
      </c>
      <c r="Q27" s="17">
        <f t="shared" si="8"/>
        <v>4</v>
      </c>
      <c r="R27" s="17"/>
      <c r="S27" s="48">
        <v>3.806451612903226</v>
      </c>
      <c r="T27" s="48" t="s">
        <v>56</v>
      </c>
      <c r="U27" s="49" t="s">
        <v>56</v>
      </c>
      <c r="V27" s="54" t="s">
        <v>56</v>
      </c>
      <c r="W27" s="48">
        <v>0</v>
      </c>
      <c r="X27" s="48">
        <f t="shared" si="9"/>
        <v>0</v>
      </c>
      <c r="Y27" s="48">
        <f t="shared" si="10"/>
        <v>0</v>
      </c>
      <c r="Z27" s="48">
        <v>0</v>
      </c>
      <c r="AA27" s="48" t="s">
        <v>57</v>
      </c>
      <c r="AB27" s="51">
        <f t="shared" si="11"/>
        <v>-0.69</v>
      </c>
      <c r="AC27" s="48">
        <v>0.22516389814814813</v>
      </c>
      <c r="AD27" s="48">
        <f t="shared" si="12"/>
        <v>-10.564690101111109</v>
      </c>
      <c r="AE27" s="48">
        <v>-7.18</v>
      </c>
      <c r="AF27" s="48">
        <v>-9.1364599999999996</v>
      </c>
      <c r="AG27" s="48">
        <v>0</v>
      </c>
    </row>
    <row r="28" spans="1:33" s="52" customFormat="1" ht="15.75" customHeight="1" x14ac:dyDescent="0.2">
      <c r="A28" s="13" t="s">
        <v>61</v>
      </c>
      <c r="B28" s="13"/>
      <c r="C28" s="17">
        <f t="shared" si="1"/>
        <v>27.89</v>
      </c>
      <c r="D28" s="17">
        <v>2</v>
      </c>
      <c r="E28" s="17">
        <v>0</v>
      </c>
      <c r="F28" s="17">
        <v>55.78</v>
      </c>
      <c r="G28" s="17">
        <v>0</v>
      </c>
      <c r="H28" s="17">
        <f t="shared" si="2"/>
        <v>0</v>
      </c>
      <c r="I28" s="17">
        <f t="shared" si="3"/>
        <v>0.25382982504681084</v>
      </c>
      <c r="J28" s="17">
        <f t="shared" si="4"/>
        <v>14.15862764111111</v>
      </c>
      <c r="K28" s="17">
        <f t="shared" si="5"/>
        <v>7.079313820555555</v>
      </c>
      <c r="L28" s="17">
        <v>304</v>
      </c>
      <c r="M28" s="17">
        <f t="shared" si="6"/>
        <v>6.5789473684210523E-3</v>
      </c>
      <c r="N28" s="17">
        <v>8</v>
      </c>
      <c r="O28" s="17">
        <f t="shared" ref="O28:P28" si="17">D28/7</f>
        <v>0.2857142857142857</v>
      </c>
      <c r="P28" s="17">
        <f t="shared" si="17"/>
        <v>0</v>
      </c>
      <c r="Q28" s="17">
        <f t="shared" si="8"/>
        <v>28</v>
      </c>
      <c r="R28" s="17"/>
      <c r="S28" s="48">
        <v>23.27272727272727</v>
      </c>
      <c r="T28" s="48" t="s">
        <v>56</v>
      </c>
      <c r="U28" s="49" t="s">
        <v>56</v>
      </c>
      <c r="V28" s="54" t="s">
        <v>56</v>
      </c>
      <c r="W28" s="48">
        <v>0</v>
      </c>
      <c r="X28" s="48">
        <f t="shared" si="9"/>
        <v>0</v>
      </c>
      <c r="Y28" s="48">
        <f t="shared" si="10"/>
        <v>0</v>
      </c>
      <c r="Z28" s="48">
        <v>0</v>
      </c>
      <c r="AA28" s="48" t="s">
        <v>57</v>
      </c>
      <c r="AB28" s="51">
        <f t="shared" si="11"/>
        <v>-0.69</v>
      </c>
      <c r="AC28" s="48">
        <v>0.22516389814814813</v>
      </c>
      <c r="AD28" s="48">
        <f t="shared" si="12"/>
        <v>-0.62145235888888883</v>
      </c>
      <c r="AE28" s="48">
        <v>-7.18</v>
      </c>
      <c r="AF28" s="48">
        <v>-9.1364599999999996</v>
      </c>
      <c r="AG28" s="48">
        <v>0</v>
      </c>
    </row>
    <row r="29" spans="1:33" s="52" customFormat="1" ht="15.75" customHeight="1" x14ac:dyDescent="0.2">
      <c r="A29" s="13" t="s">
        <v>62</v>
      </c>
      <c r="B29" s="13"/>
      <c r="C29" s="17" t="str">
        <f t="shared" si="1"/>
        <v xml:space="preserve"> - </v>
      </c>
      <c r="D29" s="17">
        <v>0</v>
      </c>
      <c r="E29" s="17">
        <v>0</v>
      </c>
      <c r="F29" s="17">
        <v>0</v>
      </c>
      <c r="G29" s="17">
        <v>0</v>
      </c>
      <c r="H29" s="17" t="e">
        <f t="shared" si="2"/>
        <v>#DIV/0!</v>
      </c>
      <c r="I29" s="17" t="e">
        <f t="shared" si="3"/>
        <v>#DIV/0!</v>
      </c>
      <c r="J29" s="17">
        <f t="shared" si="4"/>
        <v>0</v>
      </c>
      <c r="K29" s="17" t="e">
        <f t="shared" si="5"/>
        <v>#DIV/0!</v>
      </c>
      <c r="L29" s="17">
        <v>0</v>
      </c>
      <c r="M29" s="17" t="str">
        <f t="shared" si="6"/>
        <v>-</v>
      </c>
      <c r="N29" s="17">
        <v>6</v>
      </c>
      <c r="O29" s="17">
        <f t="shared" ref="O29:P29" si="18">D29/7</f>
        <v>0</v>
      </c>
      <c r="P29" s="17">
        <f t="shared" si="18"/>
        <v>0</v>
      </c>
      <c r="Q29" s="17" t="e">
        <f t="shared" si="8"/>
        <v>#DIV/0!</v>
      </c>
      <c r="R29" s="17"/>
      <c r="S29" s="48">
        <v>1.158371040723982</v>
      </c>
      <c r="T29" s="48" t="s">
        <v>56</v>
      </c>
      <c r="U29" s="49" t="s">
        <v>56</v>
      </c>
      <c r="V29" s="54" t="s">
        <v>56</v>
      </c>
      <c r="W29" s="48">
        <v>0</v>
      </c>
      <c r="X29" s="48">
        <f t="shared" si="9"/>
        <v>0</v>
      </c>
      <c r="Y29" s="48">
        <f t="shared" si="10"/>
        <v>0</v>
      </c>
      <c r="Z29" s="48">
        <v>0</v>
      </c>
      <c r="AA29" s="48" t="s">
        <v>57</v>
      </c>
      <c r="AB29" s="51">
        <f t="shared" si="11"/>
        <v>-0.69</v>
      </c>
      <c r="AC29" s="48">
        <v>0.22516389814814813</v>
      </c>
      <c r="AD29" s="48">
        <f t="shared" si="12"/>
        <v>0</v>
      </c>
      <c r="AE29" s="48">
        <v>-7.18</v>
      </c>
      <c r="AF29" s="48">
        <v>-9.1364599999999996</v>
      </c>
      <c r="AG29" s="48">
        <v>0</v>
      </c>
    </row>
    <row r="30" spans="1:33" s="52" customFormat="1" ht="15.75" customHeight="1" x14ac:dyDescent="0.2">
      <c r="A30" s="13" t="s">
        <v>63</v>
      </c>
      <c r="B30" s="13"/>
      <c r="C30" s="17">
        <f t="shared" si="1"/>
        <v>27.89</v>
      </c>
      <c r="D30" s="17">
        <v>1</v>
      </c>
      <c r="E30" s="17">
        <v>0</v>
      </c>
      <c r="F30" s="17">
        <v>27.89</v>
      </c>
      <c r="G30" s="17">
        <v>0</v>
      </c>
      <c r="H30" s="17">
        <f t="shared" si="2"/>
        <v>0</v>
      </c>
      <c r="I30" s="17">
        <f t="shared" si="3"/>
        <v>0.25382982504681084</v>
      </c>
      <c r="J30" s="17">
        <f t="shared" si="4"/>
        <v>7.079313820555555</v>
      </c>
      <c r="K30" s="17">
        <f t="shared" si="5"/>
        <v>7.079313820555555</v>
      </c>
      <c r="L30" s="17">
        <v>523</v>
      </c>
      <c r="M30" s="17">
        <f t="shared" si="6"/>
        <v>1.9120458891013384E-3</v>
      </c>
      <c r="N30" s="17">
        <v>1</v>
      </c>
      <c r="O30" s="17">
        <f t="shared" ref="O30:P30" si="19">D30/7</f>
        <v>0.14285714285714285</v>
      </c>
      <c r="P30" s="17">
        <f t="shared" si="19"/>
        <v>0</v>
      </c>
      <c r="Q30" s="17">
        <f t="shared" si="8"/>
        <v>7</v>
      </c>
      <c r="R30" s="17"/>
      <c r="S30" s="48">
        <v>1.580246913580247</v>
      </c>
      <c r="T30" s="48" t="s">
        <v>56</v>
      </c>
      <c r="U30" s="49" t="s">
        <v>56</v>
      </c>
      <c r="V30" s="54" t="s">
        <v>56</v>
      </c>
      <c r="W30" s="48">
        <v>0</v>
      </c>
      <c r="X30" s="48">
        <f t="shared" si="9"/>
        <v>0</v>
      </c>
      <c r="Y30" s="48">
        <f t="shared" si="10"/>
        <v>0</v>
      </c>
      <c r="Z30" s="48">
        <v>0</v>
      </c>
      <c r="AA30" s="48" t="s">
        <v>57</v>
      </c>
      <c r="AB30" s="51">
        <f t="shared" si="11"/>
        <v>-0.69</v>
      </c>
      <c r="AC30" s="48">
        <v>0.22516389814814813</v>
      </c>
      <c r="AD30" s="48">
        <f t="shared" si="12"/>
        <v>-0.31072617944444442</v>
      </c>
      <c r="AE30" s="48">
        <v>-7.18</v>
      </c>
      <c r="AF30" s="48">
        <v>-9.1364599999999996</v>
      </c>
      <c r="AG30" s="48">
        <v>0</v>
      </c>
    </row>
    <row r="31" spans="1:33" s="52" customFormat="1" ht="15.75" customHeight="1" x14ac:dyDescent="0.2">
      <c r="A31" s="13" t="s">
        <v>64</v>
      </c>
      <c r="B31" s="13"/>
      <c r="C31" s="17" t="str">
        <f t="shared" si="1"/>
        <v xml:space="preserve"> - </v>
      </c>
      <c r="D31" s="17">
        <v>0</v>
      </c>
      <c r="E31" s="17">
        <v>0</v>
      </c>
      <c r="F31" s="17">
        <v>0</v>
      </c>
      <c r="G31" s="17">
        <v>0</v>
      </c>
      <c r="H31" s="17" t="e">
        <f t="shared" si="2"/>
        <v>#DIV/0!</v>
      </c>
      <c r="I31" s="17" t="e">
        <f t="shared" si="3"/>
        <v>#DIV/0!</v>
      </c>
      <c r="J31" s="17">
        <f t="shared" si="4"/>
        <v>0</v>
      </c>
      <c r="K31" s="17" t="e">
        <f t="shared" si="5"/>
        <v>#DIV/0!</v>
      </c>
      <c r="L31" s="17">
        <v>0</v>
      </c>
      <c r="M31" s="17" t="str">
        <f t="shared" si="6"/>
        <v>-</v>
      </c>
      <c r="N31" s="17">
        <v>4</v>
      </c>
      <c r="O31" s="17">
        <f t="shared" ref="O31:P31" si="20">D31/7</f>
        <v>0</v>
      </c>
      <c r="P31" s="17">
        <f t="shared" si="20"/>
        <v>0</v>
      </c>
      <c r="Q31" s="17" t="e">
        <f t="shared" si="8"/>
        <v>#DIV/0!</v>
      </c>
      <c r="R31" s="17" t="str">
        <f ca="1">IFERROR(__xludf.DUMMYFUNCTION("IFERROR(VLOOKUP($B$2,IMPORTRANGE(""https://docs.google.com/spreadsheets/d/1KiWZV1ko8G7lnRucBRBd29jj3Be6ltMfljMDqzOkQmI/edit#gid=1381463014"",""Lookup!A:F""),6,FALSE),"""")"),"")</f>
        <v/>
      </c>
      <c r="S31" s="48">
        <v>6.5641025641025639</v>
      </c>
      <c r="T31" s="48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1" s="49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1" s="54" t="str">
        <f ca="1">IFERROR(__xludf.DUMMYFUNCTION("IFERROR(VLOOKUP($B$2,IMPORTRANGE(""https://docs.google.com/spreadsheets/d/1KiWZV1ko8G7lnRucBRBd29jj3Be6ltMfljMDqzOkQmI/edit#gid=1381463014"",""Lookup!A:D""),2,FALSE),"""")"),"")</f>
        <v/>
      </c>
      <c r="W31" s="48">
        <v>0</v>
      </c>
      <c r="X31" s="48">
        <f t="shared" si="9"/>
        <v>0</v>
      </c>
      <c r="Y31" s="48">
        <f t="shared" si="10"/>
        <v>0</v>
      </c>
      <c r="Z31" s="48">
        <v>0</v>
      </c>
      <c r="AA31" s="48" t="s">
        <v>57</v>
      </c>
      <c r="AB31" s="51">
        <f t="shared" si="11"/>
        <v>-0.69</v>
      </c>
      <c r="AC31" s="48">
        <v>0.22516389814814813</v>
      </c>
      <c r="AD31" s="48">
        <f t="shared" si="12"/>
        <v>0</v>
      </c>
      <c r="AE31" s="48">
        <v>-7.18</v>
      </c>
      <c r="AF31" s="48">
        <v>-9.1364599999999996</v>
      </c>
      <c r="AG31" s="48">
        <v>0</v>
      </c>
    </row>
    <row r="32" spans="1:33" ht="15.75" customHeight="1" x14ac:dyDescent="0.2">
      <c r="A32" s="13"/>
      <c r="B32" s="13"/>
      <c r="C32" s="24"/>
      <c r="D32" s="15"/>
      <c r="E32" s="15"/>
      <c r="F32" s="14"/>
      <c r="G32" s="14"/>
      <c r="H32" s="14"/>
      <c r="I32" s="15"/>
      <c r="J32" s="15"/>
      <c r="K32" s="15"/>
      <c r="L32" s="15"/>
      <c r="M32" s="16"/>
      <c r="N32" s="15"/>
      <c r="O32" s="15"/>
      <c r="P32" s="15"/>
      <c r="Q32" s="15"/>
      <c r="R32" s="15"/>
      <c r="S32" s="18"/>
      <c r="T32" s="13"/>
      <c r="U32" s="19"/>
      <c r="V32" s="1"/>
      <c r="W32" s="13"/>
      <c r="X32" s="13"/>
      <c r="Y32" s="13"/>
      <c r="Z32" s="13"/>
      <c r="AA32" s="13"/>
      <c r="AB32" s="13"/>
      <c r="AC32" s="13"/>
      <c r="AD32" s="13"/>
      <c r="AE32" s="20"/>
      <c r="AF32" s="20"/>
      <c r="AG32" s="20"/>
    </row>
    <row r="33" spans="1:33" ht="15.75" customHeight="1" x14ac:dyDescent="0.2">
      <c r="A33" s="13"/>
      <c r="B33" s="13"/>
      <c r="C33" s="24"/>
      <c r="D33" s="15"/>
      <c r="E33" s="15"/>
      <c r="F33" s="14"/>
      <c r="G33" s="14"/>
      <c r="H33" s="14"/>
      <c r="I33" s="15"/>
      <c r="J33" s="15"/>
      <c r="K33" s="15"/>
      <c r="L33" s="15"/>
      <c r="M33" s="16"/>
      <c r="N33" s="15"/>
      <c r="O33" s="15"/>
      <c r="P33" s="15"/>
      <c r="Q33" s="15"/>
      <c r="R33" s="15"/>
      <c r="S33" s="18"/>
      <c r="T33" s="13"/>
      <c r="U33" s="19"/>
      <c r="V33" s="1"/>
      <c r="W33" s="13"/>
      <c r="X33" s="13"/>
      <c r="Y33" s="13"/>
      <c r="Z33" s="13"/>
      <c r="AA33" s="13"/>
      <c r="AB33" s="13"/>
      <c r="AC33" s="13"/>
      <c r="AD33" s="13"/>
      <c r="AE33" s="20"/>
      <c r="AF33" s="20"/>
      <c r="AG33" s="20"/>
    </row>
    <row r="34" spans="1:33" ht="15.75" customHeight="1" x14ac:dyDescent="0.2">
      <c r="A34" s="13"/>
      <c r="B34" s="13"/>
      <c r="C34" s="24"/>
      <c r="D34" s="15"/>
      <c r="E34" s="15"/>
      <c r="F34" s="14"/>
      <c r="G34" s="14"/>
      <c r="H34" s="14"/>
      <c r="I34" s="15"/>
      <c r="J34" s="15"/>
      <c r="K34" s="15"/>
      <c r="L34" s="15"/>
      <c r="M34" s="16"/>
      <c r="N34" s="15"/>
      <c r="O34" s="15"/>
      <c r="P34" s="15"/>
      <c r="Q34" s="15"/>
      <c r="R34" s="15"/>
      <c r="S34" s="18"/>
      <c r="T34" s="13"/>
      <c r="U34" s="19"/>
      <c r="V34" s="1"/>
      <c r="W34" s="13"/>
      <c r="X34" s="13"/>
      <c r="Y34" s="13"/>
      <c r="Z34" s="13"/>
      <c r="AA34" s="13"/>
      <c r="AB34" s="13"/>
      <c r="AC34" s="13"/>
      <c r="AD34" s="13"/>
      <c r="AE34" s="20"/>
      <c r="AF34" s="20"/>
      <c r="AG34" s="20"/>
    </row>
    <row r="35" spans="1:33" ht="15.75" customHeight="1" x14ac:dyDescent="0.2">
      <c r="A35" s="13"/>
      <c r="B35" s="13"/>
      <c r="C35" s="24"/>
      <c r="D35" s="15"/>
      <c r="E35" s="15"/>
      <c r="F35" s="14"/>
      <c r="G35" s="14"/>
      <c r="H35" s="14"/>
      <c r="I35" s="15"/>
      <c r="J35" s="15"/>
      <c r="K35" s="15"/>
      <c r="L35" s="15"/>
      <c r="M35" s="16"/>
      <c r="N35" s="15"/>
      <c r="O35" s="15"/>
      <c r="P35" s="15"/>
      <c r="Q35" s="15"/>
      <c r="R35" s="15"/>
      <c r="S35" s="18"/>
      <c r="T35" s="13"/>
      <c r="U35" s="19"/>
      <c r="V35" s="1"/>
      <c r="W35" s="13"/>
      <c r="X35" s="13"/>
      <c r="Y35" s="13"/>
      <c r="Z35" s="13"/>
      <c r="AA35" s="13"/>
      <c r="AB35" s="13"/>
      <c r="AC35" s="13"/>
      <c r="AD35" s="13"/>
      <c r="AE35" s="20"/>
      <c r="AF35" s="20"/>
      <c r="AG35" s="20"/>
    </row>
    <row r="36" spans="1:33" ht="15.75" customHeight="1" x14ac:dyDescent="0.2">
      <c r="A36" s="13"/>
      <c r="B36" s="13"/>
      <c r="C36" s="24"/>
      <c r="D36" s="15"/>
      <c r="E36" s="15"/>
      <c r="F36" s="14"/>
      <c r="G36" s="14"/>
      <c r="H36" s="14"/>
      <c r="I36" s="15"/>
      <c r="J36" s="15"/>
      <c r="K36" s="15"/>
      <c r="L36" s="15"/>
      <c r="M36" s="16"/>
      <c r="N36" s="15"/>
      <c r="O36" s="15"/>
      <c r="P36" s="15"/>
      <c r="Q36" s="15"/>
      <c r="R36" s="15"/>
      <c r="S36" s="18"/>
      <c r="T36" s="13"/>
      <c r="U36" s="19"/>
      <c r="V36" s="1"/>
      <c r="W36" s="13"/>
      <c r="X36" s="13"/>
      <c r="Y36" s="13"/>
      <c r="Z36" s="13"/>
      <c r="AA36" s="13"/>
      <c r="AB36" s="13"/>
      <c r="AC36" s="13"/>
      <c r="AD36" s="13"/>
      <c r="AE36" s="20"/>
      <c r="AF36" s="20"/>
      <c r="AG36" s="20"/>
    </row>
    <row r="37" spans="1:33" ht="15.75" customHeight="1" x14ac:dyDescent="0.2">
      <c r="A37" s="13"/>
      <c r="B37" s="13"/>
      <c r="C37" s="24"/>
      <c r="D37" s="15"/>
      <c r="E37" s="15"/>
      <c r="F37" s="14"/>
      <c r="G37" s="14"/>
      <c r="H37" s="14"/>
      <c r="I37" s="15"/>
      <c r="J37" s="15"/>
      <c r="K37" s="15"/>
      <c r="L37" s="15"/>
      <c r="M37" s="16"/>
      <c r="N37" s="15"/>
      <c r="O37" s="15"/>
      <c r="P37" s="15"/>
      <c r="Q37" s="15"/>
      <c r="R37" s="15"/>
      <c r="S37" s="18"/>
      <c r="T37" s="13"/>
      <c r="U37" s="19"/>
      <c r="V37" s="1"/>
      <c r="W37" s="13"/>
      <c r="X37" s="13"/>
      <c r="Y37" s="13"/>
      <c r="Z37" s="13"/>
      <c r="AA37" s="13"/>
      <c r="AB37" s="13"/>
      <c r="AC37" s="13"/>
      <c r="AD37" s="13"/>
      <c r="AE37" s="20"/>
      <c r="AF37" s="20"/>
      <c r="AG37" s="20"/>
    </row>
    <row r="38" spans="1:33" ht="15.75" customHeight="1" x14ac:dyDescent="0.2">
      <c r="A38" s="13"/>
      <c r="B38" s="13"/>
      <c r="C38" s="24"/>
      <c r="D38" s="15"/>
      <c r="E38" s="15"/>
      <c r="F38" s="14"/>
      <c r="G38" s="14"/>
      <c r="H38" s="14"/>
      <c r="I38" s="15"/>
      <c r="J38" s="15"/>
      <c r="K38" s="15"/>
      <c r="L38" s="15"/>
      <c r="M38" s="16"/>
      <c r="N38" s="15"/>
      <c r="O38" s="15"/>
      <c r="P38" s="15"/>
      <c r="Q38" s="15"/>
      <c r="R38" s="15"/>
      <c r="S38" s="18"/>
      <c r="T38" s="13"/>
      <c r="U38" s="19"/>
      <c r="V38" s="1"/>
      <c r="W38" s="13"/>
      <c r="X38" s="13"/>
      <c r="Y38" s="13"/>
      <c r="Z38" s="13"/>
      <c r="AA38" s="13"/>
      <c r="AB38" s="13"/>
      <c r="AC38" s="13"/>
      <c r="AD38" s="13"/>
      <c r="AE38" s="20"/>
      <c r="AF38" s="20"/>
      <c r="AG38" s="20"/>
    </row>
    <row r="39" spans="1:33" ht="15.75" customHeight="1" x14ac:dyDescent="0.2">
      <c r="A39" s="13"/>
      <c r="B39" s="13"/>
      <c r="C39" s="24"/>
      <c r="D39" s="15"/>
      <c r="E39" s="15"/>
      <c r="F39" s="14"/>
      <c r="G39" s="14"/>
      <c r="H39" s="14"/>
      <c r="I39" s="15"/>
      <c r="J39" s="15"/>
      <c r="K39" s="15"/>
      <c r="L39" s="15"/>
      <c r="M39" s="16"/>
      <c r="N39" s="15"/>
      <c r="O39" s="15"/>
      <c r="P39" s="15"/>
      <c r="Q39" s="15"/>
      <c r="R39" s="15"/>
      <c r="S39" s="18"/>
      <c r="T39" s="13"/>
      <c r="U39" s="19"/>
      <c r="V39" s="1"/>
      <c r="W39" s="13"/>
      <c r="X39" s="13"/>
      <c r="Y39" s="13"/>
      <c r="Z39" s="13"/>
      <c r="AA39" s="13"/>
      <c r="AB39" s="13"/>
      <c r="AC39" s="13"/>
      <c r="AD39" s="13"/>
      <c r="AE39" s="20"/>
      <c r="AF39" s="20"/>
      <c r="AG39" s="20"/>
    </row>
    <row r="40" spans="1:33" ht="15.75" customHeight="1" x14ac:dyDescent="0.2">
      <c r="A40" s="13"/>
      <c r="B40" s="13"/>
      <c r="C40" s="24"/>
      <c r="D40" s="15"/>
      <c r="E40" s="15"/>
      <c r="F40" s="14"/>
      <c r="G40" s="14"/>
      <c r="H40" s="14"/>
      <c r="I40" s="15"/>
      <c r="J40" s="15"/>
      <c r="K40" s="15"/>
      <c r="L40" s="15"/>
      <c r="M40" s="16"/>
      <c r="N40" s="15"/>
      <c r="O40" s="15"/>
      <c r="P40" s="15"/>
      <c r="Q40" s="15"/>
      <c r="R40" s="15"/>
      <c r="S40" s="18"/>
      <c r="T40" s="13"/>
      <c r="U40" s="19"/>
      <c r="V40" s="1"/>
      <c r="W40" s="13"/>
      <c r="X40" s="13"/>
      <c r="Y40" s="13"/>
      <c r="Z40" s="13"/>
      <c r="AA40" s="13"/>
      <c r="AB40" s="13"/>
      <c r="AC40" s="13"/>
      <c r="AD40" s="13"/>
      <c r="AE40" s="20"/>
      <c r="AF40" s="20"/>
      <c r="AG40" s="20"/>
    </row>
    <row r="41" spans="1:33" ht="15.75" customHeight="1" x14ac:dyDescent="0.2">
      <c r="A41" s="13"/>
      <c r="B41" s="13"/>
      <c r="C41" s="24"/>
      <c r="D41" s="15"/>
      <c r="E41" s="15"/>
      <c r="F41" s="14"/>
      <c r="G41" s="14"/>
      <c r="H41" s="14"/>
      <c r="I41" s="15"/>
      <c r="J41" s="15"/>
      <c r="K41" s="15"/>
      <c r="L41" s="15"/>
      <c r="M41" s="16"/>
      <c r="N41" s="15"/>
      <c r="O41" s="15"/>
      <c r="P41" s="15"/>
      <c r="Q41" s="15"/>
      <c r="R41" s="15"/>
      <c r="S41" s="18"/>
      <c r="T41" s="13"/>
      <c r="U41" s="19"/>
      <c r="V41" s="1"/>
      <c r="W41" s="13"/>
      <c r="X41" s="13"/>
      <c r="Y41" s="13"/>
      <c r="Z41" s="13"/>
      <c r="AA41" s="13"/>
      <c r="AB41" s="13"/>
      <c r="AC41" s="13"/>
      <c r="AD41" s="13"/>
      <c r="AE41" s="20"/>
      <c r="AF41" s="20"/>
      <c r="AG41" s="20"/>
    </row>
    <row r="42" spans="1:33" ht="15.75" customHeight="1" x14ac:dyDescent="0.2">
      <c r="A42" s="13"/>
      <c r="B42" s="13"/>
      <c r="C42" s="24"/>
      <c r="D42" s="15"/>
      <c r="E42" s="15"/>
      <c r="F42" s="14"/>
      <c r="G42" s="14"/>
      <c r="H42" s="14"/>
      <c r="I42" s="15"/>
      <c r="J42" s="15"/>
      <c r="K42" s="15"/>
      <c r="L42" s="15"/>
      <c r="M42" s="16"/>
      <c r="N42" s="15"/>
      <c r="O42" s="15"/>
      <c r="P42" s="15"/>
      <c r="Q42" s="15"/>
      <c r="R42" s="15"/>
      <c r="S42" s="18"/>
      <c r="T42" s="13"/>
      <c r="U42" s="19"/>
      <c r="V42" s="1"/>
      <c r="W42" s="13"/>
      <c r="X42" s="13"/>
      <c r="Y42" s="13"/>
      <c r="Z42" s="13"/>
      <c r="AA42" s="13"/>
      <c r="AB42" s="13"/>
      <c r="AC42" s="13"/>
      <c r="AD42" s="13"/>
      <c r="AE42" s="20"/>
      <c r="AF42" s="20"/>
      <c r="AG42" s="20"/>
    </row>
    <row r="43" spans="1:33" ht="15.75" customHeight="1" x14ac:dyDescent="0.2">
      <c r="A43" s="13"/>
      <c r="B43" s="13"/>
      <c r="C43" s="24"/>
      <c r="D43" s="15"/>
      <c r="E43" s="15"/>
      <c r="F43" s="14"/>
      <c r="G43" s="14"/>
      <c r="H43" s="14"/>
      <c r="I43" s="15"/>
      <c r="J43" s="15"/>
      <c r="K43" s="15"/>
      <c r="L43" s="15"/>
      <c r="M43" s="16"/>
      <c r="N43" s="15"/>
      <c r="O43" s="15"/>
      <c r="P43" s="15"/>
      <c r="Q43" s="15"/>
      <c r="R43" s="15"/>
      <c r="S43" s="18"/>
      <c r="T43" s="13"/>
      <c r="U43" s="19"/>
      <c r="V43" s="1"/>
      <c r="W43" s="13"/>
      <c r="X43" s="13"/>
      <c r="Y43" s="13"/>
      <c r="Z43" s="13"/>
      <c r="AA43" s="13"/>
      <c r="AB43" s="13"/>
      <c r="AC43" s="13"/>
      <c r="AD43" s="13"/>
      <c r="AE43" s="20"/>
      <c r="AF43" s="20"/>
      <c r="AG43" s="20"/>
    </row>
    <row r="44" spans="1:33" ht="15.75" customHeight="1" x14ac:dyDescent="0.2">
      <c r="A44" s="13"/>
      <c r="B44" s="13"/>
      <c r="C44" s="24"/>
      <c r="D44" s="15"/>
      <c r="E44" s="15"/>
      <c r="F44" s="14"/>
      <c r="G44" s="14"/>
      <c r="H44" s="14"/>
      <c r="I44" s="15"/>
      <c r="J44" s="15"/>
      <c r="K44" s="15"/>
      <c r="L44" s="15"/>
      <c r="M44" s="16"/>
      <c r="N44" s="15"/>
      <c r="O44" s="15"/>
      <c r="P44" s="15"/>
      <c r="Q44" s="15"/>
      <c r="R44" s="15"/>
      <c r="S44" s="18"/>
      <c r="T44" s="13"/>
      <c r="U44" s="19"/>
      <c r="V44" s="1"/>
      <c r="W44" s="13"/>
      <c r="X44" s="13"/>
      <c r="Y44" s="13"/>
      <c r="Z44" s="13"/>
      <c r="AA44" s="13"/>
      <c r="AB44" s="13"/>
      <c r="AC44" s="13"/>
      <c r="AD44" s="13"/>
      <c r="AE44" s="20"/>
      <c r="AF44" s="20"/>
      <c r="AG44" s="20"/>
    </row>
    <row r="45" spans="1:33" ht="15.75" customHeight="1" x14ac:dyDescent="0.2">
      <c r="A45" s="13"/>
      <c r="B45" s="13"/>
      <c r="C45" s="24"/>
      <c r="D45" s="15"/>
      <c r="E45" s="15"/>
      <c r="F45" s="14"/>
      <c r="G45" s="14"/>
      <c r="H45" s="14"/>
      <c r="I45" s="15"/>
      <c r="J45" s="15"/>
      <c r="K45" s="15"/>
      <c r="L45" s="15"/>
      <c r="M45" s="16"/>
      <c r="N45" s="15"/>
      <c r="O45" s="15"/>
      <c r="P45" s="15"/>
      <c r="Q45" s="15"/>
      <c r="R45" s="15"/>
      <c r="S45" s="18"/>
      <c r="T45" s="13"/>
      <c r="U45" s="19"/>
      <c r="V45" s="1"/>
      <c r="W45" s="13"/>
      <c r="X45" s="13"/>
      <c r="Y45" s="13"/>
      <c r="Z45" s="13"/>
      <c r="AA45" s="13"/>
      <c r="AB45" s="13"/>
      <c r="AC45" s="13"/>
      <c r="AD45" s="13"/>
      <c r="AE45" s="20"/>
      <c r="AF45" s="20"/>
      <c r="AG45" s="20"/>
    </row>
    <row r="46" spans="1:33" ht="15.75" customHeight="1" x14ac:dyDescent="0.2">
      <c r="A46" s="13"/>
      <c r="B46" s="13"/>
      <c r="C46" s="24"/>
      <c r="D46" s="15"/>
      <c r="E46" s="15"/>
      <c r="F46" s="14"/>
      <c r="G46" s="14"/>
      <c r="H46" s="14"/>
      <c r="I46" s="15"/>
      <c r="J46" s="15"/>
      <c r="K46" s="15"/>
      <c r="L46" s="15"/>
      <c r="M46" s="16"/>
      <c r="N46" s="15"/>
      <c r="O46" s="15"/>
      <c r="P46" s="15"/>
      <c r="Q46" s="15"/>
      <c r="R46" s="15"/>
      <c r="S46" s="18"/>
      <c r="T46" s="13"/>
      <c r="U46" s="19"/>
      <c r="V46" s="1"/>
      <c r="W46" s="13"/>
      <c r="X46" s="13"/>
      <c r="Y46" s="13"/>
      <c r="Z46" s="13"/>
      <c r="AA46" s="13"/>
      <c r="AB46" s="13"/>
      <c r="AC46" s="13"/>
      <c r="AD46" s="13"/>
      <c r="AE46" s="20"/>
      <c r="AF46" s="20"/>
      <c r="AG46" s="20"/>
    </row>
    <row r="47" spans="1:33" ht="15.75" customHeight="1" x14ac:dyDescent="0.2">
      <c r="A47" s="13"/>
      <c r="B47" s="13"/>
      <c r="C47" s="24"/>
      <c r="D47" s="15"/>
      <c r="E47" s="15"/>
      <c r="F47" s="14"/>
      <c r="G47" s="14"/>
      <c r="H47" s="14"/>
      <c r="I47" s="15"/>
      <c r="J47" s="15"/>
      <c r="K47" s="15"/>
      <c r="L47" s="15"/>
      <c r="M47" s="16"/>
      <c r="N47" s="15"/>
      <c r="O47" s="15"/>
      <c r="P47" s="15"/>
      <c r="Q47" s="15"/>
      <c r="R47" s="15"/>
      <c r="S47" s="18"/>
      <c r="T47" s="13"/>
      <c r="U47" s="19"/>
      <c r="V47" s="1"/>
      <c r="W47" s="13"/>
      <c r="X47" s="13"/>
      <c r="Y47" s="13"/>
      <c r="Z47" s="13"/>
      <c r="AA47" s="13"/>
      <c r="AB47" s="13"/>
      <c r="AC47" s="13"/>
      <c r="AD47" s="13"/>
      <c r="AE47" s="20"/>
      <c r="AF47" s="20"/>
      <c r="AG47" s="20"/>
    </row>
    <row r="48" spans="1:33" ht="15.75" customHeight="1" x14ac:dyDescent="0.2">
      <c r="A48" s="13"/>
      <c r="B48" s="13"/>
      <c r="C48" s="24"/>
      <c r="D48" s="15"/>
      <c r="E48" s="15"/>
      <c r="F48" s="14"/>
      <c r="G48" s="14"/>
      <c r="H48" s="14"/>
      <c r="I48" s="15"/>
      <c r="J48" s="15"/>
      <c r="K48" s="15"/>
      <c r="L48" s="15"/>
      <c r="M48" s="16"/>
      <c r="N48" s="15"/>
      <c r="O48" s="15"/>
      <c r="P48" s="15"/>
      <c r="Q48" s="15"/>
      <c r="R48" s="15"/>
      <c r="S48" s="18"/>
      <c r="T48" s="13"/>
      <c r="U48" s="19"/>
      <c r="V48" s="1"/>
      <c r="W48" s="13"/>
      <c r="X48" s="13"/>
      <c r="Y48" s="13"/>
      <c r="Z48" s="13"/>
      <c r="AA48" s="13"/>
      <c r="AB48" s="13"/>
      <c r="AC48" s="13"/>
      <c r="AD48" s="13"/>
      <c r="AE48" s="20"/>
      <c r="AF48" s="20"/>
      <c r="AG48" s="20"/>
    </row>
    <row r="49" spans="1:33" ht="15.75" customHeight="1" x14ac:dyDescent="0.2">
      <c r="A49" s="13"/>
      <c r="B49" s="13"/>
      <c r="C49" s="24"/>
      <c r="D49" s="15"/>
      <c r="E49" s="15"/>
      <c r="F49" s="14"/>
      <c r="G49" s="14"/>
      <c r="H49" s="14"/>
      <c r="I49" s="15"/>
      <c r="J49" s="15"/>
      <c r="K49" s="15"/>
      <c r="L49" s="15"/>
      <c r="M49" s="16"/>
      <c r="N49" s="15"/>
      <c r="O49" s="15"/>
      <c r="P49" s="15"/>
      <c r="Q49" s="15"/>
      <c r="R49" s="15"/>
      <c r="S49" s="18"/>
      <c r="T49" s="13"/>
      <c r="U49" s="19"/>
      <c r="V49" s="1"/>
      <c r="W49" s="13"/>
      <c r="X49" s="13"/>
      <c r="Y49" s="13"/>
      <c r="Z49" s="13"/>
      <c r="AA49" s="13"/>
      <c r="AB49" s="13"/>
      <c r="AC49" s="13"/>
      <c r="AD49" s="13"/>
      <c r="AE49" s="20"/>
      <c r="AF49" s="20"/>
      <c r="AG49" s="20"/>
    </row>
    <row r="50" spans="1:33" ht="15.75" customHeight="1" x14ac:dyDescent="0.2">
      <c r="A50" s="13"/>
      <c r="B50" s="13"/>
      <c r="C50" s="24"/>
      <c r="D50" s="15"/>
      <c r="E50" s="15"/>
      <c r="F50" s="14"/>
      <c r="G50" s="14"/>
      <c r="H50" s="14"/>
      <c r="I50" s="15"/>
      <c r="J50" s="15"/>
      <c r="K50" s="15"/>
      <c r="L50" s="15"/>
      <c r="M50" s="16"/>
      <c r="N50" s="15"/>
      <c r="O50" s="15"/>
      <c r="P50" s="15"/>
      <c r="Q50" s="15"/>
      <c r="R50" s="15"/>
      <c r="S50" s="18"/>
      <c r="T50" s="13"/>
      <c r="U50" s="19"/>
      <c r="V50" s="1"/>
      <c r="W50" s="13"/>
      <c r="X50" s="13"/>
      <c r="Y50" s="13"/>
      <c r="Z50" s="13"/>
      <c r="AA50" s="13"/>
      <c r="AB50" s="13"/>
      <c r="AC50" s="13"/>
      <c r="AD50" s="13"/>
      <c r="AE50" s="20"/>
      <c r="AF50" s="20"/>
      <c r="AG50" s="20"/>
    </row>
    <row r="51" spans="1:33" ht="15.75" customHeight="1" x14ac:dyDescent="0.2">
      <c r="A51" s="13"/>
      <c r="B51" s="13"/>
      <c r="C51" s="24"/>
      <c r="D51" s="15"/>
      <c r="E51" s="15"/>
      <c r="F51" s="14"/>
      <c r="G51" s="14"/>
      <c r="H51" s="14"/>
      <c r="I51" s="15"/>
      <c r="J51" s="15"/>
      <c r="K51" s="15"/>
      <c r="L51" s="15"/>
      <c r="M51" s="16"/>
      <c r="N51" s="15"/>
      <c r="O51" s="15"/>
      <c r="P51" s="15"/>
      <c r="Q51" s="15"/>
      <c r="R51" s="15"/>
      <c r="S51" s="18"/>
      <c r="T51" s="13"/>
      <c r="U51" s="19"/>
      <c r="V51" s="1"/>
      <c r="W51" s="13"/>
      <c r="X51" s="13"/>
      <c r="Y51" s="13"/>
      <c r="Z51" s="13"/>
      <c r="AA51" s="13"/>
      <c r="AB51" s="13"/>
      <c r="AC51" s="13"/>
      <c r="AD51" s="13"/>
      <c r="AE51" s="20"/>
      <c r="AF51" s="20"/>
      <c r="AG51" s="20"/>
    </row>
    <row r="52" spans="1:33" ht="15.75" customHeight="1" x14ac:dyDescent="0.2">
      <c r="A52" s="13"/>
      <c r="B52" s="13"/>
      <c r="C52" s="24"/>
      <c r="D52" s="15"/>
      <c r="E52" s="15"/>
      <c r="F52" s="14"/>
      <c r="G52" s="14"/>
      <c r="H52" s="14"/>
      <c r="I52" s="15"/>
      <c r="J52" s="15"/>
      <c r="K52" s="15"/>
      <c r="L52" s="15"/>
      <c r="M52" s="16"/>
      <c r="N52" s="15"/>
      <c r="O52" s="15"/>
      <c r="P52" s="15"/>
      <c r="Q52" s="15"/>
      <c r="R52" s="15"/>
      <c r="S52" s="18"/>
      <c r="T52" s="13"/>
      <c r="U52" s="19"/>
      <c r="V52" s="1"/>
      <c r="W52" s="13"/>
      <c r="X52" s="13"/>
      <c r="Y52" s="13"/>
      <c r="Z52" s="13"/>
      <c r="AA52" s="13"/>
      <c r="AB52" s="13"/>
      <c r="AC52" s="13"/>
      <c r="AD52" s="13"/>
      <c r="AE52" s="20"/>
      <c r="AF52" s="20"/>
      <c r="AG52" s="20"/>
    </row>
    <row r="53" spans="1:33" ht="15.75" customHeight="1" x14ac:dyDescent="0.2">
      <c r="A53" s="13"/>
      <c r="B53" s="13"/>
      <c r="C53" s="24"/>
      <c r="D53" s="15"/>
      <c r="E53" s="15"/>
      <c r="F53" s="14"/>
      <c r="G53" s="14"/>
      <c r="H53" s="14"/>
      <c r="I53" s="15"/>
      <c r="J53" s="15"/>
      <c r="K53" s="15"/>
      <c r="L53" s="15"/>
      <c r="M53" s="16"/>
      <c r="N53" s="15"/>
      <c r="O53" s="15"/>
      <c r="P53" s="15"/>
      <c r="Q53" s="15"/>
      <c r="R53" s="15"/>
      <c r="S53" s="18"/>
      <c r="T53" s="13"/>
      <c r="U53" s="19"/>
      <c r="V53" s="1"/>
      <c r="W53" s="13"/>
      <c r="X53" s="13"/>
      <c r="Y53" s="13"/>
      <c r="Z53" s="13"/>
      <c r="AA53" s="13"/>
      <c r="AB53" s="13"/>
      <c r="AC53" s="13"/>
      <c r="AD53" s="13"/>
      <c r="AE53" s="20"/>
      <c r="AF53" s="20"/>
      <c r="AG53" s="20"/>
    </row>
    <row r="54" spans="1:33" ht="15.75" customHeight="1" x14ac:dyDescent="0.2">
      <c r="A54" s="13"/>
      <c r="B54" s="13"/>
      <c r="C54" s="24"/>
      <c r="D54" s="15"/>
      <c r="E54" s="15"/>
      <c r="F54" s="14"/>
      <c r="G54" s="14"/>
      <c r="H54" s="14"/>
      <c r="I54" s="15"/>
      <c r="J54" s="15"/>
      <c r="K54" s="15"/>
      <c r="L54" s="15"/>
      <c r="M54" s="16"/>
      <c r="N54" s="15"/>
      <c r="O54" s="15"/>
      <c r="P54" s="15"/>
      <c r="Q54" s="15"/>
      <c r="R54" s="15"/>
      <c r="S54" s="18"/>
      <c r="T54" s="13"/>
      <c r="U54" s="19"/>
      <c r="V54" s="1"/>
      <c r="W54" s="13"/>
      <c r="X54" s="13"/>
      <c r="Y54" s="13"/>
      <c r="Z54" s="13"/>
      <c r="AA54" s="13"/>
      <c r="AB54" s="13"/>
      <c r="AC54" s="13"/>
      <c r="AD54" s="13"/>
      <c r="AE54" s="20"/>
      <c r="AF54" s="20"/>
      <c r="AG54" s="20"/>
    </row>
    <row r="55" spans="1:33" ht="15.75" customHeight="1" x14ac:dyDescent="0.2">
      <c r="A55" s="13"/>
      <c r="B55" s="13"/>
      <c r="C55" s="24"/>
      <c r="D55" s="15"/>
      <c r="E55" s="15"/>
      <c r="F55" s="14"/>
      <c r="G55" s="14"/>
      <c r="H55" s="14"/>
      <c r="I55" s="15"/>
      <c r="J55" s="15"/>
      <c r="K55" s="15"/>
      <c r="L55" s="15"/>
      <c r="M55" s="16"/>
      <c r="N55" s="15"/>
      <c r="O55" s="15"/>
      <c r="P55" s="15"/>
      <c r="Q55" s="15"/>
      <c r="R55" s="15"/>
      <c r="S55" s="18"/>
      <c r="T55" s="13"/>
      <c r="U55" s="19"/>
      <c r="V55" s="1"/>
      <c r="W55" s="13"/>
      <c r="X55" s="13"/>
      <c r="Y55" s="13"/>
      <c r="Z55" s="13"/>
      <c r="AA55" s="13"/>
      <c r="AB55" s="13"/>
      <c r="AC55" s="13"/>
      <c r="AD55" s="13"/>
      <c r="AE55" s="20"/>
      <c r="AF55" s="20"/>
      <c r="AG55" s="20"/>
    </row>
    <row r="56" spans="1:33" ht="15.75" customHeight="1" x14ac:dyDescent="0.2">
      <c r="A56" s="13"/>
      <c r="B56" s="13"/>
      <c r="C56" s="24"/>
      <c r="D56" s="15"/>
      <c r="E56" s="15"/>
      <c r="F56" s="14"/>
      <c r="G56" s="14"/>
      <c r="H56" s="14"/>
      <c r="I56" s="15"/>
      <c r="J56" s="15"/>
      <c r="K56" s="15"/>
      <c r="L56" s="15"/>
      <c r="M56" s="16"/>
      <c r="N56" s="15"/>
      <c r="O56" s="15"/>
      <c r="P56" s="15"/>
      <c r="Q56" s="15"/>
      <c r="R56" s="15"/>
      <c r="S56" s="18"/>
      <c r="T56" s="13"/>
      <c r="U56" s="19"/>
      <c r="V56" s="1"/>
      <c r="W56" s="13"/>
      <c r="X56" s="13"/>
      <c r="Y56" s="13"/>
      <c r="Z56" s="13"/>
      <c r="AA56" s="13"/>
      <c r="AB56" s="13"/>
      <c r="AC56" s="13"/>
      <c r="AD56" s="13"/>
      <c r="AE56" s="20"/>
      <c r="AF56" s="20"/>
      <c r="AG56" s="20"/>
    </row>
    <row r="57" spans="1:33" ht="15.75" customHeight="1" x14ac:dyDescent="0.2">
      <c r="A57" s="13"/>
      <c r="B57" s="13"/>
      <c r="C57" s="24"/>
      <c r="D57" s="15"/>
      <c r="E57" s="15"/>
      <c r="F57" s="14"/>
      <c r="G57" s="14"/>
      <c r="H57" s="14"/>
      <c r="I57" s="15"/>
      <c r="J57" s="15"/>
      <c r="K57" s="15"/>
      <c r="L57" s="15"/>
      <c r="M57" s="16"/>
      <c r="N57" s="15"/>
      <c r="O57" s="15"/>
      <c r="P57" s="15"/>
      <c r="Q57" s="15"/>
      <c r="R57" s="15"/>
      <c r="S57" s="18"/>
      <c r="T57" s="13"/>
      <c r="U57" s="19"/>
      <c r="V57" s="1"/>
      <c r="W57" s="13"/>
      <c r="X57" s="13"/>
      <c r="Y57" s="13"/>
      <c r="Z57" s="13"/>
      <c r="AA57" s="13"/>
      <c r="AB57" s="13"/>
      <c r="AC57" s="13"/>
      <c r="AD57" s="13"/>
      <c r="AE57" s="20"/>
      <c r="AF57" s="20"/>
      <c r="AG57" s="20"/>
    </row>
    <row r="58" spans="1:33" ht="15.75" customHeight="1" x14ac:dyDescent="0.2">
      <c r="A58" s="13"/>
      <c r="B58" s="13"/>
      <c r="C58" s="24"/>
      <c r="D58" s="15"/>
      <c r="E58" s="15"/>
      <c r="F58" s="14"/>
      <c r="G58" s="14"/>
      <c r="H58" s="14"/>
      <c r="I58" s="15"/>
      <c r="J58" s="15"/>
      <c r="K58" s="15"/>
      <c r="L58" s="15"/>
      <c r="M58" s="16"/>
      <c r="N58" s="15"/>
      <c r="O58" s="15"/>
      <c r="P58" s="15"/>
      <c r="Q58" s="15"/>
      <c r="R58" s="15"/>
      <c r="S58" s="18"/>
      <c r="T58" s="13"/>
      <c r="U58" s="19"/>
      <c r="V58" s="1"/>
      <c r="W58" s="13"/>
      <c r="X58" s="13"/>
      <c r="Y58" s="13"/>
      <c r="Z58" s="13"/>
      <c r="AA58" s="13"/>
      <c r="AB58" s="13"/>
      <c r="AC58" s="13"/>
      <c r="AD58" s="13"/>
      <c r="AE58" s="20"/>
      <c r="AF58" s="20"/>
      <c r="AG58" s="20"/>
    </row>
    <row r="59" spans="1:33" ht="15.75" customHeight="1" x14ac:dyDescent="0.2">
      <c r="A59" s="13"/>
      <c r="B59" s="13"/>
      <c r="C59" s="24"/>
      <c r="D59" s="15"/>
      <c r="E59" s="15"/>
      <c r="F59" s="14"/>
      <c r="G59" s="14"/>
      <c r="H59" s="14"/>
      <c r="I59" s="15"/>
      <c r="J59" s="15"/>
      <c r="K59" s="15"/>
      <c r="L59" s="15"/>
      <c r="M59" s="16"/>
      <c r="N59" s="15"/>
      <c r="O59" s="15"/>
      <c r="P59" s="15"/>
      <c r="Q59" s="15"/>
      <c r="R59" s="15"/>
      <c r="S59" s="18"/>
      <c r="T59" s="13"/>
      <c r="U59" s="19"/>
      <c r="V59" s="1"/>
      <c r="W59" s="13"/>
      <c r="X59" s="13"/>
      <c r="Y59" s="13"/>
      <c r="Z59" s="13"/>
      <c r="AA59" s="13"/>
      <c r="AB59" s="13"/>
      <c r="AC59" s="13"/>
      <c r="AD59" s="13"/>
      <c r="AE59" s="20"/>
      <c r="AF59" s="20"/>
      <c r="AG59" s="20"/>
    </row>
    <row r="60" spans="1:33" ht="15.75" customHeight="1" x14ac:dyDescent="0.2">
      <c r="A60" s="13"/>
      <c r="B60" s="13"/>
      <c r="C60" s="24"/>
      <c r="D60" s="15"/>
      <c r="E60" s="15"/>
      <c r="F60" s="14"/>
      <c r="G60" s="14"/>
      <c r="H60" s="14"/>
      <c r="I60" s="15"/>
      <c r="J60" s="15"/>
      <c r="K60" s="15"/>
      <c r="L60" s="15"/>
      <c r="M60" s="16"/>
      <c r="N60" s="15"/>
      <c r="O60" s="15"/>
      <c r="P60" s="15"/>
      <c r="Q60" s="15"/>
      <c r="R60" s="15"/>
      <c r="S60" s="18"/>
      <c r="T60" s="13"/>
      <c r="U60" s="19"/>
      <c r="V60" s="1"/>
      <c r="W60" s="13"/>
      <c r="X60" s="13"/>
      <c r="Y60" s="13"/>
      <c r="Z60" s="13"/>
      <c r="AA60" s="13"/>
      <c r="AB60" s="13"/>
      <c r="AC60" s="13"/>
      <c r="AD60" s="13"/>
      <c r="AE60" s="20"/>
      <c r="AF60" s="20"/>
      <c r="AG60" s="20"/>
    </row>
    <row r="61" spans="1:33" ht="15.75" customHeight="1" x14ac:dyDescent="0.2">
      <c r="A61" s="13"/>
      <c r="B61" s="13"/>
      <c r="C61" s="24"/>
      <c r="D61" s="15"/>
      <c r="E61" s="15"/>
      <c r="F61" s="14"/>
      <c r="G61" s="14"/>
      <c r="H61" s="14"/>
      <c r="I61" s="15"/>
      <c r="J61" s="15"/>
      <c r="K61" s="15"/>
      <c r="L61" s="15"/>
      <c r="M61" s="16"/>
      <c r="N61" s="15"/>
      <c r="O61" s="15"/>
      <c r="P61" s="15"/>
      <c r="Q61" s="15"/>
      <c r="R61" s="15"/>
      <c r="S61" s="18"/>
      <c r="T61" s="13"/>
      <c r="U61" s="19"/>
      <c r="V61" s="1"/>
      <c r="W61" s="13"/>
      <c r="X61" s="13"/>
      <c r="Y61" s="13"/>
      <c r="Z61" s="13"/>
      <c r="AA61" s="13"/>
      <c r="AB61" s="13"/>
      <c r="AC61" s="13"/>
      <c r="AD61" s="13"/>
      <c r="AE61" s="20"/>
      <c r="AF61" s="20"/>
      <c r="AG61" s="20"/>
    </row>
    <row r="62" spans="1:33" ht="15.75" customHeight="1" x14ac:dyDescent="0.2">
      <c r="A62" s="13"/>
      <c r="B62" s="13"/>
      <c r="C62" s="24"/>
      <c r="D62" s="15"/>
      <c r="E62" s="15"/>
      <c r="F62" s="14"/>
      <c r="G62" s="14"/>
      <c r="H62" s="14"/>
      <c r="I62" s="15"/>
      <c r="J62" s="15"/>
      <c r="K62" s="15"/>
      <c r="L62" s="15"/>
      <c r="M62" s="16"/>
      <c r="N62" s="15"/>
      <c r="O62" s="15"/>
      <c r="P62" s="15"/>
      <c r="Q62" s="15"/>
      <c r="R62" s="15"/>
      <c r="S62" s="18"/>
      <c r="T62" s="13"/>
      <c r="U62" s="19"/>
      <c r="V62" s="1"/>
      <c r="W62" s="13"/>
      <c r="X62" s="13"/>
      <c r="Y62" s="13"/>
      <c r="Z62" s="13"/>
      <c r="AA62" s="13"/>
      <c r="AB62" s="13"/>
      <c r="AC62" s="13"/>
      <c r="AD62" s="13"/>
      <c r="AE62" s="20"/>
      <c r="AF62" s="20"/>
      <c r="AG62" s="20"/>
    </row>
    <row r="63" spans="1:33" ht="15.75" customHeight="1" x14ac:dyDescent="0.2">
      <c r="A63" s="13"/>
      <c r="B63" s="13"/>
      <c r="C63" s="24"/>
      <c r="D63" s="15"/>
      <c r="E63" s="15"/>
      <c r="F63" s="14"/>
      <c r="G63" s="14"/>
      <c r="H63" s="14"/>
      <c r="I63" s="15"/>
      <c r="J63" s="15"/>
      <c r="K63" s="15"/>
      <c r="L63" s="15"/>
      <c r="M63" s="16"/>
      <c r="N63" s="15"/>
      <c r="O63" s="15"/>
      <c r="P63" s="15"/>
      <c r="Q63" s="15"/>
      <c r="R63" s="15"/>
      <c r="S63" s="18"/>
      <c r="T63" s="13"/>
      <c r="U63" s="19"/>
      <c r="V63" s="1"/>
      <c r="W63" s="13"/>
      <c r="X63" s="13"/>
      <c r="Y63" s="13"/>
      <c r="Z63" s="13"/>
      <c r="AA63" s="13"/>
      <c r="AB63" s="13"/>
      <c r="AC63" s="13"/>
      <c r="AD63" s="13"/>
      <c r="AE63" s="20"/>
      <c r="AF63" s="20"/>
      <c r="AG63" s="20"/>
    </row>
    <row r="64" spans="1:33" ht="15.75" customHeight="1" x14ac:dyDescent="0.2">
      <c r="A64" s="13"/>
      <c r="B64" s="13"/>
      <c r="C64" s="24"/>
      <c r="D64" s="15"/>
      <c r="E64" s="15"/>
      <c r="F64" s="14"/>
      <c r="G64" s="14"/>
      <c r="H64" s="14"/>
      <c r="I64" s="15"/>
      <c r="J64" s="15"/>
      <c r="K64" s="15"/>
      <c r="L64" s="15"/>
      <c r="M64" s="16"/>
      <c r="N64" s="15"/>
      <c r="O64" s="15"/>
      <c r="P64" s="15"/>
      <c r="Q64" s="15"/>
      <c r="R64" s="15"/>
      <c r="S64" s="18"/>
      <c r="T64" s="13"/>
      <c r="U64" s="19"/>
      <c r="V64" s="1"/>
      <c r="W64" s="13"/>
      <c r="X64" s="13"/>
      <c r="Y64" s="13"/>
      <c r="Z64" s="13"/>
      <c r="AA64" s="13"/>
      <c r="AB64" s="13"/>
      <c r="AC64" s="13"/>
      <c r="AD64" s="13"/>
      <c r="AE64" s="20"/>
      <c r="AF64" s="20"/>
      <c r="AG64" s="20"/>
    </row>
    <row r="65" spans="1:33" ht="15.75" customHeight="1" x14ac:dyDescent="0.2">
      <c r="A65" s="13"/>
      <c r="B65" s="13"/>
      <c r="C65" s="24"/>
      <c r="D65" s="15"/>
      <c r="E65" s="15"/>
      <c r="F65" s="14"/>
      <c r="G65" s="14"/>
      <c r="H65" s="14"/>
      <c r="I65" s="15"/>
      <c r="J65" s="15"/>
      <c r="K65" s="15"/>
      <c r="L65" s="15"/>
      <c r="M65" s="16"/>
      <c r="N65" s="15"/>
      <c r="O65" s="15"/>
      <c r="P65" s="15"/>
      <c r="Q65" s="15"/>
      <c r="R65" s="15"/>
      <c r="S65" s="18"/>
      <c r="T65" s="13"/>
      <c r="U65" s="19"/>
      <c r="V65" s="1"/>
      <c r="W65" s="13"/>
      <c r="X65" s="13"/>
      <c r="Y65" s="13"/>
      <c r="Z65" s="13"/>
      <c r="AA65" s="13"/>
      <c r="AB65" s="13"/>
      <c r="AC65" s="13"/>
      <c r="AD65" s="13"/>
      <c r="AE65" s="20"/>
      <c r="AF65" s="20"/>
      <c r="AG65" s="20"/>
    </row>
    <row r="66" spans="1:33" ht="15.75" customHeight="1" x14ac:dyDescent="0.2">
      <c r="A66" s="13"/>
      <c r="B66" s="13"/>
      <c r="C66" s="24"/>
      <c r="D66" s="15"/>
      <c r="E66" s="15"/>
      <c r="F66" s="14"/>
      <c r="G66" s="14"/>
      <c r="H66" s="14"/>
      <c r="I66" s="15"/>
      <c r="J66" s="15"/>
      <c r="K66" s="15"/>
      <c r="L66" s="15"/>
      <c r="M66" s="16"/>
      <c r="N66" s="15"/>
      <c r="O66" s="15"/>
      <c r="P66" s="15"/>
      <c r="Q66" s="15"/>
      <c r="R66" s="15"/>
      <c r="S66" s="18"/>
      <c r="T66" s="13"/>
      <c r="U66" s="19"/>
      <c r="V66" s="1"/>
      <c r="W66" s="13"/>
      <c r="X66" s="13"/>
      <c r="Y66" s="13"/>
      <c r="Z66" s="13"/>
      <c r="AA66" s="13"/>
      <c r="AB66" s="13"/>
      <c r="AC66" s="13"/>
      <c r="AD66" s="13"/>
      <c r="AE66" s="20"/>
      <c r="AF66" s="20"/>
      <c r="AG66" s="20"/>
    </row>
    <row r="67" spans="1:33" ht="15.75" customHeight="1" x14ac:dyDescent="0.2">
      <c r="A67" s="13"/>
      <c r="B67" s="13"/>
      <c r="C67" s="24"/>
      <c r="D67" s="15"/>
      <c r="E67" s="15"/>
      <c r="F67" s="14"/>
      <c r="G67" s="14"/>
      <c r="H67" s="14"/>
      <c r="I67" s="15"/>
      <c r="J67" s="15"/>
      <c r="K67" s="15"/>
      <c r="L67" s="15"/>
      <c r="M67" s="16"/>
      <c r="N67" s="15"/>
      <c r="O67" s="15"/>
      <c r="P67" s="15"/>
      <c r="Q67" s="15"/>
      <c r="R67" s="15"/>
      <c r="S67" s="18"/>
      <c r="T67" s="13"/>
      <c r="U67" s="19"/>
      <c r="V67" s="1"/>
      <c r="W67" s="13"/>
      <c r="X67" s="13"/>
      <c r="Y67" s="13"/>
      <c r="Z67" s="13"/>
      <c r="AA67" s="13"/>
      <c r="AB67" s="13"/>
      <c r="AC67" s="13"/>
      <c r="AD67" s="13"/>
      <c r="AE67" s="20"/>
      <c r="AF67" s="20"/>
      <c r="AG67" s="20"/>
    </row>
    <row r="68" spans="1:33" ht="15.75" customHeight="1" x14ac:dyDescent="0.2">
      <c r="A68" s="13"/>
      <c r="B68" s="13"/>
      <c r="C68" s="24"/>
      <c r="D68" s="15"/>
      <c r="E68" s="15"/>
      <c r="F68" s="14"/>
      <c r="G68" s="14"/>
      <c r="H68" s="14"/>
      <c r="I68" s="15"/>
      <c r="J68" s="15"/>
      <c r="K68" s="15"/>
      <c r="L68" s="15"/>
      <c r="M68" s="16"/>
      <c r="N68" s="15"/>
      <c r="O68" s="15"/>
      <c r="P68" s="15"/>
      <c r="Q68" s="15"/>
      <c r="R68" s="15"/>
      <c r="S68" s="18"/>
      <c r="T68" s="13"/>
      <c r="U68" s="19"/>
      <c r="V68" s="1"/>
      <c r="W68" s="13"/>
      <c r="X68" s="13"/>
      <c r="Y68" s="13"/>
      <c r="Z68" s="13"/>
      <c r="AA68" s="13"/>
      <c r="AB68" s="13"/>
      <c r="AC68" s="13"/>
      <c r="AD68" s="13"/>
      <c r="AE68" s="20"/>
      <c r="AF68" s="20"/>
      <c r="AG68" s="20"/>
    </row>
    <row r="69" spans="1:33" ht="15.75" customHeight="1" x14ac:dyDescent="0.2">
      <c r="A69" s="13"/>
      <c r="B69" s="13"/>
      <c r="C69" s="24"/>
      <c r="D69" s="15"/>
      <c r="E69" s="15"/>
      <c r="F69" s="14"/>
      <c r="G69" s="14"/>
      <c r="H69" s="14"/>
      <c r="I69" s="15"/>
      <c r="J69" s="15"/>
      <c r="K69" s="15"/>
      <c r="L69" s="15"/>
      <c r="M69" s="16"/>
      <c r="N69" s="15"/>
      <c r="O69" s="15"/>
      <c r="P69" s="15"/>
      <c r="Q69" s="15"/>
      <c r="R69" s="15"/>
      <c r="S69" s="18"/>
      <c r="T69" s="13"/>
      <c r="U69" s="19"/>
      <c r="V69" s="1"/>
      <c r="W69" s="13"/>
      <c r="X69" s="13"/>
      <c r="Y69" s="13"/>
      <c r="Z69" s="13"/>
      <c r="AA69" s="13"/>
      <c r="AB69" s="13"/>
      <c r="AC69" s="13"/>
      <c r="AD69" s="13"/>
      <c r="AE69" s="20"/>
      <c r="AF69" s="20"/>
      <c r="AG69" s="20"/>
    </row>
    <row r="70" spans="1:33" ht="15.75" customHeight="1" x14ac:dyDescent="0.2">
      <c r="A70" s="13"/>
      <c r="B70" s="13"/>
      <c r="C70" s="24"/>
      <c r="D70" s="15"/>
      <c r="E70" s="15"/>
      <c r="F70" s="14"/>
      <c r="G70" s="14"/>
      <c r="H70" s="14"/>
      <c r="I70" s="15"/>
      <c r="J70" s="15"/>
      <c r="K70" s="15"/>
      <c r="L70" s="15"/>
      <c r="M70" s="16"/>
      <c r="N70" s="15"/>
      <c r="O70" s="15"/>
      <c r="P70" s="15"/>
      <c r="Q70" s="15"/>
      <c r="R70" s="15"/>
      <c r="S70" s="18"/>
      <c r="T70" s="13"/>
      <c r="U70" s="19"/>
      <c r="V70" s="1"/>
      <c r="W70" s="13"/>
      <c r="X70" s="13"/>
      <c r="Y70" s="13"/>
      <c r="Z70" s="13"/>
      <c r="AA70" s="13"/>
      <c r="AB70" s="13"/>
      <c r="AC70" s="13"/>
      <c r="AD70" s="13"/>
      <c r="AE70" s="20"/>
      <c r="AF70" s="20"/>
      <c r="AG70" s="20"/>
    </row>
    <row r="71" spans="1:33" ht="15.75" customHeight="1" x14ac:dyDescent="0.2">
      <c r="A71" s="13"/>
      <c r="B71" s="13"/>
      <c r="C71" s="24"/>
      <c r="D71" s="15"/>
      <c r="E71" s="15"/>
      <c r="F71" s="14"/>
      <c r="G71" s="14"/>
      <c r="H71" s="14"/>
      <c r="I71" s="15"/>
      <c r="J71" s="15"/>
      <c r="K71" s="15"/>
      <c r="L71" s="15"/>
      <c r="M71" s="16"/>
      <c r="N71" s="15"/>
      <c r="O71" s="15"/>
      <c r="P71" s="15"/>
      <c r="Q71" s="15"/>
      <c r="R71" s="15"/>
      <c r="S71" s="18"/>
      <c r="T71" s="13"/>
      <c r="U71" s="19"/>
      <c r="V71" s="1"/>
      <c r="W71" s="13"/>
      <c r="X71" s="13"/>
      <c r="Y71" s="13"/>
      <c r="Z71" s="13"/>
      <c r="AA71" s="13"/>
      <c r="AB71" s="13"/>
      <c r="AC71" s="13"/>
      <c r="AD71" s="13"/>
      <c r="AE71" s="20"/>
      <c r="AF71" s="20"/>
      <c r="AG71" s="20"/>
    </row>
    <row r="72" spans="1:33" ht="15.75" customHeight="1" x14ac:dyDescent="0.2">
      <c r="A72" s="13"/>
      <c r="B72" s="13"/>
      <c r="C72" s="24"/>
      <c r="D72" s="15"/>
      <c r="E72" s="15"/>
      <c r="F72" s="14"/>
      <c r="G72" s="14"/>
      <c r="H72" s="14"/>
      <c r="I72" s="15"/>
      <c r="J72" s="15"/>
      <c r="K72" s="15"/>
      <c r="L72" s="15"/>
      <c r="M72" s="16"/>
      <c r="N72" s="15"/>
      <c r="O72" s="15"/>
      <c r="P72" s="15"/>
      <c r="Q72" s="15"/>
      <c r="R72" s="15"/>
      <c r="S72" s="18"/>
      <c r="T72" s="13"/>
      <c r="U72" s="19"/>
      <c r="V72" s="1"/>
      <c r="W72" s="13"/>
      <c r="X72" s="13"/>
      <c r="Y72" s="13"/>
      <c r="Z72" s="13"/>
      <c r="AA72" s="13"/>
      <c r="AB72" s="13"/>
      <c r="AC72" s="13"/>
      <c r="AD72" s="13"/>
      <c r="AE72" s="20"/>
      <c r="AF72" s="20"/>
      <c r="AG72" s="20"/>
    </row>
    <row r="73" spans="1:33" ht="15.75" customHeight="1" x14ac:dyDescent="0.2">
      <c r="A73" s="13"/>
      <c r="B73" s="13"/>
      <c r="C73" s="24"/>
      <c r="D73" s="15"/>
      <c r="E73" s="15"/>
      <c r="F73" s="14"/>
      <c r="G73" s="14"/>
      <c r="H73" s="14"/>
      <c r="I73" s="15"/>
      <c r="J73" s="15"/>
      <c r="K73" s="15"/>
      <c r="L73" s="15"/>
      <c r="M73" s="16"/>
      <c r="N73" s="15"/>
      <c r="O73" s="15"/>
      <c r="P73" s="15"/>
      <c r="Q73" s="15"/>
      <c r="R73" s="15"/>
      <c r="S73" s="18"/>
      <c r="T73" s="13"/>
      <c r="U73" s="19"/>
      <c r="V73" s="1"/>
      <c r="W73" s="13"/>
      <c r="X73" s="13"/>
      <c r="Y73" s="13"/>
      <c r="Z73" s="13"/>
      <c r="AA73" s="13"/>
      <c r="AB73" s="13"/>
      <c r="AC73" s="13"/>
      <c r="AD73" s="13"/>
      <c r="AE73" s="20"/>
      <c r="AF73" s="20"/>
      <c r="AG73" s="20"/>
    </row>
    <row r="74" spans="1:33" ht="15.75" customHeight="1" x14ac:dyDescent="0.2">
      <c r="A74" s="13"/>
      <c r="B74" s="13"/>
      <c r="C74" s="24"/>
      <c r="D74" s="15"/>
      <c r="E74" s="15"/>
      <c r="F74" s="14"/>
      <c r="G74" s="14"/>
      <c r="H74" s="14"/>
      <c r="I74" s="15"/>
      <c r="J74" s="15"/>
      <c r="K74" s="15"/>
      <c r="L74" s="15"/>
      <c r="M74" s="16"/>
      <c r="N74" s="15"/>
      <c r="O74" s="15"/>
      <c r="P74" s="15"/>
      <c r="Q74" s="15"/>
      <c r="R74" s="15"/>
      <c r="S74" s="18"/>
      <c r="T74" s="13"/>
      <c r="U74" s="19"/>
      <c r="V74" s="1"/>
      <c r="W74" s="13"/>
      <c r="X74" s="13"/>
      <c r="Y74" s="13"/>
      <c r="Z74" s="13"/>
      <c r="AA74" s="13"/>
      <c r="AB74" s="13"/>
      <c r="AC74" s="13"/>
      <c r="AD74" s="13"/>
      <c r="AE74" s="20"/>
      <c r="AF74" s="20"/>
      <c r="AG74" s="20"/>
    </row>
    <row r="75" spans="1:33" ht="15.75" customHeight="1" x14ac:dyDescent="0.2">
      <c r="A75" s="13"/>
      <c r="B75" s="13"/>
      <c r="C75" s="24"/>
      <c r="D75" s="15"/>
      <c r="E75" s="15"/>
      <c r="F75" s="14"/>
      <c r="G75" s="14"/>
      <c r="H75" s="14"/>
      <c r="I75" s="15"/>
      <c r="J75" s="15"/>
      <c r="K75" s="15"/>
      <c r="L75" s="15"/>
      <c r="M75" s="16"/>
      <c r="N75" s="15"/>
      <c r="O75" s="15"/>
      <c r="P75" s="15"/>
      <c r="Q75" s="15"/>
      <c r="R75" s="15"/>
      <c r="S75" s="18"/>
      <c r="T75" s="13"/>
      <c r="U75" s="19"/>
      <c r="V75" s="1"/>
      <c r="W75" s="13"/>
      <c r="X75" s="13"/>
      <c r="Y75" s="13"/>
      <c r="Z75" s="13"/>
      <c r="AA75" s="13"/>
      <c r="AB75" s="13"/>
      <c r="AC75" s="13"/>
      <c r="AD75" s="13"/>
      <c r="AE75" s="20"/>
      <c r="AF75" s="20"/>
      <c r="AG75" s="20"/>
    </row>
    <row r="76" spans="1:33" ht="15.75" customHeight="1" x14ac:dyDescent="0.2">
      <c r="A76" s="13"/>
      <c r="B76" s="13"/>
      <c r="C76" s="24"/>
      <c r="D76" s="15"/>
      <c r="E76" s="15"/>
      <c r="F76" s="14"/>
      <c r="G76" s="14"/>
      <c r="H76" s="14"/>
      <c r="I76" s="15"/>
      <c r="J76" s="15"/>
      <c r="K76" s="15"/>
      <c r="L76" s="15"/>
      <c r="M76" s="16"/>
      <c r="N76" s="15"/>
      <c r="O76" s="15"/>
      <c r="P76" s="15"/>
      <c r="Q76" s="15"/>
      <c r="R76" s="15"/>
      <c r="S76" s="18"/>
      <c r="T76" s="13"/>
      <c r="U76" s="19"/>
      <c r="V76" s="1"/>
      <c r="W76" s="13"/>
      <c r="X76" s="13"/>
      <c r="Y76" s="13"/>
      <c r="Z76" s="13"/>
      <c r="AA76" s="13"/>
      <c r="AB76" s="13"/>
      <c r="AC76" s="13"/>
      <c r="AD76" s="13"/>
      <c r="AE76" s="20"/>
      <c r="AF76" s="20"/>
      <c r="AG76" s="20"/>
    </row>
    <row r="77" spans="1:33" ht="15.75" customHeight="1" x14ac:dyDescent="0.2">
      <c r="A77" s="13"/>
      <c r="B77" s="13"/>
      <c r="C77" s="24"/>
      <c r="D77" s="15"/>
      <c r="E77" s="15"/>
      <c r="F77" s="14"/>
      <c r="G77" s="14"/>
      <c r="H77" s="14"/>
      <c r="I77" s="15"/>
      <c r="J77" s="15"/>
      <c r="K77" s="15"/>
      <c r="L77" s="15"/>
      <c r="M77" s="16"/>
      <c r="N77" s="15"/>
      <c r="O77" s="15"/>
      <c r="P77" s="15"/>
      <c r="Q77" s="15"/>
      <c r="R77" s="15"/>
      <c r="S77" s="18"/>
      <c r="T77" s="13"/>
      <c r="U77" s="19"/>
      <c r="V77" s="1"/>
      <c r="W77" s="13"/>
      <c r="X77" s="13"/>
      <c r="Y77" s="13"/>
      <c r="Z77" s="13"/>
      <c r="AA77" s="13"/>
      <c r="AB77" s="13"/>
      <c r="AC77" s="13"/>
      <c r="AD77" s="13"/>
      <c r="AE77" s="20"/>
      <c r="AF77" s="20"/>
      <c r="AG77" s="20"/>
    </row>
    <row r="78" spans="1:33" ht="15.75" customHeight="1" x14ac:dyDescent="0.2">
      <c r="A78" s="13"/>
      <c r="B78" s="13"/>
      <c r="C78" s="24"/>
      <c r="D78" s="15"/>
      <c r="E78" s="15"/>
      <c r="F78" s="14"/>
      <c r="G78" s="14"/>
      <c r="H78" s="14"/>
      <c r="I78" s="15"/>
      <c r="J78" s="15"/>
      <c r="K78" s="15"/>
      <c r="L78" s="15"/>
      <c r="M78" s="16"/>
      <c r="N78" s="15"/>
      <c r="O78" s="15"/>
      <c r="P78" s="15"/>
      <c r="Q78" s="15"/>
      <c r="R78" s="15"/>
      <c r="S78" s="18"/>
      <c r="T78" s="13"/>
      <c r="U78" s="19"/>
      <c r="V78" s="1"/>
      <c r="W78" s="13"/>
      <c r="X78" s="13"/>
      <c r="Y78" s="13"/>
      <c r="Z78" s="13"/>
      <c r="AA78" s="13"/>
      <c r="AB78" s="13"/>
      <c r="AC78" s="13"/>
      <c r="AD78" s="13"/>
      <c r="AE78" s="20"/>
      <c r="AF78" s="20"/>
      <c r="AG78" s="20"/>
    </row>
    <row r="79" spans="1:33" ht="15.75" customHeight="1" x14ac:dyDescent="0.2">
      <c r="A79" s="13"/>
      <c r="B79" s="13"/>
      <c r="C79" s="24"/>
      <c r="D79" s="15"/>
      <c r="E79" s="15"/>
      <c r="F79" s="14"/>
      <c r="G79" s="14"/>
      <c r="H79" s="14"/>
      <c r="I79" s="15"/>
      <c r="J79" s="15"/>
      <c r="K79" s="15"/>
      <c r="L79" s="15"/>
      <c r="M79" s="16"/>
      <c r="N79" s="15"/>
      <c r="O79" s="15"/>
      <c r="P79" s="15"/>
      <c r="Q79" s="15"/>
      <c r="R79" s="15"/>
      <c r="S79" s="18"/>
      <c r="T79" s="13"/>
      <c r="U79" s="19"/>
      <c r="V79" s="1"/>
      <c r="W79" s="13"/>
      <c r="X79" s="13"/>
      <c r="Y79" s="13"/>
      <c r="Z79" s="13"/>
      <c r="AA79" s="13"/>
      <c r="AB79" s="13"/>
      <c r="AC79" s="13"/>
      <c r="AD79" s="13"/>
      <c r="AE79" s="20"/>
      <c r="AF79" s="20"/>
      <c r="AG79" s="20"/>
    </row>
    <row r="80" spans="1:33" ht="15.75" customHeight="1" x14ac:dyDescent="0.2">
      <c r="A80" s="13"/>
      <c r="B80" s="13"/>
      <c r="C80" s="24"/>
      <c r="D80" s="15"/>
      <c r="E80" s="15"/>
      <c r="F80" s="14"/>
      <c r="G80" s="14"/>
      <c r="H80" s="14"/>
      <c r="I80" s="15"/>
      <c r="J80" s="15"/>
      <c r="K80" s="15"/>
      <c r="L80" s="15"/>
      <c r="M80" s="16"/>
      <c r="N80" s="15"/>
      <c r="O80" s="15"/>
      <c r="P80" s="15"/>
      <c r="Q80" s="15"/>
      <c r="R80" s="15"/>
      <c r="S80" s="18"/>
      <c r="T80" s="13"/>
      <c r="U80" s="19"/>
      <c r="V80" s="1"/>
      <c r="W80" s="13"/>
      <c r="X80" s="13"/>
      <c r="Y80" s="13"/>
      <c r="Z80" s="13"/>
      <c r="AA80" s="13"/>
      <c r="AB80" s="13"/>
      <c r="AC80" s="13"/>
      <c r="AD80" s="13"/>
      <c r="AE80" s="20"/>
      <c r="AF80" s="20"/>
      <c r="AG80" s="20"/>
    </row>
    <row r="81" spans="1:33" ht="15.75" customHeight="1" x14ac:dyDescent="0.2">
      <c r="A81" s="13"/>
      <c r="B81" s="13"/>
      <c r="C81" s="24"/>
      <c r="D81" s="15"/>
      <c r="E81" s="15"/>
      <c r="F81" s="14"/>
      <c r="G81" s="14"/>
      <c r="H81" s="14"/>
      <c r="I81" s="15"/>
      <c r="J81" s="15"/>
      <c r="K81" s="15"/>
      <c r="L81" s="15"/>
      <c r="M81" s="16"/>
      <c r="N81" s="15"/>
      <c r="O81" s="15"/>
      <c r="P81" s="15"/>
      <c r="Q81" s="15"/>
      <c r="R81" s="15"/>
      <c r="S81" s="18"/>
      <c r="T81" s="13"/>
      <c r="U81" s="19"/>
      <c r="V81" s="1"/>
      <c r="W81" s="13"/>
      <c r="X81" s="13"/>
      <c r="Y81" s="13"/>
      <c r="Z81" s="13"/>
      <c r="AA81" s="13"/>
      <c r="AB81" s="13"/>
      <c r="AC81" s="13"/>
      <c r="AD81" s="13"/>
      <c r="AE81" s="20"/>
      <c r="AF81" s="20"/>
      <c r="AG81" s="20"/>
    </row>
    <row r="82" spans="1:33" ht="15.75" customHeight="1" x14ac:dyDescent="0.2">
      <c r="A82" s="13"/>
      <c r="B82" s="13"/>
      <c r="C82" s="24"/>
      <c r="D82" s="15"/>
      <c r="E82" s="15"/>
      <c r="F82" s="14"/>
      <c r="G82" s="14"/>
      <c r="H82" s="14"/>
      <c r="I82" s="15"/>
      <c r="J82" s="15"/>
      <c r="K82" s="15"/>
      <c r="L82" s="15"/>
      <c r="M82" s="16"/>
      <c r="N82" s="15"/>
      <c r="O82" s="15"/>
      <c r="P82" s="15"/>
      <c r="Q82" s="15"/>
      <c r="R82" s="15"/>
      <c r="S82" s="18"/>
      <c r="T82" s="13"/>
      <c r="U82" s="19"/>
      <c r="V82" s="1"/>
      <c r="W82" s="13"/>
      <c r="X82" s="13"/>
      <c r="Y82" s="13"/>
      <c r="Z82" s="13"/>
      <c r="AA82" s="13"/>
      <c r="AB82" s="13"/>
      <c r="AC82" s="13"/>
      <c r="AD82" s="13"/>
      <c r="AE82" s="20"/>
      <c r="AF82" s="20"/>
      <c r="AG82" s="20"/>
    </row>
    <row r="83" spans="1:33" ht="15.75" customHeight="1" x14ac:dyDescent="0.2">
      <c r="A83" s="13"/>
      <c r="B83" s="13"/>
      <c r="C83" s="24"/>
      <c r="D83" s="15"/>
      <c r="E83" s="15"/>
      <c r="F83" s="14"/>
      <c r="G83" s="14"/>
      <c r="H83" s="14"/>
      <c r="I83" s="15"/>
      <c r="J83" s="15"/>
      <c r="K83" s="15"/>
      <c r="L83" s="15"/>
      <c r="M83" s="16"/>
      <c r="N83" s="15"/>
      <c r="O83" s="15"/>
      <c r="P83" s="15"/>
      <c r="Q83" s="15"/>
      <c r="R83" s="15"/>
      <c r="S83" s="18"/>
      <c r="T83" s="13"/>
      <c r="U83" s="19"/>
      <c r="V83" s="1"/>
      <c r="W83" s="13"/>
      <c r="X83" s="13"/>
      <c r="Y83" s="13"/>
      <c r="Z83" s="13"/>
      <c r="AA83" s="13"/>
      <c r="AB83" s="13"/>
      <c r="AC83" s="13"/>
      <c r="AD83" s="13"/>
      <c r="AE83" s="20"/>
      <c r="AF83" s="20"/>
      <c r="AG83" s="20"/>
    </row>
    <row r="84" spans="1:33" ht="15.75" customHeight="1" x14ac:dyDescent="0.2">
      <c r="A84" s="13"/>
      <c r="B84" s="13"/>
      <c r="C84" s="24"/>
      <c r="D84" s="15"/>
      <c r="E84" s="15"/>
      <c r="F84" s="14"/>
      <c r="G84" s="14"/>
      <c r="H84" s="14"/>
      <c r="I84" s="15"/>
      <c r="J84" s="15"/>
      <c r="K84" s="15"/>
      <c r="L84" s="15"/>
      <c r="M84" s="16"/>
      <c r="N84" s="15"/>
      <c r="O84" s="15"/>
      <c r="P84" s="15"/>
      <c r="Q84" s="15"/>
      <c r="R84" s="15"/>
      <c r="S84" s="18"/>
      <c r="T84" s="13"/>
      <c r="U84" s="19"/>
      <c r="V84" s="1"/>
      <c r="W84" s="13"/>
      <c r="X84" s="13"/>
      <c r="Y84" s="13"/>
      <c r="Z84" s="13"/>
      <c r="AA84" s="13"/>
      <c r="AB84" s="13"/>
      <c r="AC84" s="13"/>
      <c r="AD84" s="13"/>
      <c r="AE84" s="20"/>
      <c r="AF84" s="20"/>
      <c r="AG84" s="20"/>
    </row>
    <row r="85" spans="1:33" ht="15.75" customHeight="1" x14ac:dyDescent="0.2">
      <c r="A85" s="13"/>
      <c r="B85" s="13"/>
      <c r="C85" s="24"/>
      <c r="D85" s="15"/>
      <c r="E85" s="15"/>
      <c r="F85" s="14"/>
      <c r="G85" s="14"/>
      <c r="H85" s="14"/>
      <c r="I85" s="15"/>
      <c r="J85" s="15"/>
      <c r="K85" s="15"/>
      <c r="L85" s="15"/>
      <c r="M85" s="16"/>
      <c r="N85" s="15"/>
      <c r="O85" s="15"/>
      <c r="P85" s="15"/>
      <c r="Q85" s="15"/>
      <c r="R85" s="15"/>
      <c r="S85" s="18"/>
      <c r="T85" s="13"/>
      <c r="U85" s="19"/>
      <c r="V85" s="1"/>
      <c r="W85" s="13"/>
      <c r="X85" s="13"/>
      <c r="Y85" s="13"/>
      <c r="Z85" s="13"/>
      <c r="AA85" s="13"/>
      <c r="AB85" s="13"/>
      <c r="AC85" s="13"/>
      <c r="AD85" s="13"/>
      <c r="AE85" s="20"/>
      <c r="AF85" s="20"/>
      <c r="AG85" s="20"/>
    </row>
    <row r="86" spans="1:33" ht="15.75" customHeight="1" x14ac:dyDescent="0.2">
      <c r="A86" s="13"/>
      <c r="B86" s="13"/>
      <c r="C86" s="24"/>
      <c r="D86" s="15"/>
      <c r="E86" s="15"/>
      <c r="F86" s="14"/>
      <c r="G86" s="14"/>
      <c r="H86" s="14"/>
      <c r="I86" s="15"/>
      <c r="J86" s="15"/>
      <c r="K86" s="15"/>
      <c r="L86" s="15"/>
      <c r="M86" s="16"/>
      <c r="N86" s="15"/>
      <c r="O86" s="15"/>
      <c r="P86" s="15"/>
      <c r="Q86" s="15"/>
      <c r="R86" s="15"/>
      <c r="S86" s="18"/>
      <c r="T86" s="13"/>
      <c r="U86" s="19"/>
      <c r="V86" s="1"/>
      <c r="W86" s="13"/>
      <c r="X86" s="13"/>
      <c r="Y86" s="13"/>
      <c r="Z86" s="13"/>
      <c r="AA86" s="13"/>
      <c r="AB86" s="13"/>
      <c r="AC86" s="13"/>
      <c r="AD86" s="13"/>
      <c r="AE86" s="20"/>
      <c r="AF86" s="20"/>
      <c r="AG86" s="20"/>
    </row>
    <row r="87" spans="1:33" ht="15.75" customHeight="1" x14ac:dyDescent="0.2">
      <c r="A87" s="13"/>
      <c r="B87" s="13"/>
      <c r="C87" s="24"/>
      <c r="D87" s="15"/>
      <c r="E87" s="15"/>
      <c r="F87" s="14"/>
      <c r="G87" s="14"/>
      <c r="H87" s="14"/>
      <c r="I87" s="15"/>
      <c r="J87" s="15"/>
      <c r="K87" s="15"/>
      <c r="L87" s="15"/>
      <c r="M87" s="16"/>
      <c r="N87" s="15"/>
      <c r="O87" s="15"/>
      <c r="P87" s="15"/>
      <c r="Q87" s="15"/>
      <c r="R87" s="15"/>
      <c r="S87" s="18"/>
      <c r="T87" s="13"/>
      <c r="U87" s="19"/>
      <c r="V87" s="1"/>
      <c r="W87" s="13"/>
      <c r="X87" s="13"/>
      <c r="Y87" s="13"/>
      <c r="Z87" s="13"/>
      <c r="AA87" s="13"/>
      <c r="AB87" s="13"/>
      <c r="AC87" s="13"/>
      <c r="AD87" s="13"/>
      <c r="AE87" s="20"/>
      <c r="AF87" s="20"/>
      <c r="AG87" s="20"/>
    </row>
    <row r="88" spans="1:33" ht="15.75" customHeight="1" x14ac:dyDescent="0.2">
      <c r="A88" s="13"/>
      <c r="B88" s="13"/>
      <c r="C88" s="24"/>
      <c r="D88" s="15"/>
      <c r="E88" s="15"/>
      <c r="F88" s="14"/>
      <c r="G88" s="14"/>
      <c r="H88" s="14"/>
      <c r="I88" s="15"/>
      <c r="J88" s="15"/>
      <c r="K88" s="15"/>
      <c r="L88" s="15"/>
      <c r="M88" s="16"/>
      <c r="N88" s="15"/>
      <c r="O88" s="15"/>
      <c r="P88" s="15"/>
      <c r="Q88" s="15"/>
      <c r="R88" s="15"/>
      <c r="S88" s="18"/>
      <c r="T88" s="13"/>
      <c r="U88" s="19"/>
      <c r="V88" s="1"/>
      <c r="W88" s="13"/>
      <c r="X88" s="13"/>
      <c r="Y88" s="13"/>
      <c r="Z88" s="13"/>
      <c r="AA88" s="13"/>
      <c r="AB88" s="13"/>
      <c r="AC88" s="13"/>
      <c r="AD88" s="13"/>
      <c r="AE88" s="20"/>
      <c r="AF88" s="20"/>
      <c r="AG88" s="20"/>
    </row>
    <row r="89" spans="1:33" ht="15.75" customHeight="1" x14ac:dyDescent="0.2">
      <c r="A89" s="13"/>
      <c r="B89" s="13"/>
      <c r="C89" s="24"/>
      <c r="D89" s="15"/>
      <c r="E89" s="15"/>
      <c r="F89" s="14"/>
      <c r="G89" s="14"/>
      <c r="H89" s="14"/>
      <c r="I89" s="15"/>
      <c r="J89" s="15"/>
      <c r="K89" s="15"/>
      <c r="L89" s="15"/>
      <c r="M89" s="16"/>
      <c r="N89" s="15"/>
      <c r="O89" s="15"/>
      <c r="P89" s="15"/>
      <c r="Q89" s="15"/>
      <c r="R89" s="15"/>
      <c r="S89" s="18"/>
      <c r="T89" s="13"/>
      <c r="U89" s="19"/>
      <c r="V89" s="1"/>
      <c r="W89" s="13"/>
      <c r="X89" s="13"/>
      <c r="Y89" s="13"/>
      <c r="Z89" s="13"/>
      <c r="AA89" s="13"/>
      <c r="AB89" s="13"/>
      <c r="AC89" s="13"/>
      <c r="AD89" s="13"/>
      <c r="AE89" s="20"/>
      <c r="AF89" s="20"/>
      <c r="AG89" s="20"/>
    </row>
    <row r="90" spans="1:33" ht="15.75" customHeight="1" x14ac:dyDescent="0.2">
      <c r="A90" s="13"/>
      <c r="B90" s="13"/>
      <c r="C90" s="24"/>
      <c r="D90" s="15"/>
      <c r="E90" s="15"/>
      <c r="F90" s="14"/>
      <c r="G90" s="14"/>
      <c r="H90" s="14"/>
      <c r="I90" s="15"/>
      <c r="J90" s="15"/>
      <c r="K90" s="15"/>
      <c r="L90" s="15"/>
      <c r="M90" s="16"/>
      <c r="N90" s="15"/>
      <c r="O90" s="15"/>
      <c r="P90" s="15"/>
      <c r="Q90" s="15"/>
      <c r="R90" s="15"/>
      <c r="S90" s="18"/>
      <c r="T90" s="13"/>
      <c r="U90" s="19"/>
      <c r="V90" s="1"/>
      <c r="W90" s="13"/>
      <c r="X90" s="13"/>
      <c r="Y90" s="13"/>
      <c r="Z90" s="13"/>
      <c r="AA90" s="13"/>
      <c r="AB90" s="13"/>
      <c r="AC90" s="13"/>
      <c r="AD90" s="13"/>
      <c r="AE90" s="20"/>
      <c r="AF90" s="20"/>
      <c r="AG90" s="20"/>
    </row>
    <row r="91" spans="1:33" ht="15.75" customHeight="1" x14ac:dyDescent="0.2">
      <c r="A91" s="13"/>
      <c r="B91" s="13"/>
      <c r="C91" s="24"/>
      <c r="D91" s="15"/>
      <c r="E91" s="15"/>
      <c r="F91" s="14"/>
      <c r="G91" s="14"/>
      <c r="H91" s="14"/>
      <c r="I91" s="15"/>
      <c r="J91" s="15"/>
      <c r="K91" s="15"/>
      <c r="L91" s="15"/>
      <c r="M91" s="16"/>
      <c r="N91" s="15"/>
      <c r="O91" s="15"/>
      <c r="P91" s="15"/>
      <c r="Q91" s="15"/>
      <c r="R91" s="15"/>
      <c r="S91" s="18"/>
      <c r="T91" s="13"/>
      <c r="U91" s="19"/>
      <c r="V91" s="1"/>
      <c r="W91" s="13"/>
      <c r="X91" s="13"/>
      <c r="Y91" s="13"/>
      <c r="Z91" s="13"/>
      <c r="AA91" s="13"/>
      <c r="AB91" s="13"/>
      <c r="AC91" s="13"/>
      <c r="AD91" s="13"/>
      <c r="AE91" s="20"/>
      <c r="AF91" s="20"/>
      <c r="AG91" s="20"/>
    </row>
    <row r="92" spans="1:33" ht="15.75" customHeight="1" x14ac:dyDescent="0.2">
      <c r="A92" s="13"/>
      <c r="B92" s="13"/>
      <c r="C92" s="24"/>
      <c r="D92" s="15"/>
      <c r="E92" s="15"/>
      <c r="F92" s="14"/>
      <c r="G92" s="14"/>
      <c r="H92" s="14"/>
      <c r="I92" s="15"/>
      <c r="J92" s="15"/>
      <c r="K92" s="15"/>
      <c r="L92" s="15"/>
      <c r="M92" s="16"/>
      <c r="N92" s="15"/>
      <c r="O92" s="15"/>
      <c r="P92" s="15"/>
      <c r="Q92" s="15"/>
      <c r="R92" s="15"/>
      <c r="S92" s="18"/>
      <c r="T92" s="13"/>
      <c r="U92" s="19"/>
      <c r="V92" s="1"/>
      <c r="W92" s="13"/>
      <c r="X92" s="13"/>
      <c r="Y92" s="13"/>
      <c r="Z92" s="13"/>
      <c r="AA92" s="13"/>
      <c r="AB92" s="13"/>
      <c r="AC92" s="13"/>
      <c r="AD92" s="13"/>
      <c r="AE92" s="20"/>
      <c r="AF92" s="20"/>
      <c r="AG92" s="20"/>
    </row>
    <row r="93" spans="1:33" ht="15.75" customHeight="1" x14ac:dyDescent="0.2">
      <c r="A93" s="13"/>
      <c r="B93" s="13"/>
      <c r="C93" s="24"/>
      <c r="D93" s="15"/>
      <c r="E93" s="15"/>
      <c r="F93" s="14"/>
      <c r="G93" s="14"/>
      <c r="H93" s="14"/>
      <c r="I93" s="15"/>
      <c r="J93" s="15"/>
      <c r="K93" s="15"/>
      <c r="L93" s="15"/>
      <c r="M93" s="16"/>
      <c r="N93" s="15"/>
      <c r="O93" s="15"/>
      <c r="P93" s="15"/>
      <c r="Q93" s="15"/>
      <c r="R93" s="15"/>
      <c r="S93" s="18"/>
      <c r="T93" s="13"/>
      <c r="U93" s="19"/>
      <c r="V93" s="1"/>
      <c r="W93" s="13"/>
      <c r="X93" s="13"/>
      <c r="Y93" s="13"/>
      <c r="Z93" s="13"/>
      <c r="AA93" s="13"/>
      <c r="AB93" s="13"/>
      <c r="AC93" s="13"/>
      <c r="AD93" s="13"/>
      <c r="AE93" s="20"/>
      <c r="AF93" s="20"/>
      <c r="AG93" s="20"/>
    </row>
    <row r="94" spans="1:33" ht="15.75" customHeight="1" x14ac:dyDescent="0.2">
      <c r="A94" s="13"/>
      <c r="B94" s="13"/>
      <c r="C94" s="24"/>
      <c r="D94" s="15"/>
      <c r="E94" s="15"/>
      <c r="F94" s="14"/>
      <c r="G94" s="14"/>
      <c r="H94" s="14"/>
      <c r="I94" s="15"/>
      <c r="J94" s="15"/>
      <c r="K94" s="15"/>
      <c r="L94" s="15"/>
      <c r="M94" s="16"/>
      <c r="N94" s="15"/>
      <c r="O94" s="15"/>
      <c r="P94" s="15"/>
      <c r="Q94" s="15"/>
      <c r="R94" s="15"/>
      <c r="S94" s="18"/>
      <c r="T94" s="13"/>
      <c r="U94" s="19"/>
      <c r="V94" s="1"/>
      <c r="W94" s="13"/>
      <c r="X94" s="13"/>
      <c r="Y94" s="13"/>
      <c r="Z94" s="13"/>
      <c r="AA94" s="13"/>
      <c r="AB94" s="13"/>
      <c r="AC94" s="13"/>
      <c r="AD94" s="13"/>
      <c r="AE94" s="20"/>
      <c r="AF94" s="20"/>
      <c r="AG94" s="20"/>
    </row>
    <row r="95" spans="1:33" ht="15.75" customHeight="1" x14ac:dyDescent="0.2">
      <c r="A95" s="13"/>
      <c r="B95" s="13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22"/>
      <c r="R95" s="22"/>
      <c r="S95" s="18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</row>
    <row r="96" spans="1:33" ht="15.75" customHeight="1" x14ac:dyDescent="0.2">
      <c r="A96" s="13"/>
      <c r="B96" s="13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22"/>
      <c r="R96" s="22"/>
      <c r="S96" s="18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</row>
    <row r="97" spans="1:33" ht="15.75" customHeight="1" x14ac:dyDescent="0.2">
      <c r="A97" s="13"/>
      <c r="B97" s="13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22"/>
      <c r="R97" s="22"/>
      <c r="S97" s="18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</row>
    <row r="98" spans="1:33" ht="15.75" customHeight="1" x14ac:dyDescent="0.2">
      <c r="A98" s="13"/>
      <c r="B98" s="13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22"/>
      <c r="R98" s="22"/>
      <c r="S98" s="18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</row>
    <row r="99" spans="1:33" ht="15.75" customHeight="1" x14ac:dyDescent="0.2">
      <c r="A99" s="13"/>
      <c r="B99" s="13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22"/>
      <c r="R99" s="22"/>
      <c r="S99" s="18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</row>
    <row r="100" spans="1:33" ht="15.75" customHeight="1" x14ac:dyDescent="0.2">
      <c r="A100" s="13"/>
      <c r="B100" s="13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22"/>
      <c r="R100" s="22"/>
      <c r="S100" s="18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</row>
    <row r="101" spans="1:33" ht="15.75" customHeight="1" x14ac:dyDescent="0.2">
      <c r="A101" s="13"/>
      <c r="B101" s="13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22"/>
      <c r="R101" s="22"/>
      <c r="S101" s="18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</row>
    <row r="102" spans="1:33" ht="15.75" customHeight="1" x14ac:dyDescent="0.2">
      <c r="A102" s="13"/>
      <c r="B102" s="13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22"/>
      <c r="R102" s="22"/>
      <c r="S102" s="18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</row>
    <row r="103" spans="1:33" ht="15.75" customHeight="1" x14ac:dyDescent="0.2">
      <c r="A103" s="13"/>
      <c r="B103" s="13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22"/>
      <c r="R103" s="22"/>
      <c r="S103" s="18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</row>
    <row r="104" spans="1:33" ht="15.75" customHeight="1" x14ac:dyDescent="0.2">
      <c r="A104" s="13"/>
      <c r="B104" s="13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22"/>
      <c r="R104" s="22"/>
      <c r="S104" s="18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</row>
    <row r="105" spans="1:33" ht="15.75" customHeight="1" x14ac:dyDescent="0.2">
      <c r="A105" s="13"/>
      <c r="B105" s="13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22"/>
      <c r="R105" s="22"/>
      <c r="S105" s="18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</row>
    <row r="106" spans="1:33" ht="15.75" customHeight="1" x14ac:dyDescent="0.2">
      <c r="A106" s="13"/>
      <c r="B106" s="13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22"/>
      <c r="R106" s="22"/>
      <c r="S106" s="18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</row>
    <row r="107" spans="1:33" ht="15.75" customHeight="1" x14ac:dyDescent="0.2">
      <c r="A107" s="13"/>
      <c r="B107" s="13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22"/>
      <c r="R107" s="22"/>
      <c r="S107" s="18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</row>
    <row r="108" spans="1:33" ht="15.75" customHeight="1" x14ac:dyDescent="0.2">
      <c r="A108" s="13"/>
      <c r="B108" s="13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22"/>
      <c r="R108" s="22"/>
      <c r="S108" s="18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</row>
    <row r="109" spans="1:33" ht="15.75" customHeight="1" x14ac:dyDescent="0.2">
      <c r="A109" s="13"/>
      <c r="B109" s="13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22"/>
      <c r="R109" s="22"/>
      <c r="S109" s="18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</row>
    <row r="110" spans="1:33" ht="15.75" customHeight="1" x14ac:dyDescent="0.2">
      <c r="A110" s="13"/>
      <c r="B110" s="13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22"/>
      <c r="R110" s="22"/>
      <c r="S110" s="18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</row>
    <row r="111" spans="1:33" ht="15.75" customHeight="1" x14ac:dyDescent="0.2">
      <c r="A111" s="13"/>
      <c r="B111" s="13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22"/>
      <c r="R111" s="22"/>
      <c r="S111" s="18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</row>
    <row r="112" spans="1:33" ht="15.75" customHeight="1" x14ac:dyDescent="0.2">
      <c r="A112" s="13"/>
      <c r="B112" s="13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22"/>
      <c r="R112" s="22"/>
      <c r="S112" s="18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</row>
    <row r="113" spans="1:33" ht="15.75" customHeight="1" x14ac:dyDescent="0.2">
      <c r="A113" s="13"/>
      <c r="B113" s="13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22"/>
      <c r="R113" s="22"/>
      <c r="S113" s="18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</row>
    <row r="114" spans="1:33" ht="15.75" customHeight="1" x14ac:dyDescent="0.2">
      <c r="A114" s="13"/>
      <c r="B114" s="13"/>
      <c r="C114" s="22"/>
      <c r="D114" s="22"/>
      <c r="E114" s="22"/>
      <c r="F114" s="22"/>
      <c r="G114" s="22"/>
      <c r="H114" s="22"/>
      <c r="I114" s="22"/>
      <c r="J114" s="22"/>
      <c r="K114" s="22"/>
      <c r="L114" s="22"/>
      <c r="M114" s="22"/>
      <c r="N114" s="22"/>
      <c r="O114" s="22"/>
      <c r="P114" s="22"/>
      <c r="Q114" s="22"/>
      <c r="R114" s="22"/>
      <c r="S114" s="18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</row>
    <row r="115" spans="1:33" ht="15.75" customHeight="1" x14ac:dyDescent="0.2">
      <c r="A115" s="13"/>
      <c r="B115" s="13"/>
      <c r="C115" s="22"/>
      <c r="D115" s="22"/>
      <c r="E115" s="22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18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</row>
    <row r="116" spans="1:33" ht="15.75" customHeight="1" x14ac:dyDescent="0.2">
      <c r="A116" s="13"/>
      <c r="B116" s="13"/>
      <c r="C116" s="22"/>
      <c r="D116" s="22"/>
      <c r="E116" s="22"/>
      <c r="F116" s="22"/>
      <c r="G116" s="22"/>
      <c r="H116" s="22"/>
      <c r="I116" s="22"/>
      <c r="J116" s="22"/>
      <c r="K116" s="22"/>
      <c r="L116" s="22"/>
      <c r="M116" s="22"/>
      <c r="N116" s="22"/>
      <c r="O116" s="22"/>
      <c r="P116" s="22"/>
      <c r="Q116" s="22"/>
      <c r="R116" s="22"/>
      <c r="S116" s="18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</row>
    <row r="117" spans="1:33" ht="15.75" customHeight="1" x14ac:dyDescent="0.2">
      <c r="A117" s="13"/>
      <c r="B117" s="13"/>
      <c r="C117" s="22"/>
      <c r="D117" s="22"/>
      <c r="E117" s="22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18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</row>
    <row r="118" spans="1:33" ht="15.75" customHeight="1" x14ac:dyDescent="0.2">
      <c r="A118" s="13"/>
      <c r="B118" s="13"/>
      <c r="C118" s="22"/>
      <c r="D118" s="22"/>
      <c r="E118" s="22"/>
      <c r="F118" s="22"/>
      <c r="G118" s="22"/>
      <c r="H118" s="22"/>
      <c r="I118" s="22"/>
      <c r="J118" s="22"/>
      <c r="K118" s="22"/>
      <c r="L118" s="22"/>
      <c r="M118" s="22"/>
      <c r="N118" s="22"/>
      <c r="O118" s="22"/>
      <c r="P118" s="22"/>
      <c r="Q118" s="22"/>
      <c r="R118" s="22"/>
      <c r="S118" s="18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</row>
    <row r="119" spans="1:33" ht="15.75" customHeight="1" x14ac:dyDescent="0.2">
      <c r="A119" s="13"/>
      <c r="B119" s="13"/>
      <c r="C119" s="22"/>
      <c r="D119" s="22"/>
      <c r="E119" s="22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18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</row>
    <row r="120" spans="1:33" ht="15.75" customHeight="1" x14ac:dyDescent="0.2">
      <c r="A120" s="13"/>
      <c r="B120" s="13"/>
      <c r="C120" s="22"/>
      <c r="D120" s="22"/>
      <c r="E120" s="22"/>
      <c r="F120" s="22"/>
      <c r="G120" s="22"/>
      <c r="H120" s="22"/>
      <c r="I120" s="22"/>
      <c r="J120" s="22"/>
      <c r="K120" s="22"/>
      <c r="L120" s="22"/>
      <c r="M120" s="22"/>
      <c r="N120" s="22"/>
      <c r="O120" s="22"/>
      <c r="P120" s="22"/>
      <c r="Q120" s="22"/>
      <c r="R120" s="22"/>
      <c r="S120" s="18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</row>
    <row r="121" spans="1:33" ht="15.75" customHeight="1" x14ac:dyDescent="0.2">
      <c r="A121" s="13"/>
      <c r="B121" s="13"/>
      <c r="C121" s="22"/>
      <c r="D121" s="22"/>
      <c r="E121" s="22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18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</row>
    <row r="122" spans="1:33" ht="15.75" customHeight="1" x14ac:dyDescent="0.2">
      <c r="A122" s="13"/>
      <c r="B122" s="13"/>
      <c r="C122" s="22"/>
      <c r="D122" s="22"/>
      <c r="E122" s="22"/>
      <c r="F122" s="22"/>
      <c r="G122" s="22"/>
      <c r="H122" s="22"/>
      <c r="I122" s="22"/>
      <c r="J122" s="22"/>
      <c r="K122" s="22"/>
      <c r="L122" s="22"/>
      <c r="M122" s="22"/>
      <c r="N122" s="22"/>
      <c r="O122" s="22"/>
      <c r="P122" s="22"/>
      <c r="Q122" s="22"/>
      <c r="R122" s="22"/>
      <c r="S122" s="18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</row>
    <row r="123" spans="1:33" ht="15.75" customHeight="1" x14ac:dyDescent="0.2">
      <c r="A123" s="13"/>
      <c r="B123" s="13"/>
      <c r="C123" s="22"/>
      <c r="D123" s="22"/>
      <c r="E123" s="22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18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</row>
    <row r="124" spans="1:33" ht="15.75" customHeight="1" x14ac:dyDescent="0.2">
      <c r="A124" s="13"/>
      <c r="B124" s="13"/>
      <c r="C124" s="22"/>
      <c r="D124" s="22"/>
      <c r="E124" s="22"/>
      <c r="F124" s="22"/>
      <c r="G124" s="22"/>
      <c r="H124" s="22"/>
      <c r="I124" s="22"/>
      <c r="J124" s="22"/>
      <c r="K124" s="22"/>
      <c r="L124" s="22"/>
      <c r="M124" s="22"/>
      <c r="N124" s="22"/>
      <c r="O124" s="22"/>
      <c r="P124" s="22"/>
      <c r="Q124" s="22"/>
      <c r="R124" s="22"/>
      <c r="S124" s="18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</row>
    <row r="125" spans="1:33" ht="15.75" customHeight="1" x14ac:dyDescent="0.2">
      <c r="A125" s="13"/>
      <c r="B125" s="13"/>
      <c r="C125" s="22"/>
      <c r="D125" s="22"/>
      <c r="E125" s="22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18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</row>
    <row r="126" spans="1:33" ht="15.75" customHeight="1" x14ac:dyDescent="0.2">
      <c r="A126" s="13"/>
      <c r="B126" s="13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18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</row>
    <row r="127" spans="1:33" ht="15.75" customHeight="1" x14ac:dyDescent="0.2">
      <c r="A127" s="13"/>
      <c r="B127" s="13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18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</row>
    <row r="128" spans="1:33" ht="15.75" customHeight="1" x14ac:dyDescent="0.2">
      <c r="A128" s="13"/>
      <c r="B128" s="13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18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</row>
    <row r="129" spans="1:33" ht="15.75" customHeight="1" x14ac:dyDescent="0.2">
      <c r="A129" s="13"/>
      <c r="B129" s="13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18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</row>
    <row r="130" spans="1:33" ht="15.75" customHeight="1" x14ac:dyDescent="0.2">
      <c r="A130" s="13"/>
      <c r="B130" s="13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18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</row>
    <row r="131" spans="1:33" ht="15.75" customHeight="1" x14ac:dyDescent="0.2">
      <c r="A131" s="13"/>
      <c r="B131" s="13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18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</row>
    <row r="132" spans="1:33" ht="15.75" customHeight="1" x14ac:dyDescent="0.2">
      <c r="A132" s="13"/>
      <c r="B132" s="13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18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</row>
    <row r="133" spans="1:33" ht="15.75" customHeight="1" x14ac:dyDescent="0.2">
      <c r="A133" s="13"/>
      <c r="B133" s="13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18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</row>
    <row r="134" spans="1:33" ht="15.75" customHeight="1" x14ac:dyDescent="0.2">
      <c r="A134" s="13"/>
      <c r="B134" s="13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18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</row>
    <row r="135" spans="1:33" ht="15.75" customHeight="1" x14ac:dyDescent="0.2">
      <c r="A135" s="13"/>
      <c r="B135" s="13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18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</row>
    <row r="136" spans="1:33" ht="15.75" customHeight="1" x14ac:dyDescent="0.2">
      <c r="A136" s="13"/>
      <c r="B136" s="13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18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</row>
    <row r="137" spans="1:33" ht="15.75" customHeight="1" x14ac:dyDescent="0.2">
      <c r="A137" s="13"/>
      <c r="B137" s="13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18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</row>
    <row r="138" spans="1:33" ht="15.75" customHeight="1" x14ac:dyDescent="0.2">
      <c r="A138" s="13"/>
      <c r="B138" s="13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18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</row>
    <row r="139" spans="1:33" ht="15.75" customHeight="1" x14ac:dyDescent="0.2">
      <c r="A139" s="13"/>
      <c r="B139" s="13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18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</row>
    <row r="140" spans="1:33" ht="15.75" customHeight="1" x14ac:dyDescent="0.2">
      <c r="A140" s="13"/>
      <c r="B140" s="13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18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</row>
    <row r="141" spans="1:33" ht="15.75" customHeight="1" x14ac:dyDescent="0.2">
      <c r="A141" s="13"/>
      <c r="B141" s="13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18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</row>
    <row r="142" spans="1:33" ht="15.75" customHeight="1" x14ac:dyDescent="0.2">
      <c r="A142" s="13"/>
      <c r="B142" s="13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18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</row>
    <row r="143" spans="1:33" ht="15.75" customHeight="1" x14ac:dyDescent="0.2">
      <c r="A143" s="13"/>
      <c r="B143" s="13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18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</row>
    <row r="144" spans="1:33" ht="15.75" customHeight="1" x14ac:dyDescent="0.2">
      <c r="A144" s="13"/>
      <c r="B144" s="13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18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</row>
    <row r="145" spans="1:33" ht="15.75" customHeight="1" x14ac:dyDescent="0.2">
      <c r="A145" s="13"/>
      <c r="B145" s="13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18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</row>
    <row r="146" spans="1:33" ht="15.75" customHeight="1" x14ac:dyDescent="0.2">
      <c r="A146" s="13"/>
      <c r="B146" s="13"/>
      <c r="C146" s="22"/>
      <c r="D146" s="22"/>
      <c r="E146" s="22"/>
      <c r="F146" s="22"/>
      <c r="G146" s="22"/>
      <c r="H146" s="22"/>
      <c r="I146" s="22"/>
      <c r="J146" s="22"/>
      <c r="K146" s="22"/>
      <c r="L146" s="22"/>
      <c r="M146" s="22"/>
      <c r="N146" s="22"/>
      <c r="O146" s="22"/>
      <c r="P146" s="22"/>
      <c r="Q146" s="22"/>
      <c r="R146" s="22"/>
      <c r="S146" s="18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</row>
    <row r="147" spans="1:33" ht="15.75" customHeight="1" x14ac:dyDescent="0.2">
      <c r="A147" s="13"/>
      <c r="B147" s="13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18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</row>
    <row r="148" spans="1:33" ht="15.75" customHeight="1" x14ac:dyDescent="0.2">
      <c r="A148" s="13"/>
      <c r="B148" s="13"/>
      <c r="C148" s="22"/>
      <c r="D148" s="22"/>
      <c r="E148" s="22"/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18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</row>
    <row r="149" spans="1:33" ht="15.75" customHeight="1" x14ac:dyDescent="0.2">
      <c r="A149" s="13"/>
      <c r="B149" s="13"/>
      <c r="C149" s="22"/>
      <c r="D149" s="22"/>
      <c r="E149" s="22"/>
      <c r="F149" s="22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18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</row>
    <row r="150" spans="1:33" ht="15.75" customHeight="1" x14ac:dyDescent="0.2">
      <c r="A150" s="13"/>
      <c r="B150" s="13"/>
      <c r="C150" s="22"/>
      <c r="D150" s="22"/>
      <c r="E150" s="22"/>
      <c r="F150" s="22"/>
      <c r="G150" s="22"/>
      <c r="H150" s="22"/>
      <c r="I150" s="22"/>
      <c r="J150" s="22"/>
      <c r="K150" s="22"/>
      <c r="L150" s="22"/>
      <c r="M150" s="22"/>
      <c r="N150" s="22"/>
      <c r="O150" s="22"/>
      <c r="P150" s="22"/>
      <c r="Q150" s="22"/>
      <c r="R150" s="22"/>
      <c r="S150" s="18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</row>
    <row r="151" spans="1:33" ht="15.75" customHeight="1" x14ac:dyDescent="0.2">
      <c r="A151" s="13"/>
      <c r="B151" s="13"/>
      <c r="C151" s="22"/>
      <c r="D151" s="22"/>
      <c r="E151" s="22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18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</row>
    <row r="152" spans="1:33" ht="15.75" customHeight="1" x14ac:dyDescent="0.2">
      <c r="A152" s="13"/>
      <c r="B152" s="13"/>
      <c r="C152" s="22"/>
      <c r="D152" s="22"/>
      <c r="E152" s="22"/>
      <c r="F152" s="22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18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</row>
    <row r="153" spans="1:33" ht="15.75" customHeight="1" x14ac:dyDescent="0.2">
      <c r="A153" s="13"/>
      <c r="B153" s="13"/>
      <c r="C153" s="22"/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18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</row>
    <row r="154" spans="1:33" ht="15.75" customHeight="1" x14ac:dyDescent="0.2">
      <c r="A154" s="13"/>
      <c r="B154" s="13"/>
      <c r="C154" s="22"/>
      <c r="D154" s="22"/>
      <c r="E154" s="22"/>
      <c r="F154" s="22"/>
      <c r="G154" s="22"/>
      <c r="H154" s="22"/>
      <c r="I154" s="22"/>
      <c r="J154" s="22"/>
      <c r="K154" s="22"/>
      <c r="L154" s="22"/>
      <c r="M154" s="22"/>
      <c r="N154" s="22"/>
      <c r="O154" s="22"/>
      <c r="P154" s="22"/>
      <c r="Q154" s="22"/>
      <c r="R154" s="22"/>
      <c r="S154" s="18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</row>
    <row r="155" spans="1:33" ht="15.75" customHeight="1" x14ac:dyDescent="0.2">
      <c r="A155" s="13"/>
      <c r="B155" s="13"/>
      <c r="C155" s="22"/>
      <c r="D155" s="22"/>
      <c r="E155" s="22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18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</row>
    <row r="156" spans="1:33" ht="15.75" customHeight="1" x14ac:dyDescent="0.2">
      <c r="A156" s="13"/>
      <c r="B156" s="13"/>
      <c r="C156" s="22"/>
      <c r="D156" s="22"/>
      <c r="E156" s="22"/>
      <c r="F156" s="22"/>
      <c r="G156" s="22"/>
      <c r="H156" s="22"/>
      <c r="I156" s="22"/>
      <c r="J156" s="22"/>
      <c r="K156" s="22"/>
      <c r="L156" s="22"/>
      <c r="M156" s="22"/>
      <c r="N156" s="22"/>
      <c r="O156" s="22"/>
      <c r="P156" s="22"/>
      <c r="Q156" s="22"/>
      <c r="R156" s="22"/>
      <c r="S156" s="18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</row>
    <row r="157" spans="1:33" ht="15.75" customHeight="1" x14ac:dyDescent="0.2">
      <c r="A157" s="13"/>
      <c r="B157" s="13"/>
      <c r="C157" s="22"/>
      <c r="D157" s="22"/>
      <c r="E157" s="22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18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</row>
    <row r="158" spans="1:33" ht="15.75" customHeight="1" x14ac:dyDescent="0.2">
      <c r="A158" s="13"/>
      <c r="B158" s="13"/>
      <c r="C158" s="22"/>
      <c r="D158" s="22"/>
      <c r="E158" s="22"/>
      <c r="F158" s="22"/>
      <c r="G158" s="22"/>
      <c r="H158" s="22"/>
      <c r="I158" s="22"/>
      <c r="J158" s="22"/>
      <c r="K158" s="22"/>
      <c r="L158" s="22"/>
      <c r="M158" s="22"/>
      <c r="N158" s="22"/>
      <c r="O158" s="22"/>
      <c r="P158" s="22"/>
      <c r="Q158" s="22"/>
      <c r="R158" s="22"/>
      <c r="S158" s="18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</row>
    <row r="159" spans="1:33" ht="15.75" customHeight="1" x14ac:dyDescent="0.2">
      <c r="A159" s="13"/>
      <c r="B159" s="13"/>
      <c r="C159" s="22"/>
      <c r="D159" s="22"/>
      <c r="E159" s="22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18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</row>
    <row r="160" spans="1:33" ht="15.75" customHeight="1" x14ac:dyDescent="0.2">
      <c r="A160" s="13"/>
      <c r="B160" s="13"/>
      <c r="C160" s="22"/>
      <c r="D160" s="22"/>
      <c r="E160" s="22"/>
      <c r="F160" s="22"/>
      <c r="G160" s="22"/>
      <c r="H160" s="22"/>
      <c r="I160" s="22"/>
      <c r="J160" s="22"/>
      <c r="K160" s="22"/>
      <c r="L160" s="22"/>
      <c r="M160" s="22"/>
      <c r="N160" s="22"/>
      <c r="O160" s="22"/>
      <c r="P160" s="22"/>
      <c r="Q160" s="22"/>
      <c r="R160" s="22"/>
      <c r="S160" s="18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</row>
    <row r="161" spans="1:33" ht="15.75" customHeight="1" x14ac:dyDescent="0.2">
      <c r="A161" s="13"/>
      <c r="B161" s="13"/>
      <c r="C161" s="22"/>
      <c r="D161" s="22"/>
      <c r="E161" s="22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18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</row>
    <row r="162" spans="1:33" ht="15.75" customHeight="1" x14ac:dyDescent="0.2">
      <c r="A162" s="13"/>
      <c r="B162" s="13"/>
      <c r="C162" s="22"/>
      <c r="D162" s="22"/>
      <c r="E162" s="22"/>
      <c r="F162" s="22"/>
      <c r="G162" s="22"/>
      <c r="H162" s="22"/>
      <c r="I162" s="22"/>
      <c r="J162" s="22"/>
      <c r="K162" s="22"/>
      <c r="L162" s="22"/>
      <c r="M162" s="22"/>
      <c r="N162" s="22"/>
      <c r="O162" s="22"/>
      <c r="P162" s="22"/>
      <c r="Q162" s="22"/>
      <c r="R162" s="22"/>
      <c r="S162" s="18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</row>
    <row r="163" spans="1:33" ht="15.75" customHeight="1" x14ac:dyDescent="0.2">
      <c r="A163" s="13"/>
      <c r="B163" s="13"/>
      <c r="C163" s="22"/>
      <c r="D163" s="22"/>
      <c r="E163" s="22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18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</row>
    <row r="164" spans="1:33" ht="15.75" customHeight="1" x14ac:dyDescent="0.2">
      <c r="A164" s="13"/>
      <c r="B164" s="13"/>
      <c r="C164" s="22"/>
      <c r="D164" s="22"/>
      <c r="E164" s="22"/>
      <c r="F164" s="22"/>
      <c r="G164" s="22"/>
      <c r="H164" s="22"/>
      <c r="I164" s="22"/>
      <c r="J164" s="22"/>
      <c r="K164" s="22"/>
      <c r="L164" s="22"/>
      <c r="M164" s="22"/>
      <c r="N164" s="22"/>
      <c r="O164" s="22"/>
      <c r="P164" s="22"/>
      <c r="Q164" s="22"/>
      <c r="R164" s="22"/>
      <c r="S164" s="18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</row>
    <row r="165" spans="1:33" ht="15.75" customHeight="1" x14ac:dyDescent="0.2">
      <c r="A165" s="13"/>
      <c r="B165" s="13"/>
      <c r="C165" s="22"/>
      <c r="D165" s="22"/>
      <c r="E165" s="22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18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</row>
    <row r="166" spans="1:33" ht="15.75" customHeight="1" x14ac:dyDescent="0.2">
      <c r="A166" s="13"/>
      <c r="B166" s="13"/>
      <c r="C166" s="22"/>
      <c r="D166" s="22"/>
      <c r="E166" s="22"/>
      <c r="F166" s="22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18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</row>
    <row r="167" spans="1:33" ht="15.75" customHeight="1" x14ac:dyDescent="0.2">
      <c r="A167" s="13"/>
      <c r="B167" s="13"/>
      <c r="C167" s="22"/>
      <c r="D167" s="22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18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</row>
    <row r="168" spans="1:33" ht="15.75" customHeight="1" x14ac:dyDescent="0.2">
      <c r="A168" s="13"/>
      <c r="B168" s="13"/>
      <c r="C168" s="22"/>
      <c r="D168" s="22"/>
      <c r="E168" s="22"/>
      <c r="F168" s="22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18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</row>
    <row r="169" spans="1:33" ht="15.75" customHeight="1" x14ac:dyDescent="0.2">
      <c r="A169" s="13"/>
      <c r="B169" s="13"/>
      <c r="C169" s="22"/>
      <c r="D169" s="22"/>
      <c r="E169" s="22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18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</row>
    <row r="170" spans="1:33" ht="15.75" customHeight="1" x14ac:dyDescent="0.2">
      <c r="A170" s="13"/>
      <c r="B170" s="13"/>
      <c r="C170" s="22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18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</row>
    <row r="171" spans="1:33" ht="15.75" customHeight="1" x14ac:dyDescent="0.2">
      <c r="A171" s="13"/>
      <c r="B171" s="13"/>
      <c r="C171" s="22"/>
      <c r="D171" s="22"/>
      <c r="E171" s="22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18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</row>
    <row r="172" spans="1:33" ht="15.75" customHeight="1" x14ac:dyDescent="0.2">
      <c r="A172" s="13"/>
      <c r="B172" s="13"/>
      <c r="C172" s="22"/>
      <c r="D172" s="22"/>
      <c r="E172" s="22"/>
      <c r="F172" s="22"/>
      <c r="G172" s="22"/>
      <c r="H172" s="22"/>
      <c r="I172" s="22"/>
      <c r="J172" s="22"/>
      <c r="K172" s="22"/>
      <c r="L172" s="22"/>
      <c r="M172" s="22"/>
      <c r="N172" s="22"/>
      <c r="O172" s="22"/>
      <c r="P172" s="22"/>
      <c r="Q172" s="22"/>
      <c r="R172" s="22"/>
      <c r="S172" s="18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</row>
    <row r="173" spans="1:33" ht="15.75" customHeight="1" x14ac:dyDescent="0.2">
      <c r="A173" s="13"/>
      <c r="B173" s="13"/>
      <c r="C173" s="22"/>
      <c r="D173" s="22"/>
      <c r="E173" s="22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18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</row>
    <row r="174" spans="1:33" ht="15.75" customHeight="1" x14ac:dyDescent="0.2">
      <c r="A174" s="13"/>
      <c r="B174" s="13"/>
      <c r="C174" s="22"/>
      <c r="D174" s="22"/>
      <c r="E174" s="22"/>
      <c r="F174" s="22"/>
      <c r="G174" s="22"/>
      <c r="H174" s="22"/>
      <c r="I174" s="22"/>
      <c r="J174" s="22"/>
      <c r="K174" s="22"/>
      <c r="L174" s="22"/>
      <c r="M174" s="22"/>
      <c r="N174" s="22"/>
      <c r="O174" s="22"/>
      <c r="P174" s="22"/>
      <c r="Q174" s="22"/>
      <c r="R174" s="22"/>
      <c r="S174" s="18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</row>
    <row r="175" spans="1:33" ht="15.75" customHeight="1" x14ac:dyDescent="0.2">
      <c r="A175" s="13"/>
      <c r="B175" s="13"/>
      <c r="C175" s="22"/>
      <c r="D175" s="22"/>
      <c r="E175" s="22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18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</row>
    <row r="176" spans="1:33" ht="15.75" customHeight="1" x14ac:dyDescent="0.2">
      <c r="A176" s="13"/>
      <c r="B176" s="13"/>
      <c r="C176" s="22"/>
      <c r="D176" s="22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  <c r="R176" s="22"/>
      <c r="S176" s="18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</row>
    <row r="177" spans="1:33" ht="15.75" customHeight="1" x14ac:dyDescent="0.2">
      <c r="A177" s="13"/>
      <c r="B177" s="13"/>
      <c r="C177" s="22"/>
      <c r="D177" s="22"/>
      <c r="E177" s="22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18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</row>
    <row r="178" spans="1:33" ht="15.75" customHeight="1" x14ac:dyDescent="0.2">
      <c r="A178" s="13"/>
      <c r="B178" s="13"/>
      <c r="C178" s="22"/>
      <c r="D178" s="22"/>
      <c r="E178" s="22"/>
      <c r="F178" s="22"/>
      <c r="G178" s="22"/>
      <c r="H178" s="22"/>
      <c r="I178" s="22"/>
      <c r="J178" s="22"/>
      <c r="K178" s="22"/>
      <c r="L178" s="22"/>
      <c r="M178" s="22"/>
      <c r="N178" s="22"/>
      <c r="O178" s="22"/>
      <c r="P178" s="22"/>
      <c r="Q178" s="22"/>
      <c r="R178" s="22"/>
      <c r="S178" s="18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</row>
    <row r="179" spans="1:33" ht="15.75" customHeight="1" x14ac:dyDescent="0.2">
      <c r="A179" s="13"/>
      <c r="B179" s="13"/>
      <c r="C179" s="22"/>
      <c r="D179" s="22"/>
      <c r="E179" s="22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18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</row>
    <row r="180" spans="1:33" ht="15.75" customHeight="1" x14ac:dyDescent="0.2">
      <c r="A180" s="13"/>
      <c r="B180" s="13"/>
      <c r="C180" s="22"/>
      <c r="D180" s="22"/>
      <c r="E180" s="22"/>
      <c r="F180" s="22"/>
      <c r="G180" s="22"/>
      <c r="H180" s="22"/>
      <c r="I180" s="22"/>
      <c r="J180" s="22"/>
      <c r="K180" s="22"/>
      <c r="L180" s="22"/>
      <c r="M180" s="22"/>
      <c r="N180" s="22"/>
      <c r="O180" s="22"/>
      <c r="P180" s="22"/>
      <c r="Q180" s="22"/>
      <c r="R180" s="22"/>
      <c r="S180" s="18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</row>
    <row r="181" spans="1:33" ht="15.75" customHeight="1" x14ac:dyDescent="0.2">
      <c r="A181" s="13"/>
      <c r="B181" s="13"/>
      <c r="C181" s="22"/>
      <c r="D181" s="22"/>
      <c r="E181" s="22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18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</row>
    <row r="182" spans="1:33" ht="15.75" customHeight="1" x14ac:dyDescent="0.2">
      <c r="A182" s="13"/>
      <c r="B182" s="13"/>
      <c r="C182" s="22"/>
      <c r="D182" s="22"/>
      <c r="E182" s="22"/>
      <c r="F182" s="22"/>
      <c r="G182" s="22"/>
      <c r="H182" s="22"/>
      <c r="I182" s="22"/>
      <c r="J182" s="22"/>
      <c r="K182" s="22"/>
      <c r="L182" s="22"/>
      <c r="M182" s="22"/>
      <c r="N182" s="22"/>
      <c r="O182" s="22"/>
      <c r="P182" s="22"/>
      <c r="Q182" s="22"/>
      <c r="R182" s="22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</row>
    <row r="183" spans="1:33" ht="15.75" customHeight="1" x14ac:dyDescent="0.2">
      <c r="A183" s="13"/>
      <c r="B183" s="13"/>
      <c r="C183" s="22"/>
      <c r="D183" s="22"/>
      <c r="E183" s="22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</row>
    <row r="184" spans="1:33" ht="15.75" customHeight="1" x14ac:dyDescent="0.2">
      <c r="A184" s="13"/>
      <c r="B184" s="13"/>
      <c r="C184" s="22"/>
      <c r="D184" s="22"/>
      <c r="E184" s="22"/>
      <c r="F184" s="22"/>
      <c r="G184" s="22"/>
      <c r="H184" s="22"/>
      <c r="I184" s="22"/>
      <c r="J184" s="22"/>
      <c r="K184" s="22"/>
      <c r="L184" s="22"/>
      <c r="M184" s="22"/>
      <c r="N184" s="22"/>
      <c r="O184" s="22"/>
      <c r="P184" s="22"/>
      <c r="Q184" s="22"/>
      <c r="R184" s="22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</row>
    <row r="185" spans="1:33" ht="15.75" customHeight="1" x14ac:dyDescent="0.2">
      <c r="C185" s="22"/>
      <c r="D185" s="22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</row>
    <row r="186" spans="1:33" ht="15.75" customHeight="1" x14ac:dyDescent="0.2">
      <c r="C186" s="22"/>
      <c r="D186" s="22"/>
      <c r="E186" s="22"/>
      <c r="F186" s="22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</row>
    <row r="187" spans="1:33" ht="15.75" customHeight="1" x14ac:dyDescent="0.2">
      <c r="C187" s="22"/>
      <c r="D187" s="22"/>
      <c r="E187" s="22"/>
      <c r="F187" s="22"/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22"/>
      <c r="R187" s="22"/>
    </row>
    <row r="188" spans="1:33" ht="15.75" customHeight="1" x14ac:dyDescent="0.2">
      <c r="C188" s="22"/>
      <c r="D188" s="22"/>
      <c r="E188" s="22"/>
      <c r="F188" s="22"/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22"/>
      <c r="R188" s="22"/>
    </row>
    <row r="189" spans="1:33" ht="15.75" customHeight="1" x14ac:dyDescent="0.2">
      <c r="C189" s="22"/>
      <c r="D189" s="22"/>
      <c r="E189" s="22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</row>
    <row r="190" spans="1:33" ht="15.75" customHeight="1" x14ac:dyDescent="0.2">
      <c r="C190" s="22"/>
      <c r="D190" s="22"/>
      <c r="E190" s="22"/>
      <c r="F190" s="22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</row>
    <row r="191" spans="1:33" ht="15.75" customHeight="1" x14ac:dyDescent="0.2">
      <c r="C191" s="22"/>
      <c r="D191" s="22"/>
      <c r="E191" s="22"/>
      <c r="F191" s="22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</row>
    <row r="192" spans="1:33" ht="15.75" customHeight="1" x14ac:dyDescent="0.2">
      <c r="C192" s="22"/>
      <c r="D192" s="22"/>
      <c r="E192" s="22"/>
      <c r="F192" s="22"/>
      <c r="G192" s="22"/>
      <c r="H192" s="22"/>
      <c r="I192" s="22"/>
      <c r="J192" s="22"/>
      <c r="K192" s="22"/>
      <c r="L192" s="22"/>
      <c r="M192" s="22"/>
      <c r="N192" s="22"/>
      <c r="O192" s="22"/>
      <c r="P192" s="22"/>
      <c r="Q192" s="22"/>
      <c r="R192" s="22"/>
    </row>
    <row r="193" spans="3:18" ht="15.75" customHeight="1" x14ac:dyDescent="0.2">
      <c r="C193" s="22"/>
      <c r="D193" s="22"/>
      <c r="E193" s="22"/>
      <c r="F193" s="22"/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22"/>
      <c r="R193" s="22"/>
    </row>
    <row r="194" spans="3:18" ht="15.75" customHeight="1" x14ac:dyDescent="0.2">
      <c r="C194" s="22"/>
      <c r="D194" s="22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  <c r="R194" s="22"/>
    </row>
    <row r="195" spans="3:18" ht="15.75" customHeight="1" x14ac:dyDescent="0.2">
      <c r="C195" s="22"/>
      <c r="D195" s="22"/>
      <c r="E195" s="22"/>
      <c r="F195" s="22"/>
      <c r="G195" s="22"/>
      <c r="H195" s="22"/>
      <c r="I195" s="22"/>
      <c r="J195" s="22"/>
      <c r="K195" s="22"/>
      <c r="L195" s="22"/>
      <c r="M195" s="22"/>
      <c r="N195" s="22"/>
      <c r="O195" s="22"/>
      <c r="P195" s="22"/>
      <c r="Q195" s="22"/>
      <c r="R195" s="22"/>
    </row>
    <row r="196" spans="3:18" ht="15.75" customHeight="1" x14ac:dyDescent="0.2">
      <c r="C196" s="22"/>
      <c r="D196" s="22"/>
      <c r="E196" s="22"/>
      <c r="F196" s="22"/>
      <c r="G196" s="22"/>
      <c r="H196" s="22"/>
      <c r="I196" s="22"/>
      <c r="J196" s="22"/>
      <c r="K196" s="22"/>
      <c r="L196" s="22"/>
      <c r="M196" s="22"/>
      <c r="N196" s="22"/>
      <c r="O196" s="22"/>
      <c r="P196" s="22"/>
      <c r="Q196" s="22"/>
      <c r="R196" s="22"/>
    </row>
    <row r="197" spans="3:18" ht="15.75" customHeight="1" x14ac:dyDescent="0.2">
      <c r="C197" s="22"/>
      <c r="D197" s="22"/>
      <c r="E197" s="22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</row>
    <row r="198" spans="3:18" ht="15.75" customHeight="1" x14ac:dyDescent="0.2">
      <c r="C198" s="22"/>
      <c r="D198" s="22"/>
      <c r="E198" s="22"/>
      <c r="F198" s="22"/>
      <c r="G198" s="22"/>
      <c r="H198" s="22"/>
      <c r="I198" s="22"/>
      <c r="J198" s="22"/>
      <c r="K198" s="22"/>
      <c r="L198" s="22"/>
      <c r="M198" s="22"/>
      <c r="N198" s="22"/>
      <c r="O198" s="22"/>
      <c r="P198" s="22"/>
      <c r="Q198" s="22"/>
      <c r="R198" s="22"/>
    </row>
    <row r="199" spans="3:18" ht="15.75" customHeight="1" x14ac:dyDescent="0.2">
      <c r="C199" s="22"/>
      <c r="D199" s="22"/>
      <c r="E199" s="22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</row>
    <row r="200" spans="3:18" ht="15.75" customHeight="1" x14ac:dyDescent="0.2">
      <c r="C200" s="22"/>
      <c r="D200" s="22"/>
      <c r="E200" s="22"/>
      <c r="F200" s="22"/>
      <c r="G200" s="22"/>
      <c r="H200" s="22"/>
      <c r="I200" s="22"/>
      <c r="J200" s="22"/>
      <c r="K200" s="22"/>
      <c r="L200" s="22"/>
      <c r="M200" s="22"/>
      <c r="N200" s="22"/>
      <c r="O200" s="22"/>
      <c r="P200" s="22"/>
      <c r="Q200" s="22"/>
      <c r="R200" s="22"/>
    </row>
    <row r="201" spans="3:18" ht="15.75" customHeight="1" x14ac:dyDescent="0.2">
      <c r="C201" s="22"/>
      <c r="D201" s="22"/>
      <c r="E201" s="22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</row>
    <row r="202" spans="3:18" ht="15.75" customHeight="1" x14ac:dyDescent="0.2">
      <c r="C202" s="22"/>
      <c r="D202" s="22"/>
      <c r="E202" s="22"/>
      <c r="F202" s="22"/>
      <c r="G202" s="22"/>
      <c r="H202" s="22"/>
      <c r="I202" s="22"/>
      <c r="J202" s="22"/>
      <c r="K202" s="22"/>
      <c r="L202" s="22"/>
      <c r="M202" s="22"/>
      <c r="N202" s="22"/>
      <c r="O202" s="22"/>
      <c r="P202" s="22"/>
      <c r="Q202" s="22"/>
      <c r="R202" s="22"/>
    </row>
    <row r="203" spans="3:18" ht="15.75" customHeight="1" x14ac:dyDescent="0.2">
      <c r="C203" s="22"/>
      <c r="D203" s="22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</row>
    <row r="204" spans="3:18" ht="15.75" customHeight="1" x14ac:dyDescent="0.2">
      <c r="C204" s="22"/>
      <c r="D204" s="22"/>
      <c r="E204" s="22"/>
      <c r="F204" s="22"/>
      <c r="G204" s="22"/>
      <c r="H204" s="22"/>
      <c r="I204" s="22"/>
      <c r="J204" s="22"/>
      <c r="K204" s="22"/>
      <c r="L204" s="22"/>
      <c r="M204" s="22"/>
      <c r="N204" s="22"/>
      <c r="O204" s="22"/>
      <c r="P204" s="22"/>
      <c r="Q204" s="22"/>
      <c r="R204" s="22"/>
    </row>
    <row r="205" spans="3:18" ht="15.75" customHeight="1" x14ac:dyDescent="0.2">
      <c r="C205" s="22"/>
      <c r="D205" s="22"/>
      <c r="E205" s="22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</row>
    <row r="206" spans="3:18" ht="15.75" customHeight="1" x14ac:dyDescent="0.2">
      <c r="C206" s="22"/>
      <c r="D206" s="22"/>
      <c r="E206" s="22"/>
      <c r="F206" s="22"/>
      <c r="G206" s="22"/>
      <c r="H206" s="22"/>
      <c r="I206" s="22"/>
      <c r="J206" s="22"/>
      <c r="K206" s="22"/>
      <c r="L206" s="22"/>
      <c r="M206" s="22"/>
      <c r="N206" s="22"/>
      <c r="O206" s="22"/>
      <c r="P206" s="22"/>
      <c r="Q206" s="22"/>
      <c r="R206" s="22"/>
    </row>
    <row r="207" spans="3:18" ht="15.75" customHeight="1" x14ac:dyDescent="0.2">
      <c r="C207" s="22"/>
      <c r="D207" s="22"/>
      <c r="E207" s="22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</row>
    <row r="208" spans="3:18" ht="15.75" customHeight="1" x14ac:dyDescent="0.2">
      <c r="C208" s="22"/>
      <c r="D208" s="22"/>
      <c r="E208" s="22"/>
      <c r="F208" s="22"/>
      <c r="G208" s="22"/>
      <c r="H208" s="22"/>
      <c r="I208" s="22"/>
      <c r="J208" s="22"/>
      <c r="K208" s="22"/>
      <c r="L208" s="22"/>
      <c r="M208" s="22"/>
      <c r="N208" s="22"/>
      <c r="O208" s="22"/>
      <c r="P208" s="22"/>
      <c r="Q208" s="22"/>
      <c r="R208" s="22"/>
    </row>
    <row r="209" spans="3:18" ht="15.75" customHeight="1" x14ac:dyDescent="0.2">
      <c r="C209" s="22"/>
      <c r="D209" s="22"/>
      <c r="E209" s="22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</row>
    <row r="210" spans="3:18" ht="15.75" customHeight="1" x14ac:dyDescent="0.2">
      <c r="C210" s="22"/>
      <c r="D210" s="22"/>
      <c r="E210" s="22"/>
      <c r="F210" s="22"/>
      <c r="G210" s="22"/>
      <c r="H210" s="22"/>
      <c r="I210" s="22"/>
      <c r="J210" s="22"/>
      <c r="K210" s="22"/>
      <c r="L210" s="22"/>
      <c r="M210" s="22"/>
      <c r="N210" s="22"/>
      <c r="O210" s="22"/>
      <c r="P210" s="22"/>
      <c r="Q210" s="22"/>
      <c r="R210" s="22"/>
    </row>
    <row r="211" spans="3:18" ht="15.75" customHeight="1" x14ac:dyDescent="0.2">
      <c r="C211" s="22"/>
      <c r="D211" s="22"/>
      <c r="E211" s="22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</row>
    <row r="212" spans="3:18" ht="15.75" customHeight="1" x14ac:dyDescent="0.2">
      <c r="C212" s="22"/>
      <c r="D212" s="22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  <c r="R212" s="22"/>
    </row>
    <row r="213" spans="3:18" ht="15.75" customHeight="1" x14ac:dyDescent="0.2">
      <c r="C213" s="22"/>
      <c r="D213" s="22"/>
      <c r="E213" s="22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</row>
    <row r="214" spans="3:18" ht="15.75" customHeight="1" x14ac:dyDescent="0.2">
      <c r="C214" s="22"/>
      <c r="D214" s="22"/>
      <c r="E214" s="22"/>
      <c r="F214" s="22"/>
      <c r="G214" s="22"/>
      <c r="H214" s="22"/>
      <c r="I214" s="22"/>
      <c r="J214" s="22"/>
      <c r="K214" s="22"/>
      <c r="L214" s="22"/>
      <c r="M214" s="22"/>
      <c r="N214" s="22"/>
      <c r="O214" s="22"/>
      <c r="P214" s="22"/>
      <c r="Q214" s="22"/>
      <c r="R214" s="22"/>
    </row>
    <row r="215" spans="3:18" ht="15.75" customHeight="1" x14ac:dyDescent="0.2">
      <c r="C215" s="22"/>
      <c r="D215" s="22"/>
      <c r="E215" s="22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</row>
    <row r="216" spans="3:18" ht="15.75" customHeight="1" x14ac:dyDescent="0.2">
      <c r="C216" s="22"/>
      <c r="D216" s="22"/>
      <c r="E216" s="22"/>
      <c r="F216" s="22"/>
      <c r="G216" s="22"/>
      <c r="H216" s="22"/>
      <c r="I216" s="22"/>
      <c r="J216" s="22"/>
      <c r="K216" s="22"/>
      <c r="L216" s="22"/>
      <c r="M216" s="22"/>
      <c r="N216" s="22"/>
      <c r="O216" s="22"/>
      <c r="P216" s="22"/>
      <c r="Q216" s="22"/>
      <c r="R216" s="22"/>
    </row>
    <row r="217" spans="3:18" ht="15.75" customHeight="1" x14ac:dyDescent="0.2">
      <c r="C217" s="22"/>
      <c r="D217" s="22"/>
      <c r="E217" s="22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</row>
    <row r="218" spans="3:18" ht="15.75" customHeight="1" x14ac:dyDescent="0.2">
      <c r="C218" s="22"/>
      <c r="D218" s="22"/>
      <c r="E218" s="22"/>
      <c r="F218" s="22"/>
      <c r="G218" s="22"/>
      <c r="H218" s="22"/>
      <c r="I218" s="22"/>
      <c r="J218" s="22"/>
      <c r="K218" s="22"/>
      <c r="L218" s="22"/>
      <c r="M218" s="22"/>
      <c r="N218" s="22"/>
      <c r="O218" s="22"/>
      <c r="P218" s="22"/>
      <c r="Q218" s="22"/>
      <c r="R218" s="22"/>
    </row>
    <row r="219" spans="3:18" ht="15.75" customHeight="1" x14ac:dyDescent="0.2">
      <c r="C219" s="22"/>
      <c r="D219" s="22"/>
      <c r="E219" s="22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</row>
    <row r="220" spans="3:18" ht="15.75" customHeight="1" x14ac:dyDescent="0.2">
      <c r="C220" s="22"/>
      <c r="D220" s="22"/>
      <c r="E220" s="22"/>
      <c r="F220" s="22"/>
      <c r="G220" s="22"/>
      <c r="H220" s="22"/>
      <c r="I220" s="22"/>
      <c r="J220" s="22"/>
      <c r="K220" s="22"/>
      <c r="L220" s="22"/>
      <c r="M220" s="22"/>
      <c r="N220" s="22"/>
      <c r="O220" s="22"/>
      <c r="P220" s="22"/>
      <c r="Q220" s="22"/>
      <c r="R220" s="22"/>
    </row>
    <row r="221" spans="3:18" ht="15.75" customHeight="1" x14ac:dyDescent="0.15"/>
    <row r="222" spans="3:18" ht="15.75" customHeight="1" x14ac:dyDescent="0.15"/>
    <row r="223" spans="3:18" ht="15.75" customHeight="1" x14ac:dyDescent="0.15"/>
    <row r="224" spans="3:18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G1000"/>
  <sheetViews>
    <sheetView tabSelected="1" workbookViewId="0">
      <pane xSplit="2" ySplit="3" topLeftCell="C4" activePane="bottomRight" state="frozen"/>
      <selection activeCell="C4" sqref="C4:XFD31"/>
      <selection pane="topRight" activeCell="C4" sqref="C4:XFD31"/>
      <selection pane="bottomLeft" activeCell="C4" sqref="C4:XFD31"/>
      <selection pane="bottomRight" activeCell="C4" sqref="C4:XFD31"/>
    </sheetView>
  </sheetViews>
  <sheetFormatPr baseColWidth="10" defaultColWidth="14.5" defaultRowHeight="15" customHeight="1" x14ac:dyDescent="0.15"/>
  <cols>
    <col min="1" max="1" width="14.83203125" customWidth="1"/>
    <col min="2" max="2" width="19.332031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1.5" customWidth="1"/>
    <col min="16" max="16" width="11" customWidth="1"/>
    <col min="17" max="18" width="8.5" customWidth="1"/>
    <col min="19" max="19" width="8.33203125" customWidth="1"/>
    <col min="20" max="20" width="11.5" customWidth="1"/>
    <col min="21" max="21" width="24.1640625" customWidth="1"/>
    <col min="22" max="22" width="13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29" t="str">
        <f ca="1">IFERROR(__xludf.DUMMYFUNCTION("IFERROR(VLOOKUP(B2,IMPORTRANGE(""https://docs.google.com/spreadsheets/d/1x0DhHglkXKoEBOD2MBsuK_EyIr1ouxD2ftIpqOYFa-k/edit?usp=sharing"",""OllieShops-SKU-Specific Info!B1:BJ7000""),4,FALSE),"""")"),"Professional Cornhole Bags - Set of 8 Regulation All Weather Two Sided Bean Bags for Pro Corn Hole Game - 4 Orange &amp; 4 Black")</f>
        <v>Professional Cornhole Bags - Set of 8 Regulation All Weather Two Sided Bean Bags for Pro Corn Hole Game - 4 Orange &amp; 4 Black</v>
      </c>
      <c r="B1" s="30"/>
      <c r="C1" s="31" t="s">
        <v>0</v>
      </c>
      <c r="D1" s="33" t="s">
        <v>1</v>
      </c>
      <c r="E1" s="33" t="s">
        <v>2</v>
      </c>
      <c r="F1" s="35" t="s">
        <v>3</v>
      </c>
      <c r="G1" s="35" t="s">
        <v>4</v>
      </c>
      <c r="H1" s="36" t="s">
        <v>5</v>
      </c>
      <c r="I1" s="33" t="s">
        <v>6</v>
      </c>
      <c r="J1" s="33" t="s">
        <v>7</v>
      </c>
      <c r="K1" s="33" t="s">
        <v>8</v>
      </c>
      <c r="L1" s="33" t="s">
        <v>9</v>
      </c>
      <c r="M1" s="40" t="s">
        <v>10</v>
      </c>
      <c r="N1" s="41" t="s">
        <v>11</v>
      </c>
      <c r="O1" s="33" t="s">
        <v>12</v>
      </c>
      <c r="P1" s="33" t="s">
        <v>13</v>
      </c>
      <c r="Q1" s="33" t="s">
        <v>14</v>
      </c>
      <c r="R1" s="33" t="s">
        <v>15</v>
      </c>
      <c r="S1" s="47" t="s">
        <v>16</v>
      </c>
      <c r="T1" s="42" t="s">
        <v>17</v>
      </c>
      <c r="U1" s="42" t="s">
        <v>18</v>
      </c>
      <c r="V1" s="42" t="s">
        <v>19</v>
      </c>
      <c r="W1" s="42" t="s">
        <v>20</v>
      </c>
      <c r="X1" s="42" t="s">
        <v>21</v>
      </c>
      <c r="Y1" s="42" t="s">
        <v>22</v>
      </c>
      <c r="Z1" s="42" t="s">
        <v>23</v>
      </c>
      <c r="AA1" s="42" t="s">
        <v>24</v>
      </c>
      <c r="AB1" s="42" t="s">
        <v>25</v>
      </c>
      <c r="AC1" s="42" t="s">
        <v>26</v>
      </c>
      <c r="AD1" s="44" t="s">
        <v>27</v>
      </c>
      <c r="AE1" s="45" t="s">
        <v>28</v>
      </c>
      <c r="AF1" s="46" t="s">
        <v>29</v>
      </c>
      <c r="AG1" s="45" t="s">
        <v>30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IFERROR(__xludf.DUMMYFUNCTION("IFERROR(VLOOKUP(B2,IMPORTRANGE(""https://docs.google.com/spreadsheets/d/1x0DhHglkXKoEBOD2MBsuK_EyIr1ouxD2ftIpqOYFa-k/edit?usp=sharing"",""OllieShops-SKU-Specific Info!B1:BJ7000""),3,FALSE),"""")"),"B07ZTN6Y6D")</f>
        <v>B07ZTN6Y6D</v>
      </c>
      <c r="B2" s="3" t="s">
        <v>88</v>
      </c>
      <c r="C2" s="32"/>
      <c r="D2" s="34"/>
      <c r="E2" s="32"/>
      <c r="F2" s="34"/>
      <c r="G2" s="34"/>
      <c r="H2" s="37"/>
      <c r="I2" s="34"/>
      <c r="J2" s="34"/>
      <c r="K2" s="37"/>
      <c r="L2" s="37"/>
      <c r="M2" s="37"/>
      <c r="N2" s="34"/>
      <c r="O2" s="34"/>
      <c r="P2" s="32"/>
      <c r="Q2" s="34"/>
      <c r="R2" s="34"/>
      <c r="S2" s="30"/>
      <c r="T2" s="30"/>
      <c r="U2" s="43"/>
      <c r="V2" s="43"/>
      <c r="W2" s="30"/>
      <c r="X2" s="30"/>
      <c r="Y2" s="30"/>
      <c r="Z2" s="30"/>
      <c r="AA2" s="43"/>
      <c r="AB2" s="43"/>
      <c r="AC2" s="43"/>
      <c r="AD2" s="43"/>
      <c r="AE2" s="30"/>
      <c r="AF2" s="30"/>
      <c r="AG2" s="30"/>
    </row>
    <row r="3" spans="1:33" ht="16" x14ac:dyDescent="0.15">
      <c r="A3" s="38" t="s">
        <v>32</v>
      </c>
      <c r="B3" s="39"/>
      <c r="C3" s="4">
        <f>((AE31+AF31)/0.85)*-1</f>
        <v>19.195835294117646</v>
      </c>
      <c r="D3" s="5">
        <f>SUM(D4:D99763)</f>
        <v>284</v>
      </c>
      <c r="E3" s="5"/>
      <c r="F3" s="6">
        <f t="shared" ref="F3:G3" si="0">SUM(F4:F99763)</f>
        <v>8011.24</v>
      </c>
      <c r="G3" s="6">
        <f t="shared" si="0"/>
        <v>-28.439999999999998</v>
      </c>
      <c r="H3" s="7">
        <f t="shared" ref="H3:H31" si="1">G3/F3*-1</f>
        <v>3.5500122328128978E-3</v>
      </c>
      <c r="I3" s="8">
        <f t="shared" ref="I3:I31" si="2">J3/F3</f>
        <v>0.25863255717285394</v>
      </c>
      <c r="J3" s="6">
        <f>SUM(J4:J99763)</f>
        <v>2071.9674873254544</v>
      </c>
      <c r="K3" s="6">
        <f t="shared" ref="K3:K31" si="3">J3/D3</f>
        <v>7.2956601666389238</v>
      </c>
      <c r="L3" s="5"/>
      <c r="M3" s="9"/>
      <c r="N3" s="10"/>
      <c r="O3" s="5" t="str">
        <f ca="1">IFERROR(__xludf.DUMMYFUNCTION("IFERROR(VLOOKUP(B2,IMPORTRANGE(""https://docs.google.com/spreadsheets/d/1owCo6kL_VFQ5nPTdNogErmCBLjNiktT1m3SzTrxu3R0/edit#gid=2146806407"",""Ollie Shops - Compiled!b1:g5000""),2,FALSE),"""")"),"")</f>
        <v/>
      </c>
      <c r="P3" s="5"/>
      <c r="Q3" s="11"/>
      <c r="R3" s="11"/>
      <c r="S3" s="23"/>
      <c r="T3" s="10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10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10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5">
        <f>SUM(W4:W99763)</f>
        <v>1</v>
      </c>
      <c r="X3" s="7">
        <f>AVERAGE(X4:X99763)</f>
        <v>8.5034013605442174E-4</v>
      </c>
      <c r="Y3" s="6">
        <f>ROUND(AVERAGE(Y4:Y99763),2)</f>
        <v>0.78</v>
      </c>
      <c r="Z3" s="5"/>
      <c r="AA3" s="5"/>
      <c r="AB3" s="5"/>
      <c r="AC3" s="5"/>
      <c r="AD3" s="5"/>
      <c r="AE3" s="12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Info!B2:BZ7000""),36,false)),"""")*-1"),-8.39379125374999)</f>
        <v>-8.3937912537499901</v>
      </c>
      <c r="AG3" s="6">
        <f>SUM(AG4:AG99763)</f>
        <v>0</v>
      </c>
    </row>
    <row r="4" spans="1:33" s="52" customFormat="1" ht="15.75" customHeight="1" x14ac:dyDescent="0.2">
      <c r="A4" s="13" t="s">
        <v>33</v>
      </c>
      <c r="B4" s="13" t="s">
        <v>89</v>
      </c>
      <c r="C4" s="17">
        <f t="shared" ref="C4:C31" si="4">IFERROR(F4/D4," - ")</f>
        <v>20.323333333333334</v>
      </c>
      <c r="D4" s="17">
        <v>3</v>
      </c>
      <c r="E4" s="17">
        <v>0</v>
      </c>
      <c r="F4" s="17">
        <v>60.97</v>
      </c>
      <c r="G4" s="17">
        <v>0</v>
      </c>
      <c r="H4" s="17">
        <f t="shared" si="1"/>
        <v>0</v>
      </c>
      <c r="I4" s="17">
        <f t="shared" si="2"/>
        <v>0.11058986292123522</v>
      </c>
      <c r="J4" s="17">
        <f t="shared" ref="J4:J31" si="5">F4*0.85+G4+AF4*D4+D4*AE4+AG4+AD4</f>
        <v>6.7426639423077113</v>
      </c>
      <c r="K4" s="17">
        <f t="shared" si="3"/>
        <v>2.2475546474359036</v>
      </c>
      <c r="L4" s="17">
        <v>13</v>
      </c>
      <c r="M4" s="17">
        <f t="shared" ref="M4:M31" si="6">IFERROR(D4/L4,"-")</f>
        <v>0.23076923076923078</v>
      </c>
      <c r="N4" s="17">
        <v>17</v>
      </c>
      <c r="O4" s="17">
        <f t="shared" ref="O4:P4" si="7">D4/7</f>
        <v>0.42857142857142855</v>
      </c>
      <c r="P4" s="17">
        <f t="shared" si="7"/>
        <v>0</v>
      </c>
      <c r="Q4" s="17">
        <f t="shared" ref="Q4:Q31" si="8">ROUNDDOWN(N4/(O4+P4),0)</f>
        <v>39</v>
      </c>
      <c r="R4" s="17"/>
      <c r="S4" s="48">
        <v>0.97175141242937801</v>
      </c>
      <c r="T4" s="48">
        <v>248</v>
      </c>
      <c r="U4" s="49">
        <v>80</v>
      </c>
      <c r="V4" s="54">
        <v>44231</v>
      </c>
      <c r="W4" s="48">
        <v>0</v>
      </c>
      <c r="X4" s="48">
        <f t="shared" ref="X4:X31" si="9">IFERROR(W4/D4,0)</f>
        <v>0</v>
      </c>
      <c r="Y4" s="48">
        <f t="shared" ref="Y4:Y31" si="10">IFERROR(G4/(W4+Z4)*-1,0)</f>
        <v>0</v>
      </c>
      <c r="Z4" s="48">
        <v>0</v>
      </c>
      <c r="AA4" s="48" t="s">
        <v>57</v>
      </c>
      <c r="AB4" s="51">
        <f t="shared" ref="AB4:AB31" si="11">IF(OR(AA4="UsLargeStandardSize",AA4="UsSmallStandardSize"),-0.69,-0.48)</f>
        <v>-0.69</v>
      </c>
      <c r="AC4" s="48">
        <v>7.947916666666667E-2</v>
      </c>
      <c r="AD4" s="48">
        <f t="shared" ref="AD4:AD31" si="12">IFERROR(AB4*AC4*D4*2,0)</f>
        <v>-0.32904374999999997</v>
      </c>
      <c r="AE4" s="48">
        <v>-7.32</v>
      </c>
      <c r="AF4" s="48">
        <v>-7.5975974358974296</v>
      </c>
      <c r="AG4" s="48">
        <v>0</v>
      </c>
    </row>
    <row r="5" spans="1:33" s="52" customFormat="1" ht="15.75" customHeight="1" x14ac:dyDescent="0.2">
      <c r="A5" s="13" t="s">
        <v>34</v>
      </c>
      <c r="B5" s="21" t="s">
        <v>89</v>
      </c>
      <c r="C5" s="17">
        <f t="shared" si="4"/>
        <v>20.49</v>
      </c>
      <c r="D5" s="17">
        <v>2</v>
      </c>
      <c r="E5" s="17">
        <v>0</v>
      </c>
      <c r="F5" s="17">
        <v>40.98</v>
      </c>
      <c r="G5" s="17">
        <v>0</v>
      </c>
      <c r="H5" s="17">
        <f t="shared" si="1"/>
        <v>0</v>
      </c>
      <c r="I5" s="17">
        <f t="shared" si="2"/>
        <v>8.502300215239475E-2</v>
      </c>
      <c r="J5" s="17">
        <f t="shared" si="5"/>
        <v>3.4842426282051369</v>
      </c>
      <c r="K5" s="17">
        <f t="shared" si="3"/>
        <v>1.7421213141025684</v>
      </c>
      <c r="L5" s="17">
        <v>10</v>
      </c>
      <c r="M5" s="17">
        <f t="shared" si="6"/>
        <v>0.2</v>
      </c>
      <c r="N5" s="17">
        <v>12</v>
      </c>
      <c r="O5" s="17">
        <f t="shared" ref="O5:P5" si="13">D5/7</f>
        <v>0.2857142857142857</v>
      </c>
      <c r="P5" s="17">
        <f t="shared" si="13"/>
        <v>0</v>
      </c>
      <c r="Q5" s="17">
        <f t="shared" si="8"/>
        <v>42</v>
      </c>
      <c r="R5" s="17"/>
      <c r="S5" s="48">
        <v>1.0909090909090899</v>
      </c>
      <c r="T5" s="48">
        <v>248</v>
      </c>
      <c r="U5" s="49">
        <v>80</v>
      </c>
      <c r="V5" s="54">
        <v>44230</v>
      </c>
      <c r="W5" s="48">
        <v>0</v>
      </c>
      <c r="X5" s="48">
        <f t="shared" si="9"/>
        <v>0</v>
      </c>
      <c r="Y5" s="48">
        <f t="shared" si="10"/>
        <v>0</v>
      </c>
      <c r="Z5" s="48">
        <v>0</v>
      </c>
      <c r="AA5" s="48" t="s">
        <v>57</v>
      </c>
      <c r="AB5" s="51">
        <f t="shared" si="11"/>
        <v>-0.69</v>
      </c>
      <c r="AC5" s="48">
        <v>7.947916666666667E-2</v>
      </c>
      <c r="AD5" s="48">
        <f t="shared" si="12"/>
        <v>-0.21936249999999999</v>
      </c>
      <c r="AE5" s="48">
        <v>-7.32</v>
      </c>
      <c r="AF5" s="48">
        <v>-8.2446974358974305</v>
      </c>
      <c r="AG5" s="48">
        <v>0</v>
      </c>
    </row>
    <row r="6" spans="1:33" s="52" customFormat="1" ht="15.75" customHeight="1" x14ac:dyDescent="0.2">
      <c r="A6" s="13" t="s">
        <v>35</v>
      </c>
      <c r="B6" s="21" t="s">
        <v>89</v>
      </c>
      <c r="C6" s="17">
        <f t="shared" si="4"/>
        <v>20.49</v>
      </c>
      <c r="D6" s="17">
        <v>2</v>
      </c>
      <c r="E6" s="17">
        <v>0</v>
      </c>
      <c r="F6" s="17">
        <v>40.98</v>
      </c>
      <c r="G6" s="17">
        <v>0</v>
      </c>
      <c r="H6" s="17">
        <f t="shared" si="1"/>
        <v>0</v>
      </c>
      <c r="I6" s="17">
        <f t="shared" si="2"/>
        <v>8.502300215239475E-2</v>
      </c>
      <c r="J6" s="17">
        <f t="shared" si="5"/>
        <v>3.4842426282051369</v>
      </c>
      <c r="K6" s="17">
        <f t="shared" si="3"/>
        <v>1.7421213141025684</v>
      </c>
      <c r="L6" s="17">
        <v>8</v>
      </c>
      <c r="M6" s="17">
        <f t="shared" si="6"/>
        <v>0.25</v>
      </c>
      <c r="N6" s="17">
        <v>10</v>
      </c>
      <c r="O6" s="17">
        <f t="shared" ref="O6:P6" si="14">D6/7</f>
        <v>0.2857142857142857</v>
      </c>
      <c r="P6" s="17">
        <f t="shared" si="14"/>
        <v>0</v>
      </c>
      <c r="Q6" s="17">
        <f t="shared" si="8"/>
        <v>35</v>
      </c>
      <c r="R6" s="17"/>
      <c r="S6" s="48">
        <v>1.17808219178082</v>
      </c>
      <c r="T6" s="48">
        <v>248</v>
      </c>
      <c r="U6" s="49">
        <v>80</v>
      </c>
      <c r="V6" s="54">
        <v>44239</v>
      </c>
      <c r="W6" s="48">
        <v>0</v>
      </c>
      <c r="X6" s="48">
        <f t="shared" si="9"/>
        <v>0</v>
      </c>
      <c r="Y6" s="48">
        <f t="shared" si="10"/>
        <v>0</v>
      </c>
      <c r="Z6" s="48">
        <v>0</v>
      </c>
      <c r="AA6" s="48" t="s">
        <v>57</v>
      </c>
      <c r="AB6" s="51">
        <f t="shared" si="11"/>
        <v>-0.69</v>
      </c>
      <c r="AC6" s="48">
        <v>7.947916666666667E-2</v>
      </c>
      <c r="AD6" s="48">
        <f t="shared" si="12"/>
        <v>-0.21936249999999999</v>
      </c>
      <c r="AE6" s="48">
        <v>-7.32</v>
      </c>
      <c r="AF6" s="48">
        <v>-8.2446974358974305</v>
      </c>
      <c r="AG6" s="48">
        <v>0</v>
      </c>
    </row>
    <row r="7" spans="1:33" s="52" customFormat="1" ht="15.75" customHeight="1" x14ac:dyDescent="0.2">
      <c r="A7" s="13" t="s">
        <v>36</v>
      </c>
      <c r="B7" s="21" t="s">
        <v>89</v>
      </c>
      <c r="C7" s="17" t="str">
        <f t="shared" si="4"/>
        <v xml:space="preserve"> - </v>
      </c>
      <c r="D7" s="17">
        <v>0</v>
      </c>
      <c r="E7" s="17">
        <v>1</v>
      </c>
      <c r="F7" s="17">
        <v>0</v>
      </c>
      <c r="G7" s="17">
        <v>0</v>
      </c>
      <c r="H7" s="17" t="e">
        <f t="shared" si="1"/>
        <v>#DIV/0!</v>
      </c>
      <c r="I7" s="17" t="e">
        <f t="shared" si="2"/>
        <v>#DIV/0!</v>
      </c>
      <c r="J7" s="17">
        <f t="shared" si="5"/>
        <v>0</v>
      </c>
      <c r="K7" s="17" t="e">
        <f t="shared" si="3"/>
        <v>#DIV/0!</v>
      </c>
      <c r="L7" s="17">
        <v>0</v>
      </c>
      <c r="M7" s="17" t="str">
        <f t="shared" si="6"/>
        <v>-</v>
      </c>
      <c r="N7" s="17">
        <v>9</v>
      </c>
      <c r="O7" s="17">
        <f t="shared" ref="O7:P7" si="15">D7/7</f>
        <v>0</v>
      </c>
      <c r="P7" s="17">
        <f t="shared" si="15"/>
        <v>0.14285714285714285</v>
      </c>
      <c r="Q7" s="17">
        <f t="shared" si="8"/>
        <v>63</v>
      </c>
      <c r="R7" s="17"/>
      <c r="S7" s="48">
        <v>1.2352941176470591</v>
      </c>
      <c r="T7" s="48">
        <v>248</v>
      </c>
      <c r="U7" s="49">
        <v>80</v>
      </c>
      <c r="V7" s="54">
        <v>44239</v>
      </c>
      <c r="W7" s="48">
        <v>0</v>
      </c>
      <c r="X7" s="48">
        <f t="shared" si="9"/>
        <v>0</v>
      </c>
      <c r="Y7" s="48">
        <f t="shared" si="10"/>
        <v>0</v>
      </c>
      <c r="Z7" s="48">
        <v>0</v>
      </c>
      <c r="AA7" s="48" t="s">
        <v>57</v>
      </c>
      <c r="AB7" s="51">
        <f t="shared" si="11"/>
        <v>-0.69</v>
      </c>
      <c r="AC7" s="48">
        <v>7.947916666666667E-2</v>
      </c>
      <c r="AD7" s="48">
        <f t="shared" si="12"/>
        <v>0</v>
      </c>
      <c r="AE7" s="48">
        <v>-7.32</v>
      </c>
      <c r="AF7" s="48">
        <v>-8.2446974359999992</v>
      </c>
      <c r="AG7" s="48">
        <v>0</v>
      </c>
    </row>
    <row r="8" spans="1:33" s="52" customFormat="1" ht="15.75" customHeight="1" x14ac:dyDescent="0.2">
      <c r="A8" s="13" t="s">
        <v>37</v>
      </c>
      <c r="B8" s="21" t="s">
        <v>89</v>
      </c>
      <c r="C8" s="17">
        <f t="shared" si="4"/>
        <v>20.99</v>
      </c>
      <c r="D8" s="17">
        <v>1</v>
      </c>
      <c r="E8" s="17">
        <v>10</v>
      </c>
      <c r="F8" s="17">
        <v>20.99</v>
      </c>
      <c r="G8" s="17">
        <v>0</v>
      </c>
      <c r="H8" s="17">
        <f t="shared" si="1"/>
        <v>0</v>
      </c>
      <c r="I8" s="17">
        <f t="shared" si="2"/>
        <v>0.1032454175321582</v>
      </c>
      <c r="J8" s="17">
        <f t="shared" si="5"/>
        <v>2.1671213140000005</v>
      </c>
      <c r="K8" s="17">
        <f t="shared" si="3"/>
        <v>2.1671213140000005</v>
      </c>
      <c r="L8" s="17">
        <v>7</v>
      </c>
      <c r="M8" s="17">
        <f t="shared" si="6"/>
        <v>0.14285714285714285</v>
      </c>
      <c r="N8" s="17">
        <v>8</v>
      </c>
      <c r="O8" s="17">
        <f t="shared" ref="O8:P8" si="16">D8/7</f>
        <v>0.14285714285714285</v>
      </c>
      <c r="P8" s="17">
        <f t="shared" si="16"/>
        <v>1.4285714285714286</v>
      </c>
      <c r="Q8" s="17">
        <f t="shared" si="8"/>
        <v>5</v>
      </c>
      <c r="R8" s="17"/>
      <c r="S8" s="48">
        <v>1.3015873015873021</v>
      </c>
      <c r="T8" s="48">
        <v>248</v>
      </c>
      <c r="U8" s="49">
        <v>80</v>
      </c>
      <c r="V8" s="54">
        <v>44238</v>
      </c>
      <c r="W8" s="48">
        <v>0</v>
      </c>
      <c r="X8" s="48">
        <f t="shared" si="9"/>
        <v>0</v>
      </c>
      <c r="Y8" s="48">
        <f t="shared" si="10"/>
        <v>0</v>
      </c>
      <c r="Z8" s="48">
        <v>0</v>
      </c>
      <c r="AA8" s="48" t="s">
        <v>57</v>
      </c>
      <c r="AB8" s="51">
        <f t="shared" si="11"/>
        <v>-0.69</v>
      </c>
      <c r="AC8" s="48">
        <v>7.947916666666667E-2</v>
      </c>
      <c r="AD8" s="48">
        <f t="shared" si="12"/>
        <v>-0.10968124999999999</v>
      </c>
      <c r="AE8" s="48">
        <v>-7.32</v>
      </c>
      <c r="AF8" s="48">
        <v>-8.2446974359999992</v>
      </c>
      <c r="AG8" s="48">
        <v>0</v>
      </c>
    </row>
    <row r="9" spans="1:33" s="52" customFormat="1" ht="15.75" customHeight="1" x14ac:dyDescent="0.2">
      <c r="A9" s="13" t="s">
        <v>38</v>
      </c>
      <c r="B9" s="21" t="s">
        <v>89</v>
      </c>
      <c r="C9" s="17" t="str">
        <f t="shared" si="4"/>
        <v xml:space="preserve"> - </v>
      </c>
      <c r="D9" s="17">
        <v>0</v>
      </c>
      <c r="E9" s="17">
        <v>2</v>
      </c>
      <c r="F9" s="17">
        <v>0</v>
      </c>
      <c r="G9" s="17">
        <v>0</v>
      </c>
      <c r="H9" s="17" t="e">
        <f t="shared" si="1"/>
        <v>#DIV/0!</v>
      </c>
      <c r="I9" s="17" t="e">
        <f t="shared" si="2"/>
        <v>#DIV/0!</v>
      </c>
      <c r="J9" s="17">
        <f t="shared" si="5"/>
        <v>0</v>
      </c>
      <c r="K9" s="17" t="e">
        <f t="shared" si="3"/>
        <v>#DIV/0!</v>
      </c>
      <c r="L9" s="17">
        <v>0</v>
      </c>
      <c r="M9" s="17" t="str">
        <f t="shared" si="6"/>
        <v>-</v>
      </c>
      <c r="N9" s="17">
        <v>4</v>
      </c>
      <c r="O9" s="17">
        <f t="shared" ref="O9:P9" si="17">D9/7</f>
        <v>0</v>
      </c>
      <c r="P9" s="17">
        <f t="shared" si="17"/>
        <v>0.2857142857142857</v>
      </c>
      <c r="Q9" s="17">
        <f t="shared" si="8"/>
        <v>14</v>
      </c>
      <c r="R9" s="17"/>
      <c r="S9" s="48">
        <v>1.482758620689655</v>
      </c>
      <c r="T9" s="48">
        <v>168</v>
      </c>
      <c r="U9" s="49" t="s">
        <v>56</v>
      </c>
      <c r="V9" s="54" t="s">
        <v>56</v>
      </c>
      <c r="W9" s="48">
        <v>0</v>
      </c>
      <c r="X9" s="48">
        <f t="shared" si="9"/>
        <v>0</v>
      </c>
      <c r="Y9" s="48">
        <f t="shared" si="10"/>
        <v>0</v>
      </c>
      <c r="Z9" s="48">
        <v>0</v>
      </c>
      <c r="AA9" s="48" t="s">
        <v>57</v>
      </c>
      <c r="AB9" s="51">
        <f t="shared" si="11"/>
        <v>-0.69</v>
      </c>
      <c r="AC9" s="48">
        <v>7.947916666666667E-2</v>
      </c>
      <c r="AD9" s="48">
        <f t="shared" si="12"/>
        <v>0</v>
      </c>
      <c r="AE9" s="48">
        <v>-7.32</v>
      </c>
      <c r="AF9" s="48">
        <v>-8.597902564</v>
      </c>
      <c r="AG9" s="48">
        <v>0</v>
      </c>
    </row>
    <row r="10" spans="1:33" s="52" customFormat="1" ht="15.75" customHeight="1" x14ac:dyDescent="0.2">
      <c r="A10" s="13" t="s">
        <v>39</v>
      </c>
      <c r="B10" s="13"/>
      <c r="C10" s="17">
        <f t="shared" si="4"/>
        <v>18.989999999999998</v>
      </c>
      <c r="D10" s="17">
        <v>1</v>
      </c>
      <c r="E10" s="17">
        <v>0</v>
      </c>
      <c r="F10" s="17">
        <v>18.989999999999998</v>
      </c>
      <c r="G10" s="17">
        <v>0</v>
      </c>
      <c r="H10" s="17">
        <f t="shared" si="1"/>
        <v>0</v>
      </c>
      <c r="I10" s="17">
        <f t="shared" si="2"/>
        <v>5.9987459715638144E-3</v>
      </c>
      <c r="J10" s="17">
        <f t="shared" si="5"/>
        <v>0.11391618599999682</v>
      </c>
      <c r="K10" s="17">
        <f t="shared" si="3"/>
        <v>0.11391618599999682</v>
      </c>
      <c r="L10" s="17">
        <v>4</v>
      </c>
      <c r="M10" s="17">
        <f t="shared" si="6"/>
        <v>0.25</v>
      </c>
      <c r="N10" s="17">
        <v>3</v>
      </c>
      <c r="O10" s="17">
        <f t="shared" ref="O10:P10" si="18">D10/7</f>
        <v>0.14285714285714285</v>
      </c>
      <c r="P10" s="17">
        <f t="shared" si="18"/>
        <v>0</v>
      </c>
      <c r="Q10" s="17">
        <f t="shared" si="8"/>
        <v>21</v>
      </c>
      <c r="R10" s="17"/>
      <c r="S10" s="48">
        <v>1.708333333333333</v>
      </c>
      <c r="T10" s="48">
        <v>124</v>
      </c>
      <c r="U10" s="49">
        <v>124</v>
      </c>
      <c r="V10" s="54">
        <v>44301</v>
      </c>
      <c r="W10" s="48">
        <v>0</v>
      </c>
      <c r="X10" s="48">
        <f t="shared" si="9"/>
        <v>0</v>
      </c>
      <c r="Y10" s="48">
        <f t="shared" si="10"/>
        <v>0</v>
      </c>
      <c r="Z10" s="48">
        <v>0</v>
      </c>
      <c r="AA10" s="48" t="s">
        <v>57</v>
      </c>
      <c r="AB10" s="51">
        <f t="shared" si="11"/>
        <v>-0.69</v>
      </c>
      <c r="AC10" s="48">
        <v>7.947916666666667E-2</v>
      </c>
      <c r="AD10" s="48">
        <f t="shared" si="12"/>
        <v>-0.10968124999999999</v>
      </c>
      <c r="AE10" s="48">
        <v>-7.32</v>
      </c>
      <c r="AF10" s="48">
        <v>-8.597902564</v>
      </c>
      <c r="AG10" s="48">
        <v>0</v>
      </c>
    </row>
    <row r="11" spans="1:33" s="52" customFormat="1" ht="15.75" customHeight="1" x14ac:dyDescent="0.2">
      <c r="A11" s="13" t="s">
        <v>40</v>
      </c>
      <c r="B11" s="13"/>
      <c r="C11" s="17" t="str">
        <f t="shared" si="4"/>
        <v xml:space="preserve"> - </v>
      </c>
      <c r="D11" s="17">
        <v>0</v>
      </c>
      <c r="E11" s="17">
        <v>1</v>
      </c>
      <c r="F11" s="17">
        <v>0</v>
      </c>
      <c r="G11" s="17">
        <v>0</v>
      </c>
      <c r="H11" s="17" t="e">
        <f t="shared" si="1"/>
        <v>#DIV/0!</v>
      </c>
      <c r="I11" s="17" t="e">
        <f t="shared" si="2"/>
        <v>#DIV/0!</v>
      </c>
      <c r="J11" s="17">
        <f t="shared" si="5"/>
        <v>0</v>
      </c>
      <c r="K11" s="17" t="e">
        <f t="shared" si="3"/>
        <v>#DIV/0!</v>
      </c>
      <c r="L11" s="17">
        <v>0</v>
      </c>
      <c r="M11" s="17" t="str">
        <f t="shared" si="6"/>
        <v>-</v>
      </c>
      <c r="N11" s="17">
        <v>1</v>
      </c>
      <c r="O11" s="17">
        <f t="shared" ref="O11:P11" si="19">D11/7</f>
        <v>0</v>
      </c>
      <c r="P11" s="17">
        <f t="shared" si="19"/>
        <v>0.14285714285714285</v>
      </c>
      <c r="Q11" s="17">
        <f t="shared" si="8"/>
        <v>7</v>
      </c>
      <c r="R11" s="17"/>
      <c r="S11" s="48">
        <v>0</v>
      </c>
      <c r="T11" s="48">
        <v>124</v>
      </c>
      <c r="U11" s="49">
        <v>124</v>
      </c>
      <c r="V11" s="54">
        <v>44301</v>
      </c>
      <c r="W11" s="48">
        <v>0</v>
      </c>
      <c r="X11" s="48">
        <f t="shared" si="9"/>
        <v>0</v>
      </c>
      <c r="Y11" s="48">
        <f t="shared" si="10"/>
        <v>0</v>
      </c>
      <c r="Z11" s="48">
        <v>0</v>
      </c>
      <c r="AA11" s="48" t="s">
        <v>57</v>
      </c>
      <c r="AB11" s="51">
        <f t="shared" si="11"/>
        <v>-0.69</v>
      </c>
      <c r="AC11" s="48">
        <v>7.947916666666667E-2</v>
      </c>
      <c r="AD11" s="48">
        <f t="shared" si="12"/>
        <v>0</v>
      </c>
      <c r="AE11" s="48">
        <v>-7.32</v>
      </c>
      <c r="AF11" s="48">
        <v>-8.6850820510000002</v>
      </c>
      <c r="AG11" s="48">
        <v>0</v>
      </c>
    </row>
    <row r="12" spans="1:33" s="52" customFormat="1" ht="15.75" customHeight="1" x14ac:dyDescent="0.2">
      <c r="A12" s="13" t="s">
        <v>41</v>
      </c>
      <c r="B12" s="13" t="s">
        <v>90</v>
      </c>
      <c r="C12" s="17">
        <f t="shared" si="4"/>
        <v>20.99</v>
      </c>
      <c r="D12" s="17">
        <v>1</v>
      </c>
      <c r="E12" s="17">
        <v>0</v>
      </c>
      <c r="F12" s="17">
        <v>20.99</v>
      </c>
      <c r="G12" s="17">
        <v>0</v>
      </c>
      <c r="H12" s="17">
        <f t="shared" si="1"/>
        <v>0</v>
      </c>
      <c r="I12" s="17">
        <f t="shared" si="2"/>
        <v>7.2797463077655972E-2</v>
      </c>
      <c r="J12" s="17">
        <f t="shared" si="5"/>
        <v>1.5280187499999989</v>
      </c>
      <c r="K12" s="17">
        <f t="shared" si="3"/>
        <v>1.5280187499999989</v>
      </c>
      <c r="L12" s="17">
        <v>0</v>
      </c>
      <c r="M12" s="17" t="str">
        <f t="shared" si="6"/>
        <v>-</v>
      </c>
      <c r="N12" s="17">
        <v>77</v>
      </c>
      <c r="O12" s="17">
        <f t="shared" ref="O12:P12" si="20">D12/7</f>
        <v>0.14285714285714285</v>
      </c>
      <c r="P12" s="17">
        <f t="shared" si="20"/>
        <v>0</v>
      </c>
      <c r="Q12" s="17">
        <f t="shared" si="8"/>
        <v>539</v>
      </c>
      <c r="R12" s="17"/>
      <c r="S12" s="48">
        <v>0.97435897435897434</v>
      </c>
      <c r="T12" s="48">
        <v>124</v>
      </c>
      <c r="U12" s="49">
        <v>124</v>
      </c>
      <c r="V12" s="54">
        <v>44307</v>
      </c>
      <c r="W12" s="48">
        <v>0</v>
      </c>
      <c r="X12" s="48">
        <f t="shared" si="9"/>
        <v>0</v>
      </c>
      <c r="Y12" s="48">
        <f t="shared" si="10"/>
        <v>0</v>
      </c>
      <c r="Z12" s="48">
        <v>0</v>
      </c>
      <c r="AA12" s="48" t="s">
        <v>57</v>
      </c>
      <c r="AB12" s="51">
        <f t="shared" si="11"/>
        <v>-0.69</v>
      </c>
      <c r="AC12" s="48">
        <v>7.947916666666667E-2</v>
      </c>
      <c r="AD12" s="48">
        <f t="shared" si="12"/>
        <v>-0.10968124999999999</v>
      </c>
      <c r="AE12" s="48">
        <v>-7.32</v>
      </c>
      <c r="AF12" s="48">
        <v>-8.8838000000000008</v>
      </c>
      <c r="AG12" s="48">
        <v>0</v>
      </c>
    </row>
    <row r="13" spans="1:33" s="52" customFormat="1" ht="15.75" customHeight="1" x14ac:dyDescent="0.2">
      <c r="A13" s="13" t="s">
        <v>42</v>
      </c>
      <c r="B13" s="13" t="s">
        <v>91</v>
      </c>
      <c r="C13" s="17">
        <f t="shared" si="4"/>
        <v>18.989999999999998</v>
      </c>
      <c r="D13" s="17">
        <v>1</v>
      </c>
      <c r="E13" s="17">
        <v>1</v>
      </c>
      <c r="F13" s="17">
        <v>18.989999999999998</v>
      </c>
      <c r="G13" s="17">
        <v>0</v>
      </c>
      <c r="H13" s="17">
        <f t="shared" si="1"/>
        <v>0</v>
      </c>
      <c r="I13" s="17">
        <f t="shared" si="2"/>
        <v>-9.0564112690892078E-3</v>
      </c>
      <c r="J13" s="17">
        <f t="shared" si="5"/>
        <v>-0.17198125000000403</v>
      </c>
      <c r="K13" s="17">
        <f t="shared" si="3"/>
        <v>-0.17198125000000403</v>
      </c>
      <c r="L13" s="17">
        <v>5</v>
      </c>
      <c r="M13" s="17">
        <f t="shared" si="6"/>
        <v>0.2</v>
      </c>
      <c r="N13" s="17">
        <v>72</v>
      </c>
      <c r="O13" s="17">
        <f t="shared" ref="O13:P13" si="21">D13/7</f>
        <v>0.14285714285714285</v>
      </c>
      <c r="P13" s="17">
        <f t="shared" si="21"/>
        <v>0.14285714285714285</v>
      </c>
      <c r="Q13" s="17">
        <f t="shared" si="8"/>
        <v>252</v>
      </c>
      <c r="R13" s="17"/>
      <c r="S13" s="48">
        <v>1.0571428571428569</v>
      </c>
      <c r="T13" s="48">
        <v>124</v>
      </c>
      <c r="U13" s="49">
        <v>124</v>
      </c>
      <c r="V13" s="54">
        <v>44307</v>
      </c>
      <c r="W13" s="48">
        <v>0</v>
      </c>
      <c r="X13" s="48">
        <f t="shared" si="9"/>
        <v>0</v>
      </c>
      <c r="Y13" s="48">
        <f t="shared" si="10"/>
        <v>0</v>
      </c>
      <c r="Z13" s="48">
        <v>0</v>
      </c>
      <c r="AA13" s="48" t="s">
        <v>57</v>
      </c>
      <c r="AB13" s="51">
        <f t="shared" si="11"/>
        <v>-0.69</v>
      </c>
      <c r="AC13" s="48">
        <v>7.947916666666667E-2</v>
      </c>
      <c r="AD13" s="48">
        <f t="shared" si="12"/>
        <v>-0.10968124999999999</v>
      </c>
      <c r="AE13" s="48">
        <v>-7.32</v>
      </c>
      <c r="AF13" s="48">
        <v>-8.8838000000000008</v>
      </c>
      <c r="AG13" s="48">
        <v>0</v>
      </c>
    </row>
    <row r="14" spans="1:33" s="52" customFormat="1" ht="15.75" customHeight="1" x14ac:dyDescent="0.2">
      <c r="A14" s="13" t="s">
        <v>43</v>
      </c>
      <c r="B14" s="13" t="s">
        <v>92</v>
      </c>
      <c r="C14" s="17">
        <f t="shared" si="4"/>
        <v>20.99</v>
      </c>
      <c r="D14" s="17">
        <v>4</v>
      </c>
      <c r="E14" s="17">
        <v>3</v>
      </c>
      <c r="F14" s="17">
        <v>83.96</v>
      </c>
      <c r="G14" s="17">
        <v>-3.19</v>
      </c>
      <c r="H14" s="17">
        <f t="shared" si="1"/>
        <v>3.7994282991900906E-2</v>
      </c>
      <c r="I14" s="17">
        <f t="shared" si="2"/>
        <v>3.48031800857551E-2</v>
      </c>
      <c r="J14" s="17">
        <f t="shared" si="5"/>
        <v>2.9220749999999978</v>
      </c>
      <c r="K14" s="17">
        <f t="shared" si="3"/>
        <v>0.73051874999999944</v>
      </c>
      <c r="L14" s="17">
        <v>7</v>
      </c>
      <c r="M14" s="17">
        <f t="shared" si="6"/>
        <v>0.5714285714285714</v>
      </c>
      <c r="N14" s="17">
        <v>71</v>
      </c>
      <c r="O14" s="17">
        <f t="shared" ref="O14:P14" si="22">D14/7</f>
        <v>0.5714285714285714</v>
      </c>
      <c r="P14" s="17">
        <f t="shared" si="22"/>
        <v>0.42857142857142855</v>
      </c>
      <c r="Q14" s="17">
        <f t="shared" si="8"/>
        <v>71</v>
      </c>
      <c r="R14" s="17"/>
      <c r="S14" s="48">
        <v>0.93548387096774188</v>
      </c>
      <c r="T14" s="48">
        <v>124</v>
      </c>
      <c r="U14" s="49">
        <v>124</v>
      </c>
      <c r="V14" s="54">
        <v>44307</v>
      </c>
      <c r="W14" s="48">
        <v>0</v>
      </c>
      <c r="X14" s="48">
        <f t="shared" si="9"/>
        <v>0</v>
      </c>
      <c r="Y14" s="48">
        <f t="shared" si="10"/>
        <v>0</v>
      </c>
      <c r="Z14" s="48">
        <v>0</v>
      </c>
      <c r="AA14" s="48" t="s">
        <v>57</v>
      </c>
      <c r="AB14" s="51">
        <f t="shared" si="11"/>
        <v>-0.69</v>
      </c>
      <c r="AC14" s="48">
        <v>7.947916666666667E-2</v>
      </c>
      <c r="AD14" s="48">
        <f t="shared" si="12"/>
        <v>-0.43872499999999998</v>
      </c>
      <c r="AE14" s="48">
        <v>-7.32</v>
      </c>
      <c r="AF14" s="48">
        <v>-8.8838000000000008</v>
      </c>
      <c r="AG14" s="48">
        <v>0</v>
      </c>
    </row>
    <row r="15" spans="1:33" s="52" customFormat="1" ht="15.75" customHeight="1" x14ac:dyDescent="0.2">
      <c r="A15" s="13" t="s">
        <v>44</v>
      </c>
      <c r="B15" s="13" t="s">
        <v>93</v>
      </c>
      <c r="C15" s="17">
        <f t="shared" si="4"/>
        <v>20.99</v>
      </c>
      <c r="D15" s="17">
        <v>2</v>
      </c>
      <c r="E15" s="17">
        <v>7</v>
      </c>
      <c r="F15" s="17">
        <v>41.98</v>
      </c>
      <c r="G15" s="17">
        <v>-1.1200000000000001</v>
      </c>
      <c r="H15" s="17">
        <f t="shared" si="1"/>
        <v>2.6679371129109106E-2</v>
      </c>
      <c r="I15" s="17">
        <f t="shared" si="2"/>
        <v>3.4080931395902882E-2</v>
      </c>
      <c r="J15" s="17">
        <f t="shared" si="5"/>
        <v>1.4307175000000028</v>
      </c>
      <c r="K15" s="17">
        <f t="shared" si="3"/>
        <v>0.71535875000000138</v>
      </c>
      <c r="L15" s="17">
        <v>14</v>
      </c>
      <c r="M15" s="17">
        <f t="shared" si="6"/>
        <v>0.14285714285714285</v>
      </c>
      <c r="N15" s="17">
        <v>61</v>
      </c>
      <c r="O15" s="17">
        <f t="shared" ref="O15:P15" si="23">D15/7</f>
        <v>0.2857142857142857</v>
      </c>
      <c r="P15" s="17">
        <f t="shared" si="23"/>
        <v>1</v>
      </c>
      <c r="Q15" s="17">
        <f t="shared" si="8"/>
        <v>47</v>
      </c>
      <c r="R15" s="17"/>
      <c r="S15" s="48">
        <v>1.2075471698113209</v>
      </c>
      <c r="T15" s="48">
        <v>124</v>
      </c>
      <c r="U15" s="49">
        <v>124</v>
      </c>
      <c r="V15" s="54">
        <v>44307</v>
      </c>
      <c r="W15" s="48">
        <v>0</v>
      </c>
      <c r="X15" s="48">
        <f t="shared" si="9"/>
        <v>0</v>
      </c>
      <c r="Y15" s="48">
        <f t="shared" si="10"/>
        <v>0</v>
      </c>
      <c r="Z15" s="48">
        <v>0</v>
      </c>
      <c r="AA15" s="48" t="s">
        <v>57</v>
      </c>
      <c r="AB15" s="51">
        <f t="shared" si="11"/>
        <v>-0.69</v>
      </c>
      <c r="AC15" s="48">
        <v>7.947916666666667E-2</v>
      </c>
      <c r="AD15" s="48">
        <f t="shared" si="12"/>
        <v>-0.21936249999999999</v>
      </c>
      <c r="AE15" s="48">
        <v>-7.32</v>
      </c>
      <c r="AF15" s="48">
        <v>-9.1364599999999996</v>
      </c>
      <c r="AG15" s="48">
        <v>0</v>
      </c>
    </row>
    <row r="16" spans="1:33" s="52" customFormat="1" ht="15.75" customHeight="1" x14ac:dyDescent="0.2">
      <c r="A16" s="13" t="s">
        <v>45</v>
      </c>
      <c r="B16" s="13" t="s">
        <v>94</v>
      </c>
      <c r="C16" s="17">
        <f t="shared" si="4"/>
        <v>24.132857142857144</v>
      </c>
      <c r="D16" s="17">
        <v>7</v>
      </c>
      <c r="E16" s="17">
        <v>2</v>
      </c>
      <c r="F16" s="17">
        <v>168.93</v>
      </c>
      <c r="G16" s="17">
        <v>0</v>
      </c>
      <c r="H16" s="17">
        <f t="shared" si="1"/>
        <v>0</v>
      </c>
      <c r="I16" s="17">
        <f t="shared" si="2"/>
        <v>0.1635441381045403</v>
      </c>
      <c r="J16" s="17">
        <f t="shared" si="5"/>
        <v>27.627511249999994</v>
      </c>
      <c r="K16" s="17">
        <f t="shared" si="3"/>
        <v>3.9467873214285705</v>
      </c>
      <c r="L16" s="17">
        <v>24</v>
      </c>
      <c r="M16" s="17">
        <f t="shared" si="6"/>
        <v>0.29166666666666669</v>
      </c>
      <c r="N16" s="17">
        <v>50</v>
      </c>
      <c r="O16" s="17">
        <f t="shared" ref="O16:P16" si="24">D16/7</f>
        <v>1</v>
      </c>
      <c r="P16" s="17">
        <f t="shared" si="24"/>
        <v>0.2857142857142857</v>
      </c>
      <c r="Q16" s="17">
        <f t="shared" si="8"/>
        <v>38</v>
      </c>
      <c r="R16" s="17"/>
      <c r="S16" s="48">
        <v>1.037037037037037</v>
      </c>
      <c r="T16" s="48">
        <v>124</v>
      </c>
      <c r="U16" s="49">
        <v>124</v>
      </c>
      <c r="V16" s="54">
        <v>44307</v>
      </c>
      <c r="W16" s="48">
        <v>0</v>
      </c>
      <c r="X16" s="48">
        <f t="shared" si="9"/>
        <v>0</v>
      </c>
      <c r="Y16" s="48">
        <f t="shared" si="10"/>
        <v>0</v>
      </c>
      <c r="Z16" s="48">
        <v>0</v>
      </c>
      <c r="AA16" s="48" t="s">
        <v>57</v>
      </c>
      <c r="AB16" s="51">
        <f t="shared" si="11"/>
        <v>-0.69</v>
      </c>
      <c r="AC16" s="48">
        <v>7.947916666666667E-2</v>
      </c>
      <c r="AD16" s="48">
        <f t="shared" si="12"/>
        <v>-0.76776875</v>
      </c>
      <c r="AE16" s="48">
        <v>-7.32</v>
      </c>
      <c r="AF16" s="48">
        <v>-9.1364599999999996</v>
      </c>
      <c r="AG16" s="48">
        <v>0</v>
      </c>
    </row>
    <row r="17" spans="1:33" s="52" customFormat="1" ht="15.75" customHeight="1" x14ac:dyDescent="0.2">
      <c r="A17" s="13" t="s">
        <v>46</v>
      </c>
      <c r="B17" s="13" t="s">
        <v>95</v>
      </c>
      <c r="C17" s="17">
        <f t="shared" si="4"/>
        <v>24.523333333333333</v>
      </c>
      <c r="D17" s="17">
        <v>15</v>
      </c>
      <c r="E17" s="17">
        <v>1</v>
      </c>
      <c r="F17" s="17">
        <v>367.85</v>
      </c>
      <c r="G17" s="17">
        <v>0</v>
      </c>
      <c r="H17" s="17">
        <f t="shared" si="1"/>
        <v>0</v>
      </c>
      <c r="I17" s="17">
        <f t="shared" si="2"/>
        <v>0.17447432717140141</v>
      </c>
      <c r="J17" s="17">
        <f t="shared" si="5"/>
        <v>64.180381250000011</v>
      </c>
      <c r="K17" s="17">
        <f t="shared" si="3"/>
        <v>4.2786920833333344</v>
      </c>
      <c r="L17" s="17">
        <v>31</v>
      </c>
      <c r="M17" s="17">
        <f t="shared" si="6"/>
        <v>0.4838709677419355</v>
      </c>
      <c r="N17" s="17">
        <v>37</v>
      </c>
      <c r="O17" s="17">
        <f t="shared" ref="O17:P17" si="25">D17/7</f>
        <v>2.1428571428571428</v>
      </c>
      <c r="P17" s="17">
        <f t="shared" si="25"/>
        <v>0.14285714285714285</v>
      </c>
      <c r="Q17" s="17">
        <f t="shared" si="8"/>
        <v>16</v>
      </c>
      <c r="R17" s="17"/>
      <c r="S17" s="48">
        <v>1.452054794520548</v>
      </c>
      <c r="T17" s="48">
        <v>716</v>
      </c>
      <c r="U17" s="49">
        <v>124</v>
      </c>
      <c r="V17" s="54">
        <v>44322</v>
      </c>
      <c r="W17" s="48">
        <v>0</v>
      </c>
      <c r="X17" s="48">
        <f t="shared" si="9"/>
        <v>0</v>
      </c>
      <c r="Y17" s="48">
        <f t="shared" si="10"/>
        <v>0</v>
      </c>
      <c r="Z17" s="48">
        <v>0</v>
      </c>
      <c r="AA17" s="48" t="s">
        <v>57</v>
      </c>
      <c r="AB17" s="51">
        <f t="shared" si="11"/>
        <v>-0.69</v>
      </c>
      <c r="AC17" s="48">
        <v>7.947916666666667E-2</v>
      </c>
      <c r="AD17" s="48">
        <f t="shared" si="12"/>
        <v>-1.64521875</v>
      </c>
      <c r="AE17" s="48">
        <v>-7.32</v>
      </c>
      <c r="AF17" s="48">
        <v>-9.1364599999999996</v>
      </c>
      <c r="AG17" s="48">
        <v>0</v>
      </c>
    </row>
    <row r="18" spans="1:33" s="52" customFormat="1" ht="15.75" customHeight="1" x14ac:dyDescent="0.2">
      <c r="A18" s="13" t="s">
        <v>47</v>
      </c>
      <c r="B18" s="13" t="s">
        <v>96</v>
      </c>
      <c r="C18" s="17">
        <f t="shared" si="4"/>
        <v>28.704285714285714</v>
      </c>
      <c r="D18" s="17">
        <v>7</v>
      </c>
      <c r="E18" s="17">
        <v>0</v>
      </c>
      <c r="F18" s="17">
        <v>200.93</v>
      </c>
      <c r="G18" s="17">
        <v>0</v>
      </c>
      <c r="H18" s="17">
        <f t="shared" si="1"/>
        <v>0</v>
      </c>
      <c r="I18" s="17">
        <f t="shared" si="2"/>
        <v>0.27286871671726476</v>
      </c>
      <c r="J18" s="17">
        <f t="shared" si="5"/>
        <v>54.827511250000008</v>
      </c>
      <c r="K18" s="17">
        <f t="shared" si="3"/>
        <v>7.8325016071428584</v>
      </c>
      <c r="L18" s="17">
        <v>20</v>
      </c>
      <c r="M18" s="17">
        <f t="shared" si="6"/>
        <v>0.35</v>
      </c>
      <c r="N18" s="17">
        <v>26</v>
      </c>
      <c r="O18" s="17">
        <f t="shared" ref="O18:P18" si="26">D18/7</f>
        <v>1</v>
      </c>
      <c r="P18" s="17">
        <f t="shared" si="26"/>
        <v>0</v>
      </c>
      <c r="Q18" s="17">
        <f t="shared" si="8"/>
        <v>26</v>
      </c>
      <c r="R18" s="17"/>
      <c r="S18" s="48">
        <v>1.9495798319327731</v>
      </c>
      <c r="T18" s="48">
        <v>716</v>
      </c>
      <c r="U18" s="49">
        <v>124</v>
      </c>
      <c r="V18" s="54">
        <v>44322</v>
      </c>
      <c r="W18" s="48">
        <v>0</v>
      </c>
      <c r="X18" s="48">
        <f t="shared" si="9"/>
        <v>0</v>
      </c>
      <c r="Y18" s="48">
        <f t="shared" si="10"/>
        <v>0</v>
      </c>
      <c r="Z18" s="48">
        <v>0</v>
      </c>
      <c r="AA18" s="48" t="s">
        <v>57</v>
      </c>
      <c r="AB18" s="51">
        <f t="shared" si="11"/>
        <v>-0.69</v>
      </c>
      <c r="AC18" s="48">
        <v>7.947916666666667E-2</v>
      </c>
      <c r="AD18" s="48">
        <f t="shared" si="12"/>
        <v>-0.76776875</v>
      </c>
      <c r="AE18" s="48">
        <v>-7.32</v>
      </c>
      <c r="AF18" s="48">
        <v>-9.1364599999999996</v>
      </c>
      <c r="AG18" s="48">
        <v>0</v>
      </c>
    </row>
    <row r="19" spans="1:33" s="52" customFormat="1" ht="15.75" customHeight="1" x14ac:dyDescent="0.2">
      <c r="A19" s="13" t="s">
        <v>83</v>
      </c>
      <c r="B19" s="13" t="s">
        <v>97</v>
      </c>
      <c r="C19" s="17">
        <f t="shared" si="4"/>
        <v>27.24</v>
      </c>
      <c r="D19" s="17">
        <v>4</v>
      </c>
      <c r="E19" s="17">
        <v>0</v>
      </c>
      <c r="F19" s="17">
        <v>108.96</v>
      </c>
      <c r="G19" s="17">
        <v>0</v>
      </c>
      <c r="H19" s="17">
        <f t="shared" si="1"/>
        <v>0</v>
      </c>
      <c r="I19" s="17">
        <f t="shared" si="2"/>
        <v>0.24184503487518341</v>
      </c>
      <c r="J19" s="17">
        <f t="shared" si="5"/>
        <v>26.351434999999984</v>
      </c>
      <c r="K19" s="17">
        <f t="shared" si="3"/>
        <v>6.5878587499999961</v>
      </c>
      <c r="L19" s="17">
        <v>20</v>
      </c>
      <c r="M19" s="17">
        <f t="shared" si="6"/>
        <v>0.2</v>
      </c>
      <c r="N19" s="17">
        <v>24</v>
      </c>
      <c r="O19" s="17">
        <f t="shared" ref="O19:P19" si="27">D19/7</f>
        <v>0.5714285714285714</v>
      </c>
      <c r="P19" s="17">
        <f t="shared" si="27"/>
        <v>0</v>
      </c>
      <c r="Q19" s="17">
        <f t="shared" si="8"/>
        <v>42</v>
      </c>
      <c r="R19" s="17"/>
      <c r="S19" s="48">
        <v>2.0884955752212391</v>
      </c>
      <c r="T19" s="48">
        <v>716</v>
      </c>
      <c r="U19" s="49">
        <v>124</v>
      </c>
      <c r="V19" s="54">
        <v>44331</v>
      </c>
      <c r="W19" s="48">
        <v>0</v>
      </c>
      <c r="X19" s="48">
        <f t="shared" si="9"/>
        <v>0</v>
      </c>
      <c r="Y19" s="48">
        <f t="shared" si="10"/>
        <v>0</v>
      </c>
      <c r="Z19" s="48">
        <v>0</v>
      </c>
      <c r="AA19" s="48" t="s">
        <v>57</v>
      </c>
      <c r="AB19" s="51">
        <f t="shared" si="11"/>
        <v>-0.69</v>
      </c>
      <c r="AC19" s="48">
        <v>7.947916666666667E-2</v>
      </c>
      <c r="AD19" s="48">
        <f t="shared" si="12"/>
        <v>-0.43872499999999998</v>
      </c>
      <c r="AE19" s="48">
        <v>-7.32</v>
      </c>
      <c r="AF19" s="48">
        <v>-9.1364599999999996</v>
      </c>
      <c r="AG19" s="48">
        <v>0</v>
      </c>
    </row>
    <row r="20" spans="1:33" s="52" customFormat="1" ht="15.75" customHeight="1" x14ac:dyDescent="0.2">
      <c r="A20" s="13" t="s">
        <v>49</v>
      </c>
      <c r="B20" s="13" t="s">
        <v>98</v>
      </c>
      <c r="C20" s="17">
        <f t="shared" si="4"/>
        <v>26.99</v>
      </c>
      <c r="D20" s="17">
        <v>9</v>
      </c>
      <c r="E20" s="17">
        <v>0</v>
      </c>
      <c r="F20" s="17">
        <v>242.91</v>
      </c>
      <c r="G20" s="17">
        <v>0</v>
      </c>
      <c r="H20" s="17">
        <f t="shared" si="1"/>
        <v>0</v>
      </c>
      <c r="I20" s="17">
        <f t="shared" si="2"/>
        <v>0.2362118840311227</v>
      </c>
      <c r="J20" s="17">
        <f t="shared" si="5"/>
        <v>57.378228750000012</v>
      </c>
      <c r="K20" s="17">
        <f t="shared" si="3"/>
        <v>6.3753587500000011</v>
      </c>
      <c r="L20" s="17">
        <v>44</v>
      </c>
      <c r="M20" s="17">
        <f t="shared" si="6"/>
        <v>0.20454545454545456</v>
      </c>
      <c r="N20" s="17">
        <v>13</v>
      </c>
      <c r="O20" s="17">
        <f t="shared" ref="O20:P20" si="28">D20/7</f>
        <v>1.2857142857142858</v>
      </c>
      <c r="P20" s="17">
        <f t="shared" si="28"/>
        <v>0</v>
      </c>
      <c r="Q20" s="17">
        <f t="shared" si="8"/>
        <v>10</v>
      </c>
      <c r="R20" s="17"/>
      <c r="S20" s="48">
        <v>1.6645962732919251</v>
      </c>
      <c r="T20" s="48">
        <v>716</v>
      </c>
      <c r="U20" s="49">
        <v>124</v>
      </c>
      <c r="V20" s="54">
        <v>44323</v>
      </c>
      <c r="W20" s="48">
        <v>0</v>
      </c>
      <c r="X20" s="48">
        <f t="shared" si="9"/>
        <v>0</v>
      </c>
      <c r="Y20" s="48">
        <f t="shared" si="10"/>
        <v>0</v>
      </c>
      <c r="Z20" s="48">
        <v>0</v>
      </c>
      <c r="AA20" s="48" t="s">
        <v>57</v>
      </c>
      <c r="AB20" s="51">
        <f t="shared" si="11"/>
        <v>-0.69</v>
      </c>
      <c r="AC20" s="48">
        <v>7.947916666666667E-2</v>
      </c>
      <c r="AD20" s="48">
        <f t="shared" si="12"/>
        <v>-0.9871312499999999</v>
      </c>
      <c r="AE20" s="48">
        <v>-7.32</v>
      </c>
      <c r="AF20" s="48">
        <v>-9.1364599999999996</v>
      </c>
      <c r="AG20" s="48">
        <v>0</v>
      </c>
    </row>
    <row r="21" spans="1:33" s="52" customFormat="1" ht="15.75" customHeight="1" x14ac:dyDescent="0.2">
      <c r="A21" s="13" t="s">
        <v>50</v>
      </c>
      <c r="B21" s="13" t="s">
        <v>71</v>
      </c>
      <c r="C21" s="17">
        <f t="shared" si="4"/>
        <v>26.99</v>
      </c>
      <c r="D21" s="17">
        <v>8</v>
      </c>
      <c r="E21" s="17">
        <v>0</v>
      </c>
      <c r="F21" s="17">
        <v>215.92</v>
      </c>
      <c r="G21" s="17">
        <v>0</v>
      </c>
      <c r="H21" s="17">
        <f t="shared" si="1"/>
        <v>0</v>
      </c>
      <c r="I21" s="17">
        <f t="shared" si="2"/>
        <v>0.23621188403112256</v>
      </c>
      <c r="J21" s="17">
        <f t="shared" si="5"/>
        <v>51.00286999999998</v>
      </c>
      <c r="K21" s="17">
        <f t="shared" si="3"/>
        <v>6.3753587499999975</v>
      </c>
      <c r="L21" s="17">
        <v>13</v>
      </c>
      <c r="M21" s="17">
        <f t="shared" si="6"/>
        <v>0.61538461538461542</v>
      </c>
      <c r="N21" s="17">
        <v>1</v>
      </c>
      <c r="O21" s="17">
        <f t="shared" ref="O21:P21" si="29">D21/7</f>
        <v>1.1428571428571428</v>
      </c>
      <c r="P21" s="17">
        <f t="shared" si="29"/>
        <v>0</v>
      </c>
      <c r="Q21" s="17">
        <f t="shared" si="8"/>
        <v>0</v>
      </c>
      <c r="R21" s="17"/>
      <c r="S21" s="48">
        <v>2.218978102189781</v>
      </c>
      <c r="T21" s="48">
        <v>592</v>
      </c>
      <c r="U21" s="49" t="s">
        <v>56</v>
      </c>
      <c r="V21" s="54" t="s">
        <v>56</v>
      </c>
      <c r="W21" s="48">
        <v>0</v>
      </c>
      <c r="X21" s="48">
        <f t="shared" si="9"/>
        <v>0</v>
      </c>
      <c r="Y21" s="48">
        <f t="shared" si="10"/>
        <v>0</v>
      </c>
      <c r="Z21" s="48">
        <v>0</v>
      </c>
      <c r="AA21" s="48" t="s">
        <v>57</v>
      </c>
      <c r="AB21" s="51">
        <f t="shared" si="11"/>
        <v>-0.69</v>
      </c>
      <c r="AC21" s="48">
        <v>7.947916666666667E-2</v>
      </c>
      <c r="AD21" s="48">
        <f t="shared" si="12"/>
        <v>-0.87744999999999995</v>
      </c>
      <c r="AE21" s="48">
        <v>-7.32</v>
      </c>
      <c r="AF21" s="48">
        <v>-9.1364599999999996</v>
      </c>
      <c r="AG21" s="48">
        <v>0</v>
      </c>
    </row>
    <row r="22" spans="1:33" s="52" customFormat="1" ht="15.75" customHeight="1" x14ac:dyDescent="0.2">
      <c r="A22" s="13" t="s">
        <v>51</v>
      </c>
      <c r="B22" s="13" t="s">
        <v>94</v>
      </c>
      <c r="C22" s="17">
        <f t="shared" si="4"/>
        <v>26.99</v>
      </c>
      <c r="D22" s="17">
        <v>9</v>
      </c>
      <c r="E22" s="17">
        <v>0</v>
      </c>
      <c r="F22" s="17">
        <v>242.91</v>
      </c>
      <c r="G22" s="17">
        <v>0</v>
      </c>
      <c r="H22" s="17">
        <f t="shared" si="1"/>
        <v>0</v>
      </c>
      <c r="I22" s="17">
        <f t="shared" si="2"/>
        <v>0.2362118840311227</v>
      </c>
      <c r="J22" s="17">
        <f t="shared" si="5"/>
        <v>57.378228750000012</v>
      </c>
      <c r="K22" s="17">
        <f t="shared" si="3"/>
        <v>6.3753587500000011</v>
      </c>
      <c r="L22" s="17">
        <v>20</v>
      </c>
      <c r="M22" s="17">
        <f t="shared" si="6"/>
        <v>0.45</v>
      </c>
      <c r="N22" s="17">
        <v>111</v>
      </c>
      <c r="O22" s="17">
        <f t="shared" ref="O22:P22" si="30">D22/7</f>
        <v>1.2857142857142858</v>
      </c>
      <c r="P22" s="17">
        <f t="shared" si="30"/>
        <v>0</v>
      </c>
      <c r="Q22" s="17">
        <f t="shared" si="8"/>
        <v>86</v>
      </c>
      <c r="R22" s="17"/>
      <c r="S22" s="48">
        <v>1.415929203539823</v>
      </c>
      <c r="T22" s="48">
        <v>592</v>
      </c>
      <c r="U22" s="49" t="s">
        <v>56</v>
      </c>
      <c r="V22" s="54" t="s">
        <v>56</v>
      </c>
      <c r="W22" s="48">
        <v>0</v>
      </c>
      <c r="X22" s="48">
        <f t="shared" si="9"/>
        <v>0</v>
      </c>
      <c r="Y22" s="48">
        <f t="shared" si="10"/>
        <v>0</v>
      </c>
      <c r="Z22" s="48">
        <v>0</v>
      </c>
      <c r="AA22" s="48" t="s">
        <v>57</v>
      </c>
      <c r="AB22" s="51">
        <f t="shared" si="11"/>
        <v>-0.69</v>
      </c>
      <c r="AC22" s="48">
        <v>7.947916666666667E-2</v>
      </c>
      <c r="AD22" s="48">
        <f t="shared" si="12"/>
        <v>-0.9871312499999999</v>
      </c>
      <c r="AE22" s="48">
        <v>-7.32</v>
      </c>
      <c r="AF22" s="48">
        <v>-9.1364599999999996</v>
      </c>
      <c r="AG22" s="48">
        <v>0</v>
      </c>
    </row>
    <row r="23" spans="1:33" s="52" customFormat="1" ht="15.75" customHeight="1" x14ac:dyDescent="0.2">
      <c r="A23" s="13" t="s">
        <v>52</v>
      </c>
      <c r="B23" s="13" t="s">
        <v>99</v>
      </c>
      <c r="C23" s="17">
        <f t="shared" si="4"/>
        <v>26.767777777777777</v>
      </c>
      <c r="D23" s="17">
        <v>9</v>
      </c>
      <c r="E23" s="17">
        <v>0</v>
      </c>
      <c r="F23" s="17">
        <v>240.91</v>
      </c>
      <c r="G23" s="17">
        <v>0</v>
      </c>
      <c r="H23" s="17">
        <f t="shared" si="1"/>
        <v>0</v>
      </c>
      <c r="I23" s="17">
        <f t="shared" si="2"/>
        <v>0.23111630380640072</v>
      </c>
      <c r="J23" s="17">
        <f t="shared" si="5"/>
        <v>55.678228749999995</v>
      </c>
      <c r="K23" s="17">
        <f t="shared" si="3"/>
        <v>6.1864698611111102</v>
      </c>
      <c r="L23" s="17">
        <v>23</v>
      </c>
      <c r="M23" s="17">
        <f t="shared" si="6"/>
        <v>0.39130434782608697</v>
      </c>
      <c r="N23" s="17">
        <v>98</v>
      </c>
      <c r="O23" s="17">
        <f t="shared" ref="O23:P23" si="31">D23/7</f>
        <v>1.2857142857142858</v>
      </c>
      <c r="P23" s="17">
        <f t="shared" si="31"/>
        <v>0</v>
      </c>
      <c r="Q23" s="17">
        <f t="shared" si="8"/>
        <v>76</v>
      </c>
      <c r="R23" s="17"/>
      <c r="S23" s="48">
        <v>1.66824644549763</v>
      </c>
      <c r="T23" s="48" t="s">
        <v>56</v>
      </c>
      <c r="U23" s="49" t="s">
        <v>56</v>
      </c>
      <c r="V23" s="54" t="s">
        <v>56</v>
      </c>
      <c r="W23" s="48">
        <v>0</v>
      </c>
      <c r="X23" s="48">
        <f t="shared" si="9"/>
        <v>0</v>
      </c>
      <c r="Y23" s="48">
        <f t="shared" si="10"/>
        <v>0</v>
      </c>
      <c r="Z23" s="48">
        <v>0</v>
      </c>
      <c r="AA23" s="48" t="s">
        <v>57</v>
      </c>
      <c r="AB23" s="51">
        <f t="shared" si="11"/>
        <v>-0.69</v>
      </c>
      <c r="AC23" s="48">
        <v>7.947916666666667E-2</v>
      </c>
      <c r="AD23" s="48">
        <f t="shared" si="12"/>
        <v>-0.9871312499999999</v>
      </c>
      <c r="AE23" s="48">
        <v>-7.32</v>
      </c>
      <c r="AF23" s="48">
        <v>-9.1364599999999996</v>
      </c>
      <c r="AG23" s="48">
        <v>0</v>
      </c>
    </row>
    <row r="24" spans="1:33" s="52" customFormat="1" ht="15.75" customHeight="1" x14ac:dyDescent="0.2">
      <c r="A24" s="13" t="s">
        <v>53</v>
      </c>
      <c r="B24" s="13"/>
      <c r="C24" s="17">
        <f t="shared" si="4"/>
        <v>25.47</v>
      </c>
      <c r="D24" s="17">
        <v>3</v>
      </c>
      <c r="E24" s="17">
        <v>0</v>
      </c>
      <c r="F24" s="17">
        <v>76.41</v>
      </c>
      <c r="G24" s="17">
        <v>0</v>
      </c>
      <c r="H24" s="17">
        <f t="shared" si="1"/>
        <v>0</v>
      </c>
      <c r="I24" s="17">
        <f t="shared" si="2"/>
        <v>0.19111183629705969</v>
      </c>
      <c r="J24" s="17">
        <f t="shared" si="5"/>
        <v>14.60285541145833</v>
      </c>
      <c r="K24" s="17">
        <f t="shared" si="3"/>
        <v>4.8676184704861098</v>
      </c>
      <c r="L24" s="17">
        <v>40</v>
      </c>
      <c r="M24" s="17">
        <f t="shared" si="6"/>
        <v>7.4999999999999997E-2</v>
      </c>
      <c r="N24" s="17">
        <v>0</v>
      </c>
      <c r="O24" s="17">
        <f t="shared" ref="O24:P24" si="32">D24/7</f>
        <v>0.42857142857142855</v>
      </c>
      <c r="P24" s="17">
        <f t="shared" si="32"/>
        <v>0</v>
      </c>
      <c r="Q24" s="17">
        <f t="shared" si="8"/>
        <v>0</v>
      </c>
      <c r="R24" s="17"/>
      <c r="S24" s="48">
        <v>0</v>
      </c>
      <c r="T24" s="48" t="s">
        <v>56</v>
      </c>
      <c r="U24" s="49" t="s">
        <v>56</v>
      </c>
      <c r="V24" s="54" t="s">
        <v>56</v>
      </c>
      <c r="W24" s="48">
        <v>0</v>
      </c>
      <c r="X24" s="48">
        <f t="shared" si="9"/>
        <v>0</v>
      </c>
      <c r="Y24" s="48">
        <f t="shared" si="10"/>
        <v>0</v>
      </c>
      <c r="Z24" s="48">
        <v>0</v>
      </c>
      <c r="AA24" s="48" t="s">
        <v>57</v>
      </c>
      <c r="AB24" s="51">
        <f t="shared" si="11"/>
        <v>-0.69</v>
      </c>
      <c r="AC24" s="48">
        <v>0.23581270254629627</v>
      </c>
      <c r="AD24" s="48">
        <f t="shared" si="12"/>
        <v>-0.97626458854166642</v>
      </c>
      <c r="AE24" s="48">
        <v>-7.32</v>
      </c>
      <c r="AF24" s="48">
        <v>-9.1364599999999996</v>
      </c>
      <c r="AG24" s="48">
        <v>0</v>
      </c>
    </row>
    <row r="25" spans="1:33" s="52" customFormat="1" ht="15.75" customHeight="1" x14ac:dyDescent="0.2">
      <c r="A25" s="13" t="s">
        <v>54</v>
      </c>
      <c r="B25" s="13"/>
      <c r="C25" s="17">
        <f t="shared" si="4"/>
        <v>33.054000000000002</v>
      </c>
      <c r="D25" s="17">
        <v>5</v>
      </c>
      <c r="E25" s="17">
        <v>0</v>
      </c>
      <c r="F25" s="17">
        <v>165.27</v>
      </c>
      <c r="G25" s="17">
        <v>0</v>
      </c>
      <c r="H25" s="17">
        <f t="shared" si="1"/>
        <v>0</v>
      </c>
      <c r="I25" s="17">
        <f t="shared" si="2"/>
        <v>0.34652442882816337</v>
      </c>
      <c r="J25" s="17">
        <f t="shared" si="5"/>
        <v>57.270092352430559</v>
      </c>
      <c r="K25" s="17">
        <f t="shared" si="3"/>
        <v>11.454018470486112</v>
      </c>
      <c r="L25" s="17">
        <v>69</v>
      </c>
      <c r="M25" s="17">
        <f t="shared" si="6"/>
        <v>7.2463768115942032E-2</v>
      </c>
      <c r="N25" s="17">
        <v>234</v>
      </c>
      <c r="O25" s="17">
        <f t="shared" ref="O25:P25" si="33">D25/7</f>
        <v>0.7142857142857143</v>
      </c>
      <c r="P25" s="17">
        <f t="shared" si="33"/>
        <v>0</v>
      </c>
      <c r="Q25" s="17">
        <f t="shared" si="8"/>
        <v>327</v>
      </c>
      <c r="R25" s="17"/>
      <c r="S25" s="48">
        <v>5.4054054054054057E-2</v>
      </c>
      <c r="T25" s="48" t="s">
        <v>56</v>
      </c>
      <c r="U25" s="49" t="s">
        <v>56</v>
      </c>
      <c r="V25" s="54" t="s">
        <v>56</v>
      </c>
      <c r="W25" s="48">
        <v>0</v>
      </c>
      <c r="X25" s="48">
        <f t="shared" si="9"/>
        <v>0</v>
      </c>
      <c r="Y25" s="48">
        <f t="shared" si="10"/>
        <v>0</v>
      </c>
      <c r="Z25" s="48">
        <v>0</v>
      </c>
      <c r="AA25" s="48" t="s">
        <v>57</v>
      </c>
      <c r="AB25" s="51">
        <f t="shared" si="11"/>
        <v>-0.69</v>
      </c>
      <c r="AC25" s="48">
        <v>0.23581270254629627</v>
      </c>
      <c r="AD25" s="48">
        <f t="shared" si="12"/>
        <v>-1.6271076475694439</v>
      </c>
      <c r="AE25" s="48">
        <v>-7.18</v>
      </c>
      <c r="AF25" s="48">
        <v>-9.1364599999999996</v>
      </c>
      <c r="AG25" s="48">
        <v>0</v>
      </c>
    </row>
    <row r="26" spans="1:33" s="52" customFormat="1" ht="15.75" customHeight="1" x14ac:dyDescent="0.2">
      <c r="A26" s="13" t="s">
        <v>58</v>
      </c>
      <c r="B26" s="13" t="s">
        <v>59</v>
      </c>
      <c r="C26" s="17">
        <f t="shared" si="4"/>
        <v>32.966000000000001</v>
      </c>
      <c r="D26" s="17">
        <v>30</v>
      </c>
      <c r="E26" s="17">
        <v>0</v>
      </c>
      <c r="F26" s="17">
        <v>988.98</v>
      </c>
      <c r="G26" s="17">
        <v>0</v>
      </c>
      <c r="H26" s="17">
        <f t="shared" si="1"/>
        <v>0</v>
      </c>
      <c r="I26" s="17">
        <f t="shared" si="2"/>
        <v>0.34518044259194669</v>
      </c>
      <c r="J26" s="17">
        <f t="shared" si="5"/>
        <v>341.37655411458343</v>
      </c>
      <c r="K26" s="17">
        <f t="shared" si="3"/>
        <v>11.379218470486114</v>
      </c>
      <c r="L26" s="17">
        <v>96</v>
      </c>
      <c r="M26" s="17">
        <f t="shared" si="6"/>
        <v>0.3125</v>
      </c>
      <c r="N26" s="17">
        <v>200</v>
      </c>
      <c r="O26" s="17">
        <f t="shared" ref="O26:P26" si="34">D26/7</f>
        <v>4.2857142857142856</v>
      </c>
      <c r="P26" s="17">
        <f t="shared" si="34"/>
        <v>0</v>
      </c>
      <c r="Q26" s="17">
        <f t="shared" si="8"/>
        <v>46</v>
      </c>
      <c r="R26" s="17"/>
      <c r="S26" s="48">
        <v>9.1324200913242004E-2</v>
      </c>
      <c r="T26" s="48" t="s">
        <v>56</v>
      </c>
      <c r="U26" s="49" t="s">
        <v>56</v>
      </c>
      <c r="V26" s="54" t="s">
        <v>56</v>
      </c>
      <c r="W26" s="48">
        <v>0</v>
      </c>
      <c r="X26" s="48">
        <f t="shared" si="9"/>
        <v>0</v>
      </c>
      <c r="Y26" s="48">
        <f t="shared" si="10"/>
        <v>0</v>
      </c>
      <c r="Z26" s="48">
        <v>0</v>
      </c>
      <c r="AA26" s="48" t="s">
        <v>57</v>
      </c>
      <c r="AB26" s="51">
        <f t="shared" si="11"/>
        <v>-0.69</v>
      </c>
      <c r="AC26" s="48">
        <v>0.23581270254629627</v>
      </c>
      <c r="AD26" s="48">
        <f t="shared" si="12"/>
        <v>-9.7626458854166636</v>
      </c>
      <c r="AE26" s="48">
        <v>-7.18</v>
      </c>
      <c r="AF26" s="48">
        <v>-9.1364599999999996</v>
      </c>
      <c r="AG26" s="48">
        <v>0</v>
      </c>
    </row>
    <row r="27" spans="1:33" s="52" customFormat="1" ht="15.75" customHeight="1" x14ac:dyDescent="0.2">
      <c r="A27" s="13" t="s">
        <v>60</v>
      </c>
      <c r="B27" s="13"/>
      <c r="C27" s="17">
        <f t="shared" si="4"/>
        <v>29.99</v>
      </c>
      <c r="D27" s="17">
        <v>50</v>
      </c>
      <c r="E27" s="17">
        <v>0</v>
      </c>
      <c r="F27" s="17">
        <v>1499.5</v>
      </c>
      <c r="G27" s="17">
        <v>0</v>
      </c>
      <c r="H27" s="17">
        <f t="shared" si="1"/>
        <v>0</v>
      </c>
      <c r="I27" s="17">
        <f t="shared" si="2"/>
        <v>0.29508564423094741</v>
      </c>
      <c r="J27" s="17">
        <f t="shared" si="5"/>
        <v>442.48092352430564</v>
      </c>
      <c r="K27" s="17">
        <f t="shared" si="3"/>
        <v>8.8496184704861136</v>
      </c>
      <c r="L27" s="17">
        <v>123</v>
      </c>
      <c r="M27" s="17">
        <f t="shared" si="6"/>
        <v>0.4065040650406504</v>
      </c>
      <c r="N27" s="17">
        <v>144</v>
      </c>
      <c r="O27" s="17">
        <f t="shared" ref="O27:P27" si="35">D27/7</f>
        <v>7.1428571428571432</v>
      </c>
      <c r="P27" s="17">
        <f t="shared" si="35"/>
        <v>0</v>
      </c>
      <c r="Q27" s="17">
        <f t="shared" si="8"/>
        <v>20</v>
      </c>
      <c r="R27" s="17"/>
      <c r="S27" s="48">
        <v>0.48076923076923078</v>
      </c>
      <c r="T27" s="48" t="s">
        <v>56</v>
      </c>
      <c r="U27" s="49" t="s">
        <v>56</v>
      </c>
      <c r="V27" s="54" t="s">
        <v>56</v>
      </c>
      <c r="W27" s="48">
        <v>0</v>
      </c>
      <c r="X27" s="48">
        <f t="shared" si="9"/>
        <v>0</v>
      </c>
      <c r="Y27" s="48">
        <f t="shared" si="10"/>
        <v>0</v>
      </c>
      <c r="Z27" s="48">
        <v>0</v>
      </c>
      <c r="AA27" s="48" t="s">
        <v>57</v>
      </c>
      <c r="AB27" s="51">
        <f t="shared" si="11"/>
        <v>-0.69</v>
      </c>
      <c r="AC27" s="48">
        <v>0.23581270254629627</v>
      </c>
      <c r="AD27" s="48">
        <f t="shared" si="12"/>
        <v>-16.271076475694439</v>
      </c>
      <c r="AE27" s="48">
        <v>-7.18</v>
      </c>
      <c r="AF27" s="48">
        <v>-9.1364599999999996</v>
      </c>
      <c r="AG27" s="48">
        <v>0</v>
      </c>
    </row>
    <row r="28" spans="1:33" s="52" customFormat="1" ht="15.75" customHeight="1" x14ac:dyDescent="0.2">
      <c r="A28" s="13" t="s">
        <v>61</v>
      </c>
      <c r="B28" s="13"/>
      <c r="C28" s="17">
        <f t="shared" si="4"/>
        <v>29.99</v>
      </c>
      <c r="D28" s="17">
        <v>28</v>
      </c>
      <c r="E28" s="17">
        <v>0</v>
      </c>
      <c r="F28" s="17">
        <v>839.71999999999991</v>
      </c>
      <c r="G28" s="17">
        <v>0</v>
      </c>
      <c r="H28" s="17">
        <f t="shared" si="1"/>
        <v>0</v>
      </c>
      <c r="I28" s="17">
        <f t="shared" si="2"/>
        <v>0.29508564423094735</v>
      </c>
      <c r="J28" s="17">
        <f t="shared" si="5"/>
        <v>247.7893171736111</v>
      </c>
      <c r="K28" s="17">
        <f t="shared" si="3"/>
        <v>8.8496184704861101</v>
      </c>
      <c r="L28" s="17">
        <v>152</v>
      </c>
      <c r="M28" s="17">
        <f t="shared" si="6"/>
        <v>0.18421052631578946</v>
      </c>
      <c r="N28" s="17">
        <v>102</v>
      </c>
      <c r="O28" s="17">
        <f t="shared" ref="O28:P28" si="36">D28/7</f>
        <v>4</v>
      </c>
      <c r="P28" s="17">
        <f t="shared" si="36"/>
        <v>0</v>
      </c>
      <c r="Q28" s="17">
        <f t="shared" si="8"/>
        <v>25</v>
      </c>
      <c r="R28" s="17"/>
      <c r="S28" s="48">
        <v>2.2352941176470589</v>
      </c>
      <c r="T28" s="48" t="s">
        <v>56</v>
      </c>
      <c r="U28" s="49" t="s">
        <v>56</v>
      </c>
      <c r="V28" s="54" t="s">
        <v>56</v>
      </c>
      <c r="W28" s="48">
        <v>0</v>
      </c>
      <c r="X28" s="48">
        <f t="shared" si="9"/>
        <v>0</v>
      </c>
      <c r="Y28" s="48">
        <f t="shared" si="10"/>
        <v>0</v>
      </c>
      <c r="Z28" s="48">
        <v>0</v>
      </c>
      <c r="AA28" s="48" t="s">
        <v>57</v>
      </c>
      <c r="AB28" s="51">
        <f t="shared" si="11"/>
        <v>-0.69</v>
      </c>
      <c r="AC28" s="48">
        <v>0.23581270254629627</v>
      </c>
      <c r="AD28" s="48">
        <f t="shared" si="12"/>
        <v>-9.1118028263888871</v>
      </c>
      <c r="AE28" s="48">
        <v>-7.18</v>
      </c>
      <c r="AF28" s="48">
        <v>-9.1364599999999996</v>
      </c>
      <c r="AG28" s="48">
        <v>0</v>
      </c>
    </row>
    <row r="29" spans="1:33" s="52" customFormat="1" ht="15.75" customHeight="1" x14ac:dyDescent="0.2">
      <c r="A29" s="13" t="s">
        <v>62</v>
      </c>
      <c r="B29" s="13"/>
      <c r="C29" s="17">
        <f t="shared" si="4"/>
        <v>27.919047619047618</v>
      </c>
      <c r="D29" s="17">
        <v>42</v>
      </c>
      <c r="E29" s="17">
        <v>0</v>
      </c>
      <c r="F29" s="17">
        <v>1172.5999999999999</v>
      </c>
      <c r="G29" s="17">
        <v>-21.94</v>
      </c>
      <c r="H29" s="17">
        <f t="shared" si="1"/>
        <v>1.871055773494798E-2</v>
      </c>
      <c r="I29" s="17">
        <f t="shared" si="2"/>
        <v>0.23521318076105799</v>
      </c>
      <c r="J29" s="17">
        <f t="shared" si="5"/>
        <v>275.81097576041657</v>
      </c>
      <c r="K29" s="17">
        <f t="shared" si="3"/>
        <v>6.5669279942956322</v>
      </c>
      <c r="L29" s="17">
        <v>154</v>
      </c>
      <c r="M29" s="17">
        <f t="shared" si="6"/>
        <v>0.27272727272727271</v>
      </c>
      <c r="N29" s="17">
        <v>59</v>
      </c>
      <c r="O29" s="17">
        <f t="shared" ref="O29:P29" si="37">D29/7</f>
        <v>6</v>
      </c>
      <c r="P29" s="17">
        <f t="shared" si="37"/>
        <v>0</v>
      </c>
      <c r="Q29" s="17">
        <f t="shared" si="8"/>
        <v>9</v>
      </c>
      <c r="R29" s="17"/>
      <c r="S29" s="48">
        <v>2.6168224299065419</v>
      </c>
      <c r="T29" s="48" t="s">
        <v>56</v>
      </c>
      <c r="U29" s="49" t="s">
        <v>56</v>
      </c>
      <c r="V29" s="54" t="s">
        <v>56</v>
      </c>
      <c r="W29" s="48">
        <v>1</v>
      </c>
      <c r="X29" s="48">
        <f t="shared" si="9"/>
        <v>2.3809523809523808E-2</v>
      </c>
      <c r="Y29" s="48">
        <f t="shared" si="10"/>
        <v>21.94</v>
      </c>
      <c r="Z29" s="48">
        <v>0</v>
      </c>
      <c r="AA29" s="48" t="s">
        <v>57</v>
      </c>
      <c r="AB29" s="51">
        <f t="shared" si="11"/>
        <v>-0.69</v>
      </c>
      <c r="AC29" s="48">
        <v>0.23581270254629627</v>
      </c>
      <c r="AD29" s="48">
        <f t="shared" si="12"/>
        <v>-13.66770423958333</v>
      </c>
      <c r="AE29" s="48">
        <v>-7.18</v>
      </c>
      <c r="AF29" s="48">
        <v>-9.1364599999999996</v>
      </c>
      <c r="AG29" s="48">
        <v>0</v>
      </c>
    </row>
    <row r="30" spans="1:33" s="52" customFormat="1" ht="15.75" customHeight="1" x14ac:dyDescent="0.2">
      <c r="A30" s="13" t="s">
        <v>63</v>
      </c>
      <c r="B30" s="13"/>
      <c r="C30" s="17">
        <f t="shared" si="4"/>
        <v>27.830400000000001</v>
      </c>
      <c r="D30" s="17">
        <v>25</v>
      </c>
      <c r="E30" s="17">
        <v>0</v>
      </c>
      <c r="F30" s="17">
        <v>695.76</v>
      </c>
      <c r="G30" s="17">
        <v>-1.04</v>
      </c>
      <c r="H30" s="17">
        <f t="shared" si="1"/>
        <v>1.4947683109118087E-3</v>
      </c>
      <c r="I30" s="17">
        <f t="shared" si="2"/>
        <v>0.2505303003365425</v>
      </c>
      <c r="J30" s="17">
        <f t="shared" si="5"/>
        <v>174.30896176215279</v>
      </c>
      <c r="K30" s="17">
        <f t="shared" si="3"/>
        <v>6.9723584704861112</v>
      </c>
      <c r="L30" s="17">
        <v>174</v>
      </c>
      <c r="M30" s="17">
        <f t="shared" si="6"/>
        <v>0.14367816091954022</v>
      </c>
      <c r="N30" s="17">
        <v>25</v>
      </c>
      <c r="O30" s="17">
        <f t="shared" ref="O30:P30" si="38">D30/7</f>
        <v>3.5714285714285716</v>
      </c>
      <c r="P30" s="17">
        <f t="shared" si="38"/>
        <v>0</v>
      </c>
      <c r="Q30" s="17">
        <f t="shared" si="8"/>
        <v>7</v>
      </c>
      <c r="R30" s="17"/>
      <c r="S30" s="48">
        <v>1.2932330827067671</v>
      </c>
      <c r="T30" s="48" t="s">
        <v>56</v>
      </c>
      <c r="U30" s="49" t="s">
        <v>56</v>
      </c>
      <c r="V30" s="54" t="s">
        <v>56</v>
      </c>
      <c r="W30" s="48">
        <v>0</v>
      </c>
      <c r="X30" s="48">
        <f t="shared" si="9"/>
        <v>0</v>
      </c>
      <c r="Y30" s="48">
        <f t="shared" si="10"/>
        <v>0</v>
      </c>
      <c r="Z30" s="48">
        <v>0</v>
      </c>
      <c r="AA30" s="48" t="s">
        <v>57</v>
      </c>
      <c r="AB30" s="51">
        <f t="shared" si="11"/>
        <v>-0.69</v>
      </c>
      <c r="AC30" s="48">
        <v>0.23581270254629627</v>
      </c>
      <c r="AD30" s="48">
        <f t="shared" si="12"/>
        <v>-8.1355382378472196</v>
      </c>
      <c r="AE30" s="48">
        <v>-7.18</v>
      </c>
      <c r="AF30" s="48">
        <v>-9.1364599999999996</v>
      </c>
      <c r="AG30" s="48">
        <v>0</v>
      </c>
    </row>
    <row r="31" spans="1:33" s="52" customFormat="1" ht="15.75" customHeight="1" x14ac:dyDescent="0.2">
      <c r="A31" s="13" t="s">
        <v>64</v>
      </c>
      <c r="B31" s="13"/>
      <c r="C31" s="17">
        <f t="shared" si="4"/>
        <v>27.178125000000001</v>
      </c>
      <c r="D31" s="17">
        <v>16</v>
      </c>
      <c r="E31" s="17">
        <v>1</v>
      </c>
      <c r="F31" s="17">
        <v>434.85</v>
      </c>
      <c r="G31" s="17">
        <v>-1.1499999999999999</v>
      </c>
      <c r="H31" s="17">
        <f t="shared" si="1"/>
        <v>2.6445900885362764E-3</v>
      </c>
      <c r="I31" s="17">
        <f t="shared" si="2"/>
        <v>0.23502908020645694</v>
      </c>
      <c r="J31" s="17">
        <f t="shared" si="5"/>
        <v>102.20239552777781</v>
      </c>
      <c r="K31" s="17">
        <f t="shared" si="3"/>
        <v>6.3876497204861131</v>
      </c>
      <c r="L31" s="17">
        <v>118</v>
      </c>
      <c r="M31" s="17">
        <f t="shared" si="6"/>
        <v>0.13559322033898305</v>
      </c>
      <c r="N31" s="17">
        <v>5</v>
      </c>
      <c r="O31" s="17">
        <f t="shared" ref="O31:P31" si="39">D31/7</f>
        <v>2.2857142857142856</v>
      </c>
      <c r="P31" s="17">
        <f t="shared" si="39"/>
        <v>0.14285714285714285</v>
      </c>
      <c r="Q31" s="17">
        <f t="shared" si="8"/>
        <v>2</v>
      </c>
      <c r="R31" s="17" t="str">
        <f ca="1">IFERROR(__xludf.DUMMYFUNCTION("IFERROR(VLOOKUP($B$2,IMPORTRANGE(""https://docs.google.com/spreadsheets/d/1KiWZV1ko8G7lnRucBRBd29jj3Be6ltMfljMDqzOkQmI/edit#gid=1381463014"",""Lookup!A:F""),6,FALSE),"""")"),"")</f>
        <v/>
      </c>
      <c r="S31" s="48">
        <v>1.888324873096447</v>
      </c>
      <c r="T31" s="48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1" s="49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1" s="54" t="str">
        <f ca="1">IFERROR(__xludf.DUMMYFUNCTION("IFERROR(VLOOKUP($B$2,IMPORTRANGE(""https://docs.google.com/spreadsheets/d/1KiWZV1ko8G7lnRucBRBd29jj3Be6ltMfljMDqzOkQmI/edit#gid=1381463014"",""Lookup!A:D""),2,FALSE),"""")"),"")</f>
        <v/>
      </c>
      <c r="W31" s="48">
        <v>0</v>
      </c>
      <c r="X31" s="48">
        <f t="shared" si="9"/>
        <v>0</v>
      </c>
      <c r="Y31" s="48">
        <f t="shared" si="10"/>
        <v>0</v>
      </c>
      <c r="Z31" s="48">
        <v>0</v>
      </c>
      <c r="AA31" s="48" t="s">
        <v>57</v>
      </c>
      <c r="AB31" s="51">
        <f t="shared" si="11"/>
        <v>-0.69</v>
      </c>
      <c r="AC31" s="48">
        <v>0.23581270254629627</v>
      </c>
      <c r="AD31" s="48">
        <f t="shared" si="12"/>
        <v>-5.2067444722222209</v>
      </c>
      <c r="AE31" s="48">
        <v>-7.18</v>
      </c>
      <c r="AF31" s="48">
        <v>-9.1364599999999996</v>
      </c>
      <c r="AG31" s="48">
        <v>0</v>
      </c>
    </row>
    <row r="32" spans="1:33" ht="15.75" customHeight="1" x14ac:dyDescent="0.2">
      <c r="A32" s="13"/>
      <c r="B32" s="13"/>
      <c r="C32" s="24"/>
      <c r="D32" s="15"/>
      <c r="E32" s="15"/>
      <c r="F32" s="14"/>
      <c r="G32" s="14"/>
      <c r="H32" s="14"/>
      <c r="I32" s="15"/>
      <c r="J32" s="15"/>
      <c r="K32" s="15"/>
      <c r="L32" s="15"/>
      <c r="M32" s="16"/>
      <c r="N32" s="15"/>
      <c r="O32" s="15"/>
      <c r="P32" s="15"/>
      <c r="Q32" s="15"/>
      <c r="R32" s="15"/>
      <c r="S32" s="18"/>
      <c r="T32" s="13"/>
      <c r="U32" s="19"/>
      <c r="V32" s="1"/>
      <c r="W32" s="13"/>
      <c r="X32" s="13"/>
      <c r="Y32" s="13"/>
      <c r="Z32" s="13"/>
      <c r="AA32" s="13"/>
      <c r="AB32" s="13"/>
      <c r="AC32" s="13"/>
      <c r="AD32" s="13"/>
      <c r="AE32" s="20"/>
      <c r="AF32" s="20"/>
      <c r="AG32" s="20"/>
    </row>
    <row r="33" spans="1:33" ht="15.75" customHeight="1" x14ac:dyDescent="0.2">
      <c r="A33" s="13"/>
      <c r="B33" s="13"/>
      <c r="C33" s="24"/>
      <c r="D33" s="15"/>
      <c r="E33" s="15"/>
      <c r="F33" s="14"/>
      <c r="G33" s="14"/>
      <c r="H33" s="14"/>
      <c r="I33" s="15"/>
      <c r="J33" s="15"/>
      <c r="K33" s="15"/>
      <c r="L33" s="15"/>
      <c r="M33" s="16"/>
      <c r="N33" s="15"/>
      <c r="O33" s="15"/>
      <c r="P33" s="15"/>
      <c r="Q33" s="15"/>
      <c r="R33" s="15"/>
      <c r="S33" s="18"/>
      <c r="T33" s="13"/>
      <c r="U33" s="19"/>
      <c r="V33" s="1"/>
      <c r="W33" s="13"/>
      <c r="X33" s="13"/>
      <c r="Y33" s="13"/>
      <c r="Z33" s="13"/>
      <c r="AA33" s="13"/>
      <c r="AB33" s="13"/>
      <c r="AC33" s="13"/>
      <c r="AD33" s="13"/>
      <c r="AE33" s="20"/>
      <c r="AF33" s="20"/>
      <c r="AG33" s="20"/>
    </row>
    <row r="34" spans="1:33" ht="15.75" customHeight="1" x14ac:dyDescent="0.2">
      <c r="A34" s="13"/>
      <c r="B34" s="13"/>
      <c r="C34" s="24"/>
      <c r="D34" s="15"/>
      <c r="E34" s="15"/>
      <c r="F34" s="14"/>
      <c r="G34" s="14"/>
      <c r="H34" s="14"/>
      <c r="I34" s="15"/>
      <c r="J34" s="15"/>
      <c r="K34" s="15"/>
      <c r="L34" s="15"/>
      <c r="M34" s="16"/>
      <c r="N34" s="15"/>
      <c r="O34" s="15"/>
      <c r="P34" s="15"/>
      <c r="Q34" s="15"/>
      <c r="R34" s="15"/>
      <c r="S34" s="18"/>
      <c r="T34" s="13"/>
      <c r="U34" s="19"/>
      <c r="V34" s="1"/>
      <c r="W34" s="13"/>
      <c r="X34" s="13"/>
      <c r="Y34" s="13"/>
      <c r="Z34" s="13"/>
      <c r="AA34" s="13"/>
      <c r="AB34" s="13"/>
      <c r="AC34" s="13"/>
      <c r="AD34" s="13"/>
      <c r="AE34" s="20"/>
      <c r="AF34" s="20"/>
      <c r="AG34" s="20"/>
    </row>
    <row r="35" spans="1:33" ht="15.75" customHeight="1" x14ac:dyDescent="0.2">
      <c r="A35" s="13"/>
      <c r="B35" s="13"/>
      <c r="C35" s="24"/>
      <c r="D35" s="15"/>
      <c r="E35" s="15"/>
      <c r="F35" s="14"/>
      <c r="G35" s="14"/>
      <c r="H35" s="14"/>
      <c r="I35" s="15"/>
      <c r="J35" s="15"/>
      <c r="K35" s="15"/>
      <c r="L35" s="15"/>
      <c r="M35" s="16"/>
      <c r="N35" s="15"/>
      <c r="O35" s="15"/>
      <c r="P35" s="15"/>
      <c r="Q35" s="15"/>
      <c r="R35" s="15"/>
      <c r="S35" s="18"/>
      <c r="T35" s="13"/>
      <c r="U35" s="19"/>
      <c r="V35" s="1"/>
      <c r="W35" s="13"/>
      <c r="X35" s="13"/>
      <c r="Y35" s="13"/>
      <c r="Z35" s="13"/>
      <c r="AA35" s="13"/>
      <c r="AB35" s="13"/>
      <c r="AC35" s="13"/>
      <c r="AD35" s="13"/>
      <c r="AE35" s="20"/>
      <c r="AF35" s="20"/>
      <c r="AG35" s="20"/>
    </row>
    <row r="36" spans="1:33" ht="15.75" customHeight="1" x14ac:dyDescent="0.2">
      <c r="A36" s="13"/>
      <c r="B36" s="13"/>
      <c r="C36" s="24"/>
      <c r="D36" s="15"/>
      <c r="E36" s="15"/>
      <c r="F36" s="14"/>
      <c r="G36" s="14"/>
      <c r="H36" s="14"/>
      <c r="I36" s="15"/>
      <c r="J36" s="15"/>
      <c r="K36" s="15"/>
      <c r="L36" s="15"/>
      <c r="M36" s="16"/>
      <c r="N36" s="15"/>
      <c r="O36" s="15"/>
      <c r="P36" s="15"/>
      <c r="Q36" s="15"/>
      <c r="R36" s="15"/>
      <c r="S36" s="18"/>
      <c r="T36" s="13"/>
      <c r="U36" s="19"/>
      <c r="V36" s="1"/>
      <c r="W36" s="13"/>
      <c r="X36" s="13"/>
      <c r="Y36" s="13"/>
      <c r="Z36" s="13"/>
      <c r="AA36" s="13"/>
      <c r="AB36" s="13"/>
      <c r="AC36" s="13"/>
      <c r="AD36" s="13"/>
      <c r="AE36" s="20"/>
      <c r="AF36" s="20"/>
      <c r="AG36" s="20"/>
    </row>
    <row r="37" spans="1:33" ht="15.75" customHeight="1" x14ac:dyDescent="0.2">
      <c r="A37" s="13"/>
      <c r="B37" s="13"/>
      <c r="C37" s="24"/>
      <c r="D37" s="15"/>
      <c r="E37" s="15"/>
      <c r="F37" s="14"/>
      <c r="G37" s="14"/>
      <c r="H37" s="14"/>
      <c r="I37" s="15"/>
      <c r="J37" s="15"/>
      <c r="K37" s="15"/>
      <c r="L37" s="15"/>
      <c r="M37" s="16"/>
      <c r="N37" s="15"/>
      <c r="O37" s="15"/>
      <c r="P37" s="15"/>
      <c r="Q37" s="15"/>
      <c r="R37" s="15"/>
      <c r="S37" s="18"/>
      <c r="T37" s="13"/>
      <c r="U37" s="19"/>
      <c r="V37" s="1"/>
      <c r="W37" s="13"/>
      <c r="X37" s="13"/>
      <c r="Y37" s="13"/>
      <c r="Z37" s="13"/>
      <c r="AA37" s="13"/>
      <c r="AB37" s="13"/>
      <c r="AC37" s="13"/>
      <c r="AD37" s="13"/>
      <c r="AE37" s="20"/>
      <c r="AF37" s="20"/>
      <c r="AG37" s="20"/>
    </row>
    <row r="38" spans="1:33" ht="15.75" customHeight="1" x14ac:dyDescent="0.2">
      <c r="A38" s="13"/>
      <c r="B38" s="13"/>
      <c r="C38" s="24"/>
      <c r="D38" s="15"/>
      <c r="E38" s="15"/>
      <c r="F38" s="14"/>
      <c r="G38" s="14"/>
      <c r="H38" s="14"/>
      <c r="I38" s="15"/>
      <c r="J38" s="15"/>
      <c r="K38" s="15"/>
      <c r="L38" s="15"/>
      <c r="M38" s="16"/>
      <c r="N38" s="15"/>
      <c r="O38" s="15"/>
      <c r="P38" s="15"/>
      <c r="Q38" s="15"/>
      <c r="R38" s="15"/>
      <c r="S38" s="18"/>
      <c r="T38" s="13"/>
      <c r="U38" s="19"/>
      <c r="V38" s="1"/>
      <c r="W38" s="13"/>
      <c r="X38" s="13"/>
      <c r="Y38" s="13"/>
      <c r="Z38" s="13"/>
      <c r="AA38" s="13"/>
      <c r="AB38" s="13"/>
      <c r="AC38" s="13"/>
      <c r="AD38" s="13"/>
      <c r="AE38" s="20"/>
      <c r="AF38" s="20"/>
      <c r="AG38" s="20"/>
    </row>
    <row r="39" spans="1:33" ht="15.75" customHeight="1" x14ac:dyDescent="0.2">
      <c r="A39" s="13"/>
      <c r="B39" s="13"/>
      <c r="C39" s="24"/>
      <c r="D39" s="15"/>
      <c r="E39" s="15"/>
      <c r="F39" s="14"/>
      <c r="G39" s="14"/>
      <c r="H39" s="14"/>
      <c r="I39" s="15"/>
      <c r="J39" s="15"/>
      <c r="K39" s="15"/>
      <c r="L39" s="15"/>
      <c r="M39" s="16"/>
      <c r="N39" s="15"/>
      <c r="O39" s="15"/>
      <c r="P39" s="15"/>
      <c r="Q39" s="15"/>
      <c r="R39" s="15"/>
      <c r="S39" s="18"/>
      <c r="T39" s="13"/>
      <c r="U39" s="19"/>
      <c r="V39" s="1"/>
      <c r="W39" s="13"/>
      <c r="X39" s="13"/>
      <c r="Y39" s="13"/>
      <c r="Z39" s="13"/>
      <c r="AA39" s="13"/>
      <c r="AB39" s="13"/>
      <c r="AC39" s="13"/>
      <c r="AD39" s="13"/>
      <c r="AE39" s="20"/>
      <c r="AF39" s="20"/>
      <c r="AG39" s="20"/>
    </row>
    <row r="40" spans="1:33" ht="15.75" customHeight="1" x14ac:dyDescent="0.2">
      <c r="A40" s="13"/>
      <c r="B40" s="13"/>
      <c r="C40" s="24"/>
      <c r="D40" s="15"/>
      <c r="E40" s="15"/>
      <c r="F40" s="14"/>
      <c r="G40" s="14"/>
      <c r="H40" s="14"/>
      <c r="I40" s="15"/>
      <c r="J40" s="15"/>
      <c r="K40" s="15"/>
      <c r="L40" s="15"/>
      <c r="M40" s="16"/>
      <c r="N40" s="15"/>
      <c r="O40" s="15"/>
      <c r="P40" s="15"/>
      <c r="Q40" s="15"/>
      <c r="R40" s="15"/>
      <c r="S40" s="18"/>
      <c r="T40" s="13"/>
      <c r="U40" s="19"/>
      <c r="V40" s="1"/>
      <c r="W40" s="13"/>
      <c r="X40" s="13"/>
      <c r="Y40" s="13"/>
      <c r="Z40" s="13"/>
      <c r="AA40" s="13"/>
      <c r="AB40" s="13"/>
      <c r="AC40" s="13"/>
      <c r="AD40" s="13"/>
      <c r="AE40" s="20"/>
      <c r="AF40" s="20"/>
      <c r="AG40" s="20"/>
    </row>
    <row r="41" spans="1:33" ht="15.75" customHeight="1" x14ac:dyDescent="0.2">
      <c r="A41" s="13"/>
      <c r="B41" s="13"/>
      <c r="C41" s="24"/>
      <c r="D41" s="15"/>
      <c r="E41" s="15"/>
      <c r="F41" s="14"/>
      <c r="G41" s="14"/>
      <c r="H41" s="14"/>
      <c r="I41" s="15"/>
      <c r="J41" s="15"/>
      <c r="K41" s="15"/>
      <c r="L41" s="15"/>
      <c r="M41" s="16"/>
      <c r="N41" s="15"/>
      <c r="O41" s="15"/>
      <c r="P41" s="15"/>
      <c r="Q41" s="15"/>
      <c r="R41" s="15"/>
      <c r="S41" s="18"/>
      <c r="T41" s="13"/>
      <c r="U41" s="19"/>
      <c r="V41" s="1"/>
      <c r="W41" s="13"/>
      <c r="X41" s="13"/>
      <c r="Y41" s="13"/>
      <c r="Z41" s="13"/>
      <c r="AA41" s="13"/>
      <c r="AB41" s="13"/>
      <c r="AC41" s="13"/>
      <c r="AD41" s="13"/>
      <c r="AE41" s="20"/>
      <c r="AF41" s="20"/>
      <c r="AG41" s="20"/>
    </row>
    <row r="42" spans="1:33" ht="15.75" customHeight="1" x14ac:dyDescent="0.2">
      <c r="A42" s="13"/>
      <c r="B42" s="13"/>
      <c r="C42" s="24"/>
      <c r="D42" s="15"/>
      <c r="E42" s="15"/>
      <c r="F42" s="14"/>
      <c r="G42" s="14"/>
      <c r="H42" s="14"/>
      <c r="I42" s="15"/>
      <c r="J42" s="15"/>
      <c r="K42" s="15"/>
      <c r="L42" s="15"/>
      <c r="M42" s="16"/>
      <c r="N42" s="15"/>
      <c r="O42" s="15"/>
      <c r="P42" s="15"/>
      <c r="Q42" s="15"/>
      <c r="R42" s="15"/>
      <c r="S42" s="18"/>
      <c r="T42" s="13"/>
      <c r="U42" s="19"/>
      <c r="V42" s="1"/>
      <c r="W42" s="13"/>
      <c r="X42" s="13"/>
      <c r="Y42" s="13"/>
      <c r="Z42" s="13"/>
      <c r="AA42" s="13"/>
      <c r="AB42" s="13"/>
      <c r="AC42" s="13"/>
      <c r="AD42" s="13"/>
      <c r="AE42" s="20"/>
      <c r="AF42" s="20"/>
      <c r="AG42" s="20"/>
    </row>
    <row r="43" spans="1:33" ht="15.75" customHeight="1" x14ac:dyDescent="0.2">
      <c r="A43" s="13"/>
      <c r="B43" s="13"/>
      <c r="C43" s="24"/>
      <c r="D43" s="15"/>
      <c r="E43" s="15"/>
      <c r="F43" s="14"/>
      <c r="G43" s="14"/>
      <c r="H43" s="14"/>
      <c r="I43" s="15"/>
      <c r="J43" s="15"/>
      <c r="K43" s="15"/>
      <c r="L43" s="15"/>
      <c r="M43" s="16"/>
      <c r="N43" s="15"/>
      <c r="O43" s="15"/>
      <c r="P43" s="15"/>
      <c r="Q43" s="15"/>
      <c r="R43" s="15"/>
      <c r="S43" s="18"/>
      <c r="T43" s="13"/>
      <c r="U43" s="19"/>
      <c r="V43" s="1"/>
      <c r="W43" s="13"/>
      <c r="X43" s="13"/>
      <c r="Y43" s="13"/>
      <c r="Z43" s="13"/>
      <c r="AA43" s="13"/>
      <c r="AB43" s="13"/>
      <c r="AC43" s="13"/>
      <c r="AD43" s="13"/>
      <c r="AE43" s="20"/>
      <c r="AF43" s="20"/>
      <c r="AG43" s="20"/>
    </row>
    <row r="44" spans="1:33" ht="15.75" customHeight="1" x14ac:dyDescent="0.2">
      <c r="A44" s="13"/>
      <c r="B44" s="13"/>
      <c r="C44" s="24"/>
      <c r="D44" s="15"/>
      <c r="E44" s="15"/>
      <c r="F44" s="14"/>
      <c r="G44" s="14"/>
      <c r="H44" s="14"/>
      <c r="I44" s="15"/>
      <c r="J44" s="15"/>
      <c r="K44" s="15"/>
      <c r="L44" s="15"/>
      <c r="M44" s="16"/>
      <c r="N44" s="15"/>
      <c r="O44" s="15"/>
      <c r="P44" s="15"/>
      <c r="Q44" s="15"/>
      <c r="R44" s="15"/>
      <c r="S44" s="18"/>
      <c r="T44" s="13"/>
      <c r="U44" s="19"/>
      <c r="V44" s="1"/>
      <c r="W44" s="13"/>
      <c r="X44" s="13"/>
      <c r="Y44" s="13"/>
      <c r="Z44" s="13"/>
      <c r="AA44" s="13"/>
      <c r="AB44" s="13"/>
      <c r="AC44" s="13"/>
      <c r="AD44" s="13"/>
      <c r="AE44" s="20"/>
      <c r="AF44" s="20"/>
      <c r="AG44" s="20"/>
    </row>
    <row r="45" spans="1:33" ht="15.75" customHeight="1" x14ac:dyDescent="0.2">
      <c r="A45" s="13"/>
      <c r="B45" s="13"/>
      <c r="C45" s="24"/>
      <c r="D45" s="15"/>
      <c r="E45" s="15"/>
      <c r="F45" s="14"/>
      <c r="G45" s="14"/>
      <c r="H45" s="14"/>
      <c r="I45" s="15"/>
      <c r="J45" s="15"/>
      <c r="K45" s="15"/>
      <c r="L45" s="15"/>
      <c r="M45" s="16"/>
      <c r="N45" s="15"/>
      <c r="O45" s="15"/>
      <c r="P45" s="15"/>
      <c r="Q45" s="15"/>
      <c r="R45" s="15"/>
      <c r="S45" s="18"/>
      <c r="T45" s="13"/>
      <c r="U45" s="19"/>
      <c r="V45" s="1"/>
      <c r="W45" s="13"/>
      <c r="X45" s="13"/>
      <c r="Y45" s="13"/>
      <c r="Z45" s="13"/>
      <c r="AA45" s="13"/>
      <c r="AB45" s="13"/>
      <c r="AC45" s="13"/>
      <c r="AD45" s="13"/>
      <c r="AE45" s="20"/>
      <c r="AF45" s="20"/>
      <c r="AG45" s="20"/>
    </row>
    <row r="46" spans="1:33" ht="15.75" customHeight="1" x14ac:dyDescent="0.2">
      <c r="A46" s="13"/>
      <c r="B46" s="13"/>
      <c r="C46" s="24"/>
      <c r="D46" s="15"/>
      <c r="E46" s="15"/>
      <c r="F46" s="14"/>
      <c r="G46" s="14"/>
      <c r="H46" s="14"/>
      <c r="I46" s="15"/>
      <c r="J46" s="15"/>
      <c r="K46" s="15"/>
      <c r="L46" s="15"/>
      <c r="M46" s="16"/>
      <c r="N46" s="15"/>
      <c r="O46" s="15"/>
      <c r="P46" s="15"/>
      <c r="Q46" s="15"/>
      <c r="R46" s="15"/>
      <c r="S46" s="18"/>
      <c r="T46" s="13"/>
      <c r="U46" s="19"/>
      <c r="V46" s="1"/>
      <c r="W46" s="13"/>
      <c r="X46" s="13"/>
      <c r="Y46" s="13"/>
      <c r="Z46" s="13"/>
      <c r="AA46" s="13"/>
      <c r="AB46" s="13"/>
      <c r="AC46" s="13"/>
      <c r="AD46" s="13"/>
      <c r="AE46" s="20"/>
      <c r="AF46" s="20"/>
      <c r="AG46" s="20"/>
    </row>
    <row r="47" spans="1:33" ht="15.75" customHeight="1" x14ac:dyDescent="0.2">
      <c r="A47" s="13"/>
      <c r="B47" s="13"/>
      <c r="C47" s="24"/>
      <c r="D47" s="15"/>
      <c r="E47" s="15"/>
      <c r="F47" s="14"/>
      <c r="G47" s="14"/>
      <c r="H47" s="14"/>
      <c r="I47" s="15"/>
      <c r="J47" s="15"/>
      <c r="K47" s="15"/>
      <c r="L47" s="15"/>
      <c r="M47" s="16"/>
      <c r="N47" s="15"/>
      <c r="O47" s="15"/>
      <c r="P47" s="15"/>
      <c r="Q47" s="15"/>
      <c r="R47" s="15"/>
      <c r="S47" s="18"/>
      <c r="T47" s="13"/>
      <c r="U47" s="19"/>
      <c r="V47" s="1"/>
      <c r="W47" s="13"/>
      <c r="X47" s="13"/>
      <c r="Y47" s="13"/>
      <c r="Z47" s="13"/>
      <c r="AA47" s="13"/>
      <c r="AB47" s="13"/>
      <c r="AC47" s="13"/>
      <c r="AD47" s="13"/>
      <c r="AE47" s="20"/>
      <c r="AF47" s="20"/>
      <c r="AG47" s="20"/>
    </row>
    <row r="48" spans="1:33" ht="15.75" customHeight="1" x14ac:dyDescent="0.2">
      <c r="A48" s="13"/>
      <c r="B48" s="13"/>
      <c r="C48" s="24"/>
      <c r="D48" s="15"/>
      <c r="E48" s="15"/>
      <c r="F48" s="14"/>
      <c r="G48" s="14"/>
      <c r="H48" s="14"/>
      <c r="I48" s="15"/>
      <c r="J48" s="15"/>
      <c r="K48" s="15"/>
      <c r="L48" s="15"/>
      <c r="M48" s="16"/>
      <c r="N48" s="15"/>
      <c r="O48" s="15"/>
      <c r="P48" s="15"/>
      <c r="Q48" s="15"/>
      <c r="R48" s="15"/>
      <c r="S48" s="18"/>
      <c r="T48" s="13"/>
      <c r="U48" s="19"/>
      <c r="V48" s="1"/>
      <c r="W48" s="13"/>
      <c r="X48" s="13"/>
      <c r="Y48" s="13"/>
      <c r="Z48" s="13"/>
      <c r="AA48" s="13"/>
      <c r="AB48" s="13"/>
      <c r="AC48" s="13"/>
      <c r="AD48" s="13"/>
      <c r="AE48" s="20"/>
      <c r="AF48" s="20"/>
      <c r="AG48" s="20"/>
    </row>
    <row r="49" spans="1:33" ht="15.75" customHeight="1" x14ac:dyDescent="0.2">
      <c r="A49" s="13"/>
      <c r="B49" s="13"/>
      <c r="C49" s="24"/>
      <c r="D49" s="15"/>
      <c r="E49" s="15"/>
      <c r="F49" s="14"/>
      <c r="G49" s="14"/>
      <c r="H49" s="14"/>
      <c r="I49" s="15"/>
      <c r="J49" s="15"/>
      <c r="K49" s="15"/>
      <c r="L49" s="15"/>
      <c r="M49" s="16"/>
      <c r="N49" s="15"/>
      <c r="O49" s="15"/>
      <c r="P49" s="15"/>
      <c r="Q49" s="15"/>
      <c r="R49" s="15"/>
      <c r="S49" s="18"/>
      <c r="T49" s="13"/>
      <c r="U49" s="19"/>
      <c r="V49" s="1"/>
      <c r="W49" s="13"/>
      <c r="X49" s="13"/>
      <c r="Y49" s="13"/>
      <c r="Z49" s="13"/>
      <c r="AA49" s="13"/>
      <c r="AB49" s="13"/>
      <c r="AC49" s="13"/>
      <c r="AD49" s="13"/>
      <c r="AE49" s="20"/>
      <c r="AF49" s="20"/>
      <c r="AG49" s="20"/>
    </row>
    <row r="50" spans="1:33" ht="15.75" customHeight="1" x14ac:dyDescent="0.2">
      <c r="A50" s="13"/>
      <c r="B50" s="13"/>
      <c r="C50" s="24"/>
      <c r="D50" s="15"/>
      <c r="E50" s="15"/>
      <c r="F50" s="14"/>
      <c r="G50" s="14"/>
      <c r="H50" s="14"/>
      <c r="I50" s="15"/>
      <c r="J50" s="15"/>
      <c r="K50" s="15"/>
      <c r="L50" s="15"/>
      <c r="M50" s="16"/>
      <c r="N50" s="15"/>
      <c r="O50" s="15"/>
      <c r="P50" s="15"/>
      <c r="Q50" s="15"/>
      <c r="R50" s="15"/>
      <c r="S50" s="18"/>
      <c r="T50" s="13"/>
      <c r="U50" s="19"/>
      <c r="V50" s="1"/>
      <c r="W50" s="13"/>
      <c r="X50" s="13"/>
      <c r="Y50" s="13"/>
      <c r="Z50" s="13"/>
      <c r="AA50" s="13"/>
      <c r="AB50" s="13"/>
      <c r="AC50" s="13"/>
      <c r="AD50" s="13"/>
      <c r="AE50" s="20"/>
      <c r="AF50" s="20"/>
      <c r="AG50" s="20"/>
    </row>
    <row r="51" spans="1:33" ht="15.75" customHeight="1" x14ac:dyDescent="0.2">
      <c r="A51" s="13"/>
      <c r="B51" s="13"/>
      <c r="C51" s="24"/>
      <c r="D51" s="15"/>
      <c r="E51" s="15"/>
      <c r="F51" s="14"/>
      <c r="G51" s="14"/>
      <c r="H51" s="14"/>
      <c r="I51" s="15"/>
      <c r="J51" s="15"/>
      <c r="K51" s="15"/>
      <c r="L51" s="15"/>
      <c r="M51" s="16"/>
      <c r="N51" s="15"/>
      <c r="O51" s="15"/>
      <c r="P51" s="15"/>
      <c r="Q51" s="15"/>
      <c r="R51" s="15"/>
      <c r="S51" s="18"/>
      <c r="T51" s="13"/>
      <c r="U51" s="19"/>
      <c r="V51" s="1"/>
      <c r="W51" s="13"/>
      <c r="X51" s="13"/>
      <c r="Y51" s="13"/>
      <c r="Z51" s="13"/>
      <c r="AA51" s="13"/>
      <c r="AB51" s="13"/>
      <c r="AC51" s="13"/>
      <c r="AD51" s="13"/>
      <c r="AE51" s="20"/>
      <c r="AF51" s="20"/>
      <c r="AG51" s="20"/>
    </row>
    <row r="52" spans="1:33" ht="15.75" customHeight="1" x14ac:dyDescent="0.2">
      <c r="A52" s="13"/>
      <c r="B52" s="13"/>
      <c r="C52" s="24"/>
      <c r="D52" s="15"/>
      <c r="E52" s="15"/>
      <c r="F52" s="14"/>
      <c r="G52" s="14"/>
      <c r="H52" s="14"/>
      <c r="I52" s="15"/>
      <c r="J52" s="15"/>
      <c r="K52" s="15"/>
      <c r="L52" s="15"/>
      <c r="M52" s="16"/>
      <c r="N52" s="15"/>
      <c r="O52" s="15"/>
      <c r="P52" s="15"/>
      <c r="Q52" s="15"/>
      <c r="R52" s="15"/>
      <c r="S52" s="18"/>
      <c r="T52" s="13"/>
      <c r="U52" s="19"/>
      <c r="V52" s="1"/>
      <c r="W52" s="13"/>
      <c r="X52" s="13"/>
      <c r="Y52" s="13"/>
      <c r="Z52" s="13"/>
      <c r="AA52" s="13"/>
      <c r="AB52" s="13"/>
      <c r="AC52" s="13"/>
      <c r="AD52" s="13"/>
      <c r="AE52" s="20"/>
      <c r="AF52" s="20"/>
      <c r="AG52" s="20"/>
    </row>
    <row r="53" spans="1:33" ht="15.75" customHeight="1" x14ac:dyDescent="0.2">
      <c r="A53" s="13"/>
      <c r="B53" s="13"/>
      <c r="C53" s="24"/>
      <c r="D53" s="15"/>
      <c r="E53" s="15"/>
      <c r="F53" s="14"/>
      <c r="G53" s="14"/>
      <c r="H53" s="14"/>
      <c r="I53" s="15"/>
      <c r="J53" s="15"/>
      <c r="K53" s="15"/>
      <c r="L53" s="15"/>
      <c r="M53" s="16"/>
      <c r="N53" s="15"/>
      <c r="O53" s="15"/>
      <c r="P53" s="15"/>
      <c r="Q53" s="15"/>
      <c r="R53" s="15"/>
      <c r="S53" s="18"/>
      <c r="T53" s="13"/>
      <c r="U53" s="19"/>
      <c r="V53" s="1"/>
      <c r="W53" s="13"/>
      <c r="X53" s="13"/>
      <c r="Y53" s="13"/>
      <c r="Z53" s="13"/>
      <c r="AA53" s="13"/>
      <c r="AB53" s="13"/>
      <c r="AC53" s="13"/>
      <c r="AD53" s="13"/>
      <c r="AE53" s="20"/>
      <c r="AF53" s="20"/>
      <c r="AG53" s="20"/>
    </row>
    <row r="54" spans="1:33" ht="15.75" customHeight="1" x14ac:dyDescent="0.2">
      <c r="A54" s="13"/>
      <c r="B54" s="13"/>
      <c r="C54" s="24"/>
      <c r="D54" s="15"/>
      <c r="E54" s="15"/>
      <c r="F54" s="14"/>
      <c r="G54" s="14"/>
      <c r="H54" s="14"/>
      <c r="I54" s="15"/>
      <c r="J54" s="15"/>
      <c r="K54" s="15"/>
      <c r="L54" s="15"/>
      <c r="M54" s="16"/>
      <c r="N54" s="15"/>
      <c r="O54" s="15"/>
      <c r="P54" s="15"/>
      <c r="Q54" s="15"/>
      <c r="R54" s="15"/>
      <c r="S54" s="18"/>
      <c r="T54" s="13"/>
      <c r="U54" s="19"/>
      <c r="V54" s="1"/>
      <c r="W54" s="13"/>
      <c r="X54" s="13"/>
      <c r="Y54" s="13"/>
      <c r="Z54" s="13"/>
      <c r="AA54" s="13"/>
      <c r="AB54" s="13"/>
      <c r="AC54" s="13"/>
      <c r="AD54" s="13"/>
      <c r="AE54" s="20"/>
      <c r="AF54" s="20"/>
      <c r="AG54" s="20"/>
    </row>
    <row r="55" spans="1:33" ht="15.75" customHeight="1" x14ac:dyDescent="0.2">
      <c r="A55" s="13"/>
      <c r="B55" s="13"/>
      <c r="C55" s="24"/>
      <c r="D55" s="15"/>
      <c r="E55" s="15"/>
      <c r="F55" s="14"/>
      <c r="G55" s="14"/>
      <c r="H55" s="14"/>
      <c r="I55" s="15"/>
      <c r="J55" s="15"/>
      <c r="K55" s="15"/>
      <c r="L55" s="15"/>
      <c r="M55" s="16"/>
      <c r="N55" s="15"/>
      <c r="O55" s="15"/>
      <c r="P55" s="15"/>
      <c r="Q55" s="15"/>
      <c r="R55" s="15"/>
      <c r="S55" s="18"/>
      <c r="T55" s="13"/>
      <c r="U55" s="19"/>
      <c r="V55" s="1"/>
      <c r="W55" s="13"/>
      <c r="X55" s="13"/>
      <c r="Y55" s="13"/>
      <c r="Z55" s="13"/>
      <c r="AA55" s="13"/>
      <c r="AB55" s="13"/>
      <c r="AC55" s="13"/>
      <c r="AD55" s="13"/>
      <c r="AE55" s="20"/>
      <c r="AF55" s="20"/>
      <c r="AG55" s="20"/>
    </row>
    <row r="56" spans="1:33" ht="15.75" customHeight="1" x14ac:dyDescent="0.2">
      <c r="A56" s="13"/>
      <c r="B56" s="13"/>
      <c r="C56" s="24"/>
      <c r="D56" s="15"/>
      <c r="E56" s="15"/>
      <c r="F56" s="14"/>
      <c r="G56" s="14"/>
      <c r="H56" s="14"/>
      <c r="I56" s="15"/>
      <c r="J56" s="15"/>
      <c r="K56" s="15"/>
      <c r="L56" s="15"/>
      <c r="M56" s="16"/>
      <c r="N56" s="15"/>
      <c r="O56" s="15"/>
      <c r="P56" s="15"/>
      <c r="Q56" s="15"/>
      <c r="R56" s="15"/>
      <c r="S56" s="18"/>
      <c r="T56" s="13"/>
      <c r="U56" s="19"/>
      <c r="V56" s="1"/>
      <c r="W56" s="13"/>
      <c r="X56" s="13"/>
      <c r="Y56" s="13"/>
      <c r="Z56" s="13"/>
      <c r="AA56" s="13"/>
      <c r="AB56" s="13"/>
      <c r="AC56" s="13"/>
      <c r="AD56" s="13"/>
      <c r="AE56" s="20"/>
      <c r="AF56" s="20"/>
      <c r="AG56" s="20"/>
    </row>
    <row r="57" spans="1:33" ht="15.75" customHeight="1" x14ac:dyDescent="0.2">
      <c r="A57" s="13"/>
      <c r="B57" s="13"/>
      <c r="C57" s="24"/>
      <c r="D57" s="15"/>
      <c r="E57" s="15"/>
      <c r="F57" s="14"/>
      <c r="G57" s="14"/>
      <c r="H57" s="14"/>
      <c r="I57" s="15"/>
      <c r="J57" s="15"/>
      <c r="K57" s="15"/>
      <c r="L57" s="15"/>
      <c r="M57" s="16"/>
      <c r="N57" s="15"/>
      <c r="O57" s="15"/>
      <c r="P57" s="15"/>
      <c r="Q57" s="15"/>
      <c r="R57" s="15"/>
      <c r="S57" s="18"/>
      <c r="T57" s="13"/>
      <c r="U57" s="19"/>
      <c r="V57" s="1"/>
      <c r="W57" s="13"/>
      <c r="X57" s="13"/>
      <c r="Y57" s="13"/>
      <c r="Z57" s="13"/>
      <c r="AA57" s="13"/>
      <c r="AB57" s="13"/>
      <c r="AC57" s="13"/>
      <c r="AD57" s="13"/>
      <c r="AE57" s="20"/>
      <c r="AF57" s="20"/>
      <c r="AG57" s="20"/>
    </row>
    <row r="58" spans="1:33" ht="15.75" customHeight="1" x14ac:dyDescent="0.2">
      <c r="A58" s="13"/>
      <c r="B58" s="13"/>
      <c r="C58" s="24"/>
      <c r="D58" s="15"/>
      <c r="E58" s="15"/>
      <c r="F58" s="14"/>
      <c r="G58" s="14"/>
      <c r="H58" s="14"/>
      <c r="I58" s="15"/>
      <c r="J58" s="15"/>
      <c r="K58" s="15"/>
      <c r="L58" s="15"/>
      <c r="M58" s="16"/>
      <c r="N58" s="15"/>
      <c r="O58" s="15"/>
      <c r="P58" s="15"/>
      <c r="Q58" s="15"/>
      <c r="R58" s="15"/>
      <c r="S58" s="18"/>
      <c r="T58" s="13"/>
      <c r="U58" s="19"/>
      <c r="V58" s="1"/>
      <c r="W58" s="13"/>
      <c r="X58" s="13"/>
      <c r="Y58" s="13"/>
      <c r="Z58" s="13"/>
      <c r="AA58" s="13"/>
      <c r="AB58" s="13"/>
      <c r="AC58" s="13"/>
      <c r="AD58" s="13"/>
      <c r="AE58" s="20"/>
      <c r="AF58" s="20"/>
      <c r="AG58" s="20"/>
    </row>
    <row r="59" spans="1:33" ht="15.75" customHeight="1" x14ac:dyDescent="0.2">
      <c r="A59" s="13"/>
      <c r="B59" s="13"/>
      <c r="C59" s="24"/>
      <c r="D59" s="15"/>
      <c r="E59" s="15"/>
      <c r="F59" s="14"/>
      <c r="G59" s="14"/>
      <c r="H59" s="14"/>
      <c r="I59" s="15"/>
      <c r="J59" s="15"/>
      <c r="K59" s="15"/>
      <c r="L59" s="15"/>
      <c r="M59" s="16"/>
      <c r="N59" s="15"/>
      <c r="O59" s="15"/>
      <c r="P59" s="15"/>
      <c r="Q59" s="15"/>
      <c r="R59" s="15"/>
      <c r="S59" s="18"/>
      <c r="T59" s="13"/>
      <c r="U59" s="19"/>
      <c r="V59" s="1"/>
      <c r="W59" s="13"/>
      <c r="X59" s="13"/>
      <c r="Y59" s="13"/>
      <c r="Z59" s="13"/>
      <c r="AA59" s="13"/>
      <c r="AB59" s="13"/>
      <c r="AC59" s="13"/>
      <c r="AD59" s="13"/>
      <c r="AE59" s="20"/>
      <c r="AF59" s="20"/>
      <c r="AG59" s="20"/>
    </row>
    <row r="60" spans="1:33" ht="15.75" customHeight="1" x14ac:dyDescent="0.2">
      <c r="A60" s="13"/>
      <c r="B60" s="13"/>
      <c r="C60" s="24"/>
      <c r="D60" s="15"/>
      <c r="E60" s="15"/>
      <c r="F60" s="14"/>
      <c r="G60" s="14"/>
      <c r="H60" s="14"/>
      <c r="I60" s="15"/>
      <c r="J60" s="15"/>
      <c r="K60" s="15"/>
      <c r="L60" s="15"/>
      <c r="M60" s="16"/>
      <c r="N60" s="15"/>
      <c r="O60" s="15"/>
      <c r="P60" s="15"/>
      <c r="Q60" s="15"/>
      <c r="R60" s="15"/>
      <c r="S60" s="18"/>
      <c r="T60" s="13"/>
      <c r="U60" s="19"/>
      <c r="V60" s="1"/>
      <c r="W60" s="13"/>
      <c r="X60" s="13"/>
      <c r="Y60" s="13"/>
      <c r="Z60" s="13"/>
      <c r="AA60" s="13"/>
      <c r="AB60" s="13"/>
      <c r="AC60" s="13"/>
      <c r="AD60" s="13"/>
      <c r="AE60" s="20"/>
      <c r="AF60" s="20"/>
      <c r="AG60" s="20"/>
    </row>
    <row r="61" spans="1:33" ht="15.75" customHeight="1" x14ac:dyDescent="0.2">
      <c r="A61" s="13"/>
      <c r="B61" s="13"/>
      <c r="C61" s="24"/>
      <c r="D61" s="15"/>
      <c r="E61" s="15"/>
      <c r="F61" s="14"/>
      <c r="G61" s="14"/>
      <c r="H61" s="14"/>
      <c r="I61" s="15"/>
      <c r="J61" s="15"/>
      <c r="K61" s="15"/>
      <c r="L61" s="15"/>
      <c r="M61" s="16"/>
      <c r="N61" s="15"/>
      <c r="O61" s="15"/>
      <c r="P61" s="15"/>
      <c r="Q61" s="15"/>
      <c r="R61" s="15"/>
      <c r="S61" s="18"/>
      <c r="T61" s="13"/>
      <c r="U61" s="19"/>
      <c r="V61" s="1"/>
      <c r="W61" s="13"/>
      <c r="X61" s="13"/>
      <c r="Y61" s="13"/>
      <c r="Z61" s="13"/>
      <c r="AA61" s="13"/>
      <c r="AB61" s="13"/>
      <c r="AC61" s="13"/>
      <c r="AD61" s="13"/>
      <c r="AE61" s="20"/>
      <c r="AF61" s="20"/>
      <c r="AG61" s="20"/>
    </row>
    <row r="62" spans="1:33" ht="15.75" customHeight="1" x14ac:dyDescent="0.2">
      <c r="A62" s="13"/>
      <c r="B62" s="13"/>
      <c r="C62" s="24"/>
      <c r="D62" s="15"/>
      <c r="E62" s="15"/>
      <c r="F62" s="14"/>
      <c r="G62" s="14"/>
      <c r="H62" s="14"/>
      <c r="I62" s="15"/>
      <c r="J62" s="15"/>
      <c r="K62" s="15"/>
      <c r="L62" s="15"/>
      <c r="M62" s="16"/>
      <c r="N62" s="15"/>
      <c r="O62" s="15"/>
      <c r="P62" s="15"/>
      <c r="Q62" s="15"/>
      <c r="R62" s="15"/>
      <c r="S62" s="18"/>
      <c r="T62" s="13"/>
      <c r="U62" s="19"/>
      <c r="V62" s="1"/>
      <c r="W62" s="13"/>
      <c r="X62" s="13"/>
      <c r="Y62" s="13"/>
      <c r="Z62" s="13"/>
      <c r="AA62" s="13"/>
      <c r="AB62" s="13"/>
      <c r="AC62" s="13"/>
      <c r="AD62" s="13"/>
      <c r="AE62" s="20"/>
      <c r="AF62" s="20"/>
      <c r="AG62" s="20"/>
    </row>
    <row r="63" spans="1:33" ht="15.75" customHeight="1" x14ac:dyDescent="0.2">
      <c r="A63" s="13"/>
      <c r="B63" s="13"/>
      <c r="C63" s="24"/>
      <c r="D63" s="15"/>
      <c r="E63" s="15"/>
      <c r="F63" s="14"/>
      <c r="G63" s="14"/>
      <c r="H63" s="14"/>
      <c r="I63" s="15"/>
      <c r="J63" s="15"/>
      <c r="K63" s="15"/>
      <c r="L63" s="15"/>
      <c r="M63" s="16"/>
      <c r="N63" s="15"/>
      <c r="O63" s="15"/>
      <c r="P63" s="15"/>
      <c r="Q63" s="15"/>
      <c r="R63" s="15"/>
      <c r="S63" s="18"/>
      <c r="T63" s="13"/>
      <c r="U63" s="19"/>
      <c r="V63" s="1"/>
      <c r="W63" s="13"/>
      <c r="X63" s="13"/>
      <c r="Y63" s="13"/>
      <c r="Z63" s="13"/>
      <c r="AA63" s="13"/>
      <c r="AB63" s="13"/>
      <c r="AC63" s="13"/>
      <c r="AD63" s="13"/>
      <c r="AE63" s="20"/>
      <c r="AF63" s="20"/>
      <c r="AG63" s="20"/>
    </row>
    <row r="64" spans="1:33" ht="15.75" customHeight="1" x14ac:dyDescent="0.2">
      <c r="A64" s="13"/>
      <c r="B64" s="13"/>
      <c r="C64" s="24"/>
      <c r="D64" s="15"/>
      <c r="E64" s="15"/>
      <c r="F64" s="14"/>
      <c r="G64" s="14"/>
      <c r="H64" s="14"/>
      <c r="I64" s="15"/>
      <c r="J64" s="15"/>
      <c r="K64" s="15"/>
      <c r="L64" s="15"/>
      <c r="M64" s="16"/>
      <c r="N64" s="15"/>
      <c r="O64" s="15"/>
      <c r="P64" s="15"/>
      <c r="Q64" s="15"/>
      <c r="R64" s="15"/>
      <c r="S64" s="18"/>
      <c r="T64" s="13"/>
      <c r="U64" s="19"/>
      <c r="V64" s="1"/>
      <c r="W64" s="13"/>
      <c r="X64" s="13"/>
      <c r="Y64" s="13"/>
      <c r="Z64" s="13"/>
      <c r="AA64" s="13"/>
      <c r="AB64" s="13"/>
      <c r="AC64" s="13"/>
      <c r="AD64" s="13"/>
      <c r="AE64" s="20"/>
      <c r="AF64" s="20"/>
      <c r="AG64" s="20"/>
    </row>
    <row r="65" spans="1:33" ht="15.75" customHeight="1" x14ac:dyDescent="0.2">
      <c r="A65" s="13"/>
      <c r="B65" s="13"/>
      <c r="C65" s="24"/>
      <c r="D65" s="15"/>
      <c r="E65" s="15"/>
      <c r="F65" s="14"/>
      <c r="G65" s="14"/>
      <c r="H65" s="14"/>
      <c r="I65" s="15"/>
      <c r="J65" s="15"/>
      <c r="K65" s="15"/>
      <c r="L65" s="15"/>
      <c r="M65" s="16"/>
      <c r="N65" s="15"/>
      <c r="O65" s="15"/>
      <c r="P65" s="15"/>
      <c r="Q65" s="15"/>
      <c r="R65" s="15"/>
      <c r="S65" s="18"/>
      <c r="T65" s="13"/>
      <c r="U65" s="19"/>
      <c r="V65" s="1"/>
      <c r="W65" s="13"/>
      <c r="X65" s="13"/>
      <c r="Y65" s="13"/>
      <c r="Z65" s="13"/>
      <c r="AA65" s="13"/>
      <c r="AB65" s="13"/>
      <c r="AC65" s="13"/>
      <c r="AD65" s="13"/>
      <c r="AE65" s="20"/>
      <c r="AF65" s="20"/>
      <c r="AG65" s="20"/>
    </row>
    <row r="66" spans="1:33" ht="15.75" customHeight="1" x14ac:dyDescent="0.2">
      <c r="A66" s="13"/>
      <c r="B66" s="13"/>
      <c r="C66" s="24"/>
      <c r="D66" s="15"/>
      <c r="E66" s="15"/>
      <c r="F66" s="14"/>
      <c r="G66" s="14"/>
      <c r="H66" s="14"/>
      <c r="I66" s="15"/>
      <c r="J66" s="15"/>
      <c r="K66" s="15"/>
      <c r="L66" s="15"/>
      <c r="M66" s="16"/>
      <c r="N66" s="15"/>
      <c r="O66" s="15"/>
      <c r="P66" s="15"/>
      <c r="Q66" s="15"/>
      <c r="R66" s="15"/>
      <c r="S66" s="18"/>
      <c r="T66" s="13"/>
      <c r="U66" s="19"/>
      <c r="V66" s="1"/>
      <c r="W66" s="13"/>
      <c r="X66" s="13"/>
      <c r="Y66" s="13"/>
      <c r="Z66" s="13"/>
      <c r="AA66" s="13"/>
      <c r="AB66" s="13"/>
      <c r="AC66" s="13"/>
      <c r="AD66" s="13"/>
      <c r="AE66" s="20"/>
      <c r="AF66" s="20"/>
      <c r="AG66" s="20"/>
    </row>
    <row r="67" spans="1:33" ht="15.75" customHeight="1" x14ac:dyDescent="0.2">
      <c r="A67" s="13"/>
      <c r="B67" s="13"/>
      <c r="C67" s="24"/>
      <c r="D67" s="15"/>
      <c r="E67" s="15"/>
      <c r="F67" s="14"/>
      <c r="G67" s="14"/>
      <c r="H67" s="14"/>
      <c r="I67" s="15"/>
      <c r="J67" s="15"/>
      <c r="K67" s="15"/>
      <c r="L67" s="15"/>
      <c r="M67" s="16"/>
      <c r="N67" s="15"/>
      <c r="O67" s="15"/>
      <c r="P67" s="15"/>
      <c r="Q67" s="15"/>
      <c r="R67" s="15"/>
      <c r="S67" s="18"/>
      <c r="T67" s="13"/>
      <c r="U67" s="19"/>
      <c r="V67" s="1"/>
      <c r="W67" s="13"/>
      <c r="X67" s="13"/>
      <c r="Y67" s="13"/>
      <c r="Z67" s="13"/>
      <c r="AA67" s="13"/>
      <c r="AB67" s="13"/>
      <c r="AC67" s="13"/>
      <c r="AD67" s="13"/>
      <c r="AE67" s="20"/>
      <c r="AF67" s="20"/>
      <c r="AG67" s="20"/>
    </row>
    <row r="68" spans="1:33" ht="15.75" customHeight="1" x14ac:dyDescent="0.2">
      <c r="A68" s="13"/>
      <c r="B68" s="13"/>
      <c r="C68" s="24"/>
      <c r="D68" s="15"/>
      <c r="E68" s="15"/>
      <c r="F68" s="14"/>
      <c r="G68" s="14"/>
      <c r="H68" s="14"/>
      <c r="I68" s="15"/>
      <c r="J68" s="15"/>
      <c r="K68" s="15"/>
      <c r="L68" s="15"/>
      <c r="M68" s="16"/>
      <c r="N68" s="15"/>
      <c r="O68" s="15"/>
      <c r="P68" s="15"/>
      <c r="Q68" s="15"/>
      <c r="R68" s="15"/>
      <c r="S68" s="18"/>
      <c r="T68" s="13"/>
      <c r="U68" s="19"/>
      <c r="V68" s="1"/>
      <c r="W68" s="13"/>
      <c r="X68" s="13"/>
      <c r="Y68" s="13"/>
      <c r="Z68" s="13"/>
      <c r="AA68" s="13"/>
      <c r="AB68" s="13"/>
      <c r="AC68" s="13"/>
      <c r="AD68" s="13"/>
      <c r="AE68" s="20"/>
      <c r="AF68" s="20"/>
      <c r="AG68" s="20"/>
    </row>
    <row r="69" spans="1:33" ht="15.75" customHeight="1" x14ac:dyDescent="0.2">
      <c r="A69" s="13"/>
      <c r="B69" s="13"/>
      <c r="C69" s="24"/>
      <c r="D69" s="15"/>
      <c r="E69" s="15"/>
      <c r="F69" s="14"/>
      <c r="G69" s="14"/>
      <c r="H69" s="14"/>
      <c r="I69" s="15"/>
      <c r="J69" s="15"/>
      <c r="K69" s="15"/>
      <c r="L69" s="15"/>
      <c r="M69" s="16"/>
      <c r="N69" s="15"/>
      <c r="O69" s="15"/>
      <c r="P69" s="15"/>
      <c r="Q69" s="15"/>
      <c r="R69" s="15"/>
      <c r="S69" s="18"/>
      <c r="T69" s="13"/>
      <c r="U69" s="19"/>
      <c r="V69" s="1"/>
      <c r="W69" s="13"/>
      <c r="X69" s="13"/>
      <c r="Y69" s="13"/>
      <c r="Z69" s="13"/>
      <c r="AA69" s="13"/>
      <c r="AB69" s="13"/>
      <c r="AC69" s="13"/>
      <c r="AD69" s="13"/>
      <c r="AE69" s="20"/>
      <c r="AF69" s="20"/>
      <c r="AG69" s="20"/>
    </row>
    <row r="70" spans="1:33" ht="15.75" customHeight="1" x14ac:dyDescent="0.2">
      <c r="A70" s="13"/>
      <c r="B70" s="13"/>
      <c r="C70" s="24"/>
      <c r="D70" s="15"/>
      <c r="E70" s="15"/>
      <c r="F70" s="14"/>
      <c r="G70" s="14"/>
      <c r="H70" s="14"/>
      <c r="I70" s="15"/>
      <c r="J70" s="15"/>
      <c r="K70" s="15"/>
      <c r="L70" s="15"/>
      <c r="M70" s="16"/>
      <c r="N70" s="15"/>
      <c r="O70" s="15"/>
      <c r="P70" s="15"/>
      <c r="Q70" s="15"/>
      <c r="R70" s="15"/>
      <c r="S70" s="18"/>
      <c r="T70" s="13"/>
      <c r="U70" s="19"/>
      <c r="V70" s="1"/>
      <c r="W70" s="13"/>
      <c r="X70" s="13"/>
      <c r="Y70" s="13"/>
      <c r="Z70" s="13"/>
      <c r="AA70" s="13"/>
      <c r="AB70" s="13"/>
      <c r="AC70" s="13"/>
      <c r="AD70" s="13"/>
      <c r="AE70" s="20"/>
      <c r="AF70" s="20"/>
      <c r="AG70" s="20"/>
    </row>
    <row r="71" spans="1:33" ht="15.75" customHeight="1" x14ac:dyDescent="0.2">
      <c r="A71" s="13"/>
      <c r="B71" s="13"/>
      <c r="C71" s="24"/>
      <c r="D71" s="15"/>
      <c r="E71" s="15"/>
      <c r="F71" s="14"/>
      <c r="G71" s="14"/>
      <c r="H71" s="14"/>
      <c r="I71" s="15"/>
      <c r="J71" s="15"/>
      <c r="K71" s="15"/>
      <c r="L71" s="15"/>
      <c r="M71" s="16"/>
      <c r="N71" s="15"/>
      <c r="O71" s="15"/>
      <c r="P71" s="15"/>
      <c r="Q71" s="15"/>
      <c r="R71" s="15"/>
      <c r="S71" s="18"/>
      <c r="T71" s="13"/>
      <c r="U71" s="19"/>
      <c r="V71" s="1"/>
      <c r="W71" s="13"/>
      <c r="X71" s="13"/>
      <c r="Y71" s="13"/>
      <c r="Z71" s="13"/>
      <c r="AA71" s="13"/>
      <c r="AB71" s="13"/>
      <c r="AC71" s="13"/>
      <c r="AD71" s="13"/>
      <c r="AE71" s="20"/>
      <c r="AF71" s="20"/>
      <c r="AG71" s="20"/>
    </row>
    <row r="72" spans="1:33" ht="15.75" customHeight="1" x14ac:dyDescent="0.2">
      <c r="A72" s="13"/>
      <c r="B72" s="13"/>
      <c r="C72" s="24"/>
      <c r="D72" s="15"/>
      <c r="E72" s="15"/>
      <c r="F72" s="14"/>
      <c r="G72" s="14"/>
      <c r="H72" s="14"/>
      <c r="I72" s="15"/>
      <c r="J72" s="15"/>
      <c r="K72" s="15"/>
      <c r="L72" s="15"/>
      <c r="M72" s="16"/>
      <c r="N72" s="15"/>
      <c r="O72" s="15"/>
      <c r="P72" s="15"/>
      <c r="Q72" s="15"/>
      <c r="R72" s="15"/>
      <c r="S72" s="18"/>
      <c r="T72" s="13"/>
      <c r="U72" s="19"/>
      <c r="V72" s="1"/>
      <c r="W72" s="13"/>
      <c r="X72" s="13"/>
      <c r="Y72" s="13"/>
      <c r="Z72" s="13"/>
      <c r="AA72" s="13"/>
      <c r="AB72" s="13"/>
      <c r="AC72" s="13"/>
      <c r="AD72" s="13"/>
      <c r="AE72" s="20"/>
      <c r="AF72" s="20"/>
      <c r="AG72" s="20"/>
    </row>
    <row r="73" spans="1:33" ht="15.75" customHeight="1" x14ac:dyDescent="0.2">
      <c r="A73" s="13"/>
      <c r="B73" s="13"/>
      <c r="C73" s="24"/>
      <c r="D73" s="15"/>
      <c r="E73" s="15"/>
      <c r="F73" s="14"/>
      <c r="G73" s="14"/>
      <c r="H73" s="14"/>
      <c r="I73" s="15"/>
      <c r="J73" s="15"/>
      <c r="K73" s="15"/>
      <c r="L73" s="15"/>
      <c r="M73" s="16"/>
      <c r="N73" s="15"/>
      <c r="O73" s="15"/>
      <c r="P73" s="15"/>
      <c r="Q73" s="15"/>
      <c r="R73" s="15"/>
      <c r="S73" s="18"/>
      <c r="T73" s="13"/>
      <c r="U73" s="19"/>
      <c r="V73" s="1"/>
      <c r="W73" s="13"/>
      <c r="X73" s="13"/>
      <c r="Y73" s="13"/>
      <c r="Z73" s="13"/>
      <c r="AA73" s="13"/>
      <c r="AB73" s="13"/>
      <c r="AC73" s="13"/>
      <c r="AD73" s="13"/>
      <c r="AE73" s="20"/>
      <c r="AF73" s="20"/>
      <c r="AG73" s="20"/>
    </row>
    <row r="74" spans="1:33" ht="15.75" customHeight="1" x14ac:dyDescent="0.2">
      <c r="A74" s="13"/>
      <c r="B74" s="13"/>
      <c r="C74" s="24"/>
      <c r="D74" s="15"/>
      <c r="E74" s="15"/>
      <c r="F74" s="14"/>
      <c r="G74" s="14"/>
      <c r="H74" s="14"/>
      <c r="I74" s="15"/>
      <c r="J74" s="15"/>
      <c r="K74" s="15"/>
      <c r="L74" s="15"/>
      <c r="M74" s="16"/>
      <c r="N74" s="15"/>
      <c r="O74" s="15"/>
      <c r="P74" s="15"/>
      <c r="Q74" s="15"/>
      <c r="R74" s="15"/>
      <c r="S74" s="18"/>
      <c r="T74" s="13"/>
      <c r="U74" s="19"/>
      <c r="V74" s="1"/>
      <c r="W74" s="13"/>
      <c r="X74" s="13"/>
      <c r="Y74" s="13"/>
      <c r="Z74" s="13"/>
      <c r="AA74" s="13"/>
      <c r="AB74" s="13"/>
      <c r="AC74" s="13"/>
      <c r="AD74" s="13"/>
      <c r="AE74" s="20"/>
      <c r="AF74" s="20"/>
      <c r="AG74" s="20"/>
    </row>
    <row r="75" spans="1:33" ht="15.75" customHeight="1" x14ac:dyDescent="0.2">
      <c r="A75" s="13"/>
      <c r="B75" s="13"/>
      <c r="C75" s="24"/>
      <c r="D75" s="15"/>
      <c r="E75" s="15"/>
      <c r="F75" s="14"/>
      <c r="G75" s="14"/>
      <c r="H75" s="14"/>
      <c r="I75" s="15"/>
      <c r="J75" s="15"/>
      <c r="K75" s="15"/>
      <c r="L75" s="15"/>
      <c r="M75" s="16"/>
      <c r="N75" s="15"/>
      <c r="O75" s="15"/>
      <c r="P75" s="15"/>
      <c r="Q75" s="15"/>
      <c r="R75" s="15"/>
      <c r="S75" s="18"/>
      <c r="T75" s="13"/>
      <c r="U75" s="19"/>
      <c r="V75" s="1"/>
      <c r="W75" s="13"/>
      <c r="X75" s="13"/>
      <c r="Y75" s="13"/>
      <c r="Z75" s="13"/>
      <c r="AA75" s="13"/>
      <c r="AB75" s="13"/>
      <c r="AC75" s="13"/>
      <c r="AD75" s="13"/>
      <c r="AE75" s="20"/>
      <c r="AF75" s="20"/>
      <c r="AG75" s="20"/>
    </row>
    <row r="76" spans="1:33" ht="15.75" customHeight="1" x14ac:dyDescent="0.2">
      <c r="A76" s="13"/>
      <c r="B76" s="13"/>
      <c r="C76" s="24"/>
      <c r="D76" s="15"/>
      <c r="E76" s="15"/>
      <c r="F76" s="14"/>
      <c r="G76" s="14"/>
      <c r="H76" s="14"/>
      <c r="I76" s="15"/>
      <c r="J76" s="15"/>
      <c r="K76" s="15"/>
      <c r="L76" s="15"/>
      <c r="M76" s="16"/>
      <c r="N76" s="15"/>
      <c r="O76" s="15"/>
      <c r="P76" s="15"/>
      <c r="Q76" s="15"/>
      <c r="R76" s="15"/>
      <c r="S76" s="18"/>
      <c r="T76" s="13"/>
      <c r="U76" s="19"/>
      <c r="V76" s="1"/>
      <c r="W76" s="13"/>
      <c r="X76" s="13"/>
      <c r="Y76" s="13"/>
      <c r="Z76" s="13"/>
      <c r="AA76" s="13"/>
      <c r="AB76" s="13"/>
      <c r="AC76" s="13"/>
      <c r="AD76" s="13"/>
      <c r="AE76" s="20"/>
      <c r="AF76" s="20"/>
      <c r="AG76" s="20"/>
    </row>
    <row r="77" spans="1:33" ht="15.75" customHeight="1" x14ac:dyDescent="0.2">
      <c r="A77" s="13"/>
      <c r="B77" s="13"/>
      <c r="C77" s="24"/>
      <c r="D77" s="15"/>
      <c r="E77" s="15"/>
      <c r="F77" s="14"/>
      <c r="G77" s="14"/>
      <c r="H77" s="14"/>
      <c r="I77" s="15"/>
      <c r="J77" s="15"/>
      <c r="K77" s="15"/>
      <c r="L77" s="15"/>
      <c r="M77" s="16"/>
      <c r="N77" s="15"/>
      <c r="O77" s="15"/>
      <c r="P77" s="15"/>
      <c r="Q77" s="15"/>
      <c r="R77" s="15"/>
      <c r="S77" s="18"/>
      <c r="T77" s="13"/>
      <c r="U77" s="19"/>
      <c r="V77" s="1"/>
      <c r="W77" s="13"/>
      <c r="X77" s="13"/>
      <c r="Y77" s="13"/>
      <c r="Z77" s="13"/>
      <c r="AA77" s="13"/>
      <c r="AB77" s="13"/>
      <c r="AC77" s="13"/>
      <c r="AD77" s="13"/>
      <c r="AE77" s="20"/>
      <c r="AF77" s="20"/>
      <c r="AG77" s="20"/>
    </row>
    <row r="78" spans="1:33" ht="15.75" customHeight="1" x14ac:dyDescent="0.2">
      <c r="A78" s="13"/>
      <c r="B78" s="13"/>
      <c r="C78" s="24"/>
      <c r="D78" s="15"/>
      <c r="E78" s="15"/>
      <c r="F78" s="14"/>
      <c r="G78" s="14"/>
      <c r="H78" s="14"/>
      <c r="I78" s="15"/>
      <c r="J78" s="15"/>
      <c r="K78" s="15"/>
      <c r="L78" s="15"/>
      <c r="M78" s="16"/>
      <c r="N78" s="15"/>
      <c r="O78" s="15"/>
      <c r="P78" s="15"/>
      <c r="Q78" s="15"/>
      <c r="R78" s="15"/>
      <c r="S78" s="18"/>
      <c r="T78" s="13"/>
      <c r="U78" s="19"/>
      <c r="V78" s="1"/>
      <c r="W78" s="13"/>
      <c r="X78" s="13"/>
      <c r="Y78" s="13"/>
      <c r="Z78" s="13"/>
      <c r="AA78" s="13"/>
      <c r="AB78" s="13"/>
      <c r="AC78" s="13"/>
      <c r="AD78" s="13"/>
      <c r="AE78" s="20"/>
      <c r="AF78" s="20"/>
      <c r="AG78" s="20"/>
    </row>
    <row r="79" spans="1:33" ht="15.75" customHeight="1" x14ac:dyDescent="0.2">
      <c r="A79" s="13"/>
      <c r="B79" s="13"/>
      <c r="C79" s="24"/>
      <c r="D79" s="15"/>
      <c r="E79" s="15"/>
      <c r="F79" s="14"/>
      <c r="G79" s="14"/>
      <c r="H79" s="14"/>
      <c r="I79" s="15"/>
      <c r="J79" s="15"/>
      <c r="K79" s="15"/>
      <c r="L79" s="15"/>
      <c r="M79" s="16"/>
      <c r="N79" s="15"/>
      <c r="O79" s="15"/>
      <c r="P79" s="15"/>
      <c r="Q79" s="15"/>
      <c r="R79" s="15"/>
      <c r="S79" s="18"/>
      <c r="T79" s="13"/>
      <c r="U79" s="19"/>
      <c r="V79" s="1"/>
      <c r="W79" s="13"/>
      <c r="X79" s="13"/>
      <c r="Y79" s="13"/>
      <c r="Z79" s="13"/>
      <c r="AA79" s="13"/>
      <c r="AB79" s="13"/>
      <c r="AC79" s="13"/>
      <c r="AD79" s="13"/>
      <c r="AE79" s="20"/>
      <c r="AF79" s="20"/>
      <c r="AG79" s="20"/>
    </row>
    <row r="80" spans="1:33" ht="15.75" customHeight="1" x14ac:dyDescent="0.2">
      <c r="A80" s="13"/>
      <c r="B80" s="13"/>
      <c r="C80" s="24"/>
      <c r="D80" s="15"/>
      <c r="E80" s="15"/>
      <c r="F80" s="14"/>
      <c r="G80" s="14"/>
      <c r="H80" s="14"/>
      <c r="I80" s="15"/>
      <c r="J80" s="15"/>
      <c r="K80" s="15"/>
      <c r="L80" s="15"/>
      <c r="M80" s="16"/>
      <c r="N80" s="15"/>
      <c r="O80" s="15"/>
      <c r="P80" s="15"/>
      <c r="Q80" s="15"/>
      <c r="R80" s="15"/>
      <c r="S80" s="18"/>
      <c r="T80" s="13"/>
      <c r="U80" s="19"/>
      <c r="V80" s="1"/>
      <c r="W80" s="13"/>
      <c r="X80" s="13"/>
      <c r="Y80" s="13"/>
      <c r="Z80" s="13"/>
      <c r="AA80" s="13"/>
      <c r="AB80" s="13"/>
      <c r="AC80" s="13"/>
      <c r="AD80" s="13"/>
      <c r="AE80" s="20"/>
      <c r="AF80" s="20"/>
      <c r="AG80" s="20"/>
    </row>
    <row r="81" spans="1:33" ht="15.75" customHeight="1" x14ac:dyDescent="0.2">
      <c r="A81" s="13"/>
      <c r="B81" s="13"/>
      <c r="C81" s="24"/>
      <c r="D81" s="15"/>
      <c r="E81" s="15"/>
      <c r="F81" s="14"/>
      <c r="G81" s="14"/>
      <c r="H81" s="14"/>
      <c r="I81" s="15"/>
      <c r="J81" s="15"/>
      <c r="K81" s="15"/>
      <c r="L81" s="15"/>
      <c r="M81" s="16"/>
      <c r="N81" s="15"/>
      <c r="O81" s="15"/>
      <c r="P81" s="15"/>
      <c r="Q81" s="15"/>
      <c r="R81" s="15"/>
      <c r="S81" s="18"/>
      <c r="T81" s="13"/>
      <c r="U81" s="19"/>
      <c r="V81" s="1"/>
      <c r="W81" s="13"/>
      <c r="X81" s="13"/>
      <c r="Y81" s="13"/>
      <c r="Z81" s="13"/>
      <c r="AA81" s="13"/>
      <c r="AB81" s="13"/>
      <c r="AC81" s="13"/>
      <c r="AD81" s="13"/>
      <c r="AE81" s="20"/>
      <c r="AF81" s="20"/>
      <c r="AG81" s="20"/>
    </row>
    <row r="82" spans="1:33" ht="15.75" customHeight="1" x14ac:dyDescent="0.2">
      <c r="A82" s="13"/>
      <c r="B82" s="13"/>
      <c r="C82" s="24"/>
      <c r="D82" s="15"/>
      <c r="E82" s="15"/>
      <c r="F82" s="14"/>
      <c r="G82" s="14"/>
      <c r="H82" s="14"/>
      <c r="I82" s="15"/>
      <c r="J82" s="15"/>
      <c r="K82" s="15"/>
      <c r="L82" s="15"/>
      <c r="M82" s="16"/>
      <c r="N82" s="15"/>
      <c r="O82" s="15"/>
      <c r="P82" s="15"/>
      <c r="Q82" s="15"/>
      <c r="R82" s="15"/>
      <c r="S82" s="18"/>
      <c r="T82" s="13"/>
      <c r="U82" s="19"/>
      <c r="V82" s="1"/>
      <c r="W82" s="13"/>
      <c r="X82" s="13"/>
      <c r="Y82" s="13"/>
      <c r="Z82" s="13"/>
      <c r="AA82" s="13"/>
      <c r="AB82" s="13"/>
      <c r="AC82" s="13"/>
      <c r="AD82" s="13"/>
      <c r="AE82" s="20"/>
      <c r="AF82" s="20"/>
      <c r="AG82" s="20"/>
    </row>
    <row r="83" spans="1:33" ht="15.75" customHeight="1" x14ac:dyDescent="0.2">
      <c r="A83" s="13"/>
      <c r="B83" s="13"/>
      <c r="C83" s="24"/>
      <c r="D83" s="15"/>
      <c r="E83" s="15"/>
      <c r="F83" s="14"/>
      <c r="G83" s="14"/>
      <c r="H83" s="14"/>
      <c r="I83" s="15"/>
      <c r="J83" s="15"/>
      <c r="K83" s="15"/>
      <c r="L83" s="15"/>
      <c r="M83" s="16"/>
      <c r="N83" s="15"/>
      <c r="O83" s="15"/>
      <c r="P83" s="15"/>
      <c r="Q83" s="15"/>
      <c r="R83" s="15"/>
      <c r="S83" s="18"/>
      <c r="T83" s="13"/>
      <c r="U83" s="19"/>
      <c r="V83" s="1"/>
      <c r="W83" s="13"/>
      <c r="X83" s="13"/>
      <c r="Y83" s="13"/>
      <c r="Z83" s="13"/>
      <c r="AA83" s="13"/>
      <c r="AB83" s="13"/>
      <c r="AC83" s="13"/>
      <c r="AD83" s="13"/>
      <c r="AE83" s="20"/>
      <c r="AF83" s="20"/>
      <c r="AG83" s="20"/>
    </row>
    <row r="84" spans="1:33" ht="15.75" customHeight="1" x14ac:dyDescent="0.2">
      <c r="A84" s="13"/>
      <c r="B84" s="13"/>
      <c r="C84" s="24"/>
      <c r="D84" s="15"/>
      <c r="E84" s="15"/>
      <c r="F84" s="14"/>
      <c r="G84" s="14"/>
      <c r="H84" s="14"/>
      <c r="I84" s="15"/>
      <c r="J84" s="15"/>
      <c r="K84" s="15"/>
      <c r="L84" s="15"/>
      <c r="M84" s="16"/>
      <c r="N84" s="15"/>
      <c r="O84" s="15"/>
      <c r="P84" s="15"/>
      <c r="Q84" s="15"/>
      <c r="R84" s="15"/>
      <c r="S84" s="18"/>
      <c r="T84" s="13"/>
      <c r="U84" s="19"/>
      <c r="V84" s="1"/>
      <c r="W84" s="13"/>
      <c r="X84" s="13"/>
      <c r="Y84" s="13"/>
      <c r="Z84" s="13"/>
      <c r="AA84" s="13"/>
      <c r="AB84" s="13"/>
      <c r="AC84" s="13"/>
      <c r="AD84" s="13"/>
      <c r="AE84" s="20"/>
      <c r="AF84" s="20"/>
      <c r="AG84" s="20"/>
    </row>
    <row r="85" spans="1:33" ht="15.75" customHeight="1" x14ac:dyDescent="0.2">
      <c r="A85" s="13"/>
      <c r="B85" s="13"/>
      <c r="C85" s="24"/>
      <c r="D85" s="15"/>
      <c r="E85" s="15"/>
      <c r="F85" s="14"/>
      <c r="G85" s="14"/>
      <c r="H85" s="14"/>
      <c r="I85" s="15"/>
      <c r="J85" s="15"/>
      <c r="K85" s="15"/>
      <c r="L85" s="15"/>
      <c r="M85" s="16"/>
      <c r="N85" s="15"/>
      <c r="O85" s="15"/>
      <c r="P85" s="15"/>
      <c r="Q85" s="15"/>
      <c r="R85" s="15"/>
      <c r="S85" s="18"/>
      <c r="T85" s="13"/>
      <c r="U85" s="19"/>
      <c r="V85" s="1"/>
      <c r="W85" s="13"/>
      <c r="X85" s="13"/>
      <c r="Y85" s="13"/>
      <c r="Z85" s="13"/>
      <c r="AA85" s="13"/>
      <c r="AB85" s="13"/>
      <c r="AC85" s="13"/>
      <c r="AD85" s="13"/>
      <c r="AE85" s="20"/>
      <c r="AF85" s="20"/>
      <c r="AG85" s="20"/>
    </row>
    <row r="86" spans="1:33" ht="15.75" customHeight="1" x14ac:dyDescent="0.2">
      <c r="A86" s="13"/>
      <c r="B86" s="13"/>
      <c r="C86" s="24"/>
      <c r="D86" s="15"/>
      <c r="E86" s="15"/>
      <c r="F86" s="14"/>
      <c r="G86" s="14"/>
      <c r="H86" s="14"/>
      <c r="I86" s="15"/>
      <c r="J86" s="15"/>
      <c r="K86" s="15"/>
      <c r="L86" s="15"/>
      <c r="M86" s="16"/>
      <c r="N86" s="15"/>
      <c r="O86" s="15"/>
      <c r="P86" s="15"/>
      <c r="Q86" s="15"/>
      <c r="R86" s="15"/>
      <c r="S86" s="18"/>
      <c r="T86" s="13"/>
      <c r="U86" s="19"/>
      <c r="V86" s="1"/>
      <c r="W86" s="13"/>
      <c r="X86" s="13"/>
      <c r="Y86" s="13"/>
      <c r="Z86" s="13"/>
      <c r="AA86" s="13"/>
      <c r="AB86" s="13"/>
      <c r="AC86" s="13"/>
      <c r="AD86" s="13"/>
      <c r="AE86" s="20"/>
      <c r="AF86" s="20"/>
      <c r="AG86" s="20"/>
    </row>
    <row r="87" spans="1:33" ht="15.75" customHeight="1" x14ac:dyDescent="0.2">
      <c r="A87" s="13"/>
      <c r="B87" s="13"/>
      <c r="C87" s="24"/>
      <c r="D87" s="15"/>
      <c r="E87" s="15"/>
      <c r="F87" s="14"/>
      <c r="G87" s="14"/>
      <c r="H87" s="14"/>
      <c r="I87" s="15"/>
      <c r="J87" s="15"/>
      <c r="K87" s="15"/>
      <c r="L87" s="15"/>
      <c r="M87" s="16"/>
      <c r="N87" s="15"/>
      <c r="O87" s="15"/>
      <c r="P87" s="15"/>
      <c r="Q87" s="15"/>
      <c r="R87" s="15"/>
      <c r="S87" s="18"/>
      <c r="T87" s="13"/>
      <c r="U87" s="19"/>
      <c r="V87" s="1"/>
      <c r="W87" s="13"/>
      <c r="X87" s="13"/>
      <c r="Y87" s="13"/>
      <c r="Z87" s="13"/>
      <c r="AA87" s="13"/>
      <c r="AB87" s="13"/>
      <c r="AC87" s="13"/>
      <c r="AD87" s="13"/>
      <c r="AE87" s="20"/>
      <c r="AF87" s="20"/>
      <c r="AG87" s="20"/>
    </row>
    <row r="88" spans="1:33" ht="15.75" customHeight="1" x14ac:dyDescent="0.2">
      <c r="A88" s="13"/>
      <c r="B88" s="13"/>
      <c r="C88" s="24"/>
      <c r="D88" s="15"/>
      <c r="E88" s="15"/>
      <c r="F88" s="14"/>
      <c r="G88" s="14"/>
      <c r="H88" s="14"/>
      <c r="I88" s="15"/>
      <c r="J88" s="15"/>
      <c r="K88" s="15"/>
      <c r="L88" s="15"/>
      <c r="M88" s="16"/>
      <c r="N88" s="15"/>
      <c r="O88" s="15"/>
      <c r="P88" s="15"/>
      <c r="Q88" s="15"/>
      <c r="R88" s="15"/>
      <c r="S88" s="18"/>
      <c r="T88" s="13"/>
      <c r="U88" s="19"/>
      <c r="V88" s="1"/>
      <c r="W88" s="13"/>
      <c r="X88" s="13"/>
      <c r="Y88" s="13"/>
      <c r="Z88" s="13"/>
      <c r="AA88" s="13"/>
      <c r="AB88" s="13"/>
      <c r="AC88" s="13"/>
      <c r="AD88" s="13"/>
      <c r="AE88" s="20"/>
      <c r="AF88" s="20"/>
      <c r="AG88" s="20"/>
    </row>
    <row r="89" spans="1:33" ht="15.75" customHeight="1" x14ac:dyDescent="0.2">
      <c r="A89" s="13"/>
      <c r="B89" s="13"/>
      <c r="C89" s="24"/>
      <c r="D89" s="15"/>
      <c r="E89" s="15"/>
      <c r="F89" s="14"/>
      <c r="G89" s="14"/>
      <c r="H89" s="14"/>
      <c r="I89" s="15"/>
      <c r="J89" s="15"/>
      <c r="K89" s="15"/>
      <c r="L89" s="15"/>
      <c r="M89" s="16"/>
      <c r="N89" s="15"/>
      <c r="O89" s="15"/>
      <c r="P89" s="15"/>
      <c r="Q89" s="15"/>
      <c r="R89" s="15"/>
      <c r="S89" s="18"/>
      <c r="T89" s="13"/>
      <c r="U89" s="19"/>
      <c r="V89" s="1"/>
      <c r="W89" s="13"/>
      <c r="X89" s="13"/>
      <c r="Y89" s="13"/>
      <c r="Z89" s="13"/>
      <c r="AA89" s="13"/>
      <c r="AB89" s="13"/>
      <c r="AC89" s="13"/>
      <c r="AD89" s="13"/>
      <c r="AE89" s="20"/>
      <c r="AF89" s="20"/>
      <c r="AG89" s="20"/>
    </row>
    <row r="90" spans="1:33" ht="15.75" customHeight="1" x14ac:dyDescent="0.2">
      <c r="A90" s="13"/>
      <c r="B90" s="13"/>
      <c r="C90" s="24"/>
      <c r="D90" s="15"/>
      <c r="E90" s="15"/>
      <c r="F90" s="14"/>
      <c r="G90" s="14"/>
      <c r="H90" s="14"/>
      <c r="I90" s="15"/>
      <c r="J90" s="15"/>
      <c r="K90" s="15"/>
      <c r="L90" s="15"/>
      <c r="M90" s="16"/>
      <c r="N90" s="15"/>
      <c r="O90" s="15"/>
      <c r="P90" s="15"/>
      <c r="Q90" s="15"/>
      <c r="R90" s="15"/>
      <c r="S90" s="18"/>
      <c r="T90" s="13"/>
      <c r="U90" s="19"/>
      <c r="V90" s="1"/>
      <c r="W90" s="13"/>
      <c r="X90" s="13"/>
      <c r="Y90" s="13"/>
      <c r="Z90" s="13"/>
      <c r="AA90" s="13"/>
      <c r="AB90" s="13"/>
      <c r="AC90" s="13"/>
      <c r="AD90" s="13"/>
      <c r="AE90" s="20"/>
      <c r="AF90" s="20"/>
      <c r="AG90" s="20"/>
    </row>
    <row r="91" spans="1:33" ht="15.75" customHeight="1" x14ac:dyDescent="0.2">
      <c r="A91" s="13"/>
      <c r="B91" s="13"/>
      <c r="C91" s="24"/>
      <c r="D91" s="15"/>
      <c r="E91" s="15"/>
      <c r="F91" s="14"/>
      <c r="G91" s="14"/>
      <c r="H91" s="14"/>
      <c r="I91" s="15"/>
      <c r="J91" s="15"/>
      <c r="K91" s="15"/>
      <c r="L91" s="15"/>
      <c r="M91" s="16"/>
      <c r="N91" s="15"/>
      <c r="O91" s="15"/>
      <c r="P91" s="15"/>
      <c r="Q91" s="15"/>
      <c r="R91" s="15"/>
      <c r="S91" s="18"/>
      <c r="T91" s="13"/>
      <c r="U91" s="19"/>
      <c r="V91" s="1"/>
      <c r="W91" s="13"/>
      <c r="X91" s="13"/>
      <c r="Y91" s="13"/>
      <c r="Z91" s="13"/>
      <c r="AA91" s="13"/>
      <c r="AB91" s="13"/>
      <c r="AC91" s="13"/>
      <c r="AD91" s="13"/>
      <c r="AE91" s="20"/>
      <c r="AF91" s="20"/>
      <c r="AG91" s="20"/>
    </row>
    <row r="92" spans="1:33" ht="15.75" customHeight="1" x14ac:dyDescent="0.2">
      <c r="A92" s="13"/>
      <c r="B92" s="13"/>
      <c r="C92" s="24"/>
      <c r="D92" s="15"/>
      <c r="E92" s="15"/>
      <c r="F92" s="14"/>
      <c r="G92" s="14"/>
      <c r="H92" s="14"/>
      <c r="I92" s="15"/>
      <c r="J92" s="15"/>
      <c r="K92" s="15"/>
      <c r="L92" s="15"/>
      <c r="M92" s="16"/>
      <c r="N92" s="15"/>
      <c r="O92" s="15"/>
      <c r="P92" s="15"/>
      <c r="Q92" s="15"/>
      <c r="R92" s="15"/>
      <c r="S92" s="18"/>
      <c r="T92" s="13"/>
      <c r="U92" s="19"/>
      <c r="V92" s="1"/>
      <c r="W92" s="13"/>
      <c r="X92" s="13"/>
      <c r="Y92" s="13"/>
      <c r="Z92" s="13"/>
      <c r="AA92" s="13"/>
      <c r="AB92" s="13"/>
      <c r="AC92" s="13"/>
      <c r="AD92" s="13"/>
      <c r="AE92" s="20"/>
      <c r="AF92" s="20"/>
      <c r="AG92" s="20"/>
    </row>
    <row r="93" spans="1:33" ht="15.75" customHeight="1" x14ac:dyDescent="0.2">
      <c r="A93" s="13"/>
      <c r="B93" s="13"/>
      <c r="C93" s="24"/>
      <c r="D93" s="15"/>
      <c r="E93" s="15"/>
      <c r="F93" s="14"/>
      <c r="G93" s="14"/>
      <c r="H93" s="14"/>
      <c r="I93" s="15"/>
      <c r="J93" s="15"/>
      <c r="K93" s="15"/>
      <c r="L93" s="15"/>
      <c r="M93" s="16"/>
      <c r="N93" s="15"/>
      <c r="O93" s="15"/>
      <c r="P93" s="15"/>
      <c r="Q93" s="15"/>
      <c r="R93" s="15"/>
      <c r="S93" s="18"/>
      <c r="T93" s="13"/>
      <c r="U93" s="19"/>
      <c r="V93" s="1"/>
      <c r="W93" s="13"/>
      <c r="X93" s="13"/>
      <c r="Y93" s="13"/>
      <c r="Z93" s="13"/>
      <c r="AA93" s="13"/>
      <c r="AB93" s="13"/>
      <c r="AC93" s="13"/>
      <c r="AD93" s="13"/>
      <c r="AE93" s="20"/>
      <c r="AF93" s="20"/>
      <c r="AG93" s="20"/>
    </row>
    <row r="94" spans="1:33" ht="15.75" customHeight="1" x14ac:dyDescent="0.2">
      <c r="A94" s="13"/>
      <c r="B94" s="13"/>
      <c r="C94" s="24"/>
      <c r="D94" s="15"/>
      <c r="E94" s="15"/>
      <c r="F94" s="14"/>
      <c r="G94" s="14"/>
      <c r="H94" s="14"/>
      <c r="I94" s="15"/>
      <c r="J94" s="15"/>
      <c r="K94" s="15"/>
      <c r="L94" s="15"/>
      <c r="M94" s="16"/>
      <c r="N94" s="15"/>
      <c r="O94" s="15"/>
      <c r="P94" s="15"/>
      <c r="Q94" s="15"/>
      <c r="R94" s="15"/>
      <c r="S94" s="18"/>
      <c r="T94" s="13"/>
      <c r="U94" s="19"/>
      <c r="V94" s="1"/>
      <c r="W94" s="13"/>
      <c r="X94" s="13"/>
      <c r="Y94" s="13"/>
      <c r="Z94" s="13"/>
      <c r="AA94" s="13"/>
      <c r="AB94" s="13"/>
      <c r="AC94" s="13"/>
      <c r="AD94" s="13"/>
      <c r="AE94" s="20"/>
      <c r="AF94" s="20"/>
      <c r="AG94" s="20"/>
    </row>
    <row r="95" spans="1:33" ht="15.75" customHeight="1" x14ac:dyDescent="0.2">
      <c r="A95" s="13"/>
      <c r="B95" s="13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22"/>
      <c r="R95" s="22"/>
      <c r="S95" s="18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</row>
    <row r="96" spans="1:33" ht="15.75" customHeight="1" x14ac:dyDescent="0.2">
      <c r="A96" s="13"/>
      <c r="B96" s="13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22"/>
      <c r="R96" s="22"/>
      <c r="S96" s="18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</row>
    <row r="97" spans="1:33" ht="15.75" customHeight="1" x14ac:dyDescent="0.2">
      <c r="A97" s="13"/>
      <c r="B97" s="13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22"/>
      <c r="R97" s="22"/>
      <c r="S97" s="18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</row>
    <row r="98" spans="1:33" ht="15.75" customHeight="1" x14ac:dyDescent="0.2">
      <c r="A98" s="13"/>
      <c r="B98" s="13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22"/>
      <c r="R98" s="22"/>
      <c r="S98" s="18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</row>
    <row r="99" spans="1:33" ht="15.75" customHeight="1" x14ac:dyDescent="0.2">
      <c r="A99" s="13"/>
      <c r="B99" s="13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22"/>
      <c r="R99" s="22"/>
      <c r="S99" s="18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</row>
    <row r="100" spans="1:33" ht="15.75" customHeight="1" x14ac:dyDescent="0.2">
      <c r="A100" s="13"/>
      <c r="B100" s="13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22"/>
      <c r="R100" s="22"/>
      <c r="S100" s="18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</row>
    <row r="101" spans="1:33" ht="15.75" customHeight="1" x14ac:dyDescent="0.2">
      <c r="A101" s="13"/>
      <c r="B101" s="13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22"/>
      <c r="R101" s="22"/>
      <c r="S101" s="18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</row>
    <row r="102" spans="1:33" ht="15.75" customHeight="1" x14ac:dyDescent="0.2">
      <c r="A102" s="13"/>
      <c r="B102" s="13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22"/>
      <c r="R102" s="22"/>
      <c r="S102" s="18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</row>
    <row r="103" spans="1:33" ht="15.75" customHeight="1" x14ac:dyDescent="0.2">
      <c r="A103" s="13"/>
      <c r="B103" s="13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22"/>
      <c r="R103" s="22"/>
      <c r="S103" s="18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</row>
    <row r="104" spans="1:33" ht="15.75" customHeight="1" x14ac:dyDescent="0.2">
      <c r="A104" s="13"/>
      <c r="B104" s="13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22"/>
      <c r="R104" s="22"/>
      <c r="S104" s="18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</row>
    <row r="105" spans="1:33" ht="15.75" customHeight="1" x14ac:dyDescent="0.2">
      <c r="A105" s="13"/>
      <c r="B105" s="13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22"/>
      <c r="R105" s="22"/>
      <c r="S105" s="18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</row>
    <row r="106" spans="1:33" ht="15.75" customHeight="1" x14ac:dyDescent="0.2">
      <c r="A106" s="13"/>
      <c r="B106" s="13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22"/>
      <c r="R106" s="22"/>
      <c r="S106" s="18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</row>
    <row r="107" spans="1:33" ht="15.75" customHeight="1" x14ac:dyDescent="0.2">
      <c r="A107" s="13"/>
      <c r="B107" s="13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22"/>
      <c r="R107" s="22"/>
      <c r="S107" s="18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</row>
    <row r="108" spans="1:33" ht="15.75" customHeight="1" x14ac:dyDescent="0.2">
      <c r="A108" s="13"/>
      <c r="B108" s="13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22"/>
      <c r="R108" s="22"/>
      <c r="S108" s="18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</row>
    <row r="109" spans="1:33" ht="15.75" customHeight="1" x14ac:dyDescent="0.2">
      <c r="A109" s="13"/>
      <c r="B109" s="13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22"/>
      <c r="R109" s="22"/>
      <c r="S109" s="18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</row>
    <row r="110" spans="1:33" ht="15.75" customHeight="1" x14ac:dyDescent="0.2">
      <c r="A110" s="13"/>
      <c r="B110" s="13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22"/>
      <c r="R110" s="22"/>
      <c r="S110" s="18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</row>
    <row r="111" spans="1:33" ht="15.75" customHeight="1" x14ac:dyDescent="0.2">
      <c r="A111" s="13"/>
      <c r="B111" s="13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22"/>
      <c r="R111" s="22"/>
      <c r="S111" s="18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</row>
    <row r="112" spans="1:33" ht="15.75" customHeight="1" x14ac:dyDescent="0.2">
      <c r="A112" s="13"/>
      <c r="B112" s="13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22"/>
      <c r="R112" s="22"/>
      <c r="S112" s="18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</row>
    <row r="113" spans="1:33" ht="15.75" customHeight="1" x14ac:dyDescent="0.2">
      <c r="A113" s="13"/>
      <c r="B113" s="13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22"/>
      <c r="R113" s="22"/>
      <c r="S113" s="18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</row>
    <row r="114" spans="1:33" ht="15.75" customHeight="1" x14ac:dyDescent="0.2">
      <c r="A114" s="13"/>
      <c r="B114" s="13"/>
      <c r="C114" s="22"/>
      <c r="D114" s="22"/>
      <c r="E114" s="22"/>
      <c r="F114" s="22"/>
      <c r="G114" s="22"/>
      <c r="H114" s="22"/>
      <c r="I114" s="22"/>
      <c r="J114" s="22"/>
      <c r="K114" s="22"/>
      <c r="L114" s="22"/>
      <c r="M114" s="22"/>
      <c r="N114" s="22"/>
      <c r="O114" s="22"/>
      <c r="P114" s="22"/>
      <c r="Q114" s="22"/>
      <c r="R114" s="22"/>
      <c r="S114" s="18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</row>
    <row r="115" spans="1:33" ht="15.75" customHeight="1" x14ac:dyDescent="0.2">
      <c r="A115" s="13"/>
      <c r="B115" s="13"/>
      <c r="C115" s="22"/>
      <c r="D115" s="22"/>
      <c r="E115" s="22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18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</row>
    <row r="116" spans="1:33" ht="15.75" customHeight="1" x14ac:dyDescent="0.2">
      <c r="A116" s="13"/>
      <c r="B116" s="13"/>
      <c r="C116" s="22"/>
      <c r="D116" s="22"/>
      <c r="E116" s="22"/>
      <c r="F116" s="22"/>
      <c r="G116" s="22"/>
      <c r="H116" s="22"/>
      <c r="I116" s="22"/>
      <c r="J116" s="22"/>
      <c r="K116" s="22"/>
      <c r="L116" s="22"/>
      <c r="M116" s="22"/>
      <c r="N116" s="22"/>
      <c r="O116" s="22"/>
      <c r="P116" s="22"/>
      <c r="Q116" s="22"/>
      <c r="R116" s="22"/>
      <c r="S116" s="18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</row>
    <row r="117" spans="1:33" ht="15.75" customHeight="1" x14ac:dyDescent="0.2">
      <c r="A117" s="13"/>
      <c r="B117" s="13"/>
      <c r="C117" s="22"/>
      <c r="D117" s="22"/>
      <c r="E117" s="22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18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</row>
    <row r="118" spans="1:33" ht="15.75" customHeight="1" x14ac:dyDescent="0.2">
      <c r="A118" s="13"/>
      <c r="B118" s="13"/>
      <c r="C118" s="22"/>
      <c r="D118" s="22"/>
      <c r="E118" s="22"/>
      <c r="F118" s="22"/>
      <c r="G118" s="22"/>
      <c r="H118" s="22"/>
      <c r="I118" s="22"/>
      <c r="J118" s="22"/>
      <c r="K118" s="22"/>
      <c r="L118" s="22"/>
      <c r="M118" s="22"/>
      <c r="N118" s="22"/>
      <c r="O118" s="22"/>
      <c r="P118" s="22"/>
      <c r="Q118" s="22"/>
      <c r="R118" s="22"/>
      <c r="S118" s="18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</row>
    <row r="119" spans="1:33" ht="15.75" customHeight="1" x14ac:dyDescent="0.2">
      <c r="A119" s="13"/>
      <c r="B119" s="13"/>
      <c r="C119" s="22"/>
      <c r="D119" s="22"/>
      <c r="E119" s="22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18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</row>
    <row r="120" spans="1:33" ht="15.75" customHeight="1" x14ac:dyDescent="0.2">
      <c r="A120" s="13"/>
      <c r="B120" s="13"/>
      <c r="C120" s="22"/>
      <c r="D120" s="22"/>
      <c r="E120" s="22"/>
      <c r="F120" s="22"/>
      <c r="G120" s="22"/>
      <c r="H120" s="22"/>
      <c r="I120" s="22"/>
      <c r="J120" s="22"/>
      <c r="K120" s="22"/>
      <c r="L120" s="22"/>
      <c r="M120" s="22"/>
      <c r="N120" s="22"/>
      <c r="O120" s="22"/>
      <c r="P120" s="22"/>
      <c r="Q120" s="22"/>
      <c r="R120" s="22"/>
      <c r="S120" s="18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</row>
    <row r="121" spans="1:33" ht="15.75" customHeight="1" x14ac:dyDescent="0.2">
      <c r="A121" s="13"/>
      <c r="B121" s="13"/>
      <c r="C121" s="22"/>
      <c r="D121" s="22"/>
      <c r="E121" s="22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18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</row>
    <row r="122" spans="1:33" ht="15.75" customHeight="1" x14ac:dyDescent="0.2">
      <c r="A122" s="13"/>
      <c r="B122" s="13"/>
      <c r="C122" s="22"/>
      <c r="D122" s="22"/>
      <c r="E122" s="22"/>
      <c r="F122" s="22"/>
      <c r="G122" s="22"/>
      <c r="H122" s="22"/>
      <c r="I122" s="22"/>
      <c r="J122" s="22"/>
      <c r="K122" s="22"/>
      <c r="L122" s="22"/>
      <c r="M122" s="22"/>
      <c r="N122" s="22"/>
      <c r="O122" s="22"/>
      <c r="P122" s="22"/>
      <c r="Q122" s="22"/>
      <c r="R122" s="22"/>
      <c r="S122" s="18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</row>
    <row r="123" spans="1:33" ht="15.75" customHeight="1" x14ac:dyDescent="0.2">
      <c r="A123" s="13"/>
      <c r="B123" s="13"/>
      <c r="C123" s="22"/>
      <c r="D123" s="22"/>
      <c r="E123" s="22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18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</row>
    <row r="124" spans="1:33" ht="15.75" customHeight="1" x14ac:dyDescent="0.2">
      <c r="A124" s="13"/>
      <c r="B124" s="13"/>
      <c r="C124" s="22"/>
      <c r="D124" s="22"/>
      <c r="E124" s="22"/>
      <c r="F124" s="22"/>
      <c r="G124" s="22"/>
      <c r="H124" s="22"/>
      <c r="I124" s="22"/>
      <c r="J124" s="22"/>
      <c r="K124" s="22"/>
      <c r="L124" s="22"/>
      <c r="M124" s="22"/>
      <c r="N124" s="22"/>
      <c r="O124" s="22"/>
      <c r="P124" s="22"/>
      <c r="Q124" s="22"/>
      <c r="R124" s="22"/>
      <c r="S124" s="18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</row>
    <row r="125" spans="1:33" ht="15.75" customHeight="1" x14ac:dyDescent="0.2">
      <c r="A125" s="13"/>
      <c r="B125" s="13"/>
      <c r="C125" s="22"/>
      <c r="D125" s="22"/>
      <c r="E125" s="22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18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</row>
    <row r="126" spans="1:33" ht="15.75" customHeight="1" x14ac:dyDescent="0.2">
      <c r="A126" s="13"/>
      <c r="B126" s="13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18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</row>
    <row r="127" spans="1:33" ht="15.75" customHeight="1" x14ac:dyDescent="0.2">
      <c r="A127" s="13"/>
      <c r="B127" s="13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18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</row>
    <row r="128" spans="1:33" ht="15.75" customHeight="1" x14ac:dyDescent="0.2">
      <c r="A128" s="13"/>
      <c r="B128" s="13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18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</row>
    <row r="129" spans="1:33" ht="15.75" customHeight="1" x14ac:dyDescent="0.2">
      <c r="A129" s="13"/>
      <c r="B129" s="13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18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</row>
    <row r="130" spans="1:33" ht="15.75" customHeight="1" x14ac:dyDescent="0.2">
      <c r="A130" s="13"/>
      <c r="B130" s="13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18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</row>
    <row r="131" spans="1:33" ht="15.75" customHeight="1" x14ac:dyDescent="0.2">
      <c r="A131" s="13"/>
      <c r="B131" s="13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18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</row>
    <row r="132" spans="1:33" ht="15.75" customHeight="1" x14ac:dyDescent="0.2">
      <c r="A132" s="13"/>
      <c r="B132" s="13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18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</row>
    <row r="133" spans="1:33" ht="15.75" customHeight="1" x14ac:dyDescent="0.2">
      <c r="A133" s="13"/>
      <c r="B133" s="13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18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</row>
    <row r="134" spans="1:33" ht="15.75" customHeight="1" x14ac:dyDescent="0.2">
      <c r="A134" s="13"/>
      <c r="B134" s="13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18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</row>
    <row r="135" spans="1:33" ht="15.75" customHeight="1" x14ac:dyDescent="0.2">
      <c r="A135" s="13"/>
      <c r="B135" s="13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18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</row>
    <row r="136" spans="1:33" ht="15.75" customHeight="1" x14ac:dyDescent="0.2">
      <c r="A136" s="13"/>
      <c r="B136" s="13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18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</row>
    <row r="137" spans="1:33" ht="15.75" customHeight="1" x14ac:dyDescent="0.2">
      <c r="A137" s="13"/>
      <c r="B137" s="13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18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</row>
    <row r="138" spans="1:33" ht="15.75" customHeight="1" x14ac:dyDescent="0.2">
      <c r="A138" s="13"/>
      <c r="B138" s="13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18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</row>
    <row r="139" spans="1:33" ht="15.75" customHeight="1" x14ac:dyDescent="0.2">
      <c r="A139" s="13"/>
      <c r="B139" s="13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18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</row>
    <row r="140" spans="1:33" ht="15.75" customHeight="1" x14ac:dyDescent="0.2">
      <c r="A140" s="13"/>
      <c r="B140" s="13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18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</row>
    <row r="141" spans="1:33" ht="15.75" customHeight="1" x14ac:dyDescent="0.2">
      <c r="A141" s="13"/>
      <c r="B141" s="13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18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</row>
    <row r="142" spans="1:33" ht="15.75" customHeight="1" x14ac:dyDescent="0.2">
      <c r="A142" s="13"/>
      <c r="B142" s="13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18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</row>
    <row r="143" spans="1:33" ht="15.75" customHeight="1" x14ac:dyDescent="0.2">
      <c r="A143" s="13"/>
      <c r="B143" s="13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18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</row>
    <row r="144" spans="1:33" ht="15.75" customHeight="1" x14ac:dyDescent="0.2">
      <c r="A144" s="13"/>
      <c r="B144" s="13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18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</row>
    <row r="145" spans="1:33" ht="15.75" customHeight="1" x14ac:dyDescent="0.2">
      <c r="A145" s="13"/>
      <c r="B145" s="13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18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</row>
    <row r="146" spans="1:33" ht="15.75" customHeight="1" x14ac:dyDescent="0.2">
      <c r="A146" s="13"/>
      <c r="B146" s="13"/>
      <c r="C146" s="22"/>
      <c r="D146" s="22"/>
      <c r="E146" s="22"/>
      <c r="F146" s="22"/>
      <c r="G146" s="22"/>
      <c r="H146" s="22"/>
      <c r="I146" s="22"/>
      <c r="J146" s="22"/>
      <c r="K146" s="22"/>
      <c r="L146" s="22"/>
      <c r="M146" s="22"/>
      <c r="N146" s="22"/>
      <c r="O146" s="22"/>
      <c r="P146" s="22"/>
      <c r="Q146" s="22"/>
      <c r="R146" s="22"/>
      <c r="S146" s="18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</row>
    <row r="147" spans="1:33" ht="15.75" customHeight="1" x14ac:dyDescent="0.2">
      <c r="A147" s="13"/>
      <c r="B147" s="13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18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</row>
    <row r="148" spans="1:33" ht="15.75" customHeight="1" x14ac:dyDescent="0.2">
      <c r="A148" s="13"/>
      <c r="B148" s="13"/>
      <c r="C148" s="22"/>
      <c r="D148" s="22"/>
      <c r="E148" s="22"/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18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</row>
    <row r="149" spans="1:33" ht="15.75" customHeight="1" x14ac:dyDescent="0.2">
      <c r="A149" s="13"/>
      <c r="B149" s="13"/>
      <c r="C149" s="22"/>
      <c r="D149" s="22"/>
      <c r="E149" s="22"/>
      <c r="F149" s="22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18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</row>
    <row r="150" spans="1:33" ht="15.75" customHeight="1" x14ac:dyDescent="0.2">
      <c r="A150" s="13"/>
      <c r="B150" s="13"/>
      <c r="C150" s="22"/>
      <c r="D150" s="22"/>
      <c r="E150" s="22"/>
      <c r="F150" s="22"/>
      <c r="G150" s="22"/>
      <c r="H150" s="22"/>
      <c r="I150" s="22"/>
      <c r="J150" s="22"/>
      <c r="K150" s="22"/>
      <c r="L150" s="22"/>
      <c r="M150" s="22"/>
      <c r="N150" s="22"/>
      <c r="O150" s="22"/>
      <c r="P150" s="22"/>
      <c r="Q150" s="22"/>
      <c r="R150" s="22"/>
      <c r="S150" s="18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</row>
    <row r="151" spans="1:33" ht="15.75" customHeight="1" x14ac:dyDescent="0.2">
      <c r="A151" s="13"/>
      <c r="B151" s="13"/>
      <c r="C151" s="22"/>
      <c r="D151" s="22"/>
      <c r="E151" s="22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18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</row>
    <row r="152" spans="1:33" ht="15.75" customHeight="1" x14ac:dyDescent="0.2">
      <c r="A152" s="13"/>
      <c r="B152" s="13"/>
      <c r="C152" s="22"/>
      <c r="D152" s="22"/>
      <c r="E152" s="22"/>
      <c r="F152" s="22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18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</row>
    <row r="153" spans="1:33" ht="15.75" customHeight="1" x14ac:dyDescent="0.2">
      <c r="A153" s="13"/>
      <c r="B153" s="13"/>
      <c r="C153" s="22"/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18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</row>
    <row r="154" spans="1:33" ht="15.75" customHeight="1" x14ac:dyDescent="0.2">
      <c r="A154" s="13"/>
      <c r="B154" s="13"/>
      <c r="C154" s="22"/>
      <c r="D154" s="22"/>
      <c r="E154" s="22"/>
      <c r="F154" s="22"/>
      <c r="G154" s="22"/>
      <c r="H154" s="22"/>
      <c r="I154" s="22"/>
      <c r="J154" s="22"/>
      <c r="K154" s="22"/>
      <c r="L154" s="22"/>
      <c r="M154" s="22"/>
      <c r="N154" s="22"/>
      <c r="O154" s="22"/>
      <c r="P154" s="22"/>
      <c r="Q154" s="22"/>
      <c r="R154" s="22"/>
      <c r="S154" s="18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</row>
    <row r="155" spans="1:33" ht="15.75" customHeight="1" x14ac:dyDescent="0.2">
      <c r="A155" s="13"/>
      <c r="B155" s="13"/>
      <c r="C155" s="22"/>
      <c r="D155" s="22"/>
      <c r="E155" s="22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18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</row>
    <row r="156" spans="1:33" ht="15.75" customHeight="1" x14ac:dyDescent="0.2">
      <c r="A156" s="13"/>
      <c r="B156" s="13"/>
      <c r="C156" s="22"/>
      <c r="D156" s="22"/>
      <c r="E156" s="22"/>
      <c r="F156" s="22"/>
      <c r="G156" s="22"/>
      <c r="H156" s="22"/>
      <c r="I156" s="22"/>
      <c r="J156" s="22"/>
      <c r="K156" s="22"/>
      <c r="L156" s="22"/>
      <c r="M156" s="22"/>
      <c r="N156" s="22"/>
      <c r="O156" s="22"/>
      <c r="P156" s="22"/>
      <c r="Q156" s="22"/>
      <c r="R156" s="22"/>
      <c r="S156" s="18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</row>
    <row r="157" spans="1:33" ht="15.75" customHeight="1" x14ac:dyDescent="0.2">
      <c r="A157" s="13"/>
      <c r="B157" s="13"/>
      <c r="C157" s="22"/>
      <c r="D157" s="22"/>
      <c r="E157" s="22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18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</row>
    <row r="158" spans="1:33" ht="15.75" customHeight="1" x14ac:dyDescent="0.2">
      <c r="A158" s="13"/>
      <c r="B158" s="13"/>
      <c r="C158" s="22"/>
      <c r="D158" s="22"/>
      <c r="E158" s="22"/>
      <c r="F158" s="22"/>
      <c r="G158" s="22"/>
      <c r="H158" s="22"/>
      <c r="I158" s="22"/>
      <c r="J158" s="22"/>
      <c r="K158" s="22"/>
      <c r="L158" s="22"/>
      <c r="M158" s="22"/>
      <c r="N158" s="22"/>
      <c r="O158" s="22"/>
      <c r="P158" s="22"/>
      <c r="Q158" s="22"/>
      <c r="R158" s="22"/>
      <c r="S158" s="18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</row>
    <row r="159" spans="1:33" ht="15.75" customHeight="1" x14ac:dyDescent="0.2">
      <c r="A159" s="13"/>
      <c r="B159" s="13"/>
      <c r="C159" s="22"/>
      <c r="D159" s="22"/>
      <c r="E159" s="22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18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</row>
    <row r="160" spans="1:33" ht="15.75" customHeight="1" x14ac:dyDescent="0.2">
      <c r="A160" s="13"/>
      <c r="B160" s="13"/>
      <c r="C160" s="22"/>
      <c r="D160" s="22"/>
      <c r="E160" s="22"/>
      <c r="F160" s="22"/>
      <c r="G160" s="22"/>
      <c r="H160" s="22"/>
      <c r="I160" s="22"/>
      <c r="J160" s="22"/>
      <c r="K160" s="22"/>
      <c r="L160" s="22"/>
      <c r="M160" s="22"/>
      <c r="N160" s="22"/>
      <c r="O160" s="22"/>
      <c r="P160" s="22"/>
      <c r="Q160" s="22"/>
      <c r="R160" s="22"/>
      <c r="S160" s="18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</row>
    <row r="161" spans="1:33" ht="15.75" customHeight="1" x14ac:dyDescent="0.2">
      <c r="A161" s="13"/>
      <c r="B161" s="13"/>
      <c r="C161" s="22"/>
      <c r="D161" s="22"/>
      <c r="E161" s="22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18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</row>
    <row r="162" spans="1:33" ht="15.75" customHeight="1" x14ac:dyDescent="0.2">
      <c r="A162" s="13"/>
      <c r="B162" s="13"/>
      <c r="C162" s="22"/>
      <c r="D162" s="22"/>
      <c r="E162" s="22"/>
      <c r="F162" s="22"/>
      <c r="G162" s="22"/>
      <c r="H162" s="22"/>
      <c r="I162" s="22"/>
      <c r="J162" s="22"/>
      <c r="K162" s="22"/>
      <c r="L162" s="22"/>
      <c r="M162" s="22"/>
      <c r="N162" s="22"/>
      <c r="O162" s="22"/>
      <c r="P162" s="22"/>
      <c r="Q162" s="22"/>
      <c r="R162" s="22"/>
      <c r="S162" s="18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</row>
    <row r="163" spans="1:33" ht="15.75" customHeight="1" x14ac:dyDescent="0.2">
      <c r="A163" s="13"/>
      <c r="B163" s="13"/>
      <c r="C163" s="22"/>
      <c r="D163" s="22"/>
      <c r="E163" s="22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18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</row>
    <row r="164" spans="1:33" ht="15.75" customHeight="1" x14ac:dyDescent="0.2">
      <c r="A164" s="13"/>
      <c r="B164" s="13"/>
      <c r="C164" s="22"/>
      <c r="D164" s="22"/>
      <c r="E164" s="22"/>
      <c r="F164" s="22"/>
      <c r="G164" s="22"/>
      <c r="H164" s="22"/>
      <c r="I164" s="22"/>
      <c r="J164" s="22"/>
      <c r="K164" s="22"/>
      <c r="L164" s="22"/>
      <c r="M164" s="22"/>
      <c r="N164" s="22"/>
      <c r="O164" s="22"/>
      <c r="P164" s="22"/>
      <c r="Q164" s="22"/>
      <c r="R164" s="22"/>
      <c r="S164" s="18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</row>
    <row r="165" spans="1:33" ht="15.75" customHeight="1" x14ac:dyDescent="0.2">
      <c r="A165" s="13"/>
      <c r="B165" s="13"/>
      <c r="C165" s="22"/>
      <c r="D165" s="22"/>
      <c r="E165" s="22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18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</row>
    <row r="166" spans="1:33" ht="15.75" customHeight="1" x14ac:dyDescent="0.2">
      <c r="A166" s="13"/>
      <c r="B166" s="13"/>
      <c r="C166" s="22"/>
      <c r="D166" s="22"/>
      <c r="E166" s="22"/>
      <c r="F166" s="22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18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</row>
    <row r="167" spans="1:33" ht="15.75" customHeight="1" x14ac:dyDescent="0.2">
      <c r="A167" s="13"/>
      <c r="B167" s="13"/>
      <c r="C167" s="22"/>
      <c r="D167" s="22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18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</row>
    <row r="168" spans="1:33" ht="15.75" customHeight="1" x14ac:dyDescent="0.2">
      <c r="A168" s="13"/>
      <c r="B168" s="13"/>
      <c r="C168" s="22"/>
      <c r="D168" s="22"/>
      <c r="E168" s="22"/>
      <c r="F168" s="22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18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</row>
    <row r="169" spans="1:33" ht="15.75" customHeight="1" x14ac:dyDescent="0.2">
      <c r="A169" s="13"/>
      <c r="B169" s="13"/>
      <c r="C169" s="22"/>
      <c r="D169" s="22"/>
      <c r="E169" s="22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18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</row>
    <row r="170" spans="1:33" ht="15.75" customHeight="1" x14ac:dyDescent="0.2">
      <c r="A170" s="13"/>
      <c r="B170" s="13"/>
      <c r="C170" s="22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18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</row>
    <row r="171" spans="1:33" ht="15.75" customHeight="1" x14ac:dyDescent="0.2">
      <c r="A171" s="13"/>
      <c r="B171" s="13"/>
      <c r="C171" s="22"/>
      <c r="D171" s="22"/>
      <c r="E171" s="22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18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</row>
    <row r="172" spans="1:33" ht="15.75" customHeight="1" x14ac:dyDescent="0.2">
      <c r="A172" s="13"/>
      <c r="B172" s="13"/>
      <c r="C172" s="22"/>
      <c r="D172" s="22"/>
      <c r="E172" s="22"/>
      <c r="F172" s="22"/>
      <c r="G172" s="22"/>
      <c r="H172" s="22"/>
      <c r="I172" s="22"/>
      <c r="J172" s="22"/>
      <c r="K172" s="22"/>
      <c r="L172" s="22"/>
      <c r="M172" s="22"/>
      <c r="N172" s="22"/>
      <c r="O172" s="22"/>
      <c r="P172" s="22"/>
      <c r="Q172" s="22"/>
      <c r="R172" s="22"/>
      <c r="S172" s="18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</row>
    <row r="173" spans="1:33" ht="15.75" customHeight="1" x14ac:dyDescent="0.2">
      <c r="A173" s="13"/>
      <c r="B173" s="13"/>
      <c r="C173" s="22"/>
      <c r="D173" s="22"/>
      <c r="E173" s="22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18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</row>
    <row r="174" spans="1:33" ht="15.75" customHeight="1" x14ac:dyDescent="0.2">
      <c r="A174" s="13"/>
      <c r="B174" s="13"/>
      <c r="C174" s="22"/>
      <c r="D174" s="22"/>
      <c r="E174" s="22"/>
      <c r="F174" s="22"/>
      <c r="G174" s="22"/>
      <c r="H174" s="22"/>
      <c r="I174" s="22"/>
      <c r="J174" s="22"/>
      <c r="K174" s="22"/>
      <c r="L174" s="22"/>
      <c r="M174" s="22"/>
      <c r="N174" s="22"/>
      <c r="O174" s="22"/>
      <c r="P174" s="22"/>
      <c r="Q174" s="22"/>
      <c r="R174" s="22"/>
      <c r="S174" s="18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</row>
    <row r="175" spans="1:33" ht="15.75" customHeight="1" x14ac:dyDescent="0.2">
      <c r="A175" s="13"/>
      <c r="B175" s="13"/>
      <c r="C175" s="22"/>
      <c r="D175" s="22"/>
      <c r="E175" s="22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18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</row>
    <row r="176" spans="1:33" ht="15.75" customHeight="1" x14ac:dyDescent="0.2">
      <c r="A176" s="13"/>
      <c r="B176" s="13"/>
      <c r="C176" s="22"/>
      <c r="D176" s="22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  <c r="R176" s="22"/>
      <c r="S176" s="18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</row>
    <row r="177" spans="1:33" ht="15.75" customHeight="1" x14ac:dyDescent="0.2">
      <c r="A177" s="13"/>
      <c r="B177" s="13"/>
      <c r="C177" s="22"/>
      <c r="D177" s="22"/>
      <c r="E177" s="22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18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</row>
    <row r="178" spans="1:33" ht="15.75" customHeight="1" x14ac:dyDescent="0.2">
      <c r="A178" s="13"/>
      <c r="B178" s="13"/>
      <c r="C178" s="22"/>
      <c r="D178" s="22"/>
      <c r="E178" s="22"/>
      <c r="F178" s="22"/>
      <c r="G178" s="22"/>
      <c r="H178" s="22"/>
      <c r="I178" s="22"/>
      <c r="J178" s="22"/>
      <c r="K178" s="22"/>
      <c r="L178" s="22"/>
      <c r="M178" s="22"/>
      <c r="N178" s="22"/>
      <c r="O178" s="22"/>
      <c r="P178" s="22"/>
      <c r="Q178" s="22"/>
      <c r="R178" s="22"/>
      <c r="S178" s="18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</row>
    <row r="179" spans="1:33" ht="15.75" customHeight="1" x14ac:dyDescent="0.2">
      <c r="A179" s="13"/>
      <c r="B179" s="13"/>
      <c r="C179" s="22"/>
      <c r="D179" s="22"/>
      <c r="E179" s="22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18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</row>
    <row r="180" spans="1:33" ht="15.75" customHeight="1" x14ac:dyDescent="0.2">
      <c r="A180" s="13"/>
      <c r="B180" s="13"/>
      <c r="C180" s="22"/>
      <c r="D180" s="22"/>
      <c r="E180" s="22"/>
      <c r="F180" s="22"/>
      <c r="G180" s="22"/>
      <c r="H180" s="22"/>
      <c r="I180" s="22"/>
      <c r="J180" s="22"/>
      <c r="K180" s="22"/>
      <c r="L180" s="22"/>
      <c r="M180" s="22"/>
      <c r="N180" s="22"/>
      <c r="O180" s="22"/>
      <c r="P180" s="22"/>
      <c r="Q180" s="22"/>
      <c r="R180" s="22"/>
      <c r="S180" s="18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</row>
    <row r="181" spans="1:33" ht="15.75" customHeight="1" x14ac:dyDescent="0.2">
      <c r="A181" s="13"/>
      <c r="B181" s="13"/>
      <c r="C181" s="22"/>
      <c r="D181" s="22"/>
      <c r="E181" s="22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18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</row>
    <row r="182" spans="1:33" ht="15.75" customHeight="1" x14ac:dyDescent="0.2">
      <c r="A182" s="13"/>
      <c r="B182" s="13"/>
      <c r="C182" s="22"/>
      <c r="D182" s="22"/>
      <c r="E182" s="22"/>
      <c r="F182" s="22"/>
      <c r="G182" s="22"/>
      <c r="H182" s="22"/>
      <c r="I182" s="22"/>
      <c r="J182" s="22"/>
      <c r="K182" s="22"/>
      <c r="L182" s="22"/>
      <c r="M182" s="22"/>
      <c r="N182" s="22"/>
      <c r="O182" s="22"/>
      <c r="P182" s="22"/>
      <c r="Q182" s="22"/>
      <c r="R182" s="22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</row>
    <row r="183" spans="1:33" ht="15.75" customHeight="1" x14ac:dyDescent="0.2">
      <c r="A183" s="13"/>
      <c r="B183" s="13"/>
      <c r="C183" s="22"/>
      <c r="D183" s="22"/>
      <c r="E183" s="22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</row>
    <row r="184" spans="1:33" ht="15.75" customHeight="1" x14ac:dyDescent="0.2">
      <c r="A184" s="13"/>
      <c r="B184" s="13"/>
      <c r="C184" s="22"/>
      <c r="D184" s="22"/>
      <c r="E184" s="22"/>
      <c r="F184" s="22"/>
      <c r="G184" s="22"/>
      <c r="H184" s="22"/>
      <c r="I184" s="22"/>
      <c r="J184" s="22"/>
      <c r="K184" s="22"/>
      <c r="L184" s="22"/>
      <c r="M184" s="22"/>
      <c r="N184" s="22"/>
      <c r="O184" s="22"/>
      <c r="P184" s="22"/>
      <c r="Q184" s="22"/>
      <c r="R184" s="22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</row>
    <row r="185" spans="1:33" ht="15.75" customHeight="1" x14ac:dyDescent="0.2">
      <c r="C185" s="22"/>
      <c r="D185" s="22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</row>
    <row r="186" spans="1:33" ht="15.75" customHeight="1" x14ac:dyDescent="0.2">
      <c r="C186" s="22"/>
      <c r="D186" s="22"/>
      <c r="E186" s="22"/>
      <c r="F186" s="22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</row>
    <row r="187" spans="1:33" ht="15.75" customHeight="1" x14ac:dyDescent="0.2">
      <c r="C187" s="22"/>
      <c r="D187" s="22"/>
      <c r="E187" s="22"/>
      <c r="F187" s="22"/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22"/>
      <c r="R187" s="22"/>
    </row>
    <row r="188" spans="1:33" ht="15.75" customHeight="1" x14ac:dyDescent="0.2">
      <c r="C188" s="22"/>
      <c r="D188" s="22"/>
      <c r="E188" s="22"/>
      <c r="F188" s="22"/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22"/>
      <c r="R188" s="22"/>
    </row>
    <row r="189" spans="1:33" ht="15.75" customHeight="1" x14ac:dyDescent="0.2">
      <c r="C189" s="22"/>
      <c r="D189" s="22"/>
      <c r="E189" s="22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</row>
    <row r="190" spans="1:33" ht="15.75" customHeight="1" x14ac:dyDescent="0.2">
      <c r="C190" s="22"/>
      <c r="D190" s="22"/>
      <c r="E190" s="22"/>
      <c r="F190" s="22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</row>
    <row r="191" spans="1:33" ht="15.75" customHeight="1" x14ac:dyDescent="0.2">
      <c r="C191" s="22"/>
      <c r="D191" s="22"/>
      <c r="E191" s="22"/>
      <c r="F191" s="22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</row>
    <row r="192" spans="1:33" ht="15.75" customHeight="1" x14ac:dyDescent="0.2">
      <c r="C192" s="22"/>
      <c r="D192" s="22"/>
      <c r="E192" s="22"/>
      <c r="F192" s="22"/>
      <c r="G192" s="22"/>
      <c r="H192" s="22"/>
      <c r="I192" s="22"/>
      <c r="J192" s="22"/>
      <c r="K192" s="22"/>
      <c r="L192" s="22"/>
      <c r="M192" s="22"/>
      <c r="N192" s="22"/>
      <c r="O192" s="22"/>
      <c r="P192" s="22"/>
      <c r="Q192" s="22"/>
      <c r="R192" s="22"/>
    </row>
    <row r="193" spans="3:18" ht="15.75" customHeight="1" x14ac:dyDescent="0.2">
      <c r="C193" s="22"/>
      <c r="D193" s="22"/>
      <c r="E193" s="22"/>
      <c r="F193" s="22"/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22"/>
      <c r="R193" s="22"/>
    </row>
    <row r="194" spans="3:18" ht="15.75" customHeight="1" x14ac:dyDescent="0.2">
      <c r="C194" s="22"/>
      <c r="D194" s="22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  <c r="R194" s="22"/>
    </row>
    <row r="195" spans="3:18" ht="15.75" customHeight="1" x14ac:dyDescent="0.2">
      <c r="C195" s="22"/>
      <c r="D195" s="22"/>
      <c r="E195" s="22"/>
      <c r="F195" s="22"/>
      <c r="G195" s="22"/>
      <c r="H195" s="22"/>
      <c r="I195" s="22"/>
      <c r="J195" s="22"/>
      <c r="K195" s="22"/>
      <c r="L195" s="22"/>
      <c r="M195" s="22"/>
      <c r="N195" s="22"/>
      <c r="O195" s="22"/>
      <c r="P195" s="22"/>
      <c r="Q195" s="22"/>
      <c r="R195" s="22"/>
    </row>
    <row r="196" spans="3:18" ht="15.75" customHeight="1" x14ac:dyDescent="0.2">
      <c r="C196" s="22"/>
      <c r="D196" s="22"/>
      <c r="E196" s="22"/>
      <c r="F196" s="22"/>
      <c r="G196" s="22"/>
      <c r="H196" s="22"/>
      <c r="I196" s="22"/>
      <c r="J196" s="22"/>
      <c r="K196" s="22"/>
      <c r="L196" s="22"/>
      <c r="M196" s="22"/>
      <c r="N196" s="22"/>
      <c r="O196" s="22"/>
      <c r="P196" s="22"/>
      <c r="Q196" s="22"/>
      <c r="R196" s="22"/>
    </row>
    <row r="197" spans="3:18" ht="15.75" customHeight="1" x14ac:dyDescent="0.2">
      <c r="C197" s="22"/>
      <c r="D197" s="22"/>
      <c r="E197" s="22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</row>
    <row r="198" spans="3:18" ht="15.75" customHeight="1" x14ac:dyDescent="0.2">
      <c r="C198" s="22"/>
      <c r="D198" s="22"/>
      <c r="E198" s="22"/>
      <c r="F198" s="22"/>
      <c r="G198" s="22"/>
      <c r="H198" s="22"/>
      <c r="I198" s="22"/>
      <c r="J198" s="22"/>
      <c r="K198" s="22"/>
      <c r="L198" s="22"/>
      <c r="M198" s="22"/>
      <c r="N198" s="22"/>
      <c r="O198" s="22"/>
      <c r="P198" s="22"/>
      <c r="Q198" s="22"/>
      <c r="R198" s="22"/>
    </row>
    <row r="199" spans="3:18" ht="15.75" customHeight="1" x14ac:dyDescent="0.2">
      <c r="C199" s="22"/>
      <c r="D199" s="22"/>
      <c r="E199" s="22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</row>
    <row r="200" spans="3:18" ht="15.75" customHeight="1" x14ac:dyDescent="0.2">
      <c r="C200" s="22"/>
      <c r="D200" s="22"/>
      <c r="E200" s="22"/>
      <c r="F200" s="22"/>
      <c r="G200" s="22"/>
      <c r="H200" s="22"/>
      <c r="I200" s="22"/>
      <c r="J200" s="22"/>
      <c r="K200" s="22"/>
      <c r="L200" s="22"/>
      <c r="M200" s="22"/>
      <c r="N200" s="22"/>
      <c r="O200" s="22"/>
      <c r="P200" s="22"/>
      <c r="Q200" s="22"/>
      <c r="R200" s="22"/>
    </row>
    <row r="201" spans="3:18" ht="15.75" customHeight="1" x14ac:dyDescent="0.2">
      <c r="C201" s="22"/>
      <c r="D201" s="22"/>
      <c r="E201" s="22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</row>
    <row r="202" spans="3:18" ht="15.75" customHeight="1" x14ac:dyDescent="0.2">
      <c r="C202" s="22"/>
      <c r="D202" s="22"/>
      <c r="E202" s="22"/>
      <c r="F202" s="22"/>
      <c r="G202" s="22"/>
      <c r="H202" s="22"/>
      <c r="I202" s="22"/>
      <c r="J202" s="22"/>
      <c r="K202" s="22"/>
      <c r="L202" s="22"/>
      <c r="M202" s="22"/>
      <c r="N202" s="22"/>
      <c r="O202" s="22"/>
      <c r="P202" s="22"/>
      <c r="Q202" s="22"/>
      <c r="R202" s="22"/>
    </row>
    <row r="203" spans="3:18" ht="15.75" customHeight="1" x14ac:dyDescent="0.2">
      <c r="C203" s="22"/>
      <c r="D203" s="22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</row>
    <row r="204" spans="3:18" ht="15.75" customHeight="1" x14ac:dyDescent="0.2">
      <c r="C204" s="22"/>
      <c r="D204" s="22"/>
      <c r="E204" s="22"/>
      <c r="F204" s="22"/>
      <c r="G204" s="22"/>
      <c r="H204" s="22"/>
      <c r="I204" s="22"/>
      <c r="J204" s="22"/>
      <c r="K204" s="22"/>
      <c r="L204" s="22"/>
      <c r="M204" s="22"/>
      <c r="N204" s="22"/>
      <c r="O204" s="22"/>
      <c r="P204" s="22"/>
      <c r="Q204" s="22"/>
      <c r="R204" s="22"/>
    </row>
    <row r="205" spans="3:18" ht="15.75" customHeight="1" x14ac:dyDescent="0.2">
      <c r="C205" s="22"/>
      <c r="D205" s="22"/>
      <c r="E205" s="22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</row>
    <row r="206" spans="3:18" ht="15.75" customHeight="1" x14ac:dyDescent="0.2">
      <c r="C206" s="22"/>
      <c r="D206" s="22"/>
      <c r="E206" s="22"/>
      <c r="F206" s="22"/>
      <c r="G206" s="22"/>
      <c r="H206" s="22"/>
      <c r="I206" s="22"/>
      <c r="J206" s="22"/>
      <c r="K206" s="22"/>
      <c r="L206" s="22"/>
      <c r="M206" s="22"/>
      <c r="N206" s="22"/>
      <c r="O206" s="22"/>
      <c r="P206" s="22"/>
      <c r="Q206" s="22"/>
      <c r="R206" s="22"/>
    </row>
    <row r="207" spans="3:18" ht="15.75" customHeight="1" x14ac:dyDescent="0.2">
      <c r="C207" s="22"/>
      <c r="D207" s="22"/>
      <c r="E207" s="22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</row>
    <row r="208" spans="3:18" ht="15.75" customHeight="1" x14ac:dyDescent="0.2">
      <c r="C208" s="22"/>
      <c r="D208" s="22"/>
      <c r="E208" s="22"/>
      <c r="F208" s="22"/>
      <c r="G208" s="22"/>
      <c r="H208" s="22"/>
      <c r="I208" s="22"/>
      <c r="J208" s="22"/>
      <c r="K208" s="22"/>
      <c r="L208" s="22"/>
      <c r="M208" s="22"/>
      <c r="N208" s="22"/>
      <c r="O208" s="22"/>
      <c r="P208" s="22"/>
      <c r="Q208" s="22"/>
      <c r="R208" s="22"/>
    </row>
    <row r="209" spans="3:18" ht="15.75" customHeight="1" x14ac:dyDescent="0.2">
      <c r="C209" s="22"/>
      <c r="D209" s="22"/>
      <c r="E209" s="22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</row>
    <row r="210" spans="3:18" ht="15.75" customHeight="1" x14ac:dyDescent="0.2">
      <c r="C210" s="22"/>
      <c r="D210" s="22"/>
      <c r="E210" s="22"/>
      <c r="F210" s="22"/>
      <c r="G210" s="22"/>
      <c r="H210" s="22"/>
      <c r="I210" s="22"/>
      <c r="J210" s="22"/>
      <c r="K210" s="22"/>
      <c r="L210" s="22"/>
      <c r="M210" s="22"/>
      <c r="N210" s="22"/>
      <c r="O210" s="22"/>
      <c r="P210" s="22"/>
      <c r="Q210" s="22"/>
      <c r="R210" s="22"/>
    </row>
    <row r="211" spans="3:18" ht="15.75" customHeight="1" x14ac:dyDescent="0.2">
      <c r="C211" s="22"/>
      <c r="D211" s="22"/>
      <c r="E211" s="22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</row>
    <row r="212" spans="3:18" ht="15.75" customHeight="1" x14ac:dyDescent="0.2">
      <c r="C212" s="22"/>
      <c r="D212" s="22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  <c r="R212" s="22"/>
    </row>
    <row r="213" spans="3:18" ht="15.75" customHeight="1" x14ac:dyDescent="0.2">
      <c r="C213" s="22"/>
      <c r="D213" s="22"/>
      <c r="E213" s="22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</row>
    <row r="214" spans="3:18" ht="15.75" customHeight="1" x14ac:dyDescent="0.2">
      <c r="C214" s="22"/>
      <c r="D214" s="22"/>
      <c r="E214" s="22"/>
      <c r="F214" s="22"/>
      <c r="G214" s="22"/>
      <c r="H214" s="22"/>
      <c r="I214" s="22"/>
      <c r="J214" s="22"/>
      <c r="K214" s="22"/>
      <c r="L214" s="22"/>
      <c r="M214" s="22"/>
      <c r="N214" s="22"/>
      <c r="O214" s="22"/>
      <c r="P214" s="22"/>
      <c r="Q214" s="22"/>
      <c r="R214" s="22"/>
    </row>
    <row r="215" spans="3:18" ht="15.75" customHeight="1" x14ac:dyDescent="0.2">
      <c r="C215" s="22"/>
      <c r="D215" s="22"/>
      <c r="E215" s="22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</row>
    <row r="216" spans="3:18" ht="15.75" customHeight="1" x14ac:dyDescent="0.2">
      <c r="C216" s="22"/>
      <c r="D216" s="22"/>
      <c r="E216" s="22"/>
      <c r="F216" s="22"/>
      <c r="G216" s="22"/>
      <c r="H216" s="22"/>
      <c r="I216" s="22"/>
      <c r="J216" s="22"/>
      <c r="K216" s="22"/>
      <c r="L216" s="22"/>
      <c r="M216" s="22"/>
      <c r="N216" s="22"/>
      <c r="O216" s="22"/>
      <c r="P216" s="22"/>
      <c r="Q216" s="22"/>
      <c r="R216" s="22"/>
    </row>
    <row r="217" spans="3:18" ht="15.75" customHeight="1" x14ac:dyDescent="0.2">
      <c r="C217" s="22"/>
      <c r="D217" s="22"/>
      <c r="E217" s="22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</row>
    <row r="218" spans="3:18" ht="15.75" customHeight="1" x14ac:dyDescent="0.2">
      <c r="C218" s="22"/>
      <c r="D218" s="22"/>
      <c r="E218" s="22"/>
      <c r="F218" s="22"/>
      <c r="G218" s="22"/>
      <c r="H218" s="22"/>
      <c r="I218" s="22"/>
      <c r="J218" s="22"/>
      <c r="K218" s="22"/>
      <c r="L218" s="22"/>
      <c r="M218" s="22"/>
      <c r="N218" s="22"/>
      <c r="O218" s="22"/>
      <c r="P218" s="22"/>
      <c r="Q218" s="22"/>
      <c r="R218" s="22"/>
    </row>
    <row r="219" spans="3:18" ht="15.75" customHeight="1" x14ac:dyDescent="0.2">
      <c r="C219" s="22"/>
      <c r="D219" s="22"/>
      <c r="E219" s="22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</row>
    <row r="220" spans="3:18" ht="15.75" customHeight="1" x14ac:dyDescent="0.2">
      <c r="C220" s="22"/>
      <c r="D220" s="22"/>
      <c r="E220" s="22"/>
      <c r="F220" s="22"/>
      <c r="G220" s="22"/>
      <c r="H220" s="22"/>
      <c r="I220" s="22"/>
      <c r="J220" s="22"/>
      <c r="K220" s="22"/>
      <c r="L220" s="22"/>
      <c r="M220" s="22"/>
      <c r="N220" s="22"/>
      <c r="O220" s="22"/>
      <c r="P220" s="22"/>
      <c r="Q220" s="22"/>
      <c r="R220" s="22"/>
    </row>
    <row r="221" spans="3:18" ht="15.75" customHeight="1" x14ac:dyDescent="0.15"/>
    <row r="222" spans="3:18" ht="15.75" customHeight="1" x14ac:dyDescent="0.15"/>
    <row r="223" spans="3:18" ht="15.75" customHeight="1" x14ac:dyDescent="0.15"/>
    <row r="224" spans="3:18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G1000"/>
  <sheetViews>
    <sheetView tabSelected="1" workbookViewId="0">
      <pane xSplit="2" ySplit="3" topLeftCell="C4" activePane="bottomRight" state="frozen"/>
      <selection activeCell="C4" sqref="C4:XFD31"/>
      <selection pane="topRight" activeCell="C4" sqref="C4:XFD31"/>
      <selection pane="bottomLeft" activeCell="C4" sqref="C4:XFD31"/>
      <selection pane="bottomRight" activeCell="C4" sqref="C4:XFD31"/>
    </sheetView>
  </sheetViews>
  <sheetFormatPr baseColWidth="10" defaultColWidth="14.5" defaultRowHeight="15" customHeight="1" x14ac:dyDescent="0.15"/>
  <cols>
    <col min="1" max="1" width="14.83203125" customWidth="1"/>
    <col min="2" max="2" width="23.332031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1.5" customWidth="1"/>
    <col min="16" max="16" width="11" customWidth="1"/>
    <col min="17" max="18" width="8.5" customWidth="1"/>
    <col min="19" max="19" width="8.33203125" customWidth="1"/>
    <col min="20" max="20" width="11.5" customWidth="1"/>
    <col min="21" max="21" width="20.5" customWidth="1"/>
    <col min="22" max="22" width="26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29" t="str">
        <f ca="1">IFERROR(__xludf.DUMMYFUNCTION("IFERROR(VLOOKUP(B2,IMPORTRANGE(""https://docs.google.com/spreadsheets/d/1x0DhHglkXKoEBOD2MBsuK_EyIr1ouxD2ftIpqOYFa-k/edit?usp=sharing"",""OllieShops-SKU-Specific Info!B1:BJ7000""),4,FALSE),"""")"),"Professional Cornhole Bags - Set of 8 Regulation All Weather Two Sided Improved Bean Bags for Pro Corn Hole Game - 4 Red &amp; 4 Black")</f>
        <v>Professional Cornhole Bags - Set of 8 Regulation All Weather Two Sided Improved Bean Bags for Pro Corn Hole Game - 4 Red &amp; 4 Black</v>
      </c>
      <c r="B1" s="30"/>
      <c r="C1" s="31" t="s">
        <v>0</v>
      </c>
      <c r="D1" s="33" t="s">
        <v>1</v>
      </c>
      <c r="E1" s="33" t="s">
        <v>2</v>
      </c>
      <c r="F1" s="35" t="s">
        <v>3</v>
      </c>
      <c r="G1" s="35" t="s">
        <v>4</v>
      </c>
      <c r="H1" s="36" t="s">
        <v>5</v>
      </c>
      <c r="I1" s="33" t="s">
        <v>6</v>
      </c>
      <c r="J1" s="33" t="s">
        <v>7</v>
      </c>
      <c r="K1" s="33" t="s">
        <v>8</v>
      </c>
      <c r="L1" s="33" t="s">
        <v>9</v>
      </c>
      <c r="M1" s="40" t="s">
        <v>10</v>
      </c>
      <c r="N1" s="41" t="s">
        <v>11</v>
      </c>
      <c r="O1" s="33" t="s">
        <v>12</v>
      </c>
      <c r="P1" s="33" t="s">
        <v>13</v>
      </c>
      <c r="Q1" s="33" t="s">
        <v>14</v>
      </c>
      <c r="R1" s="33" t="s">
        <v>15</v>
      </c>
      <c r="S1" s="47" t="s">
        <v>16</v>
      </c>
      <c r="T1" s="42" t="s">
        <v>17</v>
      </c>
      <c r="U1" s="42" t="s">
        <v>18</v>
      </c>
      <c r="V1" s="42" t="s">
        <v>19</v>
      </c>
      <c r="W1" s="42" t="s">
        <v>20</v>
      </c>
      <c r="X1" s="42" t="s">
        <v>21</v>
      </c>
      <c r="Y1" s="42" t="s">
        <v>22</v>
      </c>
      <c r="Z1" s="42" t="s">
        <v>23</v>
      </c>
      <c r="AA1" s="42" t="s">
        <v>24</v>
      </c>
      <c r="AB1" s="42" t="s">
        <v>25</v>
      </c>
      <c r="AC1" s="42" t="s">
        <v>26</v>
      </c>
      <c r="AD1" s="44" t="s">
        <v>27</v>
      </c>
      <c r="AE1" s="45" t="s">
        <v>28</v>
      </c>
      <c r="AF1" s="46" t="s">
        <v>29</v>
      </c>
      <c r="AG1" s="45" t="s">
        <v>30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IFERROR(__xludf.DUMMYFUNCTION("IFERROR(VLOOKUP(B2,IMPORTRANGE(""https://docs.google.com/spreadsheets/d/1x0DhHglkXKoEBOD2MBsuK_EyIr1ouxD2ftIpqOYFa-k/edit?usp=sharing"",""OllieShops-SKU-Specific Info!B1:BJ7000""),3,FALSE),"""")"),"B07YGR9ZDJ")</f>
        <v>B07YGR9ZDJ</v>
      </c>
      <c r="B2" s="3" t="s">
        <v>100</v>
      </c>
      <c r="C2" s="32"/>
      <c r="D2" s="34"/>
      <c r="E2" s="32"/>
      <c r="F2" s="34"/>
      <c r="G2" s="34"/>
      <c r="H2" s="37"/>
      <c r="I2" s="34"/>
      <c r="J2" s="34"/>
      <c r="K2" s="37"/>
      <c r="L2" s="37"/>
      <c r="M2" s="37"/>
      <c r="N2" s="34"/>
      <c r="O2" s="34"/>
      <c r="P2" s="32"/>
      <c r="Q2" s="34"/>
      <c r="R2" s="34"/>
      <c r="S2" s="30"/>
      <c r="T2" s="30"/>
      <c r="U2" s="43"/>
      <c r="V2" s="43"/>
      <c r="W2" s="30"/>
      <c r="X2" s="30"/>
      <c r="Y2" s="30"/>
      <c r="Z2" s="30"/>
      <c r="AA2" s="43"/>
      <c r="AB2" s="43"/>
      <c r="AC2" s="43"/>
      <c r="AD2" s="43"/>
      <c r="AE2" s="30"/>
      <c r="AF2" s="30"/>
      <c r="AG2" s="30"/>
    </row>
    <row r="3" spans="1:33" ht="16" x14ac:dyDescent="0.15">
      <c r="A3" s="38" t="s">
        <v>32</v>
      </c>
      <c r="B3" s="39"/>
      <c r="C3" s="4">
        <f>((AE31+AF31)/0.85)*-1</f>
        <v>19.195835294117646</v>
      </c>
      <c r="D3" s="5">
        <f>SUM(D4:D99763)</f>
        <v>8</v>
      </c>
      <c r="E3" s="5"/>
      <c r="F3" s="6">
        <f t="shared" ref="F3:G3" si="0">SUM(F4:F99763)</f>
        <v>226.76</v>
      </c>
      <c r="G3" s="6">
        <f t="shared" si="0"/>
        <v>0</v>
      </c>
      <c r="H3" s="7">
        <f>G3/F3*-1</f>
        <v>0</v>
      </c>
      <c r="I3" s="8">
        <f>J3/F3</f>
        <v>0.26327956133748853</v>
      </c>
      <c r="J3" s="6">
        <f>SUM(J4:J99763)</f>
        <v>59.701273328888895</v>
      </c>
      <c r="K3" s="6">
        <f>J3/D3</f>
        <v>7.4626591661111119</v>
      </c>
      <c r="L3" s="5"/>
      <c r="M3" s="9"/>
      <c r="N3" s="10"/>
      <c r="O3" s="5" t="str">
        <f ca="1">IFERROR(__xludf.DUMMYFUNCTION("IFERROR(VLOOKUP(B2,IMPORTRANGE(""https://docs.google.com/spreadsheets/d/1owCo6kL_VFQ5nPTdNogErmCBLjNiktT1m3SzTrxu3R0/edit#gid=2146806407"",""Ollie Shops - Compiled!b1:g5000""),2,FALSE),"""")"),"")</f>
        <v/>
      </c>
      <c r="P3" s="5"/>
      <c r="Q3" s="11"/>
      <c r="R3" s="11"/>
      <c r="S3" s="23"/>
      <c r="T3" s="10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10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10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5">
        <f>SUM(W4:W99763)</f>
        <v>0</v>
      </c>
      <c r="X3" s="7">
        <f>AVERAGE(X4:X99763)</f>
        <v>0</v>
      </c>
      <c r="Y3" s="6">
        <f>ROUND(AVERAGE(Y4:Y99763),2)</f>
        <v>0</v>
      </c>
      <c r="Z3" s="5"/>
      <c r="AA3" s="5"/>
      <c r="AB3" s="5"/>
      <c r="AC3" s="5"/>
      <c r="AD3" s="5"/>
      <c r="AE3" s="12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Info!B2:BZ7000""),36,false)),"""")*-1"),-8.39379125374999)</f>
        <v>-8.3937912537499901</v>
      </c>
      <c r="AG3" s="6">
        <f>SUM(AG4:AG99763)</f>
        <v>0</v>
      </c>
    </row>
    <row r="4" spans="1:33" s="52" customFormat="1" ht="15.75" hidden="1" customHeight="1" x14ac:dyDescent="0.2">
      <c r="A4" s="13" t="s">
        <v>33</v>
      </c>
      <c r="B4" s="13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48"/>
      <c r="T4" s="48"/>
      <c r="U4" s="49"/>
      <c r="V4" s="54"/>
      <c r="W4" s="48"/>
      <c r="X4" s="48"/>
      <c r="Y4" s="48"/>
      <c r="Z4" s="48"/>
      <c r="AA4" s="48"/>
      <c r="AB4" s="51"/>
      <c r="AC4" s="48"/>
      <c r="AD4" s="48"/>
      <c r="AE4" s="48"/>
      <c r="AF4" s="48"/>
      <c r="AG4" s="48"/>
    </row>
    <row r="5" spans="1:33" s="52" customFormat="1" ht="15.75" hidden="1" customHeight="1" x14ac:dyDescent="0.2">
      <c r="A5" s="13" t="s">
        <v>34</v>
      </c>
      <c r="B5" s="13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48"/>
      <c r="T5" s="48"/>
      <c r="U5" s="49"/>
      <c r="V5" s="54"/>
      <c r="W5" s="48"/>
      <c r="X5" s="48"/>
      <c r="Y5" s="48"/>
      <c r="Z5" s="48"/>
      <c r="AA5" s="48"/>
      <c r="AB5" s="51"/>
      <c r="AC5" s="48"/>
      <c r="AD5" s="48"/>
      <c r="AE5" s="48"/>
      <c r="AF5" s="48"/>
      <c r="AG5" s="48"/>
    </row>
    <row r="6" spans="1:33" s="52" customFormat="1" ht="15.75" hidden="1" customHeight="1" x14ac:dyDescent="0.2">
      <c r="A6" s="13" t="s">
        <v>35</v>
      </c>
      <c r="B6" s="13"/>
      <c r="C6" s="17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48"/>
      <c r="T6" s="48"/>
      <c r="U6" s="49"/>
      <c r="V6" s="54"/>
      <c r="W6" s="48"/>
      <c r="X6" s="48"/>
      <c r="Y6" s="48"/>
      <c r="Z6" s="48"/>
      <c r="AA6" s="48"/>
      <c r="AB6" s="51"/>
      <c r="AC6" s="48"/>
      <c r="AD6" s="48"/>
      <c r="AE6" s="48"/>
      <c r="AF6" s="48"/>
      <c r="AG6" s="48"/>
    </row>
    <row r="7" spans="1:33" s="52" customFormat="1" ht="15.75" hidden="1" customHeight="1" x14ac:dyDescent="0.2">
      <c r="A7" s="13" t="s">
        <v>36</v>
      </c>
      <c r="B7" s="13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48"/>
      <c r="T7" s="48"/>
      <c r="U7" s="49"/>
      <c r="V7" s="54"/>
      <c r="W7" s="48"/>
      <c r="X7" s="48"/>
      <c r="Y7" s="48"/>
      <c r="Z7" s="48"/>
      <c r="AA7" s="48"/>
      <c r="AB7" s="51"/>
      <c r="AC7" s="48"/>
      <c r="AD7" s="48"/>
      <c r="AE7" s="48"/>
      <c r="AF7" s="48"/>
      <c r="AG7" s="48"/>
    </row>
    <row r="8" spans="1:33" s="52" customFormat="1" ht="15.75" hidden="1" customHeight="1" x14ac:dyDescent="0.2">
      <c r="A8" s="13" t="s">
        <v>37</v>
      </c>
      <c r="B8" s="21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48"/>
      <c r="T8" s="48"/>
      <c r="U8" s="49"/>
      <c r="V8" s="54"/>
      <c r="W8" s="48"/>
      <c r="X8" s="48"/>
      <c r="Y8" s="48"/>
      <c r="Z8" s="48"/>
      <c r="AA8" s="48"/>
      <c r="AB8" s="51"/>
      <c r="AC8" s="48"/>
      <c r="AD8" s="48"/>
      <c r="AE8" s="48"/>
      <c r="AF8" s="48"/>
      <c r="AG8" s="48"/>
    </row>
    <row r="9" spans="1:33" s="52" customFormat="1" ht="15.75" hidden="1" customHeight="1" x14ac:dyDescent="0.2">
      <c r="A9" s="13" t="s">
        <v>38</v>
      </c>
      <c r="B9" s="13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48"/>
      <c r="T9" s="48"/>
      <c r="U9" s="49"/>
      <c r="V9" s="54"/>
      <c r="W9" s="48"/>
      <c r="X9" s="48"/>
      <c r="Y9" s="48"/>
      <c r="Z9" s="48"/>
      <c r="AA9" s="48"/>
      <c r="AB9" s="51"/>
      <c r="AC9" s="48"/>
      <c r="AD9" s="48"/>
      <c r="AE9" s="48"/>
      <c r="AF9" s="48"/>
      <c r="AG9" s="48"/>
    </row>
    <row r="10" spans="1:33" s="52" customFormat="1" ht="15.75" hidden="1" customHeight="1" x14ac:dyDescent="0.2">
      <c r="A10" s="13" t="s">
        <v>39</v>
      </c>
      <c r="B10" s="13"/>
      <c r="C10" s="17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48"/>
      <c r="T10" s="48"/>
      <c r="U10" s="49"/>
      <c r="V10" s="54"/>
      <c r="W10" s="48"/>
      <c r="X10" s="48"/>
      <c r="Y10" s="48"/>
      <c r="Z10" s="48"/>
      <c r="AA10" s="48"/>
      <c r="AB10" s="51"/>
      <c r="AC10" s="48"/>
      <c r="AD10" s="48"/>
      <c r="AE10" s="48"/>
      <c r="AF10" s="48"/>
      <c r="AG10" s="48"/>
    </row>
    <row r="11" spans="1:33" s="52" customFormat="1" ht="15.75" hidden="1" customHeight="1" x14ac:dyDescent="0.2">
      <c r="A11" s="13" t="s">
        <v>40</v>
      </c>
      <c r="B11" s="13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48"/>
      <c r="T11" s="48"/>
      <c r="U11" s="49"/>
      <c r="V11" s="54"/>
      <c r="W11" s="48"/>
      <c r="X11" s="48"/>
      <c r="Y11" s="48"/>
      <c r="Z11" s="48"/>
      <c r="AA11" s="48"/>
      <c r="AB11" s="51"/>
      <c r="AC11" s="48"/>
      <c r="AD11" s="48"/>
      <c r="AE11" s="48"/>
      <c r="AF11" s="48"/>
      <c r="AG11" s="48"/>
    </row>
    <row r="12" spans="1:33" s="52" customFormat="1" ht="15.75" hidden="1" customHeight="1" x14ac:dyDescent="0.2">
      <c r="A12" s="13" t="s">
        <v>41</v>
      </c>
      <c r="B12" s="13"/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48"/>
      <c r="T12" s="48"/>
      <c r="U12" s="49"/>
      <c r="V12" s="54"/>
      <c r="W12" s="48"/>
      <c r="X12" s="48"/>
      <c r="Y12" s="48"/>
      <c r="Z12" s="48"/>
      <c r="AA12" s="48"/>
      <c r="AB12" s="51"/>
      <c r="AC12" s="48"/>
      <c r="AD12" s="48"/>
      <c r="AE12" s="48"/>
      <c r="AF12" s="48"/>
      <c r="AG12" s="48"/>
    </row>
    <row r="13" spans="1:33" s="52" customFormat="1" ht="15.75" hidden="1" customHeight="1" x14ac:dyDescent="0.2">
      <c r="A13" s="13" t="s">
        <v>42</v>
      </c>
      <c r="B13" s="13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48"/>
      <c r="T13" s="48"/>
      <c r="U13" s="49"/>
      <c r="V13" s="54"/>
      <c r="W13" s="48"/>
      <c r="X13" s="48"/>
      <c r="Y13" s="48"/>
      <c r="Z13" s="48"/>
      <c r="AA13" s="48"/>
      <c r="AB13" s="51"/>
      <c r="AC13" s="48"/>
      <c r="AD13" s="48"/>
      <c r="AE13" s="48"/>
      <c r="AF13" s="48"/>
      <c r="AG13" s="48"/>
    </row>
    <row r="14" spans="1:33" s="52" customFormat="1" ht="15.75" hidden="1" customHeight="1" x14ac:dyDescent="0.2">
      <c r="A14" s="13" t="s">
        <v>43</v>
      </c>
      <c r="B14" s="13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48"/>
      <c r="T14" s="48"/>
      <c r="U14" s="49"/>
      <c r="V14" s="54"/>
      <c r="W14" s="48"/>
      <c r="X14" s="48"/>
      <c r="Y14" s="48"/>
      <c r="Z14" s="48"/>
      <c r="AA14" s="48"/>
      <c r="AB14" s="51"/>
      <c r="AC14" s="48"/>
      <c r="AD14" s="48"/>
      <c r="AE14" s="48"/>
      <c r="AF14" s="48"/>
      <c r="AG14" s="48"/>
    </row>
    <row r="15" spans="1:33" s="52" customFormat="1" ht="15.75" hidden="1" customHeight="1" x14ac:dyDescent="0.2">
      <c r="A15" s="13" t="s">
        <v>44</v>
      </c>
      <c r="B15" s="13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48"/>
      <c r="T15" s="48"/>
      <c r="U15" s="49"/>
      <c r="V15" s="54"/>
      <c r="W15" s="48"/>
      <c r="X15" s="48"/>
      <c r="Y15" s="48"/>
      <c r="Z15" s="48"/>
      <c r="AA15" s="48"/>
      <c r="AB15" s="51"/>
      <c r="AC15" s="48"/>
      <c r="AD15" s="48"/>
      <c r="AE15" s="48"/>
      <c r="AF15" s="48"/>
      <c r="AG15" s="48"/>
    </row>
    <row r="16" spans="1:33" s="52" customFormat="1" ht="15.75" hidden="1" customHeight="1" x14ac:dyDescent="0.2">
      <c r="A16" s="13" t="s">
        <v>45</v>
      </c>
      <c r="B16" s="13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48"/>
      <c r="T16" s="48"/>
      <c r="U16" s="49"/>
      <c r="V16" s="54"/>
      <c r="W16" s="48"/>
      <c r="X16" s="48"/>
      <c r="Y16" s="48"/>
      <c r="Z16" s="48"/>
      <c r="AA16" s="48"/>
      <c r="AB16" s="51"/>
      <c r="AC16" s="48"/>
      <c r="AD16" s="48"/>
      <c r="AE16" s="48"/>
      <c r="AF16" s="48"/>
      <c r="AG16" s="48"/>
    </row>
    <row r="17" spans="1:33" s="52" customFormat="1" ht="15.75" hidden="1" customHeight="1" x14ac:dyDescent="0.2">
      <c r="A17" s="13" t="s">
        <v>46</v>
      </c>
      <c r="B17" s="13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48"/>
      <c r="T17" s="48"/>
      <c r="U17" s="49"/>
      <c r="V17" s="54"/>
      <c r="W17" s="48"/>
      <c r="X17" s="48"/>
      <c r="Y17" s="48"/>
      <c r="Z17" s="48"/>
      <c r="AA17" s="48"/>
      <c r="AB17" s="51"/>
      <c r="AC17" s="48"/>
      <c r="AD17" s="48"/>
      <c r="AE17" s="48"/>
      <c r="AF17" s="48"/>
      <c r="AG17" s="48"/>
    </row>
    <row r="18" spans="1:33" s="52" customFormat="1" ht="15.75" hidden="1" customHeight="1" x14ac:dyDescent="0.2">
      <c r="A18" s="13" t="s">
        <v>47</v>
      </c>
      <c r="B18" s="13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48"/>
      <c r="T18" s="48"/>
      <c r="U18" s="49"/>
      <c r="V18" s="54"/>
      <c r="W18" s="48"/>
      <c r="X18" s="48"/>
      <c r="Y18" s="48"/>
      <c r="Z18" s="48"/>
      <c r="AA18" s="48"/>
      <c r="AB18" s="51"/>
      <c r="AC18" s="48"/>
      <c r="AD18" s="48"/>
      <c r="AE18" s="48"/>
      <c r="AF18" s="48"/>
      <c r="AG18" s="48"/>
    </row>
    <row r="19" spans="1:33" s="52" customFormat="1" ht="15.75" hidden="1" customHeight="1" x14ac:dyDescent="0.2">
      <c r="A19" s="13" t="s">
        <v>83</v>
      </c>
      <c r="B19" s="13"/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48"/>
      <c r="T19" s="48"/>
      <c r="U19" s="49"/>
      <c r="V19" s="54"/>
      <c r="W19" s="48"/>
      <c r="X19" s="48"/>
      <c r="Y19" s="48"/>
      <c r="Z19" s="48"/>
      <c r="AA19" s="48"/>
      <c r="AB19" s="51"/>
      <c r="AC19" s="48"/>
      <c r="AD19" s="48"/>
      <c r="AE19" s="48"/>
      <c r="AF19" s="48"/>
      <c r="AG19" s="48"/>
    </row>
    <row r="20" spans="1:33" s="52" customFormat="1" ht="15.75" hidden="1" customHeight="1" x14ac:dyDescent="0.2">
      <c r="A20" s="13" t="s">
        <v>49</v>
      </c>
      <c r="B20" s="13"/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48"/>
      <c r="T20" s="48"/>
      <c r="U20" s="49"/>
      <c r="V20" s="54"/>
      <c r="W20" s="48"/>
      <c r="X20" s="48"/>
      <c r="Y20" s="48"/>
      <c r="Z20" s="48"/>
      <c r="AA20" s="48"/>
      <c r="AB20" s="51"/>
      <c r="AC20" s="48"/>
      <c r="AD20" s="48"/>
      <c r="AE20" s="48"/>
      <c r="AF20" s="48"/>
      <c r="AG20" s="48"/>
    </row>
    <row r="21" spans="1:33" s="52" customFormat="1" ht="15.75" hidden="1" customHeight="1" x14ac:dyDescent="0.2">
      <c r="A21" s="13" t="s">
        <v>50</v>
      </c>
      <c r="B21" s="13"/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48"/>
      <c r="T21" s="48"/>
      <c r="U21" s="49"/>
      <c r="V21" s="54"/>
      <c r="W21" s="48"/>
      <c r="X21" s="48"/>
      <c r="Y21" s="48"/>
      <c r="Z21" s="48"/>
      <c r="AA21" s="48"/>
      <c r="AB21" s="51"/>
      <c r="AC21" s="48"/>
      <c r="AD21" s="48"/>
      <c r="AE21" s="48"/>
      <c r="AF21" s="48"/>
      <c r="AG21" s="48"/>
    </row>
    <row r="22" spans="1:33" s="52" customFormat="1" ht="15.75" hidden="1" customHeight="1" x14ac:dyDescent="0.2">
      <c r="A22" s="13" t="s">
        <v>51</v>
      </c>
      <c r="B22" s="13"/>
      <c r="C22" s="17"/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48"/>
      <c r="T22" s="48"/>
      <c r="U22" s="49"/>
      <c r="V22" s="54"/>
      <c r="W22" s="48"/>
      <c r="X22" s="48"/>
      <c r="Y22" s="48"/>
      <c r="Z22" s="48"/>
      <c r="AA22" s="48"/>
      <c r="AB22" s="51"/>
      <c r="AC22" s="48"/>
      <c r="AD22" s="48"/>
      <c r="AE22" s="48"/>
      <c r="AF22" s="48"/>
      <c r="AG22" s="48"/>
    </row>
    <row r="23" spans="1:33" s="52" customFormat="1" ht="15.75" customHeight="1" x14ac:dyDescent="0.2">
      <c r="A23" s="13" t="s">
        <v>52</v>
      </c>
      <c r="B23" s="13"/>
      <c r="C23" s="17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48"/>
      <c r="T23" s="48"/>
      <c r="U23" s="49"/>
      <c r="V23" s="54"/>
      <c r="W23" s="48"/>
      <c r="X23" s="48"/>
      <c r="Y23" s="48"/>
      <c r="Z23" s="48"/>
      <c r="AA23" s="48"/>
      <c r="AB23" s="51"/>
      <c r="AC23" s="48"/>
      <c r="AD23" s="48"/>
      <c r="AE23" s="48"/>
      <c r="AF23" s="48"/>
      <c r="AG23" s="48"/>
    </row>
    <row r="24" spans="1:33" s="52" customFormat="1" ht="15.75" customHeight="1" x14ac:dyDescent="0.2">
      <c r="A24" s="13" t="s">
        <v>53</v>
      </c>
      <c r="B24" s="13"/>
      <c r="C24" s="17">
        <f t="shared" ref="C24:C31" si="1">IFERROR(F24/D24," - ")</f>
        <v>24.95</v>
      </c>
      <c r="D24" s="17">
        <v>1</v>
      </c>
      <c r="E24" s="17">
        <v>0</v>
      </c>
      <c r="F24" s="17">
        <v>24.95</v>
      </c>
      <c r="G24" s="17">
        <v>0</v>
      </c>
      <c r="H24" s="17">
        <f t="shared" ref="H24:H31" si="2">G24/F24*-1</f>
        <v>0</v>
      </c>
      <c r="I24" s="17">
        <f t="shared" ref="I24:I31" si="3">J24/F24</f>
        <v>0.17853343351146736</v>
      </c>
      <c r="J24" s="17">
        <f t="shared" ref="J24:J31" si="4">F24*0.85+G24+AF24*D24+D24*AE24+AG24+AD24</f>
        <v>4.4544091661111107</v>
      </c>
      <c r="K24" s="17">
        <f t="shared" ref="K24:K31" si="5">J24/D24</f>
        <v>4.4544091661111107</v>
      </c>
      <c r="L24" s="17">
        <v>82</v>
      </c>
      <c r="M24" s="17">
        <f t="shared" ref="M24:M31" si="6">IFERROR(D24/L24,"-")</f>
        <v>1.2195121951219513E-2</v>
      </c>
      <c r="N24" s="17">
        <v>0</v>
      </c>
      <c r="O24" s="17">
        <f t="shared" ref="O24:P24" si="7">D24/7</f>
        <v>0.14285714285714285</v>
      </c>
      <c r="P24" s="17">
        <f t="shared" si="7"/>
        <v>0</v>
      </c>
      <c r="Q24" s="17">
        <f t="shared" ref="Q24:Q31" si="8">ROUNDDOWN(N24/(O24+P24),0)</f>
        <v>0</v>
      </c>
      <c r="R24" s="17"/>
      <c r="S24" s="48">
        <v>0</v>
      </c>
      <c r="T24" s="48" t="s">
        <v>56</v>
      </c>
      <c r="U24" s="49" t="s">
        <v>56</v>
      </c>
      <c r="V24" s="54" t="s">
        <v>56</v>
      </c>
      <c r="W24" s="48">
        <v>0</v>
      </c>
      <c r="X24" s="48">
        <f t="shared" ref="X24:X31" si="9">IFERROR(W24/D24,0)</f>
        <v>0</v>
      </c>
      <c r="Y24" s="48">
        <f t="shared" ref="Y24:Y31" si="10">IFERROR(G24/(W24+Z24)*-1,0)</f>
        <v>0</v>
      </c>
      <c r="Z24" s="48">
        <v>0</v>
      </c>
      <c r="AA24" s="48" t="s">
        <v>57</v>
      </c>
      <c r="AB24" s="51">
        <f t="shared" ref="AB24:AB31" si="11">IF(OR(AA24="UsLargeStandardSize",AA24="UsSmallStandardSize"),-0.69,-0.48)</f>
        <v>-0.69</v>
      </c>
      <c r="AC24" s="48">
        <v>0.21494987962962961</v>
      </c>
      <c r="AD24" s="48">
        <f t="shared" ref="AD24:AD31" si="12">IFERROR(AB24*AC24*D24*2,0)</f>
        <v>-0.29663083388888883</v>
      </c>
      <c r="AE24" s="48">
        <v>-7.32</v>
      </c>
      <c r="AF24" s="48">
        <v>-9.1364599999999996</v>
      </c>
      <c r="AG24" s="48">
        <v>0</v>
      </c>
    </row>
    <row r="25" spans="1:33" s="52" customFormat="1" ht="15.75" customHeight="1" x14ac:dyDescent="0.2">
      <c r="A25" s="13" t="s">
        <v>54</v>
      </c>
      <c r="B25" s="13"/>
      <c r="C25" s="17" t="str">
        <f t="shared" si="1"/>
        <v xml:space="preserve"> - </v>
      </c>
      <c r="D25" s="17">
        <v>0</v>
      </c>
      <c r="E25" s="17">
        <v>0</v>
      </c>
      <c r="F25" s="17">
        <v>0</v>
      </c>
      <c r="G25" s="17">
        <v>0</v>
      </c>
      <c r="H25" s="17" t="e">
        <f t="shared" si="2"/>
        <v>#DIV/0!</v>
      </c>
      <c r="I25" s="17" t="e">
        <f t="shared" si="3"/>
        <v>#DIV/0!</v>
      </c>
      <c r="J25" s="17">
        <f t="shared" si="4"/>
        <v>0</v>
      </c>
      <c r="K25" s="17" t="e">
        <f t="shared" si="5"/>
        <v>#DIV/0!</v>
      </c>
      <c r="L25" s="17">
        <v>0</v>
      </c>
      <c r="M25" s="17" t="str">
        <f t="shared" si="6"/>
        <v>-</v>
      </c>
      <c r="N25" s="17">
        <v>0</v>
      </c>
      <c r="O25" s="17">
        <f t="shared" ref="O25:P25" si="13">D25/7</f>
        <v>0</v>
      </c>
      <c r="P25" s="17">
        <f t="shared" si="13"/>
        <v>0</v>
      </c>
      <c r="Q25" s="17" t="e">
        <f t="shared" si="8"/>
        <v>#DIV/0!</v>
      </c>
      <c r="R25" s="17"/>
      <c r="S25" s="48">
        <v>0</v>
      </c>
      <c r="T25" s="48" t="s">
        <v>56</v>
      </c>
      <c r="U25" s="49" t="s">
        <v>56</v>
      </c>
      <c r="V25" s="54" t="s">
        <v>56</v>
      </c>
      <c r="W25" s="48">
        <v>0</v>
      </c>
      <c r="X25" s="48">
        <f t="shared" si="9"/>
        <v>0</v>
      </c>
      <c r="Y25" s="48">
        <f t="shared" si="10"/>
        <v>0</v>
      </c>
      <c r="Z25" s="48">
        <v>0</v>
      </c>
      <c r="AA25" s="48" t="s">
        <v>57</v>
      </c>
      <c r="AB25" s="51">
        <f t="shared" si="11"/>
        <v>-0.69</v>
      </c>
      <c r="AC25" s="48">
        <v>0.21494987962962961</v>
      </c>
      <c r="AD25" s="48">
        <f t="shared" si="12"/>
        <v>0</v>
      </c>
      <c r="AE25" s="48">
        <v>-7.18</v>
      </c>
      <c r="AF25" s="48">
        <v>-9.1364599999999996</v>
      </c>
      <c r="AG25" s="48">
        <v>0</v>
      </c>
    </row>
    <row r="26" spans="1:33" s="52" customFormat="1" ht="15.75" customHeight="1" x14ac:dyDescent="0.2">
      <c r="A26" s="13" t="s">
        <v>58</v>
      </c>
      <c r="B26" s="13" t="s">
        <v>71</v>
      </c>
      <c r="C26" s="17">
        <f t="shared" si="1"/>
        <v>28.830000000000002</v>
      </c>
      <c r="D26" s="17">
        <v>7</v>
      </c>
      <c r="E26" s="17">
        <v>0</v>
      </c>
      <c r="F26" s="17">
        <v>201.81</v>
      </c>
      <c r="G26" s="17">
        <v>0</v>
      </c>
      <c r="H26" s="17">
        <f t="shared" si="2"/>
        <v>0</v>
      </c>
      <c r="I26" s="17">
        <f t="shared" si="3"/>
        <v>0.27375682157860254</v>
      </c>
      <c r="J26" s="17">
        <f t="shared" si="4"/>
        <v>55.246864162777783</v>
      </c>
      <c r="K26" s="17">
        <f t="shared" si="5"/>
        <v>7.8924091661111122</v>
      </c>
      <c r="L26" s="17">
        <v>331</v>
      </c>
      <c r="M26" s="17">
        <f t="shared" si="6"/>
        <v>2.1148036253776436E-2</v>
      </c>
      <c r="N26" s="17">
        <v>1</v>
      </c>
      <c r="O26" s="17">
        <f t="shared" ref="O26:P26" si="14">D26/7</f>
        <v>1</v>
      </c>
      <c r="P26" s="17">
        <f t="shared" si="14"/>
        <v>0</v>
      </c>
      <c r="Q26" s="17">
        <f t="shared" si="8"/>
        <v>1</v>
      </c>
      <c r="R26" s="17"/>
      <c r="S26" s="48">
        <v>0.14285714285714279</v>
      </c>
      <c r="T26" s="48" t="s">
        <v>56</v>
      </c>
      <c r="U26" s="49" t="s">
        <v>56</v>
      </c>
      <c r="V26" s="54" t="s">
        <v>56</v>
      </c>
      <c r="W26" s="48">
        <v>0</v>
      </c>
      <c r="X26" s="48">
        <f t="shared" si="9"/>
        <v>0</v>
      </c>
      <c r="Y26" s="48">
        <f t="shared" si="10"/>
        <v>0</v>
      </c>
      <c r="Z26" s="48">
        <v>0</v>
      </c>
      <c r="AA26" s="48" t="s">
        <v>57</v>
      </c>
      <c r="AB26" s="51">
        <f t="shared" si="11"/>
        <v>-0.69</v>
      </c>
      <c r="AC26" s="48">
        <v>0.21494987962962961</v>
      </c>
      <c r="AD26" s="48">
        <f t="shared" si="12"/>
        <v>-2.0764158372222217</v>
      </c>
      <c r="AE26" s="48">
        <v>-7.18</v>
      </c>
      <c r="AF26" s="48">
        <v>-9.1364599999999996</v>
      </c>
      <c r="AG26" s="48">
        <v>0</v>
      </c>
    </row>
    <row r="27" spans="1:33" s="52" customFormat="1" ht="15.75" customHeight="1" x14ac:dyDescent="0.2">
      <c r="A27" s="13" t="s">
        <v>60</v>
      </c>
      <c r="B27" s="13"/>
      <c r="C27" s="17" t="str">
        <f t="shared" si="1"/>
        <v xml:space="preserve"> - </v>
      </c>
      <c r="D27" s="17">
        <v>0</v>
      </c>
      <c r="E27" s="17">
        <v>0</v>
      </c>
      <c r="F27" s="17">
        <v>0</v>
      </c>
      <c r="G27" s="17">
        <v>0</v>
      </c>
      <c r="H27" s="17" t="e">
        <f t="shared" si="2"/>
        <v>#DIV/0!</v>
      </c>
      <c r="I27" s="17" t="e">
        <f t="shared" si="3"/>
        <v>#DIV/0!</v>
      </c>
      <c r="J27" s="17">
        <f t="shared" si="4"/>
        <v>0</v>
      </c>
      <c r="K27" s="17" t="e">
        <f t="shared" si="5"/>
        <v>#DIV/0!</v>
      </c>
      <c r="L27" s="17">
        <v>0</v>
      </c>
      <c r="M27" s="17" t="str">
        <f t="shared" si="6"/>
        <v>-</v>
      </c>
      <c r="N27" s="17">
        <v>0</v>
      </c>
      <c r="O27" s="17">
        <f t="shared" ref="O27:P27" si="15">D27/7</f>
        <v>0</v>
      </c>
      <c r="P27" s="17">
        <f t="shared" si="15"/>
        <v>0</v>
      </c>
      <c r="Q27" s="17" t="e">
        <f t="shared" si="8"/>
        <v>#DIV/0!</v>
      </c>
      <c r="R27" s="17"/>
      <c r="S27" s="48">
        <v>0</v>
      </c>
      <c r="T27" s="48" t="s">
        <v>56</v>
      </c>
      <c r="U27" s="49" t="s">
        <v>56</v>
      </c>
      <c r="V27" s="54" t="s">
        <v>56</v>
      </c>
      <c r="W27" s="48">
        <v>0</v>
      </c>
      <c r="X27" s="48">
        <f t="shared" si="9"/>
        <v>0</v>
      </c>
      <c r="Y27" s="48">
        <f t="shared" si="10"/>
        <v>0</v>
      </c>
      <c r="Z27" s="48">
        <v>0</v>
      </c>
      <c r="AA27" s="48" t="s">
        <v>57</v>
      </c>
      <c r="AB27" s="51">
        <f t="shared" si="11"/>
        <v>-0.69</v>
      </c>
      <c r="AC27" s="48">
        <v>0.21494987962962961</v>
      </c>
      <c r="AD27" s="48">
        <f t="shared" si="12"/>
        <v>0</v>
      </c>
      <c r="AE27" s="48">
        <v>-7.18</v>
      </c>
      <c r="AF27" s="48">
        <v>-9.1364599999999996</v>
      </c>
      <c r="AG27" s="48">
        <v>0</v>
      </c>
    </row>
    <row r="28" spans="1:33" s="52" customFormat="1" ht="15.75" customHeight="1" x14ac:dyDescent="0.2">
      <c r="A28" s="13" t="s">
        <v>61</v>
      </c>
      <c r="B28" s="13"/>
      <c r="C28" s="17" t="str">
        <f t="shared" si="1"/>
        <v xml:space="preserve"> - </v>
      </c>
      <c r="D28" s="17">
        <v>0</v>
      </c>
      <c r="E28" s="17">
        <v>0</v>
      </c>
      <c r="F28" s="17">
        <v>0</v>
      </c>
      <c r="G28" s="17">
        <v>0</v>
      </c>
      <c r="H28" s="17" t="e">
        <f t="shared" si="2"/>
        <v>#DIV/0!</v>
      </c>
      <c r="I28" s="17" t="e">
        <f t="shared" si="3"/>
        <v>#DIV/0!</v>
      </c>
      <c r="J28" s="17">
        <f t="shared" si="4"/>
        <v>0</v>
      </c>
      <c r="K28" s="17" t="e">
        <f t="shared" si="5"/>
        <v>#DIV/0!</v>
      </c>
      <c r="L28" s="17">
        <v>0</v>
      </c>
      <c r="M28" s="17" t="str">
        <f t="shared" si="6"/>
        <v>-</v>
      </c>
      <c r="N28" s="17">
        <v>0</v>
      </c>
      <c r="O28" s="17">
        <f t="shared" ref="O28:P28" si="16">D28/7</f>
        <v>0</v>
      </c>
      <c r="P28" s="17">
        <f t="shared" si="16"/>
        <v>0</v>
      </c>
      <c r="Q28" s="17" t="e">
        <f t="shared" si="8"/>
        <v>#DIV/0!</v>
      </c>
      <c r="R28" s="17"/>
      <c r="S28" s="48">
        <v>0</v>
      </c>
      <c r="T28" s="48" t="s">
        <v>56</v>
      </c>
      <c r="U28" s="49" t="s">
        <v>56</v>
      </c>
      <c r="V28" s="54" t="s">
        <v>56</v>
      </c>
      <c r="W28" s="48">
        <v>0</v>
      </c>
      <c r="X28" s="48">
        <f t="shared" si="9"/>
        <v>0</v>
      </c>
      <c r="Y28" s="48">
        <f t="shared" si="10"/>
        <v>0</v>
      </c>
      <c r="Z28" s="48">
        <v>0</v>
      </c>
      <c r="AA28" s="48" t="s">
        <v>57</v>
      </c>
      <c r="AB28" s="51">
        <f t="shared" si="11"/>
        <v>-0.69</v>
      </c>
      <c r="AC28" s="48">
        <v>0.21494987962962961</v>
      </c>
      <c r="AD28" s="48">
        <f t="shared" si="12"/>
        <v>0</v>
      </c>
      <c r="AE28" s="48">
        <v>-7.18</v>
      </c>
      <c r="AF28" s="48">
        <v>-9.1364599999999996</v>
      </c>
      <c r="AG28" s="48">
        <v>0</v>
      </c>
    </row>
    <row r="29" spans="1:33" s="52" customFormat="1" ht="15.75" customHeight="1" x14ac:dyDescent="0.2">
      <c r="A29" s="13" t="s">
        <v>62</v>
      </c>
      <c r="B29" s="13"/>
      <c r="C29" s="17" t="str">
        <f t="shared" si="1"/>
        <v xml:space="preserve"> - </v>
      </c>
      <c r="D29" s="17">
        <v>0</v>
      </c>
      <c r="E29" s="17">
        <v>0</v>
      </c>
      <c r="F29" s="17">
        <v>0</v>
      </c>
      <c r="G29" s="17">
        <v>0</v>
      </c>
      <c r="H29" s="17" t="e">
        <f t="shared" si="2"/>
        <v>#DIV/0!</v>
      </c>
      <c r="I29" s="17" t="e">
        <f t="shared" si="3"/>
        <v>#DIV/0!</v>
      </c>
      <c r="J29" s="17">
        <f t="shared" si="4"/>
        <v>0</v>
      </c>
      <c r="K29" s="17" t="e">
        <f t="shared" si="5"/>
        <v>#DIV/0!</v>
      </c>
      <c r="L29" s="17">
        <v>0</v>
      </c>
      <c r="M29" s="17" t="str">
        <f t="shared" si="6"/>
        <v>-</v>
      </c>
      <c r="N29" s="17">
        <v>0</v>
      </c>
      <c r="O29" s="17">
        <f t="shared" ref="O29:P29" si="17">D29/7</f>
        <v>0</v>
      </c>
      <c r="P29" s="17">
        <f t="shared" si="17"/>
        <v>0</v>
      </c>
      <c r="Q29" s="17" t="e">
        <f t="shared" si="8"/>
        <v>#DIV/0!</v>
      </c>
      <c r="R29" s="17"/>
      <c r="S29" s="48">
        <v>0</v>
      </c>
      <c r="T29" s="48" t="s">
        <v>56</v>
      </c>
      <c r="U29" s="49" t="s">
        <v>56</v>
      </c>
      <c r="V29" s="54" t="s">
        <v>56</v>
      </c>
      <c r="W29" s="48">
        <v>0</v>
      </c>
      <c r="X29" s="48">
        <f t="shared" si="9"/>
        <v>0</v>
      </c>
      <c r="Y29" s="48">
        <f t="shared" si="10"/>
        <v>0</v>
      </c>
      <c r="Z29" s="48">
        <v>0</v>
      </c>
      <c r="AA29" s="48" t="s">
        <v>57</v>
      </c>
      <c r="AB29" s="51">
        <f t="shared" si="11"/>
        <v>-0.69</v>
      </c>
      <c r="AC29" s="48">
        <v>0.21494987962962961</v>
      </c>
      <c r="AD29" s="48">
        <f t="shared" si="12"/>
        <v>0</v>
      </c>
      <c r="AE29" s="48">
        <v>-7.18</v>
      </c>
      <c r="AF29" s="48">
        <v>-9.1364599999999996</v>
      </c>
      <c r="AG29" s="48">
        <v>0</v>
      </c>
    </row>
    <row r="30" spans="1:33" s="52" customFormat="1" ht="15.75" customHeight="1" x14ac:dyDescent="0.2">
      <c r="A30" s="13" t="s">
        <v>63</v>
      </c>
      <c r="B30" s="13"/>
      <c r="C30" s="17" t="str">
        <f t="shared" si="1"/>
        <v xml:space="preserve"> - </v>
      </c>
      <c r="D30" s="17">
        <v>0</v>
      </c>
      <c r="E30" s="17">
        <v>0</v>
      </c>
      <c r="F30" s="17">
        <v>0</v>
      </c>
      <c r="G30" s="17">
        <v>0</v>
      </c>
      <c r="H30" s="17" t="e">
        <f t="shared" si="2"/>
        <v>#DIV/0!</v>
      </c>
      <c r="I30" s="17" t="e">
        <f t="shared" si="3"/>
        <v>#DIV/0!</v>
      </c>
      <c r="J30" s="17">
        <f t="shared" si="4"/>
        <v>0</v>
      </c>
      <c r="K30" s="17" t="e">
        <f t="shared" si="5"/>
        <v>#DIV/0!</v>
      </c>
      <c r="L30" s="17">
        <v>0</v>
      </c>
      <c r="M30" s="17" t="str">
        <f t="shared" si="6"/>
        <v>-</v>
      </c>
      <c r="N30" s="17">
        <v>0</v>
      </c>
      <c r="O30" s="17">
        <f t="shared" ref="O30:P30" si="18">D30/7</f>
        <v>0</v>
      </c>
      <c r="P30" s="17">
        <f t="shared" si="18"/>
        <v>0</v>
      </c>
      <c r="Q30" s="17" t="e">
        <f t="shared" si="8"/>
        <v>#DIV/0!</v>
      </c>
      <c r="R30" s="17"/>
      <c r="S30" s="48">
        <v>0</v>
      </c>
      <c r="T30" s="48" t="s">
        <v>56</v>
      </c>
      <c r="U30" s="49" t="s">
        <v>56</v>
      </c>
      <c r="V30" s="54" t="s">
        <v>56</v>
      </c>
      <c r="W30" s="48">
        <v>0</v>
      </c>
      <c r="X30" s="48">
        <f t="shared" si="9"/>
        <v>0</v>
      </c>
      <c r="Y30" s="48">
        <f t="shared" si="10"/>
        <v>0</v>
      </c>
      <c r="Z30" s="48">
        <v>0</v>
      </c>
      <c r="AA30" s="48" t="s">
        <v>57</v>
      </c>
      <c r="AB30" s="51">
        <f t="shared" si="11"/>
        <v>-0.69</v>
      </c>
      <c r="AC30" s="48">
        <v>0.21494987962962961</v>
      </c>
      <c r="AD30" s="48">
        <f t="shared" si="12"/>
        <v>0</v>
      </c>
      <c r="AE30" s="48">
        <v>-7.18</v>
      </c>
      <c r="AF30" s="48">
        <v>-9.1364599999999996</v>
      </c>
      <c r="AG30" s="48">
        <v>0</v>
      </c>
    </row>
    <row r="31" spans="1:33" s="52" customFormat="1" ht="15.75" customHeight="1" x14ac:dyDescent="0.2">
      <c r="A31" s="13" t="s">
        <v>64</v>
      </c>
      <c r="B31" s="13"/>
      <c r="C31" s="17" t="str">
        <f t="shared" si="1"/>
        <v xml:space="preserve"> - </v>
      </c>
      <c r="D31" s="17">
        <v>0</v>
      </c>
      <c r="E31" s="17">
        <v>0</v>
      </c>
      <c r="F31" s="17">
        <v>0</v>
      </c>
      <c r="G31" s="17">
        <v>0</v>
      </c>
      <c r="H31" s="17" t="e">
        <f t="shared" si="2"/>
        <v>#DIV/0!</v>
      </c>
      <c r="I31" s="17" t="e">
        <f t="shared" si="3"/>
        <v>#DIV/0!</v>
      </c>
      <c r="J31" s="17">
        <f t="shared" si="4"/>
        <v>0</v>
      </c>
      <c r="K31" s="17" t="e">
        <f t="shared" si="5"/>
        <v>#DIV/0!</v>
      </c>
      <c r="L31" s="17">
        <v>0</v>
      </c>
      <c r="M31" s="17" t="str">
        <f t="shared" si="6"/>
        <v>-</v>
      </c>
      <c r="N31" s="17">
        <v>0</v>
      </c>
      <c r="O31" s="17">
        <f t="shared" ref="O31:P31" si="19">D31/7</f>
        <v>0</v>
      </c>
      <c r="P31" s="17">
        <f t="shared" si="19"/>
        <v>0</v>
      </c>
      <c r="Q31" s="17" t="e">
        <f t="shared" si="8"/>
        <v>#DIV/0!</v>
      </c>
      <c r="R31" s="17" t="str">
        <f ca="1">IFERROR(__xludf.DUMMYFUNCTION("IFERROR(VLOOKUP($B$2,IMPORTRANGE(""https://docs.google.com/spreadsheets/d/1KiWZV1ko8G7lnRucBRBd29jj3Be6ltMfljMDqzOkQmI/edit#gid=1381463014"",""Lookup!A:F""),6,FALSE),"""")"),"")</f>
        <v/>
      </c>
      <c r="S31" s="48">
        <v>0</v>
      </c>
      <c r="T31" s="48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1" s="49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1" s="54" t="str">
        <f ca="1">IFERROR(__xludf.DUMMYFUNCTION("IFERROR(VLOOKUP($B$2,IMPORTRANGE(""https://docs.google.com/spreadsheets/d/1KiWZV1ko8G7lnRucBRBd29jj3Be6ltMfljMDqzOkQmI/edit#gid=1381463014"",""Lookup!A:D""),2,FALSE),"""")"),"")</f>
        <v/>
      </c>
      <c r="W31" s="48">
        <v>0</v>
      </c>
      <c r="X31" s="48">
        <f t="shared" si="9"/>
        <v>0</v>
      </c>
      <c r="Y31" s="48">
        <f t="shared" si="10"/>
        <v>0</v>
      </c>
      <c r="Z31" s="48">
        <v>0</v>
      </c>
      <c r="AA31" s="48" t="s">
        <v>57</v>
      </c>
      <c r="AB31" s="51">
        <f t="shared" si="11"/>
        <v>-0.69</v>
      </c>
      <c r="AC31" s="48">
        <v>0.21494987962962961</v>
      </c>
      <c r="AD31" s="48">
        <f t="shared" si="12"/>
        <v>0</v>
      </c>
      <c r="AE31" s="48">
        <v>-7.18</v>
      </c>
      <c r="AF31" s="48">
        <v>-9.1364599999999996</v>
      </c>
      <c r="AG31" s="48">
        <v>0</v>
      </c>
    </row>
    <row r="32" spans="1:33" ht="15.75" customHeight="1" x14ac:dyDescent="0.2">
      <c r="A32" s="13"/>
      <c r="B32" s="13"/>
      <c r="C32" s="24"/>
      <c r="D32" s="15"/>
      <c r="E32" s="15"/>
      <c r="F32" s="14"/>
      <c r="G32" s="14"/>
      <c r="H32" s="14"/>
      <c r="I32" s="15"/>
      <c r="J32" s="15"/>
      <c r="K32" s="15"/>
      <c r="L32" s="15"/>
      <c r="M32" s="16"/>
      <c r="N32" s="15"/>
      <c r="O32" s="15"/>
      <c r="P32" s="15"/>
      <c r="Q32" s="15"/>
      <c r="R32" s="15"/>
      <c r="S32" s="18"/>
      <c r="T32" s="13"/>
      <c r="U32" s="19"/>
      <c r="V32" s="1"/>
      <c r="W32" s="13"/>
      <c r="X32" s="13"/>
      <c r="Y32" s="13"/>
      <c r="Z32" s="13"/>
      <c r="AA32" s="13"/>
      <c r="AB32" s="13"/>
      <c r="AC32" s="13"/>
      <c r="AD32" s="13"/>
      <c r="AE32" s="20"/>
      <c r="AF32" s="20"/>
      <c r="AG32" s="20"/>
    </row>
    <row r="33" spans="1:33" ht="15.75" customHeight="1" x14ac:dyDescent="0.2">
      <c r="A33" s="13"/>
      <c r="B33" s="13"/>
      <c r="C33" s="24"/>
      <c r="D33" s="15"/>
      <c r="E33" s="15"/>
      <c r="F33" s="14"/>
      <c r="G33" s="14"/>
      <c r="H33" s="14"/>
      <c r="I33" s="15"/>
      <c r="J33" s="15"/>
      <c r="K33" s="15"/>
      <c r="L33" s="15"/>
      <c r="M33" s="16"/>
      <c r="N33" s="15"/>
      <c r="O33" s="15"/>
      <c r="P33" s="15"/>
      <c r="Q33" s="15"/>
      <c r="R33" s="15"/>
      <c r="S33" s="18"/>
      <c r="T33" s="13"/>
      <c r="U33" s="19"/>
      <c r="V33" s="1"/>
      <c r="W33" s="13"/>
      <c r="X33" s="13"/>
      <c r="Y33" s="13"/>
      <c r="Z33" s="13"/>
      <c r="AA33" s="13"/>
      <c r="AB33" s="13"/>
      <c r="AC33" s="13"/>
      <c r="AD33" s="13"/>
      <c r="AE33" s="20"/>
      <c r="AF33" s="20"/>
      <c r="AG33" s="20"/>
    </row>
    <row r="34" spans="1:33" ht="15.75" customHeight="1" x14ac:dyDescent="0.2">
      <c r="A34" s="13"/>
      <c r="B34" s="13"/>
      <c r="C34" s="24"/>
      <c r="D34" s="15"/>
      <c r="E34" s="15"/>
      <c r="F34" s="14"/>
      <c r="G34" s="14"/>
      <c r="H34" s="14"/>
      <c r="I34" s="15"/>
      <c r="J34" s="15"/>
      <c r="K34" s="15"/>
      <c r="L34" s="15"/>
      <c r="M34" s="16"/>
      <c r="N34" s="15"/>
      <c r="O34" s="15"/>
      <c r="P34" s="15"/>
      <c r="Q34" s="15"/>
      <c r="R34" s="15"/>
      <c r="S34" s="18"/>
      <c r="T34" s="13"/>
      <c r="U34" s="19"/>
      <c r="V34" s="1"/>
      <c r="W34" s="13"/>
      <c r="X34" s="13"/>
      <c r="Y34" s="13"/>
      <c r="Z34" s="13"/>
      <c r="AA34" s="13"/>
      <c r="AB34" s="13"/>
      <c r="AC34" s="13"/>
      <c r="AD34" s="13"/>
      <c r="AE34" s="20"/>
      <c r="AF34" s="20"/>
      <c r="AG34" s="20"/>
    </row>
    <row r="35" spans="1:33" ht="15.75" customHeight="1" x14ac:dyDescent="0.2">
      <c r="A35" s="13"/>
      <c r="B35" s="13"/>
      <c r="C35" s="24"/>
      <c r="D35" s="15"/>
      <c r="E35" s="15"/>
      <c r="F35" s="14"/>
      <c r="G35" s="14"/>
      <c r="H35" s="14"/>
      <c r="I35" s="15"/>
      <c r="J35" s="15"/>
      <c r="K35" s="15"/>
      <c r="L35" s="15"/>
      <c r="M35" s="16"/>
      <c r="N35" s="15"/>
      <c r="O35" s="15"/>
      <c r="P35" s="15"/>
      <c r="Q35" s="15"/>
      <c r="R35" s="15"/>
      <c r="S35" s="18"/>
      <c r="T35" s="13"/>
      <c r="U35" s="19"/>
      <c r="V35" s="1"/>
      <c r="W35" s="13"/>
      <c r="X35" s="13"/>
      <c r="Y35" s="13"/>
      <c r="Z35" s="13"/>
      <c r="AA35" s="13"/>
      <c r="AB35" s="13"/>
      <c r="AC35" s="13"/>
      <c r="AD35" s="13"/>
      <c r="AE35" s="20"/>
      <c r="AF35" s="20"/>
      <c r="AG35" s="20"/>
    </row>
    <row r="36" spans="1:33" ht="15.75" customHeight="1" x14ac:dyDescent="0.2">
      <c r="A36" s="13"/>
      <c r="B36" s="13"/>
      <c r="C36" s="24"/>
      <c r="D36" s="15"/>
      <c r="E36" s="15"/>
      <c r="F36" s="14"/>
      <c r="G36" s="14"/>
      <c r="H36" s="14"/>
      <c r="I36" s="15"/>
      <c r="J36" s="15"/>
      <c r="K36" s="15"/>
      <c r="L36" s="15"/>
      <c r="M36" s="16"/>
      <c r="N36" s="15"/>
      <c r="O36" s="15"/>
      <c r="P36" s="15"/>
      <c r="Q36" s="15"/>
      <c r="R36" s="15"/>
      <c r="S36" s="18"/>
      <c r="T36" s="13"/>
      <c r="U36" s="19"/>
      <c r="V36" s="1"/>
      <c r="W36" s="13"/>
      <c r="X36" s="13"/>
      <c r="Y36" s="13"/>
      <c r="Z36" s="13"/>
      <c r="AA36" s="13"/>
      <c r="AB36" s="13"/>
      <c r="AC36" s="13"/>
      <c r="AD36" s="13"/>
      <c r="AE36" s="20"/>
      <c r="AF36" s="20"/>
      <c r="AG36" s="20"/>
    </row>
    <row r="37" spans="1:33" ht="15.75" customHeight="1" x14ac:dyDescent="0.2">
      <c r="A37" s="13"/>
      <c r="B37" s="13"/>
      <c r="C37" s="24"/>
      <c r="D37" s="15"/>
      <c r="E37" s="15"/>
      <c r="F37" s="14"/>
      <c r="G37" s="14"/>
      <c r="H37" s="14"/>
      <c r="I37" s="15"/>
      <c r="J37" s="15"/>
      <c r="K37" s="15"/>
      <c r="L37" s="15"/>
      <c r="M37" s="16"/>
      <c r="N37" s="15"/>
      <c r="O37" s="15"/>
      <c r="P37" s="15"/>
      <c r="Q37" s="15"/>
      <c r="R37" s="15"/>
      <c r="S37" s="18"/>
      <c r="T37" s="13"/>
      <c r="U37" s="19"/>
      <c r="V37" s="1"/>
      <c r="W37" s="13"/>
      <c r="X37" s="13"/>
      <c r="Y37" s="13"/>
      <c r="Z37" s="13"/>
      <c r="AA37" s="13"/>
      <c r="AB37" s="13"/>
      <c r="AC37" s="13"/>
      <c r="AD37" s="13"/>
      <c r="AE37" s="20"/>
      <c r="AF37" s="20"/>
      <c r="AG37" s="20"/>
    </row>
    <row r="38" spans="1:33" ht="15.75" customHeight="1" x14ac:dyDescent="0.2">
      <c r="A38" s="13"/>
      <c r="B38" s="13"/>
      <c r="C38" s="24"/>
      <c r="D38" s="15"/>
      <c r="E38" s="15"/>
      <c r="F38" s="14"/>
      <c r="G38" s="14"/>
      <c r="H38" s="14"/>
      <c r="I38" s="15"/>
      <c r="J38" s="15"/>
      <c r="K38" s="15"/>
      <c r="L38" s="15"/>
      <c r="M38" s="16"/>
      <c r="N38" s="15"/>
      <c r="O38" s="15"/>
      <c r="P38" s="15"/>
      <c r="Q38" s="15"/>
      <c r="R38" s="15"/>
      <c r="S38" s="18"/>
      <c r="T38" s="13"/>
      <c r="U38" s="19"/>
      <c r="V38" s="1"/>
      <c r="W38" s="13"/>
      <c r="X38" s="13"/>
      <c r="Y38" s="13"/>
      <c r="Z38" s="13"/>
      <c r="AA38" s="13"/>
      <c r="AB38" s="13"/>
      <c r="AC38" s="13"/>
      <c r="AD38" s="13"/>
      <c r="AE38" s="20"/>
      <c r="AF38" s="20"/>
      <c r="AG38" s="20"/>
    </row>
    <row r="39" spans="1:33" ht="15.75" customHeight="1" x14ac:dyDescent="0.2">
      <c r="A39" s="13"/>
      <c r="B39" s="13"/>
      <c r="C39" s="24"/>
      <c r="D39" s="15"/>
      <c r="E39" s="15"/>
      <c r="F39" s="14"/>
      <c r="G39" s="14"/>
      <c r="H39" s="14"/>
      <c r="I39" s="15"/>
      <c r="J39" s="15"/>
      <c r="K39" s="15"/>
      <c r="L39" s="15"/>
      <c r="M39" s="16"/>
      <c r="N39" s="15"/>
      <c r="O39" s="15"/>
      <c r="P39" s="15"/>
      <c r="Q39" s="15"/>
      <c r="R39" s="15"/>
      <c r="S39" s="18"/>
      <c r="T39" s="13"/>
      <c r="U39" s="19"/>
      <c r="V39" s="1"/>
      <c r="W39" s="13"/>
      <c r="X39" s="13"/>
      <c r="Y39" s="13"/>
      <c r="Z39" s="13"/>
      <c r="AA39" s="13"/>
      <c r="AB39" s="13"/>
      <c r="AC39" s="13"/>
      <c r="AD39" s="13"/>
      <c r="AE39" s="20"/>
      <c r="AF39" s="20"/>
      <c r="AG39" s="20"/>
    </row>
    <row r="40" spans="1:33" ht="15.75" customHeight="1" x14ac:dyDescent="0.2">
      <c r="A40" s="13"/>
      <c r="B40" s="13"/>
      <c r="C40" s="24"/>
      <c r="D40" s="15"/>
      <c r="E40" s="15"/>
      <c r="F40" s="14"/>
      <c r="G40" s="14"/>
      <c r="H40" s="14"/>
      <c r="I40" s="15"/>
      <c r="J40" s="15"/>
      <c r="K40" s="15"/>
      <c r="L40" s="15"/>
      <c r="M40" s="16"/>
      <c r="N40" s="15"/>
      <c r="O40" s="15"/>
      <c r="P40" s="15"/>
      <c r="Q40" s="15"/>
      <c r="R40" s="15"/>
      <c r="S40" s="18"/>
      <c r="T40" s="13"/>
      <c r="U40" s="19"/>
      <c r="V40" s="1"/>
      <c r="W40" s="13"/>
      <c r="X40" s="13"/>
      <c r="Y40" s="13"/>
      <c r="Z40" s="13"/>
      <c r="AA40" s="13"/>
      <c r="AB40" s="13"/>
      <c r="AC40" s="13"/>
      <c r="AD40" s="13"/>
      <c r="AE40" s="20"/>
      <c r="AF40" s="20"/>
      <c r="AG40" s="20"/>
    </row>
    <row r="41" spans="1:33" ht="15.75" customHeight="1" x14ac:dyDescent="0.2">
      <c r="A41" s="13"/>
      <c r="B41" s="13"/>
      <c r="C41" s="24"/>
      <c r="D41" s="15"/>
      <c r="E41" s="15"/>
      <c r="F41" s="14"/>
      <c r="G41" s="14"/>
      <c r="H41" s="14"/>
      <c r="I41" s="15"/>
      <c r="J41" s="15"/>
      <c r="K41" s="15"/>
      <c r="L41" s="15"/>
      <c r="M41" s="16"/>
      <c r="N41" s="15"/>
      <c r="O41" s="15"/>
      <c r="P41" s="15"/>
      <c r="Q41" s="15"/>
      <c r="R41" s="15"/>
      <c r="S41" s="18"/>
      <c r="T41" s="13"/>
      <c r="U41" s="19"/>
      <c r="V41" s="1"/>
      <c r="W41" s="13"/>
      <c r="X41" s="13"/>
      <c r="Y41" s="13"/>
      <c r="Z41" s="13"/>
      <c r="AA41" s="13"/>
      <c r="AB41" s="13"/>
      <c r="AC41" s="13"/>
      <c r="AD41" s="13"/>
      <c r="AE41" s="20"/>
      <c r="AF41" s="20"/>
      <c r="AG41" s="20"/>
    </row>
    <row r="42" spans="1:33" ht="15.75" customHeight="1" x14ac:dyDescent="0.2">
      <c r="A42" s="13"/>
      <c r="B42" s="13"/>
      <c r="C42" s="24"/>
      <c r="D42" s="15"/>
      <c r="E42" s="15"/>
      <c r="F42" s="14"/>
      <c r="G42" s="14"/>
      <c r="H42" s="14"/>
      <c r="I42" s="15"/>
      <c r="J42" s="15"/>
      <c r="K42" s="15"/>
      <c r="L42" s="15"/>
      <c r="M42" s="16"/>
      <c r="N42" s="15"/>
      <c r="O42" s="15"/>
      <c r="P42" s="15"/>
      <c r="Q42" s="15"/>
      <c r="R42" s="15"/>
      <c r="S42" s="18"/>
      <c r="T42" s="13"/>
      <c r="U42" s="19"/>
      <c r="V42" s="1"/>
      <c r="W42" s="13"/>
      <c r="X42" s="13"/>
      <c r="Y42" s="13"/>
      <c r="Z42" s="13"/>
      <c r="AA42" s="13"/>
      <c r="AB42" s="13"/>
      <c r="AC42" s="13"/>
      <c r="AD42" s="13"/>
      <c r="AE42" s="20"/>
      <c r="AF42" s="20"/>
      <c r="AG42" s="20"/>
    </row>
    <row r="43" spans="1:33" ht="15.75" customHeight="1" x14ac:dyDescent="0.2">
      <c r="A43" s="13"/>
      <c r="B43" s="13"/>
      <c r="C43" s="24"/>
      <c r="D43" s="15"/>
      <c r="E43" s="15"/>
      <c r="F43" s="14"/>
      <c r="G43" s="14"/>
      <c r="H43" s="14"/>
      <c r="I43" s="15"/>
      <c r="J43" s="15"/>
      <c r="K43" s="15"/>
      <c r="L43" s="15"/>
      <c r="M43" s="16"/>
      <c r="N43" s="15"/>
      <c r="O43" s="15"/>
      <c r="P43" s="15"/>
      <c r="Q43" s="15"/>
      <c r="R43" s="15"/>
      <c r="S43" s="18"/>
      <c r="T43" s="13"/>
      <c r="U43" s="19"/>
      <c r="V43" s="1"/>
      <c r="W43" s="13"/>
      <c r="X43" s="13"/>
      <c r="Y43" s="13"/>
      <c r="Z43" s="13"/>
      <c r="AA43" s="13"/>
      <c r="AB43" s="13"/>
      <c r="AC43" s="13"/>
      <c r="AD43" s="13"/>
      <c r="AE43" s="20"/>
      <c r="AF43" s="20"/>
      <c r="AG43" s="20"/>
    </row>
    <row r="44" spans="1:33" ht="15.75" customHeight="1" x14ac:dyDescent="0.2">
      <c r="A44" s="13"/>
      <c r="B44" s="13"/>
      <c r="C44" s="24"/>
      <c r="D44" s="15"/>
      <c r="E44" s="15"/>
      <c r="F44" s="14"/>
      <c r="G44" s="14"/>
      <c r="H44" s="14"/>
      <c r="I44" s="15"/>
      <c r="J44" s="15"/>
      <c r="K44" s="15"/>
      <c r="L44" s="15"/>
      <c r="M44" s="16"/>
      <c r="N44" s="15"/>
      <c r="O44" s="15"/>
      <c r="P44" s="15"/>
      <c r="Q44" s="15"/>
      <c r="R44" s="15"/>
      <c r="S44" s="18"/>
      <c r="T44" s="13"/>
      <c r="U44" s="19"/>
      <c r="V44" s="1"/>
      <c r="W44" s="13"/>
      <c r="X44" s="13"/>
      <c r="Y44" s="13"/>
      <c r="Z44" s="13"/>
      <c r="AA44" s="13"/>
      <c r="AB44" s="13"/>
      <c r="AC44" s="13"/>
      <c r="AD44" s="13"/>
      <c r="AE44" s="20"/>
      <c r="AF44" s="20"/>
      <c r="AG44" s="20"/>
    </row>
    <row r="45" spans="1:33" ht="15.75" customHeight="1" x14ac:dyDescent="0.2">
      <c r="A45" s="13"/>
      <c r="B45" s="13"/>
      <c r="C45" s="24"/>
      <c r="D45" s="15"/>
      <c r="E45" s="15"/>
      <c r="F45" s="14"/>
      <c r="G45" s="14"/>
      <c r="H45" s="14"/>
      <c r="I45" s="15"/>
      <c r="J45" s="15"/>
      <c r="K45" s="15"/>
      <c r="L45" s="15"/>
      <c r="M45" s="16"/>
      <c r="N45" s="15"/>
      <c r="O45" s="15"/>
      <c r="P45" s="15"/>
      <c r="Q45" s="15"/>
      <c r="R45" s="15"/>
      <c r="S45" s="18"/>
      <c r="T45" s="13"/>
      <c r="U45" s="19"/>
      <c r="V45" s="1"/>
      <c r="W45" s="13"/>
      <c r="X45" s="13"/>
      <c r="Y45" s="13"/>
      <c r="Z45" s="13"/>
      <c r="AA45" s="13"/>
      <c r="AB45" s="13"/>
      <c r="AC45" s="13"/>
      <c r="AD45" s="13"/>
      <c r="AE45" s="20"/>
      <c r="AF45" s="20"/>
      <c r="AG45" s="20"/>
    </row>
    <row r="46" spans="1:33" ht="15.75" customHeight="1" x14ac:dyDescent="0.2">
      <c r="A46" s="13"/>
      <c r="B46" s="13"/>
      <c r="C46" s="24"/>
      <c r="D46" s="15"/>
      <c r="E46" s="15"/>
      <c r="F46" s="14"/>
      <c r="G46" s="14"/>
      <c r="H46" s="14"/>
      <c r="I46" s="15"/>
      <c r="J46" s="15"/>
      <c r="K46" s="15"/>
      <c r="L46" s="15"/>
      <c r="M46" s="16"/>
      <c r="N46" s="15"/>
      <c r="O46" s="15"/>
      <c r="P46" s="15"/>
      <c r="Q46" s="15"/>
      <c r="R46" s="15"/>
      <c r="S46" s="18"/>
      <c r="T46" s="13"/>
      <c r="U46" s="19"/>
      <c r="V46" s="1"/>
      <c r="W46" s="13"/>
      <c r="X46" s="13"/>
      <c r="Y46" s="13"/>
      <c r="Z46" s="13"/>
      <c r="AA46" s="13"/>
      <c r="AB46" s="13"/>
      <c r="AC46" s="13"/>
      <c r="AD46" s="13"/>
      <c r="AE46" s="20"/>
      <c r="AF46" s="20"/>
      <c r="AG46" s="20"/>
    </row>
    <row r="47" spans="1:33" ht="15.75" customHeight="1" x14ac:dyDescent="0.2">
      <c r="A47" s="13"/>
      <c r="B47" s="13"/>
      <c r="C47" s="24"/>
      <c r="D47" s="15"/>
      <c r="E47" s="15"/>
      <c r="F47" s="14"/>
      <c r="G47" s="14"/>
      <c r="H47" s="14"/>
      <c r="I47" s="15"/>
      <c r="J47" s="15"/>
      <c r="K47" s="15"/>
      <c r="L47" s="15"/>
      <c r="M47" s="16"/>
      <c r="N47" s="15"/>
      <c r="O47" s="15"/>
      <c r="P47" s="15"/>
      <c r="Q47" s="15"/>
      <c r="R47" s="15"/>
      <c r="S47" s="18"/>
      <c r="T47" s="13"/>
      <c r="U47" s="19"/>
      <c r="V47" s="1"/>
      <c r="W47" s="13"/>
      <c r="X47" s="13"/>
      <c r="Y47" s="13"/>
      <c r="Z47" s="13"/>
      <c r="AA47" s="13"/>
      <c r="AB47" s="13"/>
      <c r="AC47" s="13"/>
      <c r="AD47" s="13"/>
      <c r="AE47" s="20"/>
      <c r="AF47" s="20"/>
      <c r="AG47" s="20"/>
    </row>
    <row r="48" spans="1:33" ht="15.75" customHeight="1" x14ac:dyDescent="0.2">
      <c r="A48" s="13"/>
      <c r="B48" s="13"/>
      <c r="C48" s="24"/>
      <c r="D48" s="15"/>
      <c r="E48" s="15"/>
      <c r="F48" s="14"/>
      <c r="G48" s="14"/>
      <c r="H48" s="14"/>
      <c r="I48" s="15"/>
      <c r="J48" s="15"/>
      <c r="K48" s="15"/>
      <c r="L48" s="15"/>
      <c r="M48" s="16"/>
      <c r="N48" s="15"/>
      <c r="O48" s="15"/>
      <c r="P48" s="15"/>
      <c r="Q48" s="15"/>
      <c r="R48" s="15"/>
      <c r="S48" s="18"/>
      <c r="T48" s="13"/>
      <c r="U48" s="19"/>
      <c r="V48" s="1"/>
      <c r="W48" s="13"/>
      <c r="X48" s="13"/>
      <c r="Y48" s="13"/>
      <c r="Z48" s="13"/>
      <c r="AA48" s="13"/>
      <c r="AB48" s="13"/>
      <c r="AC48" s="13"/>
      <c r="AD48" s="13"/>
      <c r="AE48" s="20"/>
      <c r="AF48" s="20"/>
      <c r="AG48" s="20"/>
    </row>
    <row r="49" spans="1:33" ht="15.75" customHeight="1" x14ac:dyDescent="0.2">
      <c r="A49" s="13"/>
      <c r="B49" s="13"/>
      <c r="C49" s="24"/>
      <c r="D49" s="15"/>
      <c r="E49" s="15"/>
      <c r="F49" s="14"/>
      <c r="G49" s="14"/>
      <c r="H49" s="14"/>
      <c r="I49" s="15"/>
      <c r="J49" s="15"/>
      <c r="K49" s="15"/>
      <c r="L49" s="15"/>
      <c r="M49" s="16"/>
      <c r="N49" s="15"/>
      <c r="O49" s="15"/>
      <c r="P49" s="15"/>
      <c r="Q49" s="15"/>
      <c r="R49" s="15"/>
      <c r="S49" s="18"/>
      <c r="T49" s="13"/>
      <c r="U49" s="19"/>
      <c r="V49" s="1"/>
      <c r="W49" s="13"/>
      <c r="X49" s="13"/>
      <c r="Y49" s="13"/>
      <c r="Z49" s="13"/>
      <c r="AA49" s="13"/>
      <c r="AB49" s="13"/>
      <c r="AC49" s="13"/>
      <c r="AD49" s="13"/>
      <c r="AE49" s="20"/>
      <c r="AF49" s="20"/>
      <c r="AG49" s="20"/>
    </row>
    <row r="50" spans="1:33" ht="15.75" customHeight="1" x14ac:dyDescent="0.2">
      <c r="A50" s="13"/>
      <c r="B50" s="13"/>
      <c r="C50" s="24"/>
      <c r="D50" s="15"/>
      <c r="E50" s="15"/>
      <c r="F50" s="14"/>
      <c r="G50" s="14"/>
      <c r="H50" s="14"/>
      <c r="I50" s="15"/>
      <c r="J50" s="15"/>
      <c r="K50" s="15"/>
      <c r="L50" s="15"/>
      <c r="M50" s="16"/>
      <c r="N50" s="15"/>
      <c r="O50" s="15"/>
      <c r="P50" s="15"/>
      <c r="Q50" s="15"/>
      <c r="R50" s="15"/>
      <c r="S50" s="18"/>
      <c r="T50" s="13"/>
      <c r="U50" s="19"/>
      <c r="V50" s="1"/>
      <c r="W50" s="13"/>
      <c r="X50" s="13"/>
      <c r="Y50" s="13"/>
      <c r="Z50" s="13"/>
      <c r="AA50" s="13"/>
      <c r="AB50" s="13"/>
      <c r="AC50" s="13"/>
      <c r="AD50" s="13"/>
      <c r="AE50" s="20"/>
      <c r="AF50" s="20"/>
      <c r="AG50" s="20"/>
    </row>
    <row r="51" spans="1:33" ht="15.75" customHeight="1" x14ac:dyDescent="0.2">
      <c r="A51" s="13"/>
      <c r="B51" s="13"/>
      <c r="C51" s="24"/>
      <c r="D51" s="15"/>
      <c r="E51" s="15"/>
      <c r="F51" s="14"/>
      <c r="G51" s="14"/>
      <c r="H51" s="14"/>
      <c r="I51" s="15"/>
      <c r="J51" s="15"/>
      <c r="K51" s="15"/>
      <c r="L51" s="15"/>
      <c r="M51" s="16"/>
      <c r="N51" s="15"/>
      <c r="O51" s="15"/>
      <c r="P51" s="15"/>
      <c r="Q51" s="15"/>
      <c r="R51" s="15"/>
      <c r="S51" s="18"/>
      <c r="T51" s="13"/>
      <c r="U51" s="19"/>
      <c r="V51" s="1"/>
      <c r="W51" s="13"/>
      <c r="X51" s="13"/>
      <c r="Y51" s="13"/>
      <c r="Z51" s="13"/>
      <c r="AA51" s="13"/>
      <c r="AB51" s="13"/>
      <c r="AC51" s="13"/>
      <c r="AD51" s="13"/>
      <c r="AE51" s="20"/>
      <c r="AF51" s="20"/>
      <c r="AG51" s="20"/>
    </row>
    <row r="52" spans="1:33" ht="15.75" customHeight="1" x14ac:dyDescent="0.2">
      <c r="A52" s="13"/>
      <c r="B52" s="13"/>
      <c r="C52" s="24"/>
      <c r="D52" s="15"/>
      <c r="E52" s="15"/>
      <c r="F52" s="14"/>
      <c r="G52" s="14"/>
      <c r="H52" s="14"/>
      <c r="I52" s="15"/>
      <c r="J52" s="15"/>
      <c r="K52" s="15"/>
      <c r="L52" s="15"/>
      <c r="M52" s="16"/>
      <c r="N52" s="15"/>
      <c r="O52" s="15"/>
      <c r="P52" s="15"/>
      <c r="Q52" s="15"/>
      <c r="R52" s="15"/>
      <c r="S52" s="18"/>
      <c r="T52" s="13"/>
      <c r="U52" s="19"/>
      <c r="V52" s="1"/>
      <c r="W52" s="13"/>
      <c r="X52" s="13"/>
      <c r="Y52" s="13"/>
      <c r="Z52" s="13"/>
      <c r="AA52" s="13"/>
      <c r="AB52" s="13"/>
      <c r="AC52" s="13"/>
      <c r="AD52" s="13"/>
      <c r="AE52" s="20"/>
      <c r="AF52" s="20"/>
      <c r="AG52" s="20"/>
    </row>
    <row r="53" spans="1:33" ht="15.75" customHeight="1" x14ac:dyDescent="0.2">
      <c r="A53" s="13"/>
      <c r="B53" s="13"/>
      <c r="C53" s="24"/>
      <c r="D53" s="15"/>
      <c r="E53" s="15"/>
      <c r="F53" s="14"/>
      <c r="G53" s="14"/>
      <c r="H53" s="14"/>
      <c r="I53" s="15"/>
      <c r="J53" s="15"/>
      <c r="K53" s="15"/>
      <c r="L53" s="15"/>
      <c r="M53" s="16"/>
      <c r="N53" s="15"/>
      <c r="O53" s="15"/>
      <c r="P53" s="15"/>
      <c r="Q53" s="15"/>
      <c r="R53" s="15"/>
      <c r="S53" s="18"/>
      <c r="T53" s="13"/>
      <c r="U53" s="19"/>
      <c r="V53" s="1"/>
      <c r="W53" s="13"/>
      <c r="X53" s="13"/>
      <c r="Y53" s="13"/>
      <c r="Z53" s="13"/>
      <c r="AA53" s="13"/>
      <c r="AB53" s="13"/>
      <c r="AC53" s="13"/>
      <c r="AD53" s="13"/>
      <c r="AE53" s="20"/>
      <c r="AF53" s="20"/>
      <c r="AG53" s="20"/>
    </row>
    <row r="54" spans="1:33" ht="15.75" customHeight="1" x14ac:dyDescent="0.2">
      <c r="A54" s="13"/>
      <c r="B54" s="13"/>
      <c r="C54" s="24"/>
      <c r="D54" s="15"/>
      <c r="E54" s="15"/>
      <c r="F54" s="14"/>
      <c r="G54" s="14"/>
      <c r="H54" s="14"/>
      <c r="I54" s="15"/>
      <c r="J54" s="15"/>
      <c r="K54" s="15"/>
      <c r="L54" s="15"/>
      <c r="M54" s="16"/>
      <c r="N54" s="15"/>
      <c r="O54" s="15"/>
      <c r="P54" s="15"/>
      <c r="Q54" s="15"/>
      <c r="R54" s="15"/>
      <c r="S54" s="18"/>
      <c r="T54" s="13"/>
      <c r="U54" s="19"/>
      <c r="V54" s="1"/>
      <c r="W54" s="13"/>
      <c r="X54" s="13"/>
      <c r="Y54" s="13"/>
      <c r="Z54" s="13"/>
      <c r="AA54" s="13"/>
      <c r="AB54" s="13"/>
      <c r="AC54" s="13"/>
      <c r="AD54" s="13"/>
      <c r="AE54" s="20"/>
      <c r="AF54" s="20"/>
      <c r="AG54" s="20"/>
    </row>
    <row r="55" spans="1:33" ht="15.75" customHeight="1" x14ac:dyDescent="0.2">
      <c r="A55" s="13"/>
      <c r="B55" s="13"/>
      <c r="C55" s="24"/>
      <c r="D55" s="15"/>
      <c r="E55" s="15"/>
      <c r="F55" s="14"/>
      <c r="G55" s="14"/>
      <c r="H55" s="14"/>
      <c r="I55" s="15"/>
      <c r="J55" s="15"/>
      <c r="K55" s="15"/>
      <c r="L55" s="15"/>
      <c r="M55" s="16"/>
      <c r="N55" s="15"/>
      <c r="O55" s="15"/>
      <c r="P55" s="15"/>
      <c r="Q55" s="15"/>
      <c r="R55" s="15"/>
      <c r="S55" s="18"/>
      <c r="T55" s="13"/>
      <c r="U55" s="19"/>
      <c r="V55" s="1"/>
      <c r="W55" s="13"/>
      <c r="X55" s="13"/>
      <c r="Y55" s="13"/>
      <c r="Z55" s="13"/>
      <c r="AA55" s="13"/>
      <c r="AB55" s="13"/>
      <c r="AC55" s="13"/>
      <c r="AD55" s="13"/>
      <c r="AE55" s="20"/>
      <c r="AF55" s="20"/>
      <c r="AG55" s="20"/>
    </row>
    <row r="56" spans="1:33" ht="15.75" customHeight="1" x14ac:dyDescent="0.2">
      <c r="A56" s="13"/>
      <c r="B56" s="13"/>
      <c r="C56" s="24"/>
      <c r="D56" s="15"/>
      <c r="E56" s="15"/>
      <c r="F56" s="14"/>
      <c r="G56" s="14"/>
      <c r="H56" s="14"/>
      <c r="I56" s="15"/>
      <c r="J56" s="15"/>
      <c r="K56" s="15"/>
      <c r="L56" s="15"/>
      <c r="M56" s="16"/>
      <c r="N56" s="15"/>
      <c r="O56" s="15"/>
      <c r="P56" s="15"/>
      <c r="Q56" s="15"/>
      <c r="R56" s="15"/>
      <c r="S56" s="18"/>
      <c r="T56" s="13"/>
      <c r="U56" s="19"/>
      <c r="V56" s="1"/>
      <c r="W56" s="13"/>
      <c r="X56" s="13"/>
      <c r="Y56" s="13"/>
      <c r="Z56" s="13"/>
      <c r="AA56" s="13"/>
      <c r="AB56" s="13"/>
      <c r="AC56" s="13"/>
      <c r="AD56" s="13"/>
      <c r="AE56" s="20"/>
      <c r="AF56" s="20"/>
      <c r="AG56" s="20"/>
    </row>
    <row r="57" spans="1:33" ht="15.75" customHeight="1" x14ac:dyDescent="0.2">
      <c r="A57" s="13"/>
      <c r="B57" s="13"/>
      <c r="C57" s="24"/>
      <c r="D57" s="15"/>
      <c r="E57" s="15"/>
      <c r="F57" s="14"/>
      <c r="G57" s="14"/>
      <c r="H57" s="14"/>
      <c r="I57" s="15"/>
      <c r="J57" s="15"/>
      <c r="K57" s="15"/>
      <c r="L57" s="15"/>
      <c r="M57" s="16"/>
      <c r="N57" s="15"/>
      <c r="O57" s="15"/>
      <c r="P57" s="15"/>
      <c r="Q57" s="15"/>
      <c r="R57" s="15"/>
      <c r="S57" s="18"/>
      <c r="T57" s="13"/>
      <c r="U57" s="19"/>
      <c r="V57" s="1"/>
      <c r="W57" s="13"/>
      <c r="X57" s="13"/>
      <c r="Y57" s="13"/>
      <c r="Z57" s="13"/>
      <c r="AA57" s="13"/>
      <c r="AB57" s="13"/>
      <c r="AC57" s="13"/>
      <c r="AD57" s="13"/>
      <c r="AE57" s="20"/>
      <c r="AF57" s="20"/>
      <c r="AG57" s="20"/>
    </row>
    <row r="58" spans="1:33" ht="15.75" customHeight="1" x14ac:dyDescent="0.2">
      <c r="A58" s="13"/>
      <c r="B58" s="13"/>
      <c r="C58" s="24"/>
      <c r="D58" s="15"/>
      <c r="E58" s="15"/>
      <c r="F58" s="14"/>
      <c r="G58" s="14"/>
      <c r="H58" s="14"/>
      <c r="I58" s="15"/>
      <c r="J58" s="15"/>
      <c r="K58" s="15"/>
      <c r="L58" s="15"/>
      <c r="M58" s="16"/>
      <c r="N58" s="15"/>
      <c r="O58" s="15"/>
      <c r="P58" s="15"/>
      <c r="Q58" s="15"/>
      <c r="R58" s="15"/>
      <c r="S58" s="18"/>
      <c r="T58" s="13"/>
      <c r="U58" s="19"/>
      <c r="V58" s="1"/>
      <c r="W58" s="13"/>
      <c r="X58" s="13"/>
      <c r="Y58" s="13"/>
      <c r="Z58" s="13"/>
      <c r="AA58" s="13"/>
      <c r="AB58" s="13"/>
      <c r="AC58" s="13"/>
      <c r="AD58" s="13"/>
      <c r="AE58" s="20"/>
      <c r="AF58" s="20"/>
      <c r="AG58" s="20"/>
    </row>
    <row r="59" spans="1:33" ht="15.75" customHeight="1" x14ac:dyDescent="0.2">
      <c r="A59" s="13"/>
      <c r="B59" s="13"/>
      <c r="C59" s="24"/>
      <c r="D59" s="15"/>
      <c r="E59" s="15"/>
      <c r="F59" s="14"/>
      <c r="G59" s="14"/>
      <c r="H59" s="14"/>
      <c r="I59" s="15"/>
      <c r="J59" s="15"/>
      <c r="K59" s="15"/>
      <c r="L59" s="15"/>
      <c r="M59" s="16"/>
      <c r="N59" s="15"/>
      <c r="O59" s="15"/>
      <c r="P59" s="15"/>
      <c r="Q59" s="15"/>
      <c r="R59" s="15"/>
      <c r="S59" s="18"/>
      <c r="T59" s="13"/>
      <c r="U59" s="19"/>
      <c r="V59" s="1"/>
      <c r="W59" s="13"/>
      <c r="X59" s="13"/>
      <c r="Y59" s="13"/>
      <c r="Z59" s="13"/>
      <c r="AA59" s="13"/>
      <c r="AB59" s="13"/>
      <c r="AC59" s="13"/>
      <c r="AD59" s="13"/>
      <c r="AE59" s="20"/>
      <c r="AF59" s="20"/>
      <c r="AG59" s="20"/>
    </row>
    <row r="60" spans="1:33" ht="15.75" customHeight="1" x14ac:dyDescent="0.2">
      <c r="A60" s="13"/>
      <c r="B60" s="13"/>
      <c r="C60" s="24"/>
      <c r="D60" s="15"/>
      <c r="E60" s="15"/>
      <c r="F60" s="14"/>
      <c r="G60" s="14"/>
      <c r="H60" s="14"/>
      <c r="I60" s="15"/>
      <c r="J60" s="15"/>
      <c r="K60" s="15"/>
      <c r="L60" s="15"/>
      <c r="M60" s="16"/>
      <c r="N60" s="15"/>
      <c r="O60" s="15"/>
      <c r="P60" s="15"/>
      <c r="Q60" s="15"/>
      <c r="R60" s="15"/>
      <c r="S60" s="18"/>
      <c r="T60" s="13"/>
      <c r="U60" s="19"/>
      <c r="V60" s="1"/>
      <c r="W60" s="13"/>
      <c r="X60" s="13"/>
      <c r="Y60" s="13"/>
      <c r="Z60" s="13"/>
      <c r="AA60" s="13"/>
      <c r="AB60" s="13"/>
      <c r="AC60" s="13"/>
      <c r="AD60" s="13"/>
      <c r="AE60" s="20"/>
      <c r="AF60" s="20"/>
      <c r="AG60" s="20"/>
    </row>
    <row r="61" spans="1:33" ht="15.75" customHeight="1" x14ac:dyDescent="0.2">
      <c r="A61" s="13"/>
      <c r="B61" s="13"/>
      <c r="C61" s="24"/>
      <c r="D61" s="15"/>
      <c r="E61" s="15"/>
      <c r="F61" s="14"/>
      <c r="G61" s="14"/>
      <c r="H61" s="14"/>
      <c r="I61" s="15"/>
      <c r="J61" s="15"/>
      <c r="K61" s="15"/>
      <c r="L61" s="15"/>
      <c r="M61" s="16"/>
      <c r="N61" s="15"/>
      <c r="O61" s="15"/>
      <c r="P61" s="15"/>
      <c r="Q61" s="15"/>
      <c r="R61" s="15"/>
      <c r="S61" s="18"/>
      <c r="T61" s="13"/>
      <c r="U61" s="19"/>
      <c r="V61" s="1"/>
      <c r="W61" s="13"/>
      <c r="X61" s="13"/>
      <c r="Y61" s="13"/>
      <c r="Z61" s="13"/>
      <c r="AA61" s="13"/>
      <c r="AB61" s="13"/>
      <c r="AC61" s="13"/>
      <c r="AD61" s="13"/>
      <c r="AE61" s="20"/>
      <c r="AF61" s="20"/>
      <c r="AG61" s="20"/>
    </row>
    <row r="62" spans="1:33" ht="15.75" customHeight="1" x14ac:dyDescent="0.2">
      <c r="A62" s="13"/>
      <c r="B62" s="13"/>
      <c r="C62" s="24"/>
      <c r="D62" s="15"/>
      <c r="E62" s="15"/>
      <c r="F62" s="14"/>
      <c r="G62" s="14"/>
      <c r="H62" s="14"/>
      <c r="I62" s="15"/>
      <c r="J62" s="15"/>
      <c r="K62" s="15"/>
      <c r="L62" s="15"/>
      <c r="M62" s="16"/>
      <c r="N62" s="15"/>
      <c r="O62" s="15"/>
      <c r="P62" s="15"/>
      <c r="Q62" s="15"/>
      <c r="R62" s="15"/>
      <c r="S62" s="18"/>
      <c r="T62" s="13"/>
      <c r="U62" s="19"/>
      <c r="V62" s="1"/>
      <c r="W62" s="13"/>
      <c r="X62" s="13"/>
      <c r="Y62" s="13"/>
      <c r="Z62" s="13"/>
      <c r="AA62" s="13"/>
      <c r="AB62" s="13"/>
      <c r="AC62" s="13"/>
      <c r="AD62" s="13"/>
      <c r="AE62" s="20"/>
      <c r="AF62" s="20"/>
      <c r="AG62" s="20"/>
    </row>
    <row r="63" spans="1:33" ht="15.75" customHeight="1" x14ac:dyDescent="0.2">
      <c r="A63" s="13"/>
      <c r="B63" s="13"/>
      <c r="C63" s="24"/>
      <c r="D63" s="15"/>
      <c r="E63" s="15"/>
      <c r="F63" s="14"/>
      <c r="G63" s="14"/>
      <c r="H63" s="14"/>
      <c r="I63" s="15"/>
      <c r="J63" s="15"/>
      <c r="K63" s="15"/>
      <c r="L63" s="15"/>
      <c r="M63" s="16"/>
      <c r="N63" s="15"/>
      <c r="O63" s="15"/>
      <c r="P63" s="15"/>
      <c r="Q63" s="15"/>
      <c r="R63" s="15"/>
      <c r="S63" s="18"/>
      <c r="T63" s="13"/>
      <c r="U63" s="19"/>
      <c r="V63" s="1"/>
      <c r="W63" s="13"/>
      <c r="X63" s="13"/>
      <c r="Y63" s="13"/>
      <c r="Z63" s="13"/>
      <c r="AA63" s="13"/>
      <c r="AB63" s="13"/>
      <c r="AC63" s="13"/>
      <c r="AD63" s="13"/>
      <c r="AE63" s="20"/>
      <c r="AF63" s="20"/>
      <c r="AG63" s="20"/>
    </row>
    <row r="64" spans="1:33" ht="15.75" customHeight="1" x14ac:dyDescent="0.2">
      <c r="A64" s="13"/>
      <c r="B64" s="13"/>
      <c r="C64" s="24"/>
      <c r="D64" s="15"/>
      <c r="E64" s="15"/>
      <c r="F64" s="14"/>
      <c r="G64" s="14"/>
      <c r="H64" s="14"/>
      <c r="I64" s="15"/>
      <c r="J64" s="15"/>
      <c r="K64" s="15"/>
      <c r="L64" s="15"/>
      <c r="M64" s="16"/>
      <c r="N64" s="15"/>
      <c r="O64" s="15"/>
      <c r="P64" s="15"/>
      <c r="Q64" s="15"/>
      <c r="R64" s="15"/>
      <c r="S64" s="18"/>
      <c r="T64" s="13"/>
      <c r="U64" s="19"/>
      <c r="V64" s="1"/>
      <c r="W64" s="13"/>
      <c r="X64" s="13"/>
      <c r="Y64" s="13"/>
      <c r="Z64" s="13"/>
      <c r="AA64" s="13"/>
      <c r="AB64" s="13"/>
      <c r="AC64" s="13"/>
      <c r="AD64" s="13"/>
      <c r="AE64" s="20"/>
      <c r="AF64" s="20"/>
      <c r="AG64" s="20"/>
    </row>
    <row r="65" spans="1:33" ht="15.75" customHeight="1" x14ac:dyDescent="0.2">
      <c r="A65" s="13"/>
      <c r="B65" s="13"/>
      <c r="C65" s="24"/>
      <c r="D65" s="15"/>
      <c r="E65" s="15"/>
      <c r="F65" s="14"/>
      <c r="G65" s="14"/>
      <c r="H65" s="14"/>
      <c r="I65" s="15"/>
      <c r="J65" s="15"/>
      <c r="K65" s="15"/>
      <c r="L65" s="15"/>
      <c r="M65" s="16"/>
      <c r="N65" s="15"/>
      <c r="O65" s="15"/>
      <c r="P65" s="15"/>
      <c r="Q65" s="15"/>
      <c r="R65" s="15"/>
      <c r="S65" s="18"/>
      <c r="T65" s="13"/>
      <c r="U65" s="19"/>
      <c r="V65" s="1"/>
      <c r="W65" s="13"/>
      <c r="X65" s="13"/>
      <c r="Y65" s="13"/>
      <c r="Z65" s="13"/>
      <c r="AA65" s="13"/>
      <c r="AB65" s="13"/>
      <c r="AC65" s="13"/>
      <c r="AD65" s="13"/>
      <c r="AE65" s="20"/>
      <c r="AF65" s="20"/>
      <c r="AG65" s="20"/>
    </row>
    <row r="66" spans="1:33" ht="15.75" customHeight="1" x14ac:dyDescent="0.2">
      <c r="A66" s="13"/>
      <c r="B66" s="13"/>
      <c r="C66" s="24"/>
      <c r="D66" s="15"/>
      <c r="E66" s="15"/>
      <c r="F66" s="14"/>
      <c r="G66" s="14"/>
      <c r="H66" s="14"/>
      <c r="I66" s="15"/>
      <c r="J66" s="15"/>
      <c r="K66" s="15"/>
      <c r="L66" s="15"/>
      <c r="M66" s="16"/>
      <c r="N66" s="15"/>
      <c r="O66" s="15"/>
      <c r="P66" s="15"/>
      <c r="Q66" s="15"/>
      <c r="R66" s="15"/>
      <c r="S66" s="18"/>
      <c r="T66" s="13"/>
      <c r="U66" s="19"/>
      <c r="V66" s="1"/>
      <c r="W66" s="13"/>
      <c r="X66" s="13"/>
      <c r="Y66" s="13"/>
      <c r="Z66" s="13"/>
      <c r="AA66" s="13"/>
      <c r="AB66" s="13"/>
      <c r="AC66" s="13"/>
      <c r="AD66" s="13"/>
      <c r="AE66" s="20"/>
      <c r="AF66" s="20"/>
      <c r="AG66" s="20"/>
    </row>
    <row r="67" spans="1:33" ht="15.75" customHeight="1" x14ac:dyDescent="0.2">
      <c r="A67" s="13"/>
      <c r="B67" s="13"/>
      <c r="C67" s="24"/>
      <c r="D67" s="15"/>
      <c r="E67" s="15"/>
      <c r="F67" s="14"/>
      <c r="G67" s="14"/>
      <c r="H67" s="14"/>
      <c r="I67" s="15"/>
      <c r="J67" s="15"/>
      <c r="K67" s="15"/>
      <c r="L67" s="15"/>
      <c r="M67" s="16"/>
      <c r="N67" s="15"/>
      <c r="O67" s="15"/>
      <c r="P67" s="15"/>
      <c r="Q67" s="15"/>
      <c r="R67" s="15"/>
      <c r="S67" s="18"/>
      <c r="T67" s="13"/>
      <c r="U67" s="19"/>
      <c r="V67" s="1"/>
      <c r="W67" s="13"/>
      <c r="X67" s="13"/>
      <c r="Y67" s="13"/>
      <c r="Z67" s="13"/>
      <c r="AA67" s="13"/>
      <c r="AB67" s="13"/>
      <c r="AC67" s="13"/>
      <c r="AD67" s="13"/>
      <c r="AE67" s="20"/>
      <c r="AF67" s="20"/>
      <c r="AG67" s="20"/>
    </row>
    <row r="68" spans="1:33" ht="15.75" customHeight="1" x14ac:dyDescent="0.2">
      <c r="A68" s="13"/>
      <c r="B68" s="13"/>
      <c r="C68" s="24"/>
      <c r="D68" s="15"/>
      <c r="E68" s="15"/>
      <c r="F68" s="14"/>
      <c r="G68" s="14"/>
      <c r="H68" s="14"/>
      <c r="I68" s="15"/>
      <c r="J68" s="15"/>
      <c r="K68" s="15"/>
      <c r="L68" s="15"/>
      <c r="M68" s="16"/>
      <c r="N68" s="15"/>
      <c r="O68" s="15"/>
      <c r="P68" s="15"/>
      <c r="Q68" s="15"/>
      <c r="R68" s="15"/>
      <c r="S68" s="18"/>
      <c r="T68" s="13"/>
      <c r="U68" s="19"/>
      <c r="V68" s="1"/>
      <c r="W68" s="13"/>
      <c r="X68" s="13"/>
      <c r="Y68" s="13"/>
      <c r="Z68" s="13"/>
      <c r="AA68" s="13"/>
      <c r="AB68" s="13"/>
      <c r="AC68" s="13"/>
      <c r="AD68" s="13"/>
      <c r="AE68" s="20"/>
      <c r="AF68" s="20"/>
      <c r="AG68" s="20"/>
    </row>
    <row r="69" spans="1:33" ht="15.75" customHeight="1" x14ac:dyDescent="0.2">
      <c r="A69" s="13"/>
      <c r="B69" s="13"/>
      <c r="C69" s="24"/>
      <c r="D69" s="15"/>
      <c r="E69" s="15"/>
      <c r="F69" s="14"/>
      <c r="G69" s="14"/>
      <c r="H69" s="14"/>
      <c r="I69" s="15"/>
      <c r="J69" s="15"/>
      <c r="K69" s="15"/>
      <c r="L69" s="15"/>
      <c r="M69" s="16"/>
      <c r="N69" s="15"/>
      <c r="O69" s="15"/>
      <c r="P69" s="15"/>
      <c r="Q69" s="15"/>
      <c r="R69" s="15"/>
      <c r="S69" s="18"/>
      <c r="T69" s="13"/>
      <c r="U69" s="19"/>
      <c r="V69" s="1"/>
      <c r="W69" s="13"/>
      <c r="X69" s="13"/>
      <c r="Y69" s="13"/>
      <c r="Z69" s="13"/>
      <c r="AA69" s="13"/>
      <c r="AB69" s="13"/>
      <c r="AC69" s="13"/>
      <c r="AD69" s="13"/>
      <c r="AE69" s="20"/>
      <c r="AF69" s="20"/>
      <c r="AG69" s="20"/>
    </row>
    <row r="70" spans="1:33" ht="15.75" customHeight="1" x14ac:dyDescent="0.2">
      <c r="A70" s="13"/>
      <c r="B70" s="13"/>
      <c r="C70" s="24"/>
      <c r="D70" s="15"/>
      <c r="E70" s="15"/>
      <c r="F70" s="14"/>
      <c r="G70" s="14"/>
      <c r="H70" s="14"/>
      <c r="I70" s="15"/>
      <c r="J70" s="15"/>
      <c r="K70" s="15"/>
      <c r="L70" s="15"/>
      <c r="M70" s="16"/>
      <c r="N70" s="15"/>
      <c r="O70" s="15"/>
      <c r="P70" s="15"/>
      <c r="Q70" s="15"/>
      <c r="R70" s="15"/>
      <c r="S70" s="18"/>
      <c r="T70" s="13"/>
      <c r="U70" s="19"/>
      <c r="V70" s="1"/>
      <c r="W70" s="13"/>
      <c r="X70" s="13"/>
      <c r="Y70" s="13"/>
      <c r="Z70" s="13"/>
      <c r="AA70" s="13"/>
      <c r="AB70" s="13"/>
      <c r="AC70" s="13"/>
      <c r="AD70" s="13"/>
      <c r="AE70" s="20"/>
      <c r="AF70" s="20"/>
      <c r="AG70" s="20"/>
    </row>
    <row r="71" spans="1:33" ht="15.75" customHeight="1" x14ac:dyDescent="0.2">
      <c r="A71" s="13"/>
      <c r="B71" s="13"/>
      <c r="C71" s="24"/>
      <c r="D71" s="15"/>
      <c r="E71" s="15"/>
      <c r="F71" s="14"/>
      <c r="G71" s="14"/>
      <c r="H71" s="14"/>
      <c r="I71" s="15"/>
      <c r="J71" s="15"/>
      <c r="K71" s="15"/>
      <c r="L71" s="15"/>
      <c r="M71" s="16"/>
      <c r="N71" s="15"/>
      <c r="O71" s="15"/>
      <c r="P71" s="15"/>
      <c r="Q71" s="15"/>
      <c r="R71" s="15"/>
      <c r="S71" s="18"/>
      <c r="T71" s="13"/>
      <c r="U71" s="19"/>
      <c r="V71" s="1"/>
      <c r="W71" s="13"/>
      <c r="X71" s="13"/>
      <c r="Y71" s="13"/>
      <c r="Z71" s="13"/>
      <c r="AA71" s="13"/>
      <c r="AB71" s="13"/>
      <c r="AC71" s="13"/>
      <c r="AD71" s="13"/>
      <c r="AE71" s="20"/>
      <c r="AF71" s="20"/>
      <c r="AG71" s="20"/>
    </row>
    <row r="72" spans="1:33" ht="15.75" customHeight="1" x14ac:dyDescent="0.2">
      <c r="A72" s="13"/>
      <c r="B72" s="13"/>
      <c r="C72" s="24"/>
      <c r="D72" s="15"/>
      <c r="E72" s="15"/>
      <c r="F72" s="14"/>
      <c r="G72" s="14"/>
      <c r="H72" s="14"/>
      <c r="I72" s="15"/>
      <c r="J72" s="15"/>
      <c r="K72" s="15"/>
      <c r="L72" s="15"/>
      <c r="M72" s="16"/>
      <c r="N72" s="15"/>
      <c r="O72" s="15"/>
      <c r="P72" s="15"/>
      <c r="Q72" s="15"/>
      <c r="R72" s="15"/>
      <c r="S72" s="18"/>
      <c r="T72" s="13"/>
      <c r="U72" s="19"/>
      <c r="V72" s="1"/>
      <c r="W72" s="13"/>
      <c r="X72" s="13"/>
      <c r="Y72" s="13"/>
      <c r="Z72" s="13"/>
      <c r="AA72" s="13"/>
      <c r="AB72" s="13"/>
      <c r="AC72" s="13"/>
      <c r="AD72" s="13"/>
      <c r="AE72" s="20"/>
      <c r="AF72" s="20"/>
      <c r="AG72" s="20"/>
    </row>
    <row r="73" spans="1:33" ht="15.75" customHeight="1" x14ac:dyDescent="0.2">
      <c r="A73" s="13"/>
      <c r="B73" s="13"/>
      <c r="C73" s="24"/>
      <c r="D73" s="15"/>
      <c r="E73" s="15"/>
      <c r="F73" s="14"/>
      <c r="G73" s="14"/>
      <c r="H73" s="14"/>
      <c r="I73" s="15"/>
      <c r="J73" s="15"/>
      <c r="K73" s="15"/>
      <c r="L73" s="15"/>
      <c r="M73" s="16"/>
      <c r="N73" s="15"/>
      <c r="O73" s="15"/>
      <c r="P73" s="15"/>
      <c r="Q73" s="15"/>
      <c r="R73" s="15"/>
      <c r="S73" s="18"/>
      <c r="T73" s="13"/>
      <c r="U73" s="19"/>
      <c r="V73" s="1"/>
      <c r="W73" s="13"/>
      <c r="X73" s="13"/>
      <c r="Y73" s="13"/>
      <c r="Z73" s="13"/>
      <c r="AA73" s="13"/>
      <c r="AB73" s="13"/>
      <c r="AC73" s="13"/>
      <c r="AD73" s="13"/>
      <c r="AE73" s="20"/>
      <c r="AF73" s="20"/>
      <c r="AG73" s="20"/>
    </row>
    <row r="74" spans="1:33" ht="15.75" customHeight="1" x14ac:dyDescent="0.2">
      <c r="A74" s="13"/>
      <c r="B74" s="13"/>
      <c r="C74" s="24"/>
      <c r="D74" s="15"/>
      <c r="E74" s="15"/>
      <c r="F74" s="14"/>
      <c r="G74" s="14"/>
      <c r="H74" s="14"/>
      <c r="I74" s="15"/>
      <c r="J74" s="15"/>
      <c r="K74" s="15"/>
      <c r="L74" s="15"/>
      <c r="M74" s="16"/>
      <c r="N74" s="15"/>
      <c r="O74" s="15"/>
      <c r="P74" s="15"/>
      <c r="Q74" s="15"/>
      <c r="R74" s="15"/>
      <c r="S74" s="18"/>
      <c r="T74" s="13"/>
      <c r="U74" s="19"/>
      <c r="V74" s="1"/>
      <c r="W74" s="13"/>
      <c r="X74" s="13"/>
      <c r="Y74" s="13"/>
      <c r="Z74" s="13"/>
      <c r="AA74" s="13"/>
      <c r="AB74" s="13"/>
      <c r="AC74" s="13"/>
      <c r="AD74" s="13"/>
      <c r="AE74" s="20"/>
      <c r="AF74" s="20"/>
      <c r="AG74" s="20"/>
    </row>
    <row r="75" spans="1:33" ht="15.75" customHeight="1" x14ac:dyDescent="0.2">
      <c r="A75" s="13"/>
      <c r="B75" s="13"/>
      <c r="C75" s="24"/>
      <c r="D75" s="15"/>
      <c r="E75" s="15"/>
      <c r="F75" s="14"/>
      <c r="G75" s="14"/>
      <c r="H75" s="14"/>
      <c r="I75" s="15"/>
      <c r="J75" s="15"/>
      <c r="K75" s="15"/>
      <c r="L75" s="15"/>
      <c r="M75" s="16"/>
      <c r="N75" s="15"/>
      <c r="O75" s="15"/>
      <c r="P75" s="15"/>
      <c r="Q75" s="15"/>
      <c r="R75" s="15"/>
      <c r="S75" s="18"/>
      <c r="T75" s="13"/>
      <c r="U75" s="19"/>
      <c r="V75" s="1"/>
      <c r="W75" s="13"/>
      <c r="X75" s="13"/>
      <c r="Y75" s="13"/>
      <c r="Z75" s="13"/>
      <c r="AA75" s="13"/>
      <c r="AB75" s="13"/>
      <c r="AC75" s="13"/>
      <c r="AD75" s="13"/>
      <c r="AE75" s="20"/>
      <c r="AF75" s="20"/>
      <c r="AG75" s="20"/>
    </row>
    <row r="76" spans="1:33" ht="15.75" customHeight="1" x14ac:dyDescent="0.2">
      <c r="A76" s="13"/>
      <c r="B76" s="13"/>
      <c r="C76" s="24"/>
      <c r="D76" s="15"/>
      <c r="E76" s="15"/>
      <c r="F76" s="14"/>
      <c r="G76" s="14"/>
      <c r="H76" s="14"/>
      <c r="I76" s="15"/>
      <c r="J76" s="15"/>
      <c r="K76" s="15"/>
      <c r="L76" s="15"/>
      <c r="M76" s="16"/>
      <c r="N76" s="15"/>
      <c r="O76" s="15"/>
      <c r="P76" s="15"/>
      <c r="Q76" s="15"/>
      <c r="R76" s="15"/>
      <c r="S76" s="18"/>
      <c r="T76" s="13"/>
      <c r="U76" s="19"/>
      <c r="V76" s="1"/>
      <c r="W76" s="13"/>
      <c r="X76" s="13"/>
      <c r="Y76" s="13"/>
      <c r="Z76" s="13"/>
      <c r="AA76" s="13"/>
      <c r="AB76" s="13"/>
      <c r="AC76" s="13"/>
      <c r="AD76" s="13"/>
      <c r="AE76" s="20"/>
      <c r="AF76" s="20"/>
      <c r="AG76" s="20"/>
    </row>
    <row r="77" spans="1:33" ht="15.75" customHeight="1" x14ac:dyDescent="0.2">
      <c r="A77" s="13"/>
      <c r="B77" s="13"/>
      <c r="C77" s="24"/>
      <c r="D77" s="15"/>
      <c r="E77" s="15"/>
      <c r="F77" s="14"/>
      <c r="G77" s="14"/>
      <c r="H77" s="14"/>
      <c r="I77" s="15"/>
      <c r="J77" s="15"/>
      <c r="K77" s="15"/>
      <c r="L77" s="15"/>
      <c r="M77" s="16"/>
      <c r="N77" s="15"/>
      <c r="O77" s="15"/>
      <c r="P77" s="15"/>
      <c r="Q77" s="15"/>
      <c r="R77" s="15"/>
      <c r="S77" s="18"/>
      <c r="T77" s="13"/>
      <c r="U77" s="19"/>
      <c r="V77" s="1"/>
      <c r="W77" s="13"/>
      <c r="X77" s="13"/>
      <c r="Y77" s="13"/>
      <c r="Z77" s="13"/>
      <c r="AA77" s="13"/>
      <c r="AB77" s="13"/>
      <c r="AC77" s="13"/>
      <c r="AD77" s="13"/>
      <c r="AE77" s="20"/>
      <c r="AF77" s="20"/>
      <c r="AG77" s="20"/>
    </row>
    <row r="78" spans="1:33" ht="15.75" customHeight="1" x14ac:dyDescent="0.2">
      <c r="A78" s="13"/>
      <c r="B78" s="13"/>
      <c r="C78" s="24"/>
      <c r="D78" s="15"/>
      <c r="E78" s="15"/>
      <c r="F78" s="14"/>
      <c r="G78" s="14"/>
      <c r="H78" s="14"/>
      <c r="I78" s="15"/>
      <c r="J78" s="15"/>
      <c r="K78" s="15"/>
      <c r="L78" s="15"/>
      <c r="M78" s="16"/>
      <c r="N78" s="15"/>
      <c r="O78" s="15"/>
      <c r="P78" s="15"/>
      <c r="Q78" s="15"/>
      <c r="R78" s="15"/>
      <c r="S78" s="18"/>
      <c r="T78" s="13"/>
      <c r="U78" s="19"/>
      <c r="V78" s="1"/>
      <c r="W78" s="13"/>
      <c r="X78" s="13"/>
      <c r="Y78" s="13"/>
      <c r="Z78" s="13"/>
      <c r="AA78" s="13"/>
      <c r="AB78" s="13"/>
      <c r="AC78" s="13"/>
      <c r="AD78" s="13"/>
      <c r="AE78" s="20"/>
      <c r="AF78" s="20"/>
      <c r="AG78" s="20"/>
    </row>
    <row r="79" spans="1:33" ht="15.75" customHeight="1" x14ac:dyDescent="0.2">
      <c r="A79" s="13"/>
      <c r="B79" s="13"/>
      <c r="C79" s="24"/>
      <c r="D79" s="15"/>
      <c r="E79" s="15"/>
      <c r="F79" s="14"/>
      <c r="G79" s="14"/>
      <c r="H79" s="14"/>
      <c r="I79" s="15"/>
      <c r="J79" s="15"/>
      <c r="K79" s="15"/>
      <c r="L79" s="15"/>
      <c r="M79" s="16"/>
      <c r="N79" s="15"/>
      <c r="O79" s="15"/>
      <c r="P79" s="15"/>
      <c r="Q79" s="15"/>
      <c r="R79" s="15"/>
      <c r="S79" s="18"/>
      <c r="T79" s="13"/>
      <c r="U79" s="19"/>
      <c r="V79" s="1"/>
      <c r="W79" s="13"/>
      <c r="X79" s="13"/>
      <c r="Y79" s="13"/>
      <c r="Z79" s="13"/>
      <c r="AA79" s="13"/>
      <c r="AB79" s="13"/>
      <c r="AC79" s="13"/>
      <c r="AD79" s="13"/>
      <c r="AE79" s="20"/>
      <c r="AF79" s="20"/>
      <c r="AG79" s="20"/>
    </row>
    <row r="80" spans="1:33" ht="15.75" customHeight="1" x14ac:dyDescent="0.2">
      <c r="A80" s="13"/>
      <c r="B80" s="13"/>
      <c r="C80" s="24"/>
      <c r="D80" s="15"/>
      <c r="E80" s="15"/>
      <c r="F80" s="14"/>
      <c r="G80" s="14"/>
      <c r="H80" s="14"/>
      <c r="I80" s="15"/>
      <c r="J80" s="15"/>
      <c r="K80" s="15"/>
      <c r="L80" s="15"/>
      <c r="M80" s="16"/>
      <c r="N80" s="15"/>
      <c r="O80" s="15"/>
      <c r="P80" s="15"/>
      <c r="Q80" s="15"/>
      <c r="R80" s="15"/>
      <c r="S80" s="18"/>
      <c r="T80" s="13"/>
      <c r="U80" s="19"/>
      <c r="V80" s="1"/>
      <c r="W80" s="13"/>
      <c r="X80" s="13"/>
      <c r="Y80" s="13"/>
      <c r="Z80" s="13"/>
      <c r="AA80" s="13"/>
      <c r="AB80" s="13"/>
      <c r="AC80" s="13"/>
      <c r="AD80" s="13"/>
      <c r="AE80" s="20"/>
      <c r="AF80" s="20"/>
      <c r="AG80" s="20"/>
    </row>
    <row r="81" spans="1:33" ht="15.75" customHeight="1" x14ac:dyDescent="0.2">
      <c r="A81" s="13"/>
      <c r="B81" s="13"/>
      <c r="C81" s="24"/>
      <c r="D81" s="15"/>
      <c r="E81" s="15"/>
      <c r="F81" s="14"/>
      <c r="G81" s="14"/>
      <c r="H81" s="14"/>
      <c r="I81" s="15"/>
      <c r="J81" s="15"/>
      <c r="K81" s="15"/>
      <c r="L81" s="15"/>
      <c r="M81" s="16"/>
      <c r="N81" s="15"/>
      <c r="O81" s="15"/>
      <c r="P81" s="15"/>
      <c r="Q81" s="15"/>
      <c r="R81" s="15"/>
      <c r="S81" s="18"/>
      <c r="T81" s="13"/>
      <c r="U81" s="19"/>
      <c r="V81" s="1"/>
      <c r="W81" s="13"/>
      <c r="X81" s="13"/>
      <c r="Y81" s="13"/>
      <c r="Z81" s="13"/>
      <c r="AA81" s="13"/>
      <c r="AB81" s="13"/>
      <c r="AC81" s="13"/>
      <c r="AD81" s="13"/>
      <c r="AE81" s="20"/>
      <c r="AF81" s="20"/>
      <c r="AG81" s="20"/>
    </row>
    <row r="82" spans="1:33" ht="15.75" customHeight="1" x14ac:dyDescent="0.2">
      <c r="A82" s="13"/>
      <c r="B82" s="13"/>
      <c r="C82" s="24"/>
      <c r="D82" s="15"/>
      <c r="E82" s="15"/>
      <c r="F82" s="14"/>
      <c r="G82" s="14"/>
      <c r="H82" s="14"/>
      <c r="I82" s="15"/>
      <c r="J82" s="15"/>
      <c r="K82" s="15"/>
      <c r="L82" s="15"/>
      <c r="M82" s="16"/>
      <c r="N82" s="15"/>
      <c r="O82" s="15"/>
      <c r="P82" s="15"/>
      <c r="Q82" s="15"/>
      <c r="R82" s="15"/>
      <c r="S82" s="18"/>
      <c r="T82" s="13"/>
      <c r="U82" s="19"/>
      <c r="V82" s="1"/>
      <c r="W82" s="13"/>
      <c r="X82" s="13"/>
      <c r="Y82" s="13"/>
      <c r="Z82" s="13"/>
      <c r="AA82" s="13"/>
      <c r="AB82" s="13"/>
      <c r="AC82" s="13"/>
      <c r="AD82" s="13"/>
      <c r="AE82" s="20"/>
      <c r="AF82" s="20"/>
      <c r="AG82" s="20"/>
    </row>
    <row r="83" spans="1:33" ht="15.75" customHeight="1" x14ac:dyDescent="0.2">
      <c r="A83" s="13"/>
      <c r="B83" s="13"/>
      <c r="C83" s="24"/>
      <c r="D83" s="15"/>
      <c r="E83" s="15"/>
      <c r="F83" s="14"/>
      <c r="G83" s="14"/>
      <c r="H83" s="14"/>
      <c r="I83" s="15"/>
      <c r="J83" s="15"/>
      <c r="K83" s="15"/>
      <c r="L83" s="15"/>
      <c r="M83" s="16"/>
      <c r="N83" s="15"/>
      <c r="O83" s="15"/>
      <c r="P83" s="15"/>
      <c r="Q83" s="15"/>
      <c r="R83" s="15"/>
      <c r="S83" s="18"/>
      <c r="T83" s="13"/>
      <c r="U83" s="19"/>
      <c r="V83" s="1"/>
      <c r="W83" s="13"/>
      <c r="X83" s="13"/>
      <c r="Y83" s="13"/>
      <c r="Z83" s="13"/>
      <c r="AA83" s="13"/>
      <c r="AB83" s="13"/>
      <c r="AC83" s="13"/>
      <c r="AD83" s="13"/>
      <c r="AE83" s="20"/>
      <c r="AF83" s="20"/>
      <c r="AG83" s="20"/>
    </row>
    <row r="84" spans="1:33" ht="15.75" customHeight="1" x14ac:dyDescent="0.2">
      <c r="A84" s="13"/>
      <c r="B84" s="13"/>
      <c r="C84" s="24"/>
      <c r="D84" s="15"/>
      <c r="E84" s="15"/>
      <c r="F84" s="14"/>
      <c r="G84" s="14"/>
      <c r="H84" s="14"/>
      <c r="I84" s="15"/>
      <c r="J84" s="15"/>
      <c r="K84" s="15"/>
      <c r="L84" s="15"/>
      <c r="M84" s="16"/>
      <c r="N84" s="15"/>
      <c r="O84" s="15"/>
      <c r="P84" s="15"/>
      <c r="Q84" s="15"/>
      <c r="R84" s="15"/>
      <c r="S84" s="18"/>
      <c r="T84" s="13"/>
      <c r="U84" s="19"/>
      <c r="V84" s="1"/>
      <c r="W84" s="13"/>
      <c r="X84" s="13"/>
      <c r="Y84" s="13"/>
      <c r="Z84" s="13"/>
      <c r="AA84" s="13"/>
      <c r="AB84" s="13"/>
      <c r="AC84" s="13"/>
      <c r="AD84" s="13"/>
      <c r="AE84" s="20"/>
      <c r="AF84" s="20"/>
      <c r="AG84" s="20"/>
    </row>
    <row r="85" spans="1:33" ht="15.75" customHeight="1" x14ac:dyDescent="0.2">
      <c r="A85" s="13"/>
      <c r="B85" s="13"/>
      <c r="C85" s="24"/>
      <c r="D85" s="15"/>
      <c r="E85" s="15"/>
      <c r="F85" s="14"/>
      <c r="G85" s="14"/>
      <c r="H85" s="14"/>
      <c r="I85" s="15"/>
      <c r="J85" s="15"/>
      <c r="K85" s="15"/>
      <c r="L85" s="15"/>
      <c r="M85" s="16"/>
      <c r="N85" s="15"/>
      <c r="O85" s="15"/>
      <c r="P85" s="15"/>
      <c r="Q85" s="15"/>
      <c r="R85" s="15"/>
      <c r="S85" s="18"/>
      <c r="T85" s="13"/>
      <c r="U85" s="19"/>
      <c r="V85" s="1"/>
      <c r="W85" s="13"/>
      <c r="X85" s="13"/>
      <c r="Y85" s="13"/>
      <c r="Z85" s="13"/>
      <c r="AA85" s="13"/>
      <c r="AB85" s="13"/>
      <c r="AC85" s="13"/>
      <c r="AD85" s="13"/>
      <c r="AE85" s="20"/>
      <c r="AF85" s="20"/>
      <c r="AG85" s="20"/>
    </row>
    <row r="86" spans="1:33" ht="15.75" customHeight="1" x14ac:dyDescent="0.2">
      <c r="A86" s="13"/>
      <c r="B86" s="13"/>
      <c r="C86" s="24"/>
      <c r="D86" s="15"/>
      <c r="E86" s="15"/>
      <c r="F86" s="14"/>
      <c r="G86" s="14"/>
      <c r="H86" s="14"/>
      <c r="I86" s="15"/>
      <c r="J86" s="15"/>
      <c r="K86" s="15"/>
      <c r="L86" s="15"/>
      <c r="M86" s="16"/>
      <c r="N86" s="15"/>
      <c r="O86" s="15"/>
      <c r="P86" s="15"/>
      <c r="Q86" s="15"/>
      <c r="R86" s="15"/>
      <c r="S86" s="18"/>
      <c r="T86" s="13"/>
      <c r="U86" s="19"/>
      <c r="V86" s="1"/>
      <c r="W86" s="13"/>
      <c r="X86" s="13"/>
      <c r="Y86" s="13"/>
      <c r="Z86" s="13"/>
      <c r="AA86" s="13"/>
      <c r="AB86" s="13"/>
      <c r="AC86" s="13"/>
      <c r="AD86" s="13"/>
      <c r="AE86" s="20"/>
      <c r="AF86" s="20"/>
      <c r="AG86" s="20"/>
    </row>
    <row r="87" spans="1:33" ht="15.75" customHeight="1" x14ac:dyDescent="0.2">
      <c r="A87" s="13"/>
      <c r="B87" s="13"/>
      <c r="C87" s="24"/>
      <c r="D87" s="15"/>
      <c r="E87" s="15"/>
      <c r="F87" s="14"/>
      <c r="G87" s="14"/>
      <c r="H87" s="14"/>
      <c r="I87" s="15"/>
      <c r="J87" s="15"/>
      <c r="K87" s="15"/>
      <c r="L87" s="15"/>
      <c r="M87" s="16"/>
      <c r="N87" s="15"/>
      <c r="O87" s="15"/>
      <c r="P87" s="15"/>
      <c r="Q87" s="15"/>
      <c r="R87" s="15"/>
      <c r="S87" s="18"/>
      <c r="T87" s="13"/>
      <c r="U87" s="19"/>
      <c r="V87" s="1"/>
      <c r="W87" s="13"/>
      <c r="X87" s="13"/>
      <c r="Y87" s="13"/>
      <c r="Z87" s="13"/>
      <c r="AA87" s="13"/>
      <c r="AB87" s="13"/>
      <c r="AC87" s="13"/>
      <c r="AD87" s="13"/>
      <c r="AE87" s="20"/>
      <c r="AF87" s="20"/>
      <c r="AG87" s="20"/>
    </row>
    <row r="88" spans="1:33" ht="15.75" customHeight="1" x14ac:dyDescent="0.2">
      <c r="A88" s="13"/>
      <c r="B88" s="13"/>
      <c r="C88" s="24"/>
      <c r="D88" s="15"/>
      <c r="E88" s="15"/>
      <c r="F88" s="14"/>
      <c r="G88" s="14"/>
      <c r="H88" s="14"/>
      <c r="I88" s="15"/>
      <c r="J88" s="15"/>
      <c r="K88" s="15"/>
      <c r="L88" s="15"/>
      <c r="M88" s="16"/>
      <c r="N88" s="15"/>
      <c r="O88" s="15"/>
      <c r="P88" s="15"/>
      <c r="Q88" s="15"/>
      <c r="R88" s="15"/>
      <c r="S88" s="18"/>
      <c r="T88" s="13"/>
      <c r="U88" s="19"/>
      <c r="V88" s="1"/>
      <c r="W88" s="13"/>
      <c r="X88" s="13"/>
      <c r="Y88" s="13"/>
      <c r="Z88" s="13"/>
      <c r="AA88" s="13"/>
      <c r="AB88" s="13"/>
      <c r="AC88" s="13"/>
      <c r="AD88" s="13"/>
      <c r="AE88" s="20"/>
      <c r="AF88" s="20"/>
      <c r="AG88" s="20"/>
    </row>
    <row r="89" spans="1:33" ht="15.75" customHeight="1" x14ac:dyDescent="0.2">
      <c r="A89" s="13"/>
      <c r="B89" s="13"/>
      <c r="C89" s="24"/>
      <c r="D89" s="15"/>
      <c r="E89" s="15"/>
      <c r="F89" s="14"/>
      <c r="G89" s="14"/>
      <c r="H89" s="14"/>
      <c r="I89" s="15"/>
      <c r="J89" s="15"/>
      <c r="K89" s="15"/>
      <c r="L89" s="15"/>
      <c r="M89" s="16"/>
      <c r="N89" s="15"/>
      <c r="O89" s="15"/>
      <c r="P89" s="15"/>
      <c r="Q89" s="15"/>
      <c r="R89" s="15"/>
      <c r="S89" s="18"/>
      <c r="T89" s="13"/>
      <c r="U89" s="19"/>
      <c r="V89" s="1"/>
      <c r="W89" s="13"/>
      <c r="X89" s="13"/>
      <c r="Y89" s="13"/>
      <c r="Z89" s="13"/>
      <c r="AA89" s="13"/>
      <c r="AB89" s="13"/>
      <c r="AC89" s="13"/>
      <c r="AD89" s="13"/>
      <c r="AE89" s="20"/>
      <c r="AF89" s="20"/>
      <c r="AG89" s="20"/>
    </row>
    <row r="90" spans="1:33" ht="15.75" customHeight="1" x14ac:dyDescent="0.2">
      <c r="A90" s="13"/>
      <c r="B90" s="13"/>
      <c r="C90" s="24"/>
      <c r="D90" s="15"/>
      <c r="E90" s="15"/>
      <c r="F90" s="14"/>
      <c r="G90" s="14"/>
      <c r="H90" s="14"/>
      <c r="I90" s="15"/>
      <c r="J90" s="15"/>
      <c r="K90" s="15"/>
      <c r="L90" s="15"/>
      <c r="M90" s="16"/>
      <c r="N90" s="15"/>
      <c r="O90" s="15"/>
      <c r="P90" s="15"/>
      <c r="Q90" s="15"/>
      <c r="R90" s="15"/>
      <c r="S90" s="18"/>
      <c r="T90" s="13"/>
      <c r="U90" s="19"/>
      <c r="V90" s="1"/>
      <c r="W90" s="13"/>
      <c r="X90" s="13"/>
      <c r="Y90" s="13"/>
      <c r="Z90" s="13"/>
      <c r="AA90" s="13"/>
      <c r="AB90" s="13"/>
      <c r="AC90" s="13"/>
      <c r="AD90" s="13"/>
      <c r="AE90" s="20"/>
      <c r="AF90" s="20"/>
      <c r="AG90" s="20"/>
    </row>
    <row r="91" spans="1:33" ht="15.75" customHeight="1" x14ac:dyDescent="0.2">
      <c r="A91" s="13"/>
      <c r="B91" s="13"/>
      <c r="C91" s="24"/>
      <c r="D91" s="15"/>
      <c r="E91" s="15"/>
      <c r="F91" s="14"/>
      <c r="G91" s="14"/>
      <c r="H91" s="14"/>
      <c r="I91" s="15"/>
      <c r="J91" s="15"/>
      <c r="K91" s="15"/>
      <c r="L91" s="15"/>
      <c r="M91" s="16"/>
      <c r="N91" s="15"/>
      <c r="O91" s="15"/>
      <c r="P91" s="15"/>
      <c r="Q91" s="15"/>
      <c r="R91" s="15"/>
      <c r="S91" s="18"/>
      <c r="T91" s="13"/>
      <c r="U91" s="19"/>
      <c r="V91" s="1"/>
      <c r="W91" s="13"/>
      <c r="X91" s="13"/>
      <c r="Y91" s="13"/>
      <c r="Z91" s="13"/>
      <c r="AA91" s="13"/>
      <c r="AB91" s="13"/>
      <c r="AC91" s="13"/>
      <c r="AD91" s="13"/>
      <c r="AE91" s="20"/>
      <c r="AF91" s="20"/>
      <c r="AG91" s="20"/>
    </row>
    <row r="92" spans="1:33" ht="15.75" customHeight="1" x14ac:dyDescent="0.2">
      <c r="A92" s="13"/>
      <c r="B92" s="13"/>
      <c r="C92" s="24"/>
      <c r="D92" s="15"/>
      <c r="E92" s="15"/>
      <c r="F92" s="14"/>
      <c r="G92" s="14"/>
      <c r="H92" s="14"/>
      <c r="I92" s="15"/>
      <c r="J92" s="15"/>
      <c r="K92" s="15"/>
      <c r="L92" s="15"/>
      <c r="M92" s="16"/>
      <c r="N92" s="15"/>
      <c r="O92" s="15"/>
      <c r="P92" s="15"/>
      <c r="Q92" s="15"/>
      <c r="R92" s="15"/>
      <c r="S92" s="18"/>
      <c r="T92" s="13"/>
      <c r="U92" s="19"/>
      <c r="V92" s="1"/>
      <c r="W92" s="13"/>
      <c r="X92" s="13"/>
      <c r="Y92" s="13"/>
      <c r="Z92" s="13"/>
      <c r="AA92" s="13"/>
      <c r="AB92" s="13"/>
      <c r="AC92" s="13"/>
      <c r="AD92" s="13"/>
      <c r="AE92" s="20"/>
      <c r="AF92" s="20"/>
      <c r="AG92" s="20"/>
    </row>
    <row r="93" spans="1:33" ht="15.75" customHeight="1" x14ac:dyDescent="0.2">
      <c r="A93" s="13"/>
      <c r="B93" s="13"/>
      <c r="C93" s="24"/>
      <c r="D93" s="15"/>
      <c r="E93" s="15"/>
      <c r="F93" s="14"/>
      <c r="G93" s="14"/>
      <c r="H93" s="14"/>
      <c r="I93" s="15"/>
      <c r="J93" s="15"/>
      <c r="K93" s="15"/>
      <c r="L93" s="15"/>
      <c r="M93" s="16"/>
      <c r="N93" s="15"/>
      <c r="O93" s="15"/>
      <c r="P93" s="15"/>
      <c r="Q93" s="15"/>
      <c r="R93" s="15"/>
      <c r="S93" s="18"/>
      <c r="T93" s="13"/>
      <c r="U93" s="19"/>
      <c r="V93" s="1"/>
      <c r="W93" s="13"/>
      <c r="X93" s="13"/>
      <c r="Y93" s="13"/>
      <c r="Z93" s="13"/>
      <c r="AA93" s="13"/>
      <c r="AB93" s="13"/>
      <c r="AC93" s="13"/>
      <c r="AD93" s="13"/>
      <c r="AE93" s="20"/>
      <c r="AF93" s="20"/>
      <c r="AG93" s="20"/>
    </row>
    <row r="94" spans="1:33" ht="15.75" customHeight="1" x14ac:dyDescent="0.2">
      <c r="A94" s="13"/>
      <c r="B94" s="13"/>
      <c r="C94" s="24"/>
      <c r="D94" s="15"/>
      <c r="E94" s="15"/>
      <c r="F94" s="14"/>
      <c r="G94" s="14"/>
      <c r="H94" s="14"/>
      <c r="I94" s="15"/>
      <c r="J94" s="15"/>
      <c r="K94" s="15"/>
      <c r="L94" s="15"/>
      <c r="M94" s="16"/>
      <c r="N94" s="15"/>
      <c r="O94" s="15"/>
      <c r="P94" s="15"/>
      <c r="Q94" s="15"/>
      <c r="R94" s="15"/>
      <c r="S94" s="18"/>
      <c r="T94" s="13"/>
      <c r="U94" s="19"/>
      <c r="V94" s="1"/>
      <c r="W94" s="13"/>
      <c r="X94" s="13"/>
      <c r="Y94" s="13"/>
      <c r="Z94" s="13"/>
      <c r="AA94" s="13"/>
      <c r="AB94" s="13"/>
      <c r="AC94" s="13"/>
      <c r="AD94" s="13"/>
      <c r="AE94" s="20"/>
      <c r="AF94" s="20"/>
      <c r="AG94" s="20"/>
    </row>
    <row r="95" spans="1:33" ht="15.75" customHeight="1" x14ac:dyDescent="0.2">
      <c r="A95" s="13"/>
      <c r="B95" s="13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22"/>
      <c r="R95" s="22"/>
      <c r="S95" s="18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</row>
    <row r="96" spans="1:33" ht="15.75" customHeight="1" x14ac:dyDescent="0.2">
      <c r="A96" s="13"/>
      <c r="B96" s="13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22"/>
      <c r="R96" s="22"/>
      <c r="S96" s="18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</row>
    <row r="97" spans="1:33" ht="15.75" customHeight="1" x14ac:dyDescent="0.2">
      <c r="A97" s="13"/>
      <c r="B97" s="13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22"/>
      <c r="R97" s="22"/>
      <c r="S97" s="18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</row>
    <row r="98" spans="1:33" ht="15.75" customHeight="1" x14ac:dyDescent="0.2">
      <c r="A98" s="13"/>
      <c r="B98" s="13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22"/>
      <c r="R98" s="22"/>
      <c r="S98" s="18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</row>
    <row r="99" spans="1:33" ht="15.75" customHeight="1" x14ac:dyDescent="0.2">
      <c r="A99" s="13"/>
      <c r="B99" s="13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22"/>
      <c r="R99" s="22"/>
      <c r="S99" s="18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</row>
    <row r="100" spans="1:33" ht="15.75" customHeight="1" x14ac:dyDescent="0.2">
      <c r="A100" s="13"/>
      <c r="B100" s="13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22"/>
      <c r="R100" s="22"/>
      <c r="S100" s="18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</row>
    <row r="101" spans="1:33" ht="15.75" customHeight="1" x14ac:dyDescent="0.2">
      <c r="A101" s="13"/>
      <c r="B101" s="13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22"/>
      <c r="R101" s="22"/>
      <c r="S101" s="18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</row>
    <row r="102" spans="1:33" ht="15.75" customHeight="1" x14ac:dyDescent="0.2">
      <c r="A102" s="13"/>
      <c r="B102" s="13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22"/>
      <c r="R102" s="22"/>
      <c r="S102" s="18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</row>
    <row r="103" spans="1:33" ht="15.75" customHeight="1" x14ac:dyDescent="0.2">
      <c r="A103" s="13"/>
      <c r="B103" s="13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22"/>
      <c r="R103" s="22"/>
      <c r="S103" s="18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</row>
    <row r="104" spans="1:33" ht="15.75" customHeight="1" x14ac:dyDescent="0.2">
      <c r="A104" s="13"/>
      <c r="B104" s="13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22"/>
      <c r="R104" s="22"/>
      <c r="S104" s="18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</row>
    <row r="105" spans="1:33" ht="15.75" customHeight="1" x14ac:dyDescent="0.2">
      <c r="A105" s="13"/>
      <c r="B105" s="13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22"/>
      <c r="R105" s="22"/>
      <c r="S105" s="18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</row>
    <row r="106" spans="1:33" ht="15.75" customHeight="1" x14ac:dyDescent="0.2">
      <c r="A106" s="13"/>
      <c r="B106" s="13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22"/>
      <c r="R106" s="22"/>
      <c r="S106" s="18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</row>
    <row r="107" spans="1:33" ht="15.75" customHeight="1" x14ac:dyDescent="0.2">
      <c r="A107" s="13"/>
      <c r="B107" s="13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22"/>
      <c r="R107" s="22"/>
      <c r="S107" s="18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</row>
    <row r="108" spans="1:33" ht="15.75" customHeight="1" x14ac:dyDescent="0.2">
      <c r="A108" s="13"/>
      <c r="B108" s="13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22"/>
      <c r="R108" s="22"/>
      <c r="S108" s="18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</row>
    <row r="109" spans="1:33" ht="15.75" customHeight="1" x14ac:dyDescent="0.2">
      <c r="A109" s="13"/>
      <c r="B109" s="13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22"/>
      <c r="R109" s="22"/>
      <c r="S109" s="18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</row>
    <row r="110" spans="1:33" ht="15.75" customHeight="1" x14ac:dyDescent="0.2">
      <c r="A110" s="13"/>
      <c r="B110" s="13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22"/>
      <c r="R110" s="22"/>
      <c r="S110" s="18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</row>
    <row r="111" spans="1:33" ht="15.75" customHeight="1" x14ac:dyDescent="0.2">
      <c r="A111" s="13"/>
      <c r="B111" s="13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22"/>
      <c r="R111" s="22"/>
      <c r="S111" s="18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</row>
    <row r="112" spans="1:33" ht="15.75" customHeight="1" x14ac:dyDescent="0.2">
      <c r="A112" s="13"/>
      <c r="B112" s="13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22"/>
      <c r="R112" s="22"/>
      <c r="S112" s="18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</row>
    <row r="113" spans="1:33" ht="15.75" customHeight="1" x14ac:dyDescent="0.2">
      <c r="A113" s="13"/>
      <c r="B113" s="13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22"/>
      <c r="R113" s="22"/>
      <c r="S113" s="18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</row>
    <row r="114" spans="1:33" ht="15.75" customHeight="1" x14ac:dyDescent="0.2">
      <c r="A114" s="13"/>
      <c r="B114" s="13"/>
      <c r="C114" s="22"/>
      <c r="D114" s="22"/>
      <c r="E114" s="22"/>
      <c r="F114" s="22"/>
      <c r="G114" s="22"/>
      <c r="H114" s="22"/>
      <c r="I114" s="22"/>
      <c r="J114" s="22"/>
      <c r="K114" s="22"/>
      <c r="L114" s="22"/>
      <c r="M114" s="22"/>
      <c r="N114" s="22"/>
      <c r="O114" s="22"/>
      <c r="P114" s="22"/>
      <c r="Q114" s="22"/>
      <c r="R114" s="22"/>
      <c r="S114" s="18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</row>
    <row r="115" spans="1:33" ht="15.75" customHeight="1" x14ac:dyDescent="0.2">
      <c r="A115" s="13"/>
      <c r="B115" s="13"/>
      <c r="C115" s="22"/>
      <c r="D115" s="22"/>
      <c r="E115" s="22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18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</row>
    <row r="116" spans="1:33" ht="15.75" customHeight="1" x14ac:dyDescent="0.2">
      <c r="A116" s="13"/>
      <c r="B116" s="13"/>
      <c r="C116" s="22"/>
      <c r="D116" s="22"/>
      <c r="E116" s="22"/>
      <c r="F116" s="22"/>
      <c r="G116" s="22"/>
      <c r="H116" s="22"/>
      <c r="I116" s="22"/>
      <c r="J116" s="22"/>
      <c r="K116" s="22"/>
      <c r="L116" s="22"/>
      <c r="M116" s="22"/>
      <c r="N116" s="22"/>
      <c r="O116" s="22"/>
      <c r="P116" s="22"/>
      <c r="Q116" s="22"/>
      <c r="R116" s="22"/>
      <c r="S116" s="18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</row>
    <row r="117" spans="1:33" ht="15.75" customHeight="1" x14ac:dyDescent="0.2">
      <c r="A117" s="13"/>
      <c r="B117" s="13"/>
      <c r="C117" s="22"/>
      <c r="D117" s="22"/>
      <c r="E117" s="22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18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</row>
    <row r="118" spans="1:33" ht="15.75" customHeight="1" x14ac:dyDescent="0.2">
      <c r="A118" s="13"/>
      <c r="B118" s="13"/>
      <c r="C118" s="22"/>
      <c r="D118" s="22"/>
      <c r="E118" s="22"/>
      <c r="F118" s="22"/>
      <c r="G118" s="22"/>
      <c r="H118" s="22"/>
      <c r="I118" s="22"/>
      <c r="J118" s="22"/>
      <c r="K118" s="22"/>
      <c r="L118" s="22"/>
      <c r="M118" s="22"/>
      <c r="N118" s="22"/>
      <c r="O118" s="22"/>
      <c r="P118" s="22"/>
      <c r="Q118" s="22"/>
      <c r="R118" s="22"/>
      <c r="S118" s="18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</row>
    <row r="119" spans="1:33" ht="15.75" customHeight="1" x14ac:dyDescent="0.2">
      <c r="A119" s="13"/>
      <c r="B119" s="13"/>
      <c r="C119" s="22"/>
      <c r="D119" s="22"/>
      <c r="E119" s="22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18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</row>
    <row r="120" spans="1:33" ht="15.75" customHeight="1" x14ac:dyDescent="0.2">
      <c r="A120" s="13"/>
      <c r="B120" s="13"/>
      <c r="C120" s="22"/>
      <c r="D120" s="22"/>
      <c r="E120" s="22"/>
      <c r="F120" s="22"/>
      <c r="G120" s="22"/>
      <c r="H120" s="22"/>
      <c r="I120" s="22"/>
      <c r="J120" s="22"/>
      <c r="K120" s="22"/>
      <c r="L120" s="22"/>
      <c r="M120" s="22"/>
      <c r="N120" s="22"/>
      <c r="O120" s="22"/>
      <c r="P120" s="22"/>
      <c r="Q120" s="22"/>
      <c r="R120" s="22"/>
      <c r="S120" s="18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</row>
    <row r="121" spans="1:33" ht="15.75" customHeight="1" x14ac:dyDescent="0.2">
      <c r="A121" s="13"/>
      <c r="B121" s="13"/>
      <c r="C121" s="22"/>
      <c r="D121" s="22"/>
      <c r="E121" s="22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18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</row>
    <row r="122" spans="1:33" ht="15.75" customHeight="1" x14ac:dyDescent="0.2">
      <c r="A122" s="13"/>
      <c r="B122" s="13"/>
      <c r="C122" s="22"/>
      <c r="D122" s="22"/>
      <c r="E122" s="22"/>
      <c r="F122" s="22"/>
      <c r="G122" s="22"/>
      <c r="H122" s="22"/>
      <c r="I122" s="22"/>
      <c r="J122" s="22"/>
      <c r="K122" s="22"/>
      <c r="L122" s="22"/>
      <c r="M122" s="22"/>
      <c r="N122" s="22"/>
      <c r="O122" s="22"/>
      <c r="P122" s="22"/>
      <c r="Q122" s="22"/>
      <c r="R122" s="22"/>
      <c r="S122" s="18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</row>
    <row r="123" spans="1:33" ht="15.75" customHeight="1" x14ac:dyDescent="0.2">
      <c r="A123" s="13"/>
      <c r="B123" s="13"/>
      <c r="C123" s="22"/>
      <c r="D123" s="22"/>
      <c r="E123" s="22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18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</row>
    <row r="124" spans="1:33" ht="15.75" customHeight="1" x14ac:dyDescent="0.2">
      <c r="A124" s="13"/>
      <c r="B124" s="13"/>
      <c r="C124" s="22"/>
      <c r="D124" s="22"/>
      <c r="E124" s="22"/>
      <c r="F124" s="22"/>
      <c r="G124" s="22"/>
      <c r="H124" s="22"/>
      <c r="I124" s="22"/>
      <c r="J124" s="22"/>
      <c r="K124" s="22"/>
      <c r="L124" s="22"/>
      <c r="M124" s="22"/>
      <c r="N124" s="22"/>
      <c r="O124" s="22"/>
      <c r="P124" s="22"/>
      <c r="Q124" s="22"/>
      <c r="R124" s="22"/>
      <c r="S124" s="18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</row>
    <row r="125" spans="1:33" ht="15.75" customHeight="1" x14ac:dyDescent="0.2">
      <c r="A125" s="13"/>
      <c r="B125" s="13"/>
      <c r="C125" s="22"/>
      <c r="D125" s="22"/>
      <c r="E125" s="22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18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</row>
    <row r="126" spans="1:33" ht="15.75" customHeight="1" x14ac:dyDescent="0.2">
      <c r="A126" s="13"/>
      <c r="B126" s="13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18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</row>
    <row r="127" spans="1:33" ht="15.75" customHeight="1" x14ac:dyDescent="0.2">
      <c r="A127" s="13"/>
      <c r="B127" s="13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18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</row>
    <row r="128" spans="1:33" ht="15.75" customHeight="1" x14ac:dyDescent="0.2">
      <c r="A128" s="13"/>
      <c r="B128" s="13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18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</row>
    <row r="129" spans="1:33" ht="15.75" customHeight="1" x14ac:dyDescent="0.2">
      <c r="A129" s="13"/>
      <c r="B129" s="13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18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</row>
    <row r="130" spans="1:33" ht="15.75" customHeight="1" x14ac:dyDescent="0.2">
      <c r="A130" s="13"/>
      <c r="B130" s="13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18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</row>
    <row r="131" spans="1:33" ht="15.75" customHeight="1" x14ac:dyDescent="0.2">
      <c r="A131" s="13"/>
      <c r="B131" s="13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18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</row>
    <row r="132" spans="1:33" ht="15.75" customHeight="1" x14ac:dyDescent="0.2">
      <c r="A132" s="13"/>
      <c r="B132" s="13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18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</row>
    <row r="133" spans="1:33" ht="15.75" customHeight="1" x14ac:dyDescent="0.2">
      <c r="A133" s="13"/>
      <c r="B133" s="13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18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</row>
    <row r="134" spans="1:33" ht="15.75" customHeight="1" x14ac:dyDescent="0.2">
      <c r="A134" s="13"/>
      <c r="B134" s="13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18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</row>
    <row r="135" spans="1:33" ht="15.75" customHeight="1" x14ac:dyDescent="0.2">
      <c r="A135" s="13"/>
      <c r="B135" s="13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18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</row>
    <row r="136" spans="1:33" ht="15.75" customHeight="1" x14ac:dyDescent="0.2">
      <c r="A136" s="13"/>
      <c r="B136" s="13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18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</row>
    <row r="137" spans="1:33" ht="15.75" customHeight="1" x14ac:dyDescent="0.2">
      <c r="A137" s="13"/>
      <c r="B137" s="13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18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</row>
    <row r="138" spans="1:33" ht="15.75" customHeight="1" x14ac:dyDescent="0.2">
      <c r="A138" s="13"/>
      <c r="B138" s="13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18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</row>
    <row r="139" spans="1:33" ht="15.75" customHeight="1" x14ac:dyDescent="0.2">
      <c r="A139" s="13"/>
      <c r="B139" s="13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18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</row>
    <row r="140" spans="1:33" ht="15.75" customHeight="1" x14ac:dyDescent="0.2">
      <c r="A140" s="13"/>
      <c r="B140" s="13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18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</row>
    <row r="141" spans="1:33" ht="15.75" customHeight="1" x14ac:dyDescent="0.2">
      <c r="A141" s="13"/>
      <c r="B141" s="13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18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</row>
    <row r="142" spans="1:33" ht="15.75" customHeight="1" x14ac:dyDescent="0.2">
      <c r="A142" s="13"/>
      <c r="B142" s="13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18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</row>
    <row r="143" spans="1:33" ht="15.75" customHeight="1" x14ac:dyDescent="0.2">
      <c r="A143" s="13"/>
      <c r="B143" s="13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18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</row>
    <row r="144" spans="1:33" ht="15.75" customHeight="1" x14ac:dyDescent="0.2">
      <c r="A144" s="13"/>
      <c r="B144" s="13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18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</row>
    <row r="145" spans="1:33" ht="15.75" customHeight="1" x14ac:dyDescent="0.2">
      <c r="A145" s="13"/>
      <c r="B145" s="13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18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</row>
    <row r="146" spans="1:33" ht="15.75" customHeight="1" x14ac:dyDescent="0.2">
      <c r="A146" s="13"/>
      <c r="B146" s="13"/>
      <c r="C146" s="22"/>
      <c r="D146" s="22"/>
      <c r="E146" s="22"/>
      <c r="F146" s="22"/>
      <c r="G146" s="22"/>
      <c r="H146" s="22"/>
      <c r="I146" s="22"/>
      <c r="J146" s="22"/>
      <c r="K146" s="22"/>
      <c r="L146" s="22"/>
      <c r="M146" s="22"/>
      <c r="N146" s="22"/>
      <c r="O146" s="22"/>
      <c r="P146" s="22"/>
      <c r="Q146" s="22"/>
      <c r="R146" s="22"/>
      <c r="S146" s="18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</row>
    <row r="147" spans="1:33" ht="15.75" customHeight="1" x14ac:dyDescent="0.2">
      <c r="A147" s="13"/>
      <c r="B147" s="13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18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</row>
    <row r="148" spans="1:33" ht="15.75" customHeight="1" x14ac:dyDescent="0.2">
      <c r="A148" s="13"/>
      <c r="B148" s="13"/>
      <c r="C148" s="22"/>
      <c r="D148" s="22"/>
      <c r="E148" s="22"/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18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</row>
    <row r="149" spans="1:33" ht="15.75" customHeight="1" x14ac:dyDescent="0.2">
      <c r="A149" s="13"/>
      <c r="B149" s="13"/>
      <c r="C149" s="22"/>
      <c r="D149" s="22"/>
      <c r="E149" s="22"/>
      <c r="F149" s="22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18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</row>
    <row r="150" spans="1:33" ht="15.75" customHeight="1" x14ac:dyDescent="0.2">
      <c r="A150" s="13"/>
      <c r="B150" s="13"/>
      <c r="C150" s="22"/>
      <c r="D150" s="22"/>
      <c r="E150" s="22"/>
      <c r="F150" s="22"/>
      <c r="G150" s="22"/>
      <c r="H150" s="22"/>
      <c r="I150" s="22"/>
      <c r="J150" s="22"/>
      <c r="K150" s="22"/>
      <c r="L150" s="22"/>
      <c r="M150" s="22"/>
      <c r="N150" s="22"/>
      <c r="O150" s="22"/>
      <c r="P150" s="22"/>
      <c r="Q150" s="22"/>
      <c r="R150" s="22"/>
      <c r="S150" s="18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</row>
    <row r="151" spans="1:33" ht="15.75" customHeight="1" x14ac:dyDescent="0.2">
      <c r="A151" s="13"/>
      <c r="B151" s="13"/>
      <c r="C151" s="22"/>
      <c r="D151" s="22"/>
      <c r="E151" s="22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18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</row>
    <row r="152" spans="1:33" ht="15.75" customHeight="1" x14ac:dyDescent="0.2">
      <c r="A152" s="13"/>
      <c r="B152" s="13"/>
      <c r="C152" s="22"/>
      <c r="D152" s="22"/>
      <c r="E152" s="22"/>
      <c r="F152" s="22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18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</row>
    <row r="153" spans="1:33" ht="15.75" customHeight="1" x14ac:dyDescent="0.2">
      <c r="A153" s="13"/>
      <c r="B153" s="13"/>
      <c r="C153" s="22"/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18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</row>
    <row r="154" spans="1:33" ht="15.75" customHeight="1" x14ac:dyDescent="0.2">
      <c r="A154" s="13"/>
      <c r="B154" s="13"/>
      <c r="C154" s="22"/>
      <c r="D154" s="22"/>
      <c r="E154" s="22"/>
      <c r="F154" s="22"/>
      <c r="G154" s="22"/>
      <c r="H154" s="22"/>
      <c r="I154" s="22"/>
      <c r="J154" s="22"/>
      <c r="K154" s="22"/>
      <c r="L154" s="22"/>
      <c r="M154" s="22"/>
      <c r="N154" s="22"/>
      <c r="O154" s="22"/>
      <c r="P154" s="22"/>
      <c r="Q154" s="22"/>
      <c r="R154" s="22"/>
      <c r="S154" s="18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</row>
    <row r="155" spans="1:33" ht="15.75" customHeight="1" x14ac:dyDescent="0.2">
      <c r="A155" s="13"/>
      <c r="B155" s="13"/>
      <c r="C155" s="22"/>
      <c r="D155" s="22"/>
      <c r="E155" s="22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18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</row>
    <row r="156" spans="1:33" ht="15.75" customHeight="1" x14ac:dyDescent="0.2">
      <c r="A156" s="13"/>
      <c r="B156" s="13"/>
      <c r="C156" s="22"/>
      <c r="D156" s="22"/>
      <c r="E156" s="22"/>
      <c r="F156" s="22"/>
      <c r="G156" s="22"/>
      <c r="H156" s="22"/>
      <c r="I156" s="22"/>
      <c r="J156" s="22"/>
      <c r="K156" s="22"/>
      <c r="L156" s="22"/>
      <c r="M156" s="22"/>
      <c r="N156" s="22"/>
      <c r="O156" s="22"/>
      <c r="P156" s="22"/>
      <c r="Q156" s="22"/>
      <c r="R156" s="22"/>
      <c r="S156" s="18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</row>
    <row r="157" spans="1:33" ht="15.75" customHeight="1" x14ac:dyDescent="0.2">
      <c r="A157" s="13"/>
      <c r="B157" s="13"/>
      <c r="C157" s="22"/>
      <c r="D157" s="22"/>
      <c r="E157" s="22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18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</row>
    <row r="158" spans="1:33" ht="15.75" customHeight="1" x14ac:dyDescent="0.2">
      <c r="A158" s="13"/>
      <c r="B158" s="13"/>
      <c r="C158" s="22"/>
      <c r="D158" s="22"/>
      <c r="E158" s="22"/>
      <c r="F158" s="22"/>
      <c r="G158" s="22"/>
      <c r="H158" s="22"/>
      <c r="I158" s="22"/>
      <c r="J158" s="22"/>
      <c r="K158" s="22"/>
      <c r="L158" s="22"/>
      <c r="M158" s="22"/>
      <c r="N158" s="22"/>
      <c r="O158" s="22"/>
      <c r="P158" s="22"/>
      <c r="Q158" s="22"/>
      <c r="R158" s="22"/>
      <c r="S158" s="18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</row>
    <row r="159" spans="1:33" ht="15.75" customHeight="1" x14ac:dyDescent="0.2">
      <c r="A159" s="13"/>
      <c r="B159" s="13"/>
      <c r="C159" s="22"/>
      <c r="D159" s="22"/>
      <c r="E159" s="22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18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</row>
    <row r="160" spans="1:33" ht="15.75" customHeight="1" x14ac:dyDescent="0.2">
      <c r="A160" s="13"/>
      <c r="B160" s="13"/>
      <c r="C160" s="22"/>
      <c r="D160" s="22"/>
      <c r="E160" s="22"/>
      <c r="F160" s="22"/>
      <c r="G160" s="22"/>
      <c r="H160" s="22"/>
      <c r="I160" s="22"/>
      <c r="J160" s="22"/>
      <c r="K160" s="22"/>
      <c r="L160" s="22"/>
      <c r="M160" s="22"/>
      <c r="N160" s="22"/>
      <c r="O160" s="22"/>
      <c r="P160" s="22"/>
      <c r="Q160" s="22"/>
      <c r="R160" s="22"/>
      <c r="S160" s="18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</row>
    <row r="161" spans="1:33" ht="15.75" customHeight="1" x14ac:dyDescent="0.2">
      <c r="A161" s="13"/>
      <c r="B161" s="13"/>
      <c r="C161" s="22"/>
      <c r="D161" s="22"/>
      <c r="E161" s="22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18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</row>
    <row r="162" spans="1:33" ht="15.75" customHeight="1" x14ac:dyDescent="0.2">
      <c r="A162" s="13"/>
      <c r="B162" s="13"/>
      <c r="C162" s="22"/>
      <c r="D162" s="22"/>
      <c r="E162" s="22"/>
      <c r="F162" s="22"/>
      <c r="G162" s="22"/>
      <c r="H162" s="22"/>
      <c r="I162" s="22"/>
      <c r="J162" s="22"/>
      <c r="K162" s="22"/>
      <c r="L162" s="22"/>
      <c r="M162" s="22"/>
      <c r="N162" s="22"/>
      <c r="O162" s="22"/>
      <c r="P162" s="22"/>
      <c r="Q162" s="22"/>
      <c r="R162" s="22"/>
      <c r="S162" s="18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</row>
    <row r="163" spans="1:33" ht="15.75" customHeight="1" x14ac:dyDescent="0.2">
      <c r="A163" s="13"/>
      <c r="B163" s="13"/>
      <c r="C163" s="22"/>
      <c r="D163" s="22"/>
      <c r="E163" s="22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18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</row>
    <row r="164" spans="1:33" ht="15.75" customHeight="1" x14ac:dyDescent="0.2">
      <c r="A164" s="13"/>
      <c r="B164" s="13"/>
      <c r="C164" s="22"/>
      <c r="D164" s="22"/>
      <c r="E164" s="22"/>
      <c r="F164" s="22"/>
      <c r="G164" s="22"/>
      <c r="H164" s="22"/>
      <c r="I164" s="22"/>
      <c r="J164" s="22"/>
      <c r="K164" s="22"/>
      <c r="L164" s="22"/>
      <c r="M164" s="22"/>
      <c r="N164" s="22"/>
      <c r="O164" s="22"/>
      <c r="P164" s="22"/>
      <c r="Q164" s="22"/>
      <c r="R164" s="22"/>
      <c r="S164" s="18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</row>
    <row r="165" spans="1:33" ht="15.75" customHeight="1" x14ac:dyDescent="0.2">
      <c r="A165" s="13"/>
      <c r="B165" s="13"/>
      <c r="C165" s="22"/>
      <c r="D165" s="22"/>
      <c r="E165" s="22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18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</row>
    <row r="166" spans="1:33" ht="15.75" customHeight="1" x14ac:dyDescent="0.2">
      <c r="A166" s="13"/>
      <c r="B166" s="13"/>
      <c r="C166" s="22"/>
      <c r="D166" s="22"/>
      <c r="E166" s="22"/>
      <c r="F166" s="22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18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</row>
    <row r="167" spans="1:33" ht="15.75" customHeight="1" x14ac:dyDescent="0.2">
      <c r="A167" s="13"/>
      <c r="B167" s="13"/>
      <c r="C167" s="22"/>
      <c r="D167" s="22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18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</row>
    <row r="168" spans="1:33" ht="15.75" customHeight="1" x14ac:dyDescent="0.2">
      <c r="A168" s="13"/>
      <c r="B168" s="13"/>
      <c r="C168" s="22"/>
      <c r="D168" s="22"/>
      <c r="E168" s="22"/>
      <c r="F168" s="22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18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</row>
    <row r="169" spans="1:33" ht="15.75" customHeight="1" x14ac:dyDescent="0.2">
      <c r="A169" s="13"/>
      <c r="B169" s="13"/>
      <c r="C169" s="22"/>
      <c r="D169" s="22"/>
      <c r="E169" s="22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18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</row>
    <row r="170" spans="1:33" ht="15.75" customHeight="1" x14ac:dyDescent="0.2">
      <c r="A170" s="13"/>
      <c r="B170" s="13"/>
      <c r="C170" s="22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18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</row>
    <row r="171" spans="1:33" ht="15.75" customHeight="1" x14ac:dyDescent="0.2">
      <c r="A171" s="13"/>
      <c r="B171" s="13"/>
      <c r="C171" s="22"/>
      <c r="D171" s="22"/>
      <c r="E171" s="22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18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</row>
    <row r="172" spans="1:33" ht="15.75" customHeight="1" x14ac:dyDescent="0.2">
      <c r="A172" s="13"/>
      <c r="B172" s="13"/>
      <c r="C172" s="22"/>
      <c r="D172" s="22"/>
      <c r="E172" s="22"/>
      <c r="F172" s="22"/>
      <c r="G172" s="22"/>
      <c r="H172" s="22"/>
      <c r="I172" s="22"/>
      <c r="J172" s="22"/>
      <c r="K172" s="22"/>
      <c r="L172" s="22"/>
      <c r="M172" s="22"/>
      <c r="N172" s="22"/>
      <c r="O172" s="22"/>
      <c r="P172" s="22"/>
      <c r="Q172" s="22"/>
      <c r="R172" s="22"/>
      <c r="S172" s="18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</row>
    <row r="173" spans="1:33" ht="15.75" customHeight="1" x14ac:dyDescent="0.2">
      <c r="A173" s="13"/>
      <c r="B173" s="13"/>
      <c r="C173" s="22"/>
      <c r="D173" s="22"/>
      <c r="E173" s="22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18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</row>
    <row r="174" spans="1:33" ht="15.75" customHeight="1" x14ac:dyDescent="0.2">
      <c r="A174" s="13"/>
      <c r="B174" s="13"/>
      <c r="C174" s="22"/>
      <c r="D174" s="22"/>
      <c r="E174" s="22"/>
      <c r="F174" s="22"/>
      <c r="G174" s="22"/>
      <c r="H174" s="22"/>
      <c r="I174" s="22"/>
      <c r="J174" s="22"/>
      <c r="K174" s="22"/>
      <c r="L174" s="22"/>
      <c r="M174" s="22"/>
      <c r="N174" s="22"/>
      <c r="O174" s="22"/>
      <c r="P174" s="22"/>
      <c r="Q174" s="22"/>
      <c r="R174" s="22"/>
      <c r="S174" s="18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</row>
    <row r="175" spans="1:33" ht="15.75" customHeight="1" x14ac:dyDescent="0.2">
      <c r="A175" s="13"/>
      <c r="B175" s="13"/>
      <c r="C175" s="22"/>
      <c r="D175" s="22"/>
      <c r="E175" s="22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18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</row>
    <row r="176" spans="1:33" ht="15.75" customHeight="1" x14ac:dyDescent="0.2">
      <c r="A176" s="13"/>
      <c r="B176" s="13"/>
      <c r="C176" s="22"/>
      <c r="D176" s="22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  <c r="R176" s="22"/>
      <c r="S176" s="18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</row>
    <row r="177" spans="1:33" ht="15.75" customHeight="1" x14ac:dyDescent="0.2">
      <c r="A177" s="13"/>
      <c r="B177" s="13"/>
      <c r="C177" s="22"/>
      <c r="D177" s="22"/>
      <c r="E177" s="22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18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</row>
    <row r="178" spans="1:33" ht="15.75" customHeight="1" x14ac:dyDescent="0.2">
      <c r="A178" s="13"/>
      <c r="B178" s="13"/>
      <c r="C178" s="22"/>
      <c r="D178" s="22"/>
      <c r="E178" s="22"/>
      <c r="F178" s="22"/>
      <c r="G178" s="22"/>
      <c r="H178" s="22"/>
      <c r="I178" s="22"/>
      <c r="J178" s="22"/>
      <c r="K178" s="22"/>
      <c r="L178" s="22"/>
      <c r="M178" s="22"/>
      <c r="N178" s="22"/>
      <c r="O178" s="22"/>
      <c r="P178" s="22"/>
      <c r="Q178" s="22"/>
      <c r="R178" s="22"/>
      <c r="S178" s="18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</row>
    <row r="179" spans="1:33" ht="15.75" customHeight="1" x14ac:dyDescent="0.2">
      <c r="A179" s="13"/>
      <c r="B179" s="13"/>
      <c r="C179" s="22"/>
      <c r="D179" s="22"/>
      <c r="E179" s="22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18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</row>
    <row r="180" spans="1:33" ht="15.75" customHeight="1" x14ac:dyDescent="0.2">
      <c r="A180" s="13"/>
      <c r="B180" s="13"/>
      <c r="C180" s="22"/>
      <c r="D180" s="22"/>
      <c r="E180" s="22"/>
      <c r="F180" s="22"/>
      <c r="G180" s="22"/>
      <c r="H180" s="22"/>
      <c r="I180" s="22"/>
      <c r="J180" s="22"/>
      <c r="K180" s="22"/>
      <c r="L180" s="22"/>
      <c r="M180" s="22"/>
      <c r="N180" s="22"/>
      <c r="O180" s="22"/>
      <c r="P180" s="22"/>
      <c r="Q180" s="22"/>
      <c r="R180" s="22"/>
      <c r="S180" s="18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</row>
    <row r="181" spans="1:33" ht="15.75" customHeight="1" x14ac:dyDescent="0.2">
      <c r="A181" s="13"/>
      <c r="B181" s="13"/>
      <c r="C181" s="22"/>
      <c r="D181" s="22"/>
      <c r="E181" s="22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18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</row>
    <row r="182" spans="1:33" ht="15.75" customHeight="1" x14ac:dyDescent="0.2">
      <c r="A182" s="13"/>
      <c r="B182" s="13"/>
      <c r="C182" s="22"/>
      <c r="D182" s="22"/>
      <c r="E182" s="22"/>
      <c r="F182" s="22"/>
      <c r="G182" s="22"/>
      <c r="H182" s="22"/>
      <c r="I182" s="22"/>
      <c r="J182" s="22"/>
      <c r="K182" s="22"/>
      <c r="L182" s="22"/>
      <c r="M182" s="22"/>
      <c r="N182" s="22"/>
      <c r="O182" s="22"/>
      <c r="P182" s="22"/>
      <c r="Q182" s="22"/>
      <c r="R182" s="22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</row>
    <row r="183" spans="1:33" ht="15.75" customHeight="1" x14ac:dyDescent="0.2">
      <c r="A183" s="13"/>
      <c r="B183" s="13"/>
      <c r="C183" s="22"/>
      <c r="D183" s="22"/>
      <c r="E183" s="22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</row>
    <row r="184" spans="1:33" ht="15.75" customHeight="1" x14ac:dyDescent="0.2">
      <c r="A184" s="13"/>
      <c r="B184" s="13"/>
      <c r="C184" s="22"/>
      <c r="D184" s="22"/>
      <c r="E184" s="22"/>
      <c r="F184" s="22"/>
      <c r="G184" s="22"/>
      <c r="H184" s="22"/>
      <c r="I184" s="22"/>
      <c r="J184" s="22"/>
      <c r="K184" s="22"/>
      <c r="L184" s="22"/>
      <c r="M184" s="22"/>
      <c r="N184" s="22"/>
      <c r="O184" s="22"/>
      <c r="P184" s="22"/>
      <c r="Q184" s="22"/>
      <c r="R184" s="22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</row>
    <row r="185" spans="1:33" ht="15.75" customHeight="1" x14ac:dyDescent="0.2">
      <c r="A185" s="13"/>
      <c r="B185" s="13"/>
      <c r="C185" s="22"/>
      <c r="D185" s="22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</row>
    <row r="186" spans="1:33" ht="15.75" customHeight="1" x14ac:dyDescent="0.2">
      <c r="C186" s="22"/>
      <c r="D186" s="22"/>
      <c r="E186" s="22"/>
      <c r="F186" s="22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</row>
    <row r="187" spans="1:33" ht="15.75" customHeight="1" x14ac:dyDescent="0.2">
      <c r="C187" s="22"/>
      <c r="D187" s="22"/>
      <c r="E187" s="22"/>
      <c r="F187" s="22"/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22"/>
      <c r="R187" s="22"/>
    </row>
    <row r="188" spans="1:33" ht="15.75" customHeight="1" x14ac:dyDescent="0.2">
      <c r="C188" s="22"/>
      <c r="D188" s="22"/>
      <c r="E188" s="22"/>
      <c r="F188" s="22"/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22"/>
      <c r="R188" s="22"/>
    </row>
    <row r="189" spans="1:33" ht="15.75" customHeight="1" x14ac:dyDescent="0.2">
      <c r="C189" s="22"/>
      <c r="D189" s="22"/>
      <c r="E189" s="22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</row>
    <row r="190" spans="1:33" ht="15.75" customHeight="1" x14ac:dyDescent="0.2">
      <c r="C190" s="22"/>
      <c r="D190" s="22"/>
      <c r="E190" s="22"/>
      <c r="F190" s="22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</row>
    <row r="191" spans="1:33" ht="15.75" customHeight="1" x14ac:dyDescent="0.2">
      <c r="C191" s="22"/>
      <c r="D191" s="22"/>
      <c r="E191" s="22"/>
      <c r="F191" s="22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</row>
    <row r="192" spans="1:33" ht="15.75" customHeight="1" x14ac:dyDescent="0.2">
      <c r="C192" s="22"/>
      <c r="D192" s="22"/>
      <c r="E192" s="22"/>
      <c r="F192" s="22"/>
      <c r="G192" s="22"/>
      <c r="H192" s="22"/>
      <c r="I192" s="22"/>
      <c r="J192" s="22"/>
      <c r="K192" s="22"/>
      <c r="L192" s="22"/>
      <c r="M192" s="22"/>
      <c r="N192" s="22"/>
      <c r="O192" s="22"/>
      <c r="P192" s="22"/>
      <c r="Q192" s="22"/>
      <c r="R192" s="22"/>
    </row>
    <row r="193" spans="3:18" ht="15.75" customHeight="1" x14ac:dyDescent="0.2">
      <c r="C193" s="22"/>
      <c r="D193" s="22"/>
      <c r="E193" s="22"/>
      <c r="F193" s="22"/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22"/>
      <c r="R193" s="22"/>
    </row>
    <row r="194" spans="3:18" ht="15.75" customHeight="1" x14ac:dyDescent="0.2">
      <c r="C194" s="22"/>
      <c r="D194" s="22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  <c r="R194" s="22"/>
    </row>
    <row r="195" spans="3:18" ht="15.75" customHeight="1" x14ac:dyDescent="0.2">
      <c r="C195" s="22"/>
      <c r="D195" s="22"/>
      <c r="E195" s="22"/>
      <c r="F195" s="22"/>
      <c r="G195" s="22"/>
      <c r="H195" s="22"/>
      <c r="I195" s="22"/>
      <c r="J195" s="22"/>
      <c r="K195" s="22"/>
      <c r="L195" s="22"/>
      <c r="M195" s="22"/>
      <c r="N195" s="22"/>
      <c r="O195" s="22"/>
      <c r="P195" s="22"/>
      <c r="Q195" s="22"/>
      <c r="R195" s="22"/>
    </row>
    <row r="196" spans="3:18" ht="15.75" customHeight="1" x14ac:dyDescent="0.2">
      <c r="C196" s="22"/>
      <c r="D196" s="22"/>
      <c r="E196" s="22"/>
      <c r="F196" s="22"/>
      <c r="G196" s="22"/>
      <c r="H196" s="22"/>
      <c r="I196" s="22"/>
      <c r="J196" s="22"/>
      <c r="K196" s="22"/>
      <c r="L196" s="22"/>
      <c r="M196" s="22"/>
      <c r="N196" s="22"/>
      <c r="O196" s="22"/>
      <c r="P196" s="22"/>
      <c r="Q196" s="22"/>
      <c r="R196" s="22"/>
    </row>
    <row r="197" spans="3:18" ht="15.75" customHeight="1" x14ac:dyDescent="0.2">
      <c r="C197" s="22"/>
      <c r="D197" s="22"/>
      <c r="E197" s="22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</row>
    <row r="198" spans="3:18" ht="15.75" customHeight="1" x14ac:dyDescent="0.2">
      <c r="C198" s="22"/>
      <c r="D198" s="22"/>
      <c r="E198" s="22"/>
      <c r="F198" s="22"/>
      <c r="G198" s="22"/>
      <c r="H198" s="22"/>
      <c r="I198" s="22"/>
      <c r="J198" s="22"/>
      <c r="K198" s="22"/>
      <c r="L198" s="22"/>
      <c r="M198" s="22"/>
      <c r="N198" s="22"/>
      <c r="O198" s="22"/>
      <c r="P198" s="22"/>
      <c r="Q198" s="22"/>
      <c r="R198" s="22"/>
    </row>
    <row r="199" spans="3:18" ht="15.75" customHeight="1" x14ac:dyDescent="0.2">
      <c r="C199" s="22"/>
      <c r="D199" s="22"/>
      <c r="E199" s="22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</row>
    <row r="200" spans="3:18" ht="15.75" customHeight="1" x14ac:dyDescent="0.2">
      <c r="C200" s="22"/>
      <c r="D200" s="22"/>
      <c r="E200" s="22"/>
      <c r="F200" s="22"/>
      <c r="G200" s="22"/>
      <c r="H200" s="22"/>
      <c r="I200" s="22"/>
      <c r="J200" s="22"/>
      <c r="K200" s="22"/>
      <c r="L200" s="22"/>
      <c r="M200" s="22"/>
      <c r="N200" s="22"/>
      <c r="O200" s="22"/>
      <c r="P200" s="22"/>
      <c r="Q200" s="22"/>
      <c r="R200" s="22"/>
    </row>
    <row r="201" spans="3:18" ht="15.75" customHeight="1" x14ac:dyDescent="0.2">
      <c r="C201" s="22"/>
      <c r="D201" s="22"/>
      <c r="E201" s="22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</row>
    <row r="202" spans="3:18" ht="15.75" customHeight="1" x14ac:dyDescent="0.2">
      <c r="C202" s="22"/>
      <c r="D202" s="22"/>
      <c r="E202" s="22"/>
      <c r="F202" s="22"/>
      <c r="G202" s="22"/>
      <c r="H202" s="22"/>
      <c r="I202" s="22"/>
      <c r="J202" s="22"/>
      <c r="K202" s="22"/>
      <c r="L202" s="22"/>
      <c r="M202" s="22"/>
      <c r="N202" s="22"/>
      <c r="O202" s="22"/>
      <c r="P202" s="22"/>
      <c r="Q202" s="22"/>
      <c r="R202" s="22"/>
    </row>
    <row r="203" spans="3:18" ht="15.75" customHeight="1" x14ac:dyDescent="0.2">
      <c r="C203" s="22"/>
      <c r="D203" s="22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</row>
    <row r="204" spans="3:18" ht="15.75" customHeight="1" x14ac:dyDescent="0.2">
      <c r="C204" s="22"/>
      <c r="D204" s="22"/>
      <c r="E204" s="22"/>
      <c r="F204" s="22"/>
      <c r="G204" s="22"/>
      <c r="H204" s="22"/>
      <c r="I204" s="22"/>
      <c r="J204" s="22"/>
      <c r="K204" s="22"/>
      <c r="L204" s="22"/>
      <c r="M204" s="22"/>
      <c r="N204" s="22"/>
      <c r="O204" s="22"/>
      <c r="P204" s="22"/>
      <c r="Q204" s="22"/>
      <c r="R204" s="22"/>
    </row>
    <row r="205" spans="3:18" ht="15.75" customHeight="1" x14ac:dyDescent="0.2">
      <c r="C205" s="22"/>
      <c r="D205" s="22"/>
      <c r="E205" s="22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</row>
    <row r="206" spans="3:18" ht="15.75" customHeight="1" x14ac:dyDescent="0.2">
      <c r="C206" s="22"/>
      <c r="D206" s="22"/>
      <c r="E206" s="22"/>
      <c r="F206" s="22"/>
      <c r="G206" s="22"/>
      <c r="H206" s="22"/>
      <c r="I206" s="22"/>
      <c r="J206" s="22"/>
      <c r="K206" s="22"/>
      <c r="L206" s="22"/>
      <c r="M206" s="22"/>
      <c r="N206" s="22"/>
      <c r="O206" s="22"/>
      <c r="P206" s="22"/>
      <c r="Q206" s="22"/>
      <c r="R206" s="22"/>
    </row>
    <row r="207" spans="3:18" ht="15.75" customHeight="1" x14ac:dyDescent="0.2">
      <c r="C207" s="22"/>
      <c r="D207" s="22"/>
      <c r="E207" s="22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</row>
    <row r="208" spans="3:18" ht="15.75" customHeight="1" x14ac:dyDescent="0.2">
      <c r="C208" s="22"/>
      <c r="D208" s="22"/>
      <c r="E208" s="22"/>
      <c r="F208" s="22"/>
      <c r="G208" s="22"/>
      <c r="H208" s="22"/>
      <c r="I208" s="22"/>
      <c r="J208" s="22"/>
      <c r="K208" s="22"/>
      <c r="L208" s="22"/>
      <c r="M208" s="22"/>
      <c r="N208" s="22"/>
      <c r="O208" s="22"/>
      <c r="P208" s="22"/>
      <c r="Q208" s="22"/>
      <c r="R208" s="22"/>
    </row>
    <row r="209" spans="3:18" ht="15.75" customHeight="1" x14ac:dyDescent="0.2">
      <c r="C209" s="22"/>
      <c r="D209" s="22"/>
      <c r="E209" s="22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</row>
    <row r="210" spans="3:18" ht="15.75" customHeight="1" x14ac:dyDescent="0.2">
      <c r="C210" s="22"/>
      <c r="D210" s="22"/>
      <c r="E210" s="22"/>
      <c r="F210" s="22"/>
      <c r="G210" s="22"/>
      <c r="H210" s="22"/>
      <c r="I210" s="22"/>
      <c r="J210" s="22"/>
      <c r="K210" s="22"/>
      <c r="L210" s="22"/>
      <c r="M210" s="22"/>
      <c r="N210" s="22"/>
      <c r="O210" s="22"/>
      <c r="P210" s="22"/>
      <c r="Q210" s="22"/>
      <c r="R210" s="22"/>
    </row>
    <row r="211" spans="3:18" ht="15.75" customHeight="1" x14ac:dyDescent="0.2">
      <c r="C211" s="22"/>
      <c r="D211" s="22"/>
      <c r="E211" s="22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</row>
    <row r="212" spans="3:18" ht="15.75" customHeight="1" x14ac:dyDescent="0.2">
      <c r="C212" s="22"/>
      <c r="D212" s="22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  <c r="R212" s="22"/>
    </row>
    <row r="213" spans="3:18" ht="15.75" customHeight="1" x14ac:dyDescent="0.2">
      <c r="C213" s="22"/>
      <c r="D213" s="22"/>
      <c r="E213" s="22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</row>
    <row r="214" spans="3:18" ht="15.75" customHeight="1" x14ac:dyDescent="0.2">
      <c r="C214" s="22"/>
      <c r="D214" s="22"/>
      <c r="E214" s="22"/>
      <c r="F214" s="22"/>
      <c r="G214" s="22"/>
      <c r="H214" s="22"/>
      <c r="I214" s="22"/>
      <c r="J214" s="22"/>
      <c r="K214" s="22"/>
      <c r="L214" s="22"/>
      <c r="M214" s="22"/>
      <c r="N214" s="22"/>
      <c r="O214" s="22"/>
      <c r="P214" s="22"/>
      <c r="Q214" s="22"/>
      <c r="R214" s="22"/>
    </row>
    <row r="215" spans="3:18" ht="15.75" customHeight="1" x14ac:dyDescent="0.2">
      <c r="C215" s="22"/>
      <c r="D215" s="22"/>
      <c r="E215" s="22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</row>
    <row r="216" spans="3:18" ht="15.75" customHeight="1" x14ac:dyDescent="0.2">
      <c r="C216" s="22"/>
      <c r="D216" s="22"/>
      <c r="E216" s="22"/>
      <c r="F216" s="22"/>
      <c r="G216" s="22"/>
      <c r="H216" s="22"/>
      <c r="I216" s="22"/>
      <c r="J216" s="22"/>
      <c r="K216" s="22"/>
      <c r="L216" s="22"/>
      <c r="M216" s="22"/>
      <c r="N216" s="22"/>
      <c r="O216" s="22"/>
      <c r="P216" s="22"/>
      <c r="Q216" s="22"/>
      <c r="R216" s="22"/>
    </row>
    <row r="217" spans="3:18" ht="15.75" customHeight="1" x14ac:dyDescent="0.2">
      <c r="C217" s="22"/>
      <c r="D217" s="22"/>
      <c r="E217" s="22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</row>
    <row r="218" spans="3:18" ht="15.75" customHeight="1" x14ac:dyDescent="0.2">
      <c r="C218" s="22"/>
      <c r="D218" s="22"/>
      <c r="E218" s="22"/>
      <c r="F218" s="22"/>
      <c r="G218" s="22"/>
      <c r="H218" s="22"/>
      <c r="I218" s="22"/>
      <c r="J218" s="22"/>
      <c r="K218" s="22"/>
      <c r="L218" s="22"/>
      <c r="M218" s="22"/>
      <c r="N218" s="22"/>
      <c r="O218" s="22"/>
      <c r="P218" s="22"/>
      <c r="Q218" s="22"/>
      <c r="R218" s="22"/>
    </row>
    <row r="219" spans="3:18" ht="15.75" customHeight="1" x14ac:dyDescent="0.2">
      <c r="C219" s="22"/>
      <c r="D219" s="22"/>
      <c r="E219" s="22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</row>
    <row r="220" spans="3:18" ht="15.75" customHeight="1" x14ac:dyDescent="0.2">
      <c r="C220" s="22"/>
      <c r="D220" s="22"/>
      <c r="E220" s="22"/>
      <c r="F220" s="22"/>
      <c r="G220" s="22"/>
      <c r="H220" s="22"/>
      <c r="I220" s="22"/>
      <c r="J220" s="22"/>
      <c r="K220" s="22"/>
      <c r="L220" s="22"/>
      <c r="M220" s="22"/>
      <c r="N220" s="22"/>
      <c r="O220" s="22"/>
      <c r="P220" s="22"/>
      <c r="Q220" s="22"/>
      <c r="R220" s="22"/>
    </row>
    <row r="221" spans="3:18" ht="15.75" customHeight="1" x14ac:dyDescent="0.15"/>
    <row r="222" spans="3:18" ht="15.75" customHeight="1" x14ac:dyDescent="0.15"/>
    <row r="223" spans="3:18" ht="15.75" customHeight="1" x14ac:dyDescent="0.15"/>
    <row r="224" spans="3:18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G1000"/>
  <sheetViews>
    <sheetView tabSelected="1" workbookViewId="0">
      <pane xSplit="2" ySplit="3" topLeftCell="C4" activePane="bottomRight" state="frozen"/>
      <selection activeCell="C4" sqref="C4:XFD31"/>
      <selection pane="topRight" activeCell="C4" sqref="C4:XFD31"/>
      <selection pane="bottomLeft" activeCell="C4" sqref="C4:XFD31"/>
      <selection pane="bottomRight" activeCell="C4" sqref="C4:XFD31"/>
    </sheetView>
  </sheetViews>
  <sheetFormatPr baseColWidth="10" defaultColWidth="14.5" defaultRowHeight="15" customHeight="1" x14ac:dyDescent="0.15"/>
  <cols>
    <col min="1" max="1" width="14.83203125" customWidth="1"/>
    <col min="2" max="2" width="37.66406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1.5" customWidth="1"/>
    <col min="16" max="16" width="11" customWidth="1"/>
    <col min="17" max="18" width="8.5" customWidth="1"/>
    <col min="19" max="19" width="8.33203125" customWidth="1"/>
    <col min="20" max="20" width="11.5" customWidth="1"/>
    <col min="21" max="21" width="21.1640625" customWidth="1"/>
    <col min="22" max="22" width="15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29" t="str">
        <f ca="1">IFERROR(__xludf.DUMMYFUNCTION("IFERROR(VLOOKUP(B2,IMPORTRANGE(""https://docs.google.com/spreadsheets/d/1x0DhHglkXKoEBOD2MBsuK_EyIr1ouxD2ftIpqOYFa-k/edit?usp=sharing"",""OllieShops-SKU-Specific Info!B1:BJ7000""),4,FALSE),"""")"),"Professional Cornhole Bags - Set of 8 Regulation All Weather Two Sided Improved Bean Bags for Pro Corn Hole Game - 4 Red &amp; 4 Blue")</f>
        <v>Professional Cornhole Bags - Set of 8 Regulation All Weather Two Sided Improved Bean Bags for Pro Corn Hole Game - 4 Red &amp; 4 Blue</v>
      </c>
      <c r="B1" s="30"/>
      <c r="C1" s="31" t="s">
        <v>0</v>
      </c>
      <c r="D1" s="33" t="s">
        <v>1</v>
      </c>
      <c r="E1" s="33" t="s">
        <v>2</v>
      </c>
      <c r="F1" s="35" t="s">
        <v>3</v>
      </c>
      <c r="G1" s="35" t="s">
        <v>4</v>
      </c>
      <c r="H1" s="36" t="s">
        <v>5</v>
      </c>
      <c r="I1" s="33" t="s">
        <v>6</v>
      </c>
      <c r="J1" s="33" t="s">
        <v>7</v>
      </c>
      <c r="K1" s="33" t="s">
        <v>8</v>
      </c>
      <c r="L1" s="33" t="s">
        <v>9</v>
      </c>
      <c r="M1" s="40" t="s">
        <v>10</v>
      </c>
      <c r="N1" s="41" t="s">
        <v>11</v>
      </c>
      <c r="O1" s="33" t="s">
        <v>12</v>
      </c>
      <c r="P1" s="33" t="s">
        <v>13</v>
      </c>
      <c r="Q1" s="33" t="s">
        <v>14</v>
      </c>
      <c r="R1" s="33" t="s">
        <v>15</v>
      </c>
      <c r="S1" s="47" t="s">
        <v>16</v>
      </c>
      <c r="T1" s="42" t="s">
        <v>17</v>
      </c>
      <c r="U1" s="42" t="s">
        <v>18</v>
      </c>
      <c r="V1" s="42" t="s">
        <v>19</v>
      </c>
      <c r="W1" s="42" t="s">
        <v>20</v>
      </c>
      <c r="X1" s="42" t="s">
        <v>21</v>
      </c>
      <c r="Y1" s="42" t="s">
        <v>22</v>
      </c>
      <c r="Z1" s="42" t="s">
        <v>23</v>
      </c>
      <c r="AA1" s="42" t="s">
        <v>24</v>
      </c>
      <c r="AB1" s="42" t="s">
        <v>25</v>
      </c>
      <c r="AC1" s="42" t="s">
        <v>26</v>
      </c>
      <c r="AD1" s="44" t="s">
        <v>27</v>
      </c>
      <c r="AE1" s="45" t="s">
        <v>28</v>
      </c>
      <c r="AF1" s="46" t="s">
        <v>29</v>
      </c>
      <c r="AG1" s="45" t="s">
        <v>30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IFERROR(__xludf.DUMMYFUNCTION("IFERROR(VLOOKUP(B2,IMPORTRANGE(""https://docs.google.com/spreadsheets/d/1x0DhHglkXKoEBOD2MBsuK_EyIr1ouxD2ftIpqOYFa-k/edit?usp=sharing"",""OllieShops-SKU-Specific Info!B1:BJ7000""),3,FALSE),"""")"),"B07YGPPFGF")</f>
        <v>B07YGPPFGF</v>
      </c>
      <c r="B2" s="3" t="s">
        <v>101</v>
      </c>
      <c r="C2" s="32"/>
      <c r="D2" s="34"/>
      <c r="E2" s="32"/>
      <c r="F2" s="34"/>
      <c r="G2" s="34"/>
      <c r="H2" s="37"/>
      <c r="I2" s="34"/>
      <c r="J2" s="34"/>
      <c r="K2" s="37"/>
      <c r="L2" s="37"/>
      <c r="M2" s="37"/>
      <c r="N2" s="34"/>
      <c r="O2" s="34"/>
      <c r="P2" s="32"/>
      <c r="Q2" s="34"/>
      <c r="R2" s="34"/>
      <c r="S2" s="30"/>
      <c r="T2" s="30"/>
      <c r="U2" s="43"/>
      <c r="V2" s="43"/>
      <c r="W2" s="30"/>
      <c r="X2" s="30"/>
      <c r="Y2" s="30"/>
      <c r="Z2" s="30"/>
      <c r="AA2" s="43"/>
      <c r="AB2" s="43"/>
      <c r="AC2" s="43"/>
      <c r="AD2" s="43"/>
      <c r="AE2" s="30"/>
      <c r="AF2" s="30"/>
      <c r="AG2" s="30"/>
    </row>
    <row r="3" spans="1:33" ht="16" x14ac:dyDescent="0.15">
      <c r="A3" s="38" t="s">
        <v>32</v>
      </c>
      <c r="B3" s="39"/>
      <c r="C3" s="4">
        <f>((AE31+AF31)/0.85)*-1</f>
        <v>19.195835294117646</v>
      </c>
      <c r="D3" s="5">
        <f>SUM(D4:D99763)</f>
        <v>14</v>
      </c>
      <c r="E3" s="5"/>
      <c r="F3" s="6">
        <f t="shared" ref="F3:G3" si="0">SUM(F4:F99763)</f>
        <v>365.65999999999997</v>
      </c>
      <c r="G3" s="6">
        <f t="shared" si="0"/>
        <v>-0.17</v>
      </c>
      <c r="H3" s="7">
        <f>G3/F3*-1</f>
        <v>4.6491276048788501E-4</v>
      </c>
      <c r="I3" s="8">
        <f>J3/F3</f>
        <v>0.21211721911976522</v>
      </c>
      <c r="J3" s="6">
        <f>SUM(J4:J99763)</f>
        <v>77.562782343333339</v>
      </c>
      <c r="K3" s="6">
        <f>J3/D3</f>
        <v>5.540198738809524</v>
      </c>
      <c r="L3" s="5"/>
      <c r="M3" s="9"/>
      <c r="N3" s="10"/>
      <c r="O3" s="5" t="str">
        <f ca="1">IFERROR(__xludf.DUMMYFUNCTION("IFERROR(VLOOKUP(B2,IMPORTRANGE(""https://docs.google.com/spreadsheets/d/1owCo6kL_VFQ5nPTdNogErmCBLjNiktT1m3SzTrxu3R0/edit#gid=2146806407"",""Ollie Shops - Compiled!b1:g5000""),2,FALSE),"""")"),"")</f>
        <v/>
      </c>
      <c r="P3" s="5"/>
      <c r="Q3" s="11"/>
      <c r="R3" s="11"/>
      <c r="S3" s="23"/>
      <c r="T3" s="10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10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10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5">
        <f>SUM(W4:W99763)</f>
        <v>0</v>
      </c>
      <c r="X3" s="7">
        <f>AVERAGE(X4:X99763)</f>
        <v>0</v>
      </c>
      <c r="Y3" s="6">
        <f>ROUND(AVERAGE(Y4:Y99763),2)</f>
        <v>0</v>
      </c>
      <c r="Z3" s="5"/>
      <c r="AA3" s="5"/>
      <c r="AB3" s="5"/>
      <c r="AC3" s="5"/>
      <c r="AD3" s="5"/>
      <c r="AE3" s="12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Info!B2:BZ7000""),36,false)),"""")*-1"),-8.39379125374999)</f>
        <v>-8.3937912537499901</v>
      </c>
      <c r="AG3" s="6">
        <f>SUM(AG4:AG99763)</f>
        <v>0</v>
      </c>
    </row>
    <row r="4" spans="1:33" s="52" customFormat="1" ht="15.75" hidden="1" customHeight="1" x14ac:dyDescent="0.2">
      <c r="A4" s="13" t="s">
        <v>33</v>
      </c>
      <c r="B4" s="13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48"/>
      <c r="T4" s="48"/>
      <c r="U4" s="49"/>
      <c r="V4" s="54"/>
      <c r="W4" s="48"/>
      <c r="X4" s="48"/>
      <c r="Y4" s="48"/>
      <c r="Z4" s="48"/>
      <c r="AA4" s="48"/>
      <c r="AB4" s="51"/>
      <c r="AC4" s="48"/>
      <c r="AD4" s="48"/>
      <c r="AE4" s="48"/>
      <c r="AF4" s="48"/>
      <c r="AG4" s="48"/>
    </row>
    <row r="5" spans="1:33" s="52" customFormat="1" ht="15.75" hidden="1" customHeight="1" x14ac:dyDescent="0.2">
      <c r="A5" s="13" t="s">
        <v>34</v>
      </c>
      <c r="B5" s="21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48"/>
      <c r="T5" s="48"/>
      <c r="U5" s="49"/>
      <c r="V5" s="54"/>
      <c r="W5" s="48"/>
      <c r="X5" s="48"/>
      <c r="Y5" s="48"/>
      <c r="Z5" s="48"/>
      <c r="AA5" s="48"/>
      <c r="AB5" s="51"/>
      <c r="AC5" s="48"/>
      <c r="AD5" s="48"/>
      <c r="AE5" s="48"/>
      <c r="AF5" s="48"/>
      <c r="AG5" s="48"/>
    </row>
    <row r="6" spans="1:33" s="52" customFormat="1" ht="15.75" hidden="1" customHeight="1" x14ac:dyDescent="0.2">
      <c r="A6" s="13" t="s">
        <v>35</v>
      </c>
      <c r="B6" s="21"/>
      <c r="C6" s="17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48"/>
      <c r="T6" s="48"/>
      <c r="U6" s="49"/>
      <c r="V6" s="54"/>
      <c r="W6" s="48"/>
      <c r="X6" s="48"/>
      <c r="Y6" s="48"/>
      <c r="Z6" s="48"/>
      <c r="AA6" s="48"/>
      <c r="AB6" s="51"/>
      <c r="AC6" s="48"/>
      <c r="AD6" s="48"/>
      <c r="AE6" s="48"/>
      <c r="AF6" s="48"/>
      <c r="AG6" s="48"/>
    </row>
    <row r="7" spans="1:33" s="52" customFormat="1" ht="15.75" hidden="1" customHeight="1" x14ac:dyDescent="0.2">
      <c r="A7" s="13" t="s">
        <v>36</v>
      </c>
      <c r="B7" s="13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48"/>
      <c r="T7" s="48"/>
      <c r="U7" s="49"/>
      <c r="V7" s="54"/>
      <c r="W7" s="48"/>
      <c r="X7" s="48"/>
      <c r="Y7" s="48"/>
      <c r="Z7" s="48"/>
      <c r="AA7" s="48"/>
      <c r="AB7" s="51"/>
      <c r="AC7" s="48"/>
      <c r="AD7" s="48"/>
      <c r="AE7" s="48"/>
      <c r="AF7" s="48"/>
      <c r="AG7" s="48"/>
    </row>
    <row r="8" spans="1:33" s="52" customFormat="1" ht="15.75" hidden="1" customHeight="1" x14ac:dyDescent="0.2">
      <c r="A8" s="13" t="s">
        <v>37</v>
      </c>
      <c r="B8" s="13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48"/>
      <c r="T8" s="48"/>
      <c r="U8" s="49"/>
      <c r="V8" s="54"/>
      <c r="W8" s="48"/>
      <c r="X8" s="48"/>
      <c r="Y8" s="48"/>
      <c r="Z8" s="48"/>
      <c r="AA8" s="48"/>
      <c r="AB8" s="51"/>
      <c r="AC8" s="48"/>
      <c r="AD8" s="48"/>
      <c r="AE8" s="48"/>
      <c r="AF8" s="48"/>
      <c r="AG8" s="48"/>
    </row>
    <row r="9" spans="1:33" s="52" customFormat="1" ht="15.75" hidden="1" customHeight="1" x14ac:dyDescent="0.2">
      <c r="A9" s="13" t="s">
        <v>38</v>
      </c>
      <c r="B9" s="13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48"/>
      <c r="T9" s="48"/>
      <c r="U9" s="49"/>
      <c r="V9" s="54"/>
      <c r="W9" s="48"/>
      <c r="X9" s="48"/>
      <c r="Y9" s="48"/>
      <c r="Z9" s="48"/>
      <c r="AA9" s="48"/>
      <c r="AB9" s="51"/>
      <c r="AC9" s="48"/>
      <c r="AD9" s="48"/>
      <c r="AE9" s="48"/>
      <c r="AF9" s="48"/>
      <c r="AG9" s="48"/>
    </row>
    <row r="10" spans="1:33" s="52" customFormat="1" ht="15.75" hidden="1" customHeight="1" x14ac:dyDescent="0.2">
      <c r="A10" s="13" t="s">
        <v>39</v>
      </c>
      <c r="B10" s="13"/>
      <c r="C10" s="17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48"/>
      <c r="T10" s="48"/>
      <c r="U10" s="49"/>
      <c r="V10" s="54"/>
      <c r="W10" s="48"/>
      <c r="X10" s="48"/>
      <c r="Y10" s="48"/>
      <c r="Z10" s="48"/>
      <c r="AA10" s="48"/>
      <c r="AB10" s="51"/>
      <c r="AC10" s="48"/>
      <c r="AD10" s="48"/>
      <c r="AE10" s="48"/>
      <c r="AF10" s="48"/>
      <c r="AG10" s="48"/>
    </row>
    <row r="11" spans="1:33" s="52" customFormat="1" ht="15.75" hidden="1" customHeight="1" x14ac:dyDescent="0.2">
      <c r="A11" s="13" t="s">
        <v>40</v>
      </c>
      <c r="B11" s="13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48"/>
      <c r="T11" s="48"/>
      <c r="U11" s="49"/>
      <c r="V11" s="54"/>
      <c r="W11" s="48"/>
      <c r="X11" s="48"/>
      <c r="Y11" s="48"/>
      <c r="Z11" s="48"/>
      <c r="AA11" s="48"/>
      <c r="AB11" s="51"/>
      <c r="AC11" s="48"/>
      <c r="AD11" s="48"/>
      <c r="AE11" s="48"/>
      <c r="AF11" s="48"/>
      <c r="AG11" s="48"/>
    </row>
    <row r="12" spans="1:33" s="52" customFormat="1" ht="15.75" hidden="1" customHeight="1" x14ac:dyDescent="0.2">
      <c r="A12" s="13" t="s">
        <v>41</v>
      </c>
      <c r="B12" s="13"/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48"/>
      <c r="T12" s="48"/>
      <c r="U12" s="49"/>
      <c r="V12" s="54"/>
      <c r="W12" s="48"/>
      <c r="X12" s="48"/>
      <c r="Y12" s="48"/>
      <c r="Z12" s="48"/>
      <c r="AA12" s="48"/>
      <c r="AB12" s="51"/>
      <c r="AC12" s="48"/>
      <c r="AD12" s="48"/>
      <c r="AE12" s="48"/>
      <c r="AF12" s="48"/>
      <c r="AG12" s="48"/>
    </row>
    <row r="13" spans="1:33" s="52" customFormat="1" ht="15.75" hidden="1" customHeight="1" x14ac:dyDescent="0.2">
      <c r="A13" s="13" t="s">
        <v>42</v>
      </c>
      <c r="B13" s="13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48"/>
      <c r="T13" s="48"/>
      <c r="U13" s="49"/>
      <c r="V13" s="54"/>
      <c r="W13" s="48"/>
      <c r="X13" s="48"/>
      <c r="Y13" s="48"/>
      <c r="Z13" s="48"/>
      <c r="AA13" s="48"/>
      <c r="AB13" s="51"/>
      <c r="AC13" s="48"/>
      <c r="AD13" s="48"/>
      <c r="AE13" s="48"/>
      <c r="AF13" s="48"/>
      <c r="AG13" s="48"/>
    </row>
    <row r="14" spans="1:33" s="52" customFormat="1" ht="15.75" hidden="1" customHeight="1" x14ac:dyDescent="0.2">
      <c r="A14" s="13" t="s">
        <v>43</v>
      </c>
      <c r="B14" s="13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48"/>
      <c r="T14" s="48"/>
      <c r="U14" s="49"/>
      <c r="V14" s="54"/>
      <c r="W14" s="48"/>
      <c r="X14" s="48"/>
      <c r="Y14" s="48"/>
      <c r="Z14" s="48"/>
      <c r="AA14" s="48"/>
      <c r="AB14" s="51"/>
      <c r="AC14" s="48"/>
      <c r="AD14" s="48"/>
      <c r="AE14" s="48"/>
      <c r="AF14" s="48"/>
      <c r="AG14" s="48"/>
    </row>
    <row r="15" spans="1:33" s="52" customFormat="1" ht="15.75" hidden="1" customHeight="1" x14ac:dyDescent="0.2">
      <c r="A15" s="13" t="s">
        <v>44</v>
      </c>
      <c r="B15" s="13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48"/>
      <c r="T15" s="48"/>
      <c r="U15" s="49"/>
      <c r="V15" s="54"/>
      <c r="W15" s="48"/>
      <c r="X15" s="48"/>
      <c r="Y15" s="48"/>
      <c r="Z15" s="48"/>
      <c r="AA15" s="48"/>
      <c r="AB15" s="51"/>
      <c r="AC15" s="48"/>
      <c r="AD15" s="48"/>
      <c r="AE15" s="48"/>
      <c r="AF15" s="48"/>
      <c r="AG15" s="48"/>
    </row>
    <row r="16" spans="1:33" s="52" customFormat="1" ht="15.75" hidden="1" customHeight="1" x14ac:dyDescent="0.2">
      <c r="A16" s="13" t="s">
        <v>45</v>
      </c>
      <c r="B16" s="13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48"/>
      <c r="T16" s="48"/>
      <c r="U16" s="49"/>
      <c r="V16" s="54"/>
      <c r="W16" s="48"/>
      <c r="X16" s="48"/>
      <c r="Y16" s="48"/>
      <c r="Z16" s="48"/>
      <c r="AA16" s="48"/>
      <c r="AB16" s="51"/>
      <c r="AC16" s="48"/>
      <c r="AD16" s="48"/>
      <c r="AE16" s="48"/>
      <c r="AF16" s="48"/>
      <c r="AG16" s="48"/>
    </row>
    <row r="17" spans="1:33" s="52" customFormat="1" ht="15.75" hidden="1" customHeight="1" x14ac:dyDescent="0.2">
      <c r="A17" s="13" t="s">
        <v>46</v>
      </c>
      <c r="B17" s="13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48"/>
      <c r="T17" s="48"/>
      <c r="U17" s="49"/>
      <c r="V17" s="54"/>
      <c r="W17" s="48"/>
      <c r="X17" s="48"/>
      <c r="Y17" s="48"/>
      <c r="Z17" s="48"/>
      <c r="AA17" s="48"/>
      <c r="AB17" s="51"/>
      <c r="AC17" s="48"/>
      <c r="AD17" s="48"/>
      <c r="AE17" s="48"/>
      <c r="AF17" s="48"/>
      <c r="AG17" s="48"/>
    </row>
    <row r="18" spans="1:33" s="52" customFormat="1" ht="15.75" hidden="1" customHeight="1" x14ac:dyDescent="0.2">
      <c r="A18" s="13" t="s">
        <v>47</v>
      </c>
      <c r="B18" s="13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48"/>
      <c r="T18" s="48"/>
      <c r="U18" s="49"/>
      <c r="V18" s="54"/>
      <c r="W18" s="48"/>
      <c r="X18" s="48"/>
      <c r="Y18" s="48"/>
      <c r="Z18" s="48"/>
      <c r="AA18" s="48"/>
      <c r="AB18" s="51"/>
      <c r="AC18" s="48"/>
      <c r="AD18" s="48"/>
      <c r="AE18" s="48"/>
      <c r="AF18" s="48"/>
      <c r="AG18" s="48"/>
    </row>
    <row r="19" spans="1:33" s="52" customFormat="1" ht="15.75" hidden="1" customHeight="1" x14ac:dyDescent="0.2">
      <c r="A19" s="13" t="s">
        <v>83</v>
      </c>
      <c r="B19" s="13"/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48"/>
      <c r="T19" s="48"/>
      <c r="U19" s="49"/>
      <c r="V19" s="54"/>
      <c r="W19" s="48"/>
      <c r="X19" s="48"/>
      <c r="Y19" s="48"/>
      <c r="Z19" s="48"/>
      <c r="AA19" s="48"/>
      <c r="AB19" s="51"/>
      <c r="AC19" s="48"/>
      <c r="AD19" s="48"/>
      <c r="AE19" s="48"/>
      <c r="AF19" s="48"/>
      <c r="AG19" s="48"/>
    </row>
    <row r="20" spans="1:33" s="52" customFormat="1" ht="15.75" hidden="1" customHeight="1" x14ac:dyDescent="0.2">
      <c r="A20" s="13" t="s">
        <v>49</v>
      </c>
      <c r="B20" s="13"/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48"/>
      <c r="T20" s="48"/>
      <c r="U20" s="49"/>
      <c r="V20" s="54"/>
      <c r="W20" s="48"/>
      <c r="X20" s="48"/>
      <c r="Y20" s="48"/>
      <c r="Z20" s="48"/>
      <c r="AA20" s="48"/>
      <c r="AB20" s="51"/>
      <c r="AC20" s="48"/>
      <c r="AD20" s="48"/>
      <c r="AE20" s="48"/>
      <c r="AF20" s="48"/>
      <c r="AG20" s="48"/>
    </row>
    <row r="21" spans="1:33" s="52" customFormat="1" ht="15.75" hidden="1" customHeight="1" x14ac:dyDescent="0.2">
      <c r="A21" s="13" t="s">
        <v>50</v>
      </c>
      <c r="B21" s="13"/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48"/>
      <c r="T21" s="48"/>
      <c r="U21" s="49"/>
      <c r="V21" s="54"/>
      <c r="W21" s="48"/>
      <c r="X21" s="48"/>
      <c r="Y21" s="48"/>
      <c r="Z21" s="48"/>
      <c r="AA21" s="48"/>
      <c r="AB21" s="51"/>
      <c r="AC21" s="48"/>
      <c r="AD21" s="48"/>
      <c r="AE21" s="48"/>
      <c r="AF21" s="48"/>
      <c r="AG21" s="48"/>
    </row>
    <row r="22" spans="1:33" s="52" customFormat="1" ht="15.75" hidden="1" customHeight="1" x14ac:dyDescent="0.2">
      <c r="A22" s="13" t="s">
        <v>51</v>
      </c>
      <c r="B22" s="13"/>
      <c r="C22" s="17"/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48"/>
      <c r="T22" s="48"/>
      <c r="U22" s="49"/>
      <c r="V22" s="54"/>
      <c r="W22" s="48"/>
      <c r="X22" s="48"/>
      <c r="Y22" s="48"/>
      <c r="Z22" s="48"/>
      <c r="AA22" s="48"/>
      <c r="AB22" s="51"/>
      <c r="AC22" s="48"/>
      <c r="AD22" s="48"/>
      <c r="AE22" s="48"/>
      <c r="AF22" s="48"/>
      <c r="AG22" s="48"/>
    </row>
    <row r="23" spans="1:33" s="52" customFormat="1" ht="15.75" customHeight="1" x14ac:dyDescent="0.2">
      <c r="A23" s="13" t="s">
        <v>52</v>
      </c>
      <c r="B23" s="13"/>
      <c r="C23" s="17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48"/>
      <c r="T23" s="48"/>
      <c r="U23" s="49"/>
      <c r="V23" s="54"/>
      <c r="W23" s="48"/>
      <c r="X23" s="48"/>
      <c r="Y23" s="48"/>
      <c r="Z23" s="48"/>
      <c r="AA23" s="48"/>
      <c r="AB23" s="51"/>
      <c r="AC23" s="48"/>
      <c r="AD23" s="48"/>
      <c r="AE23" s="48"/>
      <c r="AF23" s="48"/>
      <c r="AG23" s="48"/>
    </row>
    <row r="24" spans="1:33" s="52" customFormat="1" ht="15.75" customHeight="1" x14ac:dyDescent="0.2">
      <c r="A24" s="13" t="s">
        <v>53</v>
      </c>
      <c r="B24" s="13"/>
      <c r="C24" s="17">
        <f t="shared" ref="C24:C31" si="1">IFERROR(F24/D24," - ")</f>
        <v>25.1</v>
      </c>
      <c r="D24" s="17">
        <v>4</v>
      </c>
      <c r="E24" s="17">
        <v>0</v>
      </c>
      <c r="F24" s="17">
        <v>100.4</v>
      </c>
      <c r="G24" s="17">
        <v>0</v>
      </c>
      <c r="H24" s="17">
        <f t="shared" ref="H24:H31" si="2">G24/F24*-1</f>
        <v>0</v>
      </c>
      <c r="I24" s="17">
        <f t="shared" ref="I24:I31" si="3">J24/F24</f>
        <v>0.18273131002656046</v>
      </c>
      <c r="J24" s="17">
        <f t="shared" ref="J24:J31" si="4">F24*0.85+G24+AF24*D24+D24*AE24+AG24+AD24</f>
        <v>18.34622352666667</v>
      </c>
      <c r="K24" s="17">
        <f t="shared" ref="K24:K31" si="5">J24/D24</f>
        <v>4.5865558816666674</v>
      </c>
      <c r="L24" s="17">
        <v>32</v>
      </c>
      <c r="M24" s="17">
        <f t="shared" ref="M24:M31" si="6">IFERROR(D24/L24,"-")</f>
        <v>0.125</v>
      </c>
      <c r="N24" s="17">
        <v>0</v>
      </c>
      <c r="O24" s="17">
        <f t="shared" ref="O24:P24" si="7">D24/7</f>
        <v>0.5714285714285714</v>
      </c>
      <c r="P24" s="17">
        <f t="shared" si="7"/>
        <v>0</v>
      </c>
      <c r="Q24" s="17">
        <f t="shared" ref="Q24:Q31" si="8">ROUNDDOWN(N24/(O24+P24),0)</f>
        <v>0</v>
      </c>
      <c r="R24" s="17"/>
      <c r="S24" s="48">
        <v>0</v>
      </c>
      <c r="T24" s="48" t="s">
        <v>56</v>
      </c>
      <c r="U24" s="49" t="s">
        <v>56</v>
      </c>
      <c r="V24" s="54" t="s">
        <v>56</v>
      </c>
      <c r="W24" s="48">
        <v>0</v>
      </c>
      <c r="X24" s="48">
        <f t="shared" ref="X24:X31" si="9">IFERROR(W24/D24,0)</f>
        <v>0</v>
      </c>
      <c r="Y24" s="48">
        <f t="shared" ref="Y24:Y31" si="10">IFERROR(G24/(W24+Z24)*-1,0)</f>
        <v>0</v>
      </c>
      <c r="Z24" s="48">
        <v>0</v>
      </c>
      <c r="AA24" s="48" t="s">
        <v>57</v>
      </c>
      <c r="AB24" s="51">
        <f t="shared" ref="AB24:AB31" si="11">IF(OR(AA24="UsLargeStandardSize",AA24="UsSmallStandardSize"),-0.69,-0.48)</f>
        <v>-0.69</v>
      </c>
      <c r="AC24" s="48">
        <v>0.21158269444444444</v>
      </c>
      <c r="AD24" s="48">
        <f t="shared" ref="AD24:AD31" si="12">IFERROR(AB24*AC24*D24*2,0)</f>
        <v>-1.1679364733333333</v>
      </c>
      <c r="AE24" s="48">
        <v>-7.32</v>
      </c>
      <c r="AF24" s="48">
        <v>-9.1364599999999996</v>
      </c>
      <c r="AG24" s="48">
        <v>0</v>
      </c>
    </row>
    <row r="25" spans="1:33" s="52" customFormat="1" ht="15.75" customHeight="1" x14ac:dyDescent="0.2">
      <c r="A25" s="13" t="s">
        <v>54</v>
      </c>
      <c r="B25" s="13"/>
      <c r="C25" s="17">
        <f t="shared" si="1"/>
        <v>25.099999999999998</v>
      </c>
      <c r="D25" s="17">
        <v>6</v>
      </c>
      <c r="E25" s="17">
        <v>0</v>
      </c>
      <c r="F25" s="17">
        <v>150.6</v>
      </c>
      <c r="G25" s="17">
        <v>0</v>
      </c>
      <c r="H25" s="17">
        <f t="shared" si="2"/>
        <v>0</v>
      </c>
      <c r="I25" s="17">
        <f t="shared" si="3"/>
        <v>0.1883089992695883</v>
      </c>
      <c r="J25" s="17">
        <f t="shared" si="4"/>
        <v>28.359335289999997</v>
      </c>
      <c r="K25" s="17">
        <f t="shared" si="5"/>
        <v>4.7265558816666662</v>
      </c>
      <c r="L25" s="17">
        <v>168</v>
      </c>
      <c r="M25" s="17">
        <f t="shared" si="6"/>
        <v>3.5714285714285712E-2</v>
      </c>
      <c r="N25" s="17">
        <v>0</v>
      </c>
      <c r="O25" s="17">
        <f t="shared" ref="O25:P25" si="13">D25/7</f>
        <v>0.8571428571428571</v>
      </c>
      <c r="P25" s="17">
        <f t="shared" si="13"/>
        <v>0</v>
      </c>
      <c r="Q25" s="17">
        <f t="shared" si="8"/>
        <v>0</v>
      </c>
      <c r="R25" s="17"/>
      <c r="S25" s="48">
        <v>0</v>
      </c>
      <c r="T25" s="48" t="s">
        <v>56</v>
      </c>
      <c r="U25" s="49" t="s">
        <v>56</v>
      </c>
      <c r="V25" s="54" t="s">
        <v>56</v>
      </c>
      <c r="W25" s="48">
        <v>0</v>
      </c>
      <c r="X25" s="48">
        <f t="shared" si="9"/>
        <v>0</v>
      </c>
      <c r="Y25" s="48">
        <f t="shared" si="10"/>
        <v>0</v>
      </c>
      <c r="Z25" s="48">
        <v>0</v>
      </c>
      <c r="AA25" s="48" t="s">
        <v>57</v>
      </c>
      <c r="AB25" s="51">
        <f t="shared" si="11"/>
        <v>-0.69</v>
      </c>
      <c r="AC25" s="48">
        <v>0.21158269444444444</v>
      </c>
      <c r="AD25" s="48">
        <f t="shared" si="12"/>
        <v>-1.7519047099999998</v>
      </c>
      <c r="AE25" s="48">
        <v>-7.18</v>
      </c>
      <c r="AF25" s="48">
        <v>-9.1364599999999996</v>
      </c>
      <c r="AG25" s="48">
        <v>0</v>
      </c>
    </row>
    <row r="26" spans="1:33" s="52" customFormat="1" ht="15.75" customHeight="1" x14ac:dyDescent="0.2">
      <c r="A26" s="13" t="s">
        <v>58</v>
      </c>
      <c r="B26" s="13"/>
      <c r="C26" s="17">
        <f t="shared" si="1"/>
        <v>34.950000000000003</v>
      </c>
      <c r="D26" s="17">
        <v>1</v>
      </c>
      <c r="E26" s="17">
        <v>0</v>
      </c>
      <c r="F26" s="17">
        <v>34.950000000000003</v>
      </c>
      <c r="G26" s="17">
        <v>0</v>
      </c>
      <c r="H26" s="17">
        <f t="shared" si="2"/>
        <v>0</v>
      </c>
      <c r="I26" s="17">
        <f t="shared" si="3"/>
        <v>0.3747941597043396</v>
      </c>
      <c r="J26" s="17">
        <f t="shared" si="4"/>
        <v>13.09905588166667</v>
      </c>
      <c r="K26" s="17">
        <f t="shared" si="5"/>
        <v>13.09905588166667</v>
      </c>
      <c r="L26" s="17">
        <v>303</v>
      </c>
      <c r="M26" s="17">
        <f t="shared" si="6"/>
        <v>3.3003300330033004E-3</v>
      </c>
      <c r="N26" s="17">
        <v>37</v>
      </c>
      <c r="O26" s="17">
        <f t="shared" ref="O26:P26" si="14">D26/7</f>
        <v>0.14285714285714285</v>
      </c>
      <c r="P26" s="17">
        <f t="shared" si="14"/>
        <v>0</v>
      </c>
      <c r="Q26" s="17">
        <f t="shared" si="8"/>
        <v>259</v>
      </c>
      <c r="R26" s="17"/>
      <c r="S26" s="48">
        <v>0</v>
      </c>
      <c r="T26" s="48" t="s">
        <v>56</v>
      </c>
      <c r="U26" s="49" t="s">
        <v>56</v>
      </c>
      <c r="V26" s="54" t="s">
        <v>56</v>
      </c>
      <c r="W26" s="48">
        <v>0</v>
      </c>
      <c r="X26" s="48">
        <f t="shared" si="9"/>
        <v>0</v>
      </c>
      <c r="Y26" s="48">
        <f t="shared" si="10"/>
        <v>0</v>
      </c>
      <c r="Z26" s="48">
        <v>0</v>
      </c>
      <c r="AA26" s="48" t="s">
        <v>57</v>
      </c>
      <c r="AB26" s="51">
        <f t="shared" si="11"/>
        <v>-0.69</v>
      </c>
      <c r="AC26" s="48">
        <v>0.21158269444444444</v>
      </c>
      <c r="AD26" s="48">
        <f t="shared" si="12"/>
        <v>-0.29198411833333332</v>
      </c>
      <c r="AE26" s="48">
        <v>-7.18</v>
      </c>
      <c r="AF26" s="48">
        <v>-9.1364599999999996</v>
      </c>
      <c r="AG26" s="48">
        <v>0</v>
      </c>
    </row>
    <row r="27" spans="1:33" s="52" customFormat="1" ht="15.75" customHeight="1" x14ac:dyDescent="0.2">
      <c r="A27" s="13" t="s">
        <v>60</v>
      </c>
      <c r="B27" s="13"/>
      <c r="C27" s="17">
        <f t="shared" si="1"/>
        <v>26.57</v>
      </c>
      <c r="D27" s="17">
        <v>1</v>
      </c>
      <c r="E27" s="17">
        <v>0</v>
      </c>
      <c r="F27" s="17">
        <v>26.57</v>
      </c>
      <c r="G27" s="17">
        <v>0</v>
      </c>
      <c r="H27" s="17">
        <f t="shared" si="2"/>
        <v>0</v>
      </c>
      <c r="I27" s="17">
        <f t="shared" si="3"/>
        <v>0.22491742121440217</v>
      </c>
      <c r="J27" s="17">
        <f t="shared" si="4"/>
        <v>5.9760558816666656</v>
      </c>
      <c r="K27" s="17">
        <f t="shared" si="5"/>
        <v>5.9760558816666656</v>
      </c>
      <c r="L27" s="17">
        <v>415</v>
      </c>
      <c r="M27" s="17">
        <f t="shared" si="6"/>
        <v>2.4096385542168677E-3</v>
      </c>
      <c r="N27" s="17">
        <v>16</v>
      </c>
      <c r="O27" s="17">
        <f t="shared" ref="O27:P27" si="15">D27/7</f>
        <v>0.14285714285714285</v>
      </c>
      <c r="P27" s="17">
        <f t="shared" si="15"/>
        <v>0</v>
      </c>
      <c r="Q27" s="17">
        <f t="shared" si="8"/>
        <v>112</v>
      </c>
      <c r="R27" s="17"/>
      <c r="S27" s="48">
        <v>0</v>
      </c>
      <c r="T27" s="48" t="s">
        <v>56</v>
      </c>
      <c r="U27" s="49" t="s">
        <v>56</v>
      </c>
      <c r="V27" s="54" t="s">
        <v>56</v>
      </c>
      <c r="W27" s="48">
        <v>0</v>
      </c>
      <c r="X27" s="48">
        <f t="shared" si="9"/>
        <v>0</v>
      </c>
      <c r="Y27" s="48">
        <f t="shared" si="10"/>
        <v>0</v>
      </c>
      <c r="Z27" s="48">
        <v>0</v>
      </c>
      <c r="AA27" s="48" t="s">
        <v>57</v>
      </c>
      <c r="AB27" s="51">
        <f t="shared" si="11"/>
        <v>-0.69</v>
      </c>
      <c r="AC27" s="48">
        <v>0.21158269444444444</v>
      </c>
      <c r="AD27" s="48">
        <f t="shared" si="12"/>
        <v>-0.29198411833333332</v>
      </c>
      <c r="AE27" s="48">
        <v>-7.18</v>
      </c>
      <c r="AF27" s="48">
        <v>-9.1364599999999996</v>
      </c>
      <c r="AG27" s="48">
        <v>0</v>
      </c>
    </row>
    <row r="28" spans="1:33" s="52" customFormat="1" ht="15.75" customHeight="1" x14ac:dyDescent="0.2">
      <c r="A28" s="13" t="s">
        <v>61</v>
      </c>
      <c r="B28" s="13"/>
      <c r="C28" s="17" t="str">
        <f t="shared" si="1"/>
        <v xml:space="preserve"> - </v>
      </c>
      <c r="D28" s="17">
        <v>0</v>
      </c>
      <c r="E28" s="17">
        <v>0</v>
      </c>
      <c r="F28" s="17">
        <v>0</v>
      </c>
      <c r="G28" s="17">
        <v>0</v>
      </c>
      <c r="H28" s="17" t="e">
        <f t="shared" si="2"/>
        <v>#DIV/0!</v>
      </c>
      <c r="I28" s="17" t="e">
        <f t="shared" si="3"/>
        <v>#DIV/0!</v>
      </c>
      <c r="J28" s="17">
        <f t="shared" si="4"/>
        <v>0</v>
      </c>
      <c r="K28" s="17" t="e">
        <f t="shared" si="5"/>
        <v>#DIV/0!</v>
      </c>
      <c r="L28" s="17">
        <v>0</v>
      </c>
      <c r="M28" s="17" t="str">
        <f t="shared" si="6"/>
        <v>-</v>
      </c>
      <c r="N28" s="17">
        <v>12</v>
      </c>
      <c r="O28" s="17">
        <f t="shared" ref="O28:P28" si="16">D28/7</f>
        <v>0</v>
      </c>
      <c r="P28" s="17">
        <f t="shared" si="16"/>
        <v>0</v>
      </c>
      <c r="Q28" s="17" t="e">
        <f t="shared" si="8"/>
        <v>#DIV/0!</v>
      </c>
      <c r="R28" s="17"/>
      <c r="S28" s="48">
        <v>0</v>
      </c>
      <c r="T28" s="48" t="s">
        <v>56</v>
      </c>
      <c r="U28" s="49" t="s">
        <v>56</v>
      </c>
      <c r="V28" s="54" t="s">
        <v>56</v>
      </c>
      <c r="W28" s="48">
        <v>0</v>
      </c>
      <c r="X28" s="48">
        <f t="shared" si="9"/>
        <v>0</v>
      </c>
      <c r="Y28" s="48">
        <f t="shared" si="10"/>
        <v>0</v>
      </c>
      <c r="Z28" s="48">
        <v>0</v>
      </c>
      <c r="AA28" s="48" t="s">
        <v>57</v>
      </c>
      <c r="AB28" s="51">
        <f t="shared" si="11"/>
        <v>-0.69</v>
      </c>
      <c r="AC28" s="48">
        <v>0.21158269444444444</v>
      </c>
      <c r="AD28" s="48">
        <f t="shared" si="12"/>
        <v>0</v>
      </c>
      <c r="AE28" s="48">
        <v>-7.18</v>
      </c>
      <c r="AF28" s="48">
        <v>-9.1364599999999996</v>
      </c>
      <c r="AG28" s="48">
        <v>0</v>
      </c>
    </row>
    <row r="29" spans="1:33" s="52" customFormat="1" ht="15.75" customHeight="1" x14ac:dyDescent="0.2">
      <c r="A29" s="13" t="s">
        <v>62</v>
      </c>
      <c r="B29" s="13"/>
      <c r="C29" s="17">
        <f t="shared" si="1"/>
        <v>26.57</v>
      </c>
      <c r="D29" s="17">
        <v>2</v>
      </c>
      <c r="E29" s="17">
        <v>0</v>
      </c>
      <c r="F29" s="17">
        <v>53.14</v>
      </c>
      <c r="G29" s="17">
        <v>-0.17</v>
      </c>
      <c r="H29" s="17">
        <f t="shared" si="2"/>
        <v>3.1990967256304106E-3</v>
      </c>
      <c r="I29" s="17">
        <f t="shared" si="3"/>
        <v>0.22171832448877171</v>
      </c>
      <c r="J29" s="17">
        <f t="shared" si="4"/>
        <v>11.782111763333329</v>
      </c>
      <c r="K29" s="17">
        <f t="shared" si="5"/>
        <v>5.8910558816666647</v>
      </c>
      <c r="L29" s="17">
        <v>225</v>
      </c>
      <c r="M29" s="17">
        <f t="shared" si="6"/>
        <v>8.8888888888888889E-3</v>
      </c>
      <c r="N29" s="17">
        <v>12</v>
      </c>
      <c r="O29" s="17">
        <f t="shared" ref="O29:P29" si="17">D29/7</f>
        <v>0.2857142857142857</v>
      </c>
      <c r="P29" s="17">
        <f t="shared" si="17"/>
        <v>0</v>
      </c>
      <c r="Q29" s="17">
        <f t="shared" si="8"/>
        <v>42</v>
      </c>
      <c r="R29" s="17"/>
      <c r="S29" s="48">
        <v>0</v>
      </c>
      <c r="T29" s="48" t="s">
        <v>56</v>
      </c>
      <c r="U29" s="49" t="s">
        <v>56</v>
      </c>
      <c r="V29" s="54" t="s">
        <v>56</v>
      </c>
      <c r="W29" s="48">
        <v>0</v>
      </c>
      <c r="X29" s="48">
        <f t="shared" si="9"/>
        <v>0</v>
      </c>
      <c r="Y29" s="48">
        <f t="shared" si="10"/>
        <v>0</v>
      </c>
      <c r="Z29" s="48">
        <v>0</v>
      </c>
      <c r="AA29" s="48" t="s">
        <v>57</v>
      </c>
      <c r="AB29" s="51">
        <f t="shared" si="11"/>
        <v>-0.69</v>
      </c>
      <c r="AC29" s="48">
        <v>0.21158269444444444</v>
      </c>
      <c r="AD29" s="48">
        <f t="shared" si="12"/>
        <v>-0.58396823666666664</v>
      </c>
      <c r="AE29" s="48">
        <v>-7.18</v>
      </c>
      <c r="AF29" s="48">
        <v>-9.1364599999999996</v>
      </c>
      <c r="AG29" s="48">
        <v>0</v>
      </c>
    </row>
    <row r="30" spans="1:33" s="52" customFormat="1" ht="15.75" customHeight="1" x14ac:dyDescent="0.2">
      <c r="A30" s="13" t="s">
        <v>63</v>
      </c>
      <c r="B30" s="13"/>
      <c r="C30" s="17" t="str">
        <f t="shared" si="1"/>
        <v xml:space="preserve"> - </v>
      </c>
      <c r="D30" s="17">
        <v>0</v>
      </c>
      <c r="E30" s="17">
        <v>0</v>
      </c>
      <c r="F30" s="17">
        <v>0</v>
      </c>
      <c r="G30" s="17">
        <v>0</v>
      </c>
      <c r="H30" s="17" t="e">
        <f t="shared" si="2"/>
        <v>#DIV/0!</v>
      </c>
      <c r="I30" s="17" t="e">
        <f t="shared" si="3"/>
        <v>#DIV/0!</v>
      </c>
      <c r="J30" s="17">
        <f t="shared" si="4"/>
        <v>0</v>
      </c>
      <c r="K30" s="17" t="e">
        <f t="shared" si="5"/>
        <v>#DIV/0!</v>
      </c>
      <c r="L30" s="17">
        <v>0</v>
      </c>
      <c r="M30" s="17" t="str">
        <f t="shared" si="6"/>
        <v>-</v>
      </c>
      <c r="N30" s="17">
        <v>6</v>
      </c>
      <c r="O30" s="17">
        <f t="shared" ref="O30:P30" si="18">D30/7</f>
        <v>0</v>
      </c>
      <c r="P30" s="17">
        <f t="shared" si="18"/>
        <v>0</v>
      </c>
      <c r="Q30" s="17" t="e">
        <f t="shared" si="8"/>
        <v>#DIV/0!</v>
      </c>
      <c r="R30" s="17"/>
      <c r="S30" s="48">
        <v>0</v>
      </c>
      <c r="T30" s="48" t="s">
        <v>56</v>
      </c>
      <c r="U30" s="49" t="s">
        <v>56</v>
      </c>
      <c r="V30" s="54" t="s">
        <v>56</v>
      </c>
      <c r="W30" s="48">
        <v>0</v>
      </c>
      <c r="X30" s="48">
        <f t="shared" si="9"/>
        <v>0</v>
      </c>
      <c r="Y30" s="48">
        <f t="shared" si="10"/>
        <v>0</v>
      </c>
      <c r="Z30" s="48">
        <v>0</v>
      </c>
      <c r="AA30" s="48" t="s">
        <v>57</v>
      </c>
      <c r="AB30" s="51">
        <f t="shared" si="11"/>
        <v>-0.69</v>
      </c>
      <c r="AC30" s="48">
        <v>0.21158269444444444</v>
      </c>
      <c r="AD30" s="48">
        <f t="shared" si="12"/>
        <v>0</v>
      </c>
      <c r="AE30" s="48">
        <v>-7.18</v>
      </c>
      <c r="AF30" s="48">
        <v>-9.1364599999999996</v>
      </c>
      <c r="AG30" s="48">
        <v>0</v>
      </c>
    </row>
    <row r="31" spans="1:33" s="52" customFormat="1" ht="15.75" customHeight="1" x14ac:dyDescent="0.2">
      <c r="A31" s="13" t="s">
        <v>64</v>
      </c>
      <c r="B31" s="13"/>
      <c r="C31" s="17" t="str">
        <f t="shared" si="1"/>
        <v xml:space="preserve"> - </v>
      </c>
      <c r="D31" s="17">
        <v>0</v>
      </c>
      <c r="E31" s="17">
        <v>0</v>
      </c>
      <c r="F31" s="17">
        <v>0</v>
      </c>
      <c r="G31" s="17">
        <v>0</v>
      </c>
      <c r="H31" s="17" t="e">
        <f t="shared" si="2"/>
        <v>#DIV/0!</v>
      </c>
      <c r="I31" s="17" t="e">
        <f t="shared" si="3"/>
        <v>#DIV/0!</v>
      </c>
      <c r="J31" s="17">
        <f t="shared" si="4"/>
        <v>0</v>
      </c>
      <c r="K31" s="17" t="e">
        <f t="shared" si="5"/>
        <v>#DIV/0!</v>
      </c>
      <c r="L31" s="17">
        <v>0</v>
      </c>
      <c r="M31" s="17" t="str">
        <f t="shared" si="6"/>
        <v>-</v>
      </c>
      <c r="N31" s="17">
        <v>6</v>
      </c>
      <c r="O31" s="17">
        <f t="shared" ref="O31:P31" si="19">D31/7</f>
        <v>0</v>
      </c>
      <c r="P31" s="17">
        <f t="shared" si="19"/>
        <v>0</v>
      </c>
      <c r="Q31" s="17" t="e">
        <f t="shared" si="8"/>
        <v>#DIV/0!</v>
      </c>
      <c r="R31" s="17" t="str">
        <f ca="1">IFERROR(__xludf.DUMMYFUNCTION("IFERROR(VLOOKUP($B$2,IMPORTRANGE(""https://docs.google.com/spreadsheets/d/1KiWZV1ko8G7lnRucBRBd29jj3Be6ltMfljMDqzOkQmI/edit#gid=1381463014"",""Lookup!A:F""),6,FALSE),"""")"),"")</f>
        <v/>
      </c>
      <c r="S31" s="48">
        <v>0</v>
      </c>
      <c r="T31" s="48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1" s="49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1" s="54" t="str">
        <f ca="1">IFERROR(__xludf.DUMMYFUNCTION("IFERROR(VLOOKUP($B$2,IMPORTRANGE(""https://docs.google.com/spreadsheets/d/1KiWZV1ko8G7lnRucBRBd29jj3Be6ltMfljMDqzOkQmI/edit#gid=1381463014"",""Lookup!A:D""),2,FALSE),"""")"),"")</f>
        <v/>
      </c>
      <c r="W31" s="48">
        <v>0</v>
      </c>
      <c r="X31" s="48">
        <f t="shared" si="9"/>
        <v>0</v>
      </c>
      <c r="Y31" s="48">
        <f t="shared" si="10"/>
        <v>0</v>
      </c>
      <c r="Z31" s="48">
        <v>0</v>
      </c>
      <c r="AA31" s="48" t="s">
        <v>57</v>
      </c>
      <c r="AB31" s="51">
        <f t="shared" si="11"/>
        <v>-0.69</v>
      </c>
      <c r="AC31" s="48">
        <v>0.21158269444444444</v>
      </c>
      <c r="AD31" s="48">
        <f t="shared" si="12"/>
        <v>0</v>
      </c>
      <c r="AE31" s="48">
        <v>-7.18</v>
      </c>
      <c r="AF31" s="48">
        <v>-9.1364599999999996</v>
      </c>
      <c r="AG31" s="48">
        <v>0</v>
      </c>
    </row>
    <row r="32" spans="1:33" ht="15.75" customHeight="1" x14ac:dyDescent="0.2">
      <c r="A32" s="13"/>
      <c r="B32" s="13"/>
      <c r="C32" s="24"/>
      <c r="D32" s="15"/>
      <c r="E32" s="15"/>
      <c r="F32" s="14"/>
      <c r="G32" s="14"/>
      <c r="H32" s="14"/>
      <c r="I32" s="15"/>
      <c r="J32" s="15"/>
      <c r="K32" s="15"/>
      <c r="L32" s="15"/>
      <c r="M32" s="16"/>
      <c r="N32" s="15"/>
      <c r="O32" s="15"/>
      <c r="P32" s="15"/>
      <c r="Q32" s="15"/>
      <c r="R32" s="15"/>
      <c r="S32" s="18"/>
      <c r="T32" s="13"/>
      <c r="U32" s="19"/>
      <c r="V32" s="1"/>
      <c r="W32" s="13"/>
      <c r="X32" s="13"/>
      <c r="Y32" s="13"/>
      <c r="Z32" s="13"/>
      <c r="AA32" s="13"/>
      <c r="AB32" s="13"/>
      <c r="AC32" s="13"/>
      <c r="AD32" s="13"/>
      <c r="AE32" s="20"/>
      <c r="AF32" s="20"/>
      <c r="AG32" s="20"/>
    </row>
    <row r="33" spans="1:33" ht="15.75" customHeight="1" x14ac:dyDescent="0.2">
      <c r="A33" s="13"/>
      <c r="B33" s="13"/>
      <c r="C33" s="24"/>
      <c r="D33" s="15"/>
      <c r="E33" s="15"/>
      <c r="F33" s="14"/>
      <c r="G33" s="14"/>
      <c r="H33" s="14"/>
      <c r="I33" s="15"/>
      <c r="J33" s="15"/>
      <c r="K33" s="15"/>
      <c r="L33" s="15"/>
      <c r="M33" s="16"/>
      <c r="N33" s="15"/>
      <c r="O33" s="15"/>
      <c r="P33" s="15"/>
      <c r="Q33" s="15"/>
      <c r="R33" s="15"/>
      <c r="S33" s="18"/>
      <c r="T33" s="13"/>
      <c r="U33" s="19"/>
      <c r="V33" s="1"/>
      <c r="W33" s="13"/>
      <c r="X33" s="13"/>
      <c r="Y33" s="13"/>
      <c r="Z33" s="13"/>
      <c r="AA33" s="13"/>
      <c r="AB33" s="13"/>
      <c r="AC33" s="13"/>
      <c r="AD33" s="13"/>
      <c r="AE33" s="20"/>
      <c r="AF33" s="20"/>
      <c r="AG33" s="20"/>
    </row>
    <row r="34" spans="1:33" ht="15.75" customHeight="1" x14ac:dyDescent="0.2">
      <c r="A34" s="13"/>
      <c r="B34" s="13"/>
      <c r="C34" s="24"/>
      <c r="D34" s="15"/>
      <c r="E34" s="15"/>
      <c r="F34" s="14"/>
      <c r="G34" s="14"/>
      <c r="H34" s="14"/>
      <c r="I34" s="15"/>
      <c r="J34" s="15"/>
      <c r="K34" s="15"/>
      <c r="L34" s="15"/>
      <c r="M34" s="16"/>
      <c r="N34" s="15"/>
      <c r="O34" s="15"/>
      <c r="P34" s="15"/>
      <c r="Q34" s="15"/>
      <c r="R34" s="15"/>
      <c r="S34" s="18"/>
      <c r="T34" s="13"/>
      <c r="U34" s="19"/>
      <c r="V34" s="1"/>
      <c r="W34" s="13"/>
      <c r="X34" s="13"/>
      <c r="Y34" s="13"/>
      <c r="Z34" s="13"/>
      <c r="AA34" s="13"/>
      <c r="AB34" s="13"/>
      <c r="AC34" s="13"/>
      <c r="AD34" s="13"/>
      <c r="AE34" s="20"/>
      <c r="AF34" s="20"/>
      <c r="AG34" s="20"/>
    </row>
    <row r="35" spans="1:33" ht="15.75" customHeight="1" x14ac:dyDescent="0.2">
      <c r="A35" s="13"/>
      <c r="B35" s="13"/>
      <c r="C35" s="24"/>
      <c r="D35" s="15"/>
      <c r="E35" s="15"/>
      <c r="F35" s="14"/>
      <c r="G35" s="14"/>
      <c r="H35" s="14"/>
      <c r="I35" s="15"/>
      <c r="J35" s="15"/>
      <c r="K35" s="15"/>
      <c r="L35" s="15"/>
      <c r="M35" s="16"/>
      <c r="N35" s="15"/>
      <c r="O35" s="15"/>
      <c r="P35" s="15"/>
      <c r="Q35" s="15"/>
      <c r="R35" s="15"/>
      <c r="S35" s="18"/>
      <c r="T35" s="13"/>
      <c r="U35" s="19"/>
      <c r="V35" s="1"/>
      <c r="W35" s="13"/>
      <c r="X35" s="13"/>
      <c r="Y35" s="13"/>
      <c r="Z35" s="13"/>
      <c r="AA35" s="13"/>
      <c r="AB35" s="13"/>
      <c r="AC35" s="13"/>
      <c r="AD35" s="13"/>
      <c r="AE35" s="20"/>
      <c r="AF35" s="20"/>
      <c r="AG35" s="20"/>
    </row>
    <row r="36" spans="1:33" ht="15.75" customHeight="1" x14ac:dyDescent="0.2">
      <c r="A36" s="13"/>
      <c r="B36" s="13"/>
      <c r="C36" s="24"/>
      <c r="D36" s="15"/>
      <c r="E36" s="15"/>
      <c r="F36" s="14"/>
      <c r="G36" s="14"/>
      <c r="H36" s="14"/>
      <c r="I36" s="15"/>
      <c r="J36" s="15"/>
      <c r="K36" s="15"/>
      <c r="L36" s="15"/>
      <c r="M36" s="16"/>
      <c r="N36" s="15"/>
      <c r="O36" s="15"/>
      <c r="P36" s="15"/>
      <c r="Q36" s="15"/>
      <c r="R36" s="15"/>
      <c r="S36" s="18"/>
      <c r="T36" s="13"/>
      <c r="U36" s="19"/>
      <c r="V36" s="1"/>
      <c r="W36" s="13"/>
      <c r="X36" s="13"/>
      <c r="Y36" s="13"/>
      <c r="Z36" s="13"/>
      <c r="AA36" s="13"/>
      <c r="AB36" s="13"/>
      <c r="AC36" s="13"/>
      <c r="AD36" s="13"/>
      <c r="AE36" s="20"/>
      <c r="AF36" s="20"/>
      <c r="AG36" s="20"/>
    </row>
    <row r="37" spans="1:33" ht="15.75" customHeight="1" x14ac:dyDescent="0.2">
      <c r="A37" s="13"/>
      <c r="B37" s="13"/>
      <c r="C37" s="24"/>
      <c r="D37" s="15"/>
      <c r="E37" s="15"/>
      <c r="F37" s="14"/>
      <c r="G37" s="14"/>
      <c r="H37" s="14"/>
      <c r="I37" s="15"/>
      <c r="J37" s="15"/>
      <c r="K37" s="15"/>
      <c r="L37" s="15"/>
      <c r="M37" s="16"/>
      <c r="N37" s="15"/>
      <c r="O37" s="15"/>
      <c r="P37" s="15"/>
      <c r="Q37" s="15"/>
      <c r="R37" s="15"/>
      <c r="S37" s="18"/>
      <c r="T37" s="13"/>
      <c r="U37" s="19"/>
      <c r="V37" s="1"/>
      <c r="W37" s="13"/>
      <c r="X37" s="13"/>
      <c r="Y37" s="13"/>
      <c r="Z37" s="13"/>
      <c r="AA37" s="13"/>
      <c r="AB37" s="13"/>
      <c r="AC37" s="13"/>
      <c r="AD37" s="13"/>
      <c r="AE37" s="20"/>
      <c r="AF37" s="20"/>
      <c r="AG37" s="20"/>
    </row>
    <row r="38" spans="1:33" ht="15.75" customHeight="1" x14ac:dyDescent="0.2">
      <c r="A38" s="13"/>
      <c r="B38" s="13"/>
      <c r="C38" s="24"/>
      <c r="D38" s="15"/>
      <c r="E38" s="15"/>
      <c r="F38" s="14"/>
      <c r="G38" s="14"/>
      <c r="H38" s="14"/>
      <c r="I38" s="15"/>
      <c r="J38" s="15"/>
      <c r="K38" s="15"/>
      <c r="L38" s="15"/>
      <c r="M38" s="16"/>
      <c r="N38" s="15"/>
      <c r="O38" s="15"/>
      <c r="P38" s="15"/>
      <c r="Q38" s="15"/>
      <c r="R38" s="15"/>
      <c r="S38" s="18"/>
      <c r="T38" s="13"/>
      <c r="U38" s="19"/>
      <c r="V38" s="1"/>
      <c r="W38" s="13"/>
      <c r="X38" s="13"/>
      <c r="Y38" s="13"/>
      <c r="Z38" s="13"/>
      <c r="AA38" s="13"/>
      <c r="AB38" s="13"/>
      <c r="AC38" s="13"/>
      <c r="AD38" s="13"/>
      <c r="AE38" s="20"/>
      <c r="AF38" s="20"/>
      <c r="AG38" s="20"/>
    </row>
    <row r="39" spans="1:33" ht="15.75" customHeight="1" x14ac:dyDescent="0.2">
      <c r="A39" s="13"/>
      <c r="B39" s="13"/>
      <c r="C39" s="24"/>
      <c r="D39" s="15"/>
      <c r="E39" s="15"/>
      <c r="F39" s="14"/>
      <c r="G39" s="14"/>
      <c r="H39" s="14"/>
      <c r="I39" s="15"/>
      <c r="J39" s="15"/>
      <c r="K39" s="15"/>
      <c r="L39" s="15"/>
      <c r="M39" s="16"/>
      <c r="N39" s="15"/>
      <c r="O39" s="15"/>
      <c r="P39" s="15"/>
      <c r="Q39" s="15"/>
      <c r="R39" s="15"/>
      <c r="S39" s="18"/>
      <c r="T39" s="13"/>
      <c r="U39" s="19"/>
      <c r="V39" s="1"/>
      <c r="W39" s="13"/>
      <c r="X39" s="13"/>
      <c r="Y39" s="13"/>
      <c r="Z39" s="13"/>
      <c r="AA39" s="13"/>
      <c r="AB39" s="13"/>
      <c r="AC39" s="13"/>
      <c r="AD39" s="13"/>
      <c r="AE39" s="20"/>
      <c r="AF39" s="20"/>
      <c r="AG39" s="20"/>
    </row>
    <row r="40" spans="1:33" ht="15.75" customHeight="1" x14ac:dyDescent="0.2">
      <c r="A40" s="13"/>
      <c r="B40" s="13"/>
      <c r="C40" s="24"/>
      <c r="D40" s="15"/>
      <c r="E40" s="15"/>
      <c r="F40" s="14"/>
      <c r="G40" s="14"/>
      <c r="H40" s="14"/>
      <c r="I40" s="15"/>
      <c r="J40" s="15"/>
      <c r="K40" s="15"/>
      <c r="L40" s="15"/>
      <c r="M40" s="16"/>
      <c r="N40" s="15"/>
      <c r="O40" s="15"/>
      <c r="P40" s="15"/>
      <c r="Q40" s="15"/>
      <c r="R40" s="15"/>
      <c r="S40" s="18"/>
      <c r="T40" s="13"/>
      <c r="U40" s="19"/>
      <c r="V40" s="1"/>
      <c r="W40" s="13"/>
      <c r="X40" s="13"/>
      <c r="Y40" s="13"/>
      <c r="Z40" s="13"/>
      <c r="AA40" s="13"/>
      <c r="AB40" s="13"/>
      <c r="AC40" s="13"/>
      <c r="AD40" s="13"/>
      <c r="AE40" s="20"/>
      <c r="AF40" s="20"/>
      <c r="AG40" s="20"/>
    </row>
    <row r="41" spans="1:33" ht="15.75" customHeight="1" x14ac:dyDescent="0.2">
      <c r="A41" s="13"/>
      <c r="B41" s="13"/>
      <c r="C41" s="24"/>
      <c r="D41" s="15"/>
      <c r="E41" s="15"/>
      <c r="F41" s="14"/>
      <c r="G41" s="14"/>
      <c r="H41" s="14"/>
      <c r="I41" s="15"/>
      <c r="J41" s="15"/>
      <c r="K41" s="15"/>
      <c r="L41" s="15"/>
      <c r="M41" s="16"/>
      <c r="N41" s="15"/>
      <c r="O41" s="15"/>
      <c r="P41" s="15"/>
      <c r="Q41" s="15"/>
      <c r="R41" s="15"/>
      <c r="S41" s="18"/>
      <c r="T41" s="13"/>
      <c r="U41" s="19"/>
      <c r="V41" s="1"/>
      <c r="W41" s="13"/>
      <c r="X41" s="13"/>
      <c r="Y41" s="13"/>
      <c r="Z41" s="13"/>
      <c r="AA41" s="13"/>
      <c r="AB41" s="13"/>
      <c r="AC41" s="13"/>
      <c r="AD41" s="13"/>
      <c r="AE41" s="20"/>
      <c r="AF41" s="20"/>
      <c r="AG41" s="20"/>
    </row>
    <row r="42" spans="1:33" ht="15.75" customHeight="1" x14ac:dyDescent="0.2">
      <c r="A42" s="13"/>
      <c r="B42" s="13"/>
      <c r="C42" s="24"/>
      <c r="D42" s="15"/>
      <c r="E42" s="15"/>
      <c r="F42" s="14"/>
      <c r="G42" s="14"/>
      <c r="H42" s="14"/>
      <c r="I42" s="15"/>
      <c r="J42" s="15"/>
      <c r="K42" s="15"/>
      <c r="L42" s="15"/>
      <c r="M42" s="16"/>
      <c r="N42" s="15"/>
      <c r="O42" s="15"/>
      <c r="P42" s="15"/>
      <c r="Q42" s="15"/>
      <c r="R42" s="15"/>
      <c r="S42" s="18"/>
      <c r="T42" s="13"/>
      <c r="U42" s="19"/>
      <c r="V42" s="1"/>
      <c r="W42" s="13"/>
      <c r="X42" s="13"/>
      <c r="Y42" s="13"/>
      <c r="Z42" s="13"/>
      <c r="AA42" s="13"/>
      <c r="AB42" s="13"/>
      <c r="AC42" s="13"/>
      <c r="AD42" s="13"/>
      <c r="AE42" s="20"/>
      <c r="AF42" s="20"/>
      <c r="AG42" s="20"/>
    </row>
    <row r="43" spans="1:33" ht="15.75" customHeight="1" x14ac:dyDescent="0.2">
      <c r="A43" s="13"/>
      <c r="B43" s="13"/>
      <c r="C43" s="24"/>
      <c r="D43" s="15"/>
      <c r="E43" s="15"/>
      <c r="F43" s="14"/>
      <c r="G43" s="14"/>
      <c r="H43" s="14"/>
      <c r="I43" s="15"/>
      <c r="J43" s="15"/>
      <c r="K43" s="15"/>
      <c r="L43" s="15"/>
      <c r="M43" s="16"/>
      <c r="N43" s="15"/>
      <c r="O43" s="15"/>
      <c r="P43" s="15"/>
      <c r="Q43" s="15"/>
      <c r="R43" s="15"/>
      <c r="S43" s="18"/>
      <c r="T43" s="13"/>
      <c r="U43" s="19"/>
      <c r="V43" s="1"/>
      <c r="W43" s="13"/>
      <c r="X43" s="13"/>
      <c r="Y43" s="13"/>
      <c r="Z43" s="13"/>
      <c r="AA43" s="13"/>
      <c r="AB43" s="13"/>
      <c r="AC43" s="13"/>
      <c r="AD43" s="13"/>
      <c r="AE43" s="20"/>
      <c r="AF43" s="20"/>
      <c r="AG43" s="20"/>
    </row>
    <row r="44" spans="1:33" ht="15.75" customHeight="1" x14ac:dyDescent="0.2">
      <c r="A44" s="13"/>
      <c r="B44" s="13"/>
      <c r="C44" s="24"/>
      <c r="D44" s="15"/>
      <c r="E44" s="15"/>
      <c r="F44" s="14"/>
      <c r="G44" s="14"/>
      <c r="H44" s="14"/>
      <c r="I44" s="15"/>
      <c r="J44" s="15"/>
      <c r="K44" s="15"/>
      <c r="L44" s="15"/>
      <c r="M44" s="16"/>
      <c r="N44" s="15"/>
      <c r="O44" s="15"/>
      <c r="P44" s="15"/>
      <c r="Q44" s="15"/>
      <c r="R44" s="15"/>
      <c r="S44" s="18"/>
      <c r="T44" s="13"/>
      <c r="U44" s="19"/>
      <c r="V44" s="1"/>
      <c r="W44" s="13"/>
      <c r="X44" s="13"/>
      <c r="Y44" s="13"/>
      <c r="Z44" s="13"/>
      <c r="AA44" s="13"/>
      <c r="AB44" s="13"/>
      <c r="AC44" s="13"/>
      <c r="AD44" s="13"/>
      <c r="AE44" s="20"/>
      <c r="AF44" s="20"/>
      <c r="AG44" s="20"/>
    </row>
    <row r="45" spans="1:33" ht="15.75" customHeight="1" x14ac:dyDescent="0.2">
      <c r="A45" s="13"/>
      <c r="B45" s="13"/>
      <c r="C45" s="24"/>
      <c r="D45" s="15"/>
      <c r="E45" s="15"/>
      <c r="F45" s="14"/>
      <c r="G45" s="14"/>
      <c r="H45" s="14"/>
      <c r="I45" s="15"/>
      <c r="J45" s="15"/>
      <c r="K45" s="15"/>
      <c r="L45" s="15"/>
      <c r="M45" s="16"/>
      <c r="N45" s="15"/>
      <c r="O45" s="15"/>
      <c r="P45" s="15"/>
      <c r="Q45" s="15"/>
      <c r="R45" s="15"/>
      <c r="S45" s="18"/>
      <c r="T45" s="13"/>
      <c r="U45" s="19"/>
      <c r="V45" s="1"/>
      <c r="W45" s="13"/>
      <c r="X45" s="13"/>
      <c r="Y45" s="13"/>
      <c r="Z45" s="13"/>
      <c r="AA45" s="13"/>
      <c r="AB45" s="13"/>
      <c r="AC45" s="13"/>
      <c r="AD45" s="13"/>
      <c r="AE45" s="20"/>
      <c r="AF45" s="20"/>
      <c r="AG45" s="20"/>
    </row>
    <row r="46" spans="1:33" ht="15.75" customHeight="1" x14ac:dyDescent="0.2">
      <c r="A46" s="13"/>
      <c r="B46" s="13"/>
      <c r="C46" s="24"/>
      <c r="D46" s="15"/>
      <c r="E46" s="15"/>
      <c r="F46" s="14"/>
      <c r="G46" s="14"/>
      <c r="H46" s="14"/>
      <c r="I46" s="15"/>
      <c r="J46" s="15"/>
      <c r="K46" s="15"/>
      <c r="L46" s="15"/>
      <c r="M46" s="16"/>
      <c r="N46" s="15"/>
      <c r="O46" s="15"/>
      <c r="P46" s="15"/>
      <c r="Q46" s="15"/>
      <c r="R46" s="15"/>
      <c r="S46" s="18"/>
      <c r="T46" s="13"/>
      <c r="U46" s="19"/>
      <c r="V46" s="1"/>
      <c r="W46" s="13"/>
      <c r="X46" s="13"/>
      <c r="Y46" s="13"/>
      <c r="Z46" s="13"/>
      <c r="AA46" s="13"/>
      <c r="AB46" s="13"/>
      <c r="AC46" s="13"/>
      <c r="AD46" s="13"/>
      <c r="AE46" s="20"/>
      <c r="AF46" s="20"/>
      <c r="AG46" s="20"/>
    </row>
    <row r="47" spans="1:33" ht="15.75" customHeight="1" x14ac:dyDescent="0.2">
      <c r="A47" s="13"/>
      <c r="B47" s="13"/>
      <c r="C47" s="24"/>
      <c r="D47" s="15"/>
      <c r="E47" s="15"/>
      <c r="F47" s="14"/>
      <c r="G47" s="14"/>
      <c r="H47" s="14"/>
      <c r="I47" s="15"/>
      <c r="J47" s="15"/>
      <c r="K47" s="15"/>
      <c r="L47" s="15"/>
      <c r="M47" s="16"/>
      <c r="N47" s="15"/>
      <c r="O47" s="15"/>
      <c r="P47" s="15"/>
      <c r="Q47" s="15"/>
      <c r="R47" s="15"/>
      <c r="S47" s="18"/>
      <c r="T47" s="13"/>
      <c r="U47" s="19"/>
      <c r="V47" s="1"/>
      <c r="W47" s="13"/>
      <c r="X47" s="13"/>
      <c r="Y47" s="13"/>
      <c r="Z47" s="13"/>
      <c r="AA47" s="13"/>
      <c r="AB47" s="13"/>
      <c r="AC47" s="13"/>
      <c r="AD47" s="13"/>
      <c r="AE47" s="20"/>
      <c r="AF47" s="20"/>
      <c r="AG47" s="20"/>
    </row>
    <row r="48" spans="1:33" ht="15.75" customHeight="1" x14ac:dyDescent="0.2">
      <c r="A48" s="13"/>
      <c r="B48" s="13"/>
      <c r="C48" s="24"/>
      <c r="D48" s="15"/>
      <c r="E48" s="15"/>
      <c r="F48" s="14"/>
      <c r="G48" s="14"/>
      <c r="H48" s="14"/>
      <c r="I48" s="15"/>
      <c r="J48" s="15"/>
      <c r="K48" s="15"/>
      <c r="L48" s="15"/>
      <c r="M48" s="16"/>
      <c r="N48" s="15"/>
      <c r="O48" s="15"/>
      <c r="P48" s="15"/>
      <c r="Q48" s="15"/>
      <c r="R48" s="15"/>
      <c r="S48" s="18"/>
      <c r="T48" s="13"/>
      <c r="U48" s="19"/>
      <c r="V48" s="1"/>
      <c r="W48" s="13"/>
      <c r="X48" s="13"/>
      <c r="Y48" s="13"/>
      <c r="Z48" s="13"/>
      <c r="AA48" s="13"/>
      <c r="AB48" s="13"/>
      <c r="AC48" s="13"/>
      <c r="AD48" s="13"/>
      <c r="AE48" s="20"/>
      <c r="AF48" s="20"/>
      <c r="AG48" s="20"/>
    </row>
    <row r="49" spans="1:33" ht="15.75" customHeight="1" x14ac:dyDescent="0.2">
      <c r="A49" s="13"/>
      <c r="B49" s="13"/>
      <c r="C49" s="24"/>
      <c r="D49" s="15"/>
      <c r="E49" s="15"/>
      <c r="F49" s="14"/>
      <c r="G49" s="14"/>
      <c r="H49" s="14"/>
      <c r="I49" s="15"/>
      <c r="J49" s="15"/>
      <c r="K49" s="15"/>
      <c r="L49" s="15"/>
      <c r="M49" s="16"/>
      <c r="N49" s="15"/>
      <c r="O49" s="15"/>
      <c r="P49" s="15"/>
      <c r="Q49" s="15"/>
      <c r="R49" s="15"/>
      <c r="S49" s="18"/>
      <c r="T49" s="13"/>
      <c r="U49" s="19"/>
      <c r="V49" s="1"/>
      <c r="W49" s="13"/>
      <c r="X49" s="13"/>
      <c r="Y49" s="13"/>
      <c r="Z49" s="13"/>
      <c r="AA49" s="13"/>
      <c r="AB49" s="13"/>
      <c r="AC49" s="13"/>
      <c r="AD49" s="13"/>
      <c r="AE49" s="20"/>
      <c r="AF49" s="20"/>
      <c r="AG49" s="20"/>
    </row>
    <row r="50" spans="1:33" ht="15.75" customHeight="1" x14ac:dyDescent="0.2">
      <c r="A50" s="13"/>
      <c r="B50" s="13"/>
      <c r="C50" s="24"/>
      <c r="D50" s="15"/>
      <c r="E50" s="15"/>
      <c r="F50" s="14"/>
      <c r="G50" s="14"/>
      <c r="H50" s="14"/>
      <c r="I50" s="15"/>
      <c r="J50" s="15"/>
      <c r="K50" s="15"/>
      <c r="L50" s="15"/>
      <c r="M50" s="16"/>
      <c r="N50" s="15"/>
      <c r="O50" s="15"/>
      <c r="P50" s="15"/>
      <c r="Q50" s="15"/>
      <c r="R50" s="15"/>
      <c r="S50" s="18"/>
      <c r="T50" s="13"/>
      <c r="U50" s="19"/>
      <c r="V50" s="1"/>
      <c r="W50" s="13"/>
      <c r="X50" s="13"/>
      <c r="Y50" s="13"/>
      <c r="Z50" s="13"/>
      <c r="AA50" s="13"/>
      <c r="AB50" s="13"/>
      <c r="AC50" s="13"/>
      <c r="AD50" s="13"/>
      <c r="AE50" s="20"/>
      <c r="AF50" s="20"/>
      <c r="AG50" s="20"/>
    </row>
    <row r="51" spans="1:33" ht="15.75" customHeight="1" x14ac:dyDescent="0.2">
      <c r="A51" s="13"/>
      <c r="B51" s="13"/>
      <c r="C51" s="24"/>
      <c r="D51" s="15"/>
      <c r="E51" s="15"/>
      <c r="F51" s="14"/>
      <c r="G51" s="14"/>
      <c r="H51" s="14"/>
      <c r="I51" s="15"/>
      <c r="J51" s="15"/>
      <c r="K51" s="15"/>
      <c r="L51" s="15"/>
      <c r="M51" s="16"/>
      <c r="N51" s="15"/>
      <c r="O51" s="15"/>
      <c r="P51" s="15"/>
      <c r="Q51" s="15"/>
      <c r="R51" s="15"/>
      <c r="S51" s="18"/>
      <c r="T51" s="13"/>
      <c r="U51" s="19"/>
      <c r="V51" s="1"/>
      <c r="W51" s="13"/>
      <c r="X51" s="13"/>
      <c r="Y51" s="13"/>
      <c r="Z51" s="13"/>
      <c r="AA51" s="13"/>
      <c r="AB51" s="13"/>
      <c r="AC51" s="13"/>
      <c r="AD51" s="13"/>
      <c r="AE51" s="20"/>
      <c r="AF51" s="20"/>
      <c r="AG51" s="20"/>
    </row>
    <row r="52" spans="1:33" ht="15.75" customHeight="1" x14ac:dyDescent="0.2">
      <c r="A52" s="13"/>
      <c r="B52" s="13"/>
      <c r="C52" s="24"/>
      <c r="D52" s="15"/>
      <c r="E52" s="15"/>
      <c r="F52" s="14"/>
      <c r="G52" s="14"/>
      <c r="H52" s="14"/>
      <c r="I52" s="15"/>
      <c r="J52" s="15"/>
      <c r="K52" s="15"/>
      <c r="L52" s="15"/>
      <c r="M52" s="16"/>
      <c r="N52" s="15"/>
      <c r="O52" s="15"/>
      <c r="P52" s="15"/>
      <c r="Q52" s="15"/>
      <c r="R52" s="15"/>
      <c r="S52" s="18"/>
      <c r="T52" s="13"/>
      <c r="U52" s="19"/>
      <c r="V52" s="1"/>
      <c r="W52" s="13"/>
      <c r="X52" s="13"/>
      <c r="Y52" s="13"/>
      <c r="Z52" s="13"/>
      <c r="AA52" s="13"/>
      <c r="AB52" s="13"/>
      <c r="AC52" s="13"/>
      <c r="AD52" s="13"/>
      <c r="AE52" s="20"/>
      <c r="AF52" s="20"/>
      <c r="AG52" s="20"/>
    </row>
    <row r="53" spans="1:33" ht="15.75" customHeight="1" x14ac:dyDescent="0.2">
      <c r="A53" s="13"/>
      <c r="B53" s="13"/>
      <c r="C53" s="24"/>
      <c r="D53" s="15"/>
      <c r="E53" s="15"/>
      <c r="F53" s="14"/>
      <c r="G53" s="14"/>
      <c r="H53" s="14"/>
      <c r="I53" s="15"/>
      <c r="J53" s="15"/>
      <c r="K53" s="15"/>
      <c r="L53" s="15"/>
      <c r="M53" s="16"/>
      <c r="N53" s="15"/>
      <c r="O53" s="15"/>
      <c r="P53" s="15"/>
      <c r="Q53" s="15"/>
      <c r="R53" s="15"/>
      <c r="S53" s="18"/>
      <c r="T53" s="13"/>
      <c r="U53" s="19"/>
      <c r="V53" s="1"/>
      <c r="W53" s="13"/>
      <c r="X53" s="13"/>
      <c r="Y53" s="13"/>
      <c r="Z53" s="13"/>
      <c r="AA53" s="13"/>
      <c r="AB53" s="13"/>
      <c r="AC53" s="13"/>
      <c r="AD53" s="13"/>
      <c r="AE53" s="20"/>
      <c r="AF53" s="20"/>
      <c r="AG53" s="20"/>
    </row>
    <row r="54" spans="1:33" ht="15.75" customHeight="1" x14ac:dyDescent="0.2">
      <c r="A54" s="13"/>
      <c r="B54" s="13"/>
      <c r="C54" s="24"/>
      <c r="D54" s="15"/>
      <c r="E54" s="15"/>
      <c r="F54" s="14"/>
      <c r="G54" s="14"/>
      <c r="H54" s="14"/>
      <c r="I54" s="15"/>
      <c r="J54" s="15"/>
      <c r="K54" s="15"/>
      <c r="L54" s="15"/>
      <c r="M54" s="16"/>
      <c r="N54" s="15"/>
      <c r="O54" s="15"/>
      <c r="P54" s="15"/>
      <c r="Q54" s="15"/>
      <c r="R54" s="15"/>
      <c r="S54" s="18"/>
      <c r="T54" s="13"/>
      <c r="U54" s="19"/>
      <c r="V54" s="1"/>
      <c r="W54" s="13"/>
      <c r="X54" s="13"/>
      <c r="Y54" s="13"/>
      <c r="Z54" s="13"/>
      <c r="AA54" s="13"/>
      <c r="AB54" s="13"/>
      <c r="AC54" s="13"/>
      <c r="AD54" s="13"/>
      <c r="AE54" s="20"/>
      <c r="AF54" s="20"/>
      <c r="AG54" s="20"/>
    </row>
    <row r="55" spans="1:33" ht="15.75" customHeight="1" x14ac:dyDescent="0.2">
      <c r="A55" s="13"/>
      <c r="B55" s="13"/>
      <c r="C55" s="24"/>
      <c r="D55" s="15"/>
      <c r="E55" s="15"/>
      <c r="F55" s="14"/>
      <c r="G55" s="14"/>
      <c r="H55" s="14"/>
      <c r="I55" s="15"/>
      <c r="J55" s="15"/>
      <c r="K55" s="15"/>
      <c r="L55" s="15"/>
      <c r="M55" s="16"/>
      <c r="N55" s="15"/>
      <c r="O55" s="15"/>
      <c r="P55" s="15"/>
      <c r="Q55" s="15"/>
      <c r="R55" s="15"/>
      <c r="S55" s="18"/>
      <c r="T55" s="13"/>
      <c r="U55" s="19"/>
      <c r="V55" s="1"/>
      <c r="W55" s="13"/>
      <c r="X55" s="13"/>
      <c r="Y55" s="13"/>
      <c r="Z55" s="13"/>
      <c r="AA55" s="13"/>
      <c r="AB55" s="13"/>
      <c r="AC55" s="13"/>
      <c r="AD55" s="13"/>
      <c r="AE55" s="20"/>
      <c r="AF55" s="20"/>
      <c r="AG55" s="20"/>
    </row>
    <row r="56" spans="1:33" ht="15.75" customHeight="1" x14ac:dyDescent="0.2">
      <c r="A56" s="13"/>
      <c r="B56" s="13"/>
      <c r="C56" s="24"/>
      <c r="D56" s="15"/>
      <c r="E56" s="15"/>
      <c r="F56" s="14"/>
      <c r="G56" s="14"/>
      <c r="H56" s="14"/>
      <c r="I56" s="15"/>
      <c r="J56" s="15"/>
      <c r="K56" s="15"/>
      <c r="L56" s="15"/>
      <c r="M56" s="16"/>
      <c r="N56" s="15"/>
      <c r="O56" s="15"/>
      <c r="P56" s="15"/>
      <c r="Q56" s="15"/>
      <c r="R56" s="15"/>
      <c r="S56" s="18"/>
      <c r="T56" s="13"/>
      <c r="U56" s="19"/>
      <c r="V56" s="1"/>
      <c r="W56" s="13"/>
      <c r="X56" s="13"/>
      <c r="Y56" s="13"/>
      <c r="Z56" s="13"/>
      <c r="AA56" s="13"/>
      <c r="AB56" s="13"/>
      <c r="AC56" s="13"/>
      <c r="AD56" s="13"/>
      <c r="AE56" s="20"/>
      <c r="AF56" s="20"/>
      <c r="AG56" s="20"/>
    </row>
    <row r="57" spans="1:33" ht="15.75" customHeight="1" x14ac:dyDescent="0.2">
      <c r="A57" s="13"/>
      <c r="B57" s="13"/>
      <c r="C57" s="24"/>
      <c r="D57" s="15"/>
      <c r="E57" s="15"/>
      <c r="F57" s="14"/>
      <c r="G57" s="14"/>
      <c r="H57" s="14"/>
      <c r="I57" s="15"/>
      <c r="J57" s="15"/>
      <c r="K57" s="15"/>
      <c r="L57" s="15"/>
      <c r="M57" s="16"/>
      <c r="N57" s="15"/>
      <c r="O57" s="15"/>
      <c r="P57" s="15"/>
      <c r="Q57" s="15"/>
      <c r="R57" s="15"/>
      <c r="S57" s="18"/>
      <c r="T57" s="13"/>
      <c r="U57" s="19"/>
      <c r="V57" s="1"/>
      <c r="W57" s="13"/>
      <c r="X57" s="13"/>
      <c r="Y57" s="13"/>
      <c r="Z57" s="13"/>
      <c r="AA57" s="13"/>
      <c r="AB57" s="13"/>
      <c r="AC57" s="13"/>
      <c r="AD57" s="13"/>
      <c r="AE57" s="20"/>
      <c r="AF57" s="20"/>
      <c r="AG57" s="20"/>
    </row>
    <row r="58" spans="1:33" ht="15.75" customHeight="1" x14ac:dyDescent="0.2">
      <c r="A58" s="13"/>
      <c r="B58" s="13"/>
      <c r="C58" s="24"/>
      <c r="D58" s="15"/>
      <c r="E58" s="15"/>
      <c r="F58" s="14"/>
      <c r="G58" s="14"/>
      <c r="H58" s="14"/>
      <c r="I58" s="15"/>
      <c r="J58" s="15"/>
      <c r="K58" s="15"/>
      <c r="L58" s="15"/>
      <c r="M58" s="16"/>
      <c r="N58" s="15"/>
      <c r="O58" s="15"/>
      <c r="P58" s="15"/>
      <c r="Q58" s="15"/>
      <c r="R58" s="15"/>
      <c r="S58" s="18"/>
      <c r="T58" s="13"/>
      <c r="U58" s="19"/>
      <c r="V58" s="1"/>
      <c r="W58" s="13"/>
      <c r="X58" s="13"/>
      <c r="Y58" s="13"/>
      <c r="Z58" s="13"/>
      <c r="AA58" s="13"/>
      <c r="AB58" s="13"/>
      <c r="AC58" s="13"/>
      <c r="AD58" s="13"/>
      <c r="AE58" s="20"/>
      <c r="AF58" s="20"/>
      <c r="AG58" s="20"/>
    </row>
    <row r="59" spans="1:33" ht="15.75" customHeight="1" x14ac:dyDescent="0.2">
      <c r="A59" s="13"/>
      <c r="B59" s="13"/>
      <c r="C59" s="24"/>
      <c r="D59" s="15"/>
      <c r="E59" s="15"/>
      <c r="F59" s="14"/>
      <c r="G59" s="14"/>
      <c r="H59" s="14"/>
      <c r="I59" s="15"/>
      <c r="J59" s="15"/>
      <c r="K59" s="15"/>
      <c r="L59" s="15"/>
      <c r="M59" s="16"/>
      <c r="N59" s="15"/>
      <c r="O59" s="15"/>
      <c r="P59" s="15"/>
      <c r="Q59" s="15"/>
      <c r="R59" s="15"/>
      <c r="S59" s="18"/>
      <c r="T59" s="13"/>
      <c r="U59" s="19"/>
      <c r="V59" s="1"/>
      <c r="W59" s="13"/>
      <c r="X59" s="13"/>
      <c r="Y59" s="13"/>
      <c r="Z59" s="13"/>
      <c r="AA59" s="13"/>
      <c r="AB59" s="13"/>
      <c r="AC59" s="13"/>
      <c r="AD59" s="13"/>
      <c r="AE59" s="20"/>
      <c r="AF59" s="20"/>
      <c r="AG59" s="20"/>
    </row>
    <row r="60" spans="1:33" ht="15.75" customHeight="1" x14ac:dyDescent="0.2">
      <c r="A60" s="13"/>
      <c r="B60" s="13"/>
      <c r="C60" s="24"/>
      <c r="D60" s="15"/>
      <c r="E60" s="15"/>
      <c r="F60" s="14"/>
      <c r="G60" s="14"/>
      <c r="H60" s="14"/>
      <c r="I60" s="15"/>
      <c r="J60" s="15"/>
      <c r="K60" s="15"/>
      <c r="L60" s="15"/>
      <c r="M60" s="16"/>
      <c r="N60" s="15"/>
      <c r="O60" s="15"/>
      <c r="P60" s="15"/>
      <c r="Q60" s="15"/>
      <c r="R60" s="15"/>
      <c r="S60" s="18"/>
      <c r="T60" s="13"/>
      <c r="U60" s="19"/>
      <c r="V60" s="1"/>
      <c r="W60" s="13"/>
      <c r="X60" s="13"/>
      <c r="Y60" s="13"/>
      <c r="Z60" s="13"/>
      <c r="AA60" s="13"/>
      <c r="AB60" s="13"/>
      <c r="AC60" s="13"/>
      <c r="AD60" s="13"/>
      <c r="AE60" s="20"/>
      <c r="AF60" s="20"/>
      <c r="AG60" s="20"/>
    </row>
    <row r="61" spans="1:33" ht="15.75" customHeight="1" x14ac:dyDescent="0.2">
      <c r="A61" s="13"/>
      <c r="B61" s="13"/>
      <c r="C61" s="24"/>
      <c r="D61" s="15"/>
      <c r="E61" s="15"/>
      <c r="F61" s="14"/>
      <c r="G61" s="14"/>
      <c r="H61" s="14"/>
      <c r="I61" s="15"/>
      <c r="J61" s="15"/>
      <c r="K61" s="15"/>
      <c r="L61" s="15"/>
      <c r="M61" s="16"/>
      <c r="N61" s="15"/>
      <c r="O61" s="15"/>
      <c r="P61" s="15"/>
      <c r="Q61" s="15"/>
      <c r="R61" s="15"/>
      <c r="S61" s="18"/>
      <c r="T61" s="13"/>
      <c r="U61" s="19"/>
      <c r="V61" s="1"/>
      <c r="W61" s="13"/>
      <c r="X61" s="13"/>
      <c r="Y61" s="13"/>
      <c r="Z61" s="13"/>
      <c r="AA61" s="13"/>
      <c r="AB61" s="13"/>
      <c r="AC61" s="13"/>
      <c r="AD61" s="13"/>
      <c r="AE61" s="20"/>
      <c r="AF61" s="20"/>
      <c r="AG61" s="20"/>
    </row>
    <row r="62" spans="1:33" ht="15.75" customHeight="1" x14ac:dyDescent="0.2">
      <c r="A62" s="13"/>
      <c r="B62" s="13"/>
      <c r="C62" s="24"/>
      <c r="D62" s="15"/>
      <c r="E62" s="15"/>
      <c r="F62" s="14"/>
      <c r="G62" s="14"/>
      <c r="H62" s="14"/>
      <c r="I62" s="15"/>
      <c r="J62" s="15"/>
      <c r="K62" s="15"/>
      <c r="L62" s="15"/>
      <c r="M62" s="16"/>
      <c r="N62" s="15"/>
      <c r="O62" s="15"/>
      <c r="P62" s="15"/>
      <c r="Q62" s="15"/>
      <c r="R62" s="15"/>
      <c r="S62" s="18"/>
      <c r="T62" s="13"/>
      <c r="U62" s="19"/>
      <c r="V62" s="1"/>
      <c r="W62" s="13"/>
      <c r="X62" s="13"/>
      <c r="Y62" s="13"/>
      <c r="Z62" s="13"/>
      <c r="AA62" s="13"/>
      <c r="AB62" s="13"/>
      <c r="AC62" s="13"/>
      <c r="AD62" s="13"/>
      <c r="AE62" s="20"/>
      <c r="AF62" s="20"/>
      <c r="AG62" s="20"/>
    </row>
    <row r="63" spans="1:33" ht="15.75" customHeight="1" x14ac:dyDescent="0.2">
      <c r="A63" s="13"/>
      <c r="B63" s="13"/>
      <c r="C63" s="24"/>
      <c r="D63" s="15"/>
      <c r="E63" s="15"/>
      <c r="F63" s="14"/>
      <c r="G63" s="14"/>
      <c r="H63" s="14"/>
      <c r="I63" s="15"/>
      <c r="J63" s="15"/>
      <c r="K63" s="15"/>
      <c r="L63" s="15"/>
      <c r="M63" s="16"/>
      <c r="N63" s="15"/>
      <c r="O63" s="15"/>
      <c r="P63" s="15"/>
      <c r="Q63" s="15"/>
      <c r="R63" s="15"/>
      <c r="S63" s="18"/>
      <c r="T63" s="13"/>
      <c r="U63" s="19"/>
      <c r="V63" s="1"/>
      <c r="W63" s="13"/>
      <c r="X63" s="13"/>
      <c r="Y63" s="13"/>
      <c r="Z63" s="13"/>
      <c r="AA63" s="13"/>
      <c r="AB63" s="13"/>
      <c r="AC63" s="13"/>
      <c r="AD63" s="13"/>
      <c r="AE63" s="20"/>
      <c r="AF63" s="20"/>
      <c r="AG63" s="20"/>
    </row>
    <row r="64" spans="1:33" ht="15.75" customHeight="1" x14ac:dyDescent="0.2">
      <c r="A64" s="13"/>
      <c r="B64" s="13"/>
      <c r="C64" s="24"/>
      <c r="D64" s="15"/>
      <c r="E64" s="15"/>
      <c r="F64" s="14"/>
      <c r="G64" s="14"/>
      <c r="H64" s="14"/>
      <c r="I64" s="15"/>
      <c r="J64" s="15"/>
      <c r="K64" s="15"/>
      <c r="L64" s="15"/>
      <c r="M64" s="16"/>
      <c r="N64" s="15"/>
      <c r="O64" s="15"/>
      <c r="P64" s="15"/>
      <c r="Q64" s="15"/>
      <c r="R64" s="15"/>
      <c r="S64" s="18"/>
      <c r="T64" s="13"/>
      <c r="U64" s="19"/>
      <c r="V64" s="1"/>
      <c r="W64" s="13"/>
      <c r="X64" s="13"/>
      <c r="Y64" s="13"/>
      <c r="Z64" s="13"/>
      <c r="AA64" s="13"/>
      <c r="AB64" s="13"/>
      <c r="AC64" s="13"/>
      <c r="AD64" s="13"/>
      <c r="AE64" s="20"/>
      <c r="AF64" s="20"/>
      <c r="AG64" s="20"/>
    </row>
    <row r="65" spans="1:33" ht="15.75" customHeight="1" x14ac:dyDescent="0.2">
      <c r="A65" s="13"/>
      <c r="B65" s="13"/>
      <c r="C65" s="24"/>
      <c r="D65" s="15"/>
      <c r="E65" s="15"/>
      <c r="F65" s="14"/>
      <c r="G65" s="14"/>
      <c r="H65" s="14"/>
      <c r="I65" s="15"/>
      <c r="J65" s="15"/>
      <c r="K65" s="15"/>
      <c r="L65" s="15"/>
      <c r="M65" s="16"/>
      <c r="N65" s="15"/>
      <c r="O65" s="15"/>
      <c r="P65" s="15"/>
      <c r="Q65" s="15"/>
      <c r="R65" s="15"/>
      <c r="S65" s="18"/>
      <c r="T65" s="13"/>
      <c r="U65" s="19"/>
      <c r="V65" s="1"/>
      <c r="W65" s="13"/>
      <c r="X65" s="13"/>
      <c r="Y65" s="13"/>
      <c r="Z65" s="13"/>
      <c r="AA65" s="13"/>
      <c r="AB65" s="13"/>
      <c r="AC65" s="13"/>
      <c r="AD65" s="13"/>
      <c r="AE65" s="20"/>
      <c r="AF65" s="20"/>
      <c r="AG65" s="20"/>
    </row>
    <row r="66" spans="1:33" ht="15.75" customHeight="1" x14ac:dyDescent="0.2">
      <c r="A66" s="13"/>
      <c r="B66" s="13"/>
      <c r="C66" s="24"/>
      <c r="D66" s="15"/>
      <c r="E66" s="15"/>
      <c r="F66" s="14"/>
      <c r="G66" s="14"/>
      <c r="H66" s="14"/>
      <c r="I66" s="15"/>
      <c r="J66" s="15"/>
      <c r="K66" s="15"/>
      <c r="L66" s="15"/>
      <c r="M66" s="16"/>
      <c r="N66" s="15"/>
      <c r="O66" s="15"/>
      <c r="P66" s="15"/>
      <c r="Q66" s="15"/>
      <c r="R66" s="15"/>
      <c r="S66" s="18"/>
      <c r="T66" s="13"/>
      <c r="U66" s="19"/>
      <c r="V66" s="1"/>
      <c r="W66" s="13"/>
      <c r="X66" s="13"/>
      <c r="Y66" s="13"/>
      <c r="Z66" s="13"/>
      <c r="AA66" s="13"/>
      <c r="AB66" s="13"/>
      <c r="AC66" s="13"/>
      <c r="AD66" s="13"/>
      <c r="AE66" s="20"/>
      <c r="AF66" s="20"/>
      <c r="AG66" s="20"/>
    </row>
    <row r="67" spans="1:33" ht="15.75" customHeight="1" x14ac:dyDescent="0.2">
      <c r="A67" s="13"/>
      <c r="B67" s="13"/>
      <c r="C67" s="24"/>
      <c r="D67" s="15"/>
      <c r="E67" s="15"/>
      <c r="F67" s="14"/>
      <c r="G67" s="14"/>
      <c r="H67" s="14"/>
      <c r="I67" s="15"/>
      <c r="J67" s="15"/>
      <c r="K67" s="15"/>
      <c r="L67" s="15"/>
      <c r="M67" s="16"/>
      <c r="N67" s="15"/>
      <c r="O67" s="15"/>
      <c r="P67" s="15"/>
      <c r="Q67" s="15"/>
      <c r="R67" s="15"/>
      <c r="S67" s="18"/>
      <c r="T67" s="13"/>
      <c r="U67" s="19"/>
      <c r="V67" s="1"/>
      <c r="W67" s="13"/>
      <c r="X67" s="13"/>
      <c r="Y67" s="13"/>
      <c r="Z67" s="13"/>
      <c r="AA67" s="13"/>
      <c r="AB67" s="13"/>
      <c r="AC67" s="13"/>
      <c r="AD67" s="13"/>
      <c r="AE67" s="20"/>
      <c r="AF67" s="20"/>
      <c r="AG67" s="20"/>
    </row>
    <row r="68" spans="1:33" ht="15.75" customHeight="1" x14ac:dyDescent="0.2">
      <c r="A68" s="13"/>
      <c r="B68" s="13"/>
      <c r="C68" s="24"/>
      <c r="D68" s="15"/>
      <c r="E68" s="15"/>
      <c r="F68" s="14"/>
      <c r="G68" s="14"/>
      <c r="H68" s="14"/>
      <c r="I68" s="15"/>
      <c r="J68" s="15"/>
      <c r="K68" s="15"/>
      <c r="L68" s="15"/>
      <c r="M68" s="16"/>
      <c r="N68" s="15"/>
      <c r="O68" s="15"/>
      <c r="P68" s="15"/>
      <c r="Q68" s="15"/>
      <c r="R68" s="15"/>
      <c r="S68" s="18"/>
      <c r="T68" s="13"/>
      <c r="U68" s="19"/>
      <c r="V68" s="1"/>
      <c r="W68" s="13"/>
      <c r="X68" s="13"/>
      <c r="Y68" s="13"/>
      <c r="Z68" s="13"/>
      <c r="AA68" s="13"/>
      <c r="AB68" s="13"/>
      <c r="AC68" s="13"/>
      <c r="AD68" s="13"/>
      <c r="AE68" s="20"/>
      <c r="AF68" s="20"/>
      <c r="AG68" s="20"/>
    </row>
    <row r="69" spans="1:33" ht="15.75" customHeight="1" x14ac:dyDescent="0.2">
      <c r="A69" s="13"/>
      <c r="B69" s="13"/>
      <c r="C69" s="24"/>
      <c r="D69" s="15"/>
      <c r="E69" s="15"/>
      <c r="F69" s="14"/>
      <c r="G69" s="14"/>
      <c r="H69" s="14"/>
      <c r="I69" s="15"/>
      <c r="J69" s="15"/>
      <c r="K69" s="15"/>
      <c r="L69" s="15"/>
      <c r="M69" s="16"/>
      <c r="N69" s="15"/>
      <c r="O69" s="15"/>
      <c r="P69" s="15"/>
      <c r="Q69" s="15"/>
      <c r="R69" s="15"/>
      <c r="S69" s="18"/>
      <c r="T69" s="13"/>
      <c r="U69" s="19"/>
      <c r="V69" s="1"/>
      <c r="W69" s="13"/>
      <c r="X69" s="13"/>
      <c r="Y69" s="13"/>
      <c r="Z69" s="13"/>
      <c r="AA69" s="13"/>
      <c r="AB69" s="13"/>
      <c r="AC69" s="13"/>
      <c r="AD69" s="13"/>
      <c r="AE69" s="20"/>
      <c r="AF69" s="20"/>
      <c r="AG69" s="20"/>
    </row>
    <row r="70" spans="1:33" ht="15.75" customHeight="1" x14ac:dyDescent="0.2">
      <c r="A70" s="13"/>
      <c r="B70" s="13"/>
      <c r="C70" s="24"/>
      <c r="D70" s="15"/>
      <c r="E70" s="15"/>
      <c r="F70" s="14"/>
      <c r="G70" s="14"/>
      <c r="H70" s="14"/>
      <c r="I70" s="15"/>
      <c r="J70" s="15"/>
      <c r="K70" s="15"/>
      <c r="L70" s="15"/>
      <c r="M70" s="16"/>
      <c r="N70" s="15"/>
      <c r="O70" s="15"/>
      <c r="P70" s="15"/>
      <c r="Q70" s="15"/>
      <c r="R70" s="15"/>
      <c r="S70" s="18"/>
      <c r="T70" s="13"/>
      <c r="U70" s="19"/>
      <c r="V70" s="1"/>
      <c r="W70" s="13"/>
      <c r="X70" s="13"/>
      <c r="Y70" s="13"/>
      <c r="Z70" s="13"/>
      <c r="AA70" s="13"/>
      <c r="AB70" s="13"/>
      <c r="AC70" s="13"/>
      <c r="AD70" s="13"/>
      <c r="AE70" s="20"/>
      <c r="AF70" s="20"/>
      <c r="AG70" s="20"/>
    </row>
    <row r="71" spans="1:33" ht="15.75" customHeight="1" x14ac:dyDescent="0.2">
      <c r="A71" s="13"/>
      <c r="B71" s="13"/>
      <c r="C71" s="24"/>
      <c r="D71" s="15"/>
      <c r="E71" s="15"/>
      <c r="F71" s="14"/>
      <c r="G71" s="14"/>
      <c r="H71" s="14"/>
      <c r="I71" s="15"/>
      <c r="J71" s="15"/>
      <c r="K71" s="15"/>
      <c r="L71" s="15"/>
      <c r="M71" s="16"/>
      <c r="N71" s="15"/>
      <c r="O71" s="15"/>
      <c r="P71" s="15"/>
      <c r="Q71" s="15"/>
      <c r="R71" s="15"/>
      <c r="S71" s="18"/>
      <c r="T71" s="13"/>
      <c r="U71" s="19"/>
      <c r="V71" s="1"/>
      <c r="W71" s="13"/>
      <c r="X71" s="13"/>
      <c r="Y71" s="13"/>
      <c r="Z71" s="13"/>
      <c r="AA71" s="13"/>
      <c r="AB71" s="13"/>
      <c r="AC71" s="13"/>
      <c r="AD71" s="13"/>
      <c r="AE71" s="20"/>
      <c r="AF71" s="20"/>
      <c r="AG71" s="20"/>
    </row>
    <row r="72" spans="1:33" ht="15.75" customHeight="1" x14ac:dyDescent="0.2">
      <c r="A72" s="13"/>
      <c r="B72" s="13"/>
      <c r="C72" s="24"/>
      <c r="D72" s="15"/>
      <c r="E72" s="15"/>
      <c r="F72" s="14"/>
      <c r="G72" s="14"/>
      <c r="H72" s="14"/>
      <c r="I72" s="15"/>
      <c r="J72" s="15"/>
      <c r="K72" s="15"/>
      <c r="L72" s="15"/>
      <c r="M72" s="16"/>
      <c r="N72" s="15"/>
      <c r="O72" s="15"/>
      <c r="P72" s="15"/>
      <c r="Q72" s="15"/>
      <c r="R72" s="15"/>
      <c r="S72" s="18"/>
      <c r="T72" s="13"/>
      <c r="U72" s="19"/>
      <c r="V72" s="1"/>
      <c r="W72" s="13"/>
      <c r="X72" s="13"/>
      <c r="Y72" s="13"/>
      <c r="Z72" s="13"/>
      <c r="AA72" s="13"/>
      <c r="AB72" s="13"/>
      <c r="AC72" s="13"/>
      <c r="AD72" s="13"/>
      <c r="AE72" s="20"/>
      <c r="AF72" s="20"/>
      <c r="AG72" s="20"/>
    </row>
    <row r="73" spans="1:33" ht="15.75" customHeight="1" x14ac:dyDescent="0.2">
      <c r="A73" s="13"/>
      <c r="B73" s="13"/>
      <c r="C73" s="24"/>
      <c r="D73" s="15"/>
      <c r="E73" s="15"/>
      <c r="F73" s="14"/>
      <c r="G73" s="14"/>
      <c r="H73" s="14"/>
      <c r="I73" s="15"/>
      <c r="J73" s="15"/>
      <c r="K73" s="15"/>
      <c r="L73" s="15"/>
      <c r="M73" s="16"/>
      <c r="N73" s="15"/>
      <c r="O73" s="15"/>
      <c r="P73" s="15"/>
      <c r="Q73" s="15"/>
      <c r="R73" s="15"/>
      <c r="S73" s="18"/>
      <c r="T73" s="13"/>
      <c r="U73" s="19"/>
      <c r="V73" s="1"/>
      <c r="W73" s="13"/>
      <c r="X73" s="13"/>
      <c r="Y73" s="13"/>
      <c r="Z73" s="13"/>
      <c r="AA73" s="13"/>
      <c r="AB73" s="13"/>
      <c r="AC73" s="13"/>
      <c r="AD73" s="13"/>
      <c r="AE73" s="20"/>
      <c r="AF73" s="20"/>
      <c r="AG73" s="20"/>
    </row>
    <row r="74" spans="1:33" ht="15.75" customHeight="1" x14ac:dyDescent="0.2">
      <c r="A74" s="13"/>
      <c r="B74" s="13"/>
      <c r="C74" s="24"/>
      <c r="D74" s="15"/>
      <c r="E74" s="15"/>
      <c r="F74" s="14"/>
      <c r="G74" s="14"/>
      <c r="H74" s="14"/>
      <c r="I74" s="15"/>
      <c r="J74" s="15"/>
      <c r="K74" s="15"/>
      <c r="L74" s="15"/>
      <c r="M74" s="16"/>
      <c r="N74" s="15"/>
      <c r="O74" s="15"/>
      <c r="P74" s="15"/>
      <c r="Q74" s="15"/>
      <c r="R74" s="15"/>
      <c r="S74" s="18"/>
      <c r="T74" s="13"/>
      <c r="U74" s="19"/>
      <c r="V74" s="1"/>
      <c r="W74" s="13"/>
      <c r="X74" s="13"/>
      <c r="Y74" s="13"/>
      <c r="Z74" s="13"/>
      <c r="AA74" s="13"/>
      <c r="AB74" s="13"/>
      <c r="AC74" s="13"/>
      <c r="AD74" s="13"/>
      <c r="AE74" s="20"/>
      <c r="AF74" s="20"/>
      <c r="AG74" s="20"/>
    </row>
    <row r="75" spans="1:33" ht="15.75" customHeight="1" x14ac:dyDescent="0.2">
      <c r="A75" s="13"/>
      <c r="B75" s="13"/>
      <c r="C75" s="24"/>
      <c r="D75" s="15"/>
      <c r="E75" s="15"/>
      <c r="F75" s="14"/>
      <c r="G75" s="14"/>
      <c r="H75" s="14"/>
      <c r="I75" s="15"/>
      <c r="J75" s="15"/>
      <c r="K75" s="15"/>
      <c r="L75" s="15"/>
      <c r="M75" s="16"/>
      <c r="N75" s="15"/>
      <c r="O75" s="15"/>
      <c r="P75" s="15"/>
      <c r="Q75" s="15"/>
      <c r="R75" s="15"/>
      <c r="S75" s="18"/>
      <c r="T75" s="13"/>
      <c r="U75" s="19"/>
      <c r="V75" s="1"/>
      <c r="W75" s="13"/>
      <c r="X75" s="13"/>
      <c r="Y75" s="13"/>
      <c r="Z75" s="13"/>
      <c r="AA75" s="13"/>
      <c r="AB75" s="13"/>
      <c r="AC75" s="13"/>
      <c r="AD75" s="13"/>
      <c r="AE75" s="20"/>
      <c r="AF75" s="20"/>
      <c r="AG75" s="20"/>
    </row>
    <row r="76" spans="1:33" ht="15.75" customHeight="1" x14ac:dyDescent="0.2">
      <c r="A76" s="13"/>
      <c r="B76" s="13"/>
      <c r="C76" s="24"/>
      <c r="D76" s="15"/>
      <c r="E76" s="15"/>
      <c r="F76" s="14"/>
      <c r="G76" s="14"/>
      <c r="H76" s="14"/>
      <c r="I76" s="15"/>
      <c r="J76" s="15"/>
      <c r="K76" s="15"/>
      <c r="L76" s="15"/>
      <c r="M76" s="16"/>
      <c r="N76" s="15"/>
      <c r="O76" s="15"/>
      <c r="P76" s="15"/>
      <c r="Q76" s="15"/>
      <c r="R76" s="15"/>
      <c r="S76" s="18"/>
      <c r="T76" s="13"/>
      <c r="U76" s="19"/>
      <c r="V76" s="1"/>
      <c r="W76" s="13"/>
      <c r="X76" s="13"/>
      <c r="Y76" s="13"/>
      <c r="Z76" s="13"/>
      <c r="AA76" s="13"/>
      <c r="AB76" s="13"/>
      <c r="AC76" s="13"/>
      <c r="AD76" s="13"/>
      <c r="AE76" s="20"/>
      <c r="AF76" s="20"/>
      <c r="AG76" s="20"/>
    </row>
    <row r="77" spans="1:33" ht="15.75" customHeight="1" x14ac:dyDescent="0.2">
      <c r="A77" s="13"/>
      <c r="B77" s="13"/>
      <c r="C77" s="24"/>
      <c r="D77" s="15"/>
      <c r="E77" s="15"/>
      <c r="F77" s="14"/>
      <c r="G77" s="14"/>
      <c r="H77" s="14"/>
      <c r="I77" s="15"/>
      <c r="J77" s="15"/>
      <c r="K77" s="15"/>
      <c r="L77" s="15"/>
      <c r="M77" s="16"/>
      <c r="N77" s="15"/>
      <c r="O77" s="15"/>
      <c r="P77" s="15"/>
      <c r="Q77" s="15"/>
      <c r="R77" s="15"/>
      <c r="S77" s="18"/>
      <c r="T77" s="13"/>
      <c r="U77" s="19"/>
      <c r="V77" s="1"/>
      <c r="W77" s="13"/>
      <c r="X77" s="13"/>
      <c r="Y77" s="13"/>
      <c r="Z77" s="13"/>
      <c r="AA77" s="13"/>
      <c r="AB77" s="13"/>
      <c r="AC77" s="13"/>
      <c r="AD77" s="13"/>
      <c r="AE77" s="20"/>
      <c r="AF77" s="20"/>
      <c r="AG77" s="20"/>
    </row>
    <row r="78" spans="1:33" ht="15.75" customHeight="1" x14ac:dyDescent="0.2">
      <c r="A78" s="13"/>
      <c r="B78" s="13"/>
      <c r="C78" s="24"/>
      <c r="D78" s="15"/>
      <c r="E78" s="15"/>
      <c r="F78" s="14"/>
      <c r="G78" s="14"/>
      <c r="H78" s="14"/>
      <c r="I78" s="15"/>
      <c r="J78" s="15"/>
      <c r="K78" s="15"/>
      <c r="L78" s="15"/>
      <c r="M78" s="16"/>
      <c r="N78" s="15"/>
      <c r="O78" s="15"/>
      <c r="P78" s="15"/>
      <c r="Q78" s="15"/>
      <c r="R78" s="15"/>
      <c r="S78" s="18"/>
      <c r="T78" s="13"/>
      <c r="U78" s="19"/>
      <c r="V78" s="1"/>
      <c r="W78" s="13"/>
      <c r="X78" s="13"/>
      <c r="Y78" s="13"/>
      <c r="Z78" s="13"/>
      <c r="AA78" s="13"/>
      <c r="AB78" s="13"/>
      <c r="AC78" s="13"/>
      <c r="AD78" s="13"/>
      <c r="AE78" s="20"/>
      <c r="AF78" s="20"/>
      <c r="AG78" s="20"/>
    </row>
    <row r="79" spans="1:33" ht="15.75" customHeight="1" x14ac:dyDescent="0.2">
      <c r="A79" s="13"/>
      <c r="B79" s="13"/>
      <c r="C79" s="24"/>
      <c r="D79" s="15"/>
      <c r="E79" s="15"/>
      <c r="F79" s="14"/>
      <c r="G79" s="14"/>
      <c r="H79" s="14"/>
      <c r="I79" s="15"/>
      <c r="J79" s="15"/>
      <c r="K79" s="15"/>
      <c r="L79" s="15"/>
      <c r="M79" s="16"/>
      <c r="N79" s="15"/>
      <c r="O79" s="15"/>
      <c r="P79" s="15"/>
      <c r="Q79" s="15"/>
      <c r="R79" s="15"/>
      <c r="S79" s="18"/>
      <c r="T79" s="13"/>
      <c r="U79" s="19"/>
      <c r="V79" s="1"/>
      <c r="W79" s="13"/>
      <c r="X79" s="13"/>
      <c r="Y79" s="13"/>
      <c r="Z79" s="13"/>
      <c r="AA79" s="13"/>
      <c r="AB79" s="13"/>
      <c r="AC79" s="13"/>
      <c r="AD79" s="13"/>
      <c r="AE79" s="20"/>
      <c r="AF79" s="20"/>
      <c r="AG79" s="20"/>
    </row>
    <row r="80" spans="1:33" ht="15.75" customHeight="1" x14ac:dyDescent="0.2">
      <c r="A80" s="13"/>
      <c r="B80" s="13"/>
      <c r="C80" s="24"/>
      <c r="D80" s="15"/>
      <c r="E80" s="15"/>
      <c r="F80" s="14"/>
      <c r="G80" s="14"/>
      <c r="H80" s="14"/>
      <c r="I80" s="15"/>
      <c r="J80" s="15"/>
      <c r="K80" s="15"/>
      <c r="L80" s="15"/>
      <c r="M80" s="16"/>
      <c r="N80" s="15"/>
      <c r="O80" s="15"/>
      <c r="P80" s="15"/>
      <c r="Q80" s="15"/>
      <c r="R80" s="15"/>
      <c r="S80" s="18"/>
      <c r="T80" s="13"/>
      <c r="U80" s="19"/>
      <c r="V80" s="1"/>
      <c r="W80" s="13"/>
      <c r="X80" s="13"/>
      <c r="Y80" s="13"/>
      <c r="Z80" s="13"/>
      <c r="AA80" s="13"/>
      <c r="AB80" s="13"/>
      <c r="AC80" s="13"/>
      <c r="AD80" s="13"/>
      <c r="AE80" s="20"/>
      <c r="AF80" s="20"/>
      <c r="AG80" s="20"/>
    </row>
    <row r="81" spans="1:33" ht="15.75" customHeight="1" x14ac:dyDescent="0.2">
      <c r="A81" s="13"/>
      <c r="B81" s="13"/>
      <c r="C81" s="24"/>
      <c r="D81" s="15"/>
      <c r="E81" s="15"/>
      <c r="F81" s="14"/>
      <c r="G81" s="14"/>
      <c r="H81" s="14"/>
      <c r="I81" s="15"/>
      <c r="J81" s="15"/>
      <c r="K81" s="15"/>
      <c r="L81" s="15"/>
      <c r="M81" s="16"/>
      <c r="N81" s="15"/>
      <c r="O81" s="15"/>
      <c r="P81" s="15"/>
      <c r="Q81" s="15"/>
      <c r="R81" s="15"/>
      <c r="S81" s="18"/>
      <c r="T81" s="13"/>
      <c r="U81" s="19"/>
      <c r="V81" s="1"/>
      <c r="W81" s="13"/>
      <c r="X81" s="13"/>
      <c r="Y81" s="13"/>
      <c r="Z81" s="13"/>
      <c r="AA81" s="13"/>
      <c r="AB81" s="13"/>
      <c r="AC81" s="13"/>
      <c r="AD81" s="13"/>
      <c r="AE81" s="20"/>
      <c r="AF81" s="20"/>
      <c r="AG81" s="20"/>
    </row>
    <row r="82" spans="1:33" ht="15.75" customHeight="1" x14ac:dyDescent="0.2">
      <c r="A82" s="13"/>
      <c r="B82" s="13"/>
      <c r="C82" s="24"/>
      <c r="D82" s="15"/>
      <c r="E82" s="15"/>
      <c r="F82" s="14"/>
      <c r="G82" s="14"/>
      <c r="H82" s="14"/>
      <c r="I82" s="15"/>
      <c r="J82" s="15"/>
      <c r="K82" s="15"/>
      <c r="L82" s="15"/>
      <c r="M82" s="16"/>
      <c r="N82" s="15"/>
      <c r="O82" s="15"/>
      <c r="P82" s="15"/>
      <c r="Q82" s="15"/>
      <c r="R82" s="15"/>
      <c r="S82" s="18"/>
      <c r="T82" s="13"/>
      <c r="U82" s="19"/>
      <c r="V82" s="1"/>
      <c r="W82" s="13"/>
      <c r="X82" s="13"/>
      <c r="Y82" s="13"/>
      <c r="Z82" s="13"/>
      <c r="AA82" s="13"/>
      <c r="AB82" s="13"/>
      <c r="AC82" s="13"/>
      <c r="AD82" s="13"/>
      <c r="AE82" s="20"/>
      <c r="AF82" s="20"/>
      <c r="AG82" s="20"/>
    </row>
    <row r="83" spans="1:33" ht="15.75" customHeight="1" x14ac:dyDescent="0.2">
      <c r="A83" s="13"/>
      <c r="B83" s="13"/>
      <c r="C83" s="24"/>
      <c r="D83" s="15"/>
      <c r="E83" s="15"/>
      <c r="F83" s="14"/>
      <c r="G83" s="14"/>
      <c r="H83" s="14"/>
      <c r="I83" s="15"/>
      <c r="J83" s="15"/>
      <c r="K83" s="15"/>
      <c r="L83" s="15"/>
      <c r="M83" s="16"/>
      <c r="N83" s="15"/>
      <c r="O83" s="15"/>
      <c r="P83" s="15"/>
      <c r="Q83" s="15"/>
      <c r="R83" s="15"/>
      <c r="S83" s="18"/>
      <c r="T83" s="13"/>
      <c r="U83" s="19"/>
      <c r="V83" s="1"/>
      <c r="W83" s="13"/>
      <c r="X83" s="13"/>
      <c r="Y83" s="13"/>
      <c r="Z83" s="13"/>
      <c r="AA83" s="13"/>
      <c r="AB83" s="13"/>
      <c r="AC83" s="13"/>
      <c r="AD83" s="13"/>
      <c r="AE83" s="20"/>
      <c r="AF83" s="20"/>
      <c r="AG83" s="20"/>
    </row>
    <row r="84" spans="1:33" ht="15.75" customHeight="1" x14ac:dyDescent="0.2">
      <c r="A84" s="13"/>
      <c r="B84" s="13"/>
      <c r="C84" s="24"/>
      <c r="D84" s="15"/>
      <c r="E84" s="15"/>
      <c r="F84" s="14"/>
      <c r="G84" s="14"/>
      <c r="H84" s="14"/>
      <c r="I84" s="15"/>
      <c r="J84" s="15"/>
      <c r="K84" s="15"/>
      <c r="L84" s="15"/>
      <c r="M84" s="16"/>
      <c r="N84" s="15"/>
      <c r="O84" s="15"/>
      <c r="P84" s="15"/>
      <c r="Q84" s="15"/>
      <c r="R84" s="15"/>
      <c r="S84" s="18"/>
      <c r="T84" s="13"/>
      <c r="U84" s="19"/>
      <c r="V84" s="1"/>
      <c r="W84" s="13"/>
      <c r="X84" s="13"/>
      <c r="Y84" s="13"/>
      <c r="Z84" s="13"/>
      <c r="AA84" s="13"/>
      <c r="AB84" s="13"/>
      <c r="AC84" s="13"/>
      <c r="AD84" s="13"/>
      <c r="AE84" s="20"/>
      <c r="AF84" s="20"/>
      <c r="AG84" s="20"/>
    </row>
    <row r="85" spans="1:33" ht="15.75" customHeight="1" x14ac:dyDescent="0.2">
      <c r="A85" s="13"/>
      <c r="B85" s="13"/>
      <c r="C85" s="24"/>
      <c r="D85" s="15"/>
      <c r="E85" s="15"/>
      <c r="F85" s="14"/>
      <c r="G85" s="14"/>
      <c r="H85" s="14"/>
      <c r="I85" s="15"/>
      <c r="J85" s="15"/>
      <c r="K85" s="15"/>
      <c r="L85" s="15"/>
      <c r="M85" s="16"/>
      <c r="N85" s="15"/>
      <c r="O85" s="15"/>
      <c r="P85" s="15"/>
      <c r="Q85" s="15"/>
      <c r="R85" s="15"/>
      <c r="S85" s="18"/>
      <c r="T85" s="13"/>
      <c r="U85" s="19"/>
      <c r="V85" s="1"/>
      <c r="W85" s="13"/>
      <c r="X85" s="13"/>
      <c r="Y85" s="13"/>
      <c r="Z85" s="13"/>
      <c r="AA85" s="13"/>
      <c r="AB85" s="13"/>
      <c r="AC85" s="13"/>
      <c r="AD85" s="13"/>
      <c r="AE85" s="20"/>
      <c r="AF85" s="20"/>
      <c r="AG85" s="20"/>
    </row>
    <row r="86" spans="1:33" ht="15.75" customHeight="1" x14ac:dyDescent="0.2">
      <c r="A86" s="13"/>
      <c r="B86" s="13"/>
      <c r="C86" s="24"/>
      <c r="D86" s="15"/>
      <c r="E86" s="15"/>
      <c r="F86" s="14"/>
      <c r="G86" s="14"/>
      <c r="H86" s="14"/>
      <c r="I86" s="15"/>
      <c r="J86" s="15"/>
      <c r="K86" s="15"/>
      <c r="L86" s="15"/>
      <c r="M86" s="16"/>
      <c r="N86" s="15"/>
      <c r="O86" s="15"/>
      <c r="P86" s="15"/>
      <c r="Q86" s="15"/>
      <c r="R86" s="15"/>
      <c r="S86" s="18"/>
      <c r="T86" s="13"/>
      <c r="U86" s="19"/>
      <c r="V86" s="1"/>
      <c r="W86" s="13"/>
      <c r="X86" s="13"/>
      <c r="Y86" s="13"/>
      <c r="Z86" s="13"/>
      <c r="AA86" s="13"/>
      <c r="AB86" s="13"/>
      <c r="AC86" s="13"/>
      <c r="AD86" s="13"/>
      <c r="AE86" s="20"/>
      <c r="AF86" s="20"/>
      <c r="AG86" s="20"/>
    </row>
    <row r="87" spans="1:33" ht="15.75" customHeight="1" x14ac:dyDescent="0.2">
      <c r="A87" s="13"/>
      <c r="B87" s="13"/>
      <c r="C87" s="24"/>
      <c r="D87" s="15"/>
      <c r="E87" s="15"/>
      <c r="F87" s="14"/>
      <c r="G87" s="14"/>
      <c r="H87" s="14"/>
      <c r="I87" s="15"/>
      <c r="J87" s="15"/>
      <c r="K87" s="15"/>
      <c r="L87" s="15"/>
      <c r="M87" s="16"/>
      <c r="N87" s="15"/>
      <c r="O87" s="15"/>
      <c r="P87" s="15"/>
      <c r="Q87" s="15"/>
      <c r="R87" s="15"/>
      <c r="S87" s="18"/>
      <c r="T87" s="13"/>
      <c r="U87" s="19"/>
      <c r="V87" s="1"/>
      <c r="W87" s="13"/>
      <c r="X87" s="13"/>
      <c r="Y87" s="13"/>
      <c r="Z87" s="13"/>
      <c r="AA87" s="13"/>
      <c r="AB87" s="13"/>
      <c r="AC87" s="13"/>
      <c r="AD87" s="13"/>
      <c r="AE87" s="20"/>
      <c r="AF87" s="20"/>
      <c r="AG87" s="20"/>
    </row>
    <row r="88" spans="1:33" ht="15.75" customHeight="1" x14ac:dyDescent="0.2">
      <c r="A88" s="13"/>
      <c r="B88" s="13"/>
      <c r="C88" s="24"/>
      <c r="D88" s="15"/>
      <c r="E88" s="15"/>
      <c r="F88" s="14"/>
      <c r="G88" s="14"/>
      <c r="H88" s="14"/>
      <c r="I88" s="15"/>
      <c r="J88" s="15"/>
      <c r="K88" s="15"/>
      <c r="L88" s="15"/>
      <c r="M88" s="16"/>
      <c r="N88" s="15"/>
      <c r="O88" s="15"/>
      <c r="P88" s="15"/>
      <c r="Q88" s="15"/>
      <c r="R88" s="15"/>
      <c r="S88" s="18"/>
      <c r="T88" s="13"/>
      <c r="U88" s="19"/>
      <c r="V88" s="1"/>
      <c r="W88" s="13"/>
      <c r="X88" s="13"/>
      <c r="Y88" s="13"/>
      <c r="Z88" s="13"/>
      <c r="AA88" s="13"/>
      <c r="AB88" s="13"/>
      <c r="AC88" s="13"/>
      <c r="AD88" s="13"/>
      <c r="AE88" s="20"/>
      <c r="AF88" s="20"/>
      <c r="AG88" s="20"/>
    </row>
    <row r="89" spans="1:33" ht="15.75" customHeight="1" x14ac:dyDescent="0.2">
      <c r="A89" s="13"/>
      <c r="B89" s="13"/>
      <c r="C89" s="24"/>
      <c r="D89" s="15"/>
      <c r="E89" s="15"/>
      <c r="F89" s="14"/>
      <c r="G89" s="14"/>
      <c r="H89" s="14"/>
      <c r="I89" s="15"/>
      <c r="J89" s="15"/>
      <c r="K89" s="15"/>
      <c r="L89" s="15"/>
      <c r="M89" s="16"/>
      <c r="N89" s="15"/>
      <c r="O89" s="15"/>
      <c r="P89" s="15"/>
      <c r="Q89" s="15"/>
      <c r="R89" s="15"/>
      <c r="S89" s="18"/>
      <c r="T89" s="13"/>
      <c r="U89" s="19"/>
      <c r="V89" s="1"/>
      <c r="W89" s="13"/>
      <c r="X89" s="13"/>
      <c r="Y89" s="13"/>
      <c r="Z89" s="13"/>
      <c r="AA89" s="13"/>
      <c r="AB89" s="13"/>
      <c r="AC89" s="13"/>
      <c r="AD89" s="13"/>
      <c r="AE89" s="20"/>
      <c r="AF89" s="20"/>
      <c r="AG89" s="20"/>
    </row>
    <row r="90" spans="1:33" ht="15.75" customHeight="1" x14ac:dyDescent="0.2">
      <c r="A90" s="13"/>
      <c r="B90" s="13"/>
      <c r="C90" s="24"/>
      <c r="D90" s="15"/>
      <c r="E90" s="15"/>
      <c r="F90" s="14"/>
      <c r="G90" s="14"/>
      <c r="H90" s="14"/>
      <c r="I90" s="15"/>
      <c r="J90" s="15"/>
      <c r="K90" s="15"/>
      <c r="L90" s="15"/>
      <c r="M90" s="16"/>
      <c r="N90" s="15"/>
      <c r="O90" s="15"/>
      <c r="P90" s="15"/>
      <c r="Q90" s="15"/>
      <c r="R90" s="15"/>
      <c r="S90" s="18"/>
      <c r="T90" s="13"/>
      <c r="U90" s="19"/>
      <c r="V90" s="1"/>
      <c r="W90" s="13"/>
      <c r="X90" s="13"/>
      <c r="Y90" s="13"/>
      <c r="Z90" s="13"/>
      <c r="AA90" s="13"/>
      <c r="AB90" s="13"/>
      <c r="AC90" s="13"/>
      <c r="AD90" s="13"/>
      <c r="AE90" s="20"/>
      <c r="AF90" s="20"/>
      <c r="AG90" s="20"/>
    </row>
    <row r="91" spans="1:33" ht="15.75" customHeight="1" x14ac:dyDescent="0.2">
      <c r="A91" s="13"/>
      <c r="B91" s="13"/>
      <c r="C91" s="24"/>
      <c r="D91" s="15"/>
      <c r="E91" s="15"/>
      <c r="F91" s="14"/>
      <c r="G91" s="14"/>
      <c r="H91" s="14"/>
      <c r="I91" s="15"/>
      <c r="J91" s="15"/>
      <c r="K91" s="15"/>
      <c r="L91" s="15"/>
      <c r="M91" s="16"/>
      <c r="N91" s="15"/>
      <c r="O91" s="15"/>
      <c r="P91" s="15"/>
      <c r="Q91" s="15"/>
      <c r="R91" s="15"/>
      <c r="S91" s="18"/>
      <c r="T91" s="13"/>
      <c r="U91" s="19"/>
      <c r="V91" s="1"/>
      <c r="W91" s="13"/>
      <c r="X91" s="13"/>
      <c r="Y91" s="13"/>
      <c r="Z91" s="13"/>
      <c r="AA91" s="13"/>
      <c r="AB91" s="13"/>
      <c r="AC91" s="13"/>
      <c r="AD91" s="13"/>
      <c r="AE91" s="20"/>
      <c r="AF91" s="20"/>
      <c r="AG91" s="20"/>
    </row>
    <row r="92" spans="1:33" ht="15.75" customHeight="1" x14ac:dyDescent="0.2">
      <c r="A92" s="13"/>
      <c r="B92" s="13"/>
      <c r="C92" s="24"/>
      <c r="D92" s="15"/>
      <c r="E92" s="15"/>
      <c r="F92" s="14"/>
      <c r="G92" s="14"/>
      <c r="H92" s="14"/>
      <c r="I92" s="15"/>
      <c r="J92" s="15"/>
      <c r="K92" s="15"/>
      <c r="L92" s="15"/>
      <c r="M92" s="16"/>
      <c r="N92" s="15"/>
      <c r="O92" s="15"/>
      <c r="P92" s="15"/>
      <c r="Q92" s="15"/>
      <c r="R92" s="15"/>
      <c r="S92" s="18"/>
      <c r="T92" s="13"/>
      <c r="U92" s="19"/>
      <c r="V92" s="1"/>
      <c r="W92" s="13"/>
      <c r="X92" s="13"/>
      <c r="Y92" s="13"/>
      <c r="Z92" s="13"/>
      <c r="AA92" s="13"/>
      <c r="AB92" s="13"/>
      <c r="AC92" s="13"/>
      <c r="AD92" s="13"/>
      <c r="AE92" s="20"/>
      <c r="AF92" s="20"/>
      <c r="AG92" s="20"/>
    </row>
    <row r="93" spans="1:33" ht="15.75" customHeight="1" x14ac:dyDescent="0.2">
      <c r="A93" s="13"/>
      <c r="B93" s="13"/>
      <c r="C93" s="24"/>
      <c r="D93" s="15"/>
      <c r="E93" s="15"/>
      <c r="F93" s="14"/>
      <c r="G93" s="14"/>
      <c r="H93" s="14"/>
      <c r="I93" s="15"/>
      <c r="J93" s="15"/>
      <c r="K93" s="15"/>
      <c r="L93" s="15"/>
      <c r="M93" s="16"/>
      <c r="N93" s="15"/>
      <c r="O93" s="15"/>
      <c r="P93" s="15"/>
      <c r="Q93" s="15"/>
      <c r="R93" s="15"/>
      <c r="S93" s="18"/>
      <c r="T93" s="13"/>
      <c r="U93" s="19"/>
      <c r="V93" s="1"/>
      <c r="W93" s="13"/>
      <c r="X93" s="13"/>
      <c r="Y93" s="13"/>
      <c r="Z93" s="13"/>
      <c r="AA93" s="13"/>
      <c r="AB93" s="13"/>
      <c r="AC93" s="13"/>
      <c r="AD93" s="13"/>
      <c r="AE93" s="20"/>
      <c r="AF93" s="20"/>
      <c r="AG93" s="20"/>
    </row>
    <row r="94" spans="1:33" ht="15.75" customHeight="1" x14ac:dyDescent="0.2">
      <c r="A94" s="13"/>
      <c r="B94" s="13"/>
      <c r="C94" s="24"/>
      <c r="D94" s="15"/>
      <c r="E94" s="15"/>
      <c r="F94" s="14"/>
      <c r="G94" s="14"/>
      <c r="H94" s="14"/>
      <c r="I94" s="15"/>
      <c r="J94" s="15"/>
      <c r="K94" s="15"/>
      <c r="L94" s="15"/>
      <c r="M94" s="16"/>
      <c r="N94" s="15"/>
      <c r="O94" s="15"/>
      <c r="P94" s="15"/>
      <c r="Q94" s="15"/>
      <c r="R94" s="15"/>
      <c r="S94" s="18"/>
      <c r="T94" s="13"/>
      <c r="U94" s="19"/>
      <c r="V94" s="1"/>
      <c r="W94" s="13"/>
      <c r="X94" s="13"/>
      <c r="Y94" s="13"/>
      <c r="Z94" s="13"/>
      <c r="AA94" s="13"/>
      <c r="AB94" s="13"/>
      <c r="AC94" s="13"/>
      <c r="AD94" s="13"/>
      <c r="AE94" s="20"/>
      <c r="AF94" s="20"/>
      <c r="AG94" s="20"/>
    </row>
    <row r="95" spans="1:33" ht="15.75" customHeight="1" x14ac:dyDescent="0.2">
      <c r="A95" s="13"/>
      <c r="B95" s="13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22"/>
      <c r="R95" s="22"/>
      <c r="S95" s="18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</row>
    <row r="96" spans="1:33" ht="15.75" customHeight="1" x14ac:dyDescent="0.2">
      <c r="A96" s="13"/>
      <c r="B96" s="13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22"/>
      <c r="R96" s="22"/>
      <c r="S96" s="18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</row>
    <row r="97" spans="1:33" ht="15.75" customHeight="1" x14ac:dyDescent="0.2">
      <c r="A97" s="13"/>
      <c r="B97" s="13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22"/>
      <c r="R97" s="22"/>
      <c r="S97" s="18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</row>
    <row r="98" spans="1:33" ht="15.75" customHeight="1" x14ac:dyDescent="0.2">
      <c r="A98" s="13"/>
      <c r="B98" s="13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22"/>
      <c r="R98" s="22"/>
      <c r="S98" s="18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</row>
    <row r="99" spans="1:33" ht="15.75" customHeight="1" x14ac:dyDescent="0.2">
      <c r="A99" s="13"/>
      <c r="B99" s="13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22"/>
      <c r="R99" s="22"/>
      <c r="S99" s="18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</row>
    <row r="100" spans="1:33" ht="15.75" customHeight="1" x14ac:dyDescent="0.2">
      <c r="A100" s="13"/>
      <c r="B100" s="13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22"/>
      <c r="R100" s="22"/>
      <c r="S100" s="18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</row>
    <row r="101" spans="1:33" ht="15.75" customHeight="1" x14ac:dyDescent="0.2">
      <c r="A101" s="13"/>
      <c r="B101" s="13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22"/>
      <c r="R101" s="22"/>
      <c r="S101" s="18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</row>
    <row r="102" spans="1:33" ht="15.75" customHeight="1" x14ac:dyDescent="0.2">
      <c r="A102" s="13"/>
      <c r="B102" s="13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22"/>
      <c r="R102" s="22"/>
      <c r="S102" s="18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</row>
    <row r="103" spans="1:33" ht="15.75" customHeight="1" x14ac:dyDescent="0.2">
      <c r="A103" s="13"/>
      <c r="B103" s="13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22"/>
      <c r="R103" s="22"/>
      <c r="S103" s="18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</row>
    <row r="104" spans="1:33" ht="15.75" customHeight="1" x14ac:dyDescent="0.2">
      <c r="A104" s="13"/>
      <c r="B104" s="13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22"/>
      <c r="R104" s="22"/>
      <c r="S104" s="18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</row>
    <row r="105" spans="1:33" ht="15.75" customHeight="1" x14ac:dyDescent="0.2">
      <c r="A105" s="13"/>
      <c r="B105" s="13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22"/>
      <c r="R105" s="22"/>
      <c r="S105" s="18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</row>
    <row r="106" spans="1:33" ht="15.75" customHeight="1" x14ac:dyDescent="0.2">
      <c r="A106" s="13"/>
      <c r="B106" s="13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22"/>
      <c r="R106" s="22"/>
      <c r="S106" s="18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</row>
    <row r="107" spans="1:33" ht="15.75" customHeight="1" x14ac:dyDescent="0.2">
      <c r="A107" s="13"/>
      <c r="B107" s="13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22"/>
      <c r="R107" s="22"/>
      <c r="S107" s="18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</row>
    <row r="108" spans="1:33" ht="15.75" customHeight="1" x14ac:dyDescent="0.2">
      <c r="A108" s="13"/>
      <c r="B108" s="13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22"/>
      <c r="R108" s="22"/>
      <c r="S108" s="18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</row>
    <row r="109" spans="1:33" ht="15.75" customHeight="1" x14ac:dyDescent="0.2">
      <c r="A109" s="13"/>
      <c r="B109" s="13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22"/>
      <c r="R109" s="22"/>
      <c r="S109" s="18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</row>
    <row r="110" spans="1:33" ht="15.75" customHeight="1" x14ac:dyDescent="0.2">
      <c r="A110" s="13"/>
      <c r="B110" s="13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22"/>
      <c r="R110" s="22"/>
      <c r="S110" s="18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</row>
    <row r="111" spans="1:33" ht="15.75" customHeight="1" x14ac:dyDescent="0.2">
      <c r="A111" s="13"/>
      <c r="B111" s="13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22"/>
      <c r="R111" s="22"/>
      <c r="S111" s="18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</row>
    <row r="112" spans="1:33" ht="15.75" customHeight="1" x14ac:dyDescent="0.2">
      <c r="A112" s="13"/>
      <c r="B112" s="13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22"/>
      <c r="R112" s="22"/>
      <c r="S112" s="18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</row>
    <row r="113" spans="1:33" ht="15.75" customHeight="1" x14ac:dyDescent="0.2">
      <c r="A113" s="13"/>
      <c r="B113" s="13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22"/>
      <c r="R113" s="22"/>
      <c r="S113" s="18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</row>
    <row r="114" spans="1:33" ht="15.75" customHeight="1" x14ac:dyDescent="0.2">
      <c r="A114" s="13"/>
      <c r="B114" s="13"/>
      <c r="C114" s="22"/>
      <c r="D114" s="22"/>
      <c r="E114" s="22"/>
      <c r="F114" s="22"/>
      <c r="G114" s="22"/>
      <c r="H114" s="22"/>
      <c r="I114" s="22"/>
      <c r="J114" s="22"/>
      <c r="K114" s="22"/>
      <c r="L114" s="22"/>
      <c r="M114" s="22"/>
      <c r="N114" s="22"/>
      <c r="O114" s="22"/>
      <c r="P114" s="22"/>
      <c r="Q114" s="22"/>
      <c r="R114" s="22"/>
      <c r="S114" s="18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</row>
    <row r="115" spans="1:33" ht="15.75" customHeight="1" x14ac:dyDescent="0.2">
      <c r="A115" s="13"/>
      <c r="B115" s="13"/>
      <c r="C115" s="22"/>
      <c r="D115" s="22"/>
      <c r="E115" s="22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18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</row>
    <row r="116" spans="1:33" ht="15.75" customHeight="1" x14ac:dyDescent="0.2">
      <c r="A116" s="13"/>
      <c r="B116" s="13"/>
      <c r="C116" s="22"/>
      <c r="D116" s="22"/>
      <c r="E116" s="22"/>
      <c r="F116" s="22"/>
      <c r="G116" s="22"/>
      <c r="H116" s="22"/>
      <c r="I116" s="22"/>
      <c r="J116" s="22"/>
      <c r="K116" s="22"/>
      <c r="L116" s="22"/>
      <c r="M116" s="22"/>
      <c r="N116" s="22"/>
      <c r="O116" s="22"/>
      <c r="P116" s="22"/>
      <c r="Q116" s="22"/>
      <c r="R116" s="22"/>
      <c r="S116" s="18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</row>
    <row r="117" spans="1:33" ht="15.75" customHeight="1" x14ac:dyDescent="0.2">
      <c r="A117" s="13"/>
      <c r="B117" s="13"/>
      <c r="C117" s="22"/>
      <c r="D117" s="22"/>
      <c r="E117" s="22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18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</row>
    <row r="118" spans="1:33" ht="15.75" customHeight="1" x14ac:dyDescent="0.2">
      <c r="A118" s="13"/>
      <c r="B118" s="13"/>
      <c r="C118" s="22"/>
      <c r="D118" s="22"/>
      <c r="E118" s="22"/>
      <c r="F118" s="22"/>
      <c r="G118" s="22"/>
      <c r="H118" s="22"/>
      <c r="I118" s="22"/>
      <c r="J118" s="22"/>
      <c r="K118" s="22"/>
      <c r="L118" s="22"/>
      <c r="M118" s="22"/>
      <c r="N118" s="22"/>
      <c r="O118" s="22"/>
      <c r="P118" s="22"/>
      <c r="Q118" s="22"/>
      <c r="R118" s="22"/>
      <c r="S118" s="18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</row>
    <row r="119" spans="1:33" ht="15.75" customHeight="1" x14ac:dyDescent="0.2">
      <c r="A119" s="13"/>
      <c r="B119" s="13"/>
      <c r="C119" s="22"/>
      <c r="D119" s="22"/>
      <c r="E119" s="22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18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</row>
    <row r="120" spans="1:33" ht="15.75" customHeight="1" x14ac:dyDescent="0.2">
      <c r="A120" s="13"/>
      <c r="B120" s="13"/>
      <c r="C120" s="22"/>
      <c r="D120" s="22"/>
      <c r="E120" s="22"/>
      <c r="F120" s="22"/>
      <c r="G120" s="22"/>
      <c r="H120" s="22"/>
      <c r="I120" s="22"/>
      <c r="J120" s="22"/>
      <c r="K120" s="22"/>
      <c r="L120" s="22"/>
      <c r="M120" s="22"/>
      <c r="N120" s="22"/>
      <c r="O120" s="22"/>
      <c r="P120" s="22"/>
      <c r="Q120" s="22"/>
      <c r="R120" s="22"/>
      <c r="S120" s="18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</row>
    <row r="121" spans="1:33" ht="15.75" customHeight="1" x14ac:dyDescent="0.2">
      <c r="A121" s="13"/>
      <c r="B121" s="13"/>
      <c r="C121" s="22"/>
      <c r="D121" s="22"/>
      <c r="E121" s="22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18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</row>
    <row r="122" spans="1:33" ht="15.75" customHeight="1" x14ac:dyDescent="0.2">
      <c r="A122" s="13"/>
      <c r="B122" s="13"/>
      <c r="C122" s="22"/>
      <c r="D122" s="22"/>
      <c r="E122" s="22"/>
      <c r="F122" s="22"/>
      <c r="G122" s="22"/>
      <c r="H122" s="22"/>
      <c r="I122" s="22"/>
      <c r="J122" s="22"/>
      <c r="K122" s="22"/>
      <c r="L122" s="22"/>
      <c r="M122" s="22"/>
      <c r="N122" s="22"/>
      <c r="O122" s="22"/>
      <c r="P122" s="22"/>
      <c r="Q122" s="22"/>
      <c r="R122" s="22"/>
      <c r="S122" s="18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</row>
    <row r="123" spans="1:33" ht="15.75" customHeight="1" x14ac:dyDescent="0.2">
      <c r="A123" s="13"/>
      <c r="B123" s="13"/>
      <c r="C123" s="22"/>
      <c r="D123" s="22"/>
      <c r="E123" s="22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18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</row>
    <row r="124" spans="1:33" ht="15.75" customHeight="1" x14ac:dyDescent="0.2">
      <c r="A124" s="13"/>
      <c r="B124" s="13"/>
      <c r="C124" s="22"/>
      <c r="D124" s="22"/>
      <c r="E124" s="22"/>
      <c r="F124" s="22"/>
      <c r="G124" s="22"/>
      <c r="H124" s="22"/>
      <c r="I124" s="22"/>
      <c r="J124" s="22"/>
      <c r="K124" s="22"/>
      <c r="L124" s="22"/>
      <c r="M124" s="22"/>
      <c r="N124" s="22"/>
      <c r="O124" s="22"/>
      <c r="P124" s="22"/>
      <c r="Q124" s="22"/>
      <c r="R124" s="22"/>
      <c r="S124" s="18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</row>
    <row r="125" spans="1:33" ht="15.75" customHeight="1" x14ac:dyDescent="0.2">
      <c r="A125" s="13"/>
      <c r="B125" s="13"/>
      <c r="C125" s="22"/>
      <c r="D125" s="22"/>
      <c r="E125" s="22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18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</row>
    <row r="126" spans="1:33" ht="15.75" customHeight="1" x14ac:dyDescent="0.2">
      <c r="A126" s="13"/>
      <c r="B126" s="13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18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</row>
    <row r="127" spans="1:33" ht="15.75" customHeight="1" x14ac:dyDescent="0.2">
      <c r="A127" s="13"/>
      <c r="B127" s="13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18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</row>
    <row r="128" spans="1:33" ht="15.75" customHeight="1" x14ac:dyDescent="0.2">
      <c r="A128" s="13"/>
      <c r="B128" s="13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18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</row>
    <row r="129" spans="1:33" ht="15.75" customHeight="1" x14ac:dyDescent="0.2">
      <c r="A129" s="13"/>
      <c r="B129" s="13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18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</row>
    <row r="130" spans="1:33" ht="15.75" customHeight="1" x14ac:dyDescent="0.2">
      <c r="A130" s="13"/>
      <c r="B130" s="13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18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</row>
    <row r="131" spans="1:33" ht="15.75" customHeight="1" x14ac:dyDescent="0.2">
      <c r="A131" s="13"/>
      <c r="B131" s="13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18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</row>
    <row r="132" spans="1:33" ht="15.75" customHeight="1" x14ac:dyDescent="0.2">
      <c r="A132" s="13"/>
      <c r="B132" s="13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18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</row>
    <row r="133" spans="1:33" ht="15.75" customHeight="1" x14ac:dyDescent="0.2">
      <c r="A133" s="13"/>
      <c r="B133" s="13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18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</row>
    <row r="134" spans="1:33" ht="15.75" customHeight="1" x14ac:dyDescent="0.2">
      <c r="A134" s="13"/>
      <c r="B134" s="13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18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</row>
    <row r="135" spans="1:33" ht="15.75" customHeight="1" x14ac:dyDescent="0.2">
      <c r="A135" s="13"/>
      <c r="B135" s="13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18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</row>
    <row r="136" spans="1:33" ht="15.75" customHeight="1" x14ac:dyDescent="0.2">
      <c r="A136" s="13"/>
      <c r="B136" s="13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18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</row>
    <row r="137" spans="1:33" ht="15.75" customHeight="1" x14ac:dyDescent="0.2">
      <c r="A137" s="13"/>
      <c r="B137" s="13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18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</row>
    <row r="138" spans="1:33" ht="15.75" customHeight="1" x14ac:dyDescent="0.2">
      <c r="A138" s="13"/>
      <c r="B138" s="13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18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</row>
    <row r="139" spans="1:33" ht="15.75" customHeight="1" x14ac:dyDescent="0.2">
      <c r="A139" s="13"/>
      <c r="B139" s="13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18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</row>
    <row r="140" spans="1:33" ht="15.75" customHeight="1" x14ac:dyDescent="0.2">
      <c r="A140" s="13"/>
      <c r="B140" s="13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18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</row>
    <row r="141" spans="1:33" ht="15.75" customHeight="1" x14ac:dyDescent="0.2">
      <c r="A141" s="13"/>
      <c r="B141" s="13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18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</row>
    <row r="142" spans="1:33" ht="15.75" customHeight="1" x14ac:dyDescent="0.2">
      <c r="A142" s="13"/>
      <c r="B142" s="13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18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</row>
    <row r="143" spans="1:33" ht="15.75" customHeight="1" x14ac:dyDescent="0.2">
      <c r="A143" s="13"/>
      <c r="B143" s="13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18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</row>
    <row r="144" spans="1:33" ht="15.75" customHeight="1" x14ac:dyDescent="0.2">
      <c r="A144" s="13"/>
      <c r="B144" s="13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18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</row>
    <row r="145" spans="1:33" ht="15.75" customHeight="1" x14ac:dyDescent="0.2">
      <c r="A145" s="13"/>
      <c r="B145" s="13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18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</row>
    <row r="146" spans="1:33" ht="15.75" customHeight="1" x14ac:dyDescent="0.2">
      <c r="A146" s="13"/>
      <c r="B146" s="13"/>
      <c r="C146" s="22"/>
      <c r="D146" s="22"/>
      <c r="E146" s="22"/>
      <c r="F146" s="22"/>
      <c r="G146" s="22"/>
      <c r="H146" s="22"/>
      <c r="I146" s="22"/>
      <c r="J146" s="22"/>
      <c r="K146" s="22"/>
      <c r="L146" s="22"/>
      <c r="M146" s="22"/>
      <c r="N146" s="22"/>
      <c r="O146" s="22"/>
      <c r="P146" s="22"/>
      <c r="Q146" s="22"/>
      <c r="R146" s="22"/>
      <c r="S146" s="18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</row>
    <row r="147" spans="1:33" ht="15.75" customHeight="1" x14ac:dyDescent="0.2">
      <c r="A147" s="13"/>
      <c r="B147" s="13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18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</row>
    <row r="148" spans="1:33" ht="15.75" customHeight="1" x14ac:dyDescent="0.2">
      <c r="A148" s="13"/>
      <c r="B148" s="13"/>
      <c r="C148" s="22"/>
      <c r="D148" s="22"/>
      <c r="E148" s="22"/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18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</row>
    <row r="149" spans="1:33" ht="15.75" customHeight="1" x14ac:dyDescent="0.2">
      <c r="A149" s="13"/>
      <c r="B149" s="13"/>
      <c r="C149" s="22"/>
      <c r="D149" s="22"/>
      <c r="E149" s="22"/>
      <c r="F149" s="22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18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</row>
    <row r="150" spans="1:33" ht="15.75" customHeight="1" x14ac:dyDescent="0.2">
      <c r="A150" s="13"/>
      <c r="B150" s="13"/>
      <c r="C150" s="22"/>
      <c r="D150" s="22"/>
      <c r="E150" s="22"/>
      <c r="F150" s="22"/>
      <c r="G150" s="22"/>
      <c r="H150" s="22"/>
      <c r="I150" s="22"/>
      <c r="J150" s="22"/>
      <c r="K150" s="22"/>
      <c r="L150" s="22"/>
      <c r="M150" s="22"/>
      <c r="N150" s="22"/>
      <c r="O150" s="22"/>
      <c r="P150" s="22"/>
      <c r="Q150" s="22"/>
      <c r="R150" s="22"/>
      <c r="S150" s="18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</row>
    <row r="151" spans="1:33" ht="15.75" customHeight="1" x14ac:dyDescent="0.2">
      <c r="A151" s="13"/>
      <c r="B151" s="13"/>
      <c r="C151" s="22"/>
      <c r="D151" s="22"/>
      <c r="E151" s="22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18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</row>
    <row r="152" spans="1:33" ht="15.75" customHeight="1" x14ac:dyDescent="0.2">
      <c r="A152" s="13"/>
      <c r="B152" s="13"/>
      <c r="C152" s="22"/>
      <c r="D152" s="22"/>
      <c r="E152" s="22"/>
      <c r="F152" s="22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18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</row>
    <row r="153" spans="1:33" ht="15.75" customHeight="1" x14ac:dyDescent="0.2">
      <c r="A153" s="13"/>
      <c r="B153" s="13"/>
      <c r="C153" s="22"/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18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</row>
    <row r="154" spans="1:33" ht="15.75" customHeight="1" x14ac:dyDescent="0.2">
      <c r="A154" s="13"/>
      <c r="B154" s="13"/>
      <c r="C154" s="22"/>
      <c r="D154" s="22"/>
      <c r="E154" s="22"/>
      <c r="F154" s="22"/>
      <c r="G154" s="22"/>
      <c r="H154" s="22"/>
      <c r="I154" s="22"/>
      <c r="J154" s="22"/>
      <c r="K154" s="22"/>
      <c r="L154" s="22"/>
      <c r="M154" s="22"/>
      <c r="N154" s="22"/>
      <c r="O154" s="22"/>
      <c r="P154" s="22"/>
      <c r="Q154" s="22"/>
      <c r="R154" s="22"/>
      <c r="S154" s="18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</row>
    <row r="155" spans="1:33" ht="15.75" customHeight="1" x14ac:dyDescent="0.2">
      <c r="A155" s="13"/>
      <c r="B155" s="13"/>
      <c r="C155" s="22"/>
      <c r="D155" s="22"/>
      <c r="E155" s="22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18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</row>
    <row r="156" spans="1:33" ht="15.75" customHeight="1" x14ac:dyDescent="0.2">
      <c r="A156" s="13"/>
      <c r="B156" s="13"/>
      <c r="C156" s="22"/>
      <c r="D156" s="22"/>
      <c r="E156" s="22"/>
      <c r="F156" s="22"/>
      <c r="G156" s="22"/>
      <c r="H156" s="22"/>
      <c r="I156" s="22"/>
      <c r="J156" s="22"/>
      <c r="K156" s="22"/>
      <c r="L156" s="22"/>
      <c r="M156" s="22"/>
      <c r="N156" s="22"/>
      <c r="O156" s="22"/>
      <c r="P156" s="22"/>
      <c r="Q156" s="22"/>
      <c r="R156" s="22"/>
      <c r="S156" s="18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</row>
    <row r="157" spans="1:33" ht="15.75" customHeight="1" x14ac:dyDescent="0.2">
      <c r="A157" s="13"/>
      <c r="B157" s="13"/>
      <c r="C157" s="22"/>
      <c r="D157" s="22"/>
      <c r="E157" s="22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18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</row>
    <row r="158" spans="1:33" ht="15.75" customHeight="1" x14ac:dyDescent="0.2">
      <c r="A158" s="13"/>
      <c r="B158" s="13"/>
      <c r="C158" s="22"/>
      <c r="D158" s="22"/>
      <c r="E158" s="22"/>
      <c r="F158" s="22"/>
      <c r="G158" s="22"/>
      <c r="H158" s="22"/>
      <c r="I158" s="22"/>
      <c r="J158" s="22"/>
      <c r="K158" s="22"/>
      <c r="L158" s="22"/>
      <c r="M158" s="22"/>
      <c r="N158" s="22"/>
      <c r="O158" s="22"/>
      <c r="P158" s="22"/>
      <c r="Q158" s="22"/>
      <c r="R158" s="22"/>
      <c r="S158" s="18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</row>
    <row r="159" spans="1:33" ht="15.75" customHeight="1" x14ac:dyDescent="0.2">
      <c r="A159" s="13"/>
      <c r="B159" s="13"/>
      <c r="C159" s="22"/>
      <c r="D159" s="22"/>
      <c r="E159" s="22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18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</row>
    <row r="160" spans="1:33" ht="15.75" customHeight="1" x14ac:dyDescent="0.2">
      <c r="A160" s="13"/>
      <c r="B160" s="13"/>
      <c r="C160" s="22"/>
      <c r="D160" s="22"/>
      <c r="E160" s="22"/>
      <c r="F160" s="22"/>
      <c r="G160" s="22"/>
      <c r="H160" s="22"/>
      <c r="I160" s="22"/>
      <c r="J160" s="22"/>
      <c r="K160" s="22"/>
      <c r="L160" s="22"/>
      <c r="M160" s="22"/>
      <c r="N160" s="22"/>
      <c r="O160" s="22"/>
      <c r="P160" s="22"/>
      <c r="Q160" s="22"/>
      <c r="R160" s="22"/>
      <c r="S160" s="18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</row>
    <row r="161" spans="1:33" ht="15.75" customHeight="1" x14ac:dyDescent="0.2">
      <c r="A161" s="13"/>
      <c r="B161" s="13"/>
      <c r="C161" s="22"/>
      <c r="D161" s="22"/>
      <c r="E161" s="22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18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</row>
    <row r="162" spans="1:33" ht="15.75" customHeight="1" x14ac:dyDescent="0.2">
      <c r="A162" s="13"/>
      <c r="B162" s="13"/>
      <c r="C162" s="22"/>
      <c r="D162" s="22"/>
      <c r="E162" s="22"/>
      <c r="F162" s="22"/>
      <c r="G162" s="22"/>
      <c r="H162" s="22"/>
      <c r="I162" s="22"/>
      <c r="J162" s="22"/>
      <c r="K162" s="22"/>
      <c r="L162" s="22"/>
      <c r="M162" s="22"/>
      <c r="N162" s="22"/>
      <c r="O162" s="22"/>
      <c r="P162" s="22"/>
      <c r="Q162" s="22"/>
      <c r="R162" s="22"/>
      <c r="S162" s="18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</row>
    <row r="163" spans="1:33" ht="15.75" customHeight="1" x14ac:dyDescent="0.2">
      <c r="A163" s="13"/>
      <c r="B163" s="13"/>
      <c r="C163" s="22"/>
      <c r="D163" s="22"/>
      <c r="E163" s="22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18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</row>
    <row r="164" spans="1:33" ht="15.75" customHeight="1" x14ac:dyDescent="0.2">
      <c r="A164" s="13"/>
      <c r="B164" s="13"/>
      <c r="C164" s="22"/>
      <c r="D164" s="22"/>
      <c r="E164" s="22"/>
      <c r="F164" s="22"/>
      <c r="G164" s="22"/>
      <c r="H164" s="22"/>
      <c r="I164" s="22"/>
      <c r="J164" s="22"/>
      <c r="K164" s="22"/>
      <c r="L164" s="22"/>
      <c r="M164" s="22"/>
      <c r="N164" s="22"/>
      <c r="O164" s="22"/>
      <c r="P164" s="22"/>
      <c r="Q164" s="22"/>
      <c r="R164" s="22"/>
      <c r="S164" s="18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</row>
    <row r="165" spans="1:33" ht="15.75" customHeight="1" x14ac:dyDescent="0.2">
      <c r="A165" s="13"/>
      <c r="B165" s="13"/>
      <c r="C165" s="22"/>
      <c r="D165" s="22"/>
      <c r="E165" s="22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18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</row>
    <row r="166" spans="1:33" ht="15.75" customHeight="1" x14ac:dyDescent="0.2">
      <c r="A166" s="13"/>
      <c r="B166" s="13"/>
      <c r="C166" s="22"/>
      <c r="D166" s="22"/>
      <c r="E166" s="22"/>
      <c r="F166" s="22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18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</row>
    <row r="167" spans="1:33" ht="15.75" customHeight="1" x14ac:dyDescent="0.2">
      <c r="A167" s="13"/>
      <c r="B167" s="13"/>
      <c r="C167" s="22"/>
      <c r="D167" s="22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18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</row>
    <row r="168" spans="1:33" ht="15.75" customHeight="1" x14ac:dyDescent="0.2">
      <c r="A168" s="13"/>
      <c r="B168" s="13"/>
      <c r="C168" s="22"/>
      <c r="D168" s="22"/>
      <c r="E168" s="22"/>
      <c r="F168" s="22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18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</row>
    <row r="169" spans="1:33" ht="15.75" customHeight="1" x14ac:dyDescent="0.2">
      <c r="A169" s="13"/>
      <c r="B169" s="13"/>
      <c r="C169" s="22"/>
      <c r="D169" s="22"/>
      <c r="E169" s="22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18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</row>
    <row r="170" spans="1:33" ht="15.75" customHeight="1" x14ac:dyDescent="0.2">
      <c r="A170" s="13"/>
      <c r="B170" s="13"/>
      <c r="C170" s="22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18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</row>
    <row r="171" spans="1:33" ht="15.75" customHeight="1" x14ac:dyDescent="0.2">
      <c r="A171" s="13"/>
      <c r="B171" s="13"/>
      <c r="C171" s="22"/>
      <c r="D171" s="22"/>
      <c r="E171" s="22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18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</row>
    <row r="172" spans="1:33" ht="15.75" customHeight="1" x14ac:dyDescent="0.2">
      <c r="A172" s="13"/>
      <c r="B172" s="13"/>
      <c r="C172" s="22"/>
      <c r="D172" s="22"/>
      <c r="E172" s="22"/>
      <c r="F172" s="22"/>
      <c r="G172" s="22"/>
      <c r="H172" s="22"/>
      <c r="I172" s="22"/>
      <c r="J172" s="22"/>
      <c r="K172" s="22"/>
      <c r="L172" s="22"/>
      <c r="M172" s="22"/>
      <c r="N172" s="22"/>
      <c r="O172" s="22"/>
      <c r="P172" s="22"/>
      <c r="Q172" s="22"/>
      <c r="R172" s="22"/>
      <c r="S172" s="18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</row>
    <row r="173" spans="1:33" ht="15.75" customHeight="1" x14ac:dyDescent="0.2">
      <c r="A173" s="13"/>
      <c r="B173" s="13"/>
      <c r="C173" s="22"/>
      <c r="D173" s="22"/>
      <c r="E173" s="22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18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</row>
    <row r="174" spans="1:33" ht="15.75" customHeight="1" x14ac:dyDescent="0.2">
      <c r="A174" s="13"/>
      <c r="B174" s="13"/>
      <c r="C174" s="22"/>
      <c r="D174" s="22"/>
      <c r="E174" s="22"/>
      <c r="F174" s="22"/>
      <c r="G174" s="22"/>
      <c r="H174" s="22"/>
      <c r="I174" s="22"/>
      <c r="J174" s="22"/>
      <c r="K174" s="22"/>
      <c r="L174" s="22"/>
      <c r="M174" s="22"/>
      <c r="N174" s="22"/>
      <c r="O174" s="22"/>
      <c r="P174" s="22"/>
      <c r="Q174" s="22"/>
      <c r="R174" s="22"/>
      <c r="S174" s="18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</row>
    <row r="175" spans="1:33" ht="15.75" customHeight="1" x14ac:dyDescent="0.2">
      <c r="A175" s="13"/>
      <c r="B175" s="13"/>
      <c r="C175" s="22"/>
      <c r="D175" s="22"/>
      <c r="E175" s="22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18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</row>
    <row r="176" spans="1:33" ht="15.75" customHeight="1" x14ac:dyDescent="0.2">
      <c r="A176" s="13"/>
      <c r="B176" s="13"/>
      <c r="C176" s="22"/>
      <c r="D176" s="22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  <c r="R176" s="22"/>
      <c r="S176" s="18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</row>
    <row r="177" spans="1:33" ht="15.75" customHeight="1" x14ac:dyDescent="0.2">
      <c r="A177" s="13"/>
      <c r="B177" s="13"/>
      <c r="C177" s="22"/>
      <c r="D177" s="22"/>
      <c r="E177" s="22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18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</row>
    <row r="178" spans="1:33" ht="15.75" customHeight="1" x14ac:dyDescent="0.2">
      <c r="A178" s="13"/>
      <c r="B178" s="13"/>
      <c r="C178" s="22"/>
      <c r="D178" s="22"/>
      <c r="E178" s="22"/>
      <c r="F178" s="22"/>
      <c r="G178" s="22"/>
      <c r="H178" s="22"/>
      <c r="I178" s="22"/>
      <c r="J178" s="22"/>
      <c r="K178" s="22"/>
      <c r="L178" s="22"/>
      <c r="M178" s="22"/>
      <c r="N178" s="22"/>
      <c r="O178" s="22"/>
      <c r="P178" s="22"/>
      <c r="Q178" s="22"/>
      <c r="R178" s="22"/>
      <c r="S178" s="18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</row>
    <row r="179" spans="1:33" ht="15.75" customHeight="1" x14ac:dyDescent="0.2">
      <c r="A179" s="13"/>
      <c r="B179" s="13"/>
      <c r="C179" s="22"/>
      <c r="D179" s="22"/>
      <c r="E179" s="22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18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</row>
    <row r="180" spans="1:33" ht="15.75" customHeight="1" x14ac:dyDescent="0.2">
      <c r="A180" s="13"/>
      <c r="B180" s="13"/>
      <c r="C180" s="22"/>
      <c r="D180" s="22"/>
      <c r="E180" s="22"/>
      <c r="F180" s="22"/>
      <c r="G180" s="22"/>
      <c r="H180" s="22"/>
      <c r="I180" s="22"/>
      <c r="J180" s="22"/>
      <c r="K180" s="22"/>
      <c r="L180" s="22"/>
      <c r="M180" s="22"/>
      <c r="N180" s="22"/>
      <c r="O180" s="22"/>
      <c r="P180" s="22"/>
      <c r="Q180" s="22"/>
      <c r="R180" s="22"/>
      <c r="S180" s="18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</row>
    <row r="181" spans="1:33" ht="15.75" customHeight="1" x14ac:dyDescent="0.2">
      <c r="A181" s="13"/>
      <c r="B181" s="13"/>
      <c r="C181" s="22"/>
      <c r="D181" s="22"/>
      <c r="E181" s="22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18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</row>
    <row r="182" spans="1:33" ht="15.75" customHeight="1" x14ac:dyDescent="0.2">
      <c r="A182" s="13"/>
      <c r="B182" s="13"/>
      <c r="C182" s="22"/>
      <c r="D182" s="22"/>
      <c r="E182" s="22"/>
      <c r="F182" s="22"/>
      <c r="G182" s="22"/>
      <c r="H182" s="22"/>
      <c r="I182" s="22"/>
      <c r="J182" s="22"/>
      <c r="K182" s="22"/>
      <c r="L182" s="22"/>
      <c r="M182" s="22"/>
      <c r="N182" s="22"/>
      <c r="O182" s="22"/>
      <c r="P182" s="22"/>
      <c r="Q182" s="22"/>
      <c r="R182" s="22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</row>
    <row r="183" spans="1:33" ht="15.75" customHeight="1" x14ac:dyDescent="0.2">
      <c r="A183" s="13"/>
      <c r="B183" s="13"/>
      <c r="C183" s="22"/>
      <c r="D183" s="22"/>
      <c r="E183" s="22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</row>
    <row r="184" spans="1:33" ht="15.75" customHeight="1" x14ac:dyDescent="0.2">
      <c r="A184" s="13"/>
      <c r="B184" s="13"/>
      <c r="C184" s="22"/>
      <c r="D184" s="22"/>
      <c r="E184" s="22"/>
      <c r="F184" s="22"/>
      <c r="G184" s="22"/>
      <c r="H184" s="22"/>
      <c r="I184" s="22"/>
      <c r="J184" s="22"/>
      <c r="K184" s="22"/>
      <c r="L184" s="22"/>
      <c r="M184" s="22"/>
      <c r="N184" s="22"/>
      <c r="O184" s="22"/>
      <c r="P184" s="22"/>
      <c r="Q184" s="22"/>
      <c r="R184" s="22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</row>
    <row r="185" spans="1:33" ht="15.75" customHeight="1" x14ac:dyDescent="0.2">
      <c r="C185" s="22"/>
      <c r="D185" s="22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</row>
    <row r="186" spans="1:33" ht="15.75" customHeight="1" x14ac:dyDescent="0.2">
      <c r="C186" s="22"/>
      <c r="D186" s="22"/>
      <c r="E186" s="22"/>
      <c r="F186" s="22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</row>
    <row r="187" spans="1:33" ht="15.75" customHeight="1" x14ac:dyDescent="0.2">
      <c r="C187" s="22"/>
      <c r="D187" s="22"/>
      <c r="E187" s="22"/>
      <c r="F187" s="22"/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22"/>
      <c r="R187" s="22"/>
    </row>
    <row r="188" spans="1:33" ht="15.75" customHeight="1" x14ac:dyDescent="0.2">
      <c r="C188" s="22"/>
      <c r="D188" s="22"/>
      <c r="E188" s="22"/>
      <c r="F188" s="22"/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22"/>
      <c r="R188" s="22"/>
    </row>
    <row r="189" spans="1:33" ht="15.75" customHeight="1" x14ac:dyDescent="0.2">
      <c r="C189" s="22"/>
      <c r="D189" s="22"/>
      <c r="E189" s="22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</row>
    <row r="190" spans="1:33" ht="15.75" customHeight="1" x14ac:dyDescent="0.2">
      <c r="C190" s="22"/>
      <c r="D190" s="22"/>
      <c r="E190" s="22"/>
      <c r="F190" s="22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</row>
    <row r="191" spans="1:33" ht="15.75" customHeight="1" x14ac:dyDescent="0.2">
      <c r="C191" s="22"/>
      <c r="D191" s="22"/>
      <c r="E191" s="22"/>
      <c r="F191" s="22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</row>
    <row r="192" spans="1:33" ht="15.75" customHeight="1" x14ac:dyDescent="0.2">
      <c r="C192" s="22"/>
      <c r="D192" s="22"/>
      <c r="E192" s="22"/>
      <c r="F192" s="22"/>
      <c r="G192" s="22"/>
      <c r="H192" s="22"/>
      <c r="I192" s="22"/>
      <c r="J192" s="22"/>
      <c r="K192" s="22"/>
      <c r="L192" s="22"/>
      <c r="M192" s="22"/>
      <c r="N192" s="22"/>
      <c r="O192" s="22"/>
      <c r="P192" s="22"/>
      <c r="Q192" s="22"/>
      <c r="R192" s="22"/>
    </row>
    <row r="193" spans="3:18" ht="15.75" customHeight="1" x14ac:dyDescent="0.2">
      <c r="C193" s="22"/>
      <c r="D193" s="22"/>
      <c r="E193" s="22"/>
      <c r="F193" s="22"/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22"/>
      <c r="R193" s="22"/>
    </row>
    <row r="194" spans="3:18" ht="15.75" customHeight="1" x14ac:dyDescent="0.2">
      <c r="C194" s="22"/>
      <c r="D194" s="22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  <c r="R194" s="22"/>
    </row>
    <row r="195" spans="3:18" ht="15.75" customHeight="1" x14ac:dyDescent="0.2">
      <c r="C195" s="22"/>
      <c r="D195" s="22"/>
      <c r="E195" s="22"/>
      <c r="F195" s="22"/>
      <c r="G195" s="22"/>
      <c r="H195" s="22"/>
      <c r="I195" s="22"/>
      <c r="J195" s="22"/>
      <c r="K195" s="22"/>
      <c r="L195" s="22"/>
      <c r="M195" s="22"/>
      <c r="N195" s="22"/>
      <c r="O195" s="22"/>
      <c r="P195" s="22"/>
      <c r="Q195" s="22"/>
      <c r="R195" s="22"/>
    </row>
    <row r="196" spans="3:18" ht="15.75" customHeight="1" x14ac:dyDescent="0.2">
      <c r="C196" s="22"/>
      <c r="D196" s="22"/>
      <c r="E196" s="22"/>
      <c r="F196" s="22"/>
      <c r="G196" s="22"/>
      <c r="H196" s="22"/>
      <c r="I196" s="22"/>
      <c r="J196" s="22"/>
      <c r="K196" s="22"/>
      <c r="L196" s="22"/>
      <c r="M196" s="22"/>
      <c r="N196" s="22"/>
      <c r="O196" s="22"/>
      <c r="P196" s="22"/>
      <c r="Q196" s="22"/>
      <c r="R196" s="22"/>
    </row>
    <row r="197" spans="3:18" ht="15.75" customHeight="1" x14ac:dyDescent="0.2">
      <c r="C197" s="22"/>
      <c r="D197" s="22"/>
      <c r="E197" s="22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</row>
    <row r="198" spans="3:18" ht="15.75" customHeight="1" x14ac:dyDescent="0.2">
      <c r="C198" s="22"/>
      <c r="D198" s="22"/>
      <c r="E198" s="22"/>
      <c r="F198" s="22"/>
      <c r="G198" s="22"/>
      <c r="H198" s="22"/>
      <c r="I198" s="22"/>
      <c r="J198" s="22"/>
      <c r="K198" s="22"/>
      <c r="L198" s="22"/>
      <c r="M198" s="22"/>
      <c r="N198" s="22"/>
      <c r="O198" s="22"/>
      <c r="P198" s="22"/>
      <c r="Q198" s="22"/>
      <c r="R198" s="22"/>
    </row>
    <row r="199" spans="3:18" ht="15.75" customHeight="1" x14ac:dyDescent="0.2">
      <c r="C199" s="22"/>
      <c r="D199" s="22"/>
      <c r="E199" s="22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</row>
    <row r="200" spans="3:18" ht="15.75" customHeight="1" x14ac:dyDescent="0.2">
      <c r="C200" s="22"/>
      <c r="D200" s="22"/>
      <c r="E200" s="22"/>
      <c r="F200" s="22"/>
      <c r="G200" s="22"/>
      <c r="H200" s="22"/>
      <c r="I200" s="22"/>
      <c r="J200" s="22"/>
      <c r="K200" s="22"/>
      <c r="L200" s="22"/>
      <c r="M200" s="22"/>
      <c r="N200" s="22"/>
      <c r="O200" s="22"/>
      <c r="P200" s="22"/>
      <c r="Q200" s="22"/>
      <c r="R200" s="22"/>
    </row>
    <row r="201" spans="3:18" ht="15.75" customHeight="1" x14ac:dyDescent="0.2">
      <c r="C201" s="22"/>
      <c r="D201" s="22"/>
      <c r="E201" s="22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</row>
    <row r="202" spans="3:18" ht="15.75" customHeight="1" x14ac:dyDescent="0.2">
      <c r="C202" s="22"/>
      <c r="D202" s="22"/>
      <c r="E202" s="22"/>
      <c r="F202" s="22"/>
      <c r="G202" s="22"/>
      <c r="H202" s="22"/>
      <c r="I202" s="22"/>
      <c r="J202" s="22"/>
      <c r="K202" s="22"/>
      <c r="L202" s="22"/>
      <c r="M202" s="22"/>
      <c r="N202" s="22"/>
      <c r="O202" s="22"/>
      <c r="P202" s="22"/>
      <c r="Q202" s="22"/>
      <c r="R202" s="22"/>
    </row>
    <row r="203" spans="3:18" ht="15.75" customHeight="1" x14ac:dyDescent="0.2">
      <c r="C203" s="22"/>
      <c r="D203" s="22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</row>
    <row r="204" spans="3:18" ht="15.75" customHeight="1" x14ac:dyDescent="0.2">
      <c r="C204" s="22"/>
      <c r="D204" s="22"/>
      <c r="E204" s="22"/>
      <c r="F204" s="22"/>
      <c r="G204" s="22"/>
      <c r="H204" s="22"/>
      <c r="I204" s="22"/>
      <c r="J204" s="22"/>
      <c r="K204" s="22"/>
      <c r="L204" s="22"/>
      <c r="M204" s="22"/>
      <c r="N204" s="22"/>
      <c r="O204" s="22"/>
      <c r="P204" s="22"/>
      <c r="Q204" s="22"/>
      <c r="R204" s="22"/>
    </row>
    <row r="205" spans="3:18" ht="15.75" customHeight="1" x14ac:dyDescent="0.2">
      <c r="C205" s="22"/>
      <c r="D205" s="22"/>
      <c r="E205" s="22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</row>
    <row r="206" spans="3:18" ht="15.75" customHeight="1" x14ac:dyDescent="0.2">
      <c r="C206" s="22"/>
      <c r="D206" s="22"/>
      <c r="E206" s="22"/>
      <c r="F206" s="22"/>
      <c r="G206" s="22"/>
      <c r="H206" s="22"/>
      <c r="I206" s="22"/>
      <c r="J206" s="22"/>
      <c r="K206" s="22"/>
      <c r="L206" s="22"/>
      <c r="M206" s="22"/>
      <c r="N206" s="22"/>
      <c r="O206" s="22"/>
      <c r="P206" s="22"/>
      <c r="Q206" s="22"/>
      <c r="R206" s="22"/>
    </row>
    <row r="207" spans="3:18" ht="15.75" customHeight="1" x14ac:dyDescent="0.2">
      <c r="C207" s="22"/>
      <c r="D207" s="22"/>
      <c r="E207" s="22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</row>
    <row r="208" spans="3:18" ht="15.75" customHeight="1" x14ac:dyDescent="0.2">
      <c r="C208" s="22"/>
      <c r="D208" s="22"/>
      <c r="E208" s="22"/>
      <c r="F208" s="22"/>
      <c r="G208" s="22"/>
      <c r="H208" s="22"/>
      <c r="I208" s="22"/>
      <c r="J208" s="22"/>
      <c r="K208" s="22"/>
      <c r="L208" s="22"/>
      <c r="M208" s="22"/>
      <c r="N208" s="22"/>
      <c r="O208" s="22"/>
      <c r="P208" s="22"/>
      <c r="Q208" s="22"/>
      <c r="R208" s="22"/>
    </row>
    <row r="209" spans="3:18" ht="15.75" customHeight="1" x14ac:dyDescent="0.2">
      <c r="C209" s="22"/>
      <c r="D209" s="22"/>
      <c r="E209" s="22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</row>
    <row r="210" spans="3:18" ht="15.75" customHeight="1" x14ac:dyDescent="0.2">
      <c r="C210" s="22"/>
      <c r="D210" s="22"/>
      <c r="E210" s="22"/>
      <c r="F210" s="22"/>
      <c r="G210" s="22"/>
      <c r="H210" s="22"/>
      <c r="I210" s="22"/>
      <c r="J210" s="22"/>
      <c r="K210" s="22"/>
      <c r="L210" s="22"/>
      <c r="M210" s="22"/>
      <c r="N210" s="22"/>
      <c r="O210" s="22"/>
      <c r="P210" s="22"/>
      <c r="Q210" s="22"/>
      <c r="R210" s="22"/>
    </row>
    <row r="211" spans="3:18" ht="15.75" customHeight="1" x14ac:dyDescent="0.2">
      <c r="C211" s="22"/>
      <c r="D211" s="22"/>
      <c r="E211" s="22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</row>
    <row r="212" spans="3:18" ht="15.75" customHeight="1" x14ac:dyDescent="0.2">
      <c r="C212" s="22"/>
      <c r="D212" s="22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  <c r="R212" s="22"/>
    </row>
    <row r="213" spans="3:18" ht="15.75" customHeight="1" x14ac:dyDescent="0.2">
      <c r="C213" s="22"/>
      <c r="D213" s="22"/>
      <c r="E213" s="22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</row>
    <row r="214" spans="3:18" ht="15.75" customHeight="1" x14ac:dyDescent="0.2">
      <c r="C214" s="22"/>
      <c r="D214" s="22"/>
      <c r="E214" s="22"/>
      <c r="F214" s="22"/>
      <c r="G214" s="22"/>
      <c r="H214" s="22"/>
      <c r="I214" s="22"/>
      <c r="J214" s="22"/>
      <c r="K214" s="22"/>
      <c r="L214" s="22"/>
      <c r="M214" s="22"/>
      <c r="N214" s="22"/>
      <c r="O214" s="22"/>
      <c r="P214" s="22"/>
      <c r="Q214" s="22"/>
      <c r="R214" s="22"/>
    </row>
    <row r="215" spans="3:18" ht="15.75" customHeight="1" x14ac:dyDescent="0.2">
      <c r="C215" s="22"/>
      <c r="D215" s="22"/>
      <c r="E215" s="22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</row>
    <row r="216" spans="3:18" ht="15.75" customHeight="1" x14ac:dyDescent="0.2">
      <c r="C216" s="22"/>
      <c r="D216" s="22"/>
      <c r="E216" s="22"/>
      <c r="F216" s="22"/>
      <c r="G216" s="22"/>
      <c r="H216" s="22"/>
      <c r="I216" s="22"/>
      <c r="J216" s="22"/>
      <c r="K216" s="22"/>
      <c r="L216" s="22"/>
      <c r="M216" s="22"/>
      <c r="N216" s="22"/>
      <c r="O216" s="22"/>
      <c r="P216" s="22"/>
      <c r="Q216" s="22"/>
      <c r="R216" s="22"/>
    </row>
    <row r="217" spans="3:18" ht="15.75" customHeight="1" x14ac:dyDescent="0.2">
      <c r="C217" s="22"/>
      <c r="D217" s="22"/>
      <c r="E217" s="22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</row>
    <row r="218" spans="3:18" ht="15.75" customHeight="1" x14ac:dyDescent="0.2">
      <c r="C218" s="22"/>
      <c r="D218" s="22"/>
      <c r="E218" s="22"/>
      <c r="F218" s="22"/>
      <c r="G218" s="22"/>
      <c r="H218" s="22"/>
      <c r="I218" s="22"/>
      <c r="J218" s="22"/>
      <c r="K218" s="22"/>
      <c r="L218" s="22"/>
      <c r="M218" s="22"/>
      <c r="N218" s="22"/>
      <c r="O218" s="22"/>
      <c r="P218" s="22"/>
      <c r="Q218" s="22"/>
      <c r="R218" s="22"/>
    </row>
    <row r="219" spans="3:18" ht="15.75" customHeight="1" x14ac:dyDescent="0.2">
      <c r="C219" s="22"/>
      <c r="D219" s="22"/>
      <c r="E219" s="22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</row>
    <row r="220" spans="3:18" ht="15.75" customHeight="1" x14ac:dyDescent="0.2">
      <c r="C220" s="22"/>
      <c r="D220" s="22"/>
      <c r="E220" s="22"/>
      <c r="F220" s="22"/>
      <c r="G220" s="22"/>
      <c r="H220" s="22"/>
      <c r="I220" s="22"/>
      <c r="J220" s="22"/>
      <c r="K220" s="22"/>
      <c r="L220" s="22"/>
      <c r="M220" s="22"/>
      <c r="N220" s="22"/>
      <c r="O220" s="22"/>
      <c r="P220" s="22"/>
      <c r="Q220" s="22"/>
      <c r="R220" s="22"/>
    </row>
    <row r="221" spans="3:18" ht="15.75" customHeight="1" x14ac:dyDescent="0.15"/>
    <row r="222" spans="3:18" ht="15.75" customHeight="1" x14ac:dyDescent="0.15"/>
    <row r="223" spans="3:18" ht="15.75" customHeight="1" x14ac:dyDescent="0.15"/>
    <row r="224" spans="3:18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G1000"/>
  <sheetViews>
    <sheetView tabSelected="1" workbookViewId="0">
      <pane xSplit="2" ySplit="3" topLeftCell="C4" activePane="bottomRight" state="frozen"/>
      <selection activeCell="C4" sqref="C4:XFD31"/>
      <selection pane="topRight" activeCell="C4" sqref="C4:XFD31"/>
      <selection pane="bottomLeft" activeCell="C4" sqref="C4:XFD31"/>
      <selection pane="bottomRight" activeCell="C4" sqref="C4:XFD31"/>
    </sheetView>
  </sheetViews>
  <sheetFormatPr baseColWidth="10" defaultColWidth="14.5" defaultRowHeight="15" customHeight="1" x14ac:dyDescent="0.15"/>
  <cols>
    <col min="1" max="1" width="14.83203125" customWidth="1"/>
    <col min="2" max="2" width="20.832031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1.5" customWidth="1"/>
    <col min="16" max="16" width="11" customWidth="1"/>
    <col min="17" max="18" width="8.5" customWidth="1"/>
    <col min="19" max="19" width="8.33203125" customWidth="1"/>
    <col min="20" max="20" width="11.5" customWidth="1"/>
    <col min="21" max="21" width="20.5" customWidth="1"/>
    <col min="22" max="22" width="26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29" t="str">
        <f ca="1">IFERROR(__xludf.DUMMYFUNCTION("IFERROR(VLOOKUP(B2,IMPORTRANGE(""https://docs.google.com/spreadsheets/d/1x0DhHglkXKoEBOD2MBsuK_EyIr1ouxD2ftIpqOYFa-k/edit?usp=sharing"",""OllieShops-SKU-Specific Info!B1:BJ7000""),4,FALSE),"""")"),"Professional Cornhole Bags - Set of 8 Regulation All Weather Two Sided Bean Bags for Pro Corn Hole Game - 4 Royal Blue &amp; 4 Gray")</f>
        <v>Professional Cornhole Bags - Set of 8 Regulation All Weather Two Sided Bean Bags for Pro Corn Hole Game - 4 Royal Blue &amp; 4 Gray</v>
      </c>
      <c r="B1" s="30"/>
      <c r="C1" s="31" t="s">
        <v>0</v>
      </c>
      <c r="D1" s="33" t="s">
        <v>1</v>
      </c>
      <c r="E1" s="33" t="s">
        <v>2</v>
      </c>
      <c r="F1" s="35" t="s">
        <v>3</v>
      </c>
      <c r="G1" s="35" t="s">
        <v>4</v>
      </c>
      <c r="H1" s="36" t="s">
        <v>5</v>
      </c>
      <c r="I1" s="33" t="s">
        <v>6</v>
      </c>
      <c r="J1" s="33" t="s">
        <v>7</v>
      </c>
      <c r="K1" s="33" t="s">
        <v>8</v>
      </c>
      <c r="L1" s="33" t="s">
        <v>9</v>
      </c>
      <c r="M1" s="40" t="s">
        <v>10</v>
      </c>
      <c r="N1" s="41" t="s">
        <v>11</v>
      </c>
      <c r="O1" s="33" t="s">
        <v>12</v>
      </c>
      <c r="P1" s="33" t="s">
        <v>13</v>
      </c>
      <c r="Q1" s="33" t="s">
        <v>14</v>
      </c>
      <c r="R1" s="33" t="s">
        <v>15</v>
      </c>
      <c r="S1" s="47" t="s">
        <v>16</v>
      </c>
      <c r="T1" s="42" t="s">
        <v>17</v>
      </c>
      <c r="U1" s="42" t="s">
        <v>18</v>
      </c>
      <c r="V1" s="42" t="s">
        <v>19</v>
      </c>
      <c r="W1" s="42" t="s">
        <v>20</v>
      </c>
      <c r="X1" s="42" t="s">
        <v>21</v>
      </c>
      <c r="Y1" s="42" t="s">
        <v>22</v>
      </c>
      <c r="Z1" s="42" t="s">
        <v>23</v>
      </c>
      <c r="AA1" s="42" t="s">
        <v>24</v>
      </c>
      <c r="AB1" s="42" t="s">
        <v>25</v>
      </c>
      <c r="AC1" s="42" t="s">
        <v>26</v>
      </c>
      <c r="AD1" s="44" t="s">
        <v>27</v>
      </c>
      <c r="AE1" s="45" t="s">
        <v>28</v>
      </c>
      <c r="AF1" s="46" t="s">
        <v>29</v>
      </c>
      <c r="AG1" s="45" t="s">
        <v>30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IFERROR(__xludf.DUMMYFUNCTION("IFERROR(VLOOKUP(B2,IMPORTRANGE(""https://docs.google.com/spreadsheets/d/1x0DhHglkXKoEBOD2MBsuK_EyIr1ouxD2ftIpqOYFa-k/edit?usp=sharing"",""OllieShops-SKU-Specific Info!B1:BJ7000""),3,FALSE),"""")"),"B07ZTHNXWG")</f>
        <v>B07ZTHNXWG</v>
      </c>
      <c r="B2" s="3" t="s">
        <v>102</v>
      </c>
      <c r="C2" s="32"/>
      <c r="D2" s="34"/>
      <c r="E2" s="32"/>
      <c r="F2" s="34"/>
      <c r="G2" s="34"/>
      <c r="H2" s="37"/>
      <c r="I2" s="34"/>
      <c r="J2" s="34"/>
      <c r="K2" s="37"/>
      <c r="L2" s="37"/>
      <c r="M2" s="37"/>
      <c r="N2" s="34"/>
      <c r="O2" s="34"/>
      <c r="P2" s="32"/>
      <c r="Q2" s="34"/>
      <c r="R2" s="34"/>
      <c r="S2" s="30"/>
      <c r="T2" s="30"/>
      <c r="U2" s="43"/>
      <c r="V2" s="43"/>
      <c r="W2" s="30"/>
      <c r="X2" s="30"/>
      <c r="Y2" s="30"/>
      <c r="Z2" s="30"/>
      <c r="AA2" s="43"/>
      <c r="AB2" s="43"/>
      <c r="AC2" s="43"/>
      <c r="AD2" s="43"/>
      <c r="AE2" s="30"/>
      <c r="AF2" s="30"/>
      <c r="AG2" s="30"/>
    </row>
    <row r="3" spans="1:33" ht="16" x14ac:dyDescent="0.15">
      <c r="A3" s="38" t="s">
        <v>32</v>
      </c>
      <c r="B3" s="39"/>
      <c r="C3" s="4">
        <f>((AE31+AF31)/0.85)*-1</f>
        <v>19.548776470588237</v>
      </c>
      <c r="D3" s="5">
        <f>SUM(D4:D99763)</f>
        <v>131</v>
      </c>
      <c r="E3" s="5"/>
      <c r="F3" s="6">
        <f t="shared" ref="F3:G3" si="0">SUM(F4:F99763)</f>
        <v>3957.7400000000002</v>
      </c>
      <c r="G3" s="6">
        <f t="shared" si="0"/>
        <v>-22.62</v>
      </c>
      <c r="H3" s="7">
        <f>G3/F3*-1</f>
        <v>5.7153830216234514E-3</v>
      </c>
      <c r="I3" s="8">
        <f>J3/F3</f>
        <v>0.28580526603448236</v>
      </c>
      <c r="J3" s="6">
        <f>SUM(J4:J99763)</f>
        <v>1131.1429335953123</v>
      </c>
      <c r="K3" s="6">
        <f>J3/D3</f>
        <v>8.6346788824069645</v>
      </c>
      <c r="L3" s="5"/>
      <c r="M3" s="9"/>
      <c r="N3" s="10"/>
      <c r="O3" s="5" t="str">
        <f ca="1">IFERROR(__xludf.DUMMYFUNCTION("IFERROR(VLOOKUP(B2,IMPORTRANGE(""https://docs.google.com/spreadsheets/d/1owCo6kL_VFQ5nPTdNogErmCBLjNiktT1m3SzTrxu3R0/edit#gid=2146806407"",""Ollie Shops - Compiled!b1:g5000""),2,FALSE),"""")"),"")</f>
        <v/>
      </c>
      <c r="P3" s="5"/>
      <c r="Q3" s="11"/>
      <c r="R3" s="11"/>
      <c r="S3" s="23"/>
      <c r="T3" s="10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10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10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5">
        <f>SUM(W4:W99763)</f>
        <v>0</v>
      </c>
      <c r="X3" s="7">
        <f>AVERAGE(X4:X99763)</f>
        <v>0</v>
      </c>
      <c r="Y3" s="6">
        <f>ROUND(AVERAGE(Y4:Y99763),2)</f>
        <v>0</v>
      </c>
      <c r="Z3" s="5"/>
      <c r="AA3" s="5"/>
      <c r="AB3" s="5"/>
      <c r="AC3" s="5"/>
      <c r="AD3" s="5"/>
      <c r="AE3" s="12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Info!B2:BZ7000""),36,false)),"""")*-1"),-0.807331253749999)</f>
        <v>-0.80733125374999903</v>
      </c>
      <c r="AG3" s="6">
        <f>SUM(AG4:AG99763)</f>
        <v>0</v>
      </c>
    </row>
    <row r="4" spans="1:33" s="52" customFormat="1" ht="15.75" hidden="1" customHeight="1" x14ac:dyDescent="0.2">
      <c r="A4" s="13" t="s">
        <v>33</v>
      </c>
      <c r="B4" s="13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48"/>
      <c r="T4" s="48"/>
      <c r="U4" s="49"/>
      <c r="V4" s="54"/>
      <c r="W4" s="48"/>
      <c r="X4" s="48"/>
      <c r="Y4" s="48"/>
      <c r="Z4" s="48"/>
      <c r="AA4" s="48"/>
      <c r="AB4" s="51"/>
      <c r="AC4" s="48"/>
      <c r="AD4" s="48"/>
      <c r="AE4" s="48"/>
      <c r="AF4" s="48"/>
      <c r="AG4" s="48"/>
    </row>
    <row r="5" spans="1:33" s="52" customFormat="1" ht="15.75" hidden="1" customHeight="1" x14ac:dyDescent="0.2">
      <c r="A5" s="13" t="s">
        <v>34</v>
      </c>
      <c r="B5" s="13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48"/>
      <c r="T5" s="48"/>
      <c r="U5" s="49"/>
      <c r="V5" s="54"/>
      <c r="W5" s="48"/>
      <c r="X5" s="48"/>
      <c r="Y5" s="48"/>
      <c r="Z5" s="48"/>
      <c r="AA5" s="48"/>
      <c r="AB5" s="51"/>
      <c r="AC5" s="48"/>
      <c r="AD5" s="48"/>
      <c r="AE5" s="48"/>
      <c r="AF5" s="48"/>
      <c r="AG5" s="48"/>
    </row>
    <row r="6" spans="1:33" s="52" customFormat="1" ht="15.75" hidden="1" customHeight="1" x14ac:dyDescent="0.2">
      <c r="A6" s="13" t="s">
        <v>35</v>
      </c>
      <c r="B6" s="13"/>
      <c r="C6" s="17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48"/>
      <c r="T6" s="48"/>
      <c r="U6" s="49"/>
      <c r="V6" s="54"/>
      <c r="W6" s="48"/>
      <c r="X6" s="48"/>
      <c r="Y6" s="48"/>
      <c r="Z6" s="48"/>
      <c r="AA6" s="48"/>
      <c r="AB6" s="51"/>
      <c r="AC6" s="48"/>
      <c r="AD6" s="48"/>
      <c r="AE6" s="48"/>
      <c r="AF6" s="48"/>
      <c r="AG6" s="48"/>
    </row>
    <row r="7" spans="1:33" s="52" customFormat="1" ht="15.75" hidden="1" customHeight="1" x14ac:dyDescent="0.2">
      <c r="A7" s="13" t="s">
        <v>36</v>
      </c>
      <c r="B7" s="13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48"/>
      <c r="T7" s="48"/>
      <c r="U7" s="49"/>
      <c r="V7" s="54"/>
      <c r="W7" s="48"/>
      <c r="X7" s="48"/>
      <c r="Y7" s="48"/>
      <c r="Z7" s="48"/>
      <c r="AA7" s="48"/>
      <c r="AB7" s="51"/>
      <c r="AC7" s="48"/>
      <c r="AD7" s="48"/>
      <c r="AE7" s="48"/>
      <c r="AF7" s="48"/>
      <c r="AG7" s="48"/>
    </row>
    <row r="8" spans="1:33" s="52" customFormat="1" ht="15.75" hidden="1" customHeight="1" x14ac:dyDescent="0.2">
      <c r="A8" s="13" t="s">
        <v>37</v>
      </c>
      <c r="B8" s="13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48"/>
      <c r="T8" s="48"/>
      <c r="U8" s="49"/>
      <c r="V8" s="54"/>
      <c r="W8" s="48"/>
      <c r="X8" s="48"/>
      <c r="Y8" s="48"/>
      <c r="Z8" s="48"/>
      <c r="AA8" s="48"/>
      <c r="AB8" s="51"/>
      <c r="AC8" s="48"/>
      <c r="AD8" s="48"/>
      <c r="AE8" s="48"/>
      <c r="AF8" s="48"/>
      <c r="AG8" s="48"/>
    </row>
    <row r="9" spans="1:33" s="52" customFormat="1" ht="15.75" hidden="1" customHeight="1" x14ac:dyDescent="0.2">
      <c r="A9" s="13" t="s">
        <v>38</v>
      </c>
      <c r="B9" s="13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48"/>
      <c r="T9" s="48"/>
      <c r="U9" s="49"/>
      <c r="V9" s="54"/>
      <c r="W9" s="48"/>
      <c r="X9" s="48"/>
      <c r="Y9" s="48"/>
      <c r="Z9" s="48"/>
      <c r="AA9" s="48"/>
      <c r="AB9" s="51"/>
      <c r="AC9" s="48"/>
      <c r="AD9" s="48"/>
      <c r="AE9" s="48"/>
      <c r="AF9" s="48"/>
      <c r="AG9" s="48"/>
    </row>
    <row r="10" spans="1:33" s="52" customFormat="1" ht="15.75" hidden="1" customHeight="1" x14ac:dyDescent="0.2">
      <c r="A10" s="13" t="s">
        <v>39</v>
      </c>
      <c r="B10" s="13"/>
      <c r="C10" s="17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48"/>
      <c r="T10" s="48"/>
      <c r="U10" s="49"/>
      <c r="V10" s="54"/>
      <c r="W10" s="48"/>
      <c r="X10" s="48"/>
      <c r="Y10" s="48"/>
      <c r="Z10" s="48"/>
      <c r="AA10" s="48"/>
      <c r="AB10" s="51"/>
      <c r="AC10" s="48"/>
      <c r="AD10" s="48"/>
      <c r="AE10" s="48"/>
      <c r="AF10" s="48"/>
      <c r="AG10" s="48"/>
    </row>
    <row r="11" spans="1:33" s="52" customFormat="1" ht="15.75" hidden="1" customHeight="1" x14ac:dyDescent="0.2">
      <c r="A11" s="13" t="s">
        <v>40</v>
      </c>
      <c r="B11" s="13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48"/>
      <c r="T11" s="48"/>
      <c r="U11" s="49"/>
      <c r="V11" s="54"/>
      <c r="W11" s="48"/>
      <c r="X11" s="48"/>
      <c r="Y11" s="48"/>
      <c r="Z11" s="48"/>
      <c r="AA11" s="48"/>
      <c r="AB11" s="51"/>
      <c r="AC11" s="48"/>
      <c r="AD11" s="48"/>
      <c r="AE11" s="48"/>
      <c r="AF11" s="48"/>
      <c r="AG11" s="48"/>
    </row>
    <row r="12" spans="1:33" s="52" customFormat="1" ht="15.75" hidden="1" customHeight="1" x14ac:dyDescent="0.2">
      <c r="A12" s="13" t="s">
        <v>41</v>
      </c>
      <c r="B12" s="13"/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48"/>
      <c r="T12" s="48"/>
      <c r="U12" s="49"/>
      <c r="V12" s="54"/>
      <c r="W12" s="48"/>
      <c r="X12" s="48"/>
      <c r="Y12" s="48"/>
      <c r="Z12" s="48"/>
      <c r="AA12" s="48"/>
      <c r="AB12" s="51"/>
      <c r="AC12" s="48"/>
      <c r="AD12" s="48"/>
      <c r="AE12" s="48"/>
      <c r="AF12" s="48"/>
      <c r="AG12" s="48"/>
    </row>
    <row r="13" spans="1:33" s="52" customFormat="1" ht="15.75" hidden="1" customHeight="1" x14ac:dyDescent="0.2">
      <c r="A13" s="13" t="s">
        <v>42</v>
      </c>
      <c r="B13" s="13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48"/>
      <c r="T13" s="48"/>
      <c r="U13" s="49"/>
      <c r="V13" s="54"/>
      <c r="W13" s="48"/>
      <c r="X13" s="48"/>
      <c r="Y13" s="48"/>
      <c r="Z13" s="48"/>
      <c r="AA13" s="48"/>
      <c r="AB13" s="51"/>
      <c r="AC13" s="48"/>
      <c r="AD13" s="48"/>
      <c r="AE13" s="48"/>
      <c r="AF13" s="48"/>
      <c r="AG13" s="48"/>
    </row>
    <row r="14" spans="1:33" s="52" customFormat="1" ht="15.75" hidden="1" customHeight="1" x14ac:dyDescent="0.2">
      <c r="A14" s="13" t="s">
        <v>43</v>
      </c>
      <c r="B14" s="13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48"/>
      <c r="T14" s="48"/>
      <c r="U14" s="49"/>
      <c r="V14" s="54"/>
      <c r="W14" s="48"/>
      <c r="X14" s="48"/>
      <c r="Y14" s="48"/>
      <c r="Z14" s="48"/>
      <c r="AA14" s="48"/>
      <c r="AB14" s="51"/>
      <c r="AC14" s="48"/>
      <c r="AD14" s="48"/>
      <c r="AE14" s="48"/>
      <c r="AF14" s="48"/>
      <c r="AG14" s="48"/>
    </row>
    <row r="15" spans="1:33" s="52" customFormat="1" ht="15.75" hidden="1" customHeight="1" x14ac:dyDescent="0.2">
      <c r="A15" s="13" t="s">
        <v>44</v>
      </c>
      <c r="B15" s="13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48"/>
      <c r="T15" s="48"/>
      <c r="U15" s="49"/>
      <c r="V15" s="54"/>
      <c r="W15" s="48"/>
      <c r="X15" s="48"/>
      <c r="Y15" s="48"/>
      <c r="Z15" s="48"/>
      <c r="AA15" s="48"/>
      <c r="AB15" s="51"/>
      <c r="AC15" s="48"/>
      <c r="AD15" s="48"/>
      <c r="AE15" s="48"/>
      <c r="AF15" s="48"/>
      <c r="AG15" s="48"/>
    </row>
    <row r="16" spans="1:33" s="52" customFormat="1" ht="15.75" hidden="1" customHeight="1" x14ac:dyDescent="0.2">
      <c r="A16" s="13" t="s">
        <v>45</v>
      </c>
      <c r="B16" s="13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48"/>
      <c r="T16" s="48"/>
      <c r="U16" s="49"/>
      <c r="V16" s="54"/>
      <c r="W16" s="48"/>
      <c r="X16" s="48"/>
      <c r="Y16" s="48"/>
      <c r="Z16" s="48"/>
      <c r="AA16" s="48"/>
      <c r="AB16" s="51"/>
      <c r="AC16" s="48"/>
      <c r="AD16" s="48"/>
      <c r="AE16" s="48"/>
      <c r="AF16" s="48"/>
      <c r="AG16" s="48"/>
    </row>
    <row r="17" spans="1:33" s="52" customFormat="1" ht="15.75" hidden="1" customHeight="1" x14ac:dyDescent="0.2">
      <c r="A17" s="13" t="s">
        <v>46</v>
      </c>
      <c r="B17" s="13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48"/>
      <c r="T17" s="48"/>
      <c r="U17" s="49"/>
      <c r="V17" s="54"/>
      <c r="W17" s="48"/>
      <c r="X17" s="48"/>
      <c r="Y17" s="48"/>
      <c r="Z17" s="48"/>
      <c r="AA17" s="48"/>
      <c r="AB17" s="51"/>
      <c r="AC17" s="48"/>
      <c r="AD17" s="48"/>
      <c r="AE17" s="48"/>
      <c r="AF17" s="48"/>
      <c r="AG17" s="48"/>
    </row>
    <row r="18" spans="1:33" s="52" customFormat="1" ht="15.75" hidden="1" customHeight="1" x14ac:dyDescent="0.2">
      <c r="A18" s="13" t="s">
        <v>47</v>
      </c>
      <c r="B18" s="13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48"/>
      <c r="T18" s="48"/>
      <c r="U18" s="49"/>
      <c r="V18" s="54"/>
      <c r="W18" s="48"/>
      <c r="X18" s="48"/>
      <c r="Y18" s="48"/>
      <c r="Z18" s="48"/>
      <c r="AA18" s="48"/>
      <c r="AB18" s="51"/>
      <c r="AC18" s="48"/>
      <c r="AD18" s="48"/>
      <c r="AE18" s="48"/>
      <c r="AF18" s="48"/>
      <c r="AG18" s="48"/>
    </row>
    <row r="19" spans="1:33" s="52" customFormat="1" ht="15.75" hidden="1" customHeight="1" x14ac:dyDescent="0.2">
      <c r="A19" s="13" t="s">
        <v>83</v>
      </c>
      <c r="B19" s="13"/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48"/>
      <c r="T19" s="48"/>
      <c r="U19" s="49"/>
      <c r="V19" s="54"/>
      <c r="W19" s="48"/>
      <c r="X19" s="48"/>
      <c r="Y19" s="48"/>
      <c r="Z19" s="48"/>
      <c r="AA19" s="48"/>
      <c r="AB19" s="51"/>
      <c r="AC19" s="48"/>
      <c r="AD19" s="48"/>
      <c r="AE19" s="48"/>
      <c r="AF19" s="48"/>
      <c r="AG19" s="48"/>
    </row>
    <row r="20" spans="1:33" s="52" customFormat="1" ht="15.75" hidden="1" customHeight="1" x14ac:dyDescent="0.2">
      <c r="A20" s="13" t="s">
        <v>49</v>
      </c>
      <c r="B20" s="13"/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48"/>
      <c r="T20" s="48"/>
      <c r="U20" s="49"/>
      <c r="V20" s="54"/>
      <c r="W20" s="48"/>
      <c r="X20" s="48"/>
      <c r="Y20" s="48"/>
      <c r="Z20" s="48"/>
      <c r="AA20" s="48"/>
      <c r="AB20" s="51"/>
      <c r="AC20" s="48"/>
      <c r="AD20" s="48"/>
      <c r="AE20" s="48"/>
      <c r="AF20" s="48"/>
      <c r="AG20" s="48"/>
    </row>
    <row r="21" spans="1:33" s="52" customFormat="1" ht="15.75" hidden="1" customHeight="1" x14ac:dyDescent="0.2">
      <c r="A21" s="13" t="s">
        <v>50</v>
      </c>
      <c r="B21" s="13"/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48"/>
      <c r="T21" s="48"/>
      <c r="U21" s="49"/>
      <c r="V21" s="54"/>
      <c r="W21" s="48"/>
      <c r="X21" s="48"/>
      <c r="Y21" s="48"/>
      <c r="Z21" s="48"/>
      <c r="AA21" s="48"/>
      <c r="AB21" s="51"/>
      <c r="AC21" s="48"/>
      <c r="AD21" s="48"/>
      <c r="AE21" s="48"/>
      <c r="AF21" s="48"/>
      <c r="AG21" s="48"/>
    </row>
    <row r="22" spans="1:33" s="52" customFormat="1" ht="15.75" hidden="1" customHeight="1" x14ac:dyDescent="0.2">
      <c r="A22" s="13" t="s">
        <v>51</v>
      </c>
      <c r="B22" s="13"/>
      <c r="C22" s="17"/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48"/>
      <c r="T22" s="48"/>
      <c r="U22" s="49"/>
      <c r="V22" s="54"/>
      <c r="W22" s="48"/>
      <c r="X22" s="48"/>
      <c r="Y22" s="48"/>
      <c r="Z22" s="48"/>
      <c r="AA22" s="48"/>
      <c r="AB22" s="51"/>
      <c r="AC22" s="48"/>
      <c r="AD22" s="48"/>
      <c r="AE22" s="48"/>
      <c r="AF22" s="48"/>
      <c r="AG22" s="48"/>
    </row>
    <row r="23" spans="1:33" s="52" customFormat="1" ht="15.75" customHeight="1" x14ac:dyDescent="0.2">
      <c r="A23" s="13" t="s">
        <v>52</v>
      </c>
      <c r="B23" s="13"/>
      <c r="C23" s="17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48"/>
      <c r="T23" s="48"/>
      <c r="U23" s="49"/>
      <c r="V23" s="54"/>
      <c r="W23" s="48"/>
      <c r="X23" s="48"/>
      <c r="Y23" s="48"/>
      <c r="Z23" s="48"/>
      <c r="AA23" s="48"/>
      <c r="AB23" s="51"/>
      <c r="AC23" s="48"/>
      <c r="AD23" s="48"/>
      <c r="AE23" s="48"/>
      <c r="AF23" s="48"/>
      <c r="AG23" s="48"/>
    </row>
    <row r="24" spans="1:33" s="52" customFormat="1" ht="15.75" customHeight="1" x14ac:dyDescent="0.2">
      <c r="A24" s="13" t="s">
        <v>53</v>
      </c>
      <c r="B24" s="13"/>
      <c r="C24" s="17">
        <f t="shared" ref="C24:C31" si="1">IFERROR(F24/D24," - ")</f>
        <v>24.95</v>
      </c>
      <c r="D24" s="17">
        <v>1</v>
      </c>
      <c r="E24" s="17">
        <v>0</v>
      </c>
      <c r="F24" s="17">
        <v>24.95</v>
      </c>
      <c r="G24" s="17">
        <v>0</v>
      </c>
      <c r="H24" s="17">
        <f t="shared" ref="H24:H31" si="2">G24/F24*-1</f>
        <v>0</v>
      </c>
      <c r="I24" s="17">
        <f t="shared" ref="I24:I31" si="3">J24/F24</f>
        <v>0.18056572872828991</v>
      </c>
      <c r="J24" s="17">
        <f t="shared" ref="J24:J31" si="4">F24*0.85+G24+AF24*D24+D24*AE24+AG24+AD24</f>
        <v>4.5051149317708328</v>
      </c>
      <c r="K24" s="17">
        <f t="shared" ref="K24:K31" si="5">J24/D24</f>
        <v>4.5051149317708328</v>
      </c>
      <c r="L24" s="17">
        <v>49</v>
      </c>
      <c r="M24" s="17">
        <f t="shared" ref="M24:M31" si="6">IFERROR(D24/L24,"-")</f>
        <v>2.0408163265306121E-2</v>
      </c>
      <c r="N24" s="17">
        <v>0</v>
      </c>
      <c r="O24" s="17">
        <f t="shared" ref="O24:P24" si="7">D24/7</f>
        <v>0.14285714285714285</v>
      </c>
      <c r="P24" s="17">
        <f t="shared" si="7"/>
        <v>0</v>
      </c>
      <c r="Q24" s="17">
        <f t="shared" ref="Q24:Q31" si="8">ROUNDDOWN(N24/(O24+P24),0)</f>
        <v>0</v>
      </c>
      <c r="R24" s="17"/>
      <c r="S24" s="48">
        <v>0</v>
      </c>
      <c r="T24" s="48" t="s">
        <v>56</v>
      </c>
      <c r="U24" s="49" t="s">
        <v>56</v>
      </c>
      <c r="V24" s="54" t="s">
        <v>56</v>
      </c>
      <c r="W24" s="48">
        <v>0</v>
      </c>
      <c r="X24" s="48">
        <f t="shared" ref="X24:X31" si="9">IFERROR(W24/D24,0)</f>
        <v>0</v>
      </c>
      <c r="Y24" s="48">
        <f t="shared" ref="Y24:Y31" si="10">IFERROR(G24/(W24+Z24)*-1,0)</f>
        <v>0</v>
      </c>
      <c r="Z24" s="48">
        <v>0</v>
      </c>
      <c r="AA24" s="48" t="s">
        <v>57</v>
      </c>
      <c r="AB24" s="51">
        <f t="shared" ref="AB24:AB31" si="11">IF(OR(AA24="UsLargeStandardSize",AA24="UsSmallStandardSize"),-0.69,-0.48)</f>
        <v>-0.69</v>
      </c>
      <c r="AC24" s="48">
        <v>0.17820657118055558</v>
      </c>
      <c r="AD24" s="48">
        <f t="shared" ref="AD24:AD31" si="12">IFERROR(AB24*AC24*D24*2,0)</f>
        <v>-0.24592506822916668</v>
      </c>
      <c r="AE24" s="48">
        <v>-7.32</v>
      </c>
      <c r="AF24" s="48">
        <v>-9.1364599999999996</v>
      </c>
      <c r="AG24" s="48">
        <v>0</v>
      </c>
    </row>
    <row r="25" spans="1:33" s="52" customFormat="1" ht="15.75" customHeight="1" x14ac:dyDescent="0.2">
      <c r="A25" s="13" t="s">
        <v>54</v>
      </c>
      <c r="B25" s="13"/>
      <c r="C25" s="17">
        <f t="shared" si="1"/>
        <v>28.95</v>
      </c>
      <c r="D25" s="17">
        <v>5</v>
      </c>
      <c r="E25" s="17">
        <v>0</v>
      </c>
      <c r="F25" s="17">
        <v>144.75</v>
      </c>
      <c r="G25" s="17">
        <v>0</v>
      </c>
      <c r="H25" s="17">
        <f t="shared" si="2"/>
        <v>0</v>
      </c>
      <c r="I25" s="17">
        <f t="shared" si="3"/>
        <v>0.27789688883491648</v>
      </c>
      <c r="J25" s="17">
        <f t="shared" si="4"/>
        <v>40.225574658854164</v>
      </c>
      <c r="K25" s="17">
        <f t="shared" si="5"/>
        <v>8.0451149317708328</v>
      </c>
      <c r="L25" s="17">
        <v>178</v>
      </c>
      <c r="M25" s="17">
        <f t="shared" si="6"/>
        <v>2.8089887640449437E-2</v>
      </c>
      <c r="N25" s="17">
        <v>0</v>
      </c>
      <c r="O25" s="17">
        <f t="shared" ref="O25:P25" si="13">D25/7</f>
        <v>0.7142857142857143</v>
      </c>
      <c r="P25" s="17">
        <f t="shared" si="13"/>
        <v>0</v>
      </c>
      <c r="Q25" s="17">
        <f t="shared" si="8"/>
        <v>0</v>
      </c>
      <c r="R25" s="17"/>
      <c r="S25" s="48">
        <v>3.2258064516129031E-2</v>
      </c>
      <c r="T25" s="48" t="s">
        <v>56</v>
      </c>
      <c r="U25" s="49" t="s">
        <v>56</v>
      </c>
      <c r="V25" s="54" t="s">
        <v>56</v>
      </c>
      <c r="W25" s="48">
        <v>0</v>
      </c>
      <c r="X25" s="48">
        <f t="shared" si="9"/>
        <v>0</v>
      </c>
      <c r="Y25" s="48">
        <f t="shared" si="10"/>
        <v>0</v>
      </c>
      <c r="Z25" s="48">
        <v>0</v>
      </c>
      <c r="AA25" s="48" t="s">
        <v>57</v>
      </c>
      <c r="AB25" s="51">
        <f t="shared" si="11"/>
        <v>-0.69</v>
      </c>
      <c r="AC25" s="48">
        <v>0.17820657118055558</v>
      </c>
      <c r="AD25" s="48">
        <f t="shared" si="12"/>
        <v>-1.2296253411458333</v>
      </c>
      <c r="AE25" s="48">
        <v>-7.18</v>
      </c>
      <c r="AF25" s="48">
        <v>-9.1364599999999996</v>
      </c>
      <c r="AG25" s="48">
        <v>0</v>
      </c>
    </row>
    <row r="26" spans="1:33" s="52" customFormat="1" ht="15.75" customHeight="1" x14ac:dyDescent="0.2">
      <c r="A26" s="13" t="s">
        <v>58</v>
      </c>
      <c r="B26" s="13" t="s">
        <v>103</v>
      </c>
      <c r="C26" s="17">
        <f t="shared" si="1"/>
        <v>34.950000000000003</v>
      </c>
      <c r="D26" s="17">
        <v>1</v>
      </c>
      <c r="E26" s="17">
        <v>0</v>
      </c>
      <c r="F26" s="17">
        <v>34.950000000000003</v>
      </c>
      <c r="G26" s="17">
        <v>0</v>
      </c>
      <c r="H26" s="17">
        <f t="shared" si="2"/>
        <v>0</v>
      </c>
      <c r="I26" s="17">
        <f t="shared" si="3"/>
        <v>0.37611201521518844</v>
      </c>
      <c r="J26" s="17">
        <f t="shared" si="4"/>
        <v>13.145114931770838</v>
      </c>
      <c r="K26" s="17">
        <f t="shared" si="5"/>
        <v>13.145114931770838</v>
      </c>
      <c r="L26" s="17">
        <v>252</v>
      </c>
      <c r="M26" s="17">
        <f t="shared" si="6"/>
        <v>3.968253968253968E-3</v>
      </c>
      <c r="N26" s="17">
        <v>37</v>
      </c>
      <c r="O26" s="17">
        <f t="shared" ref="O26:P26" si="14">D26/7</f>
        <v>0.14285714285714285</v>
      </c>
      <c r="P26" s="17">
        <f t="shared" si="14"/>
        <v>0</v>
      </c>
      <c r="Q26" s="17">
        <f t="shared" si="8"/>
        <v>259</v>
      </c>
      <c r="R26" s="17"/>
      <c r="S26" s="48">
        <v>6.1224489795918373E-2</v>
      </c>
      <c r="T26" s="48" t="s">
        <v>56</v>
      </c>
      <c r="U26" s="49" t="s">
        <v>56</v>
      </c>
      <c r="V26" s="54" t="s">
        <v>56</v>
      </c>
      <c r="W26" s="48">
        <v>0</v>
      </c>
      <c r="X26" s="48">
        <f t="shared" si="9"/>
        <v>0</v>
      </c>
      <c r="Y26" s="48">
        <f t="shared" si="10"/>
        <v>0</v>
      </c>
      <c r="Z26" s="48">
        <v>0</v>
      </c>
      <c r="AA26" s="48" t="s">
        <v>57</v>
      </c>
      <c r="AB26" s="51">
        <f t="shared" si="11"/>
        <v>-0.69</v>
      </c>
      <c r="AC26" s="48">
        <v>0.17820657118055558</v>
      </c>
      <c r="AD26" s="48">
        <f t="shared" si="12"/>
        <v>-0.24592506822916668</v>
      </c>
      <c r="AE26" s="48">
        <v>-7.18</v>
      </c>
      <c r="AF26" s="48">
        <v>-9.1364599999999996</v>
      </c>
      <c r="AG26" s="48">
        <v>0</v>
      </c>
    </row>
    <row r="27" spans="1:33" s="52" customFormat="1" ht="15.75" customHeight="1" x14ac:dyDescent="0.2">
      <c r="A27" s="13" t="s">
        <v>60</v>
      </c>
      <c r="B27" s="13"/>
      <c r="C27" s="17">
        <f t="shared" si="1"/>
        <v>33.22</v>
      </c>
      <c r="D27" s="17">
        <v>8</v>
      </c>
      <c r="E27" s="17">
        <v>0</v>
      </c>
      <c r="F27" s="17">
        <v>265.76</v>
      </c>
      <c r="G27" s="17">
        <v>0</v>
      </c>
      <c r="H27" s="17">
        <f t="shared" si="2"/>
        <v>0</v>
      </c>
      <c r="I27" s="17">
        <f t="shared" si="3"/>
        <v>0.3514333212453592</v>
      </c>
      <c r="J27" s="17">
        <f t="shared" si="4"/>
        <v>93.396919454166664</v>
      </c>
      <c r="K27" s="17">
        <f t="shared" si="5"/>
        <v>11.674614931770833</v>
      </c>
      <c r="L27" s="17">
        <v>323</v>
      </c>
      <c r="M27" s="17">
        <f t="shared" si="6"/>
        <v>2.4767801857585141E-2</v>
      </c>
      <c r="N27" s="17">
        <v>137</v>
      </c>
      <c r="O27" s="17">
        <f t="shared" ref="O27:P27" si="15">D27/7</f>
        <v>1.1428571428571428</v>
      </c>
      <c r="P27" s="17">
        <f t="shared" si="15"/>
        <v>0</v>
      </c>
      <c r="Q27" s="17">
        <f t="shared" si="8"/>
        <v>119</v>
      </c>
      <c r="R27" s="17"/>
      <c r="S27" s="48">
        <v>0.33333333333333331</v>
      </c>
      <c r="T27" s="48" t="s">
        <v>56</v>
      </c>
      <c r="U27" s="49" t="s">
        <v>56</v>
      </c>
      <c r="V27" s="54" t="s">
        <v>56</v>
      </c>
      <c r="W27" s="48">
        <v>0</v>
      </c>
      <c r="X27" s="48">
        <f t="shared" si="9"/>
        <v>0</v>
      </c>
      <c r="Y27" s="48">
        <f t="shared" si="10"/>
        <v>0</v>
      </c>
      <c r="Z27" s="48">
        <v>0</v>
      </c>
      <c r="AA27" s="48" t="s">
        <v>57</v>
      </c>
      <c r="AB27" s="51">
        <f t="shared" si="11"/>
        <v>-0.69</v>
      </c>
      <c r="AC27" s="48">
        <v>0.17820657118055558</v>
      </c>
      <c r="AD27" s="48">
        <f t="shared" si="12"/>
        <v>-1.9674005458333335</v>
      </c>
      <c r="AE27" s="48">
        <v>-7.18</v>
      </c>
      <c r="AF27" s="48">
        <v>-9.1364599999999996</v>
      </c>
      <c r="AG27" s="48">
        <v>0</v>
      </c>
    </row>
    <row r="28" spans="1:33" s="52" customFormat="1" ht="15.75" customHeight="1" x14ac:dyDescent="0.2">
      <c r="A28" s="13" t="s">
        <v>61</v>
      </c>
      <c r="B28" s="13"/>
      <c r="C28" s="17">
        <f t="shared" si="1"/>
        <v>32.950000000000003</v>
      </c>
      <c r="D28" s="17">
        <v>7</v>
      </c>
      <c r="E28" s="17">
        <v>0</v>
      </c>
      <c r="F28" s="17">
        <v>230.65</v>
      </c>
      <c r="G28" s="17">
        <v>-7.4</v>
      </c>
      <c r="H28" s="17">
        <f t="shared" si="2"/>
        <v>3.2083243008887929E-2</v>
      </c>
      <c r="I28" s="17">
        <f t="shared" si="3"/>
        <v>0.31526470636200232</v>
      </c>
      <c r="J28" s="17">
        <f t="shared" si="4"/>
        <v>72.715804522395842</v>
      </c>
      <c r="K28" s="17">
        <f t="shared" si="5"/>
        <v>10.387972074627978</v>
      </c>
      <c r="L28" s="17">
        <v>395</v>
      </c>
      <c r="M28" s="17">
        <f t="shared" si="6"/>
        <v>1.7721518987341773E-2</v>
      </c>
      <c r="N28" s="17">
        <v>141</v>
      </c>
      <c r="O28" s="17">
        <f t="shared" ref="O28:P28" si="16">D28/7</f>
        <v>1</v>
      </c>
      <c r="P28" s="17">
        <f t="shared" si="16"/>
        <v>0</v>
      </c>
      <c r="Q28" s="17">
        <f t="shared" si="8"/>
        <v>141</v>
      </c>
      <c r="R28" s="17"/>
      <c r="S28" s="48">
        <v>0.22222222222222221</v>
      </c>
      <c r="T28" s="48" t="s">
        <v>56</v>
      </c>
      <c r="U28" s="49" t="s">
        <v>56</v>
      </c>
      <c r="V28" s="54" t="s">
        <v>56</v>
      </c>
      <c r="W28" s="48">
        <v>0</v>
      </c>
      <c r="X28" s="48">
        <f t="shared" si="9"/>
        <v>0</v>
      </c>
      <c r="Y28" s="48">
        <f t="shared" si="10"/>
        <v>0</v>
      </c>
      <c r="Z28" s="48">
        <v>0</v>
      </c>
      <c r="AA28" s="48" t="s">
        <v>57</v>
      </c>
      <c r="AB28" s="51">
        <f t="shared" si="11"/>
        <v>-0.69</v>
      </c>
      <c r="AC28" s="48">
        <v>0.17820657118055558</v>
      </c>
      <c r="AD28" s="48">
        <f t="shared" si="12"/>
        <v>-1.7214754776041667</v>
      </c>
      <c r="AE28" s="48">
        <v>-7.18</v>
      </c>
      <c r="AF28" s="48">
        <v>-9.1364599999999996</v>
      </c>
      <c r="AG28" s="48">
        <v>0</v>
      </c>
    </row>
    <row r="29" spans="1:33" s="52" customFormat="1" ht="15.75" customHeight="1" x14ac:dyDescent="0.2">
      <c r="A29" s="13" t="s">
        <v>62</v>
      </c>
      <c r="B29" s="13"/>
      <c r="C29" s="17">
        <f t="shared" si="1"/>
        <v>30.393636363636361</v>
      </c>
      <c r="D29" s="17">
        <v>44</v>
      </c>
      <c r="E29" s="17">
        <v>0</v>
      </c>
      <c r="F29" s="17">
        <v>1337.32</v>
      </c>
      <c r="G29" s="17">
        <v>-11.7</v>
      </c>
      <c r="H29" s="17">
        <f t="shared" si="2"/>
        <v>8.7488409655131164E-3</v>
      </c>
      <c r="I29" s="17">
        <f t="shared" si="3"/>
        <v>0.28409578176097217</v>
      </c>
      <c r="J29" s="17">
        <f t="shared" si="4"/>
        <v>379.92697086458327</v>
      </c>
      <c r="K29" s="17">
        <f t="shared" si="5"/>
        <v>8.634703883285983</v>
      </c>
      <c r="L29" s="17">
        <v>309</v>
      </c>
      <c r="M29" s="17">
        <f t="shared" si="6"/>
        <v>0.14239482200647249</v>
      </c>
      <c r="N29" s="17">
        <v>89</v>
      </c>
      <c r="O29" s="17">
        <f t="shared" ref="O29:P29" si="17">D29/7</f>
        <v>6.2857142857142856</v>
      </c>
      <c r="P29" s="17">
        <f t="shared" si="17"/>
        <v>0</v>
      </c>
      <c r="Q29" s="17">
        <f t="shared" si="8"/>
        <v>14</v>
      </c>
      <c r="R29" s="17"/>
      <c r="S29" s="48">
        <v>0.55089820359281438</v>
      </c>
      <c r="T29" s="48" t="s">
        <v>56</v>
      </c>
      <c r="U29" s="49" t="s">
        <v>56</v>
      </c>
      <c r="V29" s="54" t="s">
        <v>56</v>
      </c>
      <c r="W29" s="48">
        <v>0</v>
      </c>
      <c r="X29" s="48">
        <f t="shared" si="9"/>
        <v>0</v>
      </c>
      <c r="Y29" s="48">
        <f t="shared" si="10"/>
        <v>0</v>
      </c>
      <c r="Z29" s="48">
        <v>0</v>
      </c>
      <c r="AA29" s="48" t="s">
        <v>57</v>
      </c>
      <c r="AB29" s="51">
        <f t="shared" si="11"/>
        <v>-0.69</v>
      </c>
      <c r="AC29" s="48">
        <v>0.23008546006944444</v>
      </c>
      <c r="AD29" s="48">
        <f t="shared" si="12"/>
        <v>-13.970789135416664</v>
      </c>
      <c r="AE29" s="48">
        <v>-7.48</v>
      </c>
      <c r="AF29" s="48">
        <v>-9.1364599999999996</v>
      </c>
      <c r="AG29" s="48">
        <v>0</v>
      </c>
    </row>
    <row r="30" spans="1:33" s="52" customFormat="1" ht="15.75" customHeight="1" x14ac:dyDescent="0.2">
      <c r="A30" s="13" t="s">
        <v>63</v>
      </c>
      <c r="B30" s="13"/>
      <c r="C30" s="17">
        <f t="shared" si="1"/>
        <v>29.990000000000002</v>
      </c>
      <c r="D30" s="17">
        <v>58</v>
      </c>
      <c r="E30" s="17">
        <v>0</v>
      </c>
      <c r="F30" s="17">
        <v>1739.42</v>
      </c>
      <c r="G30" s="17">
        <v>-3.14</v>
      </c>
      <c r="H30" s="17">
        <f t="shared" si="2"/>
        <v>1.80519943429419E-3</v>
      </c>
      <c r="I30" s="17">
        <f t="shared" si="3"/>
        <v>0.28354065135277368</v>
      </c>
      <c r="J30" s="17">
        <f t="shared" si="4"/>
        <v>493.19627977604165</v>
      </c>
      <c r="K30" s="17">
        <f t="shared" si="5"/>
        <v>8.5033841340696839</v>
      </c>
      <c r="L30" s="17">
        <v>336</v>
      </c>
      <c r="M30" s="17">
        <f t="shared" si="6"/>
        <v>0.17261904761904762</v>
      </c>
      <c r="N30" s="17">
        <v>35</v>
      </c>
      <c r="O30" s="17">
        <f t="shared" ref="O30:P30" si="18">D30/7</f>
        <v>8.2857142857142865</v>
      </c>
      <c r="P30" s="17">
        <f t="shared" si="18"/>
        <v>0</v>
      </c>
      <c r="Q30" s="17">
        <f t="shared" si="8"/>
        <v>4</v>
      </c>
      <c r="R30" s="17"/>
      <c r="S30" s="48">
        <v>1.898989898989899</v>
      </c>
      <c r="T30" s="48" t="s">
        <v>56</v>
      </c>
      <c r="U30" s="49" t="s">
        <v>56</v>
      </c>
      <c r="V30" s="54" t="s">
        <v>56</v>
      </c>
      <c r="W30" s="48">
        <v>0</v>
      </c>
      <c r="X30" s="48">
        <f t="shared" si="9"/>
        <v>0</v>
      </c>
      <c r="Y30" s="48">
        <f t="shared" si="10"/>
        <v>0</v>
      </c>
      <c r="Z30" s="48">
        <v>0</v>
      </c>
      <c r="AA30" s="48" t="s">
        <v>57</v>
      </c>
      <c r="AB30" s="51">
        <f t="shared" si="11"/>
        <v>-0.69</v>
      </c>
      <c r="AC30" s="48">
        <v>0.23008546006944444</v>
      </c>
      <c r="AD30" s="48">
        <f t="shared" si="12"/>
        <v>-18.41604022395833</v>
      </c>
      <c r="AE30" s="48">
        <v>-7.48</v>
      </c>
      <c r="AF30" s="48">
        <v>-9.1364599999999996</v>
      </c>
      <c r="AG30" s="48">
        <v>0</v>
      </c>
    </row>
    <row r="31" spans="1:33" s="52" customFormat="1" ht="15.75" customHeight="1" x14ac:dyDescent="0.2">
      <c r="A31" s="13" t="s">
        <v>64</v>
      </c>
      <c r="B31" s="13"/>
      <c r="C31" s="17">
        <f t="shared" si="1"/>
        <v>25.705714285714286</v>
      </c>
      <c r="D31" s="17">
        <v>7</v>
      </c>
      <c r="E31" s="17">
        <v>0</v>
      </c>
      <c r="F31" s="17">
        <v>179.94</v>
      </c>
      <c r="G31" s="17">
        <v>-0.38</v>
      </c>
      <c r="H31" s="17">
        <f t="shared" si="2"/>
        <v>2.1118150494609314E-3</v>
      </c>
      <c r="I31" s="17">
        <f t="shared" si="3"/>
        <v>0.18912501086878492</v>
      </c>
      <c r="J31" s="17">
        <f t="shared" si="4"/>
        <v>34.031154455729158</v>
      </c>
      <c r="K31" s="17">
        <f t="shared" si="5"/>
        <v>4.8615934936755938</v>
      </c>
      <c r="L31" s="17">
        <v>293</v>
      </c>
      <c r="M31" s="17">
        <f t="shared" si="6"/>
        <v>2.3890784982935155E-2</v>
      </c>
      <c r="N31" s="17">
        <v>31</v>
      </c>
      <c r="O31" s="17">
        <f t="shared" ref="O31:P31" si="19">D31/7</f>
        <v>1</v>
      </c>
      <c r="P31" s="17">
        <f t="shared" si="19"/>
        <v>0</v>
      </c>
      <c r="Q31" s="17">
        <f t="shared" si="8"/>
        <v>31</v>
      </c>
      <c r="R31" s="17" t="str">
        <f ca="1">IFERROR(__xludf.DUMMYFUNCTION("IFERROR(VLOOKUP($B$2,IMPORTRANGE(""https://docs.google.com/spreadsheets/d/1KiWZV1ko8G7lnRucBRBd29jj3Be6ltMfljMDqzOkQmI/edit#gid=1381463014"",""Lookup!A:F""),6,FALSE),"""")"),"")</f>
        <v/>
      </c>
      <c r="S31" s="48">
        <v>4.2592592592592604</v>
      </c>
      <c r="T31" s="48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1" s="49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1" s="54" t="str">
        <f ca="1">IFERROR(__xludf.DUMMYFUNCTION("IFERROR(VLOOKUP($B$2,IMPORTRANGE(""https://docs.google.com/spreadsheets/d/1KiWZV1ko8G7lnRucBRBd29jj3Be6ltMfljMDqzOkQmI/edit#gid=1381463014"",""Lookup!A:D""),2,FALSE),"""")"),"")</f>
        <v/>
      </c>
      <c r="W31" s="48">
        <v>0</v>
      </c>
      <c r="X31" s="48">
        <f t="shared" si="9"/>
        <v>0</v>
      </c>
      <c r="Y31" s="48">
        <f t="shared" si="10"/>
        <v>0</v>
      </c>
      <c r="Z31" s="48">
        <v>0</v>
      </c>
      <c r="AA31" s="48" t="s">
        <v>57</v>
      </c>
      <c r="AB31" s="51">
        <f t="shared" si="11"/>
        <v>-0.69</v>
      </c>
      <c r="AC31" s="48">
        <v>0.23008546006944444</v>
      </c>
      <c r="AD31" s="48">
        <f t="shared" si="12"/>
        <v>-2.2226255442708331</v>
      </c>
      <c r="AE31" s="48">
        <v>-7.48</v>
      </c>
      <c r="AF31" s="48">
        <v>-9.1364599999999996</v>
      </c>
      <c r="AG31" s="48">
        <v>0</v>
      </c>
    </row>
    <row r="32" spans="1:33" ht="15.75" customHeight="1" x14ac:dyDescent="0.2">
      <c r="A32" s="13"/>
      <c r="B32" s="13"/>
      <c r="C32" s="24"/>
      <c r="D32" s="15"/>
      <c r="E32" s="15"/>
      <c r="F32" s="14"/>
      <c r="G32" s="14"/>
      <c r="H32" s="14"/>
      <c r="I32" s="15"/>
      <c r="J32" s="15"/>
      <c r="K32" s="15"/>
      <c r="L32" s="15"/>
      <c r="M32" s="16"/>
      <c r="N32" s="15"/>
      <c r="O32" s="15"/>
      <c r="P32" s="15"/>
      <c r="Q32" s="15"/>
      <c r="R32" s="15"/>
      <c r="S32" s="18"/>
      <c r="T32" s="13"/>
      <c r="U32" s="19"/>
      <c r="V32" s="1"/>
      <c r="W32" s="13"/>
      <c r="X32" s="13"/>
      <c r="Y32" s="13"/>
      <c r="Z32" s="13"/>
      <c r="AA32" s="13"/>
      <c r="AB32" s="13"/>
      <c r="AC32" s="13"/>
      <c r="AD32" s="13"/>
      <c r="AE32" s="20"/>
      <c r="AF32" s="20"/>
      <c r="AG32" s="20"/>
    </row>
    <row r="33" spans="1:33" ht="15.75" customHeight="1" x14ac:dyDescent="0.2">
      <c r="A33" s="13"/>
      <c r="B33" s="13"/>
      <c r="C33" s="24"/>
      <c r="D33" s="15"/>
      <c r="E33" s="15"/>
      <c r="F33" s="14"/>
      <c r="G33" s="14"/>
      <c r="H33" s="14"/>
      <c r="I33" s="15"/>
      <c r="J33" s="15"/>
      <c r="K33" s="15"/>
      <c r="L33" s="15"/>
      <c r="M33" s="16"/>
      <c r="N33" s="15"/>
      <c r="O33" s="15"/>
      <c r="P33" s="15"/>
      <c r="Q33" s="15"/>
      <c r="R33" s="15"/>
      <c r="S33" s="18"/>
      <c r="T33" s="13"/>
      <c r="U33" s="19"/>
      <c r="V33" s="1"/>
      <c r="W33" s="13"/>
      <c r="X33" s="13"/>
      <c r="Y33" s="13"/>
      <c r="Z33" s="13"/>
      <c r="AA33" s="13"/>
      <c r="AB33" s="13"/>
      <c r="AC33" s="13"/>
      <c r="AD33" s="13"/>
      <c r="AE33" s="20"/>
      <c r="AF33" s="20"/>
      <c r="AG33" s="20"/>
    </row>
    <row r="34" spans="1:33" ht="15.75" customHeight="1" x14ac:dyDescent="0.2">
      <c r="A34" s="13"/>
      <c r="B34" s="13"/>
      <c r="C34" s="24"/>
      <c r="D34" s="15"/>
      <c r="E34" s="15"/>
      <c r="F34" s="14"/>
      <c r="G34" s="14"/>
      <c r="H34" s="14"/>
      <c r="I34" s="15"/>
      <c r="J34" s="15"/>
      <c r="K34" s="15"/>
      <c r="L34" s="15"/>
      <c r="M34" s="16"/>
      <c r="N34" s="15"/>
      <c r="O34" s="15"/>
      <c r="P34" s="15"/>
      <c r="Q34" s="15"/>
      <c r="R34" s="15"/>
      <c r="S34" s="18"/>
      <c r="T34" s="13"/>
      <c r="U34" s="19"/>
      <c r="V34" s="1"/>
      <c r="W34" s="13"/>
      <c r="X34" s="13"/>
      <c r="Y34" s="13"/>
      <c r="Z34" s="13"/>
      <c r="AA34" s="13"/>
      <c r="AB34" s="13"/>
      <c r="AC34" s="13"/>
      <c r="AD34" s="13"/>
      <c r="AE34" s="20"/>
      <c r="AF34" s="20"/>
      <c r="AG34" s="20"/>
    </row>
    <row r="35" spans="1:33" ht="15.75" customHeight="1" x14ac:dyDescent="0.2">
      <c r="A35" s="13"/>
      <c r="B35" s="13"/>
      <c r="C35" s="24"/>
      <c r="D35" s="15"/>
      <c r="E35" s="15"/>
      <c r="F35" s="14"/>
      <c r="G35" s="14"/>
      <c r="H35" s="14"/>
      <c r="I35" s="15"/>
      <c r="J35" s="15"/>
      <c r="K35" s="15"/>
      <c r="L35" s="15"/>
      <c r="M35" s="16"/>
      <c r="N35" s="15"/>
      <c r="O35" s="15"/>
      <c r="P35" s="15"/>
      <c r="Q35" s="15"/>
      <c r="R35" s="15"/>
      <c r="S35" s="18"/>
      <c r="T35" s="13"/>
      <c r="U35" s="19"/>
      <c r="V35" s="1"/>
      <c r="W35" s="13"/>
      <c r="X35" s="13"/>
      <c r="Y35" s="13"/>
      <c r="Z35" s="13"/>
      <c r="AA35" s="13"/>
      <c r="AB35" s="13"/>
      <c r="AC35" s="13"/>
      <c r="AD35" s="13"/>
      <c r="AE35" s="20"/>
      <c r="AF35" s="20"/>
      <c r="AG35" s="20"/>
    </row>
    <row r="36" spans="1:33" ht="15.75" customHeight="1" x14ac:dyDescent="0.2">
      <c r="A36" s="13"/>
      <c r="B36" s="13"/>
      <c r="C36" s="24"/>
      <c r="D36" s="15"/>
      <c r="E36" s="15"/>
      <c r="F36" s="14"/>
      <c r="G36" s="14"/>
      <c r="H36" s="14"/>
      <c r="I36" s="15"/>
      <c r="J36" s="15"/>
      <c r="K36" s="15"/>
      <c r="L36" s="15"/>
      <c r="M36" s="16"/>
      <c r="N36" s="15"/>
      <c r="O36" s="15"/>
      <c r="P36" s="15"/>
      <c r="Q36" s="15"/>
      <c r="R36" s="15"/>
      <c r="S36" s="18"/>
      <c r="T36" s="13"/>
      <c r="U36" s="19"/>
      <c r="V36" s="1"/>
      <c r="W36" s="13"/>
      <c r="X36" s="13"/>
      <c r="Y36" s="13"/>
      <c r="Z36" s="13"/>
      <c r="AA36" s="13"/>
      <c r="AB36" s="13"/>
      <c r="AC36" s="13"/>
      <c r="AD36" s="13"/>
      <c r="AE36" s="20"/>
      <c r="AF36" s="20"/>
      <c r="AG36" s="20"/>
    </row>
    <row r="37" spans="1:33" ht="15.75" customHeight="1" x14ac:dyDescent="0.2">
      <c r="A37" s="13"/>
      <c r="B37" s="13"/>
      <c r="C37" s="24"/>
      <c r="D37" s="15"/>
      <c r="E37" s="15"/>
      <c r="F37" s="14"/>
      <c r="G37" s="14"/>
      <c r="H37" s="14"/>
      <c r="I37" s="15"/>
      <c r="J37" s="15"/>
      <c r="K37" s="15"/>
      <c r="L37" s="15"/>
      <c r="M37" s="16"/>
      <c r="N37" s="15"/>
      <c r="O37" s="15"/>
      <c r="P37" s="15"/>
      <c r="Q37" s="15"/>
      <c r="R37" s="15"/>
      <c r="S37" s="18"/>
      <c r="T37" s="13"/>
      <c r="U37" s="19"/>
      <c r="V37" s="1"/>
      <c r="W37" s="13"/>
      <c r="X37" s="13"/>
      <c r="Y37" s="13"/>
      <c r="Z37" s="13"/>
      <c r="AA37" s="13"/>
      <c r="AB37" s="13"/>
      <c r="AC37" s="13"/>
      <c r="AD37" s="13"/>
      <c r="AE37" s="20"/>
      <c r="AF37" s="20"/>
      <c r="AG37" s="20"/>
    </row>
    <row r="38" spans="1:33" ht="15.75" customHeight="1" x14ac:dyDescent="0.2">
      <c r="A38" s="13"/>
      <c r="B38" s="13"/>
      <c r="C38" s="24"/>
      <c r="D38" s="15"/>
      <c r="E38" s="15"/>
      <c r="F38" s="14"/>
      <c r="G38" s="14"/>
      <c r="H38" s="14"/>
      <c r="I38" s="15"/>
      <c r="J38" s="15"/>
      <c r="K38" s="15"/>
      <c r="L38" s="15"/>
      <c r="M38" s="16"/>
      <c r="N38" s="15"/>
      <c r="O38" s="15"/>
      <c r="P38" s="15"/>
      <c r="Q38" s="15"/>
      <c r="R38" s="15"/>
      <c r="S38" s="18"/>
      <c r="T38" s="13"/>
      <c r="U38" s="19"/>
      <c r="V38" s="1"/>
      <c r="W38" s="13"/>
      <c r="X38" s="13"/>
      <c r="Y38" s="13"/>
      <c r="Z38" s="13"/>
      <c r="AA38" s="13"/>
      <c r="AB38" s="13"/>
      <c r="AC38" s="13"/>
      <c r="AD38" s="13"/>
      <c r="AE38" s="20"/>
      <c r="AF38" s="20"/>
      <c r="AG38" s="20"/>
    </row>
    <row r="39" spans="1:33" ht="15.75" customHeight="1" x14ac:dyDescent="0.2">
      <c r="A39" s="13"/>
      <c r="B39" s="13"/>
      <c r="C39" s="24"/>
      <c r="D39" s="15"/>
      <c r="E39" s="15"/>
      <c r="F39" s="14"/>
      <c r="G39" s="14"/>
      <c r="H39" s="14"/>
      <c r="I39" s="15"/>
      <c r="J39" s="15"/>
      <c r="K39" s="15"/>
      <c r="L39" s="15"/>
      <c r="M39" s="16"/>
      <c r="N39" s="15"/>
      <c r="O39" s="15"/>
      <c r="P39" s="15"/>
      <c r="Q39" s="15"/>
      <c r="R39" s="15"/>
      <c r="S39" s="18"/>
      <c r="T39" s="13"/>
      <c r="U39" s="19"/>
      <c r="V39" s="1"/>
      <c r="W39" s="13"/>
      <c r="X39" s="13"/>
      <c r="Y39" s="13"/>
      <c r="Z39" s="13"/>
      <c r="AA39" s="13"/>
      <c r="AB39" s="13"/>
      <c r="AC39" s="13"/>
      <c r="AD39" s="13"/>
      <c r="AE39" s="20"/>
      <c r="AF39" s="20"/>
      <c r="AG39" s="20"/>
    </row>
    <row r="40" spans="1:33" ht="15.75" customHeight="1" x14ac:dyDescent="0.2">
      <c r="A40" s="13"/>
      <c r="B40" s="13"/>
      <c r="C40" s="24"/>
      <c r="D40" s="15"/>
      <c r="E40" s="15"/>
      <c r="F40" s="14"/>
      <c r="G40" s="14"/>
      <c r="H40" s="14"/>
      <c r="I40" s="15"/>
      <c r="J40" s="15"/>
      <c r="K40" s="15"/>
      <c r="L40" s="15"/>
      <c r="M40" s="16"/>
      <c r="N40" s="15"/>
      <c r="O40" s="15"/>
      <c r="P40" s="15"/>
      <c r="Q40" s="15"/>
      <c r="R40" s="15"/>
      <c r="S40" s="18"/>
      <c r="T40" s="13"/>
      <c r="U40" s="19"/>
      <c r="V40" s="1"/>
      <c r="W40" s="13"/>
      <c r="X40" s="13"/>
      <c r="Y40" s="13"/>
      <c r="Z40" s="13"/>
      <c r="AA40" s="13"/>
      <c r="AB40" s="13"/>
      <c r="AC40" s="13"/>
      <c r="AD40" s="13"/>
      <c r="AE40" s="20"/>
      <c r="AF40" s="20"/>
      <c r="AG40" s="20"/>
    </row>
    <row r="41" spans="1:33" ht="15.75" customHeight="1" x14ac:dyDescent="0.2">
      <c r="A41" s="13"/>
      <c r="B41" s="13"/>
      <c r="C41" s="24"/>
      <c r="D41" s="15"/>
      <c r="E41" s="15"/>
      <c r="F41" s="14"/>
      <c r="G41" s="14"/>
      <c r="H41" s="14"/>
      <c r="I41" s="15"/>
      <c r="J41" s="15"/>
      <c r="K41" s="15"/>
      <c r="L41" s="15"/>
      <c r="M41" s="16"/>
      <c r="N41" s="15"/>
      <c r="O41" s="15"/>
      <c r="P41" s="15"/>
      <c r="Q41" s="15"/>
      <c r="R41" s="15"/>
      <c r="S41" s="18"/>
      <c r="T41" s="13"/>
      <c r="U41" s="19"/>
      <c r="V41" s="1"/>
      <c r="W41" s="13"/>
      <c r="X41" s="13"/>
      <c r="Y41" s="13"/>
      <c r="Z41" s="13"/>
      <c r="AA41" s="13"/>
      <c r="AB41" s="13"/>
      <c r="AC41" s="13"/>
      <c r="AD41" s="13"/>
      <c r="AE41" s="20"/>
      <c r="AF41" s="20"/>
      <c r="AG41" s="20"/>
    </row>
    <row r="42" spans="1:33" ht="15.75" customHeight="1" x14ac:dyDescent="0.2">
      <c r="A42" s="13"/>
      <c r="B42" s="13"/>
      <c r="C42" s="24"/>
      <c r="D42" s="15"/>
      <c r="E42" s="15"/>
      <c r="F42" s="14"/>
      <c r="G42" s="14"/>
      <c r="H42" s="14"/>
      <c r="I42" s="15"/>
      <c r="J42" s="15"/>
      <c r="K42" s="15"/>
      <c r="L42" s="15"/>
      <c r="M42" s="16"/>
      <c r="N42" s="15"/>
      <c r="O42" s="15"/>
      <c r="P42" s="15"/>
      <c r="Q42" s="15"/>
      <c r="R42" s="15"/>
      <c r="S42" s="18"/>
      <c r="T42" s="13"/>
      <c r="U42" s="19"/>
      <c r="V42" s="1"/>
      <c r="W42" s="13"/>
      <c r="X42" s="13"/>
      <c r="Y42" s="13"/>
      <c r="Z42" s="13"/>
      <c r="AA42" s="13"/>
      <c r="AB42" s="13"/>
      <c r="AC42" s="13"/>
      <c r="AD42" s="13"/>
      <c r="AE42" s="20"/>
      <c r="AF42" s="20"/>
      <c r="AG42" s="20"/>
    </row>
    <row r="43" spans="1:33" ht="15.75" customHeight="1" x14ac:dyDescent="0.2">
      <c r="A43" s="13"/>
      <c r="B43" s="13"/>
      <c r="C43" s="24"/>
      <c r="D43" s="15"/>
      <c r="E43" s="15"/>
      <c r="F43" s="14"/>
      <c r="G43" s="14"/>
      <c r="H43" s="14"/>
      <c r="I43" s="15"/>
      <c r="J43" s="15"/>
      <c r="K43" s="15"/>
      <c r="L43" s="15"/>
      <c r="M43" s="16"/>
      <c r="N43" s="15"/>
      <c r="O43" s="15"/>
      <c r="P43" s="15"/>
      <c r="Q43" s="15"/>
      <c r="R43" s="15"/>
      <c r="S43" s="18"/>
      <c r="T43" s="13"/>
      <c r="U43" s="19"/>
      <c r="V43" s="1"/>
      <c r="W43" s="13"/>
      <c r="X43" s="13"/>
      <c r="Y43" s="13"/>
      <c r="Z43" s="13"/>
      <c r="AA43" s="13"/>
      <c r="AB43" s="13"/>
      <c r="AC43" s="13"/>
      <c r="AD43" s="13"/>
      <c r="AE43" s="20"/>
      <c r="AF43" s="20"/>
      <c r="AG43" s="20"/>
    </row>
    <row r="44" spans="1:33" ht="15.75" customHeight="1" x14ac:dyDescent="0.2">
      <c r="A44" s="13"/>
      <c r="B44" s="13"/>
      <c r="C44" s="24"/>
      <c r="D44" s="15"/>
      <c r="E44" s="15"/>
      <c r="F44" s="14"/>
      <c r="G44" s="14"/>
      <c r="H44" s="14"/>
      <c r="I44" s="15"/>
      <c r="J44" s="15"/>
      <c r="K44" s="15"/>
      <c r="L44" s="15"/>
      <c r="M44" s="16"/>
      <c r="N44" s="15"/>
      <c r="O44" s="15"/>
      <c r="P44" s="15"/>
      <c r="Q44" s="15"/>
      <c r="R44" s="15"/>
      <c r="S44" s="18"/>
      <c r="T44" s="13"/>
      <c r="U44" s="19"/>
      <c r="V44" s="1"/>
      <c r="W44" s="13"/>
      <c r="X44" s="13"/>
      <c r="Y44" s="13"/>
      <c r="Z44" s="13"/>
      <c r="AA44" s="13"/>
      <c r="AB44" s="13"/>
      <c r="AC44" s="13"/>
      <c r="AD44" s="13"/>
      <c r="AE44" s="20"/>
      <c r="AF44" s="20"/>
      <c r="AG44" s="20"/>
    </row>
    <row r="45" spans="1:33" ht="15.75" customHeight="1" x14ac:dyDescent="0.2">
      <c r="A45" s="13"/>
      <c r="B45" s="13"/>
      <c r="C45" s="24"/>
      <c r="D45" s="15"/>
      <c r="E45" s="15"/>
      <c r="F45" s="14"/>
      <c r="G45" s="14"/>
      <c r="H45" s="14"/>
      <c r="I45" s="15"/>
      <c r="J45" s="15"/>
      <c r="K45" s="15"/>
      <c r="L45" s="15"/>
      <c r="M45" s="16"/>
      <c r="N45" s="15"/>
      <c r="O45" s="15"/>
      <c r="P45" s="15"/>
      <c r="Q45" s="15"/>
      <c r="R45" s="15"/>
      <c r="S45" s="18"/>
      <c r="T45" s="13"/>
      <c r="U45" s="19"/>
      <c r="V45" s="1"/>
      <c r="W45" s="13"/>
      <c r="X45" s="13"/>
      <c r="Y45" s="13"/>
      <c r="Z45" s="13"/>
      <c r="AA45" s="13"/>
      <c r="AB45" s="13"/>
      <c r="AC45" s="13"/>
      <c r="AD45" s="13"/>
      <c r="AE45" s="20"/>
      <c r="AF45" s="20"/>
      <c r="AG45" s="20"/>
    </row>
    <row r="46" spans="1:33" ht="15.75" customHeight="1" x14ac:dyDescent="0.2">
      <c r="A46" s="13"/>
      <c r="B46" s="13"/>
      <c r="C46" s="24"/>
      <c r="D46" s="15"/>
      <c r="E46" s="15"/>
      <c r="F46" s="14"/>
      <c r="G46" s="14"/>
      <c r="H46" s="14"/>
      <c r="I46" s="15"/>
      <c r="J46" s="15"/>
      <c r="K46" s="15"/>
      <c r="L46" s="15"/>
      <c r="M46" s="16"/>
      <c r="N46" s="15"/>
      <c r="O46" s="15"/>
      <c r="P46" s="15"/>
      <c r="Q46" s="15"/>
      <c r="R46" s="15"/>
      <c r="S46" s="18"/>
      <c r="T46" s="13"/>
      <c r="U46" s="19"/>
      <c r="V46" s="1"/>
      <c r="W46" s="13"/>
      <c r="X46" s="13"/>
      <c r="Y46" s="13"/>
      <c r="Z46" s="13"/>
      <c r="AA46" s="13"/>
      <c r="AB46" s="13"/>
      <c r="AC46" s="13"/>
      <c r="AD46" s="13"/>
      <c r="AE46" s="20"/>
      <c r="AF46" s="20"/>
      <c r="AG46" s="20"/>
    </row>
    <row r="47" spans="1:33" ht="15.75" customHeight="1" x14ac:dyDescent="0.2">
      <c r="A47" s="13"/>
      <c r="B47" s="13"/>
      <c r="C47" s="24"/>
      <c r="D47" s="15"/>
      <c r="E47" s="15"/>
      <c r="F47" s="14"/>
      <c r="G47" s="14"/>
      <c r="H47" s="14"/>
      <c r="I47" s="15"/>
      <c r="J47" s="15"/>
      <c r="K47" s="15"/>
      <c r="L47" s="15"/>
      <c r="M47" s="16"/>
      <c r="N47" s="15"/>
      <c r="O47" s="15"/>
      <c r="P47" s="15"/>
      <c r="Q47" s="15"/>
      <c r="R47" s="15"/>
      <c r="S47" s="18"/>
      <c r="T47" s="13"/>
      <c r="U47" s="19"/>
      <c r="V47" s="1"/>
      <c r="W47" s="13"/>
      <c r="X47" s="13"/>
      <c r="Y47" s="13"/>
      <c r="Z47" s="13"/>
      <c r="AA47" s="13"/>
      <c r="AB47" s="13"/>
      <c r="AC47" s="13"/>
      <c r="AD47" s="13"/>
      <c r="AE47" s="20"/>
      <c r="AF47" s="20"/>
      <c r="AG47" s="20"/>
    </row>
    <row r="48" spans="1:33" ht="15.75" customHeight="1" x14ac:dyDescent="0.2">
      <c r="A48" s="13"/>
      <c r="B48" s="13"/>
      <c r="C48" s="24"/>
      <c r="D48" s="15"/>
      <c r="E48" s="15"/>
      <c r="F48" s="14"/>
      <c r="G48" s="14"/>
      <c r="H48" s="14"/>
      <c r="I48" s="15"/>
      <c r="J48" s="15"/>
      <c r="K48" s="15"/>
      <c r="L48" s="15"/>
      <c r="M48" s="16"/>
      <c r="N48" s="15"/>
      <c r="O48" s="15"/>
      <c r="P48" s="15"/>
      <c r="Q48" s="15"/>
      <c r="R48" s="15"/>
      <c r="S48" s="18"/>
      <c r="T48" s="13"/>
      <c r="U48" s="19"/>
      <c r="V48" s="1"/>
      <c r="W48" s="13"/>
      <c r="X48" s="13"/>
      <c r="Y48" s="13"/>
      <c r="Z48" s="13"/>
      <c r="AA48" s="13"/>
      <c r="AB48" s="13"/>
      <c r="AC48" s="13"/>
      <c r="AD48" s="13"/>
      <c r="AE48" s="20"/>
      <c r="AF48" s="20"/>
      <c r="AG48" s="20"/>
    </row>
    <row r="49" spans="1:33" ht="15.75" customHeight="1" x14ac:dyDescent="0.2">
      <c r="A49" s="13"/>
      <c r="B49" s="13"/>
      <c r="C49" s="24"/>
      <c r="D49" s="15"/>
      <c r="E49" s="15"/>
      <c r="F49" s="14"/>
      <c r="G49" s="14"/>
      <c r="H49" s="14"/>
      <c r="I49" s="15"/>
      <c r="J49" s="15"/>
      <c r="K49" s="15"/>
      <c r="L49" s="15"/>
      <c r="M49" s="16"/>
      <c r="N49" s="15"/>
      <c r="O49" s="15"/>
      <c r="P49" s="15"/>
      <c r="Q49" s="15"/>
      <c r="R49" s="15"/>
      <c r="S49" s="18"/>
      <c r="T49" s="13"/>
      <c r="U49" s="19"/>
      <c r="V49" s="1"/>
      <c r="W49" s="13"/>
      <c r="X49" s="13"/>
      <c r="Y49" s="13"/>
      <c r="Z49" s="13"/>
      <c r="AA49" s="13"/>
      <c r="AB49" s="13"/>
      <c r="AC49" s="13"/>
      <c r="AD49" s="13"/>
      <c r="AE49" s="20"/>
      <c r="AF49" s="20"/>
      <c r="AG49" s="20"/>
    </row>
    <row r="50" spans="1:33" ht="15.75" customHeight="1" x14ac:dyDescent="0.2">
      <c r="A50" s="13"/>
      <c r="B50" s="13"/>
      <c r="C50" s="24"/>
      <c r="D50" s="15"/>
      <c r="E50" s="15"/>
      <c r="F50" s="14"/>
      <c r="G50" s="14"/>
      <c r="H50" s="14"/>
      <c r="I50" s="15"/>
      <c r="J50" s="15"/>
      <c r="K50" s="15"/>
      <c r="L50" s="15"/>
      <c r="M50" s="16"/>
      <c r="N50" s="15"/>
      <c r="O50" s="15"/>
      <c r="P50" s="15"/>
      <c r="Q50" s="15"/>
      <c r="R50" s="15"/>
      <c r="S50" s="18"/>
      <c r="T50" s="13"/>
      <c r="U50" s="19"/>
      <c r="V50" s="1"/>
      <c r="W50" s="13"/>
      <c r="X50" s="13"/>
      <c r="Y50" s="13"/>
      <c r="Z50" s="13"/>
      <c r="AA50" s="13"/>
      <c r="AB50" s="13"/>
      <c r="AC50" s="13"/>
      <c r="AD50" s="13"/>
      <c r="AE50" s="20"/>
      <c r="AF50" s="20"/>
      <c r="AG50" s="20"/>
    </row>
    <row r="51" spans="1:33" ht="15.75" customHeight="1" x14ac:dyDescent="0.2">
      <c r="A51" s="13"/>
      <c r="B51" s="13"/>
      <c r="C51" s="24"/>
      <c r="D51" s="15"/>
      <c r="E51" s="15"/>
      <c r="F51" s="14"/>
      <c r="G51" s="14"/>
      <c r="H51" s="14"/>
      <c r="I51" s="15"/>
      <c r="J51" s="15"/>
      <c r="K51" s="15"/>
      <c r="L51" s="15"/>
      <c r="M51" s="16"/>
      <c r="N51" s="15"/>
      <c r="O51" s="15"/>
      <c r="P51" s="15"/>
      <c r="Q51" s="15"/>
      <c r="R51" s="15"/>
      <c r="S51" s="18"/>
      <c r="T51" s="13"/>
      <c r="U51" s="19"/>
      <c r="V51" s="1"/>
      <c r="W51" s="13"/>
      <c r="X51" s="13"/>
      <c r="Y51" s="13"/>
      <c r="Z51" s="13"/>
      <c r="AA51" s="13"/>
      <c r="AB51" s="13"/>
      <c r="AC51" s="13"/>
      <c r="AD51" s="13"/>
      <c r="AE51" s="20"/>
      <c r="AF51" s="20"/>
      <c r="AG51" s="20"/>
    </row>
    <row r="52" spans="1:33" ht="15.75" customHeight="1" x14ac:dyDescent="0.2">
      <c r="A52" s="13"/>
      <c r="B52" s="13"/>
      <c r="C52" s="24"/>
      <c r="D52" s="15"/>
      <c r="E52" s="15"/>
      <c r="F52" s="14"/>
      <c r="G52" s="14"/>
      <c r="H52" s="14"/>
      <c r="I52" s="15"/>
      <c r="J52" s="15"/>
      <c r="K52" s="15"/>
      <c r="L52" s="15"/>
      <c r="M52" s="16"/>
      <c r="N52" s="15"/>
      <c r="O52" s="15"/>
      <c r="P52" s="15"/>
      <c r="Q52" s="15"/>
      <c r="R52" s="15"/>
      <c r="S52" s="18"/>
      <c r="T52" s="13"/>
      <c r="U52" s="19"/>
      <c r="V52" s="1"/>
      <c r="W52" s="13"/>
      <c r="X52" s="13"/>
      <c r="Y52" s="13"/>
      <c r="Z52" s="13"/>
      <c r="AA52" s="13"/>
      <c r="AB52" s="13"/>
      <c r="AC52" s="13"/>
      <c r="AD52" s="13"/>
      <c r="AE52" s="20"/>
      <c r="AF52" s="20"/>
      <c r="AG52" s="20"/>
    </row>
    <row r="53" spans="1:33" ht="15.75" customHeight="1" x14ac:dyDescent="0.2">
      <c r="A53" s="13"/>
      <c r="B53" s="13"/>
      <c r="C53" s="24"/>
      <c r="D53" s="15"/>
      <c r="E53" s="15"/>
      <c r="F53" s="14"/>
      <c r="G53" s="14"/>
      <c r="H53" s="14"/>
      <c r="I53" s="15"/>
      <c r="J53" s="15"/>
      <c r="K53" s="15"/>
      <c r="L53" s="15"/>
      <c r="M53" s="16"/>
      <c r="N53" s="15"/>
      <c r="O53" s="15"/>
      <c r="P53" s="15"/>
      <c r="Q53" s="15"/>
      <c r="R53" s="15"/>
      <c r="S53" s="18"/>
      <c r="T53" s="13"/>
      <c r="U53" s="19"/>
      <c r="V53" s="1"/>
      <c r="W53" s="13"/>
      <c r="X53" s="13"/>
      <c r="Y53" s="13"/>
      <c r="Z53" s="13"/>
      <c r="AA53" s="13"/>
      <c r="AB53" s="13"/>
      <c r="AC53" s="13"/>
      <c r="AD53" s="13"/>
      <c r="AE53" s="20"/>
      <c r="AF53" s="20"/>
      <c r="AG53" s="20"/>
    </row>
    <row r="54" spans="1:33" ht="15.75" customHeight="1" x14ac:dyDescent="0.2">
      <c r="A54" s="13"/>
      <c r="B54" s="13"/>
      <c r="C54" s="24"/>
      <c r="D54" s="15"/>
      <c r="E54" s="15"/>
      <c r="F54" s="14"/>
      <c r="G54" s="14"/>
      <c r="H54" s="14"/>
      <c r="I54" s="15"/>
      <c r="J54" s="15"/>
      <c r="K54" s="15"/>
      <c r="L54" s="15"/>
      <c r="M54" s="16"/>
      <c r="N54" s="15"/>
      <c r="O54" s="15"/>
      <c r="P54" s="15"/>
      <c r="Q54" s="15"/>
      <c r="R54" s="15"/>
      <c r="S54" s="18"/>
      <c r="T54" s="13"/>
      <c r="U54" s="19"/>
      <c r="V54" s="1"/>
      <c r="W54" s="13"/>
      <c r="X54" s="13"/>
      <c r="Y54" s="13"/>
      <c r="Z54" s="13"/>
      <c r="AA54" s="13"/>
      <c r="AB54" s="13"/>
      <c r="AC54" s="13"/>
      <c r="AD54" s="13"/>
      <c r="AE54" s="20"/>
      <c r="AF54" s="20"/>
      <c r="AG54" s="20"/>
    </row>
    <row r="55" spans="1:33" ht="15.75" customHeight="1" x14ac:dyDescent="0.2">
      <c r="A55" s="13"/>
      <c r="B55" s="13"/>
      <c r="C55" s="24"/>
      <c r="D55" s="15"/>
      <c r="E55" s="15"/>
      <c r="F55" s="14"/>
      <c r="G55" s="14"/>
      <c r="H55" s="14"/>
      <c r="I55" s="15"/>
      <c r="J55" s="15"/>
      <c r="K55" s="15"/>
      <c r="L55" s="15"/>
      <c r="M55" s="16"/>
      <c r="N55" s="15"/>
      <c r="O55" s="15"/>
      <c r="P55" s="15"/>
      <c r="Q55" s="15"/>
      <c r="R55" s="15"/>
      <c r="S55" s="18"/>
      <c r="T55" s="13"/>
      <c r="U55" s="19"/>
      <c r="V55" s="1"/>
      <c r="W55" s="13"/>
      <c r="X55" s="13"/>
      <c r="Y55" s="13"/>
      <c r="Z55" s="13"/>
      <c r="AA55" s="13"/>
      <c r="AB55" s="13"/>
      <c r="AC55" s="13"/>
      <c r="AD55" s="13"/>
      <c r="AE55" s="20"/>
      <c r="AF55" s="20"/>
      <c r="AG55" s="20"/>
    </row>
    <row r="56" spans="1:33" ht="15.75" customHeight="1" x14ac:dyDescent="0.2">
      <c r="A56" s="13"/>
      <c r="B56" s="13"/>
      <c r="C56" s="24"/>
      <c r="D56" s="15"/>
      <c r="E56" s="15"/>
      <c r="F56" s="14"/>
      <c r="G56" s="14"/>
      <c r="H56" s="14"/>
      <c r="I56" s="15"/>
      <c r="J56" s="15"/>
      <c r="K56" s="15"/>
      <c r="L56" s="15"/>
      <c r="M56" s="16"/>
      <c r="N56" s="15"/>
      <c r="O56" s="15"/>
      <c r="P56" s="15"/>
      <c r="Q56" s="15"/>
      <c r="R56" s="15"/>
      <c r="S56" s="18"/>
      <c r="T56" s="13"/>
      <c r="U56" s="19"/>
      <c r="V56" s="1"/>
      <c r="W56" s="13"/>
      <c r="X56" s="13"/>
      <c r="Y56" s="13"/>
      <c r="Z56" s="13"/>
      <c r="AA56" s="13"/>
      <c r="AB56" s="13"/>
      <c r="AC56" s="13"/>
      <c r="AD56" s="13"/>
      <c r="AE56" s="20"/>
      <c r="AF56" s="20"/>
      <c r="AG56" s="20"/>
    </row>
    <row r="57" spans="1:33" ht="15.75" customHeight="1" x14ac:dyDescent="0.2">
      <c r="A57" s="13"/>
      <c r="B57" s="13"/>
      <c r="C57" s="24"/>
      <c r="D57" s="15"/>
      <c r="E57" s="15"/>
      <c r="F57" s="14"/>
      <c r="G57" s="14"/>
      <c r="H57" s="14"/>
      <c r="I57" s="15"/>
      <c r="J57" s="15"/>
      <c r="K57" s="15"/>
      <c r="L57" s="15"/>
      <c r="M57" s="16"/>
      <c r="N57" s="15"/>
      <c r="O57" s="15"/>
      <c r="P57" s="15"/>
      <c r="Q57" s="15"/>
      <c r="R57" s="15"/>
      <c r="S57" s="18"/>
      <c r="T57" s="13"/>
      <c r="U57" s="19"/>
      <c r="V57" s="1"/>
      <c r="W57" s="13"/>
      <c r="X57" s="13"/>
      <c r="Y57" s="13"/>
      <c r="Z57" s="13"/>
      <c r="AA57" s="13"/>
      <c r="AB57" s="13"/>
      <c r="AC57" s="13"/>
      <c r="AD57" s="13"/>
      <c r="AE57" s="20"/>
      <c r="AF57" s="20"/>
      <c r="AG57" s="20"/>
    </row>
    <row r="58" spans="1:33" ht="15.75" customHeight="1" x14ac:dyDescent="0.2">
      <c r="A58" s="13"/>
      <c r="B58" s="13"/>
      <c r="C58" s="24"/>
      <c r="D58" s="15"/>
      <c r="E58" s="15"/>
      <c r="F58" s="14"/>
      <c r="G58" s="14"/>
      <c r="H58" s="14"/>
      <c r="I58" s="15"/>
      <c r="J58" s="15"/>
      <c r="K58" s="15"/>
      <c r="L58" s="15"/>
      <c r="M58" s="16"/>
      <c r="N58" s="15"/>
      <c r="O58" s="15"/>
      <c r="P58" s="15"/>
      <c r="Q58" s="15"/>
      <c r="R58" s="15"/>
      <c r="S58" s="18"/>
      <c r="T58" s="13"/>
      <c r="U58" s="19"/>
      <c r="V58" s="1"/>
      <c r="W58" s="13"/>
      <c r="X58" s="13"/>
      <c r="Y58" s="13"/>
      <c r="Z58" s="13"/>
      <c r="AA58" s="13"/>
      <c r="AB58" s="13"/>
      <c r="AC58" s="13"/>
      <c r="AD58" s="13"/>
      <c r="AE58" s="20"/>
      <c r="AF58" s="20"/>
      <c r="AG58" s="20"/>
    </row>
    <row r="59" spans="1:33" ht="15.75" customHeight="1" x14ac:dyDescent="0.2">
      <c r="A59" s="13"/>
      <c r="B59" s="13"/>
      <c r="C59" s="24"/>
      <c r="D59" s="15"/>
      <c r="E59" s="15"/>
      <c r="F59" s="14"/>
      <c r="G59" s="14"/>
      <c r="H59" s="14"/>
      <c r="I59" s="15"/>
      <c r="J59" s="15"/>
      <c r="K59" s="15"/>
      <c r="L59" s="15"/>
      <c r="M59" s="16"/>
      <c r="N59" s="15"/>
      <c r="O59" s="15"/>
      <c r="P59" s="15"/>
      <c r="Q59" s="15"/>
      <c r="R59" s="15"/>
      <c r="S59" s="18"/>
      <c r="T59" s="13"/>
      <c r="U59" s="19"/>
      <c r="V59" s="1"/>
      <c r="W59" s="13"/>
      <c r="X59" s="13"/>
      <c r="Y59" s="13"/>
      <c r="Z59" s="13"/>
      <c r="AA59" s="13"/>
      <c r="AB59" s="13"/>
      <c r="AC59" s="13"/>
      <c r="AD59" s="13"/>
      <c r="AE59" s="20"/>
      <c r="AF59" s="20"/>
      <c r="AG59" s="20"/>
    </row>
    <row r="60" spans="1:33" ht="15.75" customHeight="1" x14ac:dyDescent="0.2">
      <c r="A60" s="13"/>
      <c r="B60" s="13"/>
      <c r="C60" s="24"/>
      <c r="D60" s="15"/>
      <c r="E60" s="15"/>
      <c r="F60" s="14"/>
      <c r="G60" s="14"/>
      <c r="H60" s="14"/>
      <c r="I60" s="15"/>
      <c r="J60" s="15"/>
      <c r="K60" s="15"/>
      <c r="L60" s="15"/>
      <c r="M60" s="16"/>
      <c r="N60" s="15"/>
      <c r="O60" s="15"/>
      <c r="P60" s="15"/>
      <c r="Q60" s="15"/>
      <c r="R60" s="15"/>
      <c r="S60" s="18"/>
      <c r="T60" s="13"/>
      <c r="U60" s="19"/>
      <c r="V60" s="1"/>
      <c r="W60" s="13"/>
      <c r="X60" s="13"/>
      <c r="Y60" s="13"/>
      <c r="Z60" s="13"/>
      <c r="AA60" s="13"/>
      <c r="AB60" s="13"/>
      <c r="AC60" s="13"/>
      <c r="AD60" s="13"/>
      <c r="AE60" s="20"/>
      <c r="AF60" s="20"/>
      <c r="AG60" s="20"/>
    </row>
    <row r="61" spans="1:33" ht="15.75" customHeight="1" x14ac:dyDescent="0.2">
      <c r="A61" s="13"/>
      <c r="B61" s="13"/>
      <c r="C61" s="24"/>
      <c r="D61" s="15"/>
      <c r="E61" s="15"/>
      <c r="F61" s="14"/>
      <c r="G61" s="14"/>
      <c r="H61" s="14"/>
      <c r="I61" s="15"/>
      <c r="J61" s="15"/>
      <c r="K61" s="15"/>
      <c r="L61" s="15"/>
      <c r="M61" s="16"/>
      <c r="N61" s="15"/>
      <c r="O61" s="15"/>
      <c r="P61" s="15"/>
      <c r="Q61" s="15"/>
      <c r="R61" s="15"/>
      <c r="S61" s="18"/>
      <c r="T61" s="13"/>
      <c r="U61" s="19"/>
      <c r="V61" s="1"/>
      <c r="W61" s="13"/>
      <c r="X61" s="13"/>
      <c r="Y61" s="13"/>
      <c r="Z61" s="13"/>
      <c r="AA61" s="13"/>
      <c r="AB61" s="13"/>
      <c r="AC61" s="13"/>
      <c r="AD61" s="13"/>
      <c r="AE61" s="20"/>
      <c r="AF61" s="20"/>
      <c r="AG61" s="20"/>
    </row>
    <row r="62" spans="1:33" ht="15.75" customHeight="1" x14ac:dyDescent="0.2">
      <c r="A62" s="13"/>
      <c r="B62" s="13"/>
      <c r="C62" s="24"/>
      <c r="D62" s="15"/>
      <c r="E62" s="15"/>
      <c r="F62" s="14"/>
      <c r="G62" s="14"/>
      <c r="H62" s="14"/>
      <c r="I62" s="15"/>
      <c r="J62" s="15"/>
      <c r="K62" s="15"/>
      <c r="L62" s="15"/>
      <c r="M62" s="16"/>
      <c r="N62" s="15"/>
      <c r="O62" s="15"/>
      <c r="P62" s="15"/>
      <c r="Q62" s="15"/>
      <c r="R62" s="15"/>
      <c r="S62" s="18"/>
      <c r="T62" s="13"/>
      <c r="U62" s="19"/>
      <c r="V62" s="1"/>
      <c r="W62" s="13"/>
      <c r="X62" s="13"/>
      <c r="Y62" s="13"/>
      <c r="Z62" s="13"/>
      <c r="AA62" s="13"/>
      <c r="AB62" s="13"/>
      <c r="AC62" s="13"/>
      <c r="AD62" s="13"/>
      <c r="AE62" s="20"/>
      <c r="AF62" s="20"/>
      <c r="AG62" s="20"/>
    </row>
    <row r="63" spans="1:33" ht="15.75" customHeight="1" x14ac:dyDescent="0.2">
      <c r="A63" s="13"/>
      <c r="B63" s="13"/>
      <c r="C63" s="24"/>
      <c r="D63" s="15"/>
      <c r="E63" s="15"/>
      <c r="F63" s="14"/>
      <c r="G63" s="14"/>
      <c r="H63" s="14"/>
      <c r="I63" s="15"/>
      <c r="J63" s="15"/>
      <c r="K63" s="15"/>
      <c r="L63" s="15"/>
      <c r="M63" s="16"/>
      <c r="N63" s="15"/>
      <c r="O63" s="15"/>
      <c r="P63" s="15"/>
      <c r="Q63" s="15"/>
      <c r="R63" s="15"/>
      <c r="S63" s="18"/>
      <c r="T63" s="13"/>
      <c r="U63" s="19"/>
      <c r="V63" s="1"/>
      <c r="W63" s="13"/>
      <c r="X63" s="13"/>
      <c r="Y63" s="13"/>
      <c r="Z63" s="13"/>
      <c r="AA63" s="13"/>
      <c r="AB63" s="13"/>
      <c r="AC63" s="13"/>
      <c r="AD63" s="13"/>
      <c r="AE63" s="20"/>
      <c r="AF63" s="20"/>
      <c r="AG63" s="20"/>
    </row>
    <row r="64" spans="1:33" ht="15.75" customHeight="1" x14ac:dyDescent="0.2">
      <c r="A64" s="13"/>
      <c r="B64" s="13"/>
      <c r="C64" s="24"/>
      <c r="D64" s="15"/>
      <c r="E64" s="15"/>
      <c r="F64" s="14"/>
      <c r="G64" s="14"/>
      <c r="H64" s="14"/>
      <c r="I64" s="15"/>
      <c r="J64" s="15"/>
      <c r="K64" s="15"/>
      <c r="L64" s="15"/>
      <c r="M64" s="16"/>
      <c r="N64" s="15"/>
      <c r="O64" s="15"/>
      <c r="P64" s="15"/>
      <c r="Q64" s="15"/>
      <c r="R64" s="15"/>
      <c r="S64" s="18"/>
      <c r="T64" s="13"/>
      <c r="U64" s="19"/>
      <c r="V64" s="1"/>
      <c r="W64" s="13"/>
      <c r="X64" s="13"/>
      <c r="Y64" s="13"/>
      <c r="Z64" s="13"/>
      <c r="AA64" s="13"/>
      <c r="AB64" s="13"/>
      <c r="AC64" s="13"/>
      <c r="AD64" s="13"/>
      <c r="AE64" s="20"/>
      <c r="AF64" s="20"/>
      <c r="AG64" s="20"/>
    </row>
    <row r="65" spans="1:33" ht="15.75" customHeight="1" x14ac:dyDescent="0.2">
      <c r="A65" s="13"/>
      <c r="B65" s="13"/>
      <c r="C65" s="24"/>
      <c r="D65" s="15"/>
      <c r="E65" s="15"/>
      <c r="F65" s="14"/>
      <c r="G65" s="14"/>
      <c r="H65" s="14"/>
      <c r="I65" s="15"/>
      <c r="J65" s="15"/>
      <c r="K65" s="15"/>
      <c r="L65" s="15"/>
      <c r="M65" s="16"/>
      <c r="N65" s="15"/>
      <c r="O65" s="15"/>
      <c r="P65" s="15"/>
      <c r="Q65" s="15"/>
      <c r="R65" s="15"/>
      <c r="S65" s="18"/>
      <c r="T65" s="13"/>
      <c r="U65" s="19"/>
      <c r="V65" s="1"/>
      <c r="W65" s="13"/>
      <c r="X65" s="13"/>
      <c r="Y65" s="13"/>
      <c r="Z65" s="13"/>
      <c r="AA65" s="13"/>
      <c r="AB65" s="13"/>
      <c r="AC65" s="13"/>
      <c r="AD65" s="13"/>
      <c r="AE65" s="20"/>
      <c r="AF65" s="20"/>
      <c r="AG65" s="20"/>
    </row>
    <row r="66" spans="1:33" ht="15.75" customHeight="1" x14ac:dyDescent="0.2">
      <c r="A66" s="13"/>
      <c r="B66" s="13"/>
      <c r="C66" s="24"/>
      <c r="D66" s="15"/>
      <c r="E66" s="15"/>
      <c r="F66" s="14"/>
      <c r="G66" s="14"/>
      <c r="H66" s="14"/>
      <c r="I66" s="15"/>
      <c r="J66" s="15"/>
      <c r="K66" s="15"/>
      <c r="L66" s="15"/>
      <c r="M66" s="16"/>
      <c r="N66" s="15"/>
      <c r="O66" s="15"/>
      <c r="P66" s="15"/>
      <c r="Q66" s="15"/>
      <c r="R66" s="15"/>
      <c r="S66" s="18"/>
      <c r="T66" s="13"/>
      <c r="U66" s="19"/>
      <c r="V66" s="1"/>
      <c r="W66" s="13"/>
      <c r="X66" s="13"/>
      <c r="Y66" s="13"/>
      <c r="Z66" s="13"/>
      <c r="AA66" s="13"/>
      <c r="AB66" s="13"/>
      <c r="AC66" s="13"/>
      <c r="AD66" s="13"/>
      <c r="AE66" s="20"/>
      <c r="AF66" s="20"/>
      <c r="AG66" s="20"/>
    </row>
    <row r="67" spans="1:33" ht="15.75" customHeight="1" x14ac:dyDescent="0.2">
      <c r="A67" s="13"/>
      <c r="B67" s="13"/>
      <c r="C67" s="24"/>
      <c r="D67" s="15"/>
      <c r="E67" s="15"/>
      <c r="F67" s="14"/>
      <c r="G67" s="14"/>
      <c r="H67" s="14"/>
      <c r="I67" s="15"/>
      <c r="J67" s="15"/>
      <c r="K67" s="15"/>
      <c r="L67" s="15"/>
      <c r="M67" s="16"/>
      <c r="N67" s="15"/>
      <c r="O67" s="15"/>
      <c r="P67" s="15"/>
      <c r="Q67" s="15"/>
      <c r="R67" s="15"/>
      <c r="S67" s="18"/>
      <c r="T67" s="13"/>
      <c r="U67" s="19"/>
      <c r="V67" s="1"/>
      <c r="W67" s="13"/>
      <c r="X67" s="13"/>
      <c r="Y67" s="13"/>
      <c r="Z67" s="13"/>
      <c r="AA67" s="13"/>
      <c r="AB67" s="13"/>
      <c r="AC67" s="13"/>
      <c r="AD67" s="13"/>
      <c r="AE67" s="20"/>
      <c r="AF67" s="20"/>
      <c r="AG67" s="20"/>
    </row>
    <row r="68" spans="1:33" ht="15.75" customHeight="1" x14ac:dyDescent="0.2">
      <c r="A68" s="13"/>
      <c r="B68" s="13"/>
      <c r="C68" s="24"/>
      <c r="D68" s="15"/>
      <c r="E68" s="15"/>
      <c r="F68" s="14"/>
      <c r="G68" s="14"/>
      <c r="H68" s="14"/>
      <c r="I68" s="15"/>
      <c r="J68" s="15"/>
      <c r="K68" s="15"/>
      <c r="L68" s="15"/>
      <c r="M68" s="16"/>
      <c r="N68" s="15"/>
      <c r="O68" s="15"/>
      <c r="P68" s="15"/>
      <c r="Q68" s="15"/>
      <c r="R68" s="15"/>
      <c r="S68" s="18"/>
      <c r="T68" s="13"/>
      <c r="U68" s="19"/>
      <c r="V68" s="1"/>
      <c r="W68" s="13"/>
      <c r="X68" s="13"/>
      <c r="Y68" s="13"/>
      <c r="Z68" s="13"/>
      <c r="AA68" s="13"/>
      <c r="AB68" s="13"/>
      <c r="AC68" s="13"/>
      <c r="AD68" s="13"/>
      <c r="AE68" s="20"/>
      <c r="AF68" s="20"/>
      <c r="AG68" s="20"/>
    </row>
    <row r="69" spans="1:33" ht="15.75" customHeight="1" x14ac:dyDescent="0.2">
      <c r="A69" s="13"/>
      <c r="B69" s="13"/>
      <c r="C69" s="24"/>
      <c r="D69" s="15"/>
      <c r="E69" s="15"/>
      <c r="F69" s="14"/>
      <c r="G69" s="14"/>
      <c r="H69" s="14"/>
      <c r="I69" s="15"/>
      <c r="J69" s="15"/>
      <c r="K69" s="15"/>
      <c r="L69" s="15"/>
      <c r="M69" s="16"/>
      <c r="N69" s="15"/>
      <c r="O69" s="15"/>
      <c r="P69" s="15"/>
      <c r="Q69" s="15"/>
      <c r="R69" s="15"/>
      <c r="S69" s="18"/>
      <c r="T69" s="13"/>
      <c r="U69" s="19"/>
      <c r="V69" s="1"/>
      <c r="W69" s="13"/>
      <c r="X69" s="13"/>
      <c r="Y69" s="13"/>
      <c r="Z69" s="13"/>
      <c r="AA69" s="13"/>
      <c r="AB69" s="13"/>
      <c r="AC69" s="13"/>
      <c r="AD69" s="13"/>
      <c r="AE69" s="20"/>
      <c r="AF69" s="20"/>
      <c r="AG69" s="20"/>
    </row>
    <row r="70" spans="1:33" ht="15.75" customHeight="1" x14ac:dyDescent="0.2">
      <c r="A70" s="13"/>
      <c r="B70" s="13"/>
      <c r="C70" s="24"/>
      <c r="D70" s="15"/>
      <c r="E70" s="15"/>
      <c r="F70" s="14"/>
      <c r="G70" s="14"/>
      <c r="H70" s="14"/>
      <c r="I70" s="15"/>
      <c r="J70" s="15"/>
      <c r="K70" s="15"/>
      <c r="L70" s="15"/>
      <c r="M70" s="16"/>
      <c r="N70" s="15"/>
      <c r="O70" s="15"/>
      <c r="P70" s="15"/>
      <c r="Q70" s="15"/>
      <c r="R70" s="15"/>
      <c r="S70" s="18"/>
      <c r="T70" s="13"/>
      <c r="U70" s="19"/>
      <c r="V70" s="1"/>
      <c r="W70" s="13"/>
      <c r="X70" s="13"/>
      <c r="Y70" s="13"/>
      <c r="Z70" s="13"/>
      <c r="AA70" s="13"/>
      <c r="AB70" s="13"/>
      <c r="AC70" s="13"/>
      <c r="AD70" s="13"/>
      <c r="AE70" s="20"/>
      <c r="AF70" s="20"/>
      <c r="AG70" s="20"/>
    </row>
    <row r="71" spans="1:33" ht="15.75" customHeight="1" x14ac:dyDescent="0.2">
      <c r="A71" s="13"/>
      <c r="B71" s="13"/>
      <c r="C71" s="24"/>
      <c r="D71" s="15"/>
      <c r="E71" s="15"/>
      <c r="F71" s="14"/>
      <c r="G71" s="14"/>
      <c r="H71" s="14"/>
      <c r="I71" s="15"/>
      <c r="J71" s="15"/>
      <c r="K71" s="15"/>
      <c r="L71" s="15"/>
      <c r="M71" s="16"/>
      <c r="N71" s="15"/>
      <c r="O71" s="15"/>
      <c r="P71" s="15"/>
      <c r="Q71" s="15"/>
      <c r="R71" s="15"/>
      <c r="S71" s="18"/>
      <c r="T71" s="13"/>
      <c r="U71" s="19"/>
      <c r="V71" s="1"/>
      <c r="W71" s="13"/>
      <c r="X71" s="13"/>
      <c r="Y71" s="13"/>
      <c r="Z71" s="13"/>
      <c r="AA71" s="13"/>
      <c r="AB71" s="13"/>
      <c r="AC71" s="13"/>
      <c r="AD71" s="13"/>
      <c r="AE71" s="20"/>
      <c r="AF71" s="20"/>
      <c r="AG71" s="20"/>
    </row>
    <row r="72" spans="1:33" ht="15.75" customHeight="1" x14ac:dyDescent="0.2">
      <c r="A72" s="13"/>
      <c r="B72" s="13"/>
      <c r="C72" s="24"/>
      <c r="D72" s="15"/>
      <c r="E72" s="15"/>
      <c r="F72" s="14"/>
      <c r="G72" s="14"/>
      <c r="H72" s="14"/>
      <c r="I72" s="15"/>
      <c r="J72" s="15"/>
      <c r="K72" s="15"/>
      <c r="L72" s="15"/>
      <c r="M72" s="16"/>
      <c r="N72" s="15"/>
      <c r="O72" s="15"/>
      <c r="P72" s="15"/>
      <c r="Q72" s="15"/>
      <c r="R72" s="15"/>
      <c r="S72" s="18"/>
      <c r="T72" s="13"/>
      <c r="U72" s="19"/>
      <c r="V72" s="1"/>
      <c r="W72" s="13"/>
      <c r="X72" s="13"/>
      <c r="Y72" s="13"/>
      <c r="Z72" s="13"/>
      <c r="AA72" s="13"/>
      <c r="AB72" s="13"/>
      <c r="AC72" s="13"/>
      <c r="AD72" s="13"/>
      <c r="AE72" s="20"/>
      <c r="AF72" s="20"/>
      <c r="AG72" s="20"/>
    </row>
    <row r="73" spans="1:33" ht="15.75" customHeight="1" x14ac:dyDescent="0.2">
      <c r="A73" s="13"/>
      <c r="B73" s="13"/>
      <c r="C73" s="24"/>
      <c r="D73" s="15"/>
      <c r="E73" s="15"/>
      <c r="F73" s="14"/>
      <c r="G73" s="14"/>
      <c r="H73" s="14"/>
      <c r="I73" s="15"/>
      <c r="J73" s="15"/>
      <c r="K73" s="15"/>
      <c r="L73" s="15"/>
      <c r="M73" s="16"/>
      <c r="N73" s="15"/>
      <c r="O73" s="15"/>
      <c r="P73" s="15"/>
      <c r="Q73" s="15"/>
      <c r="R73" s="15"/>
      <c r="S73" s="18"/>
      <c r="T73" s="13"/>
      <c r="U73" s="19"/>
      <c r="V73" s="1"/>
      <c r="W73" s="13"/>
      <c r="X73" s="13"/>
      <c r="Y73" s="13"/>
      <c r="Z73" s="13"/>
      <c r="AA73" s="13"/>
      <c r="AB73" s="13"/>
      <c r="AC73" s="13"/>
      <c r="AD73" s="13"/>
      <c r="AE73" s="20"/>
      <c r="AF73" s="20"/>
      <c r="AG73" s="20"/>
    </row>
    <row r="74" spans="1:33" ht="15.75" customHeight="1" x14ac:dyDescent="0.2">
      <c r="A74" s="13"/>
      <c r="B74" s="13"/>
      <c r="C74" s="24"/>
      <c r="D74" s="15"/>
      <c r="E74" s="15"/>
      <c r="F74" s="14"/>
      <c r="G74" s="14"/>
      <c r="H74" s="14"/>
      <c r="I74" s="15"/>
      <c r="J74" s="15"/>
      <c r="K74" s="15"/>
      <c r="L74" s="15"/>
      <c r="M74" s="16"/>
      <c r="N74" s="15"/>
      <c r="O74" s="15"/>
      <c r="P74" s="15"/>
      <c r="Q74" s="15"/>
      <c r="R74" s="15"/>
      <c r="S74" s="18"/>
      <c r="T74" s="13"/>
      <c r="U74" s="19"/>
      <c r="V74" s="1"/>
      <c r="W74" s="13"/>
      <c r="X74" s="13"/>
      <c r="Y74" s="13"/>
      <c r="Z74" s="13"/>
      <c r="AA74" s="13"/>
      <c r="AB74" s="13"/>
      <c r="AC74" s="13"/>
      <c r="AD74" s="13"/>
      <c r="AE74" s="20"/>
      <c r="AF74" s="20"/>
      <c r="AG74" s="20"/>
    </row>
    <row r="75" spans="1:33" ht="15.75" customHeight="1" x14ac:dyDescent="0.2">
      <c r="A75" s="13"/>
      <c r="B75" s="13"/>
      <c r="C75" s="24"/>
      <c r="D75" s="15"/>
      <c r="E75" s="15"/>
      <c r="F75" s="14"/>
      <c r="G75" s="14"/>
      <c r="H75" s="14"/>
      <c r="I75" s="15"/>
      <c r="J75" s="15"/>
      <c r="K75" s="15"/>
      <c r="L75" s="15"/>
      <c r="M75" s="16"/>
      <c r="N75" s="15"/>
      <c r="O75" s="15"/>
      <c r="P75" s="15"/>
      <c r="Q75" s="15"/>
      <c r="R75" s="15"/>
      <c r="S75" s="18"/>
      <c r="T75" s="13"/>
      <c r="U75" s="19"/>
      <c r="V75" s="1"/>
      <c r="W75" s="13"/>
      <c r="X75" s="13"/>
      <c r="Y75" s="13"/>
      <c r="Z75" s="13"/>
      <c r="AA75" s="13"/>
      <c r="AB75" s="13"/>
      <c r="AC75" s="13"/>
      <c r="AD75" s="13"/>
      <c r="AE75" s="20"/>
      <c r="AF75" s="20"/>
      <c r="AG75" s="20"/>
    </row>
    <row r="76" spans="1:33" ht="15.75" customHeight="1" x14ac:dyDescent="0.2">
      <c r="A76" s="13"/>
      <c r="B76" s="13"/>
      <c r="C76" s="24"/>
      <c r="D76" s="15"/>
      <c r="E76" s="15"/>
      <c r="F76" s="14"/>
      <c r="G76" s="14"/>
      <c r="H76" s="14"/>
      <c r="I76" s="15"/>
      <c r="J76" s="15"/>
      <c r="K76" s="15"/>
      <c r="L76" s="15"/>
      <c r="M76" s="16"/>
      <c r="N76" s="15"/>
      <c r="O76" s="15"/>
      <c r="P76" s="15"/>
      <c r="Q76" s="15"/>
      <c r="R76" s="15"/>
      <c r="S76" s="18"/>
      <c r="T76" s="13"/>
      <c r="U76" s="19"/>
      <c r="V76" s="1"/>
      <c r="W76" s="13"/>
      <c r="X76" s="13"/>
      <c r="Y76" s="13"/>
      <c r="Z76" s="13"/>
      <c r="AA76" s="13"/>
      <c r="AB76" s="13"/>
      <c r="AC76" s="13"/>
      <c r="AD76" s="13"/>
      <c r="AE76" s="20"/>
      <c r="AF76" s="20"/>
      <c r="AG76" s="20"/>
    </row>
    <row r="77" spans="1:33" ht="15.75" customHeight="1" x14ac:dyDescent="0.2">
      <c r="A77" s="13"/>
      <c r="B77" s="13"/>
      <c r="C77" s="24"/>
      <c r="D77" s="15"/>
      <c r="E77" s="15"/>
      <c r="F77" s="14"/>
      <c r="G77" s="14"/>
      <c r="H77" s="14"/>
      <c r="I77" s="15"/>
      <c r="J77" s="15"/>
      <c r="K77" s="15"/>
      <c r="L77" s="15"/>
      <c r="M77" s="16"/>
      <c r="N77" s="15"/>
      <c r="O77" s="15"/>
      <c r="P77" s="15"/>
      <c r="Q77" s="15"/>
      <c r="R77" s="15"/>
      <c r="S77" s="18"/>
      <c r="T77" s="13"/>
      <c r="U77" s="19"/>
      <c r="V77" s="1"/>
      <c r="W77" s="13"/>
      <c r="X77" s="13"/>
      <c r="Y77" s="13"/>
      <c r="Z77" s="13"/>
      <c r="AA77" s="13"/>
      <c r="AB77" s="13"/>
      <c r="AC77" s="13"/>
      <c r="AD77" s="13"/>
      <c r="AE77" s="20"/>
      <c r="AF77" s="20"/>
      <c r="AG77" s="20"/>
    </row>
    <row r="78" spans="1:33" ht="15.75" customHeight="1" x14ac:dyDescent="0.2">
      <c r="A78" s="13"/>
      <c r="B78" s="13"/>
      <c r="C78" s="24"/>
      <c r="D78" s="15"/>
      <c r="E78" s="15"/>
      <c r="F78" s="14"/>
      <c r="G78" s="14"/>
      <c r="H78" s="14"/>
      <c r="I78" s="15"/>
      <c r="J78" s="15"/>
      <c r="K78" s="15"/>
      <c r="L78" s="15"/>
      <c r="M78" s="16"/>
      <c r="N78" s="15"/>
      <c r="O78" s="15"/>
      <c r="P78" s="15"/>
      <c r="Q78" s="15"/>
      <c r="R78" s="15"/>
      <c r="S78" s="18"/>
      <c r="T78" s="13"/>
      <c r="U78" s="19"/>
      <c r="V78" s="1"/>
      <c r="W78" s="13"/>
      <c r="X78" s="13"/>
      <c r="Y78" s="13"/>
      <c r="Z78" s="13"/>
      <c r="AA78" s="13"/>
      <c r="AB78" s="13"/>
      <c r="AC78" s="13"/>
      <c r="AD78" s="13"/>
      <c r="AE78" s="20"/>
      <c r="AF78" s="20"/>
      <c r="AG78" s="20"/>
    </row>
    <row r="79" spans="1:33" ht="15.75" customHeight="1" x14ac:dyDescent="0.2">
      <c r="A79" s="13"/>
      <c r="B79" s="13"/>
      <c r="C79" s="24"/>
      <c r="D79" s="15"/>
      <c r="E79" s="15"/>
      <c r="F79" s="14"/>
      <c r="G79" s="14"/>
      <c r="H79" s="14"/>
      <c r="I79" s="15"/>
      <c r="J79" s="15"/>
      <c r="K79" s="15"/>
      <c r="L79" s="15"/>
      <c r="M79" s="16"/>
      <c r="N79" s="15"/>
      <c r="O79" s="15"/>
      <c r="P79" s="15"/>
      <c r="Q79" s="15"/>
      <c r="R79" s="15"/>
      <c r="S79" s="18"/>
      <c r="T79" s="13"/>
      <c r="U79" s="19"/>
      <c r="V79" s="1"/>
      <c r="W79" s="13"/>
      <c r="X79" s="13"/>
      <c r="Y79" s="13"/>
      <c r="Z79" s="13"/>
      <c r="AA79" s="13"/>
      <c r="AB79" s="13"/>
      <c r="AC79" s="13"/>
      <c r="AD79" s="13"/>
      <c r="AE79" s="20"/>
      <c r="AF79" s="20"/>
      <c r="AG79" s="20"/>
    </row>
    <row r="80" spans="1:33" ht="15.75" customHeight="1" x14ac:dyDescent="0.2">
      <c r="A80" s="13"/>
      <c r="B80" s="13"/>
      <c r="C80" s="24"/>
      <c r="D80" s="15"/>
      <c r="E80" s="15"/>
      <c r="F80" s="14"/>
      <c r="G80" s="14"/>
      <c r="H80" s="14"/>
      <c r="I80" s="15"/>
      <c r="J80" s="15"/>
      <c r="K80" s="15"/>
      <c r="L80" s="15"/>
      <c r="M80" s="16"/>
      <c r="N80" s="15"/>
      <c r="O80" s="15"/>
      <c r="P80" s="15"/>
      <c r="Q80" s="15"/>
      <c r="R80" s="15"/>
      <c r="S80" s="18"/>
      <c r="T80" s="13"/>
      <c r="U80" s="19"/>
      <c r="V80" s="1"/>
      <c r="W80" s="13"/>
      <c r="X80" s="13"/>
      <c r="Y80" s="13"/>
      <c r="Z80" s="13"/>
      <c r="AA80" s="13"/>
      <c r="AB80" s="13"/>
      <c r="AC80" s="13"/>
      <c r="AD80" s="13"/>
      <c r="AE80" s="20"/>
      <c r="AF80" s="20"/>
      <c r="AG80" s="20"/>
    </row>
    <row r="81" spans="1:33" ht="15.75" customHeight="1" x14ac:dyDescent="0.2">
      <c r="A81" s="13"/>
      <c r="B81" s="13"/>
      <c r="C81" s="24"/>
      <c r="D81" s="15"/>
      <c r="E81" s="15"/>
      <c r="F81" s="14"/>
      <c r="G81" s="14"/>
      <c r="H81" s="14"/>
      <c r="I81" s="15"/>
      <c r="J81" s="15"/>
      <c r="K81" s="15"/>
      <c r="L81" s="15"/>
      <c r="M81" s="16"/>
      <c r="N81" s="15"/>
      <c r="O81" s="15"/>
      <c r="P81" s="15"/>
      <c r="Q81" s="15"/>
      <c r="R81" s="15"/>
      <c r="S81" s="18"/>
      <c r="T81" s="13"/>
      <c r="U81" s="19"/>
      <c r="V81" s="1"/>
      <c r="W81" s="13"/>
      <c r="X81" s="13"/>
      <c r="Y81" s="13"/>
      <c r="Z81" s="13"/>
      <c r="AA81" s="13"/>
      <c r="AB81" s="13"/>
      <c r="AC81" s="13"/>
      <c r="AD81" s="13"/>
      <c r="AE81" s="20"/>
      <c r="AF81" s="20"/>
      <c r="AG81" s="20"/>
    </row>
    <row r="82" spans="1:33" ht="15.75" customHeight="1" x14ac:dyDescent="0.2">
      <c r="A82" s="13"/>
      <c r="B82" s="13"/>
      <c r="C82" s="24"/>
      <c r="D82" s="15"/>
      <c r="E82" s="15"/>
      <c r="F82" s="14"/>
      <c r="G82" s="14"/>
      <c r="H82" s="14"/>
      <c r="I82" s="15"/>
      <c r="J82" s="15"/>
      <c r="K82" s="15"/>
      <c r="L82" s="15"/>
      <c r="M82" s="16"/>
      <c r="N82" s="15"/>
      <c r="O82" s="15"/>
      <c r="P82" s="15"/>
      <c r="Q82" s="15"/>
      <c r="R82" s="15"/>
      <c r="S82" s="18"/>
      <c r="T82" s="13"/>
      <c r="U82" s="19"/>
      <c r="V82" s="1"/>
      <c r="W82" s="13"/>
      <c r="X82" s="13"/>
      <c r="Y82" s="13"/>
      <c r="Z82" s="13"/>
      <c r="AA82" s="13"/>
      <c r="AB82" s="13"/>
      <c r="AC82" s="13"/>
      <c r="AD82" s="13"/>
      <c r="AE82" s="20"/>
      <c r="AF82" s="20"/>
      <c r="AG82" s="20"/>
    </row>
    <row r="83" spans="1:33" ht="15.75" customHeight="1" x14ac:dyDescent="0.2">
      <c r="A83" s="13"/>
      <c r="B83" s="13"/>
      <c r="C83" s="24"/>
      <c r="D83" s="15"/>
      <c r="E83" s="15"/>
      <c r="F83" s="14"/>
      <c r="G83" s="14"/>
      <c r="H83" s="14"/>
      <c r="I83" s="15"/>
      <c r="J83" s="15"/>
      <c r="K83" s="15"/>
      <c r="L83" s="15"/>
      <c r="M83" s="16"/>
      <c r="N83" s="15"/>
      <c r="O83" s="15"/>
      <c r="P83" s="15"/>
      <c r="Q83" s="15"/>
      <c r="R83" s="15"/>
      <c r="S83" s="18"/>
      <c r="T83" s="13"/>
      <c r="U83" s="19"/>
      <c r="V83" s="1"/>
      <c r="W83" s="13"/>
      <c r="X83" s="13"/>
      <c r="Y83" s="13"/>
      <c r="Z83" s="13"/>
      <c r="AA83" s="13"/>
      <c r="AB83" s="13"/>
      <c r="AC83" s="13"/>
      <c r="AD83" s="13"/>
      <c r="AE83" s="20"/>
      <c r="AF83" s="20"/>
      <c r="AG83" s="20"/>
    </row>
    <row r="84" spans="1:33" ht="15.75" customHeight="1" x14ac:dyDescent="0.2">
      <c r="A84" s="13"/>
      <c r="B84" s="13"/>
      <c r="C84" s="24"/>
      <c r="D84" s="15"/>
      <c r="E84" s="15"/>
      <c r="F84" s="14"/>
      <c r="G84" s="14"/>
      <c r="H84" s="14"/>
      <c r="I84" s="15"/>
      <c r="J84" s="15"/>
      <c r="K84" s="15"/>
      <c r="L84" s="15"/>
      <c r="M84" s="16"/>
      <c r="N84" s="15"/>
      <c r="O84" s="15"/>
      <c r="P84" s="15"/>
      <c r="Q84" s="15"/>
      <c r="R84" s="15"/>
      <c r="S84" s="18"/>
      <c r="T84" s="13"/>
      <c r="U84" s="19"/>
      <c r="V84" s="1"/>
      <c r="W84" s="13"/>
      <c r="X84" s="13"/>
      <c r="Y84" s="13"/>
      <c r="Z84" s="13"/>
      <c r="AA84" s="13"/>
      <c r="AB84" s="13"/>
      <c r="AC84" s="13"/>
      <c r="AD84" s="13"/>
      <c r="AE84" s="20"/>
      <c r="AF84" s="20"/>
      <c r="AG84" s="20"/>
    </row>
    <row r="85" spans="1:33" ht="15.75" customHeight="1" x14ac:dyDescent="0.2">
      <c r="A85" s="13"/>
      <c r="B85" s="13"/>
      <c r="C85" s="24"/>
      <c r="D85" s="15"/>
      <c r="E85" s="15"/>
      <c r="F85" s="14"/>
      <c r="G85" s="14"/>
      <c r="H85" s="14"/>
      <c r="I85" s="15"/>
      <c r="J85" s="15"/>
      <c r="K85" s="15"/>
      <c r="L85" s="15"/>
      <c r="M85" s="16"/>
      <c r="N85" s="15"/>
      <c r="O85" s="15"/>
      <c r="P85" s="15"/>
      <c r="Q85" s="15"/>
      <c r="R85" s="15"/>
      <c r="S85" s="18"/>
      <c r="T85" s="13"/>
      <c r="U85" s="19"/>
      <c r="V85" s="1"/>
      <c r="W85" s="13"/>
      <c r="X85" s="13"/>
      <c r="Y85" s="13"/>
      <c r="Z85" s="13"/>
      <c r="AA85" s="13"/>
      <c r="AB85" s="13"/>
      <c r="AC85" s="13"/>
      <c r="AD85" s="13"/>
      <c r="AE85" s="20"/>
      <c r="AF85" s="20"/>
      <c r="AG85" s="20"/>
    </row>
    <row r="86" spans="1:33" ht="15.75" customHeight="1" x14ac:dyDescent="0.2">
      <c r="A86" s="13"/>
      <c r="B86" s="13"/>
      <c r="C86" s="24"/>
      <c r="D86" s="15"/>
      <c r="E86" s="15"/>
      <c r="F86" s="14"/>
      <c r="G86" s="14"/>
      <c r="H86" s="14"/>
      <c r="I86" s="15"/>
      <c r="J86" s="15"/>
      <c r="K86" s="15"/>
      <c r="L86" s="15"/>
      <c r="M86" s="16"/>
      <c r="N86" s="15"/>
      <c r="O86" s="15"/>
      <c r="P86" s="15"/>
      <c r="Q86" s="15"/>
      <c r="R86" s="15"/>
      <c r="S86" s="18"/>
      <c r="T86" s="13"/>
      <c r="U86" s="19"/>
      <c r="V86" s="1"/>
      <c r="W86" s="13"/>
      <c r="X86" s="13"/>
      <c r="Y86" s="13"/>
      <c r="Z86" s="13"/>
      <c r="AA86" s="13"/>
      <c r="AB86" s="13"/>
      <c r="AC86" s="13"/>
      <c r="AD86" s="13"/>
      <c r="AE86" s="20"/>
      <c r="AF86" s="20"/>
      <c r="AG86" s="20"/>
    </row>
    <row r="87" spans="1:33" ht="15.75" customHeight="1" x14ac:dyDescent="0.2">
      <c r="A87" s="13"/>
      <c r="B87" s="13"/>
      <c r="C87" s="24"/>
      <c r="D87" s="15"/>
      <c r="E87" s="15"/>
      <c r="F87" s="14"/>
      <c r="G87" s="14"/>
      <c r="H87" s="14"/>
      <c r="I87" s="15"/>
      <c r="J87" s="15"/>
      <c r="K87" s="15"/>
      <c r="L87" s="15"/>
      <c r="M87" s="16"/>
      <c r="N87" s="15"/>
      <c r="O87" s="15"/>
      <c r="P87" s="15"/>
      <c r="Q87" s="15"/>
      <c r="R87" s="15"/>
      <c r="S87" s="18"/>
      <c r="T87" s="13"/>
      <c r="U87" s="19"/>
      <c r="V87" s="1"/>
      <c r="W87" s="13"/>
      <c r="X87" s="13"/>
      <c r="Y87" s="13"/>
      <c r="Z87" s="13"/>
      <c r="AA87" s="13"/>
      <c r="AB87" s="13"/>
      <c r="AC87" s="13"/>
      <c r="AD87" s="13"/>
      <c r="AE87" s="20"/>
      <c r="AF87" s="20"/>
      <c r="AG87" s="20"/>
    </row>
    <row r="88" spans="1:33" ht="15.75" customHeight="1" x14ac:dyDescent="0.2">
      <c r="A88" s="13"/>
      <c r="B88" s="13"/>
      <c r="C88" s="24"/>
      <c r="D88" s="15"/>
      <c r="E88" s="15"/>
      <c r="F88" s="14"/>
      <c r="G88" s="14"/>
      <c r="H88" s="14"/>
      <c r="I88" s="15"/>
      <c r="J88" s="15"/>
      <c r="K88" s="15"/>
      <c r="L88" s="15"/>
      <c r="M88" s="16"/>
      <c r="N88" s="15"/>
      <c r="O88" s="15"/>
      <c r="P88" s="15"/>
      <c r="Q88" s="15"/>
      <c r="R88" s="15"/>
      <c r="S88" s="18"/>
      <c r="T88" s="13"/>
      <c r="U88" s="19"/>
      <c r="V88" s="1"/>
      <c r="W88" s="13"/>
      <c r="X88" s="13"/>
      <c r="Y88" s="13"/>
      <c r="Z88" s="13"/>
      <c r="AA88" s="13"/>
      <c r="AB88" s="13"/>
      <c r="AC88" s="13"/>
      <c r="AD88" s="13"/>
      <c r="AE88" s="20"/>
      <c r="AF88" s="20"/>
      <c r="AG88" s="20"/>
    </row>
    <row r="89" spans="1:33" ht="15.75" customHeight="1" x14ac:dyDescent="0.2">
      <c r="A89" s="13"/>
      <c r="B89" s="13"/>
      <c r="C89" s="24"/>
      <c r="D89" s="15"/>
      <c r="E89" s="15"/>
      <c r="F89" s="14"/>
      <c r="G89" s="14"/>
      <c r="H89" s="14"/>
      <c r="I89" s="15"/>
      <c r="J89" s="15"/>
      <c r="K89" s="15"/>
      <c r="L89" s="15"/>
      <c r="M89" s="16"/>
      <c r="N89" s="15"/>
      <c r="O89" s="15"/>
      <c r="P89" s="15"/>
      <c r="Q89" s="15"/>
      <c r="R89" s="15"/>
      <c r="S89" s="18"/>
      <c r="T89" s="13"/>
      <c r="U89" s="19"/>
      <c r="V89" s="1"/>
      <c r="W89" s="13"/>
      <c r="X89" s="13"/>
      <c r="Y89" s="13"/>
      <c r="Z89" s="13"/>
      <c r="AA89" s="13"/>
      <c r="AB89" s="13"/>
      <c r="AC89" s="13"/>
      <c r="AD89" s="13"/>
      <c r="AE89" s="20"/>
      <c r="AF89" s="20"/>
      <c r="AG89" s="20"/>
    </row>
    <row r="90" spans="1:33" ht="15.75" customHeight="1" x14ac:dyDescent="0.2">
      <c r="A90" s="13"/>
      <c r="B90" s="13"/>
      <c r="C90" s="24"/>
      <c r="D90" s="15"/>
      <c r="E90" s="15"/>
      <c r="F90" s="14"/>
      <c r="G90" s="14"/>
      <c r="H90" s="14"/>
      <c r="I90" s="15"/>
      <c r="J90" s="15"/>
      <c r="K90" s="15"/>
      <c r="L90" s="15"/>
      <c r="M90" s="16"/>
      <c r="N90" s="15"/>
      <c r="O90" s="15"/>
      <c r="P90" s="15"/>
      <c r="Q90" s="15"/>
      <c r="R90" s="15"/>
      <c r="S90" s="18"/>
      <c r="T90" s="13"/>
      <c r="U90" s="19"/>
      <c r="V90" s="1"/>
      <c r="W90" s="13"/>
      <c r="X90" s="13"/>
      <c r="Y90" s="13"/>
      <c r="Z90" s="13"/>
      <c r="AA90" s="13"/>
      <c r="AB90" s="13"/>
      <c r="AC90" s="13"/>
      <c r="AD90" s="13"/>
      <c r="AE90" s="20"/>
      <c r="AF90" s="20"/>
      <c r="AG90" s="20"/>
    </row>
    <row r="91" spans="1:33" ht="15.75" customHeight="1" x14ac:dyDescent="0.2">
      <c r="A91" s="13"/>
      <c r="B91" s="13"/>
      <c r="C91" s="24"/>
      <c r="D91" s="15"/>
      <c r="E91" s="15"/>
      <c r="F91" s="14"/>
      <c r="G91" s="14"/>
      <c r="H91" s="14"/>
      <c r="I91" s="15"/>
      <c r="J91" s="15"/>
      <c r="K91" s="15"/>
      <c r="L91" s="15"/>
      <c r="M91" s="16"/>
      <c r="N91" s="15"/>
      <c r="O91" s="15"/>
      <c r="P91" s="15"/>
      <c r="Q91" s="15"/>
      <c r="R91" s="15"/>
      <c r="S91" s="18"/>
      <c r="T91" s="13"/>
      <c r="U91" s="19"/>
      <c r="V91" s="1"/>
      <c r="W91" s="13"/>
      <c r="X91" s="13"/>
      <c r="Y91" s="13"/>
      <c r="Z91" s="13"/>
      <c r="AA91" s="13"/>
      <c r="AB91" s="13"/>
      <c r="AC91" s="13"/>
      <c r="AD91" s="13"/>
      <c r="AE91" s="20"/>
      <c r="AF91" s="20"/>
      <c r="AG91" s="20"/>
    </row>
    <row r="92" spans="1:33" ht="15.75" customHeight="1" x14ac:dyDescent="0.2">
      <c r="A92" s="13"/>
      <c r="B92" s="13"/>
      <c r="C92" s="24"/>
      <c r="D92" s="15"/>
      <c r="E92" s="15"/>
      <c r="F92" s="14"/>
      <c r="G92" s="14"/>
      <c r="H92" s="14"/>
      <c r="I92" s="15"/>
      <c r="J92" s="15"/>
      <c r="K92" s="15"/>
      <c r="L92" s="15"/>
      <c r="M92" s="16"/>
      <c r="N92" s="15"/>
      <c r="O92" s="15"/>
      <c r="P92" s="15"/>
      <c r="Q92" s="15"/>
      <c r="R92" s="15"/>
      <c r="S92" s="18"/>
      <c r="T92" s="13"/>
      <c r="U92" s="19"/>
      <c r="V92" s="1"/>
      <c r="W92" s="13"/>
      <c r="X92" s="13"/>
      <c r="Y92" s="13"/>
      <c r="Z92" s="13"/>
      <c r="AA92" s="13"/>
      <c r="AB92" s="13"/>
      <c r="AC92" s="13"/>
      <c r="AD92" s="13"/>
      <c r="AE92" s="20"/>
      <c r="AF92" s="20"/>
      <c r="AG92" s="20"/>
    </row>
    <row r="93" spans="1:33" ht="15.75" customHeight="1" x14ac:dyDescent="0.2">
      <c r="A93" s="13"/>
      <c r="B93" s="13"/>
      <c r="C93" s="24"/>
      <c r="D93" s="15"/>
      <c r="E93" s="15"/>
      <c r="F93" s="14"/>
      <c r="G93" s="14"/>
      <c r="H93" s="14"/>
      <c r="I93" s="15"/>
      <c r="J93" s="15"/>
      <c r="K93" s="15"/>
      <c r="L93" s="15"/>
      <c r="M93" s="16"/>
      <c r="N93" s="15"/>
      <c r="O93" s="15"/>
      <c r="P93" s="15"/>
      <c r="Q93" s="15"/>
      <c r="R93" s="15"/>
      <c r="S93" s="18"/>
      <c r="T93" s="13"/>
      <c r="U93" s="19"/>
      <c r="V93" s="1"/>
      <c r="W93" s="13"/>
      <c r="X93" s="13"/>
      <c r="Y93" s="13"/>
      <c r="Z93" s="13"/>
      <c r="AA93" s="13"/>
      <c r="AB93" s="13"/>
      <c r="AC93" s="13"/>
      <c r="AD93" s="13"/>
      <c r="AE93" s="20"/>
      <c r="AF93" s="20"/>
      <c r="AG93" s="20"/>
    </row>
    <row r="94" spans="1:33" ht="15.75" customHeight="1" x14ac:dyDescent="0.2">
      <c r="A94" s="13"/>
      <c r="B94" s="13"/>
      <c r="C94" s="24"/>
      <c r="D94" s="15"/>
      <c r="E94" s="15"/>
      <c r="F94" s="14"/>
      <c r="G94" s="14"/>
      <c r="H94" s="14"/>
      <c r="I94" s="15"/>
      <c r="J94" s="15"/>
      <c r="K94" s="15"/>
      <c r="L94" s="15"/>
      <c r="M94" s="16"/>
      <c r="N94" s="15"/>
      <c r="O94" s="15"/>
      <c r="P94" s="15"/>
      <c r="Q94" s="15"/>
      <c r="R94" s="15"/>
      <c r="S94" s="18"/>
      <c r="T94" s="13"/>
      <c r="U94" s="19"/>
      <c r="V94" s="1"/>
      <c r="W94" s="13"/>
      <c r="X94" s="13"/>
      <c r="Y94" s="13"/>
      <c r="Z94" s="13"/>
      <c r="AA94" s="13"/>
      <c r="AB94" s="13"/>
      <c r="AC94" s="13"/>
      <c r="AD94" s="13"/>
      <c r="AE94" s="20"/>
      <c r="AF94" s="20"/>
      <c r="AG94" s="20"/>
    </row>
    <row r="95" spans="1:33" ht="15.75" customHeight="1" x14ac:dyDescent="0.2">
      <c r="A95" s="13"/>
      <c r="B95" s="13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22"/>
      <c r="R95" s="22"/>
      <c r="S95" s="18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</row>
    <row r="96" spans="1:33" ht="15.75" customHeight="1" x14ac:dyDescent="0.2">
      <c r="A96" s="13"/>
      <c r="B96" s="13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22"/>
      <c r="R96" s="22"/>
      <c r="S96" s="18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</row>
    <row r="97" spans="1:33" ht="15.75" customHeight="1" x14ac:dyDescent="0.2">
      <c r="A97" s="13"/>
      <c r="B97" s="13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22"/>
      <c r="R97" s="22"/>
      <c r="S97" s="18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</row>
    <row r="98" spans="1:33" ht="15.75" customHeight="1" x14ac:dyDescent="0.2">
      <c r="A98" s="13"/>
      <c r="B98" s="13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22"/>
      <c r="R98" s="22"/>
      <c r="S98" s="18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</row>
    <row r="99" spans="1:33" ht="15.75" customHeight="1" x14ac:dyDescent="0.2">
      <c r="A99" s="13"/>
      <c r="B99" s="13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22"/>
      <c r="R99" s="22"/>
      <c r="S99" s="18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</row>
    <row r="100" spans="1:33" ht="15.75" customHeight="1" x14ac:dyDescent="0.2">
      <c r="A100" s="13"/>
      <c r="B100" s="13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22"/>
      <c r="R100" s="22"/>
      <c r="S100" s="18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</row>
    <row r="101" spans="1:33" ht="15.75" customHeight="1" x14ac:dyDescent="0.2">
      <c r="A101" s="13"/>
      <c r="B101" s="13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22"/>
      <c r="R101" s="22"/>
      <c r="S101" s="18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</row>
    <row r="102" spans="1:33" ht="15.75" customHeight="1" x14ac:dyDescent="0.2">
      <c r="A102" s="13"/>
      <c r="B102" s="13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22"/>
      <c r="R102" s="22"/>
      <c r="S102" s="18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</row>
    <row r="103" spans="1:33" ht="15.75" customHeight="1" x14ac:dyDescent="0.2">
      <c r="A103" s="13"/>
      <c r="B103" s="13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22"/>
      <c r="R103" s="22"/>
      <c r="S103" s="18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</row>
    <row r="104" spans="1:33" ht="15.75" customHeight="1" x14ac:dyDescent="0.2">
      <c r="A104" s="13"/>
      <c r="B104" s="13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22"/>
      <c r="R104" s="22"/>
      <c r="S104" s="18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</row>
    <row r="105" spans="1:33" ht="15.75" customHeight="1" x14ac:dyDescent="0.2">
      <c r="A105" s="13"/>
      <c r="B105" s="13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22"/>
      <c r="R105" s="22"/>
      <c r="S105" s="18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</row>
    <row r="106" spans="1:33" ht="15.75" customHeight="1" x14ac:dyDescent="0.2">
      <c r="A106" s="13"/>
      <c r="B106" s="13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22"/>
      <c r="R106" s="22"/>
      <c r="S106" s="18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</row>
    <row r="107" spans="1:33" ht="15.75" customHeight="1" x14ac:dyDescent="0.2">
      <c r="A107" s="13"/>
      <c r="B107" s="13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22"/>
      <c r="R107" s="22"/>
      <c r="S107" s="18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</row>
    <row r="108" spans="1:33" ht="15.75" customHeight="1" x14ac:dyDescent="0.2">
      <c r="A108" s="13"/>
      <c r="B108" s="13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22"/>
      <c r="R108" s="22"/>
      <c r="S108" s="18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</row>
    <row r="109" spans="1:33" ht="15.75" customHeight="1" x14ac:dyDescent="0.2">
      <c r="A109" s="13"/>
      <c r="B109" s="13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22"/>
      <c r="R109" s="22"/>
      <c r="S109" s="18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</row>
    <row r="110" spans="1:33" ht="15.75" customHeight="1" x14ac:dyDescent="0.2">
      <c r="A110" s="13"/>
      <c r="B110" s="13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22"/>
      <c r="R110" s="22"/>
      <c r="S110" s="18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</row>
    <row r="111" spans="1:33" ht="15.75" customHeight="1" x14ac:dyDescent="0.2">
      <c r="A111" s="13"/>
      <c r="B111" s="13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22"/>
      <c r="R111" s="22"/>
      <c r="S111" s="18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</row>
    <row r="112" spans="1:33" ht="15.75" customHeight="1" x14ac:dyDescent="0.2">
      <c r="A112" s="13"/>
      <c r="B112" s="13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22"/>
      <c r="R112" s="22"/>
      <c r="S112" s="18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</row>
    <row r="113" spans="1:33" ht="15.75" customHeight="1" x14ac:dyDescent="0.2">
      <c r="A113" s="13"/>
      <c r="B113" s="13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22"/>
      <c r="R113" s="22"/>
      <c r="S113" s="18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</row>
    <row r="114" spans="1:33" ht="15.75" customHeight="1" x14ac:dyDescent="0.2">
      <c r="A114" s="13"/>
      <c r="B114" s="13"/>
      <c r="C114" s="22"/>
      <c r="D114" s="22"/>
      <c r="E114" s="22"/>
      <c r="F114" s="22"/>
      <c r="G114" s="22"/>
      <c r="H114" s="22"/>
      <c r="I114" s="22"/>
      <c r="J114" s="22"/>
      <c r="K114" s="22"/>
      <c r="L114" s="22"/>
      <c r="M114" s="22"/>
      <c r="N114" s="22"/>
      <c r="O114" s="22"/>
      <c r="P114" s="22"/>
      <c r="Q114" s="22"/>
      <c r="R114" s="22"/>
      <c r="S114" s="18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</row>
    <row r="115" spans="1:33" ht="15.75" customHeight="1" x14ac:dyDescent="0.2">
      <c r="A115" s="13"/>
      <c r="B115" s="13"/>
      <c r="C115" s="22"/>
      <c r="D115" s="22"/>
      <c r="E115" s="22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18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</row>
    <row r="116" spans="1:33" ht="15.75" customHeight="1" x14ac:dyDescent="0.2">
      <c r="A116" s="13"/>
      <c r="B116" s="13"/>
      <c r="C116" s="22"/>
      <c r="D116" s="22"/>
      <c r="E116" s="22"/>
      <c r="F116" s="22"/>
      <c r="G116" s="22"/>
      <c r="H116" s="22"/>
      <c r="I116" s="22"/>
      <c r="J116" s="22"/>
      <c r="K116" s="22"/>
      <c r="L116" s="22"/>
      <c r="M116" s="22"/>
      <c r="N116" s="22"/>
      <c r="O116" s="22"/>
      <c r="P116" s="22"/>
      <c r="Q116" s="22"/>
      <c r="R116" s="22"/>
      <c r="S116" s="18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</row>
    <row r="117" spans="1:33" ht="15.75" customHeight="1" x14ac:dyDescent="0.2">
      <c r="A117" s="13"/>
      <c r="B117" s="13"/>
      <c r="C117" s="22"/>
      <c r="D117" s="22"/>
      <c r="E117" s="22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18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</row>
    <row r="118" spans="1:33" ht="15.75" customHeight="1" x14ac:dyDescent="0.2">
      <c r="A118" s="13"/>
      <c r="B118" s="13"/>
      <c r="C118" s="22"/>
      <c r="D118" s="22"/>
      <c r="E118" s="22"/>
      <c r="F118" s="22"/>
      <c r="G118" s="22"/>
      <c r="H118" s="22"/>
      <c r="I118" s="22"/>
      <c r="J118" s="22"/>
      <c r="K118" s="22"/>
      <c r="L118" s="22"/>
      <c r="M118" s="22"/>
      <c r="N118" s="22"/>
      <c r="O118" s="22"/>
      <c r="P118" s="22"/>
      <c r="Q118" s="22"/>
      <c r="R118" s="22"/>
      <c r="S118" s="18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</row>
    <row r="119" spans="1:33" ht="15.75" customHeight="1" x14ac:dyDescent="0.2">
      <c r="A119" s="13"/>
      <c r="B119" s="13"/>
      <c r="C119" s="22"/>
      <c r="D119" s="22"/>
      <c r="E119" s="22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18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</row>
    <row r="120" spans="1:33" ht="15.75" customHeight="1" x14ac:dyDescent="0.2">
      <c r="A120" s="13"/>
      <c r="B120" s="13"/>
      <c r="C120" s="22"/>
      <c r="D120" s="22"/>
      <c r="E120" s="22"/>
      <c r="F120" s="22"/>
      <c r="G120" s="22"/>
      <c r="H120" s="22"/>
      <c r="I120" s="22"/>
      <c r="J120" s="22"/>
      <c r="K120" s="22"/>
      <c r="L120" s="22"/>
      <c r="M120" s="22"/>
      <c r="N120" s="22"/>
      <c r="O120" s="22"/>
      <c r="P120" s="22"/>
      <c r="Q120" s="22"/>
      <c r="R120" s="22"/>
      <c r="S120" s="18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</row>
    <row r="121" spans="1:33" ht="15.75" customHeight="1" x14ac:dyDescent="0.2">
      <c r="A121" s="13"/>
      <c r="B121" s="13"/>
      <c r="C121" s="22"/>
      <c r="D121" s="22"/>
      <c r="E121" s="22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18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</row>
    <row r="122" spans="1:33" ht="15.75" customHeight="1" x14ac:dyDescent="0.2">
      <c r="A122" s="13"/>
      <c r="B122" s="13"/>
      <c r="C122" s="22"/>
      <c r="D122" s="22"/>
      <c r="E122" s="22"/>
      <c r="F122" s="22"/>
      <c r="G122" s="22"/>
      <c r="H122" s="22"/>
      <c r="I122" s="22"/>
      <c r="J122" s="22"/>
      <c r="K122" s="22"/>
      <c r="L122" s="22"/>
      <c r="M122" s="22"/>
      <c r="N122" s="22"/>
      <c r="O122" s="22"/>
      <c r="P122" s="22"/>
      <c r="Q122" s="22"/>
      <c r="R122" s="22"/>
      <c r="S122" s="18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</row>
    <row r="123" spans="1:33" ht="15.75" customHeight="1" x14ac:dyDescent="0.2">
      <c r="A123" s="13"/>
      <c r="B123" s="13"/>
      <c r="C123" s="22"/>
      <c r="D123" s="22"/>
      <c r="E123" s="22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18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</row>
    <row r="124" spans="1:33" ht="15.75" customHeight="1" x14ac:dyDescent="0.2">
      <c r="A124" s="13"/>
      <c r="B124" s="13"/>
      <c r="C124" s="22"/>
      <c r="D124" s="22"/>
      <c r="E124" s="22"/>
      <c r="F124" s="22"/>
      <c r="G124" s="22"/>
      <c r="H124" s="22"/>
      <c r="I124" s="22"/>
      <c r="J124" s="22"/>
      <c r="K124" s="22"/>
      <c r="L124" s="22"/>
      <c r="M124" s="22"/>
      <c r="N124" s="22"/>
      <c r="O124" s="22"/>
      <c r="P124" s="22"/>
      <c r="Q124" s="22"/>
      <c r="R124" s="22"/>
      <c r="S124" s="18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</row>
    <row r="125" spans="1:33" ht="15.75" customHeight="1" x14ac:dyDescent="0.2">
      <c r="A125" s="13"/>
      <c r="B125" s="13"/>
      <c r="C125" s="22"/>
      <c r="D125" s="22"/>
      <c r="E125" s="22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18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</row>
    <row r="126" spans="1:33" ht="15.75" customHeight="1" x14ac:dyDescent="0.2">
      <c r="A126" s="13"/>
      <c r="B126" s="13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18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</row>
    <row r="127" spans="1:33" ht="15.75" customHeight="1" x14ac:dyDescent="0.2">
      <c r="A127" s="13"/>
      <c r="B127" s="13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18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</row>
    <row r="128" spans="1:33" ht="15.75" customHeight="1" x14ac:dyDescent="0.2">
      <c r="A128" s="13"/>
      <c r="B128" s="13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18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</row>
    <row r="129" spans="1:33" ht="15.75" customHeight="1" x14ac:dyDescent="0.2">
      <c r="A129" s="13"/>
      <c r="B129" s="13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18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</row>
    <row r="130" spans="1:33" ht="15.75" customHeight="1" x14ac:dyDescent="0.2">
      <c r="A130" s="13"/>
      <c r="B130" s="13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18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</row>
    <row r="131" spans="1:33" ht="15.75" customHeight="1" x14ac:dyDescent="0.2">
      <c r="A131" s="13"/>
      <c r="B131" s="13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18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</row>
    <row r="132" spans="1:33" ht="15.75" customHeight="1" x14ac:dyDescent="0.2">
      <c r="A132" s="13"/>
      <c r="B132" s="13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18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</row>
    <row r="133" spans="1:33" ht="15.75" customHeight="1" x14ac:dyDescent="0.2">
      <c r="A133" s="13"/>
      <c r="B133" s="13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18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</row>
    <row r="134" spans="1:33" ht="15.75" customHeight="1" x14ac:dyDescent="0.2">
      <c r="A134" s="13"/>
      <c r="B134" s="13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18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</row>
    <row r="135" spans="1:33" ht="15.75" customHeight="1" x14ac:dyDescent="0.2">
      <c r="A135" s="13"/>
      <c r="B135" s="13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18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</row>
    <row r="136" spans="1:33" ht="15.75" customHeight="1" x14ac:dyDescent="0.2">
      <c r="A136" s="13"/>
      <c r="B136" s="13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18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</row>
    <row r="137" spans="1:33" ht="15.75" customHeight="1" x14ac:dyDescent="0.2">
      <c r="A137" s="13"/>
      <c r="B137" s="13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18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</row>
    <row r="138" spans="1:33" ht="15.75" customHeight="1" x14ac:dyDescent="0.2">
      <c r="A138" s="13"/>
      <c r="B138" s="13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18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</row>
    <row r="139" spans="1:33" ht="15.75" customHeight="1" x14ac:dyDescent="0.2">
      <c r="A139" s="13"/>
      <c r="B139" s="13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18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</row>
    <row r="140" spans="1:33" ht="15.75" customHeight="1" x14ac:dyDescent="0.2">
      <c r="A140" s="13"/>
      <c r="B140" s="13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18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</row>
    <row r="141" spans="1:33" ht="15.75" customHeight="1" x14ac:dyDescent="0.2">
      <c r="A141" s="13"/>
      <c r="B141" s="13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18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</row>
    <row r="142" spans="1:33" ht="15.75" customHeight="1" x14ac:dyDescent="0.2">
      <c r="A142" s="13"/>
      <c r="B142" s="13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18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</row>
    <row r="143" spans="1:33" ht="15.75" customHeight="1" x14ac:dyDescent="0.2">
      <c r="A143" s="13"/>
      <c r="B143" s="13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18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</row>
    <row r="144" spans="1:33" ht="15.75" customHeight="1" x14ac:dyDescent="0.2">
      <c r="A144" s="13"/>
      <c r="B144" s="13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18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</row>
    <row r="145" spans="1:33" ht="15.75" customHeight="1" x14ac:dyDescent="0.2">
      <c r="A145" s="13"/>
      <c r="B145" s="13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18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</row>
    <row r="146" spans="1:33" ht="15.75" customHeight="1" x14ac:dyDescent="0.2">
      <c r="A146" s="13"/>
      <c r="B146" s="13"/>
      <c r="C146" s="22"/>
      <c r="D146" s="22"/>
      <c r="E146" s="22"/>
      <c r="F146" s="22"/>
      <c r="G146" s="22"/>
      <c r="H146" s="22"/>
      <c r="I146" s="22"/>
      <c r="J146" s="22"/>
      <c r="K146" s="22"/>
      <c r="L146" s="22"/>
      <c r="M146" s="22"/>
      <c r="N146" s="22"/>
      <c r="O146" s="22"/>
      <c r="P146" s="22"/>
      <c r="Q146" s="22"/>
      <c r="R146" s="22"/>
      <c r="S146" s="18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</row>
    <row r="147" spans="1:33" ht="15.75" customHeight="1" x14ac:dyDescent="0.2">
      <c r="A147" s="13"/>
      <c r="B147" s="13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18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</row>
    <row r="148" spans="1:33" ht="15.75" customHeight="1" x14ac:dyDescent="0.2">
      <c r="A148" s="13"/>
      <c r="B148" s="13"/>
      <c r="C148" s="22"/>
      <c r="D148" s="22"/>
      <c r="E148" s="22"/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18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</row>
    <row r="149" spans="1:33" ht="15.75" customHeight="1" x14ac:dyDescent="0.2">
      <c r="A149" s="13"/>
      <c r="B149" s="13"/>
      <c r="C149" s="22"/>
      <c r="D149" s="22"/>
      <c r="E149" s="22"/>
      <c r="F149" s="22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18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</row>
    <row r="150" spans="1:33" ht="15.75" customHeight="1" x14ac:dyDescent="0.2">
      <c r="A150" s="13"/>
      <c r="B150" s="13"/>
      <c r="C150" s="22"/>
      <c r="D150" s="22"/>
      <c r="E150" s="22"/>
      <c r="F150" s="22"/>
      <c r="G150" s="22"/>
      <c r="H150" s="22"/>
      <c r="I150" s="22"/>
      <c r="J150" s="22"/>
      <c r="K150" s="22"/>
      <c r="L150" s="22"/>
      <c r="M150" s="22"/>
      <c r="N150" s="22"/>
      <c r="O150" s="22"/>
      <c r="P150" s="22"/>
      <c r="Q150" s="22"/>
      <c r="R150" s="22"/>
      <c r="S150" s="18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</row>
    <row r="151" spans="1:33" ht="15.75" customHeight="1" x14ac:dyDescent="0.2">
      <c r="A151" s="13"/>
      <c r="B151" s="13"/>
      <c r="C151" s="22"/>
      <c r="D151" s="22"/>
      <c r="E151" s="22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18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</row>
    <row r="152" spans="1:33" ht="15.75" customHeight="1" x14ac:dyDescent="0.2">
      <c r="A152" s="13"/>
      <c r="B152" s="13"/>
      <c r="C152" s="22"/>
      <c r="D152" s="22"/>
      <c r="E152" s="22"/>
      <c r="F152" s="22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18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</row>
    <row r="153" spans="1:33" ht="15.75" customHeight="1" x14ac:dyDescent="0.2">
      <c r="A153" s="13"/>
      <c r="B153" s="13"/>
      <c r="C153" s="22"/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18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</row>
    <row r="154" spans="1:33" ht="15.75" customHeight="1" x14ac:dyDescent="0.2">
      <c r="A154" s="13"/>
      <c r="B154" s="13"/>
      <c r="C154" s="22"/>
      <c r="D154" s="22"/>
      <c r="E154" s="22"/>
      <c r="F154" s="22"/>
      <c r="G154" s="22"/>
      <c r="H154" s="22"/>
      <c r="I154" s="22"/>
      <c r="J154" s="22"/>
      <c r="K154" s="22"/>
      <c r="L154" s="22"/>
      <c r="M154" s="22"/>
      <c r="N154" s="22"/>
      <c r="O154" s="22"/>
      <c r="P154" s="22"/>
      <c r="Q154" s="22"/>
      <c r="R154" s="22"/>
      <c r="S154" s="18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</row>
    <row r="155" spans="1:33" ht="15.75" customHeight="1" x14ac:dyDescent="0.2">
      <c r="A155" s="13"/>
      <c r="B155" s="13"/>
      <c r="C155" s="22"/>
      <c r="D155" s="22"/>
      <c r="E155" s="22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18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</row>
    <row r="156" spans="1:33" ht="15.75" customHeight="1" x14ac:dyDescent="0.2">
      <c r="A156" s="13"/>
      <c r="B156" s="13"/>
      <c r="C156" s="22"/>
      <c r="D156" s="22"/>
      <c r="E156" s="22"/>
      <c r="F156" s="22"/>
      <c r="G156" s="22"/>
      <c r="H156" s="22"/>
      <c r="I156" s="22"/>
      <c r="J156" s="22"/>
      <c r="K156" s="22"/>
      <c r="L156" s="22"/>
      <c r="M156" s="22"/>
      <c r="N156" s="22"/>
      <c r="O156" s="22"/>
      <c r="P156" s="22"/>
      <c r="Q156" s="22"/>
      <c r="R156" s="22"/>
      <c r="S156" s="18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</row>
    <row r="157" spans="1:33" ht="15.75" customHeight="1" x14ac:dyDescent="0.2">
      <c r="A157" s="13"/>
      <c r="B157" s="13"/>
      <c r="C157" s="22"/>
      <c r="D157" s="22"/>
      <c r="E157" s="22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18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</row>
    <row r="158" spans="1:33" ht="15.75" customHeight="1" x14ac:dyDescent="0.2">
      <c r="A158" s="13"/>
      <c r="B158" s="13"/>
      <c r="C158" s="22"/>
      <c r="D158" s="22"/>
      <c r="E158" s="22"/>
      <c r="F158" s="22"/>
      <c r="G158" s="22"/>
      <c r="H158" s="22"/>
      <c r="I158" s="22"/>
      <c r="J158" s="22"/>
      <c r="K158" s="22"/>
      <c r="L158" s="22"/>
      <c r="M158" s="22"/>
      <c r="N158" s="22"/>
      <c r="O158" s="22"/>
      <c r="P158" s="22"/>
      <c r="Q158" s="22"/>
      <c r="R158" s="22"/>
      <c r="S158" s="18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</row>
    <row r="159" spans="1:33" ht="15.75" customHeight="1" x14ac:dyDescent="0.2">
      <c r="A159" s="13"/>
      <c r="B159" s="13"/>
      <c r="C159" s="22"/>
      <c r="D159" s="22"/>
      <c r="E159" s="22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18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</row>
    <row r="160" spans="1:33" ht="15.75" customHeight="1" x14ac:dyDescent="0.2">
      <c r="A160" s="13"/>
      <c r="B160" s="13"/>
      <c r="C160" s="22"/>
      <c r="D160" s="22"/>
      <c r="E160" s="22"/>
      <c r="F160" s="22"/>
      <c r="G160" s="22"/>
      <c r="H160" s="22"/>
      <c r="I160" s="22"/>
      <c r="J160" s="22"/>
      <c r="K160" s="22"/>
      <c r="L160" s="22"/>
      <c r="M160" s="22"/>
      <c r="N160" s="22"/>
      <c r="O160" s="22"/>
      <c r="P160" s="22"/>
      <c r="Q160" s="22"/>
      <c r="R160" s="22"/>
      <c r="S160" s="18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</row>
    <row r="161" spans="1:33" ht="15.75" customHeight="1" x14ac:dyDescent="0.2">
      <c r="A161" s="13"/>
      <c r="B161" s="13"/>
      <c r="C161" s="22"/>
      <c r="D161" s="22"/>
      <c r="E161" s="22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18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</row>
    <row r="162" spans="1:33" ht="15.75" customHeight="1" x14ac:dyDescent="0.2">
      <c r="A162" s="13"/>
      <c r="B162" s="13"/>
      <c r="C162" s="22"/>
      <c r="D162" s="22"/>
      <c r="E162" s="22"/>
      <c r="F162" s="22"/>
      <c r="G162" s="22"/>
      <c r="H162" s="22"/>
      <c r="I162" s="22"/>
      <c r="J162" s="22"/>
      <c r="K162" s="22"/>
      <c r="L162" s="22"/>
      <c r="M162" s="22"/>
      <c r="N162" s="22"/>
      <c r="O162" s="22"/>
      <c r="P162" s="22"/>
      <c r="Q162" s="22"/>
      <c r="R162" s="22"/>
      <c r="S162" s="18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</row>
    <row r="163" spans="1:33" ht="15.75" customHeight="1" x14ac:dyDescent="0.2">
      <c r="A163" s="13"/>
      <c r="B163" s="13"/>
      <c r="C163" s="22"/>
      <c r="D163" s="22"/>
      <c r="E163" s="22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18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</row>
    <row r="164" spans="1:33" ht="15.75" customHeight="1" x14ac:dyDescent="0.2">
      <c r="A164" s="13"/>
      <c r="B164" s="13"/>
      <c r="C164" s="22"/>
      <c r="D164" s="22"/>
      <c r="E164" s="22"/>
      <c r="F164" s="22"/>
      <c r="G164" s="22"/>
      <c r="H164" s="22"/>
      <c r="I164" s="22"/>
      <c r="J164" s="22"/>
      <c r="K164" s="22"/>
      <c r="L164" s="22"/>
      <c r="M164" s="22"/>
      <c r="N164" s="22"/>
      <c r="O164" s="22"/>
      <c r="P164" s="22"/>
      <c r="Q164" s="22"/>
      <c r="R164" s="22"/>
      <c r="S164" s="18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</row>
    <row r="165" spans="1:33" ht="15.75" customHeight="1" x14ac:dyDescent="0.2">
      <c r="A165" s="13"/>
      <c r="B165" s="13"/>
      <c r="C165" s="22"/>
      <c r="D165" s="22"/>
      <c r="E165" s="22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18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</row>
    <row r="166" spans="1:33" ht="15.75" customHeight="1" x14ac:dyDescent="0.2">
      <c r="A166" s="13"/>
      <c r="B166" s="13"/>
      <c r="C166" s="22"/>
      <c r="D166" s="22"/>
      <c r="E166" s="22"/>
      <c r="F166" s="22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18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</row>
    <row r="167" spans="1:33" ht="15.75" customHeight="1" x14ac:dyDescent="0.2">
      <c r="A167" s="13"/>
      <c r="B167" s="13"/>
      <c r="C167" s="22"/>
      <c r="D167" s="22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18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</row>
    <row r="168" spans="1:33" ht="15.75" customHeight="1" x14ac:dyDescent="0.2">
      <c r="A168" s="13"/>
      <c r="B168" s="13"/>
      <c r="C168" s="22"/>
      <c r="D168" s="22"/>
      <c r="E168" s="22"/>
      <c r="F168" s="22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18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</row>
    <row r="169" spans="1:33" ht="15.75" customHeight="1" x14ac:dyDescent="0.2">
      <c r="A169" s="13"/>
      <c r="B169" s="13"/>
      <c r="C169" s="22"/>
      <c r="D169" s="22"/>
      <c r="E169" s="22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18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</row>
    <row r="170" spans="1:33" ht="15.75" customHeight="1" x14ac:dyDescent="0.2">
      <c r="A170" s="13"/>
      <c r="B170" s="13"/>
      <c r="C170" s="22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18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</row>
    <row r="171" spans="1:33" ht="15.75" customHeight="1" x14ac:dyDescent="0.2">
      <c r="A171" s="13"/>
      <c r="B171" s="13"/>
      <c r="C171" s="22"/>
      <c r="D171" s="22"/>
      <c r="E171" s="22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18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</row>
    <row r="172" spans="1:33" ht="15.75" customHeight="1" x14ac:dyDescent="0.2">
      <c r="A172" s="13"/>
      <c r="B172" s="13"/>
      <c r="C172" s="22"/>
      <c r="D172" s="22"/>
      <c r="E172" s="22"/>
      <c r="F172" s="22"/>
      <c r="G172" s="22"/>
      <c r="H172" s="22"/>
      <c r="I172" s="22"/>
      <c r="J172" s="22"/>
      <c r="K172" s="22"/>
      <c r="L172" s="22"/>
      <c r="M172" s="22"/>
      <c r="N172" s="22"/>
      <c r="O172" s="22"/>
      <c r="P172" s="22"/>
      <c r="Q172" s="22"/>
      <c r="R172" s="22"/>
      <c r="S172" s="18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</row>
    <row r="173" spans="1:33" ht="15.75" customHeight="1" x14ac:dyDescent="0.2">
      <c r="A173" s="13"/>
      <c r="B173" s="13"/>
      <c r="C173" s="22"/>
      <c r="D173" s="22"/>
      <c r="E173" s="22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18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</row>
    <row r="174" spans="1:33" ht="15.75" customHeight="1" x14ac:dyDescent="0.2">
      <c r="A174" s="13"/>
      <c r="B174" s="13"/>
      <c r="C174" s="22"/>
      <c r="D174" s="22"/>
      <c r="E174" s="22"/>
      <c r="F174" s="22"/>
      <c r="G174" s="22"/>
      <c r="H174" s="22"/>
      <c r="I174" s="22"/>
      <c r="J174" s="22"/>
      <c r="K174" s="22"/>
      <c r="L174" s="22"/>
      <c r="M174" s="22"/>
      <c r="N174" s="22"/>
      <c r="O174" s="22"/>
      <c r="P174" s="22"/>
      <c r="Q174" s="22"/>
      <c r="R174" s="22"/>
      <c r="S174" s="18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</row>
    <row r="175" spans="1:33" ht="15.75" customHeight="1" x14ac:dyDescent="0.2">
      <c r="A175" s="13"/>
      <c r="B175" s="13"/>
      <c r="C175" s="22"/>
      <c r="D175" s="22"/>
      <c r="E175" s="22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18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</row>
    <row r="176" spans="1:33" ht="15.75" customHeight="1" x14ac:dyDescent="0.2">
      <c r="A176" s="13"/>
      <c r="B176" s="13"/>
      <c r="C176" s="22"/>
      <c r="D176" s="22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  <c r="R176" s="22"/>
      <c r="S176" s="18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</row>
    <row r="177" spans="1:33" ht="15.75" customHeight="1" x14ac:dyDescent="0.2">
      <c r="A177" s="13"/>
      <c r="B177" s="13"/>
      <c r="C177" s="22"/>
      <c r="D177" s="22"/>
      <c r="E177" s="22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18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</row>
    <row r="178" spans="1:33" ht="15.75" customHeight="1" x14ac:dyDescent="0.2">
      <c r="A178" s="13"/>
      <c r="B178" s="13"/>
      <c r="C178" s="22"/>
      <c r="D178" s="22"/>
      <c r="E178" s="22"/>
      <c r="F178" s="22"/>
      <c r="G178" s="22"/>
      <c r="H178" s="22"/>
      <c r="I178" s="22"/>
      <c r="J178" s="22"/>
      <c r="K178" s="22"/>
      <c r="L178" s="22"/>
      <c r="M178" s="22"/>
      <c r="N178" s="22"/>
      <c r="O178" s="22"/>
      <c r="P178" s="22"/>
      <c r="Q178" s="22"/>
      <c r="R178" s="22"/>
      <c r="S178" s="18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</row>
    <row r="179" spans="1:33" ht="15.75" customHeight="1" x14ac:dyDescent="0.2">
      <c r="A179" s="13"/>
      <c r="B179" s="13"/>
      <c r="C179" s="22"/>
      <c r="D179" s="22"/>
      <c r="E179" s="22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18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</row>
    <row r="180" spans="1:33" ht="15.75" customHeight="1" x14ac:dyDescent="0.2">
      <c r="A180" s="13"/>
      <c r="B180" s="13"/>
      <c r="C180" s="22"/>
      <c r="D180" s="22"/>
      <c r="E180" s="22"/>
      <c r="F180" s="22"/>
      <c r="G180" s="22"/>
      <c r="H180" s="22"/>
      <c r="I180" s="22"/>
      <c r="J180" s="22"/>
      <c r="K180" s="22"/>
      <c r="L180" s="22"/>
      <c r="M180" s="22"/>
      <c r="N180" s="22"/>
      <c r="O180" s="22"/>
      <c r="P180" s="22"/>
      <c r="Q180" s="22"/>
      <c r="R180" s="22"/>
      <c r="S180" s="18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</row>
    <row r="181" spans="1:33" ht="15.75" customHeight="1" x14ac:dyDescent="0.2">
      <c r="A181" s="13"/>
      <c r="B181" s="13"/>
      <c r="C181" s="22"/>
      <c r="D181" s="22"/>
      <c r="E181" s="22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18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</row>
    <row r="182" spans="1:33" ht="15.75" customHeight="1" x14ac:dyDescent="0.2">
      <c r="A182" s="13"/>
      <c r="B182" s="13"/>
      <c r="C182" s="22"/>
      <c r="D182" s="22"/>
      <c r="E182" s="22"/>
      <c r="F182" s="22"/>
      <c r="G182" s="22"/>
      <c r="H182" s="22"/>
      <c r="I182" s="22"/>
      <c r="J182" s="22"/>
      <c r="K182" s="22"/>
      <c r="L182" s="22"/>
      <c r="M182" s="22"/>
      <c r="N182" s="22"/>
      <c r="O182" s="22"/>
      <c r="P182" s="22"/>
      <c r="Q182" s="22"/>
      <c r="R182" s="22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</row>
    <row r="183" spans="1:33" ht="15.75" customHeight="1" x14ac:dyDescent="0.2">
      <c r="A183" s="13"/>
      <c r="B183" s="13"/>
      <c r="C183" s="22"/>
      <c r="D183" s="22"/>
      <c r="E183" s="22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</row>
    <row r="184" spans="1:33" ht="15.75" customHeight="1" x14ac:dyDescent="0.2">
      <c r="A184" s="13"/>
      <c r="B184" s="13"/>
      <c r="C184" s="22"/>
      <c r="D184" s="22"/>
      <c r="E184" s="22"/>
      <c r="F184" s="22"/>
      <c r="G184" s="22"/>
      <c r="H184" s="22"/>
      <c r="I184" s="22"/>
      <c r="J184" s="22"/>
      <c r="K184" s="22"/>
      <c r="L184" s="22"/>
      <c r="M184" s="22"/>
      <c r="N184" s="22"/>
      <c r="O184" s="22"/>
      <c r="P184" s="22"/>
      <c r="Q184" s="22"/>
      <c r="R184" s="22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</row>
    <row r="185" spans="1:33" ht="15.75" customHeight="1" x14ac:dyDescent="0.2">
      <c r="C185" s="22"/>
      <c r="D185" s="22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</row>
    <row r="186" spans="1:33" ht="15.75" customHeight="1" x14ac:dyDescent="0.2">
      <c r="C186" s="22"/>
      <c r="D186" s="22"/>
      <c r="E186" s="22"/>
      <c r="F186" s="22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</row>
    <row r="187" spans="1:33" ht="15.75" customHeight="1" x14ac:dyDescent="0.2">
      <c r="C187" s="22"/>
      <c r="D187" s="22"/>
      <c r="E187" s="22"/>
      <c r="F187" s="22"/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22"/>
      <c r="R187" s="22"/>
    </row>
    <row r="188" spans="1:33" ht="15.75" customHeight="1" x14ac:dyDescent="0.2">
      <c r="C188" s="22"/>
      <c r="D188" s="22"/>
      <c r="E188" s="22"/>
      <c r="F188" s="22"/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22"/>
      <c r="R188" s="22"/>
    </row>
    <row r="189" spans="1:33" ht="15.75" customHeight="1" x14ac:dyDescent="0.2">
      <c r="C189" s="22"/>
      <c r="D189" s="22"/>
      <c r="E189" s="22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</row>
    <row r="190" spans="1:33" ht="15.75" customHeight="1" x14ac:dyDescent="0.2">
      <c r="C190" s="22"/>
      <c r="D190" s="22"/>
      <c r="E190" s="22"/>
      <c r="F190" s="22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</row>
    <row r="191" spans="1:33" ht="15.75" customHeight="1" x14ac:dyDescent="0.2">
      <c r="C191" s="22"/>
      <c r="D191" s="22"/>
      <c r="E191" s="22"/>
      <c r="F191" s="22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</row>
    <row r="192" spans="1:33" ht="15.75" customHeight="1" x14ac:dyDescent="0.2">
      <c r="C192" s="22"/>
      <c r="D192" s="22"/>
      <c r="E192" s="22"/>
      <c r="F192" s="22"/>
      <c r="G192" s="22"/>
      <c r="H192" s="22"/>
      <c r="I192" s="22"/>
      <c r="J192" s="22"/>
      <c r="K192" s="22"/>
      <c r="L192" s="22"/>
      <c r="M192" s="22"/>
      <c r="N192" s="22"/>
      <c r="O192" s="22"/>
      <c r="P192" s="22"/>
      <c r="Q192" s="22"/>
      <c r="R192" s="22"/>
    </row>
    <row r="193" spans="3:18" ht="15.75" customHeight="1" x14ac:dyDescent="0.2">
      <c r="C193" s="22"/>
      <c r="D193" s="22"/>
      <c r="E193" s="22"/>
      <c r="F193" s="22"/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22"/>
      <c r="R193" s="22"/>
    </row>
    <row r="194" spans="3:18" ht="15.75" customHeight="1" x14ac:dyDescent="0.2">
      <c r="C194" s="22"/>
      <c r="D194" s="22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  <c r="R194" s="22"/>
    </row>
    <row r="195" spans="3:18" ht="15.75" customHeight="1" x14ac:dyDescent="0.2">
      <c r="C195" s="22"/>
      <c r="D195" s="22"/>
      <c r="E195" s="22"/>
      <c r="F195" s="22"/>
      <c r="G195" s="22"/>
      <c r="H195" s="22"/>
      <c r="I195" s="22"/>
      <c r="J195" s="22"/>
      <c r="K195" s="22"/>
      <c r="L195" s="22"/>
      <c r="M195" s="22"/>
      <c r="N195" s="22"/>
      <c r="O195" s="22"/>
      <c r="P195" s="22"/>
      <c r="Q195" s="22"/>
      <c r="R195" s="22"/>
    </row>
    <row r="196" spans="3:18" ht="15.75" customHeight="1" x14ac:dyDescent="0.2">
      <c r="C196" s="22"/>
      <c r="D196" s="22"/>
      <c r="E196" s="22"/>
      <c r="F196" s="22"/>
      <c r="G196" s="22"/>
      <c r="H196" s="22"/>
      <c r="I196" s="22"/>
      <c r="J196" s="22"/>
      <c r="K196" s="22"/>
      <c r="L196" s="22"/>
      <c r="M196" s="22"/>
      <c r="N196" s="22"/>
      <c r="O196" s="22"/>
      <c r="P196" s="22"/>
      <c r="Q196" s="22"/>
      <c r="R196" s="22"/>
    </row>
    <row r="197" spans="3:18" ht="15.75" customHeight="1" x14ac:dyDescent="0.2">
      <c r="C197" s="22"/>
      <c r="D197" s="22"/>
      <c r="E197" s="22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</row>
    <row r="198" spans="3:18" ht="15.75" customHeight="1" x14ac:dyDescent="0.2">
      <c r="C198" s="22"/>
      <c r="D198" s="22"/>
      <c r="E198" s="22"/>
      <c r="F198" s="22"/>
      <c r="G198" s="22"/>
      <c r="H198" s="22"/>
      <c r="I198" s="22"/>
      <c r="J198" s="22"/>
      <c r="K198" s="22"/>
      <c r="L198" s="22"/>
      <c r="M198" s="22"/>
      <c r="N198" s="22"/>
      <c r="O198" s="22"/>
      <c r="P198" s="22"/>
      <c r="Q198" s="22"/>
      <c r="R198" s="22"/>
    </row>
    <row r="199" spans="3:18" ht="15.75" customHeight="1" x14ac:dyDescent="0.2">
      <c r="C199" s="22"/>
      <c r="D199" s="22"/>
      <c r="E199" s="22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</row>
    <row r="200" spans="3:18" ht="15.75" customHeight="1" x14ac:dyDescent="0.2">
      <c r="C200" s="22"/>
      <c r="D200" s="22"/>
      <c r="E200" s="22"/>
      <c r="F200" s="22"/>
      <c r="G200" s="22"/>
      <c r="H200" s="22"/>
      <c r="I200" s="22"/>
      <c r="J200" s="22"/>
      <c r="K200" s="22"/>
      <c r="L200" s="22"/>
      <c r="M200" s="22"/>
      <c r="N200" s="22"/>
      <c r="O200" s="22"/>
      <c r="P200" s="22"/>
      <c r="Q200" s="22"/>
      <c r="R200" s="22"/>
    </row>
    <row r="201" spans="3:18" ht="15.75" customHeight="1" x14ac:dyDescent="0.2">
      <c r="C201" s="22"/>
      <c r="D201" s="22"/>
      <c r="E201" s="22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</row>
    <row r="202" spans="3:18" ht="15.75" customHeight="1" x14ac:dyDescent="0.2">
      <c r="C202" s="22"/>
      <c r="D202" s="22"/>
      <c r="E202" s="22"/>
      <c r="F202" s="22"/>
      <c r="G202" s="22"/>
      <c r="H202" s="22"/>
      <c r="I202" s="22"/>
      <c r="J202" s="22"/>
      <c r="K202" s="22"/>
      <c r="L202" s="22"/>
      <c r="M202" s="22"/>
      <c r="N202" s="22"/>
      <c r="O202" s="22"/>
      <c r="P202" s="22"/>
      <c r="Q202" s="22"/>
      <c r="R202" s="22"/>
    </row>
    <row r="203" spans="3:18" ht="15.75" customHeight="1" x14ac:dyDescent="0.2">
      <c r="C203" s="22"/>
      <c r="D203" s="22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</row>
    <row r="204" spans="3:18" ht="15.75" customHeight="1" x14ac:dyDescent="0.2">
      <c r="C204" s="22"/>
      <c r="D204" s="22"/>
      <c r="E204" s="22"/>
      <c r="F204" s="22"/>
      <c r="G204" s="22"/>
      <c r="H204" s="22"/>
      <c r="I204" s="22"/>
      <c r="J204" s="22"/>
      <c r="K204" s="22"/>
      <c r="L204" s="22"/>
      <c r="M204" s="22"/>
      <c r="N204" s="22"/>
      <c r="O204" s="22"/>
      <c r="P204" s="22"/>
      <c r="Q204" s="22"/>
      <c r="R204" s="22"/>
    </row>
    <row r="205" spans="3:18" ht="15.75" customHeight="1" x14ac:dyDescent="0.2">
      <c r="C205" s="22"/>
      <c r="D205" s="22"/>
      <c r="E205" s="22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</row>
    <row r="206" spans="3:18" ht="15.75" customHeight="1" x14ac:dyDescent="0.2">
      <c r="C206" s="22"/>
      <c r="D206" s="22"/>
      <c r="E206" s="22"/>
      <c r="F206" s="22"/>
      <c r="G206" s="22"/>
      <c r="H206" s="22"/>
      <c r="I206" s="22"/>
      <c r="J206" s="22"/>
      <c r="K206" s="22"/>
      <c r="L206" s="22"/>
      <c r="M206" s="22"/>
      <c r="N206" s="22"/>
      <c r="O206" s="22"/>
      <c r="P206" s="22"/>
      <c r="Q206" s="22"/>
      <c r="R206" s="22"/>
    </row>
    <row r="207" spans="3:18" ht="15.75" customHeight="1" x14ac:dyDescent="0.2">
      <c r="C207" s="22"/>
      <c r="D207" s="22"/>
      <c r="E207" s="22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</row>
    <row r="208" spans="3:18" ht="15.75" customHeight="1" x14ac:dyDescent="0.2">
      <c r="C208" s="22"/>
      <c r="D208" s="22"/>
      <c r="E208" s="22"/>
      <c r="F208" s="22"/>
      <c r="G208" s="22"/>
      <c r="H208" s="22"/>
      <c r="I208" s="22"/>
      <c r="J208" s="22"/>
      <c r="K208" s="22"/>
      <c r="L208" s="22"/>
      <c r="M208" s="22"/>
      <c r="N208" s="22"/>
      <c r="O208" s="22"/>
      <c r="P208" s="22"/>
      <c r="Q208" s="22"/>
      <c r="R208" s="22"/>
    </row>
    <row r="209" spans="3:18" ht="15.75" customHeight="1" x14ac:dyDescent="0.2">
      <c r="C209" s="22"/>
      <c r="D209" s="22"/>
      <c r="E209" s="22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</row>
    <row r="210" spans="3:18" ht="15.75" customHeight="1" x14ac:dyDescent="0.2">
      <c r="C210" s="22"/>
      <c r="D210" s="22"/>
      <c r="E210" s="22"/>
      <c r="F210" s="22"/>
      <c r="G210" s="22"/>
      <c r="H210" s="22"/>
      <c r="I210" s="22"/>
      <c r="J210" s="22"/>
      <c r="K210" s="22"/>
      <c r="L210" s="22"/>
      <c r="M210" s="22"/>
      <c r="N210" s="22"/>
      <c r="O210" s="22"/>
      <c r="P210" s="22"/>
      <c r="Q210" s="22"/>
      <c r="R210" s="22"/>
    </row>
    <row r="211" spans="3:18" ht="15.75" customHeight="1" x14ac:dyDescent="0.2">
      <c r="C211" s="22"/>
      <c r="D211" s="22"/>
      <c r="E211" s="22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</row>
    <row r="212" spans="3:18" ht="15.75" customHeight="1" x14ac:dyDescent="0.2">
      <c r="C212" s="22"/>
      <c r="D212" s="22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  <c r="R212" s="22"/>
    </row>
    <row r="213" spans="3:18" ht="15.75" customHeight="1" x14ac:dyDescent="0.2">
      <c r="C213" s="22"/>
      <c r="D213" s="22"/>
      <c r="E213" s="22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</row>
    <row r="214" spans="3:18" ht="15.75" customHeight="1" x14ac:dyDescent="0.2">
      <c r="C214" s="22"/>
      <c r="D214" s="22"/>
      <c r="E214" s="22"/>
      <c r="F214" s="22"/>
      <c r="G214" s="22"/>
      <c r="H214" s="22"/>
      <c r="I214" s="22"/>
      <c r="J214" s="22"/>
      <c r="K214" s="22"/>
      <c r="L214" s="22"/>
      <c r="M214" s="22"/>
      <c r="N214" s="22"/>
      <c r="O214" s="22"/>
      <c r="P214" s="22"/>
      <c r="Q214" s="22"/>
      <c r="R214" s="22"/>
    </row>
    <row r="215" spans="3:18" ht="15.75" customHeight="1" x14ac:dyDescent="0.2">
      <c r="C215" s="22"/>
      <c r="D215" s="22"/>
      <c r="E215" s="22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</row>
    <row r="216" spans="3:18" ht="15.75" customHeight="1" x14ac:dyDescent="0.2">
      <c r="C216" s="22"/>
      <c r="D216" s="22"/>
      <c r="E216" s="22"/>
      <c r="F216" s="22"/>
      <c r="G216" s="22"/>
      <c r="H216" s="22"/>
      <c r="I216" s="22"/>
      <c r="J216" s="22"/>
      <c r="K216" s="22"/>
      <c r="L216" s="22"/>
      <c r="M216" s="22"/>
      <c r="N216" s="22"/>
      <c r="O216" s="22"/>
      <c r="P216" s="22"/>
      <c r="Q216" s="22"/>
      <c r="R216" s="22"/>
    </row>
    <row r="217" spans="3:18" ht="15.75" customHeight="1" x14ac:dyDescent="0.2">
      <c r="C217" s="22"/>
      <c r="D217" s="22"/>
      <c r="E217" s="22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</row>
    <row r="218" spans="3:18" ht="15.75" customHeight="1" x14ac:dyDescent="0.2">
      <c r="C218" s="22"/>
      <c r="D218" s="22"/>
      <c r="E218" s="22"/>
      <c r="F218" s="22"/>
      <c r="G218" s="22"/>
      <c r="H218" s="22"/>
      <c r="I218" s="22"/>
      <c r="J218" s="22"/>
      <c r="K218" s="22"/>
      <c r="L218" s="22"/>
      <c r="M218" s="22"/>
      <c r="N218" s="22"/>
      <c r="O218" s="22"/>
      <c r="P218" s="22"/>
      <c r="Q218" s="22"/>
      <c r="R218" s="22"/>
    </row>
    <row r="219" spans="3:18" ht="15.75" customHeight="1" x14ac:dyDescent="0.2">
      <c r="C219" s="22"/>
      <c r="D219" s="22"/>
      <c r="E219" s="22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</row>
    <row r="220" spans="3:18" ht="15.75" customHeight="1" x14ac:dyDescent="0.2">
      <c r="C220" s="22"/>
      <c r="D220" s="22"/>
      <c r="E220" s="22"/>
      <c r="F220" s="22"/>
      <c r="G220" s="22"/>
      <c r="H220" s="22"/>
      <c r="I220" s="22"/>
      <c r="J220" s="22"/>
      <c r="K220" s="22"/>
      <c r="L220" s="22"/>
      <c r="M220" s="22"/>
      <c r="N220" s="22"/>
      <c r="O220" s="22"/>
      <c r="P220" s="22"/>
      <c r="Q220" s="22"/>
      <c r="R220" s="22"/>
    </row>
    <row r="221" spans="3:18" ht="15.75" customHeight="1" x14ac:dyDescent="0.15"/>
    <row r="222" spans="3:18" ht="15.75" customHeight="1" x14ac:dyDescent="0.15"/>
    <row r="223" spans="3:18" ht="15.75" customHeight="1" x14ac:dyDescent="0.15"/>
    <row r="224" spans="3:18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G1000"/>
  <sheetViews>
    <sheetView tabSelected="1" workbookViewId="0">
      <pane xSplit="2" ySplit="3" topLeftCell="C4" activePane="bottomRight" state="frozen"/>
      <selection activeCell="C4" sqref="C4:XFD31"/>
      <selection pane="topRight" activeCell="C4" sqref="C4:XFD31"/>
      <selection pane="bottomLeft" activeCell="C4" sqref="C4:XFD31"/>
      <selection pane="bottomRight" activeCell="C4" sqref="C4:XFD31"/>
    </sheetView>
  </sheetViews>
  <sheetFormatPr baseColWidth="10" defaultColWidth="14.5" defaultRowHeight="15" customHeight="1" x14ac:dyDescent="0.15"/>
  <cols>
    <col min="1" max="1" width="14.83203125" customWidth="1"/>
    <col min="2" max="2" width="18.832031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1.5" customWidth="1"/>
    <col min="16" max="16" width="11" customWidth="1"/>
    <col min="17" max="18" width="8.5" customWidth="1"/>
    <col min="19" max="19" width="8.33203125" customWidth="1"/>
    <col min="20" max="20" width="11.5" customWidth="1"/>
    <col min="21" max="21" width="19.5" customWidth="1"/>
    <col min="22" max="22" width="17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29" t="str">
        <f ca="1">IFERROR(__xludf.DUMMYFUNCTION("IFERROR(VLOOKUP(B2,IMPORTRANGE(""https://docs.google.com/spreadsheets/d/1x0DhHglkXKoEBOD2MBsuK_EyIr1ouxD2ftIpqOYFa-k/edit?usp=sharing"",""OllieShops-SKU-Specific Info!B1:BJ7000""),4,FALSE),"""")"),"Professional Cornhole Bags - Set of 8 Regulation All Weather Two Sided Bean Bags for Pro Corn Hole Game - 4 Hunter Green &amp; 4 Gray")</f>
        <v>Professional Cornhole Bags - Set of 8 Regulation All Weather Two Sided Bean Bags for Pro Corn Hole Game - 4 Hunter Green &amp; 4 Gray</v>
      </c>
      <c r="B1" s="30"/>
      <c r="C1" s="31" t="s">
        <v>0</v>
      </c>
      <c r="D1" s="33" t="s">
        <v>1</v>
      </c>
      <c r="E1" s="33" t="s">
        <v>2</v>
      </c>
      <c r="F1" s="35" t="s">
        <v>3</v>
      </c>
      <c r="G1" s="35" t="s">
        <v>4</v>
      </c>
      <c r="H1" s="36" t="s">
        <v>5</v>
      </c>
      <c r="I1" s="33" t="s">
        <v>6</v>
      </c>
      <c r="J1" s="33" t="s">
        <v>7</v>
      </c>
      <c r="K1" s="33" t="s">
        <v>8</v>
      </c>
      <c r="L1" s="33" t="s">
        <v>9</v>
      </c>
      <c r="M1" s="40" t="s">
        <v>10</v>
      </c>
      <c r="N1" s="41" t="s">
        <v>11</v>
      </c>
      <c r="O1" s="33" t="s">
        <v>12</v>
      </c>
      <c r="P1" s="33" t="s">
        <v>13</v>
      </c>
      <c r="Q1" s="33" t="s">
        <v>14</v>
      </c>
      <c r="R1" s="33" t="s">
        <v>15</v>
      </c>
      <c r="S1" s="47" t="s">
        <v>16</v>
      </c>
      <c r="T1" s="42" t="s">
        <v>17</v>
      </c>
      <c r="U1" s="42" t="s">
        <v>18</v>
      </c>
      <c r="V1" s="42" t="s">
        <v>19</v>
      </c>
      <c r="W1" s="42" t="s">
        <v>20</v>
      </c>
      <c r="X1" s="42" t="s">
        <v>21</v>
      </c>
      <c r="Y1" s="42" t="s">
        <v>22</v>
      </c>
      <c r="Z1" s="42" t="s">
        <v>23</v>
      </c>
      <c r="AA1" s="42" t="s">
        <v>24</v>
      </c>
      <c r="AB1" s="42" t="s">
        <v>25</v>
      </c>
      <c r="AC1" s="42" t="s">
        <v>26</v>
      </c>
      <c r="AD1" s="44" t="s">
        <v>27</v>
      </c>
      <c r="AE1" s="45" t="s">
        <v>28</v>
      </c>
      <c r="AF1" s="46" t="s">
        <v>29</v>
      </c>
      <c r="AG1" s="45" t="s">
        <v>30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IFERROR(__xludf.DUMMYFUNCTION("IFERROR(VLOOKUP(B2,IMPORTRANGE(""https://docs.google.com/spreadsheets/d/1x0DhHglkXKoEBOD2MBsuK_EyIr1ouxD2ftIpqOYFa-k/edit?usp=sharing"",""OllieShops-SKU-Specific Info!B1:BJ7000""),3,FALSE),"""")"),"B07ZTN4SDC")</f>
        <v>B07ZTN4SDC</v>
      </c>
      <c r="B2" s="3" t="s">
        <v>104</v>
      </c>
      <c r="C2" s="32"/>
      <c r="D2" s="34"/>
      <c r="E2" s="32"/>
      <c r="F2" s="34"/>
      <c r="G2" s="34"/>
      <c r="H2" s="37"/>
      <c r="I2" s="34"/>
      <c r="J2" s="34"/>
      <c r="K2" s="37"/>
      <c r="L2" s="37"/>
      <c r="M2" s="37"/>
      <c r="N2" s="34"/>
      <c r="O2" s="34"/>
      <c r="P2" s="32"/>
      <c r="Q2" s="34"/>
      <c r="R2" s="34"/>
      <c r="S2" s="30"/>
      <c r="T2" s="30"/>
      <c r="U2" s="43"/>
      <c r="V2" s="43"/>
      <c r="W2" s="30"/>
      <c r="X2" s="30"/>
      <c r="Y2" s="30"/>
      <c r="Z2" s="30"/>
      <c r="AA2" s="43"/>
      <c r="AB2" s="43"/>
      <c r="AC2" s="43"/>
      <c r="AD2" s="43"/>
      <c r="AE2" s="30"/>
      <c r="AF2" s="30"/>
      <c r="AG2" s="30"/>
    </row>
    <row r="3" spans="1:33" ht="16" x14ac:dyDescent="0.15">
      <c r="A3" s="38" t="s">
        <v>32</v>
      </c>
      <c r="B3" s="39"/>
      <c r="C3" s="4">
        <f>((AE31+AF31)/0.85)*-1</f>
        <v>19.195835294117646</v>
      </c>
      <c r="D3" s="5">
        <f>SUM(D4:D99763)</f>
        <v>15</v>
      </c>
      <c r="E3" s="5"/>
      <c r="F3" s="6">
        <f t="shared" ref="F3:G3" si="0">SUM(F4:F99763)</f>
        <v>298.14</v>
      </c>
      <c r="G3" s="6">
        <f t="shared" si="0"/>
        <v>0</v>
      </c>
      <c r="H3" s="7">
        <f>G3/F3*-1</f>
        <v>0</v>
      </c>
      <c r="I3" s="8">
        <f>J3/F3</f>
        <v>1.2814231027509526E-2</v>
      </c>
      <c r="J3" s="6">
        <f>SUM(J4:J99763)</f>
        <v>3.82043483854169</v>
      </c>
      <c r="K3" s="6">
        <f>J3/D3</f>
        <v>0.25469565590277932</v>
      </c>
      <c r="L3" s="5"/>
      <c r="M3" s="9"/>
      <c r="N3" s="10"/>
      <c r="O3" s="5" t="str">
        <f ca="1">IFERROR(__xludf.DUMMYFUNCTION("IFERROR(VLOOKUP(B2,IMPORTRANGE(""https://docs.google.com/spreadsheets/d/1owCo6kL_VFQ5nPTdNogErmCBLjNiktT1m3SzTrxu3R0/edit#gid=2146806407"",""Ollie Shops - Compiled!b1:g5000""),2,FALSE),"""")"),"")</f>
        <v/>
      </c>
      <c r="P3" s="5"/>
      <c r="Q3" s="11"/>
      <c r="R3" s="11"/>
      <c r="S3" s="23"/>
      <c r="T3" s="10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10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10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5">
        <f>SUM(W4:W99763)</f>
        <v>0</v>
      </c>
      <c r="X3" s="7">
        <f>AVERAGE(X4:X99763)</f>
        <v>0</v>
      </c>
      <c r="Y3" s="6">
        <f>ROUND(AVERAGE(Y4:Y99763),2)</f>
        <v>0</v>
      </c>
      <c r="Z3" s="5"/>
      <c r="AA3" s="5"/>
      <c r="AB3" s="5"/>
      <c r="AC3" s="5"/>
      <c r="AD3" s="5"/>
      <c r="AE3" s="12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Info!B2:BZ7000""),36,false)),"""")*-1"),-8.39379125375)</f>
        <v>-8.3937912537500008</v>
      </c>
      <c r="AG3" s="6">
        <f>SUM(AG4:AG99763)</f>
        <v>0</v>
      </c>
    </row>
    <row r="4" spans="1:33" s="52" customFormat="1" ht="15.75" hidden="1" customHeight="1" x14ac:dyDescent="0.2">
      <c r="A4" s="13" t="s">
        <v>33</v>
      </c>
      <c r="B4" s="13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48"/>
      <c r="T4" s="48"/>
      <c r="U4" s="49"/>
      <c r="V4" s="54"/>
      <c r="W4" s="48"/>
      <c r="X4" s="48"/>
      <c r="Y4" s="48"/>
      <c r="Z4" s="48"/>
      <c r="AA4" s="48"/>
      <c r="AB4" s="51"/>
      <c r="AC4" s="48"/>
      <c r="AD4" s="48"/>
      <c r="AE4" s="48"/>
      <c r="AF4" s="48"/>
      <c r="AG4" s="48"/>
    </row>
    <row r="5" spans="1:33" s="52" customFormat="1" ht="15.75" hidden="1" customHeight="1" x14ac:dyDescent="0.2">
      <c r="A5" s="13" t="s">
        <v>34</v>
      </c>
      <c r="B5" s="13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48"/>
      <c r="T5" s="48"/>
      <c r="U5" s="49"/>
      <c r="V5" s="54"/>
      <c r="W5" s="48"/>
      <c r="X5" s="48"/>
      <c r="Y5" s="48"/>
      <c r="Z5" s="48"/>
      <c r="AA5" s="48"/>
      <c r="AB5" s="51"/>
      <c r="AC5" s="48"/>
      <c r="AD5" s="48"/>
      <c r="AE5" s="48"/>
      <c r="AF5" s="48"/>
      <c r="AG5" s="48"/>
    </row>
    <row r="6" spans="1:33" s="52" customFormat="1" ht="15.75" hidden="1" customHeight="1" x14ac:dyDescent="0.2">
      <c r="A6" s="13" t="s">
        <v>35</v>
      </c>
      <c r="B6" s="13"/>
      <c r="C6" s="17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48"/>
      <c r="T6" s="48"/>
      <c r="U6" s="49"/>
      <c r="V6" s="54"/>
      <c r="W6" s="48"/>
      <c r="X6" s="48"/>
      <c r="Y6" s="48"/>
      <c r="Z6" s="48"/>
      <c r="AA6" s="48"/>
      <c r="AB6" s="51"/>
      <c r="AC6" s="48"/>
      <c r="AD6" s="48"/>
      <c r="AE6" s="48"/>
      <c r="AF6" s="48"/>
      <c r="AG6" s="48"/>
    </row>
    <row r="7" spans="1:33" s="52" customFormat="1" ht="15.75" hidden="1" customHeight="1" x14ac:dyDescent="0.2">
      <c r="A7" s="13" t="s">
        <v>36</v>
      </c>
      <c r="B7" s="13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48"/>
      <c r="T7" s="48"/>
      <c r="U7" s="49"/>
      <c r="V7" s="54"/>
      <c r="W7" s="48"/>
      <c r="X7" s="48"/>
      <c r="Y7" s="48"/>
      <c r="Z7" s="48"/>
      <c r="AA7" s="48"/>
      <c r="AB7" s="51"/>
      <c r="AC7" s="48"/>
      <c r="AD7" s="48"/>
      <c r="AE7" s="48"/>
      <c r="AF7" s="48"/>
      <c r="AG7" s="48"/>
    </row>
    <row r="8" spans="1:33" s="52" customFormat="1" ht="15.75" hidden="1" customHeight="1" x14ac:dyDescent="0.2">
      <c r="A8" s="13" t="s">
        <v>37</v>
      </c>
      <c r="B8" s="13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48"/>
      <c r="T8" s="48"/>
      <c r="U8" s="49"/>
      <c r="V8" s="54"/>
      <c r="W8" s="48"/>
      <c r="X8" s="48"/>
      <c r="Y8" s="48"/>
      <c r="Z8" s="48"/>
      <c r="AA8" s="48"/>
      <c r="AB8" s="51"/>
      <c r="AC8" s="48"/>
      <c r="AD8" s="48"/>
      <c r="AE8" s="48"/>
      <c r="AF8" s="48"/>
      <c r="AG8" s="48"/>
    </row>
    <row r="9" spans="1:33" s="52" customFormat="1" ht="15.75" hidden="1" customHeight="1" x14ac:dyDescent="0.2">
      <c r="A9" s="13" t="s">
        <v>38</v>
      </c>
      <c r="B9" s="13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48"/>
      <c r="T9" s="48"/>
      <c r="U9" s="49"/>
      <c r="V9" s="54"/>
      <c r="W9" s="48"/>
      <c r="X9" s="48"/>
      <c r="Y9" s="48"/>
      <c r="Z9" s="48"/>
      <c r="AA9" s="48"/>
      <c r="AB9" s="51"/>
      <c r="AC9" s="48"/>
      <c r="AD9" s="48"/>
      <c r="AE9" s="48"/>
      <c r="AF9" s="48"/>
      <c r="AG9" s="48"/>
    </row>
    <row r="10" spans="1:33" s="52" customFormat="1" ht="15.75" hidden="1" customHeight="1" x14ac:dyDescent="0.2">
      <c r="A10" s="13" t="s">
        <v>39</v>
      </c>
      <c r="B10" s="13"/>
      <c r="C10" s="17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48"/>
      <c r="T10" s="48"/>
      <c r="U10" s="49"/>
      <c r="V10" s="54"/>
      <c r="W10" s="48"/>
      <c r="X10" s="48"/>
      <c r="Y10" s="48"/>
      <c r="Z10" s="48"/>
      <c r="AA10" s="48"/>
      <c r="AB10" s="51"/>
      <c r="AC10" s="48"/>
      <c r="AD10" s="48"/>
      <c r="AE10" s="48"/>
      <c r="AF10" s="48"/>
      <c r="AG10" s="48"/>
    </row>
    <row r="11" spans="1:33" s="52" customFormat="1" ht="15.75" hidden="1" customHeight="1" x14ac:dyDescent="0.2">
      <c r="A11" s="13" t="s">
        <v>40</v>
      </c>
      <c r="B11" s="13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48"/>
      <c r="T11" s="48"/>
      <c r="U11" s="49"/>
      <c r="V11" s="54"/>
      <c r="W11" s="48"/>
      <c r="X11" s="48"/>
      <c r="Y11" s="48"/>
      <c r="Z11" s="48"/>
      <c r="AA11" s="48"/>
      <c r="AB11" s="51"/>
      <c r="AC11" s="48"/>
      <c r="AD11" s="48"/>
      <c r="AE11" s="48"/>
      <c r="AF11" s="48"/>
      <c r="AG11" s="48"/>
    </row>
    <row r="12" spans="1:33" s="52" customFormat="1" ht="15.75" hidden="1" customHeight="1" x14ac:dyDescent="0.2">
      <c r="A12" s="13" t="s">
        <v>41</v>
      </c>
      <c r="B12" s="13"/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48"/>
      <c r="T12" s="48"/>
      <c r="U12" s="49"/>
      <c r="V12" s="54"/>
      <c r="W12" s="48"/>
      <c r="X12" s="48"/>
      <c r="Y12" s="48"/>
      <c r="Z12" s="48"/>
      <c r="AA12" s="48"/>
      <c r="AB12" s="51"/>
      <c r="AC12" s="48"/>
      <c r="AD12" s="48"/>
      <c r="AE12" s="48"/>
      <c r="AF12" s="48"/>
      <c r="AG12" s="48"/>
    </row>
    <row r="13" spans="1:33" s="52" customFormat="1" ht="15.75" hidden="1" customHeight="1" x14ac:dyDescent="0.2">
      <c r="A13" s="13" t="s">
        <v>42</v>
      </c>
      <c r="B13" s="13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48"/>
      <c r="T13" s="48"/>
      <c r="U13" s="49"/>
      <c r="V13" s="54"/>
      <c r="W13" s="48"/>
      <c r="X13" s="48"/>
      <c r="Y13" s="48"/>
      <c r="Z13" s="48"/>
      <c r="AA13" s="48"/>
      <c r="AB13" s="51"/>
      <c r="AC13" s="48"/>
      <c r="AD13" s="48"/>
      <c r="AE13" s="48"/>
      <c r="AF13" s="48"/>
      <c r="AG13" s="48"/>
    </row>
    <row r="14" spans="1:33" s="52" customFormat="1" ht="15.75" hidden="1" customHeight="1" x14ac:dyDescent="0.2">
      <c r="A14" s="13" t="s">
        <v>43</v>
      </c>
      <c r="B14" s="13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48"/>
      <c r="T14" s="48"/>
      <c r="U14" s="49"/>
      <c r="V14" s="54"/>
      <c r="W14" s="48"/>
      <c r="X14" s="48"/>
      <c r="Y14" s="48"/>
      <c r="Z14" s="48"/>
      <c r="AA14" s="48"/>
      <c r="AB14" s="51"/>
      <c r="AC14" s="48"/>
      <c r="AD14" s="48"/>
      <c r="AE14" s="48"/>
      <c r="AF14" s="48"/>
      <c r="AG14" s="48"/>
    </row>
    <row r="15" spans="1:33" s="52" customFormat="1" ht="15.75" hidden="1" customHeight="1" x14ac:dyDescent="0.2">
      <c r="A15" s="13" t="s">
        <v>44</v>
      </c>
      <c r="B15" s="13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48"/>
      <c r="T15" s="48"/>
      <c r="U15" s="49"/>
      <c r="V15" s="54"/>
      <c r="W15" s="48"/>
      <c r="X15" s="48"/>
      <c r="Y15" s="48"/>
      <c r="Z15" s="48"/>
      <c r="AA15" s="48"/>
      <c r="AB15" s="51"/>
      <c r="AC15" s="48"/>
      <c r="AD15" s="48"/>
      <c r="AE15" s="48"/>
      <c r="AF15" s="48"/>
      <c r="AG15" s="48"/>
    </row>
    <row r="16" spans="1:33" s="52" customFormat="1" ht="15.75" hidden="1" customHeight="1" x14ac:dyDescent="0.2">
      <c r="A16" s="13" t="s">
        <v>45</v>
      </c>
      <c r="B16" s="13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48"/>
      <c r="T16" s="48"/>
      <c r="U16" s="49"/>
      <c r="V16" s="54"/>
      <c r="W16" s="48"/>
      <c r="X16" s="48"/>
      <c r="Y16" s="48"/>
      <c r="Z16" s="48"/>
      <c r="AA16" s="48"/>
      <c r="AB16" s="51"/>
      <c r="AC16" s="48"/>
      <c r="AD16" s="48"/>
      <c r="AE16" s="48"/>
      <c r="AF16" s="48"/>
      <c r="AG16" s="48"/>
    </row>
    <row r="17" spans="1:33" s="52" customFormat="1" ht="15.75" hidden="1" customHeight="1" x14ac:dyDescent="0.2">
      <c r="A17" s="13" t="s">
        <v>46</v>
      </c>
      <c r="B17" s="13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48"/>
      <c r="T17" s="48"/>
      <c r="U17" s="49"/>
      <c r="V17" s="54"/>
      <c r="W17" s="48"/>
      <c r="X17" s="48"/>
      <c r="Y17" s="48"/>
      <c r="Z17" s="48"/>
      <c r="AA17" s="48"/>
      <c r="AB17" s="51"/>
      <c r="AC17" s="48"/>
      <c r="AD17" s="48"/>
      <c r="AE17" s="48"/>
      <c r="AF17" s="48"/>
      <c r="AG17" s="48"/>
    </row>
    <row r="18" spans="1:33" s="52" customFormat="1" ht="15.75" hidden="1" customHeight="1" x14ac:dyDescent="0.2">
      <c r="A18" s="13" t="s">
        <v>47</v>
      </c>
      <c r="B18" s="13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48"/>
      <c r="T18" s="48"/>
      <c r="U18" s="49"/>
      <c r="V18" s="54"/>
      <c r="W18" s="48"/>
      <c r="X18" s="48"/>
      <c r="Y18" s="48"/>
      <c r="Z18" s="48"/>
      <c r="AA18" s="48"/>
      <c r="AB18" s="51"/>
      <c r="AC18" s="48"/>
      <c r="AD18" s="48"/>
      <c r="AE18" s="48"/>
      <c r="AF18" s="48"/>
      <c r="AG18" s="48"/>
    </row>
    <row r="19" spans="1:33" s="52" customFormat="1" ht="15.75" hidden="1" customHeight="1" x14ac:dyDescent="0.2">
      <c r="A19" s="13" t="s">
        <v>83</v>
      </c>
      <c r="B19" s="13"/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48"/>
      <c r="T19" s="48"/>
      <c r="U19" s="49"/>
      <c r="V19" s="54"/>
      <c r="W19" s="48"/>
      <c r="X19" s="48"/>
      <c r="Y19" s="48"/>
      <c r="Z19" s="48"/>
      <c r="AA19" s="48"/>
      <c r="AB19" s="51"/>
      <c r="AC19" s="48"/>
      <c r="AD19" s="48"/>
      <c r="AE19" s="48"/>
      <c r="AF19" s="48"/>
      <c r="AG19" s="48"/>
    </row>
    <row r="20" spans="1:33" s="52" customFormat="1" ht="15.75" hidden="1" customHeight="1" x14ac:dyDescent="0.2">
      <c r="A20" s="13" t="s">
        <v>49</v>
      </c>
      <c r="B20" s="13"/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48"/>
      <c r="T20" s="48"/>
      <c r="U20" s="49"/>
      <c r="V20" s="54"/>
      <c r="W20" s="48"/>
      <c r="X20" s="48"/>
      <c r="Y20" s="48"/>
      <c r="Z20" s="48"/>
      <c r="AA20" s="48"/>
      <c r="AB20" s="51"/>
      <c r="AC20" s="48"/>
      <c r="AD20" s="48"/>
      <c r="AE20" s="48"/>
      <c r="AF20" s="48"/>
      <c r="AG20" s="48"/>
    </row>
    <row r="21" spans="1:33" s="52" customFormat="1" ht="15.75" hidden="1" customHeight="1" x14ac:dyDescent="0.2">
      <c r="A21" s="13" t="s">
        <v>50</v>
      </c>
      <c r="B21" s="13"/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48"/>
      <c r="T21" s="48"/>
      <c r="U21" s="49"/>
      <c r="V21" s="54"/>
      <c r="W21" s="48"/>
      <c r="X21" s="48"/>
      <c r="Y21" s="48"/>
      <c r="Z21" s="48"/>
      <c r="AA21" s="48"/>
      <c r="AB21" s="51"/>
      <c r="AC21" s="48"/>
      <c r="AD21" s="48"/>
      <c r="AE21" s="48"/>
      <c r="AF21" s="48"/>
      <c r="AG21" s="48"/>
    </row>
    <row r="22" spans="1:33" s="52" customFormat="1" ht="15.75" hidden="1" customHeight="1" x14ac:dyDescent="0.2">
      <c r="A22" s="13" t="s">
        <v>51</v>
      </c>
      <c r="B22" s="13"/>
      <c r="C22" s="17"/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48"/>
      <c r="T22" s="48"/>
      <c r="U22" s="49"/>
      <c r="V22" s="54"/>
      <c r="W22" s="48"/>
      <c r="X22" s="48"/>
      <c r="Y22" s="48"/>
      <c r="Z22" s="48"/>
      <c r="AA22" s="48"/>
      <c r="AB22" s="51"/>
      <c r="AC22" s="48"/>
      <c r="AD22" s="48"/>
      <c r="AE22" s="48"/>
      <c r="AF22" s="48"/>
      <c r="AG22" s="48"/>
    </row>
    <row r="23" spans="1:33" s="52" customFormat="1" ht="15.75" hidden="1" customHeight="1" x14ac:dyDescent="0.2">
      <c r="A23" s="13" t="s">
        <v>52</v>
      </c>
      <c r="B23" s="13"/>
      <c r="C23" s="17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48"/>
      <c r="T23" s="48"/>
      <c r="U23" s="49"/>
      <c r="V23" s="54"/>
      <c r="W23" s="48"/>
      <c r="X23" s="48"/>
      <c r="Y23" s="48"/>
      <c r="Z23" s="48"/>
      <c r="AA23" s="48"/>
      <c r="AB23" s="51"/>
      <c r="AC23" s="48"/>
      <c r="AD23" s="48"/>
      <c r="AE23" s="48"/>
      <c r="AF23" s="48"/>
      <c r="AG23" s="48"/>
    </row>
    <row r="24" spans="1:33" s="52" customFormat="1" ht="15.75" hidden="1" customHeight="1" x14ac:dyDescent="0.2">
      <c r="A24" s="13" t="s">
        <v>53</v>
      </c>
      <c r="B24" s="13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48"/>
      <c r="T24" s="48"/>
      <c r="U24" s="49"/>
      <c r="V24" s="54"/>
      <c r="W24" s="48"/>
      <c r="X24" s="48"/>
      <c r="Y24" s="48"/>
      <c r="Z24" s="48"/>
      <c r="AA24" s="48"/>
      <c r="AB24" s="51"/>
      <c r="AC24" s="48"/>
      <c r="AD24" s="48"/>
      <c r="AE24" s="48"/>
      <c r="AF24" s="48"/>
      <c r="AG24" s="48"/>
    </row>
    <row r="25" spans="1:33" s="52" customFormat="1" ht="15.75" customHeight="1" x14ac:dyDescent="0.2">
      <c r="A25" s="13" t="s">
        <v>54</v>
      </c>
      <c r="B25" s="13"/>
      <c r="C25" s="17"/>
      <c r="D25" s="17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48"/>
      <c r="T25" s="48"/>
      <c r="U25" s="49"/>
      <c r="V25" s="54"/>
      <c r="W25" s="48"/>
      <c r="X25" s="48"/>
      <c r="Y25" s="48"/>
      <c r="Z25" s="48"/>
      <c r="AA25" s="48"/>
      <c r="AB25" s="51"/>
      <c r="AC25" s="48"/>
      <c r="AD25" s="48"/>
      <c r="AE25" s="48"/>
      <c r="AF25" s="48"/>
      <c r="AG25" s="48"/>
    </row>
    <row r="26" spans="1:33" s="52" customFormat="1" ht="15.75" customHeight="1" x14ac:dyDescent="0.2">
      <c r="A26" s="13" t="s">
        <v>58</v>
      </c>
      <c r="B26" s="13" t="s">
        <v>105</v>
      </c>
      <c r="C26" s="17">
        <f t="shared" ref="C26:C31" si="1">IFERROR(F26/D26," - ")</f>
        <v>28.68</v>
      </c>
      <c r="D26" s="17">
        <v>1</v>
      </c>
      <c r="E26" s="17">
        <v>0</v>
      </c>
      <c r="F26" s="17">
        <v>28.68</v>
      </c>
      <c r="G26" s="17">
        <v>0</v>
      </c>
      <c r="H26" s="17">
        <f t="shared" ref="H26:H31" si="2">G26/F26*-1</f>
        <v>0</v>
      </c>
      <c r="I26" s="17">
        <f t="shared" ref="I26:I31" si="3">J26/F26</f>
        <v>0.26980807726299788</v>
      </c>
      <c r="J26" s="17">
        <f t="shared" ref="J26:J31" si="4">F26*0.85+G26+AF26*D26+D26*AE26+AG26+AD26</f>
        <v>7.7380956559027787</v>
      </c>
      <c r="K26" s="17">
        <f t="shared" ref="K26:K31" si="5">J26/D26</f>
        <v>7.7380956559027787</v>
      </c>
      <c r="L26" s="17">
        <v>119</v>
      </c>
      <c r="M26" s="17">
        <f t="shared" ref="M26:M31" si="6">IFERROR(D26/L26,"-")</f>
        <v>8.4033613445378148E-3</v>
      </c>
      <c r="N26" s="17">
        <v>39</v>
      </c>
      <c r="O26" s="17">
        <f t="shared" ref="O26:P26" si="7">D26/7</f>
        <v>0.14285714285714285</v>
      </c>
      <c r="P26" s="17">
        <f t="shared" si="7"/>
        <v>0</v>
      </c>
      <c r="Q26" s="17">
        <f t="shared" ref="Q26:Q31" si="8">ROUNDDOWN(N26/(O26+P26),0)</f>
        <v>273</v>
      </c>
      <c r="R26" s="17"/>
      <c r="S26" s="48">
        <v>0</v>
      </c>
      <c r="T26" s="48" t="s">
        <v>56</v>
      </c>
      <c r="U26" s="49" t="s">
        <v>56</v>
      </c>
      <c r="V26" s="54" t="s">
        <v>56</v>
      </c>
      <c r="W26" s="48">
        <v>0</v>
      </c>
      <c r="X26" s="48">
        <f t="shared" ref="X26:X31" si="9">IFERROR(W26/D26,0)</f>
        <v>0</v>
      </c>
      <c r="Y26" s="48">
        <f t="shared" ref="Y26:Y31" si="10">IFERROR(G26/(W26+Z26)*-1,0)</f>
        <v>0</v>
      </c>
      <c r="Z26" s="48">
        <v>0</v>
      </c>
      <c r="AA26" s="48" t="s">
        <v>57</v>
      </c>
      <c r="AB26" s="51">
        <f t="shared" ref="AB26:AB31" si="11">IF(OR(AA26="UsLargeStandardSize",AA26="UsSmallStandardSize"),-0.69,-0.48)</f>
        <v>-0.69</v>
      </c>
      <c r="AC26" s="48">
        <v>0.23437995949074078</v>
      </c>
      <c r="AD26" s="48">
        <f t="shared" ref="AD26:AD31" si="12">IFERROR(AB26*AC26*D26*2,0)</f>
        <v>-0.32344434409722223</v>
      </c>
      <c r="AE26" s="48">
        <v>-7.18</v>
      </c>
      <c r="AF26" s="48">
        <v>-9.1364599999999996</v>
      </c>
      <c r="AG26" s="48">
        <v>0</v>
      </c>
    </row>
    <row r="27" spans="1:33" s="52" customFormat="1" ht="15.75" customHeight="1" x14ac:dyDescent="0.2">
      <c r="A27" s="13" t="s">
        <v>60</v>
      </c>
      <c r="B27" s="13"/>
      <c r="C27" s="17">
        <f t="shared" si="1"/>
        <v>21.829090909090908</v>
      </c>
      <c r="D27" s="17">
        <v>11</v>
      </c>
      <c r="E27" s="17">
        <v>0</v>
      </c>
      <c r="F27" s="17">
        <v>240.12</v>
      </c>
      <c r="G27" s="17">
        <v>0</v>
      </c>
      <c r="H27" s="17">
        <f t="shared" si="2"/>
        <v>0</v>
      </c>
      <c r="I27" s="17">
        <f t="shared" si="3"/>
        <v>8.7718858133144159E-2</v>
      </c>
      <c r="J27" s="17">
        <f t="shared" si="4"/>
        <v>21.063052214930575</v>
      </c>
      <c r="K27" s="17">
        <f t="shared" si="5"/>
        <v>1.9148229286300522</v>
      </c>
      <c r="L27" s="17">
        <v>148</v>
      </c>
      <c r="M27" s="17">
        <f t="shared" si="6"/>
        <v>7.4324324324324328E-2</v>
      </c>
      <c r="N27" s="17">
        <v>7</v>
      </c>
      <c r="O27" s="17">
        <f t="shared" ref="O27:P27" si="13">D27/7</f>
        <v>1.5714285714285714</v>
      </c>
      <c r="P27" s="17">
        <f t="shared" si="13"/>
        <v>0</v>
      </c>
      <c r="Q27" s="17">
        <f t="shared" si="8"/>
        <v>4</v>
      </c>
      <c r="R27" s="17"/>
      <c r="S27" s="48">
        <v>1.1111111111111109</v>
      </c>
      <c r="T27" s="48" t="s">
        <v>56</v>
      </c>
      <c r="U27" s="49" t="s">
        <v>56</v>
      </c>
      <c r="V27" s="54" t="s">
        <v>56</v>
      </c>
      <c r="W27" s="48">
        <v>0</v>
      </c>
      <c r="X27" s="48">
        <f t="shared" si="9"/>
        <v>0</v>
      </c>
      <c r="Y27" s="48">
        <f t="shared" si="10"/>
        <v>0</v>
      </c>
      <c r="Z27" s="48">
        <v>0</v>
      </c>
      <c r="AA27" s="48" t="s">
        <v>57</v>
      </c>
      <c r="AB27" s="51">
        <f t="shared" si="11"/>
        <v>-0.69</v>
      </c>
      <c r="AC27" s="48">
        <v>0.23437995949074078</v>
      </c>
      <c r="AD27" s="48">
        <f t="shared" si="12"/>
        <v>-3.5578877850694446</v>
      </c>
      <c r="AE27" s="48">
        <v>-7.18</v>
      </c>
      <c r="AF27" s="48">
        <v>-9.1364599999999996</v>
      </c>
      <c r="AG27" s="48">
        <v>0</v>
      </c>
    </row>
    <row r="28" spans="1:33" s="52" customFormat="1" ht="15.75" customHeight="1" x14ac:dyDescent="0.2">
      <c r="A28" s="13" t="s">
        <v>61</v>
      </c>
      <c r="B28" s="13"/>
      <c r="C28" s="17">
        <f t="shared" si="1"/>
        <v>0</v>
      </c>
      <c r="D28" s="17">
        <v>2</v>
      </c>
      <c r="E28" s="17">
        <v>0</v>
      </c>
      <c r="F28" s="17">
        <v>0</v>
      </c>
      <c r="G28" s="17">
        <v>0</v>
      </c>
      <c r="H28" s="17" t="e">
        <f t="shared" si="2"/>
        <v>#DIV/0!</v>
      </c>
      <c r="I28" s="17" t="e">
        <f t="shared" si="3"/>
        <v>#DIV/0!</v>
      </c>
      <c r="J28" s="17">
        <f t="shared" si="4"/>
        <v>-33.279808688194443</v>
      </c>
      <c r="K28" s="17">
        <f t="shared" si="5"/>
        <v>-16.639904344097221</v>
      </c>
      <c r="L28" s="17">
        <v>44</v>
      </c>
      <c r="M28" s="17">
        <f t="shared" si="6"/>
        <v>4.5454545454545456E-2</v>
      </c>
      <c r="N28" s="17">
        <v>3</v>
      </c>
      <c r="O28" s="17">
        <f t="shared" ref="O28:P28" si="14">D28/7</f>
        <v>0.2857142857142857</v>
      </c>
      <c r="P28" s="17">
        <f t="shared" si="14"/>
        <v>0</v>
      </c>
      <c r="Q28" s="17">
        <f t="shared" si="8"/>
        <v>10</v>
      </c>
      <c r="R28" s="17"/>
      <c r="S28" s="48">
        <v>2.8571428571428572</v>
      </c>
      <c r="T28" s="48" t="s">
        <v>56</v>
      </c>
      <c r="U28" s="49" t="s">
        <v>56</v>
      </c>
      <c r="V28" s="54" t="s">
        <v>56</v>
      </c>
      <c r="W28" s="48">
        <v>0</v>
      </c>
      <c r="X28" s="48">
        <f t="shared" si="9"/>
        <v>0</v>
      </c>
      <c r="Y28" s="48">
        <f t="shared" si="10"/>
        <v>0</v>
      </c>
      <c r="Z28" s="48">
        <v>0</v>
      </c>
      <c r="AA28" s="48" t="s">
        <v>57</v>
      </c>
      <c r="AB28" s="51">
        <f t="shared" si="11"/>
        <v>-0.69</v>
      </c>
      <c r="AC28" s="48">
        <v>0.23437995949074078</v>
      </c>
      <c r="AD28" s="48">
        <f t="shared" si="12"/>
        <v>-0.64688868819444445</v>
      </c>
      <c r="AE28" s="48">
        <v>-7.18</v>
      </c>
      <c r="AF28" s="48">
        <v>-9.1364599999999996</v>
      </c>
      <c r="AG28" s="48">
        <v>0</v>
      </c>
    </row>
    <row r="29" spans="1:33" s="52" customFormat="1" ht="15.75" customHeight="1" x14ac:dyDescent="0.2">
      <c r="A29" s="13" t="s">
        <v>62</v>
      </c>
      <c r="B29" s="13"/>
      <c r="C29" s="17" t="str">
        <f t="shared" si="1"/>
        <v xml:space="preserve"> - </v>
      </c>
      <c r="D29" s="17">
        <v>0</v>
      </c>
      <c r="E29" s="17">
        <v>0</v>
      </c>
      <c r="F29" s="17">
        <v>0</v>
      </c>
      <c r="G29" s="17">
        <v>0</v>
      </c>
      <c r="H29" s="17" t="e">
        <f t="shared" si="2"/>
        <v>#DIV/0!</v>
      </c>
      <c r="I29" s="17" t="e">
        <f t="shared" si="3"/>
        <v>#DIV/0!</v>
      </c>
      <c r="J29" s="17">
        <f t="shared" si="4"/>
        <v>0</v>
      </c>
      <c r="K29" s="17" t="e">
        <f t="shared" si="5"/>
        <v>#DIV/0!</v>
      </c>
      <c r="L29" s="17">
        <v>0</v>
      </c>
      <c r="M29" s="17" t="str">
        <f t="shared" si="6"/>
        <v>-</v>
      </c>
      <c r="N29" s="17">
        <v>3</v>
      </c>
      <c r="O29" s="17">
        <f t="shared" ref="O29:P29" si="15">D29/7</f>
        <v>0</v>
      </c>
      <c r="P29" s="17">
        <f t="shared" si="15"/>
        <v>0</v>
      </c>
      <c r="Q29" s="17" t="e">
        <f t="shared" si="8"/>
        <v>#DIV/0!</v>
      </c>
      <c r="R29" s="17"/>
      <c r="S29" s="48">
        <v>0.28985507246376813</v>
      </c>
      <c r="T29" s="48" t="s">
        <v>56</v>
      </c>
      <c r="U29" s="49" t="s">
        <v>56</v>
      </c>
      <c r="V29" s="54" t="s">
        <v>56</v>
      </c>
      <c r="W29" s="48">
        <v>0</v>
      </c>
      <c r="X29" s="48">
        <f t="shared" si="9"/>
        <v>0</v>
      </c>
      <c r="Y29" s="48">
        <f t="shared" si="10"/>
        <v>0</v>
      </c>
      <c r="Z29" s="48">
        <v>0</v>
      </c>
      <c r="AA29" s="48" t="s">
        <v>57</v>
      </c>
      <c r="AB29" s="51">
        <f t="shared" si="11"/>
        <v>-0.69</v>
      </c>
      <c r="AC29" s="48">
        <v>0.23437995949074078</v>
      </c>
      <c r="AD29" s="48">
        <f t="shared" si="12"/>
        <v>0</v>
      </c>
      <c r="AE29" s="48">
        <v>-7.18</v>
      </c>
      <c r="AF29" s="48">
        <v>-9.1364599999999996</v>
      </c>
      <c r="AG29" s="48">
        <v>0</v>
      </c>
    </row>
    <row r="30" spans="1:33" s="52" customFormat="1" ht="15.75" customHeight="1" x14ac:dyDescent="0.2">
      <c r="A30" s="13" t="s">
        <v>63</v>
      </c>
      <c r="B30" s="13"/>
      <c r="C30" s="17" t="str">
        <f t="shared" si="1"/>
        <v xml:space="preserve"> - </v>
      </c>
      <c r="D30" s="17">
        <v>0</v>
      </c>
      <c r="E30" s="17">
        <v>0</v>
      </c>
      <c r="F30" s="17">
        <v>0</v>
      </c>
      <c r="G30" s="17">
        <v>0</v>
      </c>
      <c r="H30" s="17" t="e">
        <f t="shared" si="2"/>
        <v>#DIV/0!</v>
      </c>
      <c r="I30" s="17" t="e">
        <f t="shared" si="3"/>
        <v>#DIV/0!</v>
      </c>
      <c r="J30" s="17">
        <f t="shared" si="4"/>
        <v>0</v>
      </c>
      <c r="K30" s="17" t="e">
        <f t="shared" si="5"/>
        <v>#DIV/0!</v>
      </c>
      <c r="L30" s="17">
        <v>0</v>
      </c>
      <c r="M30" s="17" t="str">
        <f t="shared" si="6"/>
        <v>-</v>
      </c>
      <c r="N30" s="17">
        <v>3</v>
      </c>
      <c r="O30" s="17">
        <f t="shared" ref="O30:P30" si="16">D30/7</f>
        <v>0</v>
      </c>
      <c r="P30" s="17">
        <f t="shared" si="16"/>
        <v>0</v>
      </c>
      <c r="Q30" s="17" t="e">
        <f t="shared" si="8"/>
        <v>#DIV/0!</v>
      </c>
      <c r="R30" s="17"/>
      <c r="S30" s="48">
        <v>0.35087719298245612</v>
      </c>
      <c r="T30" s="48" t="s">
        <v>56</v>
      </c>
      <c r="U30" s="49" t="s">
        <v>56</v>
      </c>
      <c r="V30" s="54" t="s">
        <v>56</v>
      </c>
      <c r="W30" s="48">
        <v>0</v>
      </c>
      <c r="X30" s="48">
        <f t="shared" si="9"/>
        <v>0</v>
      </c>
      <c r="Y30" s="48">
        <f t="shared" si="10"/>
        <v>0</v>
      </c>
      <c r="Z30" s="48">
        <v>0</v>
      </c>
      <c r="AA30" s="48" t="s">
        <v>57</v>
      </c>
      <c r="AB30" s="51">
        <f t="shared" si="11"/>
        <v>-0.69</v>
      </c>
      <c r="AC30" s="48">
        <v>0.23437995949074078</v>
      </c>
      <c r="AD30" s="48">
        <f t="shared" si="12"/>
        <v>0</v>
      </c>
      <c r="AE30" s="48">
        <v>-7.18</v>
      </c>
      <c r="AF30" s="48">
        <v>-9.1364599999999996</v>
      </c>
      <c r="AG30" s="48">
        <v>0</v>
      </c>
    </row>
    <row r="31" spans="1:33" s="52" customFormat="1" ht="15.75" customHeight="1" x14ac:dyDescent="0.2">
      <c r="A31" s="13" t="s">
        <v>64</v>
      </c>
      <c r="B31" s="13"/>
      <c r="C31" s="17">
        <f t="shared" si="1"/>
        <v>29.34</v>
      </c>
      <c r="D31" s="17">
        <v>1</v>
      </c>
      <c r="E31" s="17">
        <v>0</v>
      </c>
      <c r="F31" s="17">
        <v>29.34</v>
      </c>
      <c r="G31" s="17">
        <v>0</v>
      </c>
      <c r="H31" s="17">
        <f t="shared" si="2"/>
        <v>0</v>
      </c>
      <c r="I31" s="17">
        <f t="shared" si="3"/>
        <v>0.28285942930820651</v>
      </c>
      <c r="J31" s="17">
        <f t="shared" si="4"/>
        <v>8.2990956559027786</v>
      </c>
      <c r="K31" s="17">
        <f t="shared" si="5"/>
        <v>8.2990956559027786</v>
      </c>
      <c r="L31" s="17">
        <v>97</v>
      </c>
      <c r="M31" s="17">
        <f t="shared" si="6"/>
        <v>1.0309278350515464E-2</v>
      </c>
      <c r="N31" s="17">
        <v>0</v>
      </c>
      <c r="O31" s="17">
        <f t="shared" ref="O31:P31" si="17">D31/7</f>
        <v>0.14285714285714285</v>
      </c>
      <c r="P31" s="17">
        <f t="shared" si="17"/>
        <v>0</v>
      </c>
      <c r="Q31" s="17">
        <f t="shared" si="8"/>
        <v>0</v>
      </c>
      <c r="R31" s="17" t="str">
        <f ca="1">IFERROR(__xludf.DUMMYFUNCTION("IFERROR(VLOOKUP($B$2,IMPORTRANGE(""https://docs.google.com/spreadsheets/d/1KiWZV1ko8G7lnRucBRBd29jj3Be6ltMfljMDqzOkQmI/edit#gid=1381463014"",""Lookup!A:F""),6,FALSE),"""")"),"")</f>
        <v/>
      </c>
      <c r="S31" s="48">
        <v>1.1000000000000001</v>
      </c>
      <c r="T31" s="48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1" s="49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1" s="54" t="str">
        <f ca="1">IFERROR(__xludf.DUMMYFUNCTION("IFERROR(VLOOKUP($B$2,IMPORTRANGE(""https://docs.google.com/spreadsheets/d/1KiWZV1ko8G7lnRucBRBd29jj3Be6ltMfljMDqzOkQmI/edit#gid=1381463014"",""Lookup!A:D""),2,FALSE),"""")"),"")</f>
        <v/>
      </c>
      <c r="W31" s="48">
        <v>0</v>
      </c>
      <c r="X31" s="48">
        <f t="shared" si="9"/>
        <v>0</v>
      </c>
      <c r="Y31" s="48">
        <f t="shared" si="10"/>
        <v>0</v>
      </c>
      <c r="Z31" s="48">
        <v>0</v>
      </c>
      <c r="AA31" s="48" t="s">
        <v>57</v>
      </c>
      <c r="AB31" s="51">
        <f t="shared" si="11"/>
        <v>-0.69</v>
      </c>
      <c r="AC31" s="48">
        <v>0.23437995949074078</v>
      </c>
      <c r="AD31" s="48">
        <f t="shared" si="12"/>
        <v>-0.32344434409722223</v>
      </c>
      <c r="AE31" s="48">
        <v>-7.18</v>
      </c>
      <c r="AF31" s="48">
        <v>-9.1364599999999996</v>
      </c>
      <c r="AG31" s="48">
        <v>0</v>
      </c>
    </row>
    <row r="32" spans="1:33" ht="15.75" customHeight="1" x14ac:dyDescent="0.2">
      <c r="A32" s="13"/>
      <c r="B32" s="13"/>
      <c r="C32" s="24"/>
      <c r="D32" s="15"/>
      <c r="E32" s="15"/>
      <c r="F32" s="14"/>
      <c r="G32" s="14"/>
      <c r="H32" s="14"/>
      <c r="I32" s="15"/>
      <c r="J32" s="15"/>
      <c r="K32" s="15"/>
      <c r="L32" s="15"/>
      <c r="M32" s="16"/>
      <c r="N32" s="15"/>
      <c r="O32" s="15"/>
      <c r="P32" s="15"/>
      <c r="Q32" s="15"/>
      <c r="R32" s="15"/>
      <c r="S32" s="18"/>
      <c r="T32" s="13"/>
      <c r="U32" s="19"/>
      <c r="V32" s="1"/>
      <c r="W32" s="13"/>
      <c r="X32" s="13"/>
      <c r="Y32" s="13"/>
      <c r="Z32" s="13"/>
      <c r="AA32" s="13"/>
      <c r="AB32" s="13"/>
      <c r="AC32" s="13"/>
      <c r="AD32" s="13"/>
      <c r="AE32" s="20"/>
      <c r="AF32" s="20"/>
      <c r="AG32" s="20"/>
    </row>
    <row r="33" spans="1:33" ht="15.75" customHeight="1" x14ac:dyDescent="0.2">
      <c r="A33" s="13"/>
      <c r="B33" s="13"/>
      <c r="C33" s="24"/>
      <c r="D33" s="15"/>
      <c r="E33" s="15"/>
      <c r="F33" s="14"/>
      <c r="G33" s="14"/>
      <c r="H33" s="14"/>
      <c r="I33" s="15"/>
      <c r="J33" s="15"/>
      <c r="K33" s="15"/>
      <c r="L33" s="15"/>
      <c r="M33" s="16"/>
      <c r="N33" s="15"/>
      <c r="O33" s="15"/>
      <c r="P33" s="15"/>
      <c r="Q33" s="15"/>
      <c r="R33" s="15"/>
      <c r="S33" s="18"/>
      <c r="T33" s="13"/>
      <c r="U33" s="19"/>
      <c r="V33" s="1"/>
      <c r="W33" s="13"/>
      <c r="X33" s="13"/>
      <c r="Y33" s="13"/>
      <c r="Z33" s="13"/>
      <c r="AA33" s="13"/>
      <c r="AB33" s="13"/>
      <c r="AC33" s="13"/>
      <c r="AD33" s="13"/>
      <c r="AE33" s="20"/>
      <c r="AF33" s="20"/>
      <c r="AG33" s="20"/>
    </row>
    <row r="34" spans="1:33" ht="15.75" customHeight="1" x14ac:dyDescent="0.2">
      <c r="A34" s="13"/>
      <c r="B34" s="13"/>
      <c r="C34" s="24"/>
      <c r="D34" s="15"/>
      <c r="E34" s="15"/>
      <c r="F34" s="14"/>
      <c r="G34" s="14"/>
      <c r="H34" s="14"/>
      <c r="I34" s="15"/>
      <c r="J34" s="15"/>
      <c r="K34" s="15"/>
      <c r="L34" s="15"/>
      <c r="M34" s="16"/>
      <c r="N34" s="15"/>
      <c r="O34" s="15"/>
      <c r="P34" s="15"/>
      <c r="Q34" s="15"/>
      <c r="R34" s="15"/>
      <c r="S34" s="18"/>
      <c r="T34" s="13"/>
      <c r="U34" s="19"/>
      <c r="V34" s="1"/>
      <c r="W34" s="13"/>
      <c r="X34" s="13"/>
      <c r="Y34" s="13"/>
      <c r="Z34" s="13"/>
      <c r="AA34" s="13"/>
      <c r="AB34" s="13"/>
      <c r="AC34" s="13"/>
      <c r="AD34" s="13"/>
      <c r="AE34" s="20"/>
      <c r="AF34" s="20"/>
      <c r="AG34" s="20"/>
    </row>
    <row r="35" spans="1:33" ht="15.75" customHeight="1" x14ac:dyDescent="0.2">
      <c r="A35" s="13"/>
      <c r="B35" s="13"/>
      <c r="C35" s="24"/>
      <c r="D35" s="15"/>
      <c r="E35" s="15"/>
      <c r="F35" s="14"/>
      <c r="G35" s="14"/>
      <c r="H35" s="14"/>
      <c r="I35" s="15"/>
      <c r="J35" s="15"/>
      <c r="K35" s="15"/>
      <c r="L35" s="15"/>
      <c r="M35" s="16"/>
      <c r="N35" s="15"/>
      <c r="O35" s="15"/>
      <c r="P35" s="15"/>
      <c r="Q35" s="15"/>
      <c r="R35" s="15"/>
      <c r="S35" s="18"/>
      <c r="T35" s="13"/>
      <c r="U35" s="19"/>
      <c r="V35" s="1"/>
      <c r="W35" s="13"/>
      <c r="X35" s="13"/>
      <c r="Y35" s="13"/>
      <c r="Z35" s="13"/>
      <c r="AA35" s="13"/>
      <c r="AB35" s="13"/>
      <c r="AC35" s="13"/>
      <c r="AD35" s="13"/>
      <c r="AE35" s="20"/>
      <c r="AF35" s="20"/>
      <c r="AG35" s="20"/>
    </row>
    <row r="36" spans="1:33" ht="15.75" customHeight="1" x14ac:dyDescent="0.2">
      <c r="A36" s="13"/>
      <c r="B36" s="13"/>
      <c r="C36" s="24"/>
      <c r="D36" s="15"/>
      <c r="E36" s="15"/>
      <c r="F36" s="14"/>
      <c r="G36" s="14"/>
      <c r="H36" s="14"/>
      <c r="I36" s="15"/>
      <c r="J36" s="15"/>
      <c r="K36" s="15"/>
      <c r="L36" s="15"/>
      <c r="M36" s="16"/>
      <c r="N36" s="15"/>
      <c r="O36" s="15"/>
      <c r="P36" s="15"/>
      <c r="Q36" s="15"/>
      <c r="R36" s="15"/>
      <c r="S36" s="18"/>
      <c r="T36" s="13"/>
      <c r="U36" s="19"/>
      <c r="V36" s="1"/>
      <c r="W36" s="13"/>
      <c r="X36" s="13"/>
      <c r="Y36" s="13"/>
      <c r="Z36" s="13"/>
      <c r="AA36" s="13"/>
      <c r="AB36" s="13"/>
      <c r="AC36" s="13"/>
      <c r="AD36" s="13"/>
      <c r="AE36" s="20"/>
      <c r="AF36" s="20"/>
      <c r="AG36" s="20"/>
    </row>
    <row r="37" spans="1:33" ht="15.75" customHeight="1" x14ac:dyDescent="0.2">
      <c r="A37" s="13"/>
      <c r="B37" s="13"/>
      <c r="C37" s="24"/>
      <c r="D37" s="15"/>
      <c r="E37" s="15"/>
      <c r="F37" s="14"/>
      <c r="G37" s="14"/>
      <c r="H37" s="14"/>
      <c r="I37" s="15"/>
      <c r="J37" s="15"/>
      <c r="K37" s="15"/>
      <c r="L37" s="15"/>
      <c r="M37" s="16"/>
      <c r="N37" s="15"/>
      <c r="O37" s="15"/>
      <c r="P37" s="15"/>
      <c r="Q37" s="15"/>
      <c r="R37" s="15"/>
      <c r="S37" s="18"/>
      <c r="T37" s="13"/>
      <c r="U37" s="19"/>
      <c r="V37" s="1"/>
      <c r="W37" s="13"/>
      <c r="X37" s="13"/>
      <c r="Y37" s="13"/>
      <c r="Z37" s="13"/>
      <c r="AA37" s="13"/>
      <c r="AB37" s="13"/>
      <c r="AC37" s="13"/>
      <c r="AD37" s="13"/>
      <c r="AE37" s="20"/>
      <c r="AF37" s="20"/>
      <c r="AG37" s="20"/>
    </row>
    <row r="38" spans="1:33" ht="15.75" customHeight="1" x14ac:dyDescent="0.2">
      <c r="A38" s="13"/>
      <c r="B38" s="13"/>
      <c r="C38" s="24"/>
      <c r="D38" s="15"/>
      <c r="E38" s="15"/>
      <c r="F38" s="14"/>
      <c r="G38" s="14"/>
      <c r="H38" s="14"/>
      <c r="I38" s="15"/>
      <c r="J38" s="15"/>
      <c r="K38" s="15"/>
      <c r="L38" s="15"/>
      <c r="M38" s="16"/>
      <c r="N38" s="15"/>
      <c r="O38" s="15"/>
      <c r="P38" s="15"/>
      <c r="Q38" s="15"/>
      <c r="R38" s="15"/>
      <c r="S38" s="18"/>
      <c r="T38" s="13"/>
      <c r="U38" s="19"/>
      <c r="V38" s="1"/>
      <c r="W38" s="13"/>
      <c r="X38" s="13"/>
      <c r="Y38" s="13"/>
      <c r="Z38" s="13"/>
      <c r="AA38" s="13"/>
      <c r="AB38" s="13"/>
      <c r="AC38" s="13"/>
      <c r="AD38" s="13"/>
      <c r="AE38" s="20"/>
      <c r="AF38" s="20"/>
      <c r="AG38" s="20"/>
    </row>
    <row r="39" spans="1:33" ht="15.75" customHeight="1" x14ac:dyDescent="0.2">
      <c r="A39" s="13"/>
      <c r="B39" s="13"/>
      <c r="C39" s="24"/>
      <c r="D39" s="15"/>
      <c r="E39" s="15"/>
      <c r="F39" s="14"/>
      <c r="G39" s="14"/>
      <c r="H39" s="14"/>
      <c r="I39" s="15"/>
      <c r="J39" s="15"/>
      <c r="K39" s="15"/>
      <c r="L39" s="15"/>
      <c r="M39" s="16"/>
      <c r="N39" s="15"/>
      <c r="O39" s="15"/>
      <c r="P39" s="15"/>
      <c r="Q39" s="15"/>
      <c r="R39" s="15"/>
      <c r="S39" s="18"/>
      <c r="T39" s="13"/>
      <c r="U39" s="19"/>
      <c r="V39" s="1"/>
      <c r="W39" s="13"/>
      <c r="X39" s="13"/>
      <c r="Y39" s="13"/>
      <c r="Z39" s="13"/>
      <c r="AA39" s="13"/>
      <c r="AB39" s="13"/>
      <c r="AC39" s="13"/>
      <c r="AD39" s="13"/>
      <c r="AE39" s="20"/>
      <c r="AF39" s="20"/>
      <c r="AG39" s="20"/>
    </row>
    <row r="40" spans="1:33" ht="15.75" customHeight="1" x14ac:dyDescent="0.2">
      <c r="A40" s="13"/>
      <c r="B40" s="13"/>
      <c r="C40" s="24"/>
      <c r="D40" s="15"/>
      <c r="E40" s="15"/>
      <c r="F40" s="14"/>
      <c r="G40" s="14"/>
      <c r="H40" s="14"/>
      <c r="I40" s="15"/>
      <c r="J40" s="15"/>
      <c r="K40" s="15"/>
      <c r="L40" s="15"/>
      <c r="M40" s="16"/>
      <c r="N40" s="15"/>
      <c r="O40" s="15"/>
      <c r="P40" s="15"/>
      <c r="Q40" s="15"/>
      <c r="R40" s="15"/>
      <c r="S40" s="18"/>
      <c r="T40" s="13"/>
      <c r="U40" s="19"/>
      <c r="V40" s="1"/>
      <c r="W40" s="13"/>
      <c r="X40" s="13"/>
      <c r="Y40" s="13"/>
      <c r="Z40" s="13"/>
      <c r="AA40" s="13"/>
      <c r="AB40" s="13"/>
      <c r="AC40" s="13"/>
      <c r="AD40" s="13"/>
      <c r="AE40" s="20"/>
      <c r="AF40" s="20"/>
      <c r="AG40" s="20"/>
    </row>
    <row r="41" spans="1:33" ht="15.75" customHeight="1" x14ac:dyDescent="0.2">
      <c r="A41" s="13"/>
      <c r="B41" s="13"/>
      <c r="C41" s="24"/>
      <c r="D41" s="15"/>
      <c r="E41" s="15"/>
      <c r="F41" s="14"/>
      <c r="G41" s="14"/>
      <c r="H41" s="14"/>
      <c r="I41" s="15"/>
      <c r="J41" s="15"/>
      <c r="K41" s="15"/>
      <c r="L41" s="15"/>
      <c r="M41" s="16"/>
      <c r="N41" s="15"/>
      <c r="O41" s="15"/>
      <c r="P41" s="15"/>
      <c r="Q41" s="15"/>
      <c r="R41" s="15"/>
      <c r="S41" s="18"/>
      <c r="T41" s="13"/>
      <c r="U41" s="19"/>
      <c r="V41" s="1"/>
      <c r="W41" s="13"/>
      <c r="X41" s="13"/>
      <c r="Y41" s="13"/>
      <c r="Z41" s="13"/>
      <c r="AA41" s="13"/>
      <c r="AB41" s="13"/>
      <c r="AC41" s="13"/>
      <c r="AD41" s="13"/>
      <c r="AE41" s="20"/>
      <c r="AF41" s="20"/>
      <c r="AG41" s="20"/>
    </row>
    <row r="42" spans="1:33" ht="15.75" customHeight="1" x14ac:dyDescent="0.2">
      <c r="A42" s="13"/>
      <c r="B42" s="13"/>
      <c r="C42" s="24"/>
      <c r="D42" s="15"/>
      <c r="E42" s="15"/>
      <c r="F42" s="14"/>
      <c r="G42" s="14"/>
      <c r="H42" s="14"/>
      <c r="I42" s="15"/>
      <c r="J42" s="15"/>
      <c r="K42" s="15"/>
      <c r="L42" s="15"/>
      <c r="M42" s="16"/>
      <c r="N42" s="15"/>
      <c r="O42" s="15"/>
      <c r="P42" s="15"/>
      <c r="Q42" s="15"/>
      <c r="R42" s="15"/>
      <c r="S42" s="18"/>
      <c r="T42" s="13"/>
      <c r="U42" s="19"/>
      <c r="V42" s="1"/>
      <c r="W42" s="13"/>
      <c r="X42" s="13"/>
      <c r="Y42" s="13"/>
      <c r="Z42" s="13"/>
      <c r="AA42" s="13"/>
      <c r="AB42" s="13"/>
      <c r="AC42" s="13"/>
      <c r="AD42" s="13"/>
      <c r="AE42" s="20"/>
      <c r="AF42" s="20"/>
      <c r="AG42" s="20"/>
    </row>
    <row r="43" spans="1:33" ht="15.75" customHeight="1" x14ac:dyDescent="0.2">
      <c r="A43" s="13"/>
      <c r="B43" s="13"/>
      <c r="C43" s="24"/>
      <c r="D43" s="15"/>
      <c r="E43" s="15"/>
      <c r="F43" s="14"/>
      <c r="G43" s="14"/>
      <c r="H43" s="14"/>
      <c r="I43" s="15"/>
      <c r="J43" s="15"/>
      <c r="K43" s="15"/>
      <c r="L43" s="15"/>
      <c r="M43" s="16"/>
      <c r="N43" s="15"/>
      <c r="O43" s="15"/>
      <c r="P43" s="15"/>
      <c r="Q43" s="15"/>
      <c r="R43" s="15"/>
      <c r="S43" s="18"/>
      <c r="T43" s="13"/>
      <c r="U43" s="19"/>
      <c r="V43" s="1"/>
      <c r="W43" s="13"/>
      <c r="X43" s="13"/>
      <c r="Y43" s="13"/>
      <c r="Z43" s="13"/>
      <c r="AA43" s="13"/>
      <c r="AB43" s="13"/>
      <c r="AC43" s="13"/>
      <c r="AD43" s="13"/>
      <c r="AE43" s="20"/>
      <c r="AF43" s="20"/>
      <c r="AG43" s="20"/>
    </row>
    <row r="44" spans="1:33" ht="15.75" customHeight="1" x14ac:dyDescent="0.2">
      <c r="A44" s="13"/>
      <c r="B44" s="13"/>
      <c r="C44" s="24"/>
      <c r="D44" s="15"/>
      <c r="E44" s="15"/>
      <c r="F44" s="14"/>
      <c r="G44" s="14"/>
      <c r="H44" s="14"/>
      <c r="I44" s="15"/>
      <c r="J44" s="15"/>
      <c r="K44" s="15"/>
      <c r="L44" s="15"/>
      <c r="M44" s="16"/>
      <c r="N44" s="15"/>
      <c r="O44" s="15"/>
      <c r="P44" s="15"/>
      <c r="Q44" s="15"/>
      <c r="R44" s="15"/>
      <c r="S44" s="18"/>
      <c r="T44" s="13"/>
      <c r="U44" s="19"/>
      <c r="V44" s="1"/>
      <c r="W44" s="13"/>
      <c r="X44" s="13"/>
      <c r="Y44" s="13"/>
      <c r="Z44" s="13"/>
      <c r="AA44" s="13"/>
      <c r="AB44" s="13"/>
      <c r="AC44" s="13"/>
      <c r="AD44" s="13"/>
      <c r="AE44" s="20"/>
      <c r="AF44" s="20"/>
      <c r="AG44" s="20"/>
    </row>
    <row r="45" spans="1:33" ht="15.75" customHeight="1" x14ac:dyDescent="0.2">
      <c r="A45" s="13"/>
      <c r="B45" s="13"/>
      <c r="C45" s="24"/>
      <c r="D45" s="15"/>
      <c r="E45" s="15"/>
      <c r="F45" s="14"/>
      <c r="G45" s="14"/>
      <c r="H45" s="14"/>
      <c r="I45" s="15"/>
      <c r="J45" s="15"/>
      <c r="K45" s="15"/>
      <c r="L45" s="15"/>
      <c r="M45" s="16"/>
      <c r="N45" s="15"/>
      <c r="O45" s="15"/>
      <c r="P45" s="15"/>
      <c r="Q45" s="15"/>
      <c r="R45" s="15"/>
      <c r="S45" s="18"/>
      <c r="T45" s="13"/>
      <c r="U45" s="19"/>
      <c r="V45" s="1"/>
      <c r="W45" s="13"/>
      <c r="X45" s="13"/>
      <c r="Y45" s="13"/>
      <c r="Z45" s="13"/>
      <c r="AA45" s="13"/>
      <c r="AB45" s="13"/>
      <c r="AC45" s="13"/>
      <c r="AD45" s="13"/>
      <c r="AE45" s="20"/>
      <c r="AF45" s="20"/>
      <c r="AG45" s="20"/>
    </row>
    <row r="46" spans="1:33" ht="15.75" customHeight="1" x14ac:dyDescent="0.2">
      <c r="A46" s="13"/>
      <c r="B46" s="13"/>
      <c r="C46" s="24"/>
      <c r="D46" s="15"/>
      <c r="E46" s="15"/>
      <c r="F46" s="14"/>
      <c r="G46" s="14"/>
      <c r="H46" s="14"/>
      <c r="I46" s="15"/>
      <c r="J46" s="15"/>
      <c r="K46" s="15"/>
      <c r="L46" s="15"/>
      <c r="M46" s="16"/>
      <c r="N46" s="15"/>
      <c r="O46" s="15"/>
      <c r="P46" s="15"/>
      <c r="Q46" s="15"/>
      <c r="R46" s="15"/>
      <c r="S46" s="18"/>
      <c r="T46" s="13"/>
      <c r="U46" s="19"/>
      <c r="V46" s="1"/>
      <c r="W46" s="13"/>
      <c r="X46" s="13"/>
      <c r="Y46" s="13"/>
      <c r="Z46" s="13"/>
      <c r="AA46" s="13"/>
      <c r="AB46" s="13"/>
      <c r="AC46" s="13"/>
      <c r="AD46" s="13"/>
      <c r="AE46" s="20"/>
      <c r="AF46" s="20"/>
      <c r="AG46" s="20"/>
    </row>
    <row r="47" spans="1:33" ht="15.75" customHeight="1" x14ac:dyDescent="0.2">
      <c r="A47" s="13"/>
      <c r="B47" s="13"/>
      <c r="C47" s="24"/>
      <c r="D47" s="15"/>
      <c r="E47" s="15"/>
      <c r="F47" s="14"/>
      <c r="G47" s="14"/>
      <c r="H47" s="14"/>
      <c r="I47" s="15"/>
      <c r="J47" s="15"/>
      <c r="K47" s="15"/>
      <c r="L47" s="15"/>
      <c r="M47" s="16"/>
      <c r="N47" s="15"/>
      <c r="O47" s="15"/>
      <c r="P47" s="15"/>
      <c r="Q47" s="15"/>
      <c r="R47" s="15"/>
      <c r="S47" s="18"/>
      <c r="T47" s="13"/>
      <c r="U47" s="19"/>
      <c r="V47" s="1"/>
      <c r="W47" s="13"/>
      <c r="X47" s="13"/>
      <c r="Y47" s="13"/>
      <c r="Z47" s="13"/>
      <c r="AA47" s="13"/>
      <c r="AB47" s="13"/>
      <c r="AC47" s="13"/>
      <c r="AD47" s="13"/>
      <c r="AE47" s="20"/>
      <c r="AF47" s="20"/>
      <c r="AG47" s="20"/>
    </row>
    <row r="48" spans="1:33" ht="15.75" customHeight="1" x14ac:dyDescent="0.2">
      <c r="A48" s="13"/>
      <c r="B48" s="13"/>
      <c r="C48" s="24"/>
      <c r="D48" s="15"/>
      <c r="E48" s="15"/>
      <c r="F48" s="14"/>
      <c r="G48" s="14"/>
      <c r="H48" s="14"/>
      <c r="I48" s="15"/>
      <c r="J48" s="15"/>
      <c r="K48" s="15"/>
      <c r="L48" s="15"/>
      <c r="M48" s="16"/>
      <c r="N48" s="15"/>
      <c r="O48" s="15"/>
      <c r="P48" s="15"/>
      <c r="Q48" s="15"/>
      <c r="R48" s="15"/>
      <c r="S48" s="18"/>
      <c r="T48" s="13"/>
      <c r="U48" s="19"/>
      <c r="V48" s="1"/>
      <c r="W48" s="13"/>
      <c r="X48" s="13"/>
      <c r="Y48" s="13"/>
      <c r="Z48" s="13"/>
      <c r="AA48" s="13"/>
      <c r="AB48" s="13"/>
      <c r="AC48" s="13"/>
      <c r="AD48" s="13"/>
      <c r="AE48" s="20"/>
      <c r="AF48" s="20"/>
      <c r="AG48" s="20"/>
    </row>
    <row r="49" spans="1:33" ht="15.75" customHeight="1" x14ac:dyDescent="0.2">
      <c r="A49" s="13"/>
      <c r="B49" s="13"/>
      <c r="C49" s="24"/>
      <c r="D49" s="15"/>
      <c r="E49" s="15"/>
      <c r="F49" s="14"/>
      <c r="G49" s="14"/>
      <c r="H49" s="14"/>
      <c r="I49" s="15"/>
      <c r="J49" s="15"/>
      <c r="K49" s="15"/>
      <c r="L49" s="15"/>
      <c r="M49" s="16"/>
      <c r="N49" s="15"/>
      <c r="O49" s="15"/>
      <c r="P49" s="15"/>
      <c r="Q49" s="15"/>
      <c r="R49" s="15"/>
      <c r="S49" s="18"/>
      <c r="T49" s="13"/>
      <c r="U49" s="19"/>
      <c r="V49" s="1"/>
      <c r="W49" s="13"/>
      <c r="X49" s="13"/>
      <c r="Y49" s="13"/>
      <c r="Z49" s="13"/>
      <c r="AA49" s="13"/>
      <c r="AB49" s="13"/>
      <c r="AC49" s="13"/>
      <c r="AD49" s="13"/>
      <c r="AE49" s="20"/>
      <c r="AF49" s="20"/>
      <c r="AG49" s="20"/>
    </row>
    <row r="50" spans="1:33" ht="15.75" customHeight="1" x14ac:dyDescent="0.2">
      <c r="A50" s="13"/>
      <c r="B50" s="13"/>
      <c r="C50" s="24"/>
      <c r="D50" s="15"/>
      <c r="E50" s="15"/>
      <c r="F50" s="14"/>
      <c r="G50" s="14"/>
      <c r="H50" s="14"/>
      <c r="I50" s="15"/>
      <c r="J50" s="15"/>
      <c r="K50" s="15"/>
      <c r="L50" s="15"/>
      <c r="M50" s="16"/>
      <c r="N50" s="15"/>
      <c r="O50" s="15"/>
      <c r="P50" s="15"/>
      <c r="Q50" s="15"/>
      <c r="R50" s="15"/>
      <c r="S50" s="18"/>
      <c r="T50" s="13"/>
      <c r="U50" s="19"/>
      <c r="V50" s="1"/>
      <c r="W50" s="13"/>
      <c r="X50" s="13"/>
      <c r="Y50" s="13"/>
      <c r="Z50" s="13"/>
      <c r="AA50" s="13"/>
      <c r="AB50" s="13"/>
      <c r="AC50" s="13"/>
      <c r="AD50" s="13"/>
      <c r="AE50" s="20"/>
      <c r="AF50" s="20"/>
      <c r="AG50" s="20"/>
    </row>
    <row r="51" spans="1:33" ht="15.75" customHeight="1" x14ac:dyDescent="0.2">
      <c r="A51" s="13"/>
      <c r="B51" s="13"/>
      <c r="C51" s="24"/>
      <c r="D51" s="15"/>
      <c r="E51" s="15"/>
      <c r="F51" s="14"/>
      <c r="G51" s="14"/>
      <c r="H51" s="14"/>
      <c r="I51" s="15"/>
      <c r="J51" s="15"/>
      <c r="K51" s="15"/>
      <c r="L51" s="15"/>
      <c r="M51" s="16"/>
      <c r="N51" s="15"/>
      <c r="O51" s="15"/>
      <c r="P51" s="15"/>
      <c r="Q51" s="15"/>
      <c r="R51" s="15"/>
      <c r="S51" s="18"/>
      <c r="T51" s="13"/>
      <c r="U51" s="19"/>
      <c r="V51" s="1"/>
      <c r="W51" s="13"/>
      <c r="X51" s="13"/>
      <c r="Y51" s="13"/>
      <c r="Z51" s="13"/>
      <c r="AA51" s="13"/>
      <c r="AB51" s="13"/>
      <c r="AC51" s="13"/>
      <c r="AD51" s="13"/>
      <c r="AE51" s="20"/>
      <c r="AF51" s="20"/>
      <c r="AG51" s="20"/>
    </row>
    <row r="52" spans="1:33" ht="15.75" customHeight="1" x14ac:dyDescent="0.2">
      <c r="A52" s="13"/>
      <c r="B52" s="13"/>
      <c r="C52" s="24"/>
      <c r="D52" s="15"/>
      <c r="E52" s="15"/>
      <c r="F52" s="14"/>
      <c r="G52" s="14"/>
      <c r="H52" s="14"/>
      <c r="I52" s="15"/>
      <c r="J52" s="15"/>
      <c r="K52" s="15"/>
      <c r="L52" s="15"/>
      <c r="M52" s="16"/>
      <c r="N52" s="15"/>
      <c r="O52" s="15"/>
      <c r="P52" s="15"/>
      <c r="Q52" s="15"/>
      <c r="R52" s="15"/>
      <c r="S52" s="18"/>
      <c r="T52" s="13"/>
      <c r="U52" s="19"/>
      <c r="V52" s="1"/>
      <c r="W52" s="13"/>
      <c r="X52" s="13"/>
      <c r="Y52" s="13"/>
      <c r="Z52" s="13"/>
      <c r="AA52" s="13"/>
      <c r="AB52" s="13"/>
      <c r="AC52" s="13"/>
      <c r="AD52" s="13"/>
      <c r="AE52" s="20"/>
      <c r="AF52" s="20"/>
      <c r="AG52" s="20"/>
    </row>
    <row r="53" spans="1:33" ht="15.75" customHeight="1" x14ac:dyDescent="0.2">
      <c r="A53" s="13"/>
      <c r="B53" s="13"/>
      <c r="C53" s="24"/>
      <c r="D53" s="15"/>
      <c r="E53" s="15"/>
      <c r="F53" s="14"/>
      <c r="G53" s="14"/>
      <c r="H53" s="14"/>
      <c r="I53" s="15"/>
      <c r="J53" s="15"/>
      <c r="K53" s="15"/>
      <c r="L53" s="15"/>
      <c r="M53" s="16"/>
      <c r="N53" s="15"/>
      <c r="O53" s="15"/>
      <c r="P53" s="15"/>
      <c r="Q53" s="15"/>
      <c r="R53" s="15"/>
      <c r="S53" s="18"/>
      <c r="T53" s="13"/>
      <c r="U53" s="19"/>
      <c r="V53" s="1"/>
      <c r="W53" s="13"/>
      <c r="X53" s="13"/>
      <c r="Y53" s="13"/>
      <c r="Z53" s="13"/>
      <c r="AA53" s="13"/>
      <c r="AB53" s="13"/>
      <c r="AC53" s="13"/>
      <c r="AD53" s="13"/>
      <c r="AE53" s="20"/>
      <c r="AF53" s="20"/>
      <c r="AG53" s="20"/>
    </row>
    <row r="54" spans="1:33" ht="15.75" customHeight="1" x14ac:dyDescent="0.2">
      <c r="A54" s="13"/>
      <c r="B54" s="13"/>
      <c r="C54" s="24"/>
      <c r="D54" s="15"/>
      <c r="E54" s="15"/>
      <c r="F54" s="14"/>
      <c r="G54" s="14"/>
      <c r="H54" s="14"/>
      <c r="I54" s="15"/>
      <c r="J54" s="15"/>
      <c r="K54" s="15"/>
      <c r="L54" s="15"/>
      <c r="M54" s="16"/>
      <c r="N54" s="15"/>
      <c r="O54" s="15"/>
      <c r="P54" s="15"/>
      <c r="Q54" s="15"/>
      <c r="R54" s="15"/>
      <c r="S54" s="18"/>
      <c r="T54" s="13"/>
      <c r="U54" s="19"/>
      <c r="V54" s="1"/>
      <c r="W54" s="13"/>
      <c r="X54" s="13"/>
      <c r="Y54" s="13"/>
      <c r="Z54" s="13"/>
      <c r="AA54" s="13"/>
      <c r="AB54" s="13"/>
      <c r="AC54" s="13"/>
      <c r="AD54" s="13"/>
      <c r="AE54" s="20"/>
      <c r="AF54" s="20"/>
      <c r="AG54" s="20"/>
    </row>
    <row r="55" spans="1:33" ht="15.75" customHeight="1" x14ac:dyDescent="0.2">
      <c r="A55" s="13"/>
      <c r="B55" s="13"/>
      <c r="C55" s="24"/>
      <c r="D55" s="15"/>
      <c r="E55" s="15"/>
      <c r="F55" s="14"/>
      <c r="G55" s="14"/>
      <c r="H55" s="14"/>
      <c r="I55" s="15"/>
      <c r="J55" s="15"/>
      <c r="K55" s="15"/>
      <c r="L55" s="15"/>
      <c r="M55" s="16"/>
      <c r="N55" s="15"/>
      <c r="O55" s="15"/>
      <c r="P55" s="15"/>
      <c r="Q55" s="15"/>
      <c r="R55" s="15"/>
      <c r="S55" s="18"/>
      <c r="T55" s="13"/>
      <c r="U55" s="19"/>
      <c r="V55" s="1"/>
      <c r="W55" s="13"/>
      <c r="X55" s="13"/>
      <c r="Y55" s="13"/>
      <c r="Z55" s="13"/>
      <c r="AA55" s="13"/>
      <c r="AB55" s="13"/>
      <c r="AC55" s="13"/>
      <c r="AD55" s="13"/>
      <c r="AE55" s="20"/>
      <c r="AF55" s="20"/>
      <c r="AG55" s="20"/>
    </row>
    <row r="56" spans="1:33" ht="15.75" customHeight="1" x14ac:dyDescent="0.2">
      <c r="A56" s="13"/>
      <c r="B56" s="13"/>
      <c r="C56" s="24"/>
      <c r="D56" s="15"/>
      <c r="E56" s="15"/>
      <c r="F56" s="14"/>
      <c r="G56" s="14"/>
      <c r="H56" s="14"/>
      <c r="I56" s="15"/>
      <c r="J56" s="15"/>
      <c r="K56" s="15"/>
      <c r="L56" s="15"/>
      <c r="M56" s="16"/>
      <c r="N56" s="15"/>
      <c r="O56" s="15"/>
      <c r="P56" s="15"/>
      <c r="Q56" s="15"/>
      <c r="R56" s="15"/>
      <c r="S56" s="18"/>
      <c r="T56" s="13"/>
      <c r="U56" s="19"/>
      <c r="V56" s="1"/>
      <c r="W56" s="13"/>
      <c r="X56" s="13"/>
      <c r="Y56" s="13"/>
      <c r="Z56" s="13"/>
      <c r="AA56" s="13"/>
      <c r="AB56" s="13"/>
      <c r="AC56" s="13"/>
      <c r="AD56" s="13"/>
      <c r="AE56" s="20"/>
      <c r="AF56" s="20"/>
      <c r="AG56" s="20"/>
    </row>
    <row r="57" spans="1:33" ht="15.75" customHeight="1" x14ac:dyDescent="0.2">
      <c r="A57" s="13"/>
      <c r="B57" s="13"/>
      <c r="C57" s="24"/>
      <c r="D57" s="15"/>
      <c r="E57" s="15"/>
      <c r="F57" s="14"/>
      <c r="G57" s="14"/>
      <c r="H57" s="14"/>
      <c r="I57" s="15"/>
      <c r="J57" s="15"/>
      <c r="K57" s="15"/>
      <c r="L57" s="15"/>
      <c r="M57" s="16"/>
      <c r="N57" s="15"/>
      <c r="O57" s="15"/>
      <c r="P57" s="15"/>
      <c r="Q57" s="15"/>
      <c r="R57" s="15"/>
      <c r="S57" s="18"/>
      <c r="T57" s="13"/>
      <c r="U57" s="19"/>
      <c r="V57" s="1"/>
      <c r="W57" s="13"/>
      <c r="X57" s="13"/>
      <c r="Y57" s="13"/>
      <c r="Z57" s="13"/>
      <c r="AA57" s="13"/>
      <c r="AB57" s="13"/>
      <c r="AC57" s="13"/>
      <c r="AD57" s="13"/>
      <c r="AE57" s="20"/>
      <c r="AF57" s="20"/>
      <c r="AG57" s="20"/>
    </row>
    <row r="58" spans="1:33" ht="15.75" customHeight="1" x14ac:dyDescent="0.2">
      <c r="A58" s="13"/>
      <c r="B58" s="13"/>
      <c r="C58" s="24"/>
      <c r="D58" s="15"/>
      <c r="E58" s="15"/>
      <c r="F58" s="14"/>
      <c r="G58" s="14"/>
      <c r="H58" s="14"/>
      <c r="I58" s="15"/>
      <c r="J58" s="15"/>
      <c r="K58" s="15"/>
      <c r="L58" s="15"/>
      <c r="M58" s="16"/>
      <c r="N58" s="15"/>
      <c r="O58" s="15"/>
      <c r="P58" s="15"/>
      <c r="Q58" s="15"/>
      <c r="R58" s="15"/>
      <c r="S58" s="18"/>
      <c r="T58" s="13"/>
      <c r="U58" s="19"/>
      <c r="V58" s="1"/>
      <c r="W58" s="13"/>
      <c r="X58" s="13"/>
      <c r="Y58" s="13"/>
      <c r="Z58" s="13"/>
      <c r="AA58" s="13"/>
      <c r="AB58" s="13"/>
      <c r="AC58" s="13"/>
      <c r="AD58" s="13"/>
      <c r="AE58" s="20"/>
      <c r="AF58" s="20"/>
      <c r="AG58" s="20"/>
    </row>
    <row r="59" spans="1:33" ht="15.75" customHeight="1" x14ac:dyDescent="0.2">
      <c r="A59" s="13"/>
      <c r="B59" s="13"/>
      <c r="C59" s="24"/>
      <c r="D59" s="15"/>
      <c r="E59" s="15"/>
      <c r="F59" s="14"/>
      <c r="G59" s="14"/>
      <c r="H59" s="14"/>
      <c r="I59" s="15"/>
      <c r="J59" s="15"/>
      <c r="K59" s="15"/>
      <c r="L59" s="15"/>
      <c r="M59" s="16"/>
      <c r="N59" s="15"/>
      <c r="O59" s="15"/>
      <c r="P59" s="15"/>
      <c r="Q59" s="15"/>
      <c r="R59" s="15"/>
      <c r="S59" s="18"/>
      <c r="T59" s="13"/>
      <c r="U59" s="19"/>
      <c r="V59" s="1"/>
      <c r="W59" s="13"/>
      <c r="X59" s="13"/>
      <c r="Y59" s="13"/>
      <c r="Z59" s="13"/>
      <c r="AA59" s="13"/>
      <c r="AB59" s="13"/>
      <c r="AC59" s="13"/>
      <c r="AD59" s="13"/>
      <c r="AE59" s="20"/>
      <c r="AF59" s="20"/>
      <c r="AG59" s="20"/>
    </row>
    <row r="60" spans="1:33" ht="15.75" customHeight="1" x14ac:dyDescent="0.2">
      <c r="A60" s="13"/>
      <c r="B60" s="13"/>
      <c r="C60" s="24"/>
      <c r="D60" s="15"/>
      <c r="E60" s="15"/>
      <c r="F60" s="14"/>
      <c r="G60" s="14"/>
      <c r="H60" s="14"/>
      <c r="I60" s="15"/>
      <c r="J60" s="15"/>
      <c r="K60" s="15"/>
      <c r="L60" s="15"/>
      <c r="M60" s="16"/>
      <c r="N60" s="15"/>
      <c r="O60" s="15"/>
      <c r="P60" s="15"/>
      <c r="Q60" s="15"/>
      <c r="R60" s="15"/>
      <c r="S60" s="18"/>
      <c r="T60" s="13"/>
      <c r="U60" s="19"/>
      <c r="V60" s="1"/>
      <c r="W60" s="13"/>
      <c r="X60" s="13"/>
      <c r="Y60" s="13"/>
      <c r="Z60" s="13"/>
      <c r="AA60" s="13"/>
      <c r="AB60" s="13"/>
      <c r="AC60" s="13"/>
      <c r="AD60" s="13"/>
      <c r="AE60" s="20"/>
      <c r="AF60" s="20"/>
      <c r="AG60" s="20"/>
    </row>
    <row r="61" spans="1:33" ht="15.75" customHeight="1" x14ac:dyDescent="0.2">
      <c r="A61" s="13"/>
      <c r="B61" s="13"/>
      <c r="C61" s="24"/>
      <c r="D61" s="15"/>
      <c r="E61" s="15"/>
      <c r="F61" s="14"/>
      <c r="G61" s="14"/>
      <c r="H61" s="14"/>
      <c r="I61" s="15"/>
      <c r="J61" s="15"/>
      <c r="K61" s="15"/>
      <c r="L61" s="15"/>
      <c r="M61" s="16"/>
      <c r="N61" s="15"/>
      <c r="O61" s="15"/>
      <c r="P61" s="15"/>
      <c r="Q61" s="15"/>
      <c r="R61" s="15"/>
      <c r="S61" s="18"/>
      <c r="T61" s="13"/>
      <c r="U61" s="19"/>
      <c r="V61" s="1"/>
      <c r="W61" s="13"/>
      <c r="X61" s="13"/>
      <c r="Y61" s="13"/>
      <c r="Z61" s="13"/>
      <c r="AA61" s="13"/>
      <c r="AB61" s="13"/>
      <c r="AC61" s="13"/>
      <c r="AD61" s="13"/>
      <c r="AE61" s="20"/>
      <c r="AF61" s="20"/>
      <c r="AG61" s="20"/>
    </row>
    <row r="62" spans="1:33" ht="15.75" customHeight="1" x14ac:dyDescent="0.2">
      <c r="A62" s="13"/>
      <c r="B62" s="13"/>
      <c r="C62" s="24"/>
      <c r="D62" s="15"/>
      <c r="E62" s="15"/>
      <c r="F62" s="14"/>
      <c r="G62" s="14"/>
      <c r="H62" s="14"/>
      <c r="I62" s="15"/>
      <c r="J62" s="15"/>
      <c r="K62" s="15"/>
      <c r="L62" s="15"/>
      <c r="M62" s="16"/>
      <c r="N62" s="15"/>
      <c r="O62" s="15"/>
      <c r="P62" s="15"/>
      <c r="Q62" s="15"/>
      <c r="R62" s="15"/>
      <c r="S62" s="18"/>
      <c r="T62" s="13"/>
      <c r="U62" s="19"/>
      <c r="V62" s="1"/>
      <c r="W62" s="13"/>
      <c r="X62" s="13"/>
      <c r="Y62" s="13"/>
      <c r="Z62" s="13"/>
      <c r="AA62" s="13"/>
      <c r="AB62" s="13"/>
      <c r="AC62" s="13"/>
      <c r="AD62" s="13"/>
      <c r="AE62" s="20"/>
      <c r="AF62" s="20"/>
      <c r="AG62" s="20"/>
    </row>
    <row r="63" spans="1:33" ht="15.75" customHeight="1" x14ac:dyDescent="0.2">
      <c r="A63" s="13"/>
      <c r="B63" s="13"/>
      <c r="C63" s="24"/>
      <c r="D63" s="15"/>
      <c r="E63" s="15"/>
      <c r="F63" s="14"/>
      <c r="G63" s="14"/>
      <c r="H63" s="14"/>
      <c r="I63" s="15"/>
      <c r="J63" s="15"/>
      <c r="K63" s="15"/>
      <c r="L63" s="15"/>
      <c r="M63" s="16"/>
      <c r="N63" s="15"/>
      <c r="O63" s="15"/>
      <c r="P63" s="15"/>
      <c r="Q63" s="15"/>
      <c r="R63" s="15"/>
      <c r="S63" s="18"/>
      <c r="T63" s="13"/>
      <c r="U63" s="19"/>
      <c r="V63" s="1"/>
      <c r="W63" s="13"/>
      <c r="X63" s="13"/>
      <c r="Y63" s="13"/>
      <c r="Z63" s="13"/>
      <c r="AA63" s="13"/>
      <c r="AB63" s="13"/>
      <c r="AC63" s="13"/>
      <c r="AD63" s="13"/>
      <c r="AE63" s="20"/>
      <c r="AF63" s="20"/>
      <c r="AG63" s="20"/>
    </row>
    <row r="64" spans="1:33" ht="15.75" customHeight="1" x14ac:dyDescent="0.2">
      <c r="A64" s="13"/>
      <c r="B64" s="13"/>
      <c r="C64" s="24"/>
      <c r="D64" s="15"/>
      <c r="E64" s="15"/>
      <c r="F64" s="14"/>
      <c r="G64" s="14"/>
      <c r="H64" s="14"/>
      <c r="I64" s="15"/>
      <c r="J64" s="15"/>
      <c r="K64" s="15"/>
      <c r="L64" s="15"/>
      <c r="M64" s="16"/>
      <c r="N64" s="15"/>
      <c r="O64" s="15"/>
      <c r="P64" s="15"/>
      <c r="Q64" s="15"/>
      <c r="R64" s="15"/>
      <c r="S64" s="18"/>
      <c r="T64" s="13"/>
      <c r="U64" s="19"/>
      <c r="V64" s="1"/>
      <c r="W64" s="13"/>
      <c r="X64" s="13"/>
      <c r="Y64" s="13"/>
      <c r="Z64" s="13"/>
      <c r="AA64" s="13"/>
      <c r="AB64" s="13"/>
      <c r="AC64" s="13"/>
      <c r="AD64" s="13"/>
      <c r="AE64" s="20"/>
      <c r="AF64" s="20"/>
      <c r="AG64" s="20"/>
    </row>
    <row r="65" spans="1:33" ht="15.75" customHeight="1" x14ac:dyDescent="0.2">
      <c r="A65" s="13"/>
      <c r="B65" s="13"/>
      <c r="C65" s="24"/>
      <c r="D65" s="15"/>
      <c r="E65" s="15"/>
      <c r="F65" s="14"/>
      <c r="G65" s="14"/>
      <c r="H65" s="14"/>
      <c r="I65" s="15"/>
      <c r="J65" s="15"/>
      <c r="K65" s="15"/>
      <c r="L65" s="15"/>
      <c r="M65" s="16"/>
      <c r="N65" s="15"/>
      <c r="O65" s="15"/>
      <c r="P65" s="15"/>
      <c r="Q65" s="15"/>
      <c r="R65" s="15"/>
      <c r="S65" s="18"/>
      <c r="T65" s="13"/>
      <c r="U65" s="19"/>
      <c r="V65" s="1"/>
      <c r="W65" s="13"/>
      <c r="X65" s="13"/>
      <c r="Y65" s="13"/>
      <c r="Z65" s="13"/>
      <c r="AA65" s="13"/>
      <c r="AB65" s="13"/>
      <c r="AC65" s="13"/>
      <c r="AD65" s="13"/>
      <c r="AE65" s="20"/>
      <c r="AF65" s="20"/>
      <c r="AG65" s="20"/>
    </row>
    <row r="66" spans="1:33" ht="15.75" customHeight="1" x14ac:dyDescent="0.2">
      <c r="A66" s="13"/>
      <c r="B66" s="13"/>
      <c r="C66" s="24"/>
      <c r="D66" s="15"/>
      <c r="E66" s="15"/>
      <c r="F66" s="14"/>
      <c r="G66" s="14"/>
      <c r="H66" s="14"/>
      <c r="I66" s="15"/>
      <c r="J66" s="15"/>
      <c r="K66" s="15"/>
      <c r="L66" s="15"/>
      <c r="M66" s="16"/>
      <c r="N66" s="15"/>
      <c r="O66" s="15"/>
      <c r="P66" s="15"/>
      <c r="Q66" s="15"/>
      <c r="R66" s="15"/>
      <c r="S66" s="18"/>
      <c r="T66" s="13"/>
      <c r="U66" s="19"/>
      <c r="V66" s="1"/>
      <c r="W66" s="13"/>
      <c r="X66" s="13"/>
      <c r="Y66" s="13"/>
      <c r="Z66" s="13"/>
      <c r="AA66" s="13"/>
      <c r="AB66" s="13"/>
      <c r="AC66" s="13"/>
      <c r="AD66" s="13"/>
      <c r="AE66" s="20"/>
      <c r="AF66" s="20"/>
      <c r="AG66" s="20"/>
    </row>
    <row r="67" spans="1:33" ht="15.75" customHeight="1" x14ac:dyDescent="0.2">
      <c r="A67" s="13"/>
      <c r="B67" s="13"/>
      <c r="C67" s="24"/>
      <c r="D67" s="15"/>
      <c r="E67" s="15"/>
      <c r="F67" s="14"/>
      <c r="G67" s="14"/>
      <c r="H67" s="14"/>
      <c r="I67" s="15"/>
      <c r="J67" s="15"/>
      <c r="K67" s="15"/>
      <c r="L67" s="15"/>
      <c r="M67" s="16"/>
      <c r="N67" s="15"/>
      <c r="O67" s="15"/>
      <c r="P67" s="15"/>
      <c r="Q67" s="15"/>
      <c r="R67" s="15"/>
      <c r="S67" s="18"/>
      <c r="T67" s="13"/>
      <c r="U67" s="19"/>
      <c r="V67" s="1"/>
      <c r="W67" s="13"/>
      <c r="X67" s="13"/>
      <c r="Y67" s="13"/>
      <c r="Z67" s="13"/>
      <c r="AA67" s="13"/>
      <c r="AB67" s="13"/>
      <c r="AC67" s="13"/>
      <c r="AD67" s="13"/>
      <c r="AE67" s="20"/>
      <c r="AF67" s="20"/>
      <c r="AG67" s="20"/>
    </row>
    <row r="68" spans="1:33" ht="15.75" customHeight="1" x14ac:dyDescent="0.2">
      <c r="A68" s="13"/>
      <c r="B68" s="13"/>
      <c r="C68" s="24"/>
      <c r="D68" s="15"/>
      <c r="E68" s="15"/>
      <c r="F68" s="14"/>
      <c r="G68" s="14"/>
      <c r="H68" s="14"/>
      <c r="I68" s="15"/>
      <c r="J68" s="15"/>
      <c r="K68" s="15"/>
      <c r="L68" s="15"/>
      <c r="M68" s="16"/>
      <c r="N68" s="15"/>
      <c r="O68" s="15"/>
      <c r="P68" s="15"/>
      <c r="Q68" s="15"/>
      <c r="R68" s="15"/>
      <c r="S68" s="18"/>
      <c r="T68" s="13"/>
      <c r="U68" s="19"/>
      <c r="V68" s="1"/>
      <c r="W68" s="13"/>
      <c r="X68" s="13"/>
      <c r="Y68" s="13"/>
      <c r="Z68" s="13"/>
      <c r="AA68" s="13"/>
      <c r="AB68" s="13"/>
      <c r="AC68" s="13"/>
      <c r="AD68" s="13"/>
      <c r="AE68" s="20"/>
      <c r="AF68" s="20"/>
      <c r="AG68" s="20"/>
    </row>
    <row r="69" spans="1:33" ht="15.75" customHeight="1" x14ac:dyDescent="0.2">
      <c r="A69" s="13"/>
      <c r="B69" s="13"/>
      <c r="C69" s="24"/>
      <c r="D69" s="15"/>
      <c r="E69" s="15"/>
      <c r="F69" s="14"/>
      <c r="G69" s="14"/>
      <c r="H69" s="14"/>
      <c r="I69" s="15"/>
      <c r="J69" s="15"/>
      <c r="K69" s="15"/>
      <c r="L69" s="15"/>
      <c r="M69" s="16"/>
      <c r="N69" s="15"/>
      <c r="O69" s="15"/>
      <c r="P69" s="15"/>
      <c r="Q69" s="15"/>
      <c r="R69" s="15"/>
      <c r="S69" s="18"/>
      <c r="T69" s="13"/>
      <c r="U69" s="19"/>
      <c r="V69" s="1"/>
      <c r="W69" s="13"/>
      <c r="X69" s="13"/>
      <c r="Y69" s="13"/>
      <c r="Z69" s="13"/>
      <c r="AA69" s="13"/>
      <c r="AB69" s="13"/>
      <c r="AC69" s="13"/>
      <c r="AD69" s="13"/>
      <c r="AE69" s="20"/>
      <c r="AF69" s="20"/>
      <c r="AG69" s="20"/>
    </row>
    <row r="70" spans="1:33" ht="15.75" customHeight="1" x14ac:dyDescent="0.2">
      <c r="A70" s="13"/>
      <c r="B70" s="13"/>
      <c r="C70" s="24"/>
      <c r="D70" s="15"/>
      <c r="E70" s="15"/>
      <c r="F70" s="14"/>
      <c r="G70" s="14"/>
      <c r="H70" s="14"/>
      <c r="I70" s="15"/>
      <c r="J70" s="15"/>
      <c r="K70" s="15"/>
      <c r="L70" s="15"/>
      <c r="M70" s="16"/>
      <c r="N70" s="15"/>
      <c r="O70" s="15"/>
      <c r="P70" s="15"/>
      <c r="Q70" s="15"/>
      <c r="R70" s="15"/>
      <c r="S70" s="18"/>
      <c r="T70" s="13"/>
      <c r="U70" s="19"/>
      <c r="V70" s="1"/>
      <c r="W70" s="13"/>
      <c r="X70" s="13"/>
      <c r="Y70" s="13"/>
      <c r="Z70" s="13"/>
      <c r="AA70" s="13"/>
      <c r="AB70" s="13"/>
      <c r="AC70" s="13"/>
      <c r="AD70" s="13"/>
      <c r="AE70" s="20"/>
      <c r="AF70" s="20"/>
      <c r="AG70" s="20"/>
    </row>
    <row r="71" spans="1:33" ht="15.75" customHeight="1" x14ac:dyDescent="0.2">
      <c r="A71" s="13"/>
      <c r="B71" s="13"/>
      <c r="C71" s="24"/>
      <c r="D71" s="15"/>
      <c r="E71" s="15"/>
      <c r="F71" s="14"/>
      <c r="G71" s="14"/>
      <c r="H71" s="14"/>
      <c r="I71" s="15"/>
      <c r="J71" s="15"/>
      <c r="K71" s="15"/>
      <c r="L71" s="15"/>
      <c r="M71" s="16"/>
      <c r="N71" s="15"/>
      <c r="O71" s="15"/>
      <c r="P71" s="15"/>
      <c r="Q71" s="15"/>
      <c r="R71" s="15"/>
      <c r="S71" s="18"/>
      <c r="T71" s="13"/>
      <c r="U71" s="19"/>
      <c r="V71" s="1"/>
      <c r="W71" s="13"/>
      <c r="X71" s="13"/>
      <c r="Y71" s="13"/>
      <c r="Z71" s="13"/>
      <c r="AA71" s="13"/>
      <c r="AB71" s="13"/>
      <c r="AC71" s="13"/>
      <c r="AD71" s="13"/>
      <c r="AE71" s="20"/>
      <c r="AF71" s="20"/>
      <c r="AG71" s="20"/>
    </row>
    <row r="72" spans="1:33" ht="15.75" customHeight="1" x14ac:dyDescent="0.2">
      <c r="A72" s="13"/>
      <c r="B72" s="13"/>
      <c r="C72" s="24"/>
      <c r="D72" s="15"/>
      <c r="E72" s="15"/>
      <c r="F72" s="14"/>
      <c r="G72" s="14"/>
      <c r="H72" s="14"/>
      <c r="I72" s="15"/>
      <c r="J72" s="15"/>
      <c r="K72" s="15"/>
      <c r="L72" s="15"/>
      <c r="M72" s="16"/>
      <c r="N72" s="15"/>
      <c r="O72" s="15"/>
      <c r="P72" s="15"/>
      <c r="Q72" s="15"/>
      <c r="R72" s="15"/>
      <c r="S72" s="18"/>
      <c r="T72" s="13"/>
      <c r="U72" s="19"/>
      <c r="V72" s="1"/>
      <c r="W72" s="13"/>
      <c r="X72" s="13"/>
      <c r="Y72" s="13"/>
      <c r="Z72" s="13"/>
      <c r="AA72" s="13"/>
      <c r="AB72" s="13"/>
      <c r="AC72" s="13"/>
      <c r="AD72" s="13"/>
      <c r="AE72" s="20"/>
      <c r="AF72" s="20"/>
      <c r="AG72" s="20"/>
    </row>
    <row r="73" spans="1:33" ht="15.75" customHeight="1" x14ac:dyDescent="0.2">
      <c r="A73" s="13"/>
      <c r="B73" s="13"/>
      <c r="C73" s="24"/>
      <c r="D73" s="15"/>
      <c r="E73" s="15"/>
      <c r="F73" s="14"/>
      <c r="G73" s="14"/>
      <c r="H73" s="14"/>
      <c r="I73" s="15"/>
      <c r="J73" s="15"/>
      <c r="K73" s="15"/>
      <c r="L73" s="15"/>
      <c r="M73" s="16"/>
      <c r="N73" s="15"/>
      <c r="O73" s="15"/>
      <c r="P73" s="15"/>
      <c r="Q73" s="15"/>
      <c r="R73" s="15"/>
      <c r="S73" s="18"/>
      <c r="T73" s="13"/>
      <c r="U73" s="19"/>
      <c r="V73" s="1"/>
      <c r="W73" s="13"/>
      <c r="X73" s="13"/>
      <c r="Y73" s="13"/>
      <c r="Z73" s="13"/>
      <c r="AA73" s="13"/>
      <c r="AB73" s="13"/>
      <c r="AC73" s="13"/>
      <c r="AD73" s="13"/>
      <c r="AE73" s="20"/>
      <c r="AF73" s="20"/>
      <c r="AG73" s="20"/>
    </row>
    <row r="74" spans="1:33" ht="15.75" customHeight="1" x14ac:dyDescent="0.2">
      <c r="A74" s="13"/>
      <c r="B74" s="13"/>
      <c r="C74" s="24"/>
      <c r="D74" s="15"/>
      <c r="E74" s="15"/>
      <c r="F74" s="14"/>
      <c r="G74" s="14"/>
      <c r="H74" s="14"/>
      <c r="I74" s="15"/>
      <c r="J74" s="15"/>
      <c r="K74" s="15"/>
      <c r="L74" s="15"/>
      <c r="M74" s="16"/>
      <c r="N74" s="15"/>
      <c r="O74" s="15"/>
      <c r="P74" s="15"/>
      <c r="Q74" s="15"/>
      <c r="R74" s="15"/>
      <c r="S74" s="18"/>
      <c r="T74" s="13"/>
      <c r="U74" s="19"/>
      <c r="V74" s="1"/>
      <c r="W74" s="13"/>
      <c r="X74" s="13"/>
      <c r="Y74" s="13"/>
      <c r="Z74" s="13"/>
      <c r="AA74" s="13"/>
      <c r="AB74" s="13"/>
      <c r="AC74" s="13"/>
      <c r="AD74" s="13"/>
      <c r="AE74" s="20"/>
      <c r="AF74" s="20"/>
      <c r="AG74" s="20"/>
    </row>
    <row r="75" spans="1:33" ht="15.75" customHeight="1" x14ac:dyDescent="0.2">
      <c r="A75" s="13"/>
      <c r="B75" s="13"/>
      <c r="C75" s="24"/>
      <c r="D75" s="15"/>
      <c r="E75" s="15"/>
      <c r="F75" s="14"/>
      <c r="G75" s="14"/>
      <c r="H75" s="14"/>
      <c r="I75" s="15"/>
      <c r="J75" s="15"/>
      <c r="K75" s="15"/>
      <c r="L75" s="15"/>
      <c r="M75" s="16"/>
      <c r="N75" s="15"/>
      <c r="O75" s="15"/>
      <c r="P75" s="15"/>
      <c r="Q75" s="15"/>
      <c r="R75" s="15"/>
      <c r="S75" s="18"/>
      <c r="T75" s="13"/>
      <c r="U75" s="19"/>
      <c r="V75" s="1"/>
      <c r="W75" s="13"/>
      <c r="X75" s="13"/>
      <c r="Y75" s="13"/>
      <c r="Z75" s="13"/>
      <c r="AA75" s="13"/>
      <c r="AB75" s="13"/>
      <c r="AC75" s="13"/>
      <c r="AD75" s="13"/>
      <c r="AE75" s="20"/>
      <c r="AF75" s="20"/>
      <c r="AG75" s="20"/>
    </row>
    <row r="76" spans="1:33" ht="15.75" customHeight="1" x14ac:dyDescent="0.2">
      <c r="A76" s="13"/>
      <c r="B76" s="13"/>
      <c r="C76" s="24"/>
      <c r="D76" s="15"/>
      <c r="E76" s="15"/>
      <c r="F76" s="14"/>
      <c r="G76" s="14"/>
      <c r="H76" s="14"/>
      <c r="I76" s="15"/>
      <c r="J76" s="15"/>
      <c r="K76" s="15"/>
      <c r="L76" s="15"/>
      <c r="M76" s="16"/>
      <c r="N76" s="15"/>
      <c r="O76" s="15"/>
      <c r="P76" s="15"/>
      <c r="Q76" s="15"/>
      <c r="R76" s="15"/>
      <c r="S76" s="18"/>
      <c r="T76" s="13"/>
      <c r="U76" s="19"/>
      <c r="V76" s="1"/>
      <c r="W76" s="13"/>
      <c r="X76" s="13"/>
      <c r="Y76" s="13"/>
      <c r="Z76" s="13"/>
      <c r="AA76" s="13"/>
      <c r="AB76" s="13"/>
      <c r="AC76" s="13"/>
      <c r="AD76" s="13"/>
      <c r="AE76" s="20"/>
      <c r="AF76" s="20"/>
      <c r="AG76" s="20"/>
    </row>
    <row r="77" spans="1:33" ht="15.75" customHeight="1" x14ac:dyDescent="0.2">
      <c r="A77" s="13"/>
      <c r="B77" s="13"/>
      <c r="C77" s="24"/>
      <c r="D77" s="15"/>
      <c r="E77" s="15"/>
      <c r="F77" s="14"/>
      <c r="G77" s="14"/>
      <c r="H77" s="14"/>
      <c r="I77" s="15"/>
      <c r="J77" s="15"/>
      <c r="K77" s="15"/>
      <c r="L77" s="15"/>
      <c r="M77" s="16"/>
      <c r="N77" s="15"/>
      <c r="O77" s="15"/>
      <c r="P77" s="15"/>
      <c r="Q77" s="15"/>
      <c r="R77" s="15"/>
      <c r="S77" s="18"/>
      <c r="T77" s="13"/>
      <c r="U77" s="19"/>
      <c r="V77" s="1"/>
      <c r="W77" s="13"/>
      <c r="X77" s="13"/>
      <c r="Y77" s="13"/>
      <c r="Z77" s="13"/>
      <c r="AA77" s="13"/>
      <c r="AB77" s="13"/>
      <c r="AC77" s="13"/>
      <c r="AD77" s="13"/>
      <c r="AE77" s="20"/>
      <c r="AF77" s="20"/>
      <c r="AG77" s="20"/>
    </row>
    <row r="78" spans="1:33" ht="15.75" customHeight="1" x14ac:dyDescent="0.2">
      <c r="A78" s="13"/>
      <c r="B78" s="13"/>
      <c r="C78" s="24"/>
      <c r="D78" s="15"/>
      <c r="E78" s="15"/>
      <c r="F78" s="14"/>
      <c r="G78" s="14"/>
      <c r="H78" s="14"/>
      <c r="I78" s="15"/>
      <c r="J78" s="15"/>
      <c r="K78" s="15"/>
      <c r="L78" s="15"/>
      <c r="M78" s="16"/>
      <c r="N78" s="15"/>
      <c r="O78" s="15"/>
      <c r="P78" s="15"/>
      <c r="Q78" s="15"/>
      <c r="R78" s="15"/>
      <c r="S78" s="18"/>
      <c r="T78" s="13"/>
      <c r="U78" s="19"/>
      <c r="V78" s="1"/>
      <c r="W78" s="13"/>
      <c r="X78" s="13"/>
      <c r="Y78" s="13"/>
      <c r="Z78" s="13"/>
      <c r="AA78" s="13"/>
      <c r="AB78" s="13"/>
      <c r="AC78" s="13"/>
      <c r="AD78" s="13"/>
      <c r="AE78" s="20"/>
      <c r="AF78" s="20"/>
      <c r="AG78" s="20"/>
    </row>
    <row r="79" spans="1:33" ht="15.75" customHeight="1" x14ac:dyDescent="0.2">
      <c r="A79" s="13"/>
      <c r="B79" s="13"/>
      <c r="C79" s="24"/>
      <c r="D79" s="15"/>
      <c r="E79" s="15"/>
      <c r="F79" s="14"/>
      <c r="G79" s="14"/>
      <c r="H79" s="14"/>
      <c r="I79" s="15"/>
      <c r="J79" s="15"/>
      <c r="K79" s="15"/>
      <c r="L79" s="15"/>
      <c r="M79" s="16"/>
      <c r="N79" s="15"/>
      <c r="O79" s="15"/>
      <c r="P79" s="15"/>
      <c r="Q79" s="15"/>
      <c r="R79" s="15"/>
      <c r="S79" s="18"/>
      <c r="T79" s="13"/>
      <c r="U79" s="19"/>
      <c r="V79" s="1"/>
      <c r="W79" s="13"/>
      <c r="X79" s="13"/>
      <c r="Y79" s="13"/>
      <c r="Z79" s="13"/>
      <c r="AA79" s="13"/>
      <c r="AB79" s="13"/>
      <c r="AC79" s="13"/>
      <c r="AD79" s="13"/>
      <c r="AE79" s="20"/>
      <c r="AF79" s="20"/>
      <c r="AG79" s="20"/>
    </row>
    <row r="80" spans="1:33" ht="15.75" customHeight="1" x14ac:dyDescent="0.2">
      <c r="A80" s="13"/>
      <c r="B80" s="13"/>
      <c r="C80" s="24"/>
      <c r="D80" s="15"/>
      <c r="E80" s="15"/>
      <c r="F80" s="14"/>
      <c r="G80" s="14"/>
      <c r="H80" s="14"/>
      <c r="I80" s="15"/>
      <c r="J80" s="15"/>
      <c r="K80" s="15"/>
      <c r="L80" s="15"/>
      <c r="M80" s="16"/>
      <c r="N80" s="15"/>
      <c r="O80" s="15"/>
      <c r="P80" s="15"/>
      <c r="Q80" s="15"/>
      <c r="R80" s="15"/>
      <c r="S80" s="18"/>
      <c r="T80" s="13"/>
      <c r="U80" s="19"/>
      <c r="V80" s="1"/>
      <c r="W80" s="13"/>
      <c r="X80" s="13"/>
      <c r="Y80" s="13"/>
      <c r="Z80" s="13"/>
      <c r="AA80" s="13"/>
      <c r="AB80" s="13"/>
      <c r="AC80" s="13"/>
      <c r="AD80" s="13"/>
      <c r="AE80" s="20"/>
      <c r="AF80" s="20"/>
      <c r="AG80" s="20"/>
    </row>
    <row r="81" spans="1:33" ht="15.75" customHeight="1" x14ac:dyDescent="0.2">
      <c r="A81" s="13"/>
      <c r="B81" s="13"/>
      <c r="C81" s="24"/>
      <c r="D81" s="15"/>
      <c r="E81" s="15"/>
      <c r="F81" s="14"/>
      <c r="G81" s="14"/>
      <c r="H81" s="14"/>
      <c r="I81" s="15"/>
      <c r="J81" s="15"/>
      <c r="K81" s="15"/>
      <c r="L81" s="15"/>
      <c r="M81" s="16"/>
      <c r="N81" s="15"/>
      <c r="O81" s="15"/>
      <c r="P81" s="15"/>
      <c r="Q81" s="15"/>
      <c r="R81" s="15"/>
      <c r="S81" s="18"/>
      <c r="T81" s="13"/>
      <c r="U81" s="19"/>
      <c r="V81" s="1"/>
      <c r="W81" s="13"/>
      <c r="X81" s="13"/>
      <c r="Y81" s="13"/>
      <c r="Z81" s="13"/>
      <c r="AA81" s="13"/>
      <c r="AB81" s="13"/>
      <c r="AC81" s="13"/>
      <c r="AD81" s="13"/>
      <c r="AE81" s="20"/>
      <c r="AF81" s="20"/>
      <c r="AG81" s="20"/>
    </row>
    <row r="82" spans="1:33" ht="15.75" customHeight="1" x14ac:dyDescent="0.2">
      <c r="A82" s="13"/>
      <c r="B82" s="13"/>
      <c r="C82" s="24"/>
      <c r="D82" s="15"/>
      <c r="E82" s="15"/>
      <c r="F82" s="14"/>
      <c r="G82" s="14"/>
      <c r="H82" s="14"/>
      <c r="I82" s="15"/>
      <c r="J82" s="15"/>
      <c r="K82" s="15"/>
      <c r="L82" s="15"/>
      <c r="M82" s="16"/>
      <c r="N82" s="15"/>
      <c r="O82" s="15"/>
      <c r="P82" s="15"/>
      <c r="Q82" s="15"/>
      <c r="R82" s="15"/>
      <c r="S82" s="18"/>
      <c r="T82" s="13"/>
      <c r="U82" s="19"/>
      <c r="V82" s="1"/>
      <c r="W82" s="13"/>
      <c r="X82" s="13"/>
      <c r="Y82" s="13"/>
      <c r="Z82" s="13"/>
      <c r="AA82" s="13"/>
      <c r="AB82" s="13"/>
      <c r="AC82" s="13"/>
      <c r="AD82" s="13"/>
      <c r="AE82" s="20"/>
      <c r="AF82" s="20"/>
      <c r="AG82" s="20"/>
    </row>
    <row r="83" spans="1:33" ht="15.75" customHeight="1" x14ac:dyDescent="0.2">
      <c r="A83" s="13"/>
      <c r="B83" s="13"/>
      <c r="C83" s="24"/>
      <c r="D83" s="15"/>
      <c r="E83" s="15"/>
      <c r="F83" s="14"/>
      <c r="G83" s="14"/>
      <c r="H83" s="14"/>
      <c r="I83" s="15"/>
      <c r="J83" s="15"/>
      <c r="K83" s="15"/>
      <c r="L83" s="15"/>
      <c r="M83" s="16"/>
      <c r="N83" s="15"/>
      <c r="O83" s="15"/>
      <c r="P83" s="15"/>
      <c r="Q83" s="15"/>
      <c r="R83" s="15"/>
      <c r="S83" s="18"/>
      <c r="T83" s="13"/>
      <c r="U83" s="19"/>
      <c r="V83" s="1"/>
      <c r="W83" s="13"/>
      <c r="X83" s="13"/>
      <c r="Y83" s="13"/>
      <c r="Z83" s="13"/>
      <c r="AA83" s="13"/>
      <c r="AB83" s="13"/>
      <c r="AC83" s="13"/>
      <c r="AD83" s="13"/>
      <c r="AE83" s="20"/>
      <c r="AF83" s="20"/>
      <c r="AG83" s="20"/>
    </row>
    <row r="84" spans="1:33" ht="15.75" customHeight="1" x14ac:dyDescent="0.2">
      <c r="A84" s="13"/>
      <c r="B84" s="13"/>
      <c r="C84" s="24"/>
      <c r="D84" s="15"/>
      <c r="E84" s="15"/>
      <c r="F84" s="14"/>
      <c r="G84" s="14"/>
      <c r="H84" s="14"/>
      <c r="I84" s="15"/>
      <c r="J84" s="15"/>
      <c r="K84" s="15"/>
      <c r="L84" s="15"/>
      <c r="M84" s="16"/>
      <c r="N84" s="15"/>
      <c r="O84" s="15"/>
      <c r="P84" s="15"/>
      <c r="Q84" s="15"/>
      <c r="R84" s="15"/>
      <c r="S84" s="18"/>
      <c r="T84" s="13"/>
      <c r="U84" s="19"/>
      <c r="V84" s="1"/>
      <c r="W84" s="13"/>
      <c r="X84" s="13"/>
      <c r="Y84" s="13"/>
      <c r="Z84" s="13"/>
      <c r="AA84" s="13"/>
      <c r="AB84" s="13"/>
      <c r="AC84" s="13"/>
      <c r="AD84" s="13"/>
      <c r="AE84" s="20"/>
      <c r="AF84" s="20"/>
      <c r="AG84" s="20"/>
    </row>
    <row r="85" spans="1:33" ht="15.75" customHeight="1" x14ac:dyDescent="0.2">
      <c r="A85" s="13"/>
      <c r="B85" s="13"/>
      <c r="C85" s="24"/>
      <c r="D85" s="15"/>
      <c r="E85" s="15"/>
      <c r="F85" s="14"/>
      <c r="G85" s="14"/>
      <c r="H85" s="14"/>
      <c r="I85" s="15"/>
      <c r="J85" s="15"/>
      <c r="K85" s="15"/>
      <c r="L85" s="15"/>
      <c r="M85" s="16"/>
      <c r="N85" s="15"/>
      <c r="O85" s="15"/>
      <c r="P85" s="15"/>
      <c r="Q85" s="15"/>
      <c r="R85" s="15"/>
      <c r="S85" s="18"/>
      <c r="T85" s="13"/>
      <c r="U85" s="19"/>
      <c r="V85" s="1"/>
      <c r="W85" s="13"/>
      <c r="X85" s="13"/>
      <c r="Y85" s="13"/>
      <c r="Z85" s="13"/>
      <c r="AA85" s="13"/>
      <c r="AB85" s="13"/>
      <c r="AC85" s="13"/>
      <c r="AD85" s="13"/>
      <c r="AE85" s="20"/>
      <c r="AF85" s="20"/>
      <c r="AG85" s="20"/>
    </row>
    <row r="86" spans="1:33" ht="15.75" customHeight="1" x14ac:dyDescent="0.2">
      <c r="A86" s="13"/>
      <c r="B86" s="13"/>
      <c r="C86" s="24"/>
      <c r="D86" s="15"/>
      <c r="E86" s="15"/>
      <c r="F86" s="14"/>
      <c r="G86" s="14"/>
      <c r="H86" s="14"/>
      <c r="I86" s="15"/>
      <c r="J86" s="15"/>
      <c r="K86" s="15"/>
      <c r="L86" s="15"/>
      <c r="M86" s="16"/>
      <c r="N86" s="15"/>
      <c r="O86" s="15"/>
      <c r="P86" s="15"/>
      <c r="Q86" s="15"/>
      <c r="R86" s="15"/>
      <c r="S86" s="18"/>
      <c r="T86" s="13"/>
      <c r="U86" s="19"/>
      <c r="V86" s="1"/>
      <c r="W86" s="13"/>
      <c r="X86" s="13"/>
      <c r="Y86" s="13"/>
      <c r="Z86" s="13"/>
      <c r="AA86" s="13"/>
      <c r="AB86" s="13"/>
      <c r="AC86" s="13"/>
      <c r="AD86" s="13"/>
      <c r="AE86" s="20"/>
      <c r="AF86" s="20"/>
      <c r="AG86" s="20"/>
    </row>
    <row r="87" spans="1:33" ht="15.75" customHeight="1" x14ac:dyDescent="0.2">
      <c r="A87" s="13"/>
      <c r="B87" s="13"/>
      <c r="C87" s="24"/>
      <c r="D87" s="15"/>
      <c r="E87" s="15"/>
      <c r="F87" s="14"/>
      <c r="G87" s="14"/>
      <c r="H87" s="14"/>
      <c r="I87" s="15"/>
      <c r="J87" s="15"/>
      <c r="K87" s="15"/>
      <c r="L87" s="15"/>
      <c r="M87" s="16"/>
      <c r="N87" s="15"/>
      <c r="O87" s="15"/>
      <c r="P87" s="15"/>
      <c r="Q87" s="15"/>
      <c r="R87" s="15"/>
      <c r="S87" s="18"/>
      <c r="T87" s="13"/>
      <c r="U87" s="19"/>
      <c r="V87" s="1"/>
      <c r="W87" s="13"/>
      <c r="X87" s="13"/>
      <c r="Y87" s="13"/>
      <c r="Z87" s="13"/>
      <c r="AA87" s="13"/>
      <c r="AB87" s="13"/>
      <c r="AC87" s="13"/>
      <c r="AD87" s="13"/>
      <c r="AE87" s="20"/>
      <c r="AF87" s="20"/>
      <c r="AG87" s="20"/>
    </row>
    <row r="88" spans="1:33" ht="15.75" customHeight="1" x14ac:dyDescent="0.2">
      <c r="A88" s="13"/>
      <c r="B88" s="13"/>
      <c r="C88" s="24"/>
      <c r="D88" s="15"/>
      <c r="E88" s="15"/>
      <c r="F88" s="14"/>
      <c r="G88" s="14"/>
      <c r="H88" s="14"/>
      <c r="I88" s="15"/>
      <c r="J88" s="15"/>
      <c r="K88" s="15"/>
      <c r="L88" s="15"/>
      <c r="M88" s="16"/>
      <c r="N88" s="15"/>
      <c r="O88" s="15"/>
      <c r="P88" s="15"/>
      <c r="Q88" s="15"/>
      <c r="R88" s="15"/>
      <c r="S88" s="18"/>
      <c r="T88" s="13"/>
      <c r="U88" s="19"/>
      <c r="V88" s="1"/>
      <c r="W88" s="13"/>
      <c r="X88" s="13"/>
      <c r="Y88" s="13"/>
      <c r="Z88" s="13"/>
      <c r="AA88" s="13"/>
      <c r="AB88" s="13"/>
      <c r="AC88" s="13"/>
      <c r="AD88" s="13"/>
      <c r="AE88" s="20"/>
      <c r="AF88" s="20"/>
      <c r="AG88" s="20"/>
    </row>
    <row r="89" spans="1:33" ht="15.75" customHeight="1" x14ac:dyDescent="0.2">
      <c r="A89" s="13"/>
      <c r="B89" s="13"/>
      <c r="C89" s="24"/>
      <c r="D89" s="15"/>
      <c r="E89" s="15"/>
      <c r="F89" s="14"/>
      <c r="G89" s="14"/>
      <c r="H89" s="14"/>
      <c r="I89" s="15"/>
      <c r="J89" s="15"/>
      <c r="K89" s="15"/>
      <c r="L89" s="15"/>
      <c r="M89" s="16"/>
      <c r="N89" s="15"/>
      <c r="O89" s="15"/>
      <c r="P89" s="15"/>
      <c r="Q89" s="15"/>
      <c r="R89" s="15"/>
      <c r="S89" s="18"/>
      <c r="T89" s="13"/>
      <c r="U89" s="19"/>
      <c r="V89" s="1"/>
      <c r="W89" s="13"/>
      <c r="X89" s="13"/>
      <c r="Y89" s="13"/>
      <c r="Z89" s="13"/>
      <c r="AA89" s="13"/>
      <c r="AB89" s="13"/>
      <c r="AC89" s="13"/>
      <c r="AD89" s="13"/>
      <c r="AE89" s="20"/>
      <c r="AF89" s="20"/>
      <c r="AG89" s="20"/>
    </row>
    <row r="90" spans="1:33" ht="15.75" customHeight="1" x14ac:dyDescent="0.2">
      <c r="A90" s="13"/>
      <c r="B90" s="13"/>
      <c r="C90" s="24"/>
      <c r="D90" s="15"/>
      <c r="E90" s="15"/>
      <c r="F90" s="14"/>
      <c r="G90" s="14"/>
      <c r="H90" s="14"/>
      <c r="I90" s="15"/>
      <c r="J90" s="15"/>
      <c r="K90" s="15"/>
      <c r="L90" s="15"/>
      <c r="M90" s="16"/>
      <c r="N90" s="15"/>
      <c r="O90" s="15"/>
      <c r="P90" s="15"/>
      <c r="Q90" s="15"/>
      <c r="R90" s="15"/>
      <c r="S90" s="18"/>
      <c r="T90" s="13"/>
      <c r="U90" s="19"/>
      <c r="V90" s="1"/>
      <c r="W90" s="13"/>
      <c r="X90" s="13"/>
      <c r="Y90" s="13"/>
      <c r="Z90" s="13"/>
      <c r="AA90" s="13"/>
      <c r="AB90" s="13"/>
      <c r="AC90" s="13"/>
      <c r="AD90" s="13"/>
      <c r="AE90" s="20"/>
      <c r="AF90" s="20"/>
      <c r="AG90" s="20"/>
    </row>
    <row r="91" spans="1:33" ht="15.75" customHeight="1" x14ac:dyDescent="0.2">
      <c r="A91" s="13"/>
      <c r="B91" s="13"/>
      <c r="C91" s="24"/>
      <c r="D91" s="15"/>
      <c r="E91" s="15"/>
      <c r="F91" s="14"/>
      <c r="G91" s="14"/>
      <c r="H91" s="14"/>
      <c r="I91" s="15"/>
      <c r="J91" s="15"/>
      <c r="K91" s="15"/>
      <c r="L91" s="15"/>
      <c r="M91" s="16"/>
      <c r="N91" s="15"/>
      <c r="O91" s="15"/>
      <c r="P91" s="15"/>
      <c r="Q91" s="15"/>
      <c r="R91" s="15"/>
      <c r="S91" s="18"/>
      <c r="T91" s="13"/>
      <c r="U91" s="19"/>
      <c r="V91" s="1"/>
      <c r="W91" s="13"/>
      <c r="X91" s="13"/>
      <c r="Y91" s="13"/>
      <c r="Z91" s="13"/>
      <c r="AA91" s="13"/>
      <c r="AB91" s="13"/>
      <c r="AC91" s="13"/>
      <c r="AD91" s="13"/>
      <c r="AE91" s="20"/>
      <c r="AF91" s="20"/>
      <c r="AG91" s="20"/>
    </row>
    <row r="92" spans="1:33" ht="15.75" customHeight="1" x14ac:dyDescent="0.2">
      <c r="A92" s="13"/>
      <c r="B92" s="13"/>
      <c r="C92" s="24"/>
      <c r="D92" s="15"/>
      <c r="E92" s="15"/>
      <c r="F92" s="14"/>
      <c r="G92" s="14"/>
      <c r="H92" s="14"/>
      <c r="I92" s="15"/>
      <c r="J92" s="15"/>
      <c r="K92" s="15"/>
      <c r="L92" s="15"/>
      <c r="M92" s="16"/>
      <c r="N92" s="15"/>
      <c r="O92" s="15"/>
      <c r="P92" s="15"/>
      <c r="Q92" s="15"/>
      <c r="R92" s="15"/>
      <c r="S92" s="18"/>
      <c r="T92" s="13"/>
      <c r="U92" s="19"/>
      <c r="V92" s="1"/>
      <c r="W92" s="13"/>
      <c r="X92" s="13"/>
      <c r="Y92" s="13"/>
      <c r="Z92" s="13"/>
      <c r="AA92" s="13"/>
      <c r="AB92" s="13"/>
      <c r="AC92" s="13"/>
      <c r="AD92" s="13"/>
      <c r="AE92" s="20"/>
      <c r="AF92" s="20"/>
      <c r="AG92" s="20"/>
    </row>
    <row r="93" spans="1:33" ht="15.75" customHeight="1" x14ac:dyDescent="0.2">
      <c r="A93" s="13"/>
      <c r="B93" s="13"/>
      <c r="C93" s="24"/>
      <c r="D93" s="15"/>
      <c r="E93" s="15"/>
      <c r="F93" s="14"/>
      <c r="G93" s="14"/>
      <c r="H93" s="14"/>
      <c r="I93" s="15"/>
      <c r="J93" s="15"/>
      <c r="K93" s="15"/>
      <c r="L93" s="15"/>
      <c r="M93" s="16"/>
      <c r="N93" s="15"/>
      <c r="O93" s="15"/>
      <c r="P93" s="15"/>
      <c r="Q93" s="15"/>
      <c r="R93" s="15"/>
      <c r="S93" s="18"/>
      <c r="T93" s="13"/>
      <c r="U93" s="19"/>
      <c r="V93" s="1"/>
      <c r="W93" s="13"/>
      <c r="X93" s="13"/>
      <c r="Y93" s="13"/>
      <c r="Z93" s="13"/>
      <c r="AA93" s="13"/>
      <c r="AB93" s="13"/>
      <c r="AC93" s="13"/>
      <c r="AD93" s="13"/>
      <c r="AE93" s="20"/>
      <c r="AF93" s="20"/>
      <c r="AG93" s="20"/>
    </row>
    <row r="94" spans="1:33" ht="15.75" customHeight="1" x14ac:dyDescent="0.2">
      <c r="A94" s="13"/>
      <c r="B94" s="13"/>
      <c r="C94" s="24"/>
      <c r="D94" s="15"/>
      <c r="E94" s="15"/>
      <c r="F94" s="14"/>
      <c r="G94" s="14"/>
      <c r="H94" s="14"/>
      <c r="I94" s="15"/>
      <c r="J94" s="15"/>
      <c r="K94" s="15"/>
      <c r="L94" s="15"/>
      <c r="M94" s="16"/>
      <c r="N94" s="15"/>
      <c r="O94" s="15"/>
      <c r="P94" s="15"/>
      <c r="Q94" s="15"/>
      <c r="R94" s="15"/>
      <c r="S94" s="18"/>
      <c r="T94" s="13"/>
      <c r="U94" s="19"/>
      <c r="V94" s="1"/>
      <c r="W94" s="13"/>
      <c r="X94" s="13"/>
      <c r="Y94" s="13"/>
      <c r="Z94" s="13"/>
      <c r="AA94" s="13"/>
      <c r="AB94" s="13"/>
      <c r="AC94" s="13"/>
      <c r="AD94" s="13"/>
      <c r="AE94" s="20"/>
      <c r="AF94" s="20"/>
      <c r="AG94" s="20"/>
    </row>
    <row r="95" spans="1:33" ht="15.75" customHeight="1" x14ac:dyDescent="0.2">
      <c r="A95" s="13"/>
      <c r="B95" s="13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22"/>
      <c r="R95" s="22"/>
      <c r="S95" s="18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</row>
    <row r="96" spans="1:33" ht="15.75" customHeight="1" x14ac:dyDescent="0.2">
      <c r="A96" s="13"/>
      <c r="B96" s="13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22"/>
      <c r="R96" s="22"/>
      <c r="S96" s="18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</row>
    <row r="97" spans="1:33" ht="15.75" customHeight="1" x14ac:dyDescent="0.2">
      <c r="A97" s="13"/>
      <c r="B97" s="13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22"/>
      <c r="R97" s="22"/>
      <c r="S97" s="18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</row>
    <row r="98" spans="1:33" ht="15.75" customHeight="1" x14ac:dyDescent="0.2">
      <c r="A98" s="13"/>
      <c r="B98" s="13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22"/>
      <c r="R98" s="22"/>
      <c r="S98" s="18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</row>
    <row r="99" spans="1:33" ht="15.75" customHeight="1" x14ac:dyDescent="0.2">
      <c r="A99" s="13"/>
      <c r="B99" s="13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22"/>
      <c r="R99" s="22"/>
      <c r="S99" s="18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</row>
    <row r="100" spans="1:33" ht="15.75" customHeight="1" x14ac:dyDescent="0.2">
      <c r="A100" s="13"/>
      <c r="B100" s="13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22"/>
      <c r="R100" s="22"/>
      <c r="S100" s="18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</row>
    <row r="101" spans="1:33" ht="15.75" customHeight="1" x14ac:dyDescent="0.2">
      <c r="A101" s="13"/>
      <c r="B101" s="13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22"/>
      <c r="R101" s="22"/>
      <c r="S101" s="18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</row>
    <row r="102" spans="1:33" ht="15.75" customHeight="1" x14ac:dyDescent="0.2">
      <c r="A102" s="13"/>
      <c r="B102" s="13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22"/>
      <c r="R102" s="22"/>
      <c r="S102" s="18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</row>
    <row r="103" spans="1:33" ht="15.75" customHeight="1" x14ac:dyDescent="0.2">
      <c r="A103" s="13"/>
      <c r="B103" s="13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22"/>
      <c r="R103" s="22"/>
      <c r="S103" s="18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</row>
    <row r="104" spans="1:33" ht="15.75" customHeight="1" x14ac:dyDescent="0.2">
      <c r="A104" s="13"/>
      <c r="B104" s="13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22"/>
      <c r="R104" s="22"/>
      <c r="S104" s="18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</row>
    <row r="105" spans="1:33" ht="15.75" customHeight="1" x14ac:dyDescent="0.2">
      <c r="A105" s="13"/>
      <c r="B105" s="13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22"/>
      <c r="R105" s="22"/>
      <c r="S105" s="18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</row>
    <row r="106" spans="1:33" ht="15.75" customHeight="1" x14ac:dyDescent="0.2">
      <c r="A106" s="13"/>
      <c r="B106" s="13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22"/>
      <c r="R106" s="22"/>
      <c r="S106" s="18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</row>
    <row r="107" spans="1:33" ht="15.75" customHeight="1" x14ac:dyDescent="0.2">
      <c r="A107" s="13"/>
      <c r="B107" s="13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22"/>
      <c r="R107" s="22"/>
      <c r="S107" s="18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</row>
    <row r="108" spans="1:33" ht="15.75" customHeight="1" x14ac:dyDescent="0.2">
      <c r="A108" s="13"/>
      <c r="B108" s="13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22"/>
      <c r="R108" s="22"/>
      <c r="S108" s="18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</row>
    <row r="109" spans="1:33" ht="15.75" customHeight="1" x14ac:dyDescent="0.2">
      <c r="A109" s="13"/>
      <c r="B109" s="13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22"/>
      <c r="R109" s="22"/>
      <c r="S109" s="18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</row>
    <row r="110" spans="1:33" ht="15.75" customHeight="1" x14ac:dyDescent="0.2">
      <c r="A110" s="13"/>
      <c r="B110" s="13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22"/>
      <c r="R110" s="22"/>
      <c r="S110" s="18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</row>
    <row r="111" spans="1:33" ht="15.75" customHeight="1" x14ac:dyDescent="0.2">
      <c r="A111" s="13"/>
      <c r="B111" s="13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22"/>
      <c r="R111" s="22"/>
      <c r="S111" s="18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</row>
    <row r="112" spans="1:33" ht="15.75" customHeight="1" x14ac:dyDescent="0.2">
      <c r="A112" s="13"/>
      <c r="B112" s="13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22"/>
      <c r="R112" s="22"/>
      <c r="S112" s="18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</row>
    <row r="113" spans="1:33" ht="15.75" customHeight="1" x14ac:dyDescent="0.2">
      <c r="A113" s="13"/>
      <c r="B113" s="13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22"/>
      <c r="R113" s="22"/>
      <c r="S113" s="18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</row>
    <row r="114" spans="1:33" ht="15.75" customHeight="1" x14ac:dyDescent="0.2">
      <c r="A114" s="13"/>
      <c r="B114" s="13"/>
      <c r="C114" s="22"/>
      <c r="D114" s="22"/>
      <c r="E114" s="22"/>
      <c r="F114" s="22"/>
      <c r="G114" s="22"/>
      <c r="H114" s="22"/>
      <c r="I114" s="22"/>
      <c r="J114" s="22"/>
      <c r="K114" s="22"/>
      <c r="L114" s="22"/>
      <c r="M114" s="22"/>
      <c r="N114" s="22"/>
      <c r="O114" s="22"/>
      <c r="P114" s="22"/>
      <c r="Q114" s="22"/>
      <c r="R114" s="22"/>
      <c r="S114" s="18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</row>
    <row r="115" spans="1:33" ht="15.75" customHeight="1" x14ac:dyDescent="0.2">
      <c r="A115" s="13"/>
      <c r="B115" s="13"/>
      <c r="C115" s="22"/>
      <c r="D115" s="22"/>
      <c r="E115" s="22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18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</row>
    <row r="116" spans="1:33" ht="15.75" customHeight="1" x14ac:dyDescent="0.2">
      <c r="A116" s="13"/>
      <c r="B116" s="13"/>
      <c r="C116" s="22"/>
      <c r="D116" s="22"/>
      <c r="E116" s="22"/>
      <c r="F116" s="22"/>
      <c r="G116" s="22"/>
      <c r="H116" s="22"/>
      <c r="I116" s="22"/>
      <c r="J116" s="22"/>
      <c r="K116" s="22"/>
      <c r="L116" s="22"/>
      <c r="M116" s="22"/>
      <c r="N116" s="22"/>
      <c r="O116" s="22"/>
      <c r="P116" s="22"/>
      <c r="Q116" s="22"/>
      <c r="R116" s="22"/>
      <c r="S116" s="18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</row>
    <row r="117" spans="1:33" ht="15.75" customHeight="1" x14ac:dyDescent="0.2">
      <c r="A117" s="13"/>
      <c r="B117" s="13"/>
      <c r="C117" s="22"/>
      <c r="D117" s="22"/>
      <c r="E117" s="22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18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</row>
    <row r="118" spans="1:33" ht="15.75" customHeight="1" x14ac:dyDescent="0.2">
      <c r="A118" s="13"/>
      <c r="B118" s="13"/>
      <c r="C118" s="22"/>
      <c r="D118" s="22"/>
      <c r="E118" s="22"/>
      <c r="F118" s="22"/>
      <c r="G118" s="22"/>
      <c r="H118" s="22"/>
      <c r="I118" s="22"/>
      <c r="J118" s="22"/>
      <c r="K118" s="22"/>
      <c r="L118" s="22"/>
      <c r="M118" s="22"/>
      <c r="N118" s="22"/>
      <c r="O118" s="22"/>
      <c r="P118" s="22"/>
      <c r="Q118" s="22"/>
      <c r="R118" s="22"/>
      <c r="S118" s="18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</row>
    <row r="119" spans="1:33" ht="15.75" customHeight="1" x14ac:dyDescent="0.2">
      <c r="A119" s="13"/>
      <c r="B119" s="13"/>
      <c r="C119" s="22"/>
      <c r="D119" s="22"/>
      <c r="E119" s="22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18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</row>
    <row r="120" spans="1:33" ht="15.75" customHeight="1" x14ac:dyDescent="0.2">
      <c r="A120" s="13"/>
      <c r="B120" s="13"/>
      <c r="C120" s="22"/>
      <c r="D120" s="22"/>
      <c r="E120" s="22"/>
      <c r="F120" s="22"/>
      <c r="G120" s="22"/>
      <c r="H120" s="22"/>
      <c r="I120" s="22"/>
      <c r="J120" s="22"/>
      <c r="K120" s="22"/>
      <c r="L120" s="22"/>
      <c r="M120" s="22"/>
      <c r="N120" s="22"/>
      <c r="O120" s="22"/>
      <c r="P120" s="22"/>
      <c r="Q120" s="22"/>
      <c r="R120" s="22"/>
      <c r="S120" s="18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</row>
    <row r="121" spans="1:33" ht="15.75" customHeight="1" x14ac:dyDescent="0.2">
      <c r="A121" s="13"/>
      <c r="B121" s="13"/>
      <c r="C121" s="22"/>
      <c r="D121" s="22"/>
      <c r="E121" s="22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18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</row>
    <row r="122" spans="1:33" ht="15.75" customHeight="1" x14ac:dyDescent="0.2">
      <c r="A122" s="13"/>
      <c r="B122" s="13"/>
      <c r="C122" s="22"/>
      <c r="D122" s="22"/>
      <c r="E122" s="22"/>
      <c r="F122" s="22"/>
      <c r="G122" s="22"/>
      <c r="H122" s="22"/>
      <c r="I122" s="22"/>
      <c r="J122" s="22"/>
      <c r="K122" s="22"/>
      <c r="L122" s="22"/>
      <c r="M122" s="22"/>
      <c r="N122" s="22"/>
      <c r="O122" s="22"/>
      <c r="P122" s="22"/>
      <c r="Q122" s="22"/>
      <c r="R122" s="22"/>
      <c r="S122" s="18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</row>
    <row r="123" spans="1:33" ht="15.75" customHeight="1" x14ac:dyDescent="0.2">
      <c r="A123" s="13"/>
      <c r="B123" s="13"/>
      <c r="C123" s="22"/>
      <c r="D123" s="22"/>
      <c r="E123" s="22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18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</row>
    <row r="124" spans="1:33" ht="15.75" customHeight="1" x14ac:dyDescent="0.2">
      <c r="A124" s="13"/>
      <c r="B124" s="13"/>
      <c r="C124" s="22"/>
      <c r="D124" s="22"/>
      <c r="E124" s="22"/>
      <c r="F124" s="22"/>
      <c r="G124" s="22"/>
      <c r="H124" s="22"/>
      <c r="I124" s="22"/>
      <c r="J124" s="22"/>
      <c r="K124" s="22"/>
      <c r="L124" s="22"/>
      <c r="M124" s="22"/>
      <c r="N124" s="22"/>
      <c r="O124" s="22"/>
      <c r="P124" s="22"/>
      <c r="Q124" s="22"/>
      <c r="R124" s="22"/>
      <c r="S124" s="18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</row>
    <row r="125" spans="1:33" ht="15.75" customHeight="1" x14ac:dyDescent="0.2">
      <c r="A125" s="13"/>
      <c r="B125" s="13"/>
      <c r="C125" s="22"/>
      <c r="D125" s="22"/>
      <c r="E125" s="22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18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</row>
    <row r="126" spans="1:33" ht="15.75" customHeight="1" x14ac:dyDescent="0.2">
      <c r="A126" s="13"/>
      <c r="B126" s="13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18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</row>
    <row r="127" spans="1:33" ht="15.75" customHeight="1" x14ac:dyDescent="0.2">
      <c r="A127" s="13"/>
      <c r="B127" s="13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18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</row>
    <row r="128" spans="1:33" ht="15.75" customHeight="1" x14ac:dyDescent="0.2">
      <c r="A128" s="13"/>
      <c r="B128" s="13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18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</row>
    <row r="129" spans="1:33" ht="15.75" customHeight="1" x14ac:dyDescent="0.2">
      <c r="A129" s="13"/>
      <c r="B129" s="13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18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</row>
    <row r="130" spans="1:33" ht="15.75" customHeight="1" x14ac:dyDescent="0.2">
      <c r="A130" s="13"/>
      <c r="B130" s="13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18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</row>
    <row r="131" spans="1:33" ht="15.75" customHeight="1" x14ac:dyDescent="0.2">
      <c r="A131" s="13"/>
      <c r="B131" s="13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18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</row>
    <row r="132" spans="1:33" ht="15.75" customHeight="1" x14ac:dyDescent="0.2">
      <c r="A132" s="13"/>
      <c r="B132" s="13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18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</row>
    <row r="133" spans="1:33" ht="15.75" customHeight="1" x14ac:dyDescent="0.2">
      <c r="A133" s="13"/>
      <c r="B133" s="13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18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</row>
    <row r="134" spans="1:33" ht="15.75" customHeight="1" x14ac:dyDescent="0.2">
      <c r="A134" s="13"/>
      <c r="B134" s="13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18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</row>
    <row r="135" spans="1:33" ht="15.75" customHeight="1" x14ac:dyDescent="0.2">
      <c r="A135" s="13"/>
      <c r="B135" s="13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18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</row>
    <row r="136" spans="1:33" ht="15.75" customHeight="1" x14ac:dyDescent="0.2">
      <c r="A136" s="13"/>
      <c r="B136" s="13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18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</row>
    <row r="137" spans="1:33" ht="15.75" customHeight="1" x14ac:dyDescent="0.2">
      <c r="A137" s="13"/>
      <c r="B137" s="13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18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</row>
    <row r="138" spans="1:33" ht="15.75" customHeight="1" x14ac:dyDescent="0.2">
      <c r="A138" s="13"/>
      <c r="B138" s="13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18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</row>
    <row r="139" spans="1:33" ht="15.75" customHeight="1" x14ac:dyDescent="0.2">
      <c r="A139" s="13"/>
      <c r="B139" s="13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18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</row>
    <row r="140" spans="1:33" ht="15.75" customHeight="1" x14ac:dyDescent="0.2">
      <c r="A140" s="13"/>
      <c r="B140" s="13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18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</row>
    <row r="141" spans="1:33" ht="15.75" customHeight="1" x14ac:dyDescent="0.2">
      <c r="A141" s="13"/>
      <c r="B141" s="13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18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</row>
    <row r="142" spans="1:33" ht="15.75" customHeight="1" x14ac:dyDescent="0.2">
      <c r="A142" s="13"/>
      <c r="B142" s="13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18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</row>
    <row r="143" spans="1:33" ht="15.75" customHeight="1" x14ac:dyDescent="0.2">
      <c r="A143" s="13"/>
      <c r="B143" s="13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18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</row>
    <row r="144" spans="1:33" ht="15.75" customHeight="1" x14ac:dyDescent="0.2">
      <c r="A144" s="13"/>
      <c r="B144" s="13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18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</row>
    <row r="145" spans="1:33" ht="15.75" customHeight="1" x14ac:dyDescent="0.2">
      <c r="A145" s="13"/>
      <c r="B145" s="13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18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</row>
    <row r="146" spans="1:33" ht="15.75" customHeight="1" x14ac:dyDescent="0.2">
      <c r="A146" s="13"/>
      <c r="B146" s="13"/>
      <c r="C146" s="22"/>
      <c r="D146" s="22"/>
      <c r="E146" s="22"/>
      <c r="F146" s="22"/>
      <c r="G146" s="22"/>
      <c r="H146" s="22"/>
      <c r="I146" s="22"/>
      <c r="J146" s="22"/>
      <c r="K146" s="22"/>
      <c r="L146" s="22"/>
      <c r="M146" s="22"/>
      <c r="N146" s="22"/>
      <c r="O146" s="22"/>
      <c r="P146" s="22"/>
      <c r="Q146" s="22"/>
      <c r="R146" s="22"/>
      <c r="S146" s="18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</row>
    <row r="147" spans="1:33" ht="15.75" customHeight="1" x14ac:dyDescent="0.2">
      <c r="A147" s="13"/>
      <c r="B147" s="13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18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</row>
    <row r="148" spans="1:33" ht="15.75" customHeight="1" x14ac:dyDescent="0.2">
      <c r="A148" s="13"/>
      <c r="B148" s="13"/>
      <c r="C148" s="22"/>
      <c r="D148" s="22"/>
      <c r="E148" s="22"/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18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</row>
    <row r="149" spans="1:33" ht="15.75" customHeight="1" x14ac:dyDescent="0.2">
      <c r="A149" s="13"/>
      <c r="B149" s="13"/>
      <c r="C149" s="22"/>
      <c r="D149" s="22"/>
      <c r="E149" s="22"/>
      <c r="F149" s="22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18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</row>
    <row r="150" spans="1:33" ht="15.75" customHeight="1" x14ac:dyDescent="0.2">
      <c r="A150" s="13"/>
      <c r="B150" s="13"/>
      <c r="C150" s="22"/>
      <c r="D150" s="22"/>
      <c r="E150" s="22"/>
      <c r="F150" s="22"/>
      <c r="G150" s="22"/>
      <c r="H150" s="22"/>
      <c r="I150" s="22"/>
      <c r="J150" s="22"/>
      <c r="K150" s="22"/>
      <c r="L150" s="22"/>
      <c r="M150" s="22"/>
      <c r="N150" s="22"/>
      <c r="O150" s="22"/>
      <c r="P150" s="22"/>
      <c r="Q150" s="22"/>
      <c r="R150" s="22"/>
      <c r="S150" s="18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</row>
    <row r="151" spans="1:33" ht="15.75" customHeight="1" x14ac:dyDescent="0.2">
      <c r="A151" s="13"/>
      <c r="B151" s="13"/>
      <c r="C151" s="22"/>
      <c r="D151" s="22"/>
      <c r="E151" s="22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18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</row>
    <row r="152" spans="1:33" ht="15.75" customHeight="1" x14ac:dyDescent="0.2">
      <c r="A152" s="13"/>
      <c r="B152" s="13"/>
      <c r="C152" s="22"/>
      <c r="D152" s="22"/>
      <c r="E152" s="22"/>
      <c r="F152" s="22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18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</row>
    <row r="153" spans="1:33" ht="15.75" customHeight="1" x14ac:dyDescent="0.2">
      <c r="A153" s="13"/>
      <c r="B153" s="13"/>
      <c r="C153" s="22"/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18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</row>
    <row r="154" spans="1:33" ht="15.75" customHeight="1" x14ac:dyDescent="0.2">
      <c r="A154" s="13"/>
      <c r="B154" s="13"/>
      <c r="C154" s="22"/>
      <c r="D154" s="22"/>
      <c r="E154" s="22"/>
      <c r="F154" s="22"/>
      <c r="G154" s="22"/>
      <c r="H154" s="22"/>
      <c r="I154" s="22"/>
      <c r="J154" s="22"/>
      <c r="K154" s="22"/>
      <c r="L154" s="22"/>
      <c r="M154" s="22"/>
      <c r="N154" s="22"/>
      <c r="O154" s="22"/>
      <c r="P154" s="22"/>
      <c r="Q154" s="22"/>
      <c r="R154" s="22"/>
      <c r="S154" s="18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</row>
    <row r="155" spans="1:33" ht="15.75" customHeight="1" x14ac:dyDescent="0.2">
      <c r="A155" s="13"/>
      <c r="B155" s="13"/>
      <c r="C155" s="22"/>
      <c r="D155" s="22"/>
      <c r="E155" s="22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18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</row>
    <row r="156" spans="1:33" ht="15.75" customHeight="1" x14ac:dyDescent="0.2">
      <c r="A156" s="13"/>
      <c r="B156" s="13"/>
      <c r="C156" s="22"/>
      <c r="D156" s="22"/>
      <c r="E156" s="22"/>
      <c r="F156" s="22"/>
      <c r="G156" s="22"/>
      <c r="H156" s="22"/>
      <c r="I156" s="22"/>
      <c r="J156" s="22"/>
      <c r="K156" s="22"/>
      <c r="L156" s="22"/>
      <c r="M156" s="22"/>
      <c r="N156" s="22"/>
      <c r="O156" s="22"/>
      <c r="P156" s="22"/>
      <c r="Q156" s="22"/>
      <c r="R156" s="22"/>
      <c r="S156" s="18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</row>
    <row r="157" spans="1:33" ht="15.75" customHeight="1" x14ac:dyDescent="0.2">
      <c r="A157" s="13"/>
      <c r="B157" s="13"/>
      <c r="C157" s="22"/>
      <c r="D157" s="22"/>
      <c r="E157" s="22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18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</row>
    <row r="158" spans="1:33" ht="15.75" customHeight="1" x14ac:dyDescent="0.2">
      <c r="A158" s="13"/>
      <c r="B158" s="13"/>
      <c r="C158" s="22"/>
      <c r="D158" s="22"/>
      <c r="E158" s="22"/>
      <c r="F158" s="22"/>
      <c r="G158" s="22"/>
      <c r="H158" s="22"/>
      <c r="I158" s="22"/>
      <c r="J158" s="22"/>
      <c r="K158" s="22"/>
      <c r="L158" s="22"/>
      <c r="M158" s="22"/>
      <c r="N158" s="22"/>
      <c r="O158" s="22"/>
      <c r="P158" s="22"/>
      <c r="Q158" s="22"/>
      <c r="R158" s="22"/>
      <c r="S158" s="18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</row>
    <row r="159" spans="1:33" ht="15.75" customHeight="1" x14ac:dyDescent="0.2">
      <c r="A159" s="13"/>
      <c r="B159" s="13"/>
      <c r="C159" s="22"/>
      <c r="D159" s="22"/>
      <c r="E159" s="22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18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</row>
    <row r="160" spans="1:33" ht="15.75" customHeight="1" x14ac:dyDescent="0.2">
      <c r="A160" s="13"/>
      <c r="B160" s="13"/>
      <c r="C160" s="22"/>
      <c r="D160" s="22"/>
      <c r="E160" s="22"/>
      <c r="F160" s="22"/>
      <c r="G160" s="22"/>
      <c r="H160" s="22"/>
      <c r="I160" s="22"/>
      <c r="J160" s="22"/>
      <c r="K160" s="22"/>
      <c r="L160" s="22"/>
      <c r="M160" s="22"/>
      <c r="N160" s="22"/>
      <c r="O160" s="22"/>
      <c r="P160" s="22"/>
      <c r="Q160" s="22"/>
      <c r="R160" s="22"/>
      <c r="S160" s="18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</row>
    <row r="161" spans="1:33" ht="15.75" customHeight="1" x14ac:dyDescent="0.2">
      <c r="A161" s="13"/>
      <c r="B161" s="13"/>
      <c r="C161" s="22"/>
      <c r="D161" s="22"/>
      <c r="E161" s="22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18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</row>
    <row r="162" spans="1:33" ht="15.75" customHeight="1" x14ac:dyDescent="0.2">
      <c r="A162" s="13"/>
      <c r="B162" s="13"/>
      <c r="C162" s="22"/>
      <c r="D162" s="22"/>
      <c r="E162" s="22"/>
      <c r="F162" s="22"/>
      <c r="G162" s="22"/>
      <c r="H162" s="22"/>
      <c r="I162" s="22"/>
      <c r="J162" s="22"/>
      <c r="K162" s="22"/>
      <c r="L162" s="22"/>
      <c r="M162" s="22"/>
      <c r="N162" s="22"/>
      <c r="O162" s="22"/>
      <c r="P162" s="22"/>
      <c r="Q162" s="22"/>
      <c r="R162" s="22"/>
      <c r="S162" s="18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</row>
    <row r="163" spans="1:33" ht="15.75" customHeight="1" x14ac:dyDescent="0.2">
      <c r="A163" s="13"/>
      <c r="B163" s="13"/>
      <c r="C163" s="22"/>
      <c r="D163" s="22"/>
      <c r="E163" s="22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18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</row>
    <row r="164" spans="1:33" ht="15.75" customHeight="1" x14ac:dyDescent="0.2">
      <c r="A164" s="13"/>
      <c r="B164" s="13"/>
      <c r="C164" s="22"/>
      <c r="D164" s="22"/>
      <c r="E164" s="22"/>
      <c r="F164" s="22"/>
      <c r="G164" s="22"/>
      <c r="H164" s="22"/>
      <c r="I164" s="22"/>
      <c r="J164" s="22"/>
      <c r="K164" s="22"/>
      <c r="L164" s="22"/>
      <c r="M164" s="22"/>
      <c r="N164" s="22"/>
      <c r="O164" s="22"/>
      <c r="P164" s="22"/>
      <c r="Q164" s="22"/>
      <c r="R164" s="22"/>
      <c r="S164" s="18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</row>
    <row r="165" spans="1:33" ht="15.75" customHeight="1" x14ac:dyDescent="0.2">
      <c r="A165" s="13"/>
      <c r="B165" s="13"/>
      <c r="C165" s="22"/>
      <c r="D165" s="22"/>
      <c r="E165" s="22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18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</row>
    <row r="166" spans="1:33" ht="15.75" customHeight="1" x14ac:dyDescent="0.2">
      <c r="A166" s="13"/>
      <c r="B166" s="13"/>
      <c r="C166" s="22"/>
      <c r="D166" s="22"/>
      <c r="E166" s="22"/>
      <c r="F166" s="22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18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</row>
    <row r="167" spans="1:33" ht="15.75" customHeight="1" x14ac:dyDescent="0.2">
      <c r="A167" s="13"/>
      <c r="B167" s="13"/>
      <c r="C167" s="22"/>
      <c r="D167" s="22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18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</row>
    <row r="168" spans="1:33" ht="15.75" customHeight="1" x14ac:dyDescent="0.2">
      <c r="A168" s="13"/>
      <c r="B168" s="13"/>
      <c r="C168" s="22"/>
      <c r="D168" s="22"/>
      <c r="E168" s="22"/>
      <c r="F168" s="22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18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</row>
    <row r="169" spans="1:33" ht="15.75" customHeight="1" x14ac:dyDescent="0.2">
      <c r="A169" s="13"/>
      <c r="B169" s="13"/>
      <c r="C169" s="22"/>
      <c r="D169" s="22"/>
      <c r="E169" s="22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18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</row>
    <row r="170" spans="1:33" ht="15.75" customHeight="1" x14ac:dyDescent="0.2">
      <c r="A170" s="13"/>
      <c r="B170" s="13"/>
      <c r="C170" s="22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18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</row>
    <row r="171" spans="1:33" ht="15.75" customHeight="1" x14ac:dyDescent="0.2">
      <c r="A171" s="13"/>
      <c r="B171" s="13"/>
      <c r="C171" s="22"/>
      <c r="D171" s="22"/>
      <c r="E171" s="22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18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</row>
    <row r="172" spans="1:33" ht="15.75" customHeight="1" x14ac:dyDescent="0.2">
      <c r="A172" s="13"/>
      <c r="B172" s="13"/>
      <c r="C172" s="22"/>
      <c r="D172" s="22"/>
      <c r="E172" s="22"/>
      <c r="F172" s="22"/>
      <c r="G172" s="22"/>
      <c r="H172" s="22"/>
      <c r="I172" s="22"/>
      <c r="J172" s="22"/>
      <c r="K172" s="22"/>
      <c r="L172" s="22"/>
      <c r="M172" s="22"/>
      <c r="N172" s="22"/>
      <c r="O172" s="22"/>
      <c r="P172" s="22"/>
      <c r="Q172" s="22"/>
      <c r="R172" s="22"/>
      <c r="S172" s="18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</row>
    <row r="173" spans="1:33" ht="15.75" customHeight="1" x14ac:dyDescent="0.2">
      <c r="A173" s="13"/>
      <c r="B173" s="13"/>
      <c r="C173" s="22"/>
      <c r="D173" s="22"/>
      <c r="E173" s="22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18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</row>
    <row r="174" spans="1:33" ht="15.75" customHeight="1" x14ac:dyDescent="0.2">
      <c r="A174" s="13"/>
      <c r="B174" s="13"/>
      <c r="C174" s="22"/>
      <c r="D174" s="22"/>
      <c r="E174" s="22"/>
      <c r="F174" s="22"/>
      <c r="G174" s="22"/>
      <c r="H174" s="22"/>
      <c r="I174" s="22"/>
      <c r="J174" s="22"/>
      <c r="K174" s="22"/>
      <c r="L174" s="22"/>
      <c r="M174" s="22"/>
      <c r="N174" s="22"/>
      <c r="O174" s="22"/>
      <c r="P174" s="22"/>
      <c r="Q174" s="22"/>
      <c r="R174" s="22"/>
      <c r="S174" s="18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</row>
    <row r="175" spans="1:33" ht="15.75" customHeight="1" x14ac:dyDescent="0.2">
      <c r="A175" s="13"/>
      <c r="B175" s="13"/>
      <c r="C175" s="22"/>
      <c r="D175" s="22"/>
      <c r="E175" s="22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18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</row>
    <row r="176" spans="1:33" ht="15.75" customHeight="1" x14ac:dyDescent="0.2">
      <c r="A176" s="13"/>
      <c r="B176" s="13"/>
      <c r="C176" s="22"/>
      <c r="D176" s="22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  <c r="R176" s="22"/>
      <c r="S176" s="18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</row>
    <row r="177" spans="1:33" ht="15.75" customHeight="1" x14ac:dyDescent="0.2">
      <c r="A177" s="13"/>
      <c r="B177" s="13"/>
      <c r="C177" s="22"/>
      <c r="D177" s="22"/>
      <c r="E177" s="22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18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</row>
    <row r="178" spans="1:33" ht="15.75" customHeight="1" x14ac:dyDescent="0.2">
      <c r="A178" s="13"/>
      <c r="B178" s="13"/>
      <c r="C178" s="22"/>
      <c r="D178" s="22"/>
      <c r="E178" s="22"/>
      <c r="F178" s="22"/>
      <c r="G178" s="22"/>
      <c r="H178" s="22"/>
      <c r="I178" s="22"/>
      <c r="J178" s="22"/>
      <c r="K178" s="22"/>
      <c r="L178" s="22"/>
      <c r="M178" s="22"/>
      <c r="N178" s="22"/>
      <c r="O178" s="22"/>
      <c r="P178" s="22"/>
      <c r="Q178" s="22"/>
      <c r="R178" s="22"/>
      <c r="S178" s="18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</row>
    <row r="179" spans="1:33" ht="15.75" customHeight="1" x14ac:dyDescent="0.2">
      <c r="A179" s="13"/>
      <c r="B179" s="13"/>
      <c r="C179" s="22"/>
      <c r="D179" s="22"/>
      <c r="E179" s="22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18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</row>
    <row r="180" spans="1:33" ht="15.75" customHeight="1" x14ac:dyDescent="0.2">
      <c r="A180" s="13"/>
      <c r="B180" s="13"/>
      <c r="C180" s="22"/>
      <c r="D180" s="22"/>
      <c r="E180" s="22"/>
      <c r="F180" s="22"/>
      <c r="G180" s="22"/>
      <c r="H180" s="22"/>
      <c r="I180" s="22"/>
      <c r="J180" s="22"/>
      <c r="K180" s="22"/>
      <c r="L180" s="22"/>
      <c r="M180" s="22"/>
      <c r="N180" s="22"/>
      <c r="O180" s="22"/>
      <c r="P180" s="22"/>
      <c r="Q180" s="22"/>
      <c r="R180" s="22"/>
      <c r="S180" s="18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</row>
    <row r="181" spans="1:33" ht="15.75" customHeight="1" x14ac:dyDescent="0.2">
      <c r="A181" s="13"/>
      <c r="B181" s="13"/>
      <c r="C181" s="22"/>
      <c r="D181" s="22"/>
      <c r="E181" s="22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18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</row>
    <row r="182" spans="1:33" ht="15.75" customHeight="1" x14ac:dyDescent="0.2">
      <c r="A182" s="13"/>
      <c r="B182" s="13"/>
      <c r="C182" s="22"/>
      <c r="D182" s="22"/>
      <c r="E182" s="22"/>
      <c r="F182" s="22"/>
      <c r="G182" s="22"/>
      <c r="H182" s="22"/>
      <c r="I182" s="22"/>
      <c r="J182" s="22"/>
      <c r="K182" s="22"/>
      <c r="L182" s="22"/>
      <c r="M182" s="22"/>
      <c r="N182" s="22"/>
      <c r="O182" s="22"/>
      <c r="P182" s="22"/>
      <c r="Q182" s="22"/>
      <c r="R182" s="22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</row>
    <row r="183" spans="1:33" ht="15.75" customHeight="1" x14ac:dyDescent="0.2">
      <c r="A183" s="13"/>
      <c r="B183" s="13"/>
      <c r="C183" s="22"/>
      <c r="D183" s="22"/>
      <c r="E183" s="22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</row>
    <row r="184" spans="1:33" ht="15.75" customHeight="1" x14ac:dyDescent="0.2">
      <c r="A184" s="13"/>
      <c r="B184" s="13"/>
      <c r="C184" s="22"/>
      <c r="D184" s="22"/>
      <c r="E184" s="22"/>
      <c r="F184" s="22"/>
      <c r="G184" s="22"/>
      <c r="H184" s="22"/>
      <c r="I184" s="22"/>
      <c r="J184" s="22"/>
      <c r="K184" s="22"/>
      <c r="L184" s="22"/>
      <c r="M184" s="22"/>
      <c r="N184" s="22"/>
      <c r="O184" s="22"/>
      <c r="P184" s="22"/>
      <c r="Q184" s="22"/>
      <c r="R184" s="22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</row>
    <row r="185" spans="1:33" ht="15.75" customHeight="1" x14ac:dyDescent="0.2">
      <c r="C185" s="22"/>
      <c r="D185" s="22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</row>
    <row r="186" spans="1:33" ht="15.75" customHeight="1" x14ac:dyDescent="0.2">
      <c r="C186" s="22"/>
      <c r="D186" s="22"/>
      <c r="E186" s="22"/>
      <c r="F186" s="22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</row>
    <row r="187" spans="1:33" ht="15.75" customHeight="1" x14ac:dyDescent="0.2">
      <c r="C187" s="22"/>
      <c r="D187" s="22"/>
      <c r="E187" s="22"/>
      <c r="F187" s="22"/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22"/>
      <c r="R187" s="22"/>
    </row>
    <row r="188" spans="1:33" ht="15.75" customHeight="1" x14ac:dyDescent="0.2">
      <c r="C188" s="22"/>
      <c r="D188" s="22"/>
      <c r="E188" s="22"/>
      <c r="F188" s="22"/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22"/>
      <c r="R188" s="22"/>
    </row>
    <row r="189" spans="1:33" ht="15.75" customHeight="1" x14ac:dyDescent="0.2">
      <c r="C189" s="22"/>
      <c r="D189" s="22"/>
      <c r="E189" s="22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</row>
    <row r="190" spans="1:33" ht="15.75" customHeight="1" x14ac:dyDescent="0.2">
      <c r="C190" s="22"/>
      <c r="D190" s="22"/>
      <c r="E190" s="22"/>
      <c r="F190" s="22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</row>
    <row r="191" spans="1:33" ht="15.75" customHeight="1" x14ac:dyDescent="0.2">
      <c r="C191" s="22"/>
      <c r="D191" s="22"/>
      <c r="E191" s="22"/>
      <c r="F191" s="22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</row>
    <row r="192" spans="1:33" ht="15.75" customHeight="1" x14ac:dyDescent="0.2">
      <c r="C192" s="22"/>
      <c r="D192" s="22"/>
      <c r="E192" s="22"/>
      <c r="F192" s="22"/>
      <c r="G192" s="22"/>
      <c r="H192" s="22"/>
      <c r="I192" s="22"/>
      <c r="J192" s="22"/>
      <c r="K192" s="22"/>
      <c r="L192" s="22"/>
      <c r="M192" s="22"/>
      <c r="N192" s="22"/>
      <c r="O192" s="22"/>
      <c r="P192" s="22"/>
      <c r="Q192" s="22"/>
      <c r="R192" s="22"/>
    </row>
    <row r="193" spans="3:18" ht="15.75" customHeight="1" x14ac:dyDescent="0.2">
      <c r="C193" s="22"/>
      <c r="D193" s="22"/>
      <c r="E193" s="22"/>
      <c r="F193" s="22"/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22"/>
      <c r="R193" s="22"/>
    </row>
    <row r="194" spans="3:18" ht="15.75" customHeight="1" x14ac:dyDescent="0.2">
      <c r="C194" s="22"/>
      <c r="D194" s="22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  <c r="R194" s="22"/>
    </row>
    <row r="195" spans="3:18" ht="15.75" customHeight="1" x14ac:dyDescent="0.2">
      <c r="C195" s="22"/>
      <c r="D195" s="22"/>
      <c r="E195" s="22"/>
      <c r="F195" s="22"/>
      <c r="G195" s="22"/>
      <c r="H195" s="22"/>
      <c r="I195" s="22"/>
      <c r="J195" s="22"/>
      <c r="K195" s="22"/>
      <c r="L195" s="22"/>
      <c r="M195" s="22"/>
      <c r="N195" s="22"/>
      <c r="O195" s="22"/>
      <c r="P195" s="22"/>
      <c r="Q195" s="22"/>
      <c r="R195" s="22"/>
    </row>
    <row r="196" spans="3:18" ht="15.75" customHeight="1" x14ac:dyDescent="0.2">
      <c r="C196" s="22"/>
      <c r="D196" s="22"/>
      <c r="E196" s="22"/>
      <c r="F196" s="22"/>
      <c r="G196" s="22"/>
      <c r="H196" s="22"/>
      <c r="I196" s="22"/>
      <c r="J196" s="22"/>
      <c r="K196" s="22"/>
      <c r="L196" s="22"/>
      <c r="M196" s="22"/>
      <c r="N196" s="22"/>
      <c r="O196" s="22"/>
      <c r="P196" s="22"/>
      <c r="Q196" s="22"/>
      <c r="R196" s="22"/>
    </row>
    <row r="197" spans="3:18" ht="15.75" customHeight="1" x14ac:dyDescent="0.2">
      <c r="C197" s="22"/>
      <c r="D197" s="22"/>
      <c r="E197" s="22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</row>
    <row r="198" spans="3:18" ht="15.75" customHeight="1" x14ac:dyDescent="0.2">
      <c r="C198" s="22"/>
      <c r="D198" s="22"/>
      <c r="E198" s="22"/>
      <c r="F198" s="22"/>
      <c r="G198" s="22"/>
      <c r="H198" s="22"/>
      <c r="I198" s="22"/>
      <c r="J198" s="22"/>
      <c r="K198" s="22"/>
      <c r="L198" s="22"/>
      <c r="M198" s="22"/>
      <c r="N198" s="22"/>
      <c r="O198" s="22"/>
      <c r="P198" s="22"/>
      <c r="Q198" s="22"/>
      <c r="R198" s="22"/>
    </row>
    <row r="199" spans="3:18" ht="15.75" customHeight="1" x14ac:dyDescent="0.2">
      <c r="C199" s="22"/>
      <c r="D199" s="22"/>
      <c r="E199" s="22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</row>
    <row r="200" spans="3:18" ht="15.75" customHeight="1" x14ac:dyDescent="0.2">
      <c r="C200" s="22"/>
      <c r="D200" s="22"/>
      <c r="E200" s="22"/>
      <c r="F200" s="22"/>
      <c r="G200" s="22"/>
      <c r="H200" s="22"/>
      <c r="I200" s="22"/>
      <c r="J200" s="22"/>
      <c r="K200" s="22"/>
      <c r="L200" s="22"/>
      <c r="M200" s="22"/>
      <c r="N200" s="22"/>
      <c r="O200" s="22"/>
      <c r="P200" s="22"/>
      <c r="Q200" s="22"/>
      <c r="R200" s="22"/>
    </row>
    <row r="201" spans="3:18" ht="15.75" customHeight="1" x14ac:dyDescent="0.2">
      <c r="C201" s="22"/>
      <c r="D201" s="22"/>
      <c r="E201" s="22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</row>
    <row r="202" spans="3:18" ht="15.75" customHeight="1" x14ac:dyDescent="0.2">
      <c r="C202" s="22"/>
      <c r="D202" s="22"/>
      <c r="E202" s="22"/>
      <c r="F202" s="22"/>
      <c r="G202" s="22"/>
      <c r="H202" s="22"/>
      <c r="I202" s="22"/>
      <c r="J202" s="22"/>
      <c r="K202" s="22"/>
      <c r="L202" s="22"/>
      <c r="M202" s="22"/>
      <c r="N202" s="22"/>
      <c r="O202" s="22"/>
      <c r="P202" s="22"/>
      <c r="Q202" s="22"/>
      <c r="R202" s="22"/>
    </row>
    <row r="203" spans="3:18" ht="15.75" customHeight="1" x14ac:dyDescent="0.2">
      <c r="C203" s="22"/>
      <c r="D203" s="22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</row>
    <row r="204" spans="3:18" ht="15.75" customHeight="1" x14ac:dyDescent="0.2">
      <c r="C204" s="22"/>
      <c r="D204" s="22"/>
      <c r="E204" s="22"/>
      <c r="F204" s="22"/>
      <c r="G204" s="22"/>
      <c r="H204" s="22"/>
      <c r="I204" s="22"/>
      <c r="J204" s="22"/>
      <c r="K204" s="22"/>
      <c r="L204" s="22"/>
      <c r="M204" s="22"/>
      <c r="N204" s="22"/>
      <c r="O204" s="22"/>
      <c r="P204" s="22"/>
      <c r="Q204" s="22"/>
      <c r="R204" s="22"/>
    </row>
    <row r="205" spans="3:18" ht="15.75" customHeight="1" x14ac:dyDescent="0.2">
      <c r="C205" s="22"/>
      <c r="D205" s="22"/>
      <c r="E205" s="22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</row>
    <row r="206" spans="3:18" ht="15.75" customHeight="1" x14ac:dyDescent="0.2">
      <c r="C206" s="22"/>
      <c r="D206" s="22"/>
      <c r="E206" s="22"/>
      <c r="F206" s="22"/>
      <c r="G206" s="22"/>
      <c r="H206" s="22"/>
      <c r="I206" s="22"/>
      <c r="J206" s="22"/>
      <c r="K206" s="22"/>
      <c r="L206" s="22"/>
      <c r="M206" s="22"/>
      <c r="N206" s="22"/>
      <c r="O206" s="22"/>
      <c r="P206" s="22"/>
      <c r="Q206" s="22"/>
      <c r="R206" s="22"/>
    </row>
    <row r="207" spans="3:18" ht="15.75" customHeight="1" x14ac:dyDescent="0.2">
      <c r="C207" s="22"/>
      <c r="D207" s="22"/>
      <c r="E207" s="22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</row>
    <row r="208" spans="3:18" ht="15.75" customHeight="1" x14ac:dyDescent="0.2">
      <c r="C208" s="22"/>
      <c r="D208" s="22"/>
      <c r="E208" s="22"/>
      <c r="F208" s="22"/>
      <c r="G208" s="22"/>
      <c r="H208" s="22"/>
      <c r="I208" s="22"/>
      <c r="J208" s="22"/>
      <c r="K208" s="22"/>
      <c r="L208" s="22"/>
      <c r="M208" s="22"/>
      <c r="N208" s="22"/>
      <c r="O208" s="22"/>
      <c r="P208" s="22"/>
      <c r="Q208" s="22"/>
      <c r="R208" s="22"/>
    </row>
    <row r="209" spans="3:18" ht="15.75" customHeight="1" x14ac:dyDescent="0.2">
      <c r="C209" s="22"/>
      <c r="D209" s="22"/>
      <c r="E209" s="22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</row>
    <row r="210" spans="3:18" ht="15.75" customHeight="1" x14ac:dyDescent="0.2">
      <c r="C210" s="22"/>
      <c r="D210" s="22"/>
      <c r="E210" s="22"/>
      <c r="F210" s="22"/>
      <c r="G210" s="22"/>
      <c r="H210" s="22"/>
      <c r="I210" s="22"/>
      <c r="J210" s="22"/>
      <c r="K210" s="22"/>
      <c r="L210" s="22"/>
      <c r="M210" s="22"/>
      <c r="N210" s="22"/>
      <c r="O210" s="22"/>
      <c r="P210" s="22"/>
      <c r="Q210" s="22"/>
      <c r="R210" s="22"/>
    </row>
    <row r="211" spans="3:18" ht="15.75" customHeight="1" x14ac:dyDescent="0.2">
      <c r="C211" s="22"/>
      <c r="D211" s="22"/>
      <c r="E211" s="22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</row>
    <row r="212" spans="3:18" ht="15.75" customHeight="1" x14ac:dyDescent="0.2">
      <c r="C212" s="22"/>
      <c r="D212" s="22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  <c r="R212" s="22"/>
    </row>
    <row r="213" spans="3:18" ht="15.75" customHeight="1" x14ac:dyDescent="0.2">
      <c r="C213" s="22"/>
      <c r="D213" s="22"/>
      <c r="E213" s="22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</row>
    <row r="214" spans="3:18" ht="15.75" customHeight="1" x14ac:dyDescent="0.2">
      <c r="C214" s="22"/>
      <c r="D214" s="22"/>
      <c r="E214" s="22"/>
      <c r="F214" s="22"/>
      <c r="G214" s="22"/>
      <c r="H214" s="22"/>
      <c r="I214" s="22"/>
      <c r="J214" s="22"/>
      <c r="K214" s="22"/>
      <c r="L214" s="22"/>
      <c r="M214" s="22"/>
      <c r="N214" s="22"/>
      <c r="O214" s="22"/>
      <c r="P214" s="22"/>
      <c r="Q214" s="22"/>
      <c r="R214" s="22"/>
    </row>
    <row r="215" spans="3:18" ht="15.75" customHeight="1" x14ac:dyDescent="0.2">
      <c r="C215" s="22"/>
      <c r="D215" s="22"/>
      <c r="E215" s="22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</row>
    <row r="216" spans="3:18" ht="15.75" customHeight="1" x14ac:dyDescent="0.2">
      <c r="C216" s="22"/>
      <c r="D216" s="22"/>
      <c r="E216" s="22"/>
      <c r="F216" s="22"/>
      <c r="G216" s="22"/>
      <c r="H216" s="22"/>
      <c r="I216" s="22"/>
      <c r="J216" s="22"/>
      <c r="K216" s="22"/>
      <c r="L216" s="22"/>
      <c r="M216" s="22"/>
      <c r="N216" s="22"/>
      <c r="O216" s="22"/>
      <c r="P216" s="22"/>
      <c r="Q216" s="22"/>
      <c r="R216" s="22"/>
    </row>
    <row r="217" spans="3:18" ht="15.75" customHeight="1" x14ac:dyDescent="0.2">
      <c r="C217" s="22"/>
      <c r="D217" s="22"/>
      <c r="E217" s="22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</row>
    <row r="218" spans="3:18" ht="15.75" customHeight="1" x14ac:dyDescent="0.2">
      <c r="C218" s="22"/>
      <c r="D218" s="22"/>
      <c r="E218" s="22"/>
      <c r="F218" s="22"/>
      <c r="G218" s="22"/>
      <c r="H218" s="22"/>
      <c r="I218" s="22"/>
      <c r="J218" s="22"/>
      <c r="K218" s="22"/>
      <c r="L218" s="22"/>
      <c r="M218" s="22"/>
      <c r="N218" s="22"/>
      <c r="O218" s="22"/>
      <c r="P218" s="22"/>
      <c r="Q218" s="22"/>
      <c r="R218" s="22"/>
    </row>
    <row r="219" spans="3:18" ht="15.75" customHeight="1" x14ac:dyDescent="0.2">
      <c r="C219" s="22"/>
      <c r="D219" s="22"/>
      <c r="E219" s="22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</row>
    <row r="220" spans="3:18" ht="15.75" customHeight="1" x14ac:dyDescent="0.2">
      <c r="C220" s="22"/>
      <c r="D220" s="22"/>
      <c r="E220" s="22"/>
      <c r="F220" s="22"/>
      <c r="G220" s="22"/>
      <c r="H220" s="22"/>
      <c r="I220" s="22"/>
      <c r="J220" s="22"/>
      <c r="K220" s="22"/>
      <c r="L220" s="22"/>
      <c r="M220" s="22"/>
      <c r="N220" s="22"/>
      <c r="O220" s="22"/>
      <c r="P220" s="22"/>
      <c r="Q220" s="22"/>
      <c r="R220" s="22"/>
    </row>
    <row r="221" spans="3:18" ht="15.75" customHeight="1" x14ac:dyDescent="0.15"/>
    <row r="222" spans="3:18" ht="15.75" customHeight="1" x14ac:dyDescent="0.15"/>
    <row r="223" spans="3:18" ht="15.75" customHeight="1" x14ac:dyDescent="0.15"/>
    <row r="224" spans="3:18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G1000"/>
  <sheetViews>
    <sheetView tabSelected="1" workbookViewId="0">
      <pane xSplit="2" ySplit="3" topLeftCell="C4" activePane="bottomRight" state="frozen"/>
      <selection activeCell="C4" sqref="C4:XFD31"/>
      <selection pane="topRight" activeCell="C4" sqref="C4:XFD31"/>
      <selection pane="bottomLeft" activeCell="C4" sqref="C4:XFD31"/>
      <selection pane="bottomRight" activeCell="C4" sqref="C4:XFD31"/>
    </sheetView>
  </sheetViews>
  <sheetFormatPr baseColWidth="10" defaultColWidth="14.5" defaultRowHeight="15" customHeight="1" x14ac:dyDescent="0.15"/>
  <cols>
    <col min="1" max="1" width="14.83203125" customWidth="1"/>
    <col min="2" max="2" width="44.66406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6.83203125" customWidth="1"/>
    <col min="16" max="16" width="11" customWidth="1"/>
    <col min="17" max="18" width="8.5" customWidth="1"/>
    <col min="19" max="19" width="8.33203125" customWidth="1"/>
    <col min="20" max="20" width="11.5" customWidth="1"/>
    <col min="21" max="21" width="13.33203125" customWidth="1"/>
    <col min="22" max="22" width="13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29" t="str">
        <f ca="1">IFERROR(__xludf.DUMMYFUNCTION("IFERROR(VLOOKUP(B2,IMPORTRANGE(""https://docs.google.com/spreadsheets/d/1x0DhHglkXKoEBOD2MBsuK_EyIr1ouxD2ftIpqOYFa-k/edit?usp=sharing"",""OllieShops-SKU-Specific Info!B1:BJ7000""),4,FALSE),"""")"),"Professional Cornhole Bags - Set of 8 Regulation All Weather Two Sided Bean Bags for Pro Corn Hole Game - 4 Orange &amp; 4 Gray")</f>
        <v>Professional Cornhole Bags - Set of 8 Regulation All Weather Two Sided Bean Bags for Pro Corn Hole Game - 4 Orange &amp; 4 Gray</v>
      </c>
      <c r="B1" s="30"/>
      <c r="C1" s="31" t="s">
        <v>0</v>
      </c>
      <c r="D1" s="33" t="s">
        <v>1</v>
      </c>
      <c r="E1" s="33" t="s">
        <v>2</v>
      </c>
      <c r="F1" s="35" t="s">
        <v>3</v>
      </c>
      <c r="G1" s="35" t="s">
        <v>4</v>
      </c>
      <c r="H1" s="36" t="s">
        <v>5</v>
      </c>
      <c r="I1" s="33" t="s">
        <v>6</v>
      </c>
      <c r="J1" s="33" t="s">
        <v>7</v>
      </c>
      <c r="K1" s="33" t="s">
        <v>8</v>
      </c>
      <c r="L1" s="33" t="s">
        <v>9</v>
      </c>
      <c r="M1" s="40" t="s">
        <v>10</v>
      </c>
      <c r="N1" s="41" t="s">
        <v>11</v>
      </c>
      <c r="O1" s="33" t="s">
        <v>12</v>
      </c>
      <c r="P1" s="33" t="s">
        <v>13</v>
      </c>
      <c r="Q1" s="33" t="s">
        <v>14</v>
      </c>
      <c r="R1" s="33" t="s">
        <v>15</v>
      </c>
      <c r="S1" s="47" t="s">
        <v>16</v>
      </c>
      <c r="T1" s="42" t="s">
        <v>17</v>
      </c>
      <c r="U1" s="42" t="s">
        <v>18</v>
      </c>
      <c r="V1" s="42" t="s">
        <v>19</v>
      </c>
      <c r="W1" s="42" t="s">
        <v>20</v>
      </c>
      <c r="X1" s="42" t="s">
        <v>21</v>
      </c>
      <c r="Y1" s="42" t="s">
        <v>22</v>
      </c>
      <c r="Z1" s="42" t="s">
        <v>23</v>
      </c>
      <c r="AA1" s="42" t="s">
        <v>24</v>
      </c>
      <c r="AB1" s="42" t="s">
        <v>25</v>
      </c>
      <c r="AC1" s="42" t="s">
        <v>26</v>
      </c>
      <c r="AD1" s="44" t="s">
        <v>27</v>
      </c>
      <c r="AE1" s="45" t="s">
        <v>28</v>
      </c>
      <c r="AF1" s="46" t="s">
        <v>29</v>
      </c>
      <c r="AG1" s="45" t="s">
        <v>30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IFERROR(__xludf.DUMMYFUNCTION("IFERROR(VLOOKUP(B2,IMPORTRANGE(""https://docs.google.com/spreadsheets/d/1x0DhHglkXKoEBOD2MBsuK_EyIr1ouxD2ftIpqOYFa-k/edit?usp=sharing"",""OllieShops-SKU-Specific Info!B1:BJ7000""),3,FALSE),"""")"),"B07ZTN53MP")</f>
        <v>B07ZTN53MP</v>
      </c>
      <c r="B2" s="3" t="s">
        <v>106</v>
      </c>
      <c r="C2" s="32"/>
      <c r="D2" s="34"/>
      <c r="E2" s="32"/>
      <c r="F2" s="34"/>
      <c r="G2" s="34"/>
      <c r="H2" s="37"/>
      <c r="I2" s="34"/>
      <c r="J2" s="34"/>
      <c r="K2" s="37"/>
      <c r="L2" s="37"/>
      <c r="M2" s="37"/>
      <c r="N2" s="34"/>
      <c r="O2" s="34"/>
      <c r="P2" s="32"/>
      <c r="Q2" s="34"/>
      <c r="R2" s="34"/>
      <c r="S2" s="30"/>
      <c r="T2" s="30"/>
      <c r="U2" s="43"/>
      <c r="V2" s="43"/>
      <c r="W2" s="30"/>
      <c r="X2" s="30"/>
      <c r="Y2" s="30"/>
      <c r="Z2" s="30"/>
      <c r="AA2" s="43"/>
      <c r="AB2" s="43"/>
      <c r="AC2" s="43"/>
      <c r="AD2" s="43"/>
      <c r="AE2" s="30"/>
      <c r="AF2" s="30"/>
      <c r="AG2" s="30"/>
    </row>
    <row r="3" spans="1:33" ht="16" x14ac:dyDescent="0.15">
      <c r="A3" s="38" t="s">
        <v>32</v>
      </c>
      <c r="B3" s="39"/>
      <c r="C3" s="4">
        <f>((AE31+AF31)/0.85)*-1</f>
        <v>19.195835294117646</v>
      </c>
      <c r="D3" s="5">
        <f>SUM(D4:D99763)</f>
        <v>15</v>
      </c>
      <c r="E3" s="5"/>
      <c r="F3" s="6">
        <f t="shared" ref="F3:G3" si="0">SUM(F4:F99763)</f>
        <v>375.57</v>
      </c>
      <c r="G3" s="6">
        <f t="shared" si="0"/>
        <v>0</v>
      </c>
      <c r="H3" s="7">
        <f>G3/F3*-1</f>
        <v>0</v>
      </c>
      <c r="I3" s="8">
        <f>J3/F3</f>
        <v>0.18683232044884363</v>
      </c>
      <c r="J3" s="6">
        <f>SUM(J4:J99763)</f>
        <v>70.168614590972197</v>
      </c>
      <c r="K3" s="6">
        <f>J3/D3</f>
        <v>4.6779076393981462</v>
      </c>
      <c r="L3" s="5"/>
      <c r="M3" s="9"/>
      <c r="N3" s="10"/>
      <c r="O3" s="5" t="str">
        <f ca="1">IFERROR(__xludf.DUMMYFUNCTION("IFERROR(VLOOKUP(B2,IMPORTRANGE(""https://docs.google.com/spreadsheets/d/1owCo6kL_VFQ5nPTdNogErmCBLjNiktT1m3SzTrxu3R0/edit#gid=2146806407"",""Ollie Shops - Compiled!b1:g5000""),2,FALSE),"""")"),"")</f>
        <v/>
      </c>
      <c r="P3" s="5"/>
      <c r="Q3" s="11"/>
      <c r="R3" s="11"/>
      <c r="S3" s="23"/>
      <c r="T3" s="10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10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10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5">
        <f>SUM(W4:W99763)</f>
        <v>0</v>
      </c>
      <c r="X3" s="7">
        <f>AVERAGE(X4:X99763)</f>
        <v>0</v>
      </c>
      <c r="Y3" s="6">
        <f>ROUND(AVERAGE(Y4:Y99763),2)</f>
        <v>0</v>
      </c>
      <c r="Z3" s="5"/>
      <c r="AA3" s="5"/>
      <c r="AB3" s="5"/>
      <c r="AC3" s="5"/>
      <c r="AD3" s="5"/>
      <c r="AE3" s="12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Info!B2:BZ7000""),36,false)),"""")*-1"),-8.39379125374999)</f>
        <v>-8.3937912537499901</v>
      </c>
      <c r="AG3" s="6">
        <f>SUM(AG4:AG99763)</f>
        <v>0</v>
      </c>
    </row>
    <row r="4" spans="1:33" s="52" customFormat="1" ht="15.75" hidden="1" customHeight="1" x14ac:dyDescent="0.2">
      <c r="A4" s="13" t="s">
        <v>33</v>
      </c>
      <c r="B4" s="13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48"/>
      <c r="T4" s="48"/>
      <c r="U4" s="49"/>
      <c r="V4" s="54"/>
      <c r="W4" s="48"/>
      <c r="X4" s="48"/>
      <c r="Y4" s="48"/>
      <c r="Z4" s="48"/>
      <c r="AA4" s="48"/>
      <c r="AB4" s="51"/>
      <c r="AC4" s="48"/>
      <c r="AD4" s="48"/>
      <c r="AE4" s="48"/>
      <c r="AF4" s="48"/>
      <c r="AG4" s="48"/>
    </row>
    <row r="5" spans="1:33" s="52" customFormat="1" ht="15.75" hidden="1" customHeight="1" x14ac:dyDescent="0.2">
      <c r="A5" s="13" t="s">
        <v>34</v>
      </c>
      <c r="B5" s="13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48"/>
      <c r="T5" s="48"/>
      <c r="U5" s="49"/>
      <c r="V5" s="54"/>
      <c r="W5" s="48"/>
      <c r="X5" s="48"/>
      <c r="Y5" s="48"/>
      <c r="Z5" s="48"/>
      <c r="AA5" s="48"/>
      <c r="AB5" s="51"/>
      <c r="AC5" s="48"/>
      <c r="AD5" s="48"/>
      <c r="AE5" s="48"/>
      <c r="AF5" s="48"/>
      <c r="AG5" s="48"/>
    </row>
    <row r="6" spans="1:33" s="52" customFormat="1" ht="15.75" hidden="1" customHeight="1" x14ac:dyDescent="0.2">
      <c r="A6" s="13" t="s">
        <v>35</v>
      </c>
      <c r="B6" s="13"/>
      <c r="C6" s="17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48"/>
      <c r="T6" s="48"/>
      <c r="U6" s="49"/>
      <c r="V6" s="54"/>
      <c r="W6" s="48"/>
      <c r="X6" s="48"/>
      <c r="Y6" s="48"/>
      <c r="Z6" s="48"/>
      <c r="AA6" s="48"/>
      <c r="AB6" s="51"/>
      <c r="AC6" s="48"/>
      <c r="AD6" s="48"/>
      <c r="AE6" s="48"/>
      <c r="AF6" s="48"/>
      <c r="AG6" s="48"/>
    </row>
    <row r="7" spans="1:33" s="52" customFormat="1" ht="15.75" hidden="1" customHeight="1" x14ac:dyDescent="0.2">
      <c r="A7" s="13" t="s">
        <v>36</v>
      </c>
      <c r="B7" s="13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48"/>
      <c r="T7" s="48"/>
      <c r="U7" s="49"/>
      <c r="V7" s="54"/>
      <c r="W7" s="48"/>
      <c r="X7" s="48"/>
      <c r="Y7" s="48"/>
      <c r="Z7" s="48"/>
      <c r="AA7" s="48"/>
      <c r="AB7" s="51"/>
      <c r="AC7" s="48"/>
      <c r="AD7" s="48"/>
      <c r="AE7" s="48"/>
      <c r="AF7" s="48"/>
      <c r="AG7" s="48"/>
    </row>
    <row r="8" spans="1:33" s="52" customFormat="1" ht="15.75" hidden="1" customHeight="1" x14ac:dyDescent="0.2">
      <c r="A8" s="13" t="s">
        <v>37</v>
      </c>
      <c r="B8" s="13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48"/>
      <c r="T8" s="48"/>
      <c r="U8" s="49"/>
      <c r="V8" s="54"/>
      <c r="W8" s="48"/>
      <c r="X8" s="48"/>
      <c r="Y8" s="48"/>
      <c r="Z8" s="48"/>
      <c r="AA8" s="48"/>
      <c r="AB8" s="51"/>
      <c r="AC8" s="48"/>
      <c r="AD8" s="48"/>
      <c r="AE8" s="48"/>
      <c r="AF8" s="48"/>
      <c r="AG8" s="48"/>
    </row>
    <row r="9" spans="1:33" s="52" customFormat="1" ht="15.75" hidden="1" customHeight="1" x14ac:dyDescent="0.2">
      <c r="A9" s="13" t="s">
        <v>38</v>
      </c>
      <c r="B9" s="13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48"/>
      <c r="T9" s="48"/>
      <c r="U9" s="49"/>
      <c r="V9" s="54"/>
      <c r="W9" s="48"/>
      <c r="X9" s="48"/>
      <c r="Y9" s="48"/>
      <c r="Z9" s="48"/>
      <c r="AA9" s="48"/>
      <c r="AB9" s="51"/>
      <c r="AC9" s="48"/>
      <c r="AD9" s="48"/>
      <c r="AE9" s="48"/>
      <c r="AF9" s="48"/>
      <c r="AG9" s="48"/>
    </row>
    <row r="10" spans="1:33" s="52" customFormat="1" ht="15.75" hidden="1" customHeight="1" x14ac:dyDescent="0.2">
      <c r="A10" s="13" t="s">
        <v>39</v>
      </c>
      <c r="B10" s="13"/>
      <c r="C10" s="17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48"/>
      <c r="T10" s="48"/>
      <c r="U10" s="49"/>
      <c r="V10" s="54"/>
      <c r="W10" s="48"/>
      <c r="X10" s="48"/>
      <c r="Y10" s="48"/>
      <c r="Z10" s="48"/>
      <c r="AA10" s="48"/>
      <c r="AB10" s="51"/>
      <c r="AC10" s="48"/>
      <c r="AD10" s="48"/>
      <c r="AE10" s="48"/>
      <c r="AF10" s="48"/>
      <c r="AG10" s="48"/>
    </row>
    <row r="11" spans="1:33" s="52" customFormat="1" ht="15.75" hidden="1" customHeight="1" x14ac:dyDescent="0.2">
      <c r="A11" s="13" t="s">
        <v>40</v>
      </c>
      <c r="B11" s="13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48"/>
      <c r="T11" s="48"/>
      <c r="U11" s="49"/>
      <c r="V11" s="54"/>
      <c r="W11" s="48"/>
      <c r="X11" s="48"/>
      <c r="Y11" s="48"/>
      <c r="Z11" s="48"/>
      <c r="AA11" s="48"/>
      <c r="AB11" s="51"/>
      <c r="AC11" s="48"/>
      <c r="AD11" s="48"/>
      <c r="AE11" s="48"/>
      <c r="AF11" s="48"/>
      <c r="AG11" s="48"/>
    </row>
    <row r="12" spans="1:33" s="52" customFormat="1" ht="15.75" hidden="1" customHeight="1" x14ac:dyDescent="0.2">
      <c r="A12" s="13" t="s">
        <v>41</v>
      </c>
      <c r="B12" s="13"/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48"/>
      <c r="T12" s="48"/>
      <c r="U12" s="49"/>
      <c r="V12" s="54"/>
      <c r="W12" s="48"/>
      <c r="X12" s="48"/>
      <c r="Y12" s="48"/>
      <c r="Z12" s="48"/>
      <c r="AA12" s="48"/>
      <c r="AB12" s="51"/>
      <c r="AC12" s="48"/>
      <c r="AD12" s="48"/>
      <c r="AE12" s="48"/>
      <c r="AF12" s="48"/>
      <c r="AG12" s="48"/>
    </row>
    <row r="13" spans="1:33" s="52" customFormat="1" ht="15.75" hidden="1" customHeight="1" x14ac:dyDescent="0.2">
      <c r="A13" s="13" t="s">
        <v>42</v>
      </c>
      <c r="B13" s="13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48"/>
      <c r="T13" s="48"/>
      <c r="U13" s="49"/>
      <c r="V13" s="54"/>
      <c r="W13" s="48"/>
      <c r="X13" s="48"/>
      <c r="Y13" s="48"/>
      <c r="Z13" s="48"/>
      <c r="AA13" s="48"/>
      <c r="AB13" s="51"/>
      <c r="AC13" s="48"/>
      <c r="AD13" s="48"/>
      <c r="AE13" s="48"/>
      <c r="AF13" s="48"/>
      <c r="AG13" s="48"/>
    </row>
    <row r="14" spans="1:33" s="52" customFormat="1" ht="15.75" hidden="1" customHeight="1" x14ac:dyDescent="0.2">
      <c r="A14" s="13" t="s">
        <v>43</v>
      </c>
      <c r="B14" s="13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48"/>
      <c r="T14" s="48"/>
      <c r="U14" s="49"/>
      <c r="V14" s="54"/>
      <c r="W14" s="48"/>
      <c r="X14" s="48"/>
      <c r="Y14" s="48"/>
      <c r="Z14" s="48"/>
      <c r="AA14" s="48"/>
      <c r="AB14" s="51"/>
      <c r="AC14" s="48"/>
      <c r="AD14" s="48"/>
      <c r="AE14" s="48"/>
      <c r="AF14" s="48"/>
      <c r="AG14" s="48"/>
    </row>
    <row r="15" spans="1:33" s="52" customFormat="1" ht="15.75" hidden="1" customHeight="1" x14ac:dyDescent="0.2">
      <c r="A15" s="13" t="s">
        <v>44</v>
      </c>
      <c r="B15" s="13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48"/>
      <c r="T15" s="48"/>
      <c r="U15" s="49"/>
      <c r="V15" s="54"/>
      <c r="W15" s="48"/>
      <c r="X15" s="48"/>
      <c r="Y15" s="48"/>
      <c r="Z15" s="48"/>
      <c r="AA15" s="48"/>
      <c r="AB15" s="51"/>
      <c r="AC15" s="48"/>
      <c r="AD15" s="48"/>
      <c r="AE15" s="48"/>
      <c r="AF15" s="48"/>
      <c r="AG15" s="48"/>
    </row>
    <row r="16" spans="1:33" s="52" customFormat="1" ht="15.75" hidden="1" customHeight="1" x14ac:dyDescent="0.2">
      <c r="A16" s="13" t="s">
        <v>45</v>
      </c>
      <c r="B16" s="13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48"/>
      <c r="T16" s="48"/>
      <c r="U16" s="49"/>
      <c r="V16" s="54"/>
      <c r="W16" s="48"/>
      <c r="X16" s="48"/>
      <c r="Y16" s="48"/>
      <c r="Z16" s="48"/>
      <c r="AA16" s="48"/>
      <c r="AB16" s="51"/>
      <c r="AC16" s="48"/>
      <c r="AD16" s="48"/>
      <c r="AE16" s="48"/>
      <c r="AF16" s="48"/>
      <c r="AG16" s="48"/>
    </row>
    <row r="17" spans="1:33" s="52" customFormat="1" ht="15.75" hidden="1" customHeight="1" x14ac:dyDescent="0.2">
      <c r="A17" s="13" t="s">
        <v>46</v>
      </c>
      <c r="B17" s="13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48"/>
      <c r="T17" s="48"/>
      <c r="U17" s="49"/>
      <c r="V17" s="54"/>
      <c r="W17" s="48"/>
      <c r="X17" s="48"/>
      <c r="Y17" s="48"/>
      <c r="Z17" s="48"/>
      <c r="AA17" s="48"/>
      <c r="AB17" s="51"/>
      <c r="AC17" s="48"/>
      <c r="AD17" s="48"/>
      <c r="AE17" s="48"/>
      <c r="AF17" s="48"/>
      <c r="AG17" s="48"/>
    </row>
    <row r="18" spans="1:33" s="52" customFormat="1" ht="15.75" hidden="1" customHeight="1" x14ac:dyDescent="0.2">
      <c r="A18" s="13" t="s">
        <v>47</v>
      </c>
      <c r="B18" s="13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48"/>
      <c r="T18" s="48"/>
      <c r="U18" s="49"/>
      <c r="V18" s="54"/>
      <c r="W18" s="48"/>
      <c r="X18" s="48"/>
      <c r="Y18" s="48"/>
      <c r="Z18" s="48"/>
      <c r="AA18" s="48"/>
      <c r="AB18" s="51"/>
      <c r="AC18" s="48"/>
      <c r="AD18" s="48"/>
      <c r="AE18" s="48"/>
      <c r="AF18" s="48"/>
      <c r="AG18" s="48"/>
    </row>
    <row r="19" spans="1:33" s="52" customFormat="1" ht="15.75" hidden="1" customHeight="1" x14ac:dyDescent="0.2">
      <c r="A19" s="13" t="s">
        <v>83</v>
      </c>
      <c r="B19" s="13"/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48"/>
      <c r="T19" s="48"/>
      <c r="U19" s="49"/>
      <c r="V19" s="54"/>
      <c r="W19" s="48"/>
      <c r="X19" s="48"/>
      <c r="Y19" s="48"/>
      <c r="Z19" s="48"/>
      <c r="AA19" s="48"/>
      <c r="AB19" s="51"/>
      <c r="AC19" s="48"/>
      <c r="AD19" s="48"/>
      <c r="AE19" s="48"/>
      <c r="AF19" s="48"/>
      <c r="AG19" s="48"/>
    </row>
    <row r="20" spans="1:33" s="52" customFormat="1" ht="15.75" customHeight="1" x14ac:dyDescent="0.2">
      <c r="A20" s="13" t="s">
        <v>49</v>
      </c>
      <c r="B20" s="13"/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48"/>
      <c r="T20" s="48"/>
      <c r="U20" s="49"/>
      <c r="V20" s="54"/>
      <c r="W20" s="48"/>
      <c r="X20" s="48"/>
      <c r="Y20" s="48"/>
      <c r="Z20" s="48"/>
      <c r="AA20" s="48"/>
      <c r="AB20" s="51"/>
      <c r="AC20" s="48"/>
      <c r="AD20" s="48"/>
      <c r="AE20" s="48"/>
      <c r="AF20" s="48"/>
      <c r="AG20" s="48"/>
    </row>
    <row r="21" spans="1:33" s="52" customFormat="1" ht="15.75" hidden="1" customHeight="1" x14ac:dyDescent="0.2">
      <c r="A21" s="13" t="s">
        <v>50</v>
      </c>
      <c r="B21" s="13"/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48"/>
      <c r="T21" s="48"/>
      <c r="U21" s="49"/>
      <c r="V21" s="54"/>
      <c r="W21" s="48"/>
      <c r="X21" s="48"/>
      <c r="Y21" s="48"/>
      <c r="Z21" s="48"/>
      <c r="AA21" s="48"/>
      <c r="AB21" s="51"/>
      <c r="AC21" s="48"/>
      <c r="AD21" s="48"/>
      <c r="AE21" s="48"/>
      <c r="AF21" s="48"/>
      <c r="AG21" s="48"/>
    </row>
    <row r="22" spans="1:33" s="52" customFormat="1" ht="15.75" hidden="1" customHeight="1" x14ac:dyDescent="0.2">
      <c r="A22" s="13" t="s">
        <v>51</v>
      </c>
      <c r="B22" s="13"/>
      <c r="C22" s="17"/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48"/>
      <c r="T22" s="48"/>
      <c r="U22" s="49"/>
      <c r="V22" s="54"/>
      <c r="W22" s="48"/>
      <c r="X22" s="48"/>
      <c r="Y22" s="48"/>
      <c r="Z22" s="48"/>
      <c r="AA22" s="48"/>
      <c r="AB22" s="51"/>
      <c r="AC22" s="48"/>
      <c r="AD22" s="48"/>
      <c r="AE22" s="48"/>
      <c r="AF22" s="48"/>
      <c r="AG22" s="48"/>
    </row>
    <row r="23" spans="1:33" s="52" customFormat="1" ht="15.75" hidden="1" customHeight="1" x14ac:dyDescent="0.2">
      <c r="A23" s="13" t="s">
        <v>52</v>
      </c>
      <c r="B23" s="13"/>
      <c r="C23" s="17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48"/>
      <c r="T23" s="48"/>
      <c r="U23" s="49"/>
      <c r="V23" s="54"/>
      <c r="W23" s="48"/>
      <c r="X23" s="48"/>
      <c r="Y23" s="48"/>
      <c r="Z23" s="48"/>
      <c r="AA23" s="48"/>
      <c r="AB23" s="51"/>
      <c r="AC23" s="48"/>
      <c r="AD23" s="48"/>
      <c r="AE23" s="48"/>
      <c r="AF23" s="48"/>
      <c r="AG23" s="48"/>
    </row>
    <row r="24" spans="1:33" s="52" customFormat="1" ht="15.75" hidden="1" customHeight="1" x14ac:dyDescent="0.2">
      <c r="A24" s="13" t="s">
        <v>53</v>
      </c>
      <c r="B24" s="13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48"/>
      <c r="T24" s="48"/>
      <c r="U24" s="49"/>
      <c r="V24" s="54"/>
      <c r="W24" s="48"/>
      <c r="X24" s="48"/>
      <c r="Y24" s="48"/>
      <c r="Z24" s="48"/>
      <c r="AA24" s="48"/>
      <c r="AB24" s="51"/>
      <c r="AC24" s="48"/>
      <c r="AD24" s="48"/>
      <c r="AE24" s="48"/>
      <c r="AF24" s="48"/>
      <c r="AG24" s="48"/>
    </row>
    <row r="25" spans="1:33" s="52" customFormat="1" ht="15.75" customHeight="1" x14ac:dyDescent="0.2">
      <c r="A25" s="13" t="s">
        <v>54</v>
      </c>
      <c r="B25" s="13"/>
      <c r="C25" s="17">
        <f t="shared" ref="C25:C31" si="1">IFERROR(F25/D25," - ")</f>
        <v>34.950000000000003</v>
      </c>
      <c r="D25" s="17">
        <v>5</v>
      </c>
      <c r="E25" s="17">
        <v>0</v>
      </c>
      <c r="F25" s="17">
        <v>174.75</v>
      </c>
      <c r="G25" s="17">
        <v>0</v>
      </c>
      <c r="H25" s="17">
        <f t="shared" ref="H25:H31" si="2">G25/F25*-1</f>
        <v>0</v>
      </c>
      <c r="I25" s="17">
        <f t="shared" ref="I25:I31" si="3">J25/F25</f>
        <v>0.37274000844460331</v>
      </c>
      <c r="J25" s="17">
        <f t="shared" ref="J25:J31" si="4">F25*0.85+G25+AF25*D25+D25*AE25+AG25+AD25</f>
        <v>65.136316475694429</v>
      </c>
      <c r="K25" s="17">
        <f t="shared" ref="K25:K31" si="5">J25/D25</f>
        <v>13.027263295138885</v>
      </c>
      <c r="L25" s="17">
        <v>71</v>
      </c>
      <c r="M25" s="17">
        <f t="shared" ref="M25:M31" si="6">IFERROR(D25/L25,"-")</f>
        <v>7.0422535211267609E-2</v>
      </c>
      <c r="N25" s="17">
        <v>0</v>
      </c>
      <c r="O25" s="17">
        <f t="shared" ref="O25:P25" si="7">D25/7</f>
        <v>0.7142857142857143</v>
      </c>
      <c r="P25" s="17">
        <f t="shared" si="7"/>
        <v>0</v>
      </c>
      <c r="Q25" s="17">
        <f t="shared" ref="Q25:Q31" si="8">ROUNDDOWN(N25/(O25+P25),0)</f>
        <v>0</v>
      </c>
      <c r="R25" s="17"/>
      <c r="S25" s="48">
        <v>0</v>
      </c>
      <c r="T25" s="48" t="s">
        <v>56</v>
      </c>
      <c r="U25" s="49" t="s">
        <v>56</v>
      </c>
      <c r="V25" s="54" t="s">
        <v>56</v>
      </c>
      <c r="W25" s="48">
        <v>0</v>
      </c>
      <c r="X25" s="48">
        <f t="shared" ref="X25:X31" si="9">IFERROR(W25/D25,0)</f>
        <v>0</v>
      </c>
      <c r="Y25" s="48">
        <f t="shared" ref="Y25:Y31" si="10">IFERROR(G25/(W25+Z25)*-1,0)</f>
        <v>0</v>
      </c>
      <c r="Z25" s="48">
        <v>0</v>
      </c>
      <c r="AA25" s="48" t="s">
        <v>57</v>
      </c>
      <c r="AB25" s="51">
        <f t="shared" ref="AB25:AB31" si="11">IF(OR(AA25="UsLargeStandardSize",AA25="UsSmallStandardSize"),-0.69,-0.48)</f>
        <v>-0.69</v>
      </c>
      <c r="AC25" s="48">
        <v>0.26360630787037037</v>
      </c>
      <c r="AD25" s="48">
        <f t="shared" ref="AD25:AD31" si="12">IFERROR(AB25*AC25*D25*2,0)</f>
        <v>-1.8188835243055554</v>
      </c>
      <c r="AE25" s="48">
        <v>-7.18</v>
      </c>
      <c r="AF25" s="48">
        <v>-9.1364599999999996</v>
      </c>
      <c r="AG25" s="48">
        <v>0</v>
      </c>
    </row>
    <row r="26" spans="1:33" s="52" customFormat="1" ht="15.75" customHeight="1" x14ac:dyDescent="0.2">
      <c r="A26" s="13" t="s">
        <v>58</v>
      </c>
      <c r="B26" s="13" t="s">
        <v>107</v>
      </c>
      <c r="C26" s="17">
        <f t="shared" si="1"/>
        <v>0</v>
      </c>
      <c r="D26" s="17">
        <v>1</v>
      </c>
      <c r="E26" s="17">
        <v>0</v>
      </c>
      <c r="F26" s="17">
        <v>0</v>
      </c>
      <c r="G26" s="17">
        <v>0</v>
      </c>
      <c r="H26" s="17" t="e">
        <f t="shared" si="2"/>
        <v>#DIV/0!</v>
      </c>
      <c r="I26" s="17" t="e">
        <f t="shared" si="3"/>
        <v>#DIV/0!</v>
      </c>
      <c r="J26" s="17">
        <f t="shared" si="4"/>
        <v>-16.576480590277779</v>
      </c>
      <c r="K26" s="17">
        <f t="shared" si="5"/>
        <v>-16.576480590277779</v>
      </c>
      <c r="L26" s="17">
        <v>242</v>
      </c>
      <c r="M26" s="17">
        <f t="shared" si="6"/>
        <v>4.1322314049586778E-3</v>
      </c>
      <c r="N26" s="17">
        <v>55</v>
      </c>
      <c r="O26" s="17">
        <f t="shared" ref="O26:P26" si="13">D26/7</f>
        <v>0.14285714285714285</v>
      </c>
      <c r="P26" s="17">
        <f t="shared" si="13"/>
        <v>0</v>
      </c>
      <c r="Q26" s="17">
        <f t="shared" si="8"/>
        <v>385</v>
      </c>
      <c r="R26" s="17"/>
      <c r="S26" s="48">
        <v>4.4117647058823532E-2</v>
      </c>
      <c r="T26" s="48" t="s">
        <v>56</v>
      </c>
      <c r="U26" s="49" t="s">
        <v>56</v>
      </c>
      <c r="V26" s="54" t="s">
        <v>56</v>
      </c>
      <c r="W26" s="48">
        <v>0</v>
      </c>
      <c r="X26" s="48">
        <f t="shared" si="9"/>
        <v>0</v>
      </c>
      <c r="Y26" s="48">
        <f t="shared" si="10"/>
        <v>0</v>
      </c>
      <c r="Z26" s="48">
        <v>0</v>
      </c>
      <c r="AA26" s="48" t="s">
        <v>57</v>
      </c>
      <c r="AB26" s="51">
        <f t="shared" si="11"/>
        <v>-0.69</v>
      </c>
      <c r="AC26" s="48">
        <v>0.1884207175925926</v>
      </c>
      <c r="AD26" s="48">
        <f t="shared" si="12"/>
        <v>-0.2600205902777778</v>
      </c>
      <c r="AE26" s="48">
        <v>-7.18</v>
      </c>
      <c r="AF26" s="48">
        <v>-9.1364599999999996</v>
      </c>
      <c r="AG26" s="48">
        <v>0</v>
      </c>
    </row>
    <row r="27" spans="1:33" s="52" customFormat="1" ht="15.75" customHeight="1" x14ac:dyDescent="0.2">
      <c r="A27" s="13" t="s">
        <v>60</v>
      </c>
      <c r="B27" s="13"/>
      <c r="C27" s="17">
        <f t="shared" si="1"/>
        <v>27.795000000000002</v>
      </c>
      <c r="D27" s="17">
        <v>4</v>
      </c>
      <c r="E27" s="17">
        <v>0</v>
      </c>
      <c r="F27" s="17">
        <v>111.18</v>
      </c>
      <c r="G27" s="17">
        <v>0</v>
      </c>
      <c r="H27" s="17">
        <f t="shared" si="2"/>
        <v>0</v>
      </c>
      <c r="I27" s="17">
        <f t="shared" si="3"/>
        <v>0.25361645654694093</v>
      </c>
      <c r="J27" s="17">
        <f t="shared" si="4"/>
        <v>28.197077638888892</v>
      </c>
      <c r="K27" s="17">
        <f t="shared" si="5"/>
        <v>7.049269409722223</v>
      </c>
      <c r="L27" s="17">
        <v>102</v>
      </c>
      <c r="M27" s="17">
        <f t="shared" si="6"/>
        <v>3.9215686274509803E-2</v>
      </c>
      <c r="N27" s="17">
        <v>22</v>
      </c>
      <c r="O27" s="17">
        <f t="shared" ref="O27:P27" si="14">D27/7</f>
        <v>0.5714285714285714</v>
      </c>
      <c r="P27" s="17">
        <f t="shared" si="14"/>
        <v>0</v>
      </c>
      <c r="Q27" s="17">
        <f t="shared" si="8"/>
        <v>38</v>
      </c>
      <c r="R27" s="17"/>
      <c r="S27" s="48">
        <v>0.29166666666666669</v>
      </c>
      <c r="T27" s="48" t="s">
        <v>56</v>
      </c>
      <c r="U27" s="49" t="s">
        <v>56</v>
      </c>
      <c r="V27" s="54" t="s">
        <v>56</v>
      </c>
      <c r="W27" s="48">
        <v>0</v>
      </c>
      <c r="X27" s="48">
        <f t="shared" si="9"/>
        <v>0</v>
      </c>
      <c r="Y27" s="48">
        <f t="shared" si="10"/>
        <v>0</v>
      </c>
      <c r="Z27" s="48">
        <v>0</v>
      </c>
      <c r="AA27" s="48" t="s">
        <v>57</v>
      </c>
      <c r="AB27" s="51">
        <f t="shared" si="11"/>
        <v>-0.69</v>
      </c>
      <c r="AC27" s="48">
        <v>0.1884207175925926</v>
      </c>
      <c r="AD27" s="48">
        <f t="shared" si="12"/>
        <v>-1.0400823611111112</v>
      </c>
      <c r="AE27" s="48">
        <v>-7.18</v>
      </c>
      <c r="AF27" s="48">
        <v>-9.1364599999999996</v>
      </c>
      <c r="AG27" s="48">
        <v>0</v>
      </c>
    </row>
    <row r="28" spans="1:33" s="52" customFormat="1" ht="15.75" customHeight="1" x14ac:dyDescent="0.2">
      <c r="A28" s="13" t="s">
        <v>61</v>
      </c>
      <c r="B28" s="13"/>
      <c r="C28" s="17">
        <f t="shared" si="1"/>
        <v>17.928000000000001</v>
      </c>
      <c r="D28" s="17">
        <v>5</v>
      </c>
      <c r="E28" s="17">
        <v>0</v>
      </c>
      <c r="F28" s="17">
        <v>89.64</v>
      </c>
      <c r="G28" s="17">
        <v>0</v>
      </c>
      <c r="H28" s="17">
        <f t="shared" si="2"/>
        <v>0</v>
      </c>
      <c r="I28" s="17">
        <f t="shared" si="3"/>
        <v>-7.3497310724378928E-2</v>
      </c>
      <c r="J28" s="17">
        <f t="shared" si="4"/>
        <v>-6.5882989333333271</v>
      </c>
      <c r="K28" s="17">
        <f t="shared" si="5"/>
        <v>-1.3176597866666655</v>
      </c>
      <c r="L28" s="17">
        <v>145</v>
      </c>
      <c r="M28" s="17">
        <f t="shared" si="6"/>
        <v>3.4482758620689655E-2</v>
      </c>
      <c r="N28" s="17">
        <v>20</v>
      </c>
      <c r="O28" s="17">
        <f t="shared" ref="O28:P28" si="15">D28/7</f>
        <v>0.7142857142857143</v>
      </c>
      <c r="P28" s="17">
        <f t="shared" si="15"/>
        <v>0</v>
      </c>
      <c r="Q28" s="17">
        <f t="shared" si="8"/>
        <v>28</v>
      </c>
      <c r="R28" s="17"/>
      <c r="S28" s="48">
        <v>0</v>
      </c>
      <c r="T28" s="48" t="s">
        <v>56</v>
      </c>
      <c r="U28" s="49" t="s">
        <v>56</v>
      </c>
      <c r="V28" s="54" t="s">
        <v>56</v>
      </c>
      <c r="W28" s="48">
        <v>0</v>
      </c>
      <c r="X28" s="48">
        <f t="shared" si="9"/>
        <v>0</v>
      </c>
      <c r="Y28" s="48">
        <f t="shared" si="10"/>
        <v>0</v>
      </c>
      <c r="Z28" s="48">
        <v>0</v>
      </c>
      <c r="AA28" s="48" t="s">
        <v>57</v>
      </c>
      <c r="AB28" s="51">
        <f t="shared" si="11"/>
        <v>-0.69</v>
      </c>
      <c r="AC28" s="48">
        <v>0.17391288888888889</v>
      </c>
      <c r="AD28" s="48">
        <f t="shared" si="12"/>
        <v>-1.1999989333333332</v>
      </c>
      <c r="AE28" s="48">
        <v>-7.18</v>
      </c>
      <c r="AF28" s="48">
        <v>-9.1364599999999996</v>
      </c>
      <c r="AG28" s="48">
        <v>0</v>
      </c>
    </row>
    <row r="29" spans="1:33" s="52" customFormat="1" ht="15.75" customHeight="1" x14ac:dyDescent="0.2">
      <c r="A29" s="13" t="s">
        <v>62</v>
      </c>
      <c r="B29" s="13"/>
      <c r="C29" s="17" t="str">
        <f t="shared" si="1"/>
        <v xml:space="preserve"> - </v>
      </c>
      <c r="D29" s="17">
        <v>0</v>
      </c>
      <c r="E29" s="17">
        <v>0</v>
      </c>
      <c r="F29" s="17">
        <v>0</v>
      </c>
      <c r="G29" s="17">
        <v>0</v>
      </c>
      <c r="H29" s="17" t="e">
        <f t="shared" si="2"/>
        <v>#DIV/0!</v>
      </c>
      <c r="I29" s="17" t="e">
        <f t="shared" si="3"/>
        <v>#DIV/0!</v>
      </c>
      <c r="J29" s="17">
        <f t="shared" si="4"/>
        <v>0</v>
      </c>
      <c r="K29" s="17" t="e">
        <f t="shared" si="5"/>
        <v>#DIV/0!</v>
      </c>
      <c r="L29" s="17">
        <v>0</v>
      </c>
      <c r="M29" s="17" t="str">
        <f t="shared" si="6"/>
        <v>-</v>
      </c>
      <c r="N29" s="17">
        <v>8</v>
      </c>
      <c r="O29" s="17">
        <f t="shared" ref="O29:P29" si="16">D29/7</f>
        <v>0</v>
      </c>
      <c r="P29" s="17">
        <f t="shared" si="16"/>
        <v>0</v>
      </c>
      <c r="Q29" s="17" t="e">
        <f t="shared" si="8"/>
        <v>#DIV/0!</v>
      </c>
      <c r="R29" s="17"/>
      <c r="S29" s="48">
        <v>0.13008130081300809</v>
      </c>
      <c r="T29" s="48" t="s">
        <v>56</v>
      </c>
      <c r="U29" s="49" t="s">
        <v>56</v>
      </c>
      <c r="V29" s="54" t="s">
        <v>56</v>
      </c>
      <c r="W29" s="48">
        <v>0</v>
      </c>
      <c r="X29" s="48">
        <f t="shared" si="9"/>
        <v>0</v>
      </c>
      <c r="Y29" s="48">
        <f t="shared" si="10"/>
        <v>0</v>
      </c>
      <c r="Z29" s="48">
        <v>0</v>
      </c>
      <c r="AA29" s="48" t="s">
        <v>57</v>
      </c>
      <c r="AB29" s="51">
        <f t="shared" si="11"/>
        <v>-0.69</v>
      </c>
      <c r="AC29" s="48">
        <v>0.17391288888888889</v>
      </c>
      <c r="AD29" s="48">
        <f t="shared" si="12"/>
        <v>0</v>
      </c>
      <c r="AE29" s="48">
        <v>-7.18</v>
      </c>
      <c r="AF29" s="48">
        <v>-9.1364599999999996</v>
      </c>
      <c r="AG29" s="48">
        <v>0</v>
      </c>
    </row>
    <row r="30" spans="1:33" s="52" customFormat="1" ht="15.75" customHeight="1" x14ac:dyDescent="0.2">
      <c r="A30" s="13" t="s">
        <v>63</v>
      </c>
      <c r="B30" s="13"/>
      <c r="C30" s="17" t="str">
        <f t="shared" si="1"/>
        <v xml:space="preserve"> - </v>
      </c>
      <c r="D30" s="17">
        <v>0</v>
      </c>
      <c r="E30" s="17">
        <v>0</v>
      </c>
      <c r="F30" s="17">
        <v>0</v>
      </c>
      <c r="G30" s="17">
        <v>0</v>
      </c>
      <c r="H30" s="17" t="e">
        <f t="shared" si="2"/>
        <v>#DIV/0!</v>
      </c>
      <c r="I30" s="17" t="e">
        <f t="shared" si="3"/>
        <v>#DIV/0!</v>
      </c>
      <c r="J30" s="17">
        <f t="shared" si="4"/>
        <v>0</v>
      </c>
      <c r="K30" s="17" t="e">
        <f t="shared" si="5"/>
        <v>#DIV/0!</v>
      </c>
      <c r="L30" s="17">
        <v>0</v>
      </c>
      <c r="M30" s="17" t="str">
        <f t="shared" si="6"/>
        <v>-</v>
      </c>
      <c r="N30" s="17">
        <v>6</v>
      </c>
      <c r="O30" s="17">
        <f t="shared" ref="O30:P30" si="17">D30/7</f>
        <v>0</v>
      </c>
      <c r="P30" s="17">
        <f t="shared" si="17"/>
        <v>0</v>
      </c>
      <c r="Q30" s="17" t="e">
        <f t="shared" si="8"/>
        <v>#DIV/0!</v>
      </c>
      <c r="R30" s="17"/>
      <c r="S30" s="48">
        <v>0.21951219512195119</v>
      </c>
      <c r="T30" s="48" t="s">
        <v>56</v>
      </c>
      <c r="U30" s="49" t="s">
        <v>56</v>
      </c>
      <c r="V30" s="54" t="s">
        <v>56</v>
      </c>
      <c r="W30" s="48">
        <v>0</v>
      </c>
      <c r="X30" s="48">
        <f t="shared" si="9"/>
        <v>0</v>
      </c>
      <c r="Y30" s="48">
        <f t="shared" si="10"/>
        <v>0</v>
      </c>
      <c r="Z30" s="48">
        <v>0</v>
      </c>
      <c r="AA30" s="48" t="s">
        <v>57</v>
      </c>
      <c r="AB30" s="51">
        <f t="shared" si="11"/>
        <v>-0.69</v>
      </c>
      <c r="AC30" s="48">
        <v>0.17391288888888889</v>
      </c>
      <c r="AD30" s="48">
        <f t="shared" si="12"/>
        <v>0</v>
      </c>
      <c r="AE30" s="48">
        <v>-7.18</v>
      </c>
      <c r="AF30" s="48">
        <v>-9.1364599999999996</v>
      </c>
      <c r="AG30" s="48">
        <v>0</v>
      </c>
    </row>
    <row r="31" spans="1:33" s="52" customFormat="1" ht="15.75" customHeight="1" x14ac:dyDescent="0.2">
      <c r="A31" s="13" t="s">
        <v>64</v>
      </c>
      <c r="B31" s="13"/>
      <c r="C31" s="17" t="str">
        <f t="shared" si="1"/>
        <v xml:space="preserve"> - </v>
      </c>
      <c r="D31" s="17">
        <v>0</v>
      </c>
      <c r="E31" s="17">
        <v>0</v>
      </c>
      <c r="F31" s="17">
        <v>0</v>
      </c>
      <c r="G31" s="17">
        <v>0</v>
      </c>
      <c r="H31" s="17" t="e">
        <f t="shared" si="2"/>
        <v>#DIV/0!</v>
      </c>
      <c r="I31" s="17" t="e">
        <f t="shared" si="3"/>
        <v>#DIV/0!</v>
      </c>
      <c r="J31" s="17">
        <f t="shared" si="4"/>
        <v>0</v>
      </c>
      <c r="K31" s="17" t="e">
        <f t="shared" si="5"/>
        <v>#DIV/0!</v>
      </c>
      <c r="L31" s="17">
        <v>0</v>
      </c>
      <c r="M31" s="17" t="str">
        <f t="shared" si="6"/>
        <v>-</v>
      </c>
      <c r="N31" s="17">
        <v>6</v>
      </c>
      <c r="O31" s="17">
        <f t="shared" ref="O31:P31" si="18">D31/7</f>
        <v>0</v>
      </c>
      <c r="P31" s="17">
        <f t="shared" si="18"/>
        <v>0</v>
      </c>
      <c r="Q31" s="17" t="e">
        <f t="shared" si="8"/>
        <v>#DIV/0!</v>
      </c>
      <c r="R31" s="17" t="str">
        <f ca="1">IFERROR(__xludf.DUMMYFUNCTION("IFERROR(VLOOKUP($B$2,IMPORTRANGE(""https://docs.google.com/spreadsheets/d/1KiWZV1ko8G7lnRucBRBd29jj3Be6ltMfljMDqzOkQmI/edit#gid=1381463014"",""Lookup!A:F""),6,FALSE),"""")"),"")</f>
        <v/>
      </c>
      <c r="S31" s="48">
        <v>0.48648648648648651</v>
      </c>
      <c r="T31" s="48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1" s="49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1" s="54" t="str">
        <f ca="1">IFERROR(__xludf.DUMMYFUNCTION("IFERROR(VLOOKUP($B$2,IMPORTRANGE(""https://docs.google.com/spreadsheets/d/1KiWZV1ko8G7lnRucBRBd29jj3Be6ltMfljMDqzOkQmI/edit#gid=1381463014"",""Lookup!A:D""),2,FALSE),"""")"),"")</f>
        <v/>
      </c>
      <c r="W31" s="48">
        <v>0</v>
      </c>
      <c r="X31" s="48">
        <f t="shared" si="9"/>
        <v>0</v>
      </c>
      <c r="Y31" s="48">
        <f t="shared" si="10"/>
        <v>0</v>
      </c>
      <c r="Z31" s="48">
        <v>0</v>
      </c>
      <c r="AA31" s="48" t="s">
        <v>57</v>
      </c>
      <c r="AB31" s="51">
        <f t="shared" si="11"/>
        <v>-0.69</v>
      </c>
      <c r="AC31" s="48">
        <v>0.17391288888888889</v>
      </c>
      <c r="AD31" s="48">
        <f t="shared" si="12"/>
        <v>0</v>
      </c>
      <c r="AE31" s="48">
        <v>-7.18</v>
      </c>
      <c r="AF31" s="48">
        <v>-9.1364599999999996</v>
      </c>
      <c r="AG31" s="48">
        <v>0</v>
      </c>
    </row>
    <row r="32" spans="1:33" ht="15.75" customHeight="1" x14ac:dyDescent="0.2">
      <c r="A32" s="13"/>
      <c r="B32" s="13"/>
      <c r="C32" s="24"/>
      <c r="D32" s="15"/>
      <c r="E32" s="15"/>
      <c r="F32" s="14"/>
      <c r="G32" s="14"/>
      <c r="H32" s="14"/>
      <c r="I32" s="15"/>
      <c r="J32" s="15"/>
      <c r="K32" s="15"/>
      <c r="L32" s="15"/>
      <c r="M32" s="16"/>
      <c r="N32" s="15"/>
      <c r="O32" s="15"/>
      <c r="P32" s="15"/>
      <c r="Q32" s="15"/>
      <c r="R32" s="15"/>
      <c r="S32" s="18"/>
      <c r="T32" s="13"/>
      <c r="U32" s="19"/>
      <c r="V32" s="1"/>
      <c r="W32" s="13"/>
      <c r="X32" s="13"/>
      <c r="Y32" s="13"/>
      <c r="Z32" s="13"/>
      <c r="AA32" s="13"/>
      <c r="AB32" s="13"/>
      <c r="AC32" s="13"/>
      <c r="AD32" s="13"/>
      <c r="AE32" s="20"/>
      <c r="AF32" s="20"/>
      <c r="AG32" s="20"/>
    </row>
    <row r="33" spans="1:33" ht="15.75" customHeight="1" x14ac:dyDescent="0.2">
      <c r="A33" s="13"/>
      <c r="B33" s="13"/>
      <c r="C33" s="24"/>
      <c r="D33" s="15"/>
      <c r="E33" s="15"/>
      <c r="F33" s="14"/>
      <c r="G33" s="14"/>
      <c r="H33" s="14"/>
      <c r="I33" s="15"/>
      <c r="J33" s="15"/>
      <c r="K33" s="15"/>
      <c r="L33" s="15"/>
      <c r="M33" s="16"/>
      <c r="N33" s="15"/>
      <c r="O33" s="15"/>
      <c r="P33" s="15"/>
      <c r="Q33" s="15"/>
      <c r="R33" s="15"/>
      <c r="S33" s="18"/>
      <c r="T33" s="13"/>
      <c r="U33" s="19"/>
      <c r="V33" s="1"/>
      <c r="W33" s="13"/>
      <c r="X33" s="13"/>
      <c r="Y33" s="13"/>
      <c r="Z33" s="13"/>
      <c r="AA33" s="13"/>
      <c r="AB33" s="13"/>
      <c r="AC33" s="13"/>
      <c r="AD33" s="13"/>
      <c r="AE33" s="20"/>
      <c r="AF33" s="20"/>
      <c r="AG33" s="20"/>
    </row>
    <row r="34" spans="1:33" ht="15.75" customHeight="1" x14ac:dyDescent="0.2">
      <c r="A34" s="13"/>
      <c r="B34" s="13"/>
      <c r="C34" s="24"/>
      <c r="D34" s="15"/>
      <c r="E34" s="15"/>
      <c r="F34" s="14"/>
      <c r="G34" s="14"/>
      <c r="H34" s="14"/>
      <c r="I34" s="15"/>
      <c r="J34" s="15"/>
      <c r="K34" s="15"/>
      <c r="L34" s="15"/>
      <c r="M34" s="16"/>
      <c r="N34" s="15"/>
      <c r="O34" s="15"/>
      <c r="P34" s="15"/>
      <c r="Q34" s="15"/>
      <c r="R34" s="15"/>
      <c r="S34" s="18"/>
      <c r="T34" s="13"/>
      <c r="U34" s="19"/>
      <c r="V34" s="1"/>
      <c r="W34" s="13"/>
      <c r="X34" s="13"/>
      <c r="Y34" s="13"/>
      <c r="Z34" s="13"/>
      <c r="AA34" s="13"/>
      <c r="AB34" s="13"/>
      <c r="AC34" s="13"/>
      <c r="AD34" s="13"/>
      <c r="AE34" s="20"/>
      <c r="AF34" s="20"/>
      <c r="AG34" s="20"/>
    </row>
    <row r="35" spans="1:33" ht="15.75" customHeight="1" x14ac:dyDescent="0.2">
      <c r="A35" s="13"/>
      <c r="B35" s="13"/>
      <c r="C35" s="24"/>
      <c r="D35" s="15"/>
      <c r="E35" s="15"/>
      <c r="F35" s="14"/>
      <c r="G35" s="14"/>
      <c r="H35" s="14"/>
      <c r="I35" s="15"/>
      <c r="J35" s="15"/>
      <c r="K35" s="15"/>
      <c r="L35" s="15"/>
      <c r="M35" s="16"/>
      <c r="N35" s="15"/>
      <c r="O35" s="15"/>
      <c r="P35" s="15"/>
      <c r="Q35" s="15"/>
      <c r="R35" s="15"/>
      <c r="S35" s="18"/>
      <c r="T35" s="13"/>
      <c r="U35" s="19"/>
      <c r="V35" s="1"/>
      <c r="W35" s="13"/>
      <c r="X35" s="13"/>
      <c r="Y35" s="13"/>
      <c r="Z35" s="13"/>
      <c r="AA35" s="13"/>
      <c r="AB35" s="13"/>
      <c r="AC35" s="13"/>
      <c r="AD35" s="13"/>
      <c r="AE35" s="20"/>
      <c r="AF35" s="20"/>
      <c r="AG35" s="20"/>
    </row>
    <row r="36" spans="1:33" ht="15.75" customHeight="1" x14ac:dyDescent="0.2">
      <c r="A36" s="13"/>
      <c r="B36" s="13"/>
      <c r="C36" s="24"/>
      <c r="D36" s="15"/>
      <c r="E36" s="15"/>
      <c r="F36" s="14"/>
      <c r="G36" s="14"/>
      <c r="H36" s="14"/>
      <c r="I36" s="15"/>
      <c r="J36" s="15"/>
      <c r="K36" s="15"/>
      <c r="L36" s="15"/>
      <c r="M36" s="16"/>
      <c r="N36" s="15"/>
      <c r="O36" s="15"/>
      <c r="P36" s="15"/>
      <c r="Q36" s="15"/>
      <c r="R36" s="15"/>
      <c r="S36" s="18"/>
      <c r="T36" s="13"/>
      <c r="U36" s="19"/>
      <c r="V36" s="1"/>
      <c r="W36" s="13"/>
      <c r="X36" s="13"/>
      <c r="Y36" s="13"/>
      <c r="Z36" s="13"/>
      <c r="AA36" s="13"/>
      <c r="AB36" s="13"/>
      <c r="AC36" s="13"/>
      <c r="AD36" s="13"/>
      <c r="AE36" s="20"/>
      <c r="AF36" s="20"/>
      <c r="AG36" s="20"/>
    </row>
    <row r="37" spans="1:33" ht="15.75" customHeight="1" x14ac:dyDescent="0.2">
      <c r="A37" s="13"/>
      <c r="B37" s="13"/>
      <c r="C37" s="24"/>
      <c r="D37" s="15"/>
      <c r="E37" s="15"/>
      <c r="F37" s="14"/>
      <c r="G37" s="14"/>
      <c r="H37" s="14"/>
      <c r="I37" s="15"/>
      <c r="J37" s="15"/>
      <c r="K37" s="15"/>
      <c r="L37" s="15"/>
      <c r="M37" s="16"/>
      <c r="N37" s="15"/>
      <c r="O37" s="15"/>
      <c r="P37" s="15"/>
      <c r="Q37" s="15"/>
      <c r="R37" s="15"/>
      <c r="S37" s="18"/>
      <c r="T37" s="13"/>
      <c r="U37" s="19"/>
      <c r="V37" s="1"/>
      <c r="W37" s="13"/>
      <c r="X37" s="13"/>
      <c r="Y37" s="13"/>
      <c r="Z37" s="13"/>
      <c r="AA37" s="13"/>
      <c r="AB37" s="13"/>
      <c r="AC37" s="13"/>
      <c r="AD37" s="13"/>
      <c r="AE37" s="20"/>
      <c r="AF37" s="20"/>
      <c r="AG37" s="20"/>
    </row>
    <row r="38" spans="1:33" ht="15.75" customHeight="1" x14ac:dyDescent="0.2">
      <c r="A38" s="13"/>
      <c r="B38" s="13"/>
      <c r="C38" s="24"/>
      <c r="D38" s="15"/>
      <c r="E38" s="15"/>
      <c r="F38" s="14"/>
      <c r="G38" s="14"/>
      <c r="H38" s="14"/>
      <c r="I38" s="15"/>
      <c r="J38" s="15"/>
      <c r="K38" s="15"/>
      <c r="L38" s="15"/>
      <c r="M38" s="16"/>
      <c r="N38" s="15"/>
      <c r="O38" s="15"/>
      <c r="P38" s="15"/>
      <c r="Q38" s="15"/>
      <c r="R38" s="15"/>
      <c r="S38" s="18"/>
      <c r="T38" s="13"/>
      <c r="U38" s="19"/>
      <c r="V38" s="1"/>
      <c r="W38" s="13"/>
      <c r="X38" s="13"/>
      <c r="Y38" s="13"/>
      <c r="Z38" s="13"/>
      <c r="AA38" s="13"/>
      <c r="AB38" s="13"/>
      <c r="AC38" s="13"/>
      <c r="AD38" s="13"/>
      <c r="AE38" s="20"/>
      <c r="AF38" s="20"/>
      <c r="AG38" s="20"/>
    </row>
    <row r="39" spans="1:33" ht="15.75" customHeight="1" x14ac:dyDescent="0.2">
      <c r="A39" s="13"/>
      <c r="B39" s="13"/>
      <c r="C39" s="24"/>
      <c r="D39" s="15"/>
      <c r="E39" s="15"/>
      <c r="F39" s="14"/>
      <c r="G39" s="14"/>
      <c r="H39" s="14"/>
      <c r="I39" s="15"/>
      <c r="J39" s="15"/>
      <c r="K39" s="15"/>
      <c r="L39" s="15"/>
      <c r="M39" s="16"/>
      <c r="N39" s="15"/>
      <c r="O39" s="15"/>
      <c r="P39" s="15"/>
      <c r="Q39" s="15"/>
      <c r="R39" s="15"/>
      <c r="S39" s="18"/>
      <c r="T39" s="13"/>
      <c r="U39" s="19"/>
      <c r="V39" s="1"/>
      <c r="W39" s="13"/>
      <c r="X39" s="13"/>
      <c r="Y39" s="13"/>
      <c r="Z39" s="13"/>
      <c r="AA39" s="13"/>
      <c r="AB39" s="13"/>
      <c r="AC39" s="13"/>
      <c r="AD39" s="13"/>
      <c r="AE39" s="20"/>
      <c r="AF39" s="20"/>
      <c r="AG39" s="20"/>
    </row>
    <row r="40" spans="1:33" ht="15.75" customHeight="1" x14ac:dyDescent="0.2">
      <c r="A40" s="13"/>
      <c r="B40" s="13"/>
      <c r="C40" s="24"/>
      <c r="D40" s="15"/>
      <c r="E40" s="15"/>
      <c r="F40" s="14"/>
      <c r="G40" s="14"/>
      <c r="H40" s="14"/>
      <c r="I40" s="15"/>
      <c r="J40" s="15"/>
      <c r="K40" s="15"/>
      <c r="L40" s="15"/>
      <c r="M40" s="16"/>
      <c r="N40" s="15"/>
      <c r="O40" s="15"/>
      <c r="P40" s="15"/>
      <c r="Q40" s="15"/>
      <c r="R40" s="15"/>
      <c r="S40" s="18"/>
      <c r="T40" s="13"/>
      <c r="U40" s="19"/>
      <c r="V40" s="1"/>
      <c r="W40" s="13"/>
      <c r="X40" s="13"/>
      <c r="Y40" s="13"/>
      <c r="Z40" s="13"/>
      <c r="AA40" s="13"/>
      <c r="AB40" s="13"/>
      <c r="AC40" s="13"/>
      <c r="AD40" s="13"/>
      <c r="AE40" s="20"/>
      <c r="AF40" s="20"/>
      <c r="AG40" s="20"/>
    </row>
    <row r="41" spans="1:33" ht="15.75" customHeight="1" x14ac:dyDescent="0.2">
      <c r="A41" s="13"/>
      <c r="B41" s="13"/>
      <c r="C41" s="24"/>
      <c r="D41" s="15"/>
      <c r="E41" s="15"/>
      <c r="F41" s="14"/>
      <c r="G41" s="14"/>
      <c r="H41" s="14"/>
      <c r="I41" s="15"/>
      <c r="J41" s="15"/>
      <c r="K41" s="15"/>
      <c r="L41" s="15"/>
      <c r="M41" s="16"/>
      <c r="N41" s="15"/>
      <c r="O41" s="15"/>
      <c r="P41" s="15"/>
      <c r="Q41" s="15"/>
      <c r="R41" s="15"/>
      <c r="S41" s="18"/>
      <c r="T41" s="13"/>
      <c r="U41" s="19"/>
      <c r="V41" s="1"/>
      <c r="W41" s="13"/>
      <c r="X41" s="13"/>
      <c r="Y41" s="13"/>
      <c r="Z41" s="13"/>
      <c r="AA41" s="13"/>
      <c r="AB41" s="13"/>
      <c r="AC41" s="13"/>
      <c r="AD41" s="13"/>
      <c r="AE41" s="20"/>
      <c r="AF41" s="20"/>
      <c r="AG41" s="20"/>
    </row>
    <row r="42" spans="1:33" ht="15.75" customHeight="1" x14ac:dyDescent="0.2">
      <c r="A42" s="13"/>
      <c r="B42" s="13"/>
      <c r="C42" s="24"/>
      <c r="D42" s="15"/>
      <c r="E42" s="15"/>
      <c r="F42" s="14"/>
      <c r="G42" s="14"/>
      <c r="H42" s="14"/>
      <c r="I42" s="15"/>
      <c r="J42" s="15"/>
      <c r="K42" s="15"/>
      <c r="L42" s="15"/>
      <c r="M42" s="16"/>
      <c r="N42" s="15"/>
      <c r="O42" s="15"/>
      <c r="P42" s="15"/>
      <c r="Q42" s="15"/>
      <c r="R42" s="15"/>
      <c r="S42" s="18"/>
      <c r="T42" s="13"/>
      <c r="U42" s="19"/>
      <c r="V42" s="1"/>
      <c r="W42" s="13"/>
      <c r="X42" s="13"/>
      <c r="Y42" s="13"/>
      <c r="Z42" s="13"/>
      <c r="AA42" s="13"/>
      <c r="AB42" s="13"/>
      <c r="AC42" s="13"/>
      <c r="AD42" s="13"/>
      <c r="AE42" s="20"/>
      <c r="AF42" s="20"/>
      <c r="AG42" s="20"/>
    </row>
    <row r="43" spans="1:33" ht="15.75" customHeight="1" x14ac:dyDescent="0.2">
      <c r="A43" s="13"/>
      <c r="B43" s="13"/>
      <c r="C43" s="24"/>
      <c r="D43" s="15"/>
      <c r="E43" s="15"/>
      <c r="F43" s="14"/>
      <c r="G43" s="14"/>
      <c r="H43" s="14"/>
      <c r="I43" s="15"/>
      <c r="J43" s="15"/>
      <c r="K43" s="15"/>
      <c r="L43" s="15"/>
      <c r="M43" s="16"/>
      <c r="N43" s="15"/>
      <c r="O43" s="15"/>
      <c r="P43" s="15"/>
      <c r="Q43" s="15"/>
      <c r="R43" s="15"/>
      <c r="S43" s="18"/>
      <c r="T43" s="13"/>
      <c r="U43" s="19"/>
      <c r="V43" s="1"/>
      <c r="W43" s="13"/>
      <c r="X43" s="13"/>
      <c r="Y43" s="13"/>
      <c r="Z43" s="13"/>
      <c r="AA43" s="13"/>
      <c r="AB43" s="13"/>
      <c r="AC43" s="13"/>
      <c r="AD43" s="13"/>
      <c r="AE43" s="20"/>
      <c r="AF43" s="20"/>
      <c r="AG43" s="20"/>
    </row>
    <row r="44" spans="1:33" ht="15.75" customHeight="1" x14ac:dyDescent="0.2">
      <c r="A44" s="13"/>
      <c r="B44" s="13"/>
      <c r="C44" s="24"/>
      <c r="D44" s="15"/>
      <c r="E44" s="15"/>
      <c r="F44" s="14"/>
      <c r="G44" s="14"/>
      <c r="H44" s="14"/>
      <c r="I44" s="15"/>
      <c r="J44" s="15"/>
      <c r="K44" s="15"/>
      <c r="L44" s="15"/>
      <c r="M44" s="16"/>
      <c r="N44" s="15"/>
      <c r="O44" s="15"/>
      <c r="P44" s="15"/>
      <c r="Q44" s="15"/>
      <c r="R44" s="15"/>
      <c r="S44" s="18"/>
      <c r="T44" s="13"/>
      <c r="U44" s="19"/>
      <c r="V44" s="1"/>
      <c r="W44" s="13"/>
      <c r="X44" s="13"/>
      <c r="Y44" s="13"/>
      <c r="Z44" s="13"/>
      <c r="AA44" s="13"/>
      <c r="AB44" s="13"/>
      <c r="AC44" s="13"/>
      <c r="AD44" s="13"/>
      <c r="AE44" s="20"/>
      <c r="AF44" s="20"/>
      <c r="AG44" s="20"/>
    </row>
    <row r="45" spans="1:33" ht="15.75" customHeight="1" x14ac:dyDescent="0.2">
      <c r="A45" s="13"/>
      <c r="B45" s="13"/>
      <c r="C45" s="24"/>
      <c r="D45" s="15"/>
      <c r="E45" s="15"/>
      <c r="F45" s="14"/>
      <c r="G45" s="14"/>
      <c r="H45" s="14"/>
      <c r="I45" s="15"/>
      <c r="J45" s="15"/>
      <c r="K45" s="15"/>
      <c r="L45" s="15"/>
      <c r="M45" s="16"/>
      <c r="N45" s="15"/>
      <c r="O45" s="15"/>
      <c r="P45" s="15"/>
      <c r="Q45" s="15"/>
      <c r="R45" s="15"/>
      <c r="S45" s="18"/>
      <c r="T45" s="13"/>
      <c r="U45" s="19"/>
      <c r="V45" s="1"/>
      <c r="W45" s="13"/>
      <c r="X45" s="13"/>
      <c r="Y45" s="13"/>
      <c r="Z45" s="13"/>
      <c r="AA45" s="13"/>
      <c r="AB45" s="13"/>
      <c r="AC45" s="13"/>
      <c r="AD45" s="13"/>
      <c r="AE45" s="20"/>
      <c r="AF45" s="20"/>
      <c r="AG45" s="20"/>
    </row>
    <row r="46" spans="1:33" ht="15.75" customHeight="1" x14ac:dyDescent="0.2">
      <c r="A46" s="13"/>
      <c r="B46" s="13"/>
      <c r="C46" s="24"/>
      <c r="D46" s="15"/>
      <c r="E46" s="15"/>
      <c r="F46" s="14"/>
      <c r="G46" s="14"/>
      <c r="H46" s="14"/>
      <c r="I46" s="15"/>
      <c r="J46" s="15"/>
      <c r="K46" s="15"/>
      <c r="L46" s="15"/>
      <c r="M46" s="16"/>
      <c r="N46" s="15"/>
      <c r="O46" s="15"/>
      <c r="P46" s="15"/>
      <c r="Q46" s="15"/>
      <c r="R46" s="15"/>
      <c r="S46" s="18"/>
      <c r="T46" s="13"/>
      <c r="U46" s="19"/>
      <c r="V46" s="1"/>
      <c r="W46" s="13"/>
      <c r="X46" s="13"/>
      <c r="Y46" s="13"/>
      <c r="Z46" s="13"/>
      <c r="AA46" s="13"/>
      <c r="AB46" s="13"/>
      <c r="AC46" s="13"/>
      <c r="AD46" s="13"/>
      <c r="AE46" s="20"/>
      <c r="AF46" s="20"/>
      <c r="AG46" s="20"/>
    </row>
    <row r="47" spans="1:33" ht="15.75" customHeight="1" x14ac:dyDescent="0.2">
      <c r="A47" s="13"/>
      <c r="B47" s="13"/>
      <c r="C47" s="24"/>
      <c r="D47" s="15"/>
      <c r="E47" s="15"/>
      <c r="F47" s="14"/>
      <c r="G47" s="14"/>
      <c r="H47" s="14"/>
      <c r="I47" s="15"/>
      <c r="J47" s="15"/>
      <c r="K47" s="15"/>
      <c r="L47" s="15"/>
      <c r="M47" s="16"/>
      <c r="N47" s="15"/>
      <c r="O47" s="15"/>
      <c r="P47" s="15"/>
      <c r="Q47" s="15"/>
      <c r="R47" s="15"/>
      <c r="S47" s="18"/>
      <c r="T47" s="13"/>
      <c r="U47" s="19"/>
      <c r="V47" s="1"/>
      <c r="W47" s="13"/>
      <c r="X47" s="13"/>
      <c r="Y47" s="13"/>
      <c r="Z47" s="13"/>
      <c r="AA47" s="13"/>
      <c r="AB47" s="13"/>
      <c r="AC47" s="13"/>
      <c r="AD47" s="13"/>
      <c r="AE47" s="20"/>
      <c r="AF47" s="20"/>
      <c r="AG47" s="20"/>
    </row>
    <row r="48" spans="1:33" ht="15.75" customHeight="1" x14ac:dyDescent="0.2">
      <c r="A48" s="13"/>
      <c r="B48" s="13"/>
      <c r="C48" s="24"/>
      <c r="D48" s="15"/>
      <c r="E48" s="15"/>
      <c r="F48" s="14"/>
      <c r="G48" s="14"/>
      <c r="H48" s="14"/>
      <c r="I48" s="15"/>
      <c r="J48" s="15"/>
      <c r="K48" s="15"/>
      <c r="L48" s="15"/>
      <c r="M48" s="16"/>
      <c r="N48" s="15"/>
      <c r="O48" s="15"/>
      <c r="P48" s="15"/>
      <c r="Q48" s="15"/>
      <c r="R48" s="15"/>
      <c r="S48" s="18"/>
      <c r="T48" s="13"/>
      <c r="U48" s="19"/>
      <c r="V48" s="1"/>
      <c r="W48" s="13"/>
      <c r="X48" s="13"/>
      <c r="Y48" s="13"/>
      <c r="Z48" s="13"/>
      <c r="AA48" s="13"/>
      <c r="AB48" s="13"/>
      <c r="AC48" s="13"/>
      <c r="AD48" s="13"/>
      <c r="AE48" s="20"/>
      <c r="AF48" s="20"/>
      <c r="AG48" s="20"/>
    </row>
    <row r="49" spans="1:33" ht="15.75" customHeight="1" x14ac:dyDescent="0.2">
      <c r="A49" s="13"/>
      <c r="B49" s="13"/>
      <c r="C49" s="24"/>
      <c r="D49" s="15"/>
      <c r="E49" s="15"/>
      <c r="F49" s="14"/>
      <c r="G49" s="14"/>
      <c r="H49" s="14"/>
      <c r="I49" s="15"/>
      <c r="J49" s="15"/>
      <c r="K49" s="15"/>
      <c r="L49" s="15"/>
      <c r="M49" s="16"/>
      <c r="N49" s="15"/>
      <c r="O49" s="15"/>
      <c r="P49" s="15"/>
      <c r="Q49" s="15"/>
      <c r="R49" s="15"/>
      <c r="S49" s="18"/>
      <c r="T49" s="13"/>
      <c r="U49" s="19"/>
      <c r="V49" s="1"/>
      <c r="W49" s="13"/>
      <c r="X49" s="13"/>
      <c r="Y49" s="13"/>
      <c r="Z49" s="13"/>
      <c r="AA49" s="13"/>
      <c r="AB49" s="13"/>
      <c r="AC49" s="13"/>
      <c r="AD49" s="13"/>
      <c r="AE49" s="20"/>
      <c r="AF49" s="20"/>
      <c r="AG49" s="20"/>
    </row>
    <row r="50" spans="1:33" ht="15.75" customHeight="1" x14ac:dyDescent="0.2">
      <c r="A50" s="13"/>
      <c r="B50" s="13"/>
      <c r="C50" s="24"/>
      <c r="D50" s="15"/>
      <c r="E50" s="15"/>
      <c r="F50" s="14"/>
      <c r="G50" s="14"/>
      <c r="H50" s="14"/>
      <c r="I50" s="15"/>
      <c r="J50" s="15"/>
      <c r="K50" s="15"/>
      <c r="L50" s="15"/>
      <c r="M50" s="16"/>
      <c r="N50" s="15"/>
      <c r="O50" s="15"/>
      <c r="P50" s="15"/>
      <c r="Q50" s="15"/>
      <c r="R50" s="15"/>
      <c r="S50" s="18"/>
      <c r="T50" s="13"/>
      <c r="U50" s="19"/>
      <c r="V50" s="1"/>
      <c r="W50" s="13"/>
      <c r="X50" s="13"/>
      <c r="Y50" s="13"/>
      <c r="Z50" s="13"/>
      <c r="AA50" s="13"/>
      <c r="AB50" s="13"/>
      <c r="AC50" s="13"/>
      <c r="AD50" s="13"/>
      <c r="AE50" s="20"/>
      <c r="AF50" s="20"/>
      <c r="AG50" s="20"/>
    </row>
    <row r="51" spans="1:33" ht="15.75" customHeight="1" x14ac:dyDescent="0.2">
      <c r="A51" s="13"/>
      <c r="B51" s="13"/>
      <c r="C51" s="24"/>
      <c r="D51" s="15"/>
      <c r="E51" s="15"/>
      <c r="F51" s="14"/>
      <c r="G51" s="14"/>
      <c r="H51" s="14"/>
      <c r="I51" s="15"/>
      <c r="J51" s="15"/>
      <c r="K51" s="15"/>
      <c r="L51" s="15"/>
      <c r="M51" s="16"/>
      <c r="N51" s="15"/>
      <c r="O51" s="15"/>
      <c r="P51" s="15"/>
      <c r="Q51" s="15"/>
      <c r="R51" s="15"/>
      <c r="S51" s="18"/>
      <c r="T51" s="13"/>
      <c r="U51" s="19"/>
      <c r="V51" s="1"/>
      <c r="W51" s="13"/>
      <c r="X51" s="13"/>
      <c r="Y51" s="13"/>
      <c r="Z51" s="13"/>
      <c r="AA51" s="13"/>
      <c r="AB51" s="13"/>
      <c r="AC51" s="13"/>
      <c r="AD51" s="13"/>
      <c r="AE51" s="20"/>
      <c r="AF51" s="20"/>
      <c r="AG51" s="20"/>
    </row>
    <row r="52" spans="1:33" ht="15.75" customHeight="1" x14ac:dyDescent="0.2">
      <c r="A52" s="13"/>
      <c r="B52" s="13"/>
      <c r="C52" s="24"/>
      <c r="D52" s="15"/>
      <c r="E52" s="15"/>
      <c r="F52" s="14"/>
      <c r="G52" s="14"/>
      <c r="H52" s="14"/>
      <c r="I52" s="15"/>
      <c r="J52" s="15"/>
      <c r="K52" s="15"/>
      <c r="L52" s="15"/>
      <c r="M52" s="16"/>
      <c r="N52" s="15"/>
      <c r="O52" s="15"/>
      <c r="P52" s="15"/>
      <c r="Q52" s="15"/>
      <c r="R52" s="15"/>
      <c r="S52" s="18"/>
      <c r="T52" s="13"/>
      <c r="U52" s="19"/>
      <c r="V52" s="1"/>
      <c r="W52" s="13"/>
      <c r="X52" s="13"/>
      <c r="Y52" s="13"/>
      <c r="Z52" s="13"/>
      <c r="AA52" s="13"/>
      <c r="AB52" s="13"/>
      <c r="AC52" s="13"/>
      <c r="AD52" s="13"/>
      <c r="AE52" s="20"/>
      <c r="AF52" s="20"/>
      <c r="AG52" s="20"/>
    </row>
    <row r="53" spans="1:33" ht="15.75" customHeight="1" x14ac:dyDescent="0.2">
      <c r="A53" s="13"/>
      <c r="B53" s="13"/>
      <c r="C53" s="24"/>
      <c r="D53" s="15"/>
      <c r="E53" s="15"/>
      <c r="F53" s="14"/>
      <c r="G53" s="14"/>
      <c r="H53" s="14"/>
      <c r="I53" s="15"/>
      <c r="J53" s="15"/>
      <c r="K53" s="15"/>
      <c r="L53" s="15"/>
      <c r="M53" s="16"/>
      <c r="N53" s="15"/>
      <c r="O53" s="15"/>
      <c r="P53" s="15"/>
      <c r="Q53" s="15"/>
      <c r="R53" s="15"/>
      <c r="S53" s="18"/>
      <c r="T53" s="13"/>
      <c r="U53" s="19"/>
      <c r="V53" s="1"/>
      <c r="W53" s="13"/>
      <c r="X53" s="13"/>
      <c r="Y53" s="13"/>
      <c r="Z53" s="13"/>
      <c r="AA53" s="13"/>
      <c r="AB53" s="13"/>
      <c r="AC53" s="13"/>
      <c r="AD53" s="13"/>
      <c r="AE53" s="20"/>
      <c r="AF53" s="20"/>
      <c r="AG53" s="20"/>
    </row>
    <row r="54" spans="1:33" ht="15.75" customHeight="1" x14ac:dyDescent="0.2">
      <c r="A54" s="13"/>
      <c r="B54" s="13"/>
      <c r="C54" s="24"/>
      <c r="D54" s="15"/>
      <c r="E54" s="15"/>
      <c r="F54" s="14"/>
      <c r="G54" s="14"/>
      <c r="H54" s="14"/>
      <c r="I54" s="15"/>
      <c r="J54" s="15"/>
      <c r="K54" s="15"/>
      <c r="L54" s="15"/>
      <c r="M54" s="16"/>
      <c r="N54" s="15"/>
      <c r="O54" s="15"/>
      <c r="P54" s="15"/>
      <c r="Q54" s="15"/>
      <c r="R54" s="15"/>
      <c r="S54" s="18"/>
      <c r="T54" s="13"/>
      <c r="U54" s="19"/>
      <c r="V54" s="1"/>
      <c r="W54" s="13"/>
      <c r="X54" s="13"/>
      <c r="Y54" s="13"/>
      <c r="Z54" s="13"/>
      <c r="AA54" s="13"/>
      <c r="AB54" s="13"/>
      <c r="AC54" s="13"/>
      <c r="AD54" s="13"/>
      <c r="AE54" s="20"/>
      <c r="AF54" s="20"/>
      <c r="AG54" s="20"/>
    </row>
    <row r="55" spans="1:33" ht="15.75" customHeight="1" x14ac:dyDescent="0.2">
      <c r="A55" s="13"/>
      <c r="B55" s="13"/>
      <c r="C55" s="24"/>
      <c r="D55" s="15"/>
      <c r="E55" s="15"/>
      <c r="F55" s="14"/>
      <c r="G55" s="14"/>
      <c r="H55" s="14"/>
      <c r="I55" s="15"/>
      <c r="J55" s="15"/>
      <c r="K55" s="15"/>
      <c r="L55" s="15"/>
      <c r="M55" s="16"/>
      <c r="N55" s="15"/>
      <c r="O55" s="15"/>
      <c r="P55" s="15"/>
      <c r="Q55" s="15"/>
      <c r="R55" s="15"/>
      <c r="S55" s="18"/>
      <c r="T55" s="13"/>
      <c r="U55" s="19"/>
      <c r="V55" s="1"/>
      <c r="W55" s="13"/>
      <c r="X55" s="13"/>
      <c r="Y55" s="13"/>
      <c r="Z55" s="13"/>
      <c r="AA55" s="13"/>
      <c r="AB55" s="13"/>
      <c r="AC55" s="13"/>
      <c r="AD55" s="13"/>
      <c r="AE55" s="20"/>
      <c r="AF55" s="20"/>
      <c r="AG55" s="20"/>
    </row>
    <row r="56" spans="1:33" ht="15.75" customHeight="1" x14ac:dyDescent="0.2">
      <c r="A56" s="13"/>
      <c r="B56" s="13"/>
      <c r="C56" s="24"/>
      <c r="D56" s="15"/>
      <c r="E56" s="15"/>
      <c r="F56" s="14"/>
      <c r="G56" s="14"/>
      <c r="H56" s="14"/>
      <c r="I56" s="15"/>
      <c r="J56" s="15"/>
      <c r="K56" s="15"/>
      <c r="L56" s="15"/>
      <c r="M56" s="16"/>
      <c r="N56" s="15"/>
      <c r="O56" s="15"/>
      <c r="P56" s="15"/>
      <c r="Q56" s="15"/>
      <c r="R56" s="15"/>
      <c r="S56" s="18"/>
      <c r="T56" s="13"/>
      <c r="U56" s="19"/>
      <c r="V56" s="1"/>
      <c r="W56" s="13"/>
      <c r="X56" s="13"/>
      <c r="Y56" s="13"/>
      <c r="Z56" s="13"/>
      <c r="AA56" s="13"/>
      <c r="AB56" s="13"/>
      <c r="AC56" s="13"/>
      <c r="AD56" s="13"/>
      <c r="AE56" s="20"/>
      <c r="AF56" s="20"/>
      <c r="AG56" s="20"/>
    </row>
    <row r="57" spans="1:33" ht="15.75" customHeight="1" x14ac:dyDescent="0.2">
      <c r="A57" s="13"/>
      <c r="B57" s="13"/>
      <c r="C57" s="24"/>
      <c r="D57" s="15"/>
      <c r="E57" s="15"/>
      <c r="F57" s="14"/>
      <c r="G57" s="14"/>
      <c r="H57" s="14"/>
      <c r="I57" s="15"/>
      <c r="J57" s="15"/>
      <c r="K57" s="15"/>
      <c r="L57" s="15"/>
      <c r="M57" s="16"/>
      <c r="N57" s="15"/>
      <c r="O57" s="15"/>
      <c r="P57" s="15"/>
      <c r="Q57" s="15"/>
      <c r="R57" s="15"/>
      <c r="S57" s="18"/>
      <c r="T57" s="13"/>
      <c r="U57" s="19"/>
      <c r="V57" s="1"/>
      <c r="W57" s="13"/>
      <c r="X57" s="13"/>
      <c r="Y57" s="13"/>
      <c r="Z57" s="13"/>
      <c r="AA57" s="13"/>
      <c r="AB57" s="13"/>
      <c r="AC57" s="13"/>
      <c r="AD57" s="13"/>
      <c r="AE57" s="20"/>
      <c r="AF57" s="20"/>
      <c r="AG57" s="20"/>
    </row>
    <row r="58" spans="1:33" ht="15.75" customHeight="1" x14ac:dyDescent="0.2">
      <c r="A58" s="13"/>
      <c r="B58" s="13"/>
      <c r="C58" s="24"/>
      <c r="D58" s="15"/>
      <c r="E58" s="15"/>
      <c r="F58" s="14"/>
      <c r="G58" s="14"/>
      <c r="H58" s="14"/>
      <c r="I58" s="15"/>
      <c r="J58" s="15"/>
      <c r="K58" s="15"/>
      <c r="L58" s="15"/>
      <c r="M58" s="16"/>
      <c r="N58" s="15"/>
      <c r="O58" s="15"/>
      <c r="P58" s="15"/>
      <c r="Q58" s="15"/>
      <c r="R58" s="15"/>
      <c r="S58" s="18"/>
      <c r="T58" s="13"/>
      <c r="U58" s="19"/>
      <c r="V58" s="1"/>
      <c r="W58" s="13"/>
      <c r="X58" s="13"/>
      <c r="Y58" s="13"/>
      <c r="Z58" s="13"/>
      <c r="AA58" s="13"/>
      <c r="AB58" s="13"/>
      <c r="AC58" s="13"/>
      <c r="AD58" s="13"/>
      <c r="AE58" s="20"/>
      <c r="AF58" s="20"/>
      <c r="AG58" s="20"/>
    </row>
    <row r="59" spans="1:33" ht="15.75" customHeight="1" x14ac:dyDescent="0.2">
      <c r="A59" s="13"/>
      <c r="B59" s="13"/>
      <c r="C59" s="24"/>
      <c r="D59" s="15"/>
      <c r="E59" s="15"/>
      <c r="F59" s="14"/>
      <c r="G59" s="14"/>
      <c r="H59" s="14"/>
      <c r="I59" s="15"/>
      <c r="J59" s="15"/>
      <c r="K59" s="15"/>
      <c r="L59" s="15"/>
      <c r="M59" s="16"/>
      <c r="N59" s="15"/>
      <c r="O59" s="15"/>
      <c r="P59" s="15"/>
      <c r="Q59" s="15"/>
      <c r="R59" s="15"/>
      <c r="S59" s="18"/>
      <c r="T59" s="13"/>
      <c r="U59" s="19"/>
      <c r="V59" s="1"/>
      <c r="W59" s="13"/>
      <c r="X59" s="13"/>
      <c r="Y59" s="13"/>
      <c r="Z59" s="13"/>
      <c r="AA59" s="13"/>
      <c r="AB59" s="13"/>
      <c r="AC59" s="13"/>
      <c r="AD59" s="13"/>
      <c r="AE59" s="20"/>
      <c r="AF59" s="20"/>
      <c r="AG59" s="20"/>
    </row>
    <row r="60" spans="1:33" ht="15.75" customHeight="1" x14ac:dyDescent="0.2">
      <c r="A60" s="13"/>
      <c r="B60" s="13"/>
      <c r="C60" s="24"/>
      <c r="D60" s="15"/>
      <c r="E60" s="15"/>
      <c r="F60" s="14"/>
      <c r="G60" s="14"/>
      <c r="H60" s="14"/>
      <c r="I60" s="15"/>
      <c r="J60" s="15"/>
      <c r="K60" s="15"/>
      <c r="L60" s="15"/>
      <c r="M60" s="16"/>
      <c r="N60" s="15"/>
      <c r="O60" s="15"/>
      <c r="P60" s="15"/>
      <c r="Q60" s="15"/>
      <c r="R60" s="15"/>
      <c r="S60" s="18"/>
      <c r="T60" s="13"/>
      <c r="U60" s="19"/>
      <c r="V60" s="1"/>
      <c r="W60" s="13"/>
      <c r="X60" s="13"/>
      <c r="Y60" s="13"/>
      <c r="Z60" s="13"/>
      <c r="AA60" s="13"/>
      <c r="AB60" s="13"/>
      <c r="AC60" s="13"/>
      <c r="AD60" s="13"/>
      <c r="AE60" s="20"/>
      <c r="AF60" s="20"/>
      <c r="AG60" s="20"/>
    </row>
    <row r="61" spans="1:33" ht="15.75" customHeight="1" x14ac:dyDescent="0.2">
      <c r="A61" s="13"/>
      <c r="B61" s="13"/>
      <c r="C61" s="24"/>
      <c r="D61" s="15"/>
      <c r="E61" s="15"/>
      <c r="F61" s="14"/>
      <c r="G61" s="14"/>
      <c r="H61" s="14"/>
      <c r="I61" s="15"/>
      <c r="J61" s="15"/>
      <c r="K61" s="15"/>
      <c r="L61" s="15"/>
      <c r="M61" s="16"/>
      <c r="N61" s="15"/>
      <c r="O61" s="15"/>
      <c r="P61" s="15"/>
      <c r="Q61" s="15"/>
      <c r="R61" s="15"/>
      <c r="S61" s="18"/>
      <c r="T61" s="13"/>
      <c r="U61" s="19"/>
      <c r="V61" s="1"/>
      <c r="W61" s="13"/>
      <c r="X61" s="13"/>
      <c r="Y61" s="13"/>
      <c r="Z61" s="13"/>
      <c r="AA61" s="13"/>
      <c r="AB61" s="13"/>
      <c r="AC61" s="13"/>
      <c r="AD61" s="13"/>
      <c r="AE61" s="20"/>
      <c r="AF61" s="20"/>
      <c r="AG61" s="20"/>
    </row>
    <row r="62" spans="1:33" ht="15.75" customHeight="1" x14ac:dyDescent="0.2">
      <c r="A62" s="13"/>
      <c r="B62" s="13"/>
      <c r="C62" s="24"/>
      <c r="D62" s="15"/>
      <c r="E62" s="15"/>
      <c r="F62" s="14"/>
      <c r="G62" s="14"/>
      <c r="H62" s="14"/>
      <c r="I62" s="15"/>
      <c r="J62" s="15"/>
      <c r="K62" s="15"/>
      <c r="L62" s="15"/>
      <c r="M62" s="16"/>
      <c r="N62" s="15"/>
      <c r="O62" s="15"/>
      <c r="P62" s="15"/>
      <c r="Q62" s="15"/>
      <c r="R62" s="15"/>
      <c r="S62" s="18"/>
      <c r="T62" s="13"/>
      <c r="U62" s="19"/>
      <c r="V62" s="1"/>
      <c r="W62" s="13"/>
      <c r="X62" s="13"/>
      <c r="Y62" s="13"/>
      <c r="Z62" s="13"/>
      <c r="AA62" s="13"/>
      <c r="AB62" s="13"/>
      <c r="AC62" s="13"/>
      <c r="AD62" s="13"/>
      <c r="AE62" s="20"/>
      <c r="AF62" s="20"/>
      <c r="AG62" s="20"/>
    </row>
    <row r="63" spans="1:33" ht="15.75" customHeight="1" x14ac:dyDescent="0.2">
      <c r="A63" s="13"/>
      <c r="B63" s="13"/>
      <c r="C63" s="24"/>
      <c r="D63" s="15"/>
      <c r="E63" s="15"/>
      <c r="F63" s="14"/>
      <c r="G63" s="14"/>
      <c r="H63" s="14"/>
      <c r="I63" s="15"/>
      <c r="J63" s="15"/>
      <c r="K63" s="15"/>
      <c r="L63" s="15"/>
      <c r="M63" s="16"/>
      <c r="N63" s="15"/>
      <c r="O63" s="15"/>
      <c r="P63" s="15"/>
      <c r="Q63" s="15"/>
      <c r="R63" s="15"/>
      <c r="S63" s="18"/>
      <c r="T63" s="13"/>
      <c r="U63" s="19"/>
      <c r="V63" s="1"/>
      <c r="W63" s="13"/>
      <c r="X63" s="13"/>
      <c r="Y63" s="13"/>
      <c r="Z63" s="13"/>
      <c r="AA63" s="13"/>
      <c r="AB63" s="13"/>
      <c r="AC63" s="13"/>
      <c r="AD63" s="13"/>
      <c r="AE63" s="20"/>
      <c r="AF63" s="20"/>
      <c r="AG63" s="20"/>
    </row>
    <row r="64" spans="1:33" ht="15.75" customHeight="1" x14ac:dyDescent="0.2">
      <c r="A64" s="13"/>
      <c r="B64" s="13"/>
      <c r="C64" s="24"/>
      <c r="D64" s="15"/>
      <c r="E64" s="15"/>
      <c r="F64" s="14"/>
      <c r="G64" s="14"/>
      <c r="H64" s="14"/>
      <c r="I64" s="15"/>
      <c r="J64" s="15"/>
      <c r="K64" s="15"/>
      <c r="L64" s="15"/>
      <c r="M64" s="16"/>
      <c r="N64" s="15"/>
      <c r="O64" s="15"/>
      <c r="P64" s="15"/>
      <c r="Q64" s="15"/>
      <c r="R64" s="15"/>
      <c r="S64" s="18"/>
      <c r="T64" s="13"/>
      <c r="U64" s="19"/>
      <c r="V64" s="1"/>
      <c r="W64" s="13"/>
      <c r="X64" s="13"/>
      <c r="Y64" s="13"/>
      <c r="Z64" s="13"/>
      <c r="AA64" s="13"/>
      <c r="AB64" s="13"/>
      <c r="AC64" s="13"/>
      <c r="AD64" s="13"/>
      <c r="AE64" s="20"/>
      <c r="AF64" s="20"/>
      <c r="AG64" s="20"/>
    </row>
    <row r="65" spans="1:33" ht="15.75" customHeight="1" x14ac:dyDescent="0.2">
      <c r="A65" s="13"/>
      <c r="B65" s="13"/>
      <c r="C65" s="24"/>
      <c r="D65" s="15"/>
      <c r="E65" s="15"/>
      <c r="F65" s="14"/>
      <c r="G65" s="14"/>
      <c r="H65" s="14"/>
      <c r="I65" s="15"/>
      <c r="J65" s="15"/>
      <c r="K65" s="15"/>
      <c r="L65" s="15"/>
      <c r="M65" s="16"/>
      <c r="N65" s="15"/>
      <c r="O65" s="15"/>
      <c r="P65" s="15"/>
      <c r="Q65" s="15"/>
      <c r="R65" s="15"/>
      <c r="S65" s="18"/>
      <c r="T65" s="13"/>
      <c r="U65" s="19"/>
      <c r="V65" s="1"/>
      <c r="W65" s="13"/>
      <c r="X65" s="13"/>
      <c r="Y65" s="13"/>
      <c r="Z65" s="13"/>
      <c r="AA65" s="13"/>
      <c r="AB65" s="13"/>
      <c r="AC65" s="13"/>
      <c r="AD65" s="13"/>
      <c r="AE65" s="20"/>
      <c r="AF65" s="20"/>
      <c r="AG65" s="20"/>
    </row>
    <row r="66" spans="1:33" ht="15.75" customHeight="1" x14ac:dyDescent="0.2">
      <c r="A66" s="13"/>
      <c r="B66" s="13"/>
      <c r="C66" s="24"/>
      <c r="D66" s="15"/>
      <c r="E66" s="15"/>
      <c r="F66" s="14"/>
      <c r="G66" s="14"/>
      <c r="H66" s="14"/>
      <c r="I66" s="15"/>
      <c r="J66" s="15"/>
      <c r="K66" s="15"/>
      <c r="L66" s="15"/>
      <c r="M66" s="16"/>
      <c r="N66" s="15"/>
      <c r="O66" s="15"/>
      <c r="P66" s="15"/>
      <c r="Q66" s="15"/>
      <c r="R66" s="15"/>
      <c r="S66" s="18"/>
      <c r="T66" s="13"/>
      <c r="U66" s="19"/>
      <c r="V66" s="1"/>
      <c r="W66" s="13"/>
      <c r="X66" s="13"/>
      <c r="Y66" s="13"/>
      <c r="Z66" s="13"/>
      <c r="AA66" s="13"/>
      <c r="AB66" s="13"/>
      <c r="AC66" s="13"/>
      <c r="AD66" s="13"/>
      <c r="AE66" s="20"/>
      <c r="AF66" s="20"/>
      <c r="AG66" s="20"/>
    </row>
    <row r="67" spans="1:33" ht="15.75" customHeight="1" x14ac:dyDescent="0.2">
      <c r="A67" s="13"/>
      <c r="B67" s="13"/>
      <c r="C67" s="24"/>
      <c r="D67" s="15"/>
      <c r="E67" s="15"/>
      <c r="F67" s="14"/>
      <c r="G67" s="14"/>
      <c r="H67" s="14"/>
      <c r="I67" s="15"/>
      <c r="J67" s="15"/>
      <c r="K67" s="15"/>
      <c r="L67" s="15"/>
      <c r="M67" s="16"/>
      <c r="N67" s="15"/>
      <c r="O67" s="15"/>
      <c r="P67" s="15"/>
      <c r="Q67" s="15"/>
      <c r="R67" s="15"/>
      <c r="S67" s="18"/>
      <c r="T67" s="13"/>
      <c r="U67" s="19"/>
      <c r="V67" s="1"/>
      <c r="W67" s="13"/>
      <c r="X67" s="13"/>
      <c r="Y67" s="13"/>
      <c r="Z67" s="13"/>
      <c r="AA67" s="13"/>
      <c r="AB67" s="13"/>
      <c r="AC67" s="13"/>
      <c r="AD67" s="13"/>
      <c r="AE67" s="20"/>
      <c r="AF67" s="20"/>
      <c r="AG67" s="20"/>
    </row>
    <row r="68" spans="1:33" ht="15.75" customHeight="1" x14ac:dyDescent="0.2">
      <c r="A68" s="13"/>
      <c r="B68" s="13"/>
      <c r="C68" s="24"/>
      <c r="D68" s="15"/>
      <c r="E68" s="15"/>
      <c r="F68" s="14"/>
      <c r="G68" s="14"/>
      <c r="H68" s="14"/>
      <c r="I68" s="15"/>
      <c r="J68" s="15"/>
      <c r="K68" s="15"/>
      <c r="L68" s="15"/>
      <c r="M68" s="16"/>
      <c r="N68" s="15"/>
      <c r="O68" s="15"/>
      <c r="P68" s="15"/>
      <c r="Q68" s="15"/>
      <c r="R68" s="15"/>
      <c r="S68" s="18"/>
      <c r="T68" s="13"/>
      <c r="U68" s="19"/>
      <c r="V68" s="1"/>
      <c r="W68" s="13"/>
      <c r="X68" s="13"/>
      <c r="Y68" s="13"/>
      <c r="Z68" s="13"/>
      <c r="AA68" s="13"/>
      <c r="AB68" s="13"/>
      <c r="AC68" s="13"/>
      <c r="AD68" s="13"/>
      <c r="AE68" s="20"/>
      <c r="AF68" s="20"/>
      <c r="AG68" s="20"/>
    </row>
    <row r="69" spans="1:33" ht="15.75" customHeight="1" x14ac:dyDescent="0.2">
      <c r="A69" s="13"/>
      <c r="B69" s="13"/>
      <c r="C69" s="24"/>
      <c r="D69" s="15"/>
      <c r="E69" s="15"/>
      <c r="F69" s="14"/>
      <c r="G69" s="14"/>
      <c r="H69" s="14"/>
      <c r="I69" s="15"/>
      <c r="J69" s="15"/>
      <c r="K69" s="15"/>
      <c r="L69" s="15"/>
      <c r="M69" s="16"/>
      <c r="N69" s="15"/>
      <c r="O69" s="15"/>
      <c r="P69" s="15"/>
      <c r="Q69" s="15"/>
      <c r="R69" s="15"/>
      <c r="S69" s="18"/>
      <c r="T69" s="13"/>
      <c r="U69" s="19"/>
      <c r="V69" s="1"/>
      <c r="W69" s="13"/>
      <c r="X69" s="13"/>
      <c r="Y69" s="13"/>
      <c r="Z69" s="13"/>
      <c r="AA69" s="13"/>
      <c r="AB69" s="13"/>
      <c r="AC69" s="13"/>
      <c r="AD69" s="13"/>
      <c r="AE69" s="20"/>
      <c r="AF69" s="20"/>
      <c r="AG69" s="20"/>
    </row>
    <row r="70" spans="1:33" ht="15.75" customHeight="1" x14ac:dyDescent="0.2">
      <c r="A70" s="13"/>
      <c r="B70" s="13"/>
      <c r="C70" s="24"/>
      <c r="D70" s="15"/>
      <c r="E70" s="15"/>
      <c r="F70" s="14"/>
      <c r="G70" s="14"/>
      <c r="H70" s="14"/>
      <c r="I70" s="15"/>
      <c r="J70" s="15"/>
      <c r="K70" s="15"/>
      <c r="L70" s="15"/>
      <c r="M70" s="16"/>
      <c r="N70" s="15"/>
      <c r="O70" s="15"/>
      <c r="P70" s="15"/>
      <c r="Q70" s="15"/>
      <c r="R70" s="15"/>
      <c r="S70" s="18"/>
      <c r="T70" s="13"/>
      <c r="U70" s="19"/>
      <c r="V70" s="1"/>
      <c r="W70" s="13"/>
      <c r="X70" s="13"/>
      <c r="Y70" s="13"/>
      <c r="Z70" s="13"/>
      <c r="AA70" s="13"/>
      <c r="AB70" s="13"/>
      <c r="AC70" s="13"/>
      <c r="AD70" s="13"/>
      <c r="AE70" s="20"/>
      <c r="AF70" s="20"/>
      <c r="AG70" s="20"/>
    </row>
    <row r="71" spans="1:33" ht="15.75" customHeight="1" x14ac:dyDescent="0.2">
      <c r="A71" s="13"/>
      <c r="B71" s="13"/>
      <c r="C71" s="24"/>
      <c r="D71" s="15"/>
      <c r="E71" s="15"/>
      <c r="F71" s="14"/>
      <c r="G71" s="14"/>
      <c r="H71" s="14"/>
      <c r="I71" s="15"/>
      <c r="J71" s="15"/>
      <c r="K71" s="15"/>
      <c r="L71" s="15"/>
      <c r="M71" s="16"/>
      <c r="N71" s="15"/>
      <c r="O71" s="15"/>
      <c r="P71" s="15"/>
      <c r="Q71" s="15"/>
      <c r="R71" s="15"/>
      <c r="S71" s="18"/>
      <c r="T71" s="13"/>
      <c r="U71" s="19"/>
      <c r="V71" s="1"/>
      <c r="W71" s="13"/>
      <c r="X71" s="13"/>
      <c r="Y71" s="13"/>
      <c r="Z71" s="13"/>
      <c r="AA71" s="13"/>
      <c r="AB71" s="13"/>
      <c r="AC71" s="13"/>
      <c r="AD71" s="13"/>
      <c r="AE71" s="20"/>
      <c r="AF71" s="20"/>
      <c r="AG71" s="20"/>
    </row>
    <row r="72" spans="1:33" ht="15.75" customHeight="1" x14ac:dyDescent="0.2">
      <c r="A72" s="13"/>
      <c r="B72" s="13"/>
      <c r="C72" s="24"/>
      <c r="D72" s="15"/>
      <c r="E72" s="15"/>
      <c r="F72" s="14"/>
      <c r="G72" s="14"/>
      <c r="H72" s="14"/>
      <c r="I72" s="15"/>
      <c r="J72" s="15"/>
      <c r="K72" s="15"/>
      <c r="L72" s="15"/>
      <c r="M72" s="16"/>
      <c r="N72" s="15"/>
      <c r="O72" s="15"/>
      <c r="P72" s="15"/>
      <c r="Q72" s="15"/>
      <c r="R72" s="15"/>
      <c r="S72" s="18"/>
      <c r="T72" s="13"/>
      <c r="U72" s="19"/>
      <c r="V72" s="1"/>
      <c r="W72" s="13"/>
      <c r="X72" s="13"/>
      <c r="Y72" s="13"/>
      <c r="Z72" s="13"/>
      <c r="AA72" s="13"/>
      <c r="AB72" s="13"/>
      <c r="AC72" s="13"/>
      <c r="AD72" s="13"/>
      <c r="AE72" s="20"/>
      <c r="AF72" s="20"/>
      <c r="AG72" s="20"/>
    </row>
    <row r="73" spans="1:33" ht="15.75" customHeight="1" x14ac:dyDescent="0.2">
      <c r="A73" s="13"/>
      <c r="B73" s="13"/>
      <c r="C73" s="24"/>
      <c r="D73" s="15"/>
      <c r="E73" s="15"/>
      <c r="F73" s="14"/>
      <c r="G73" s="14"/>
      <c r="H73" s="14"/>
      <c r="I73" s="15"/>
      <c r="J73" s="15"/>
      <c r="K73" s="15"/>
      <c r="L73" s="15"/>
      <c r="M73" s="16"/>
      <c r="N73" s="15"/>
      <c r="O73" s="15"/>
      <c r="P73" s="15"/>
      <c r="Q73" s="15"/>
      <c r="R73" s="15"/>
      <c r="S73" s="18"/>
      <c r="T73" s="13"/>
      <c r="U73" s="19"/>
      <c r="V73" s="1"/>
      <c r="W73" s="13"/>
      <c r="X73" s="13"/>
      <c r="Y73" s="13"/>
      <c r="Z73" s="13"/>
      <c r="AA73" s="13"/>
      <c r="AB73" s="13"/>
      <c r="AC73" s="13"/>
      <c r="AD73" s="13"/>
      <c r="AE73" s="20"/>
      <c r="AF73" s="20"/>
      <c r="AG73" s="20"/>
    </row>
    <row r="74" spans="1:33" ht="15.75" customHeight="1" x14ac:dyDescent="0.2">
      <c r="A74" s="13"/>
      <c r="B74" s="13"/>
      <c r="C74" s="24"/>
      <c r="D74" s="15"/>
      <c r="E74" s="15"/>
      <c r="F74" s="14"/>
      <c r="G74" s="14"/>
      <c r="H74" s="14"/>
      <c r="I74" s="15"/>
      <c r="J74" s="15"/>
      <c r="K74" s="15"/>
      <c r="L74" s="15"/>
      <c r="M74" s="16"/>
      <c r="N74" s="15"/>
      <c r="O74" s="15"/>
      <c r="P74" s="15"/>
      <c r="Q74" s="15"/>
      <c r="R74" s="15"/>
      <c r="S74" s="18"/>
      <c r="T74" s="13"/>
      <c r="U74" s="19"/>
      <c r="V74" s="1"/>
      <c r="W74" s="13"/>
      <c r="X74" s="13"/>
      <c r="Y74" s="13"/>
      <c r="Z74" s="13"/>
      <c r="AA74" s="13"/>
      <c r="AB74" s="13"/>
      <c r="AC74" s="13"/>
      <c r="AD74" s="13"/>
      <c r="AE74" s="20"/>
      <c r="AF74" s="20"/>
      <c r="AG74" s="20"/>
    </row>
    <row r="75" spans="1:33" ht="15.75" customHeight="1" x14ac:dyDescent="0.2">
      <c r="A75" s="13"/>
      <c r="B75" s="13"/>
      <c r="C75" s="24"/>
      <c r="D75" s="15"/>
      <c r="E75" s="15"/>
      <c r="F75" s="14"/>
      <c r="G75" s="14"/>
      <c r="H75" s="14"/>
      <c r="I75" s="15"/>
      <c r="J75" s="15"/>
      <c r="K75" s="15"/>
      <c r="L75" s="15"/>
      <c r="M75" s="16"/>
      <c r="N75" s="15"/>
      <c r="O75" s="15"/>
      <c r="P75" s="15"/>
      <c r="Q75" s="15"/>
      <c r="R75" s="15"/>
      <c r="S75" s="18"/>
      <c r="T75" s="13"/>
      <c r="U75" s="19"/>
      <c r="V75" s="1"/>
      <c r="W75" s="13"/>
      <c r="X75" s="13"/>
      <c r="Y75" s="13"/>
      <c r="Z75" s="13"/>
      <c r="AA75" s="13"/>
      <c r="AB75" s="13"/>
      <c r="AC75" s="13"/>
      <c r="AD75" s="13"/>
      <c r="AE75" s="20"/>
      <c r="AF75" s="20"/>
      <c r="AG75" s="20"/>
    </row>
    <row r="76" spans="1:33" ht="15.75" customHeight="1" x14ac:dyDescent="0.2">
      <c r="A76" s="13"/>
      <c r="B76" s="13"/>
      <c r="C76" s="24"/>
      <c r="D76" s="15"/>
      <c r="E76" s="15"/>
      <c r="F76" s="14"/>
      <c r="G76" s="14"/>
      <c r="H76" s="14"/>
      <c r="I76" s="15"/>
      <c r="J76" s="15"/>
      <c r="K76" s="15"/>
      <c r="L76" s="15"/>
      <c r="M76" s="16"/>
      <c r="N76" s="15"/>
      <c r="O76" s="15"/>
      <c r="P76" s="15"/>
      <c r="Q76" s="15"/>
      <c r="R76" s="15"/>
      <c r="S76" s="18"/>
      <c r="T76" s="13"/>
      <c r="U76" s="19"/>
      <c r="V76" s="1"/>
      <c r="W76" s="13"/>
      <c r="X76" s="13"/>
      <c r="Y76" s="13"/>
      <c r="Z76" s="13"/>
      <c r="AA76" s="13"/>
      <c r="AB76" s="13"/>
      <c r="AC76" s="13"/>
      <c r="AD76" s="13"/>
      <c r="AE76" s="20"/>
      <c r="AF76" s="20"/>
      <c r="AG76" s="20"/>
    </row>
    <row r="77" spans="1:33" ht="15.75" customHeight="1" x14ac:dyDescent="0.2">
      <c r="A77" s="13"/>
      <c r="B77" s="13"/>
      <c r="C77" s="24"/>
      <c r="D77" s="15"/>
      <c r="E77" s="15"/>
      <c r="F77" s="14"/>
      <c r="G77" s="14"/>
      <c r="H77" s="14"/>
      <c r="I77" s="15"/>
      <c r="J77" s="15"/>
      <c r="K77" s="15"/>
      <c r="L77" s="15"/>
      <c r="M77" s="16"/>
      <c r="N77" s="15"/>
      <c r="O77" s="15"/>
      <c r="P77" s="15"/>
      <c r="Q77" s="15"/>
      <c r="R77" s="15"/>
      <c r="S77" s="18"/>
      <c r="T77" s="13"/>
      <c r="U77" s="19"/>
      <c r="V77" s="1"/>
      <c r="W77" s="13"/>
      <c r="X77" s="13"/>
      <c r="Y77" s="13"/>
      <c r="Z77" s="13"/>
      <c r="AA77" s="13"/>
      <c r="AB77" s="13"/>
      <c r="AC77" s="13"/>
      <c r="AD77" s="13"/>
      <c r="AE77" s="20"/>
      <c r="AF77" s="20"/>
      <c r="AG77" s="20"/>
    </row>
    <row r="78" spans="1:33" ht="15.75" customHeight="1" x14ac:dyDescent="0.2">
      <c r="A78" s="13"/>
      <c r="B78" s="13"/>
      <c r="C78" s="24"/>
      <c r="D78" s="15"/>
      <c r="E78" s="15"/>
      <c r="F78" s="14"/>
      <c r="G78" s="14"/>
      <c r="H78" s="14"/>
      <c r="I78" s="15"/>
      <c r="J78" s="15"/>
      <c r="K78" s="15"/>
      <c r="L78" s="15"/>
      <c r="M78" s="16"/>
      <c r="N78" s="15"/>
      <c r="O78" s="15"/>
      <c r="P78" s="15"/>
      <c r="Q78" s="15"/>
      <c r="R78" s="15"/>
      <c r="S78" s="18"/>
      <c r="T78" s="13"/>
      <c r="U78" s="19"/>
      <c r="V78" s="1"/>
      <c r="W78" s="13"/>
      <c r="X78" s="13"/>
      <c r="Y78" s="13"/>
      <c r="Z78" s="13"/>
      <c r="AA78" s="13"/>
      <c r="AB78" s="13"/>
      <c r="AC78" s="13"/>
      <c r="AD78" s="13"/>
      <c r="AE78" s="20"/>
      <c r="AF78" s="20"/>
      <c r="AG78" s="20"/>
    </row>
    <row r="79" spans="1:33" ht="15.75" customHeight="1" x14ac:dyDescent="0.2">
      <c r="A79" s="13"/>
      <c r="B79" s="13"/>
      <c r="C79" s="24"/>
      <c r="D79" s="15"/>
      <c r="E79" s="15"/>
      <c r="F79" s="14"/>
      <c r="G79" s="14"/>
      <c r="H79" s="14"/>
      <c r="I79" s="15"/>
      <c r="J79" s="15"/>
      <c r="K79" s="15"/>
      <c r="L79" s="15"/>
      <c r="M79" s="16"/>
      <c r="N79" s="15"/>
      <c r="O79" s="15"/>
      <c r="P79" s="15"/>
      <c r="Q79" s="15"/>
      <c r="R79" s="15"/>
      <c r="S79" s="18"/>
      <c r="T79" s="13"/>
      <c r="U79" s="19"/>
      <c r="V79" s="1"/>
      <c r="W79" s="13"/>
      <c r="X79" s="13"/>
      <c r="Y79" s="13"/>
      <c r="Z79" s="13"/>
      <c r="AA79" s="13"/>
      <c r="AB79" s="13"/>
      <c r="AC79" s="13"/>
      <c r="AD79" s="13"/>
      <c r="AE79" s="20"/>
      <c r="AF79" s="20"/>
      <c r="AG79" s="20"/>
    </row>
    <row r="80" spans="1:33" ht="15.75" customHeight="1" x14ac:dyDescent="0.2">
      <c r="A80" s="13"/>
      <c r="B80" s="13"/>
      <c r="C80" s="24"/>
      <c r="D80" s="15"/>
      <c r="E80" s="15"/>
      <c r="F80" s="14"/>
      <c r="G80" s="14"/>
      <c r="H80" s="14"/>
      <c r="I80" s="15"/>
      <c r="J80" s="15"/>
      <c r="K80" s="15"/>
      <c r="L80" s="15"/>
      <c r="M80" s="16"/>
      <c r="N80" s="15"/>
      <c r="O80" s="15"/>
      <c r="P80" s="15"/>
      <c r="Q80" s="15"/>
      <c r="R80" s="15"/>
      <c r="S80" s="18"/>
      <c r="T80" s="13"/>
      <c r="U80" s="19"/>
      <c r="V80" s="1"/>
      <c r="W80" s="13"/>
      <c r="X80" s="13"/>
      <c r="Y80" s="13"/>
      <c r="Z80" s="13"/>
      <c r="AA80" s="13"/>
      <c r="AB80" s="13"/>
      <c r="AC80" s="13"/>
      <c r="AD80" s="13"/>
      <c r="AE80" s="20"/>
      <c r="AF80" s="20"/>
      <c r="AG80" s="20"/>
    </row>
    <row r="81" spans="1:33" ht="15.75" customHeight="1" x14ac:dyDescent="0.2">
      <c r="A81" s="13"/>
      <c r="B81" s="13"/>
      <c r="C81" s="24"/>
      <c r="D81" s="15"/>
      <c r="E81" s="15"/>
      <c r="F81" s="14"/>
      <c r="G81" s="14"/>
      <c r="H81" s="14"/>
      <c r="I81" s="15"/>
      <c r="J81" s="15"/>
      <c r="K81" s="15"/>
      <c r="L81" s="15"/>
      <c r="M81" s="16"/>
      <c r="N81" s="15"/>
      <c r="O81" s="15"/>
      <c r="P81" s="15"/>
      <c r="Q81" s="15"/>
      <c r="R81" s="15"/>
      <c r="S81" s="18"/>
      <c r="T81" s="13"/>
      <c r="U81" s="19"/>
      <c r="V81" s="1"/>
      <c r="W81" s="13"/>
      <c r="X81" s="13"/>
      <c r="Y81" s="13"/>
      <c r="Z81" s="13"/>
      <c r="AA81" s="13"/>
      <c r="AB81" s="13"/>
      <c r="AC81" s="13"/>
      <c r="AD81" s="13"/>
      <c r="AE81" s="20"/>
      <c r="AF81" s="20"/>
      <c r="AG81" s="20"/>
    </row>
    <row r="82" spans="1:33" ht="15.75" customHeight="1" x14ac:dyDescent="0.2">
      <c r="A82" s="13"/>
      <c r="B82" s="13"/>
      <c r="C82" s="24"/>
      <c r="D82" s="15"/>
      <c r="E82" s="15"/>
      <c r="F82" s="14"/>
      <c r="G82" s="14"/>
      <c r="H82" s="14"/>
      <c r="I82" s="15"/>
      <c r="J82" s="15"/>
      <c r="K82" s="15"/>
      <c r="L82" s="15"/>
      <c r="M82" s="16"/>
      <c r="N82" s="15"/>
      <c r="O82" s="15"/>
      <c r="P82" s="15"/>
      <c r="Q82" s="15"/>
      <c r="R82" s="15"/>
      <c r="S82" s="18"/>
      <c r="T82" s="13"/>
      <c r="U82" s="19"/>
      <c r="V82" s="1"/>
      <c r="W82" s="13"/>
      <c r="X82" s="13"/>
      <c r="Y82" s="13"/>
      <c r="Z82" s="13"/>
      <c r="AA82" s="13"/>
      <c r="AB82" s="13"/>
      <c r="AC82" s="13"/>
      <c r="AD82" s="13"/>
      <c r="AE82" s="20"/>
      <c r="AF82" s="20"/>
      <c r="AG82" s="20"/>
    </row>
    <row r="83" spans="1:33" ht="15.75" customHeight="1" x14ac:dyDescent="0.2">
      <c r="A83" s="13"/>
      <c r="B83" s="13"/>
      <c r="C83" s="24"/>
      <c r="D83" s="15"/>
      <c r="E83" s="15"/>
      <c r="F83" s="14"/>
      <c r="G83" s="14"/>
      <c r="H83" s="14"/>
      <c r="I83" s="15"/>
      <c r="J83" s="15"/>
      <c r="K83" s="15"/>
      <c r="L83" s="15"/>
      <c r="M83" s="16"/>
      <c r="N83" s="15"/>
      <c r="O83" s="15"/>
      <c r="P83" s="15"/>
      <c r="Q83" s="15"/>
      <c r="R83" s="15"/>
      <c r="S83" s="18"/>
      <c r="T83" s="13"/>
      <c r="U83" s="19"/>
      <c r="V83" s="1"/>
      <c r="W83" s="13"/>
      <c r="X83" s="13"/>
      <c r="Y83" s="13"/>
      <c r="Z83" s="13"/>
      <c r="AA83" s="13"/>
      <c r="AB83" s="13"/>
      <c r="AC83" s="13"/>
      <c r="AD83" s="13"/>
      <c r="AE83" s="20"/>
      <c r="AF83" s="20"/>
      <c r="AG83" s="20"/>
    </row>
    <row r="84" spans="1:33" ht="15.75" customHeight="1" x14ac:dyDescent="0.2">
      <c r="A84" s="13"/>
      <c r="B84" s="13"/>
      <c r="C84" s="24"/>
      <c r="D84" s="15"/>
      <c r="E84" s="15"/>
      <c r="F84" s="14"/>
      <c r="G84" s="14"/>
      <c r="H84" s="14"/>
      <c r="I84" s="15"/>
      <c r="J84" s="15"/>
      <c r="K84" s="15"/>
      <c r="L84" s="15"/>
      <c r="M84" s="16"/>
      <c r="N84" s="15"/>
      <c r="O84" s="15"/>
      <c r="P84" s="15"/>
      <c r="Q84" s="15"/>
      <c r="R84" s="15"/>
      <c r="S84" s="18"/>
      <c r="T84" s="13"/>
      <c r="U84" s="19"/>
      <c r="V84" s="1"/>
      <c r="W84" s="13"/>
      <c r="X84" s="13"/>
      <c r="Y84" s="13"/>
      <c r="Z84" s="13"/>
      <c r="AA84" s="13"/>
      <c r="AB84" s="13"/>
      <c r="AC84" s="13"/>
      <c r="AD84" s="13"/>
      <c r="AE84" s="20"/>
      <c r="AF84" s="20"/>
      <c r="AG84" s="20"/>
    </row>
    <row r="85" spans="1:33" ht="15.75" customHeight="1" x14ac:dyDescent="0.2">
      <c r="A85" s="13"/>
      <c r="B85" s="13"/>
      <c r="C85" s="24"/>
      <c r="D85" s="15"/>
      <c r="E85" s="15"/>
      <c r="F85" s="14"/>
      <c r="G85" s="14"/>
      <c r="H85" s="14"/>
      <c r="I85" s="15"/>
      <c r="J85" s="15"/>
      <c r="K85" s="15"/>
      <c r="L85" s="15"/>
      <c r="M85" s="16"/>
      <c r="N85" s="15"/>
      <c r="O85" s="15"/>
      <c r="P85" s="15"/>
      <c r="Q85" s="15"/>
      <c r="R85" s="15"/>
      <c r="S85" s="18"/>
      <c r="T85" s="13"/>
      <c r="U85" s="19"/>
      <c r="V85" s="1"/>
      <c r="W85" s="13"/>
      <c r="X85" s="13"/>
      <c r="Y85" s="13"/>
      <c r="Z85" s="13"/>
      <c r="AA85" s="13"/>
      <c r="AB85" s="13"/>
      <c r="AC85" s="13"/>
      <c r="AD85" s="13"/>
      <c r="AE85" s="20"/>
      <c r="AF85" s="20"/>
      <c r="AG85" s="20"/>
    </row>
    <row r="86" spans="1:33" ht="15.75" customHeight="1" x14ac:dyDescent="0.2">
      <c r="A86" s="13"/>
      <c r="B86" s="13"/>
      <c r="C86" s="24"/>
      <c r="D86" s="15"/>
      <c r="E86" s="15"/>
      <c r="F86" s="14"/>
      <c r="G86" s="14"/>
      <c r="H86" s="14"/>
      <c r="I86" s="15"/>
      <c r="J86" s="15"/>
      <c r="K86" s="15"/>
      <c r="L86" s="15"/>
      <c r="M86" s="16"/>
      <c r="N86" s="15"/>
      <c r="O86" s="15"/>
      <c r="P86" s="15"/>
      <c r="Q86" s="15"/>
      <c r="R86" s="15"/>
      <c r="S86" s="18"/>
      <c r="T86" s="13"/>
      <c r="U86" s="19"/>
      <c r="V86" s="1"/>
      <c r="W86" s="13"/>
      <c r="X86" s="13"/>
      <c r="Y86" s="13"/>
      <c r="Z86" s="13"/>
      <c r="AA86" s="13"/>
      <c r="AB86" s="13"/>
      <c r="AC86" s="13"/>
      <c r="AD86" s="13"/>
      <c r="AE86" s="20"/>
      <c r="AF86" s="20"/>
      <c r="AG86" s="20"/>
    </row>
    <row r="87" spans="1:33" ht="15.75" customHeight="1" x14ac:dyDescent="0.2">
      <c r="A87" s="13"/>
      <c r="B87" s="13"/>
      <c r="C87" s="24"/>
      <c r="D87" s="15"/>
      <c r="E87" s="15"/>
      <c r="F87" s="14"/>
      <c r="G87" s="14"/>
      <c r="H87" s="14"/>
      <c r="I87" s="15"/>
      <c r="J87" s="15"/>
      <c r="K87" s="15"/>
      <c r="L87" s="15"/>
      <c r="M87" s="16"/>
      <c r="N87" s="15"/>
      <c r="O87" s="15"/>
      <c r="P87" s="15"/>
      <c r="Q87" s="15"/>
      <c r="R87" s="15"/>
      <c r="S87" s="18"/>
      <c r="T87" s="13"/>
      <c r="U87" s="19"/>
      <c r="V87" s="1"/>
      <c r="W87" s="13"/>
      <c r="X87" s="13"/>
      <c r="Y87" s="13"/>
      <c r="Z87" s="13"/>
      <c r="AA87" s="13"/>
      <c r="AB87" s="13"/>
      <c r="AC87" s="13"/>
      <c r="AD87" s="13"/>
      <c r="AE87" s="20"/>
      <c r="AF87" s="20"/>
      <c r="AG87" s="20"/>
    </row>
    <row r="88" spans="1:33" ht="15.75" customHeight="1" x14ac:dyDescent="0.2">
      <c r="A88" s="13"/>
      <c r="B88" s="13"/>
      <c r="C88" s="24"/>
      <c r="D88" s="15"/>
      <c r="E88" s="15"/>
      <c r="F88" s="14"/>
      <c r="G88" s="14"/>
      <c r="H88" s="14"/>
      <c r="I88" s="15"/>
      <c r="J88" s="15"/>
      <c r="K88" s="15"/>
      <c r="L88" s="15"/>
      <c r="M88" s="16"/>
      <c r="N88" s="15"/>
      <c r="O88" s="15"/>
      <c r="P88" s="15"/>
      <c r="Q88" s="15"/>
      <c r="R88" s="15"/>
      <c r="S88" s="18"/>
      <c r="T88" s="13"/>
      <c r="U88" s="19"/>
      <c r="V88" s="1"/>
      <c r="W88" s="13"/>
      <c r="X88" s="13"/>
      <c r="Y88" s="13"/>
      <c r="Z88" s="13"/>
      <c r="AA88" s="13"/>
      <c r="AB88" s="13"/>
      <c r="AC88" s="13"/>
      <c r="AD88" s="13"/>
      <c r="AE88" s="20"/>
      <c r="AF88" s="20"/>
      <c r="AG88" s="20"/>
    </row>
    <row r="89" spans="1:33" ht="15.75" customHeight="1" x14ac:dyDescent="0.2">
      <c r="A89" s="13"/>
      <c r="B89" s="13"/>
      <c r="C89" s="24"/>
      <c r="D89" s="15"/>
      <c r="E89" s="15"/>
      <c r="F89" s="14"/>
      <c r="G89" s="14"/>
      <c r="H89" s="14"/>
      <c r="I89" s="15"/>
      <c r="J89" s="15"/>
      <c r="K89" s="15"/>
      <c r="L89" s="15"/>
      <c r="M89" s="16"/>
      <c r="N89" s="15"/>
      <c r="O89" s="15"/>
      <c r="P89" s="15"/>
      <c r="Q89" s="15"/>
      <c r="R89" s="15"/>
      <c r="S89" s="18"/>
      <c r="T89" s="13"/>
      <c r="U89" s="19"/>
      <c r="V89" s="1"/>
      <c r="W89" s="13"/>
      <c r="X89" s="13"/>
      <c r="Y89" s="13"/>
      <c r="Z89" s="13"/>
      <c r="AA89" s="13"/>
      <c r="AB89" s="13"/>
      <c r="AC89" s="13"/>
      <c r="AD89" s="13"/>
      <c r="AE89" s="20"/>
      <c r="AF89" s="20"/>
      <c r="AG89" s="20"/>
    </row>
    <row r="90" spans="1:33" ht="15.75" customHeight="1" x14ac:dyDescent="0.2">
      <c r="A90" s="13"/>
      <c r="B90" s="13"/>
      <c r="C90" s="24"/>
      <c r="D90" s="15"/>
      <c r="E90" s="15"/>
      <c r="F90" s="14"/>
      <c r="G90" s="14"/>
      <c r="H90" s="14"/>
      <c r="I90" s="15"/>
      <c r="J90" s="15"/>
      <c r="K90" s="15"/>
      <c r="L90" s="15"/>
      <c r="M90" s="16"/>
      <c r="N90" s="15"/>
      <c r="O90" s="15"/>
      <c r="P90" s="15"/>
      <c r="Q90" s="15"/>
      <c r="R90" s="15"/>
      <c r="S90" s="18"/>
      <c r="T90" s="13"/>
      <c r="U90" s="19"/>
      <c r="V90" s="1"/>
      <c r="W90" s="13"/>
      <c r="X90" s="13"/>
      <c r="Y90" s="13"/>
      <c r="Z90" s="13"/>
      <c r="AA90" s="13"/>
      <c r="AB90" s="13"/>
      <c r="AC90" s="13"/>
      <c r="AD90" s="13"/>
      <c r="AE90" s="20"/>
      <c r="AF90" s="20"/>
      <c r="AG90" s="20"/>
    </row>
    <row r="91" spans="1:33" ht="15.75" customHeight="1" x14ac:dyDescent="0.2">
      <c r="A91" s="13"/>
      <c r="B91" s="13"/>
      <c r="C91" s="24"/>
      <c r="D91" s="15"/>
      <c r="E91" s="15"/>
      <c r="F91" s="14"/>
      <c r="G91" s="14"/>
      <c r="H91" s="14"/>
      <c r="I91" s="15"/>
      <c r="J91" s="15"/>
      <c r="K91" s="15"/>
      <c r="L91" s="15"/>
      <c r="M91" s="16"/>
      <c r="N91" s="15"/>
      <c r="O91" s="15"/>
      <c r="P91" s="15"/>
      <c r="Q91" s="15"/>
      <c r="R91" s="15"/>
      <c r="S91" s="18"/>
      <c r="T91" s="13"/>
      <c r="U91" s="19"/>
      <c r="V91" s="1"/>
      <c r="W91" s="13"/>
      <c r="X91" s="13"/>
      <c r="Y91" s="13"/>
      <c r="Z91" s="13"/>
      <c r="AA91" s="13"/>
      <c r="AB91" s="13"/>
      <c r="AC91" s="13"/>
      <c r="AD91" s="13"/>
      <c r="AE91" s="20"/>
      <c r="AF91" s="20"/>
      <c r="AG91" s="20"/>
    </row>
    <row r="92" spans="1:33" ht="15.75" customHeight="1" x14ac:dyDescent="0.2">
      <c r="A92" s="13"/>
      <c r="B92" s="13"/>
      <c r="C92" s="24"/>
      <c r="D92" s="15"/>
      <c r="E92" s="15"/>
      <c r="F92" s="14"/>
      <c r="G92" s="14"/>
      <c r="H92" s="14"/>
      <c r="I92" s="15"/>
      <c r="J92" s="15"/>
      <c r="K92" s="15"/>
      <c r="L92" s="15"/>
      <c r="M92" s="16"/>
      <c r="N92" s="15"/>
      <c r="O92" s="15"/>
      <c r="P92" s="15"/>
      <c r="Q92" s="15"/>
      <c r="R92" s="15"/>
      <c r="S92" s="18"/>
      <c r="T92" s="13"/>
      <c r="U92" s="19"/>
      <c r="V92" s="1"/>
      <c r="W92" s="13"/>
      <c r="X92" s="13"/>
      <c r="Y92" s="13"/>
      <c r="Z92" s="13"/>
      <c r="AA92" s="13"/>
      <c r="AB92" s="13"/>
      <c r="AC92" s="13"/>
      <c r="AD92" s="13"/>
      <c r="AE92" s="20"/>
      <c r="AF92" s="20"/>
      <c r="AG92" s="20"/>
    </row>
    <row r="93" spans="1:33" ht="15.75" customHeight="1" x14ac:dyDescent="0.2">
      <c r="A93" s="13"/>
      <c r="B93" s="13"/>
      <c r="C93" s="24"/>
      <c r="D93" s="15"/>
      <c r="E93" s="15"/>
      <c r="F93" s="14"/>
      <c r="G93" s="14"/>
      <c r="H93" s="14"/>
      <c r="I93" s="15"/>
      <c r="J93" s="15"/>
      <c r="K93" s="15"/>
      <c r="L93" s="15"/>
      <c r="M93" s="16"/>
      <c r="N93" s="15"/>
      <c r="O93" s="15"/>
      <c r="P93" s="15"/>
      <c r="Q93" s="15"/>
      <c r="R93" s="15"/>
      <c r="S93" s="18"/>
      <c r="T93" s="13"/>
      <c r="U93" s="19"/>
      <c r="V93" s="1"/>
      <c r="W93" s="13"/>
      <c r="X93" s="13"/>
      <c r="Y93" s="13"/>
      <c r="Z93" s="13"/>
      <c r="AA93" s="13"/>
      <c r="AB93" s="13"/>
      <c r="AC93" s="13"/>
      <c r="AD93" s="13"/>
      <c r="AE93" s="20"/>
      <c r="AF93" s="20"/>
      <c r="AG93" s="20"/>
    </row>
    <row r="94" spans="1:33" ht="15.75" customHeight="1" x14ac:dyDescent="0.2">
      <c r="A94" s="13"/>
      <c r="B94" s="13"/>
      <c r="C94" s="24"/>
      <c r="D94" s="15"/>
      <c r="E94" s="15"/>
      <c r="F94" s="14"/>
      <c r="G94" s="14"/>
      <c r="H94" s="14"/>
      <c r="I94" s="15"/>
      <c r="J94" s="15"/>
      <c r="K94" s="15"/>
      <c r="L94" s="15"/>
      <c r="M94" s="16"/>
      <c r="N94" s="15"/>
      <c r="O94" s="15"/>
      <c r="P94" s="15"/>
      <c r="Q94" s="15"/>
      <c r="R94" s="15"/>
      <c r="S94" s="18"/>
      <c r="T94" s="13"/>
      <c r="U94" s="19"/>
      <c r="V94" s="1"/>
      <c r="W94" s="13"/>
      <c r="X94" s="13"/>
      <c r="Y94" s="13"/>
      <c r="Z94" s="13"/>
      <c r="AA94" s="13"/>
      <c r="AB94" s="13"/>
      <c r="AC94" s="13"/>
      <c r="AD94" s="13"/>
      <c r="AE94" s="20"/>
      <c r="AF94" s="20"/>
      <c r="AG94" s="20"/>
    </row>
    <row r="95" spans="1:33" ht="15.75" customHeight="1" x14ac:dyDescent="0.2">
      <c r="A95" s="13"/>
      <c r="B95" s="13"/>
      <c r="C95" s="15"/>
      <c r="D95" s="15"/>
      <c r="E95" s="15"/>
      <c r="F95" s="14"/>
      <c r="G95" s="14"/>
      <c r="H95" s="15"/>
      <c r="I95" s="15"/>
      <c r="J95" s="15"/>
      <c r="K95" s="15"/>
      <c r="L95" s="15"/>
      <c r="M95" s="15"/>
      <c r="N95" s="15"/>
      <c r="O95" s="15"/>
      <c r="P95" s="15"/>
      <c r="Q95" s="22"/>
      <c r="R95" s="22"/>
      <c r="S95" s="18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20"/>
    </row>
    <row r="96" spans="1:33" ht="15.75" customHeight="1" x14ac:dyDescent="0.2">
      <c r="A96" s="13"/>
      <c r="B96" s="13"/>
      <c r="C96" s="15"/>
      <c r="D96" s="15"/>
      <c r="E96" s="15"/>
      <c r="F96" s="14"/>
      <c r="G96" s="14"/>
      <c r="H96" s="15"/>
      <c r="I96" s="15"/>
      <c r="J96" s="15"/>
      <c r="K96" s="15"/>
      <c r="L96" s="15"/>
      <c r="M96" s="15"/>
      <c r="N96" s="15"/>
      <c r="O96" s="15"/>
      <c r="P96" s="15"/>
      <c r="Q96" s="22"/>
      <c r="R96" s="22"/>
      <c r="S96" s="18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20"/>
    </row>
    <row r="97" spans="1:33" ht="15.75" customHeight="1" x14ac:dyDescent="0.2">
      <c r="A97" s="13"/>
      <c r="B97" s="13"/>
      <c r="C97" s="15"/>
      <c r="D97" s="15"/>
      <c r="E97" s="15"/>
      <c r="F97" s="14"/>
      <c r="G97" s="14"/>
      <c r="H97" s="15"/>
      <c r="I97" s="15"/>
      <c r="J97" s="15"/>
      <c r="K97" s="15"/>
      <c r="L97" s="15"/>
      <c r="M97" s="15"/>
      <c r="N97" s="15"/>
      <c r="O97" s="15"/>
      <c r="P97" s="15"/>
      <c r="Q97" s="22"/>
      <c r="R97" s="22"/>
      <c r="S97" s="18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20"/>
    </row>
    <row r="98" spans="1:33" ht="15.75" customHeight="1" x14ac:dyDescent="0.2">
      <c r="A98" s="13"/>
      <c r="B98" s="13"/>
      <c r="C98" s="15"/>
      <c r="D98" s="15"/>
      <c r="E98" s="15"/>
      <c r="F98" s="14"/>
      <c r="G98" s="14"/>
      <c r="H98" s="15"/>
      <c r="I98" s="15"/>
      <c r="J98" s="15"/>
      <c r="K98" s="15"/>
      <c r="L98" s="15"/>
      <c r="M98" s="15"/>
      <c r="N98" s="15"/>
      <c r="O98" s="15"/>
      <c r="P98" s="15"/>
      <c r="Q98" s="22"/>
      <c r="R98" s="22"/>
      <c r="S98" s="18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20"/>
    </row>
    <row r="99" spans="1:33" ht="15.75" customHeight="1" x14ac:dyDescent="0.2">
      <c r="A99" s="13"/>
      <c r="B99" s="13"/>
      <c r="C99" s="15"/>
      <c r="D99" s="15"/>
      <c r="E99" s="15"/>
      <c r="F99" s="14"/>
      <c r="G99" s="14"/>
      <c r="H99" s="15"/>
      <c r="I99" s="15"/>
      <c r="J99" s="15"/>
      <c r="K99" s="15"/>
      <c r="L99" s="15"/>
      <c r="M99" s="15"/>
      <c r="N99" s="15"/>
      <c r="O99" s="15"/>
      <c r="P99" s="15"/>
      <c r="Q99" s="22"/>
      <c r="R99" s="22"/>
      <c r="S99" s="18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20"/>
    </row>
    <row r="100" spans="1:33" ht="15.75" customHeight="1" x14ac:dyDescent="0.2">
      <c r="A100" s="13"/>
      <c r="B100" s="13"/>
      <c r="C100" s="15"/>
      <c r="D100" s="15"/>
      <c r="E100" s="15"/>
      <c r="F100" s="14"/>
      <c r="G100" s="14"/>
      <c r="H100" s="15"/>
      <c r="I100" s="15"/>
      <c r="J100" s="15"/>
      <c r="K100" s="15"/>
      <c r="L100" s="15"/>
      <c r="M100" s="15"/>
      <c r="N100" s="15"/>
      <c r="O100" s="15"/>
      <c r="P100" s="15"/>
      <c r="Q100" s="22"/>
      <c r="R100" s="22"/>
      <c r="S100" s="18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20"/>
    </row>
    <row r="101" spans="1:33" ht="15.75" customHeight="1" x14ac:dyDescent="0.2">
      <c r="A101" s="13"/>
      <c r="B101" s="13"/>
      <c r="C101" s="15"/>
      <c r="D101" s="15"/>
      <c r="E101" s="15"/>
      <c r="F101" s="14"/>
      <c r="G101" s="14"/>
      <c r="H101" s="15"/>
      <c r="I101" s="15"/>
      <c r="J101" s="15"/>
      <c r="K101" s="15"/>
      <c r="L101" s="15"/>
      <c r="M101" s="15"/>
      <c r="N101" s="15"/>
      <c r="O101" s="15"/>
      <c r="P101" s="15"/>
      <c r="Q101" s="22"/>
      <c r="R101" s="22"/>
      <c r="S101" s="18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20"/>
    </row>
    <row r="102" spans="1:33" ht="15.75" customHeight="1" x14ac:dyDescent="0.2">
      <c r="A102" s="13"/>
      <c r="B102" s="13"/>
      <c r="C102" s="15"/>
      <c r="D102" s="15"/>
      <c r="E102" s="15"/>
      <c r="F102" s="14"/>
      <c r="G102" s="14"/>
      <c r="H102" s="15"/>
      <c r="I102" s="15"/>
      <c r="J102" s="15"/>
      <c r="K102" s="15"/>
      <c r="L102" s="15"/>
      <c r="M102" s="15"/>
      <c r="N102" s="15"/>
      <c r="O102" s="15"/>
      <c r="P102" s="15"/>
      <c r="Q102" s="22"/>
      <c r="R102" s="22"/>
      <c r="S102" s="18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20"/>
    </row>
    <row r="103" spans="1:33" ht="15.75" customHeight="1" x14ac:dyDescent="0.2">
      <c r="A103" s="13"/>
      <c r="B103" s="13"/>
      <c r="C103" s="15"/>
      <c r="D103" s="15"/>
      <c r="E103" s="15"/>
      <c r="F103" s="14"/>
      <c r="G103" s="14"/>
      <c r="H103" s="15"/>
      <c r="I103" s="15"/>
      <c r="J103" s="15"/>
      <c r="K103" s="15"/>
      <c r="L103" s="15"/>
      <c r="M103" s="15"/>
      <c r="N103" s="15"/>
      <c r="O103" s="15"/>
      <c r="P103" s="15"/>
      <c r="Q103" s="22"/>
      <c r="R103" s="22"/>
      <c r="S103" s="18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20"/>
    </row>
    <row r="104" spans="1:33" ht="15.75" customHeight="1" x14ac:dyDescent="0.2">
      <c r="A104" s="13"/>
      <c r="B104" s="13"/>
      <c r="C104" s="15"/>
      <c r="D104" s="15"/>
      <c r="E104" s="15"/>
      <c r="F104" s="14"/>
      <c r="G104" s="14"/>
      <c r="H104" s="15"/>
      <c r="I104" s="15"/>
      <c r="J104" s="15"/>
      <c r="K104" s="15"/>
      <c r="L104" s="15"/>
      <c r="M104" s="15"/>
      <c r="N104" s="15"/>
      <c r="O104" s="15"/>
      <c r="P104" s="15"/>
      <c r="Q104" s="22"/>
      <c r="R104" s="22"/>
      <c r="S104" s="18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20"/>
    </row>
    <row r="105" spans="1:33" ht="15.75" customHeight="1" x14ac:dyDescent="0.2">
      <c r="A105" s="13"/>
      <c r="B105" s="13"/>
      <c r="C105" s="15"/>
      <c r="D105" s="15"/>
      <c r="E105" s="15"/>
      <c r="F105" s="14"/>
      <c r="G105" s="14"/>
      <c r="H105" s="15"/>
      <c r="I105" s="15"/>
      <c r="J105" s="15"/>
      <c r="K105" s="15"/>
      <c r="L105" s="15"/>
      <c r="M105" s="15"/>
      <c r="N105" s="15"/>
      <c r="O105" s="15"/>
      <c r="P105" s="15"/>
      <c r="Q105" s="22"/>
      <c r="R105" s="22"/>
      <c r="S105" s="18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20"/>
    </row>
    <row r="106" spans="1:33" ht="15.75" customHeight="1" x14ac:dyDescent="0.2">
      <c r="A106" s="13"/>
      <c r="B106" s="13"/>
      <c r="C106" s="15"/>
      <c r="D106" s="15"/>
      <c r="E106" s="15"/>
      <c r="F106" s="14"/>
      <c r="G106" s="14"/>
      <c r="H106" s="15"/>
      <c r="I106" s="15"/>
      <c r="J106" s="15"/>
      <c r="K106" s="15"/>
      <c r="L106" s="15"/>
      <c r="M106" s="15"/>
      <c r="N106" s="15"/>
      <c r="O106" s="15"/>
      <c r="P106" s="15"/>
      <c r="Q106" s="22"/>
      <c r="R106" s="22"/>
      <c r="S106" s="18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20"/>
    </row>
    <row r="107" spans="1:33" ht="15.75" customHeight="1" x14ac:dyDescent="0.2">
      <c r="A107" s="13"/>
      <c r="B107" s="13"/>
      <c r="C107" s="15"/>
      <c r="D107" s="15"/>
      <c r="E107" s="15"/>
      <c r="F107" s="14"/>
      <c r="G107" s="14"/>
      <c r="H107" s="15"/>
      <c r="I107" s="15"/>
      <c r="J107" s="15"/>
      <c r="K107" s="15"/>
      <c r="L107" s="15"/>
      <c r="M107" s="15"/>
      <c r="N107" s="15"/>
      <c r="O107" s="15"/>
      <c r="P107" s="15"/>
      <c r="Q107" s="22"/>
      <c r="R107" s="22"/>
      <c r="S107" s="18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20"/>
    </row>
    <row r="108" spans="1:33" ht="15.75" customHeight="1" x14ac:dyDescent="0.2">
      <c r="A108" s="13"/>
      <c r="B108" s="13"/>
      <c r="C108" s="15"/>
      <c r="D108" s="15"/>
      <c r="E108" s="15"/>
      <c r="F108" s="14"/>
      <c r="G108" s="14"/>
      <c r="H108" s="15"/>
      <c r="I108" s="15"/>
      <c r="J108" s="15"/>
      <c r="K108" s="15"/>
      <c r="L108" s="15"/>
      <c r="M108" s="15"/>
      <c r="N108" s="15"/>
      <c r="O108" s="15"/>
      <c r="P108" s="15"/>
      <c r="Q108" s="22"/>
      <c r="R108" s="22"/>
      <c r="S108" s="18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20"/>
    </row>
    <row r="109" spans="1:33" ht="15.75" customHeight="1" x14ac:dyDescent="0.2">
      <c r="A109" s="13"/>
      <c r="B109" s="13"/>
      <c r="C109" s="15"/>
      <c r="D109" s="15"/>
      <c r="E109" s="15"/>
      <c r="F109" s="14"/>
      <c r="G109" s="14"/>
      <c r="H109" s="15"/>
      <c r="I109" s="15"/>
      <c r="J109" s="15"/>
      <c r="K109" s="15"/>
      <c r="L109" s="15"/>
      <c r="M109" s="15"/>
      <c r="N109" s="15"/>
      <c r="O109" s="15"/>
      <c r="P109" s="15"/>
      <c r="Q109" s="22"/>
      <c r="R109" s="22"/>
      <c r="S109" s="18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20"/>
    </row>
    <row r="110" spans="1:33" ht="15.75" customHeight="1" x14ac:dyDescent="0.2">
      <c r="A110" s="13"/>
      <c r="B110" s="13"/>
      <c r="C110" s="15"/>
      <c r="D110" s="15"/>
      <c r="E110" s="15"/>
      <c r="F110" s="14"/>
      <c r="G110" s="14"/>
      <c r="H110" s="15"/>
      <c r="I110" s="15"/>
      <c r="J110" s="15"/>
      <c r="K110" s="15"/>
      <c r="L110" s="15"/>
      <c r="M110" s="15"/>
      <c r="N110" s="15"/>
      <c r="O110" s="15"/>
      <c r="P110" s="15"/>
      <c r="Q110" s="22"/>
      <c r="R110" s="22"/>
      <c r="S110" s="18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20"/>
    </row>
    <row r="111" spans="1:33" ht="15.75" customHeight="1" x14ac:dyDescent="0.2">
      <c r="A111" s="13"/>
      <c r="B111" s="13"/>
      <c r="C111" s="15"/>
      <c r="D111" s="15"/>
      <c r="E111" s="15"/>
      <c r="F111" s="14"/>
      <c r="G111" s="14"/>
      <c r="H111" s="15"/>
      <c r="I111" s="15"/>
      <c r="J111" s="15"/>
      <c r="K111" s="15"/>
      <c r="L111" s="15"/>
      <c r="M111" s="15"/>
      <c r="N111" s="15"/>
      <c r="O111" s="15"/>
      <c r="P111" s="15"/>
      <c r="Q111" s="22"/>
      <c r="R111" s="22"/>
      <c r="S111" s="18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20"/>
    </row>
    <row r="112" spans="1:33" ht="15.75" customHeight="1" x14ac:dyDescent="0.2">
      <c r="A112" s="13"/>
      <c r="B112" s="13"/>
      <c r="C112" s="15"/>
      <c r="D112" s="15"/>
      <c r="E112" s="15"/>
      <c r="F112" s="14"/>
      <c r="G112" s="14"/>
      <c r="H112" s="15"/>
      <c r="I112" s="15"/>
      <c r="J112" s="15"/>
      <c r="K112" s="15"/>
      <c r="L112" s="15"/>
      <c r="M112" s="15"/>
      <c r="N112" s="15"/>
      <c r="O112" s="15"/>
      <c r="P112" s="15"/>
      <c r="Q112" s="22"/>
      <c r="R112" s="22"/>
      <c r="S112" s="18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20"/>
    </row>
    <row r="113" spans="1:33" ht="15.75" customHeight="1" x14ac:dyDescent="0.2">
      <c r="A113" s="13"/>
      <c r="B113" s="13"/>
      <c r="C113" s="15"/>
      <c r="D113" s="15"/>
      <c r="E113" s="15"/>
      <c r="F113" s="14"/>
      <c r="G113" s="14"/>
      <c r="H113" s="15"/>
      <c r="I113" s="15"/>
      <c r="J113" s="15"/>
      <c r="K113" s="15"/>
      <c r="L113" s="15"/>
      <c r="M113" s="15"/>
      <c r="N113" s="15"/>
      <c r="O113" s="15"/>
      <c r="P113" s="15"/>
      <c r="Q113" s="22"/>
      <c r="R113" s="22"/>
      <c r="S113" s="18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20"/>
    </row>
    <row r="114" spans="1:33" ht="15.75" customHeight="1" x14ac:dyDescent="0.2">
      <c r="A114" s="13"/>
      <c r="B114" s="13"/>
      <c r="C114" s="22"/>
      <c r="D114" s="15"/>
      <c r="E114" s="15"/>
      <c r="F114" s="14"/>
      <c r="G114" s="14"/>
      <c r="H114" s="15"/>
      <c r="I114" s="15"/>
      <c r="J114" s="22"/>
      <c r="K114" s="22"/>
      <c r="L114" s="15"/>
      <c r="M114" s="15"/>
      <c r="N114" s="15"/>
      <c r="O114" s="15"/>
      <c r="P114" s="22"/>
      <c r="Q114" s="22"/>
      <c r="R114" s="22"/>
      <c r="S114" s="18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20"/>
    </row>
    <row r="115" spans="1:33" ht="15.75" customHeight="1" x14ac:dyDescent="0.2">
      <c r="A115" s="13"/>
      <c r="B115" s="13"/>
      <c r="C115" s="22"/>
      <c r="D115" s="15"/>
      <c r="E115" s="15"/>
      <c r="F115" s="14"/>
      <c r="G115" s="14"/>
      <c r="H115" s="15"/>
      <c r="I115" s="15"/>
      <c r="J115" s="22"/>
      <c r="K115" s="22"/>
      <c r="L115" s="15"/>
      <c r="M115" s="15"/>
      <c r="N115" s="15"/>
      <c r="O115" s="15"/>
      <c r="P115" s="22"/>
      <c r="Q115" s="22"/>
      <c r="R115" s="22"/>
      <c r="S115" s="18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20"/>
    </row>
    <row r="116" spans="1:33" ht="15.75" customHeight="1" x14ac:dyDescent="0.2">
      <c r="A116" s="13"/>
      <c r="B116" s="13"/>
      <c r="C116" s="22"/>
      <c r="D116" s="15"/>
      <c r="E116" s="15"/>
      <c r="F116" s="14"/>
      <c r="G116" s="14"/>
      <c r="H116" s="15"/>
      <c r="I116" s="15"/>
      <c r="J116" s="22"/>
      <c r="K116" s="22"/>
      <c r="L116" s="15"/>
      <c r="M116" s="15"/>
      <c r="N116" s="15"/>
      <c r="O116" s="15"/>
      <c r="P116" s="22"/>
      <c r="Q116" s="22"/>
      <c r="R116" s="22"/>
      <c r="S116" s="18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20"/>
    </row>
    <row r="117" spans="1:33" ht="15.75" customHeight="1" x14ac:dyDescent="0.2">
      <c r="A117" s="13"/>
      <c r="B117" s="13"/>
      <c r="C117" s="22"/>
      <c r="D117" s="15"/>
      <c r="E117" s="15"/>
      <c r="F117" s="14"/>
      <c r="G117" s="14"/>
      <c r="H117" s="15"/>
      <c r="I117" s="15"/>
      <c r="J117" s="22"/>
      <c r="K117" s="22"/>
      <c r="L117" s="15"/>
      <c r="M117" s="15"/>
      <c r="N117" s="15"/>
      <c r="O117" s="15"/>
      <c r="P117" s="22"/>
      <c r="Q117" s="22"/>
      <c r="R117" s="22"/>
      <c r="S117" s="18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20"/>
    </row>
    <row r="118" spans="1:33" ht="15.75" customHeight="1" x14ac:dyDescent="0.2">
      <c r="A118" s="13"/>
      <c r="B118" s="13"/>
      <c r="C118" s="22"/>
      <c r="D118" s="15"/>
      <c r="E118" s="15"/>
      <c r="F118" s="14"/>
      <c r="G118" s="14"/>
      <c r="H118" s="15"/>
      <c r="I118" s="15"/>
      <c r="J118" s="22"/>
      <c r="K118" s="22"/>
      <c r="L118" s="15"/>
      <c r="M118" s="15"/>
      <c r="N118" s="15"/>
      <c r="O118" s="15"/>
      <c r="P118" s="22"/>
      <c r="Q118" s="22"/>
      <c r="R118" s="22"/>
      <c r="S118" s="18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20"/>
    </row>
    <row r="119" spans="1:33" ht="15.75" customHeight="1" x14ac:dyDescent="0.2">
      <c r="A119" s="13"/>
      <c r="B119" s="13"/>
      <c r="C119" s="22"/>
      <c r="D119" s="15"/>
      <c r="E119" s="15"/>
      <c r="F119" s="14"/>
      <c r="G119" s="14"/>
      <c r="H119" s="15"/>
      <c r="I119" s="15"/>
      <c r="J119" s="22"/>
      <c r="K119" s="22"/>
      <c r="L119" s="15"/>
      <c r="M119" s="15"/>
      <c r="N119" s="15"/>
      <c r="O119" s="15"/>
      <c r="P119" s="22"/>
      <c r="Q119" s="22"/>
      <c r="R119" s="22"/>
      <c r="S119" s="18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20"/>
    </row>
    <row r="120" spans="1:33" ht="15.75" customHeight="1" x14ac:dyDescent="0.2">
      <c r="A120" s="13"/>
      <c r="B120" s="13"/>
      <c r="C120" s="22"/>
      <c r="D120" s="15"/>
      <c r="E120" s="15"/>
      <c r="F120" s="14"/>
      <c r="G120" s="14"/>
      <c r="H120" s="15"/>
      <c r="I120" s="15"/>
      <c r="J120" s="22"/>
      <c r="K120" s="22"/>
      <c r="L120" s="15"/>
      <c r="M120" s="15"/>
      <c r="N120" s="15"/>
      <c r="O120" s="15"/>
      <c r="P120" s="22"/>
      <c r="Q120" s="22"/>
      <c r="R120" s="22"/>
      <c r="S120" s="18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20"/>
    </row>
    <row r="121" spans="1:33" ht="15.75" customHeight="1" x14ac:dyDescent="0.2">
      <c r="A121" s="13"/>
      <c r="B121" s="13"/>
      <c r="C121" s="22"/>
      <c r="D121" s="15"/>
      <c r="E121" s="15"/>
      <c r="F121" s="14"/>
      <c r="G121" s="14"/>
      <c r="H121" s="15"/>
      <c r="I121" s="15"/>
      <c r="J121" s="22"/>
      <c r="K121" s="22"/>
      <c r="L121" s="15"/>
      <c r="M121" s="15"/>
      <c r="N121" s="15"/>
      <c r="O121" s="15"/>
      <c r="P121" s="22"/>
      <c r="Q121" s="22"/>
      <c r="R121" s="22"/>
      <c r="S121" s="18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20"/>
    </row>
    <row r="122" spans="1:33" ht="15.75" customHeight="1" x14ac:dyDescent="0.2">
      <c r="A122" s="13"/>
      <c r="B122" s="13"/>
      <c r="C122" s="22"/>
      <c r="D122" s="15"/>
      <c r="E122" s="15"/>
      <c r="F122" s="14"/>
      <c r="G122" s="14"/>
      <c r="H122" s="15"/>
      <c r="I122" s="15"/>
      <c r="J122" s="22"/>
      <c r="K122" s="22"/>
      <c r="L122" s="15"/>
      <c r="M122" s="15"/>
      <c r="N122" s="15"/>
      <c r="O122" s="15"/>
      <c r="P122" s="22"/>
      <c r="Q122" s="22"/>
      <c r="R122" s="22"/>
      <c r="S122" s="18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20"/>
    </row>
    <row r="123" spans="1:33" ht="15.75" customHeight="1" x14ac:dyDescent="0.2">
      <c r="A123" s="13"/>
      <c r="B123" s="13"/>
      <c r="C123" s="22"/>
      <c r="D123" s="15"/>
      <c r="E123" s="15"/>
      <c r="F123" s="14"/>
      <c r="G123" s="14"/>
      <c r="H123" s="15"/>
      <c r="I123" s="15"/>
      <c r="J123" s="22"/>
      <c r="K123" s="22"/>
      <c r="L123" s="15"/>
      <c r="M123" s="15"/>
      <c r="N123" s="15"/>
      <c r="O123" s="15"/>
      <c r="P123" s="22"/>
      <c r="Q123" s="22"/>
      <c r="R123" s="22"/>
      <c r="S123" s="18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20"/>
    </row>
    <row r="124" spans="1:33" ht="15.75" customHeight="1" x14ac:dyDescent="0.2">
      <c r="A124" s="13"/>
      <c r="B124" s="13"/>
      <c r="C124" s="22"/>
      <c r="D124" s="15"/>
      <c r="E124" s="15"/>
      <c r="F124" s="14"/>
      <c r="G124" s="14"/>
      <c r="H124" s="15"/>
      <c r="I124" s="15"/>
      <c r="J124" s="22"/>
      <c r="K124" s="22"/>
      <c r="L124" s="15"/>
      <c r="M124" s="15"/>
      <c r="N124" s="15"/>
      <c r="O124" s="15"/>
      <c r="P124" s="22"/>
      <c r="Q124" s="22"/>
      <c r="R124" s="22"/>
      <c r="S124" s="18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20"/>
    </row>
    <row r="125" spans="1:33" ht="15.75" customHeight="1" x14ac:dyDescent="0.2">
      <c r="A125" s="13"/>
      <c r="B125" s="13"/>
      <c r="C125" s="22"/>
      <c r="D125" s="15"/>
      <c r="E125" s="15"/>
      <c r="F125" s="14"/>
      <c r="G125" s="14"/>
      <c r="H125" s="15"/>
      <c r="I125" s="15"/>
      <c r="J125" s="22"/>
      <c r="K125" s="22"/>
      <c r="L125" s="15"/>
      <c r="M125" s="15"/>
      <c r="N125" s="15"/>
      <c r="O125" s="15"/>
      <c r="P125" s="22"/>
      <c r="Q125" s="22"/>
      <c r="R125" s="22"/>
      <c r="S125" s="18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20"/>
    </row>
    <row r="126" spans="1:33" ht="15.75" customHeight="1" x14ac:dyDescent="0.2">
      <c r="A126" s="13"/>
      <c r="B126" s="13"/>
      <c r="C126" s="22"/>
      <c r="D126" s="15"/>
      <c r="E126" s="15"/>
      <c r="F126" s="14"/>
      <c r="G126" s="14"/>
      <c r="H126" s="15"/>
      <c r="I126" s="15"/>
      <c r="J126" s="22"/>
      <c r="K126" s="22"/>
      <c r="L126" s="15"/>
      <c r="M126" s="15"/>
      <c r="N126" s="15"/>
      <c r="O126" s="15"/>
      <c r="P126" s="22"/>
      <c r="Q126" s="22"/>
      <c r="R126" s="22"/>
      <c r="S126" s="18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20"/>
    </row>
    <row r="127" spans="1:33" ht="15.75" customHeight="1" x14ac:dyDescent="0.2">
      <c r="A127" s="13"/>
      <c r="B127" s="13"/>
      <c r="C127" s="22"/>
      <c r="D127" s="15"/>
      <c r="E127" s="15"/>
      <c r="F127" s="14"/>
      <c r="G127" s="14"/>
      <c r="H127" s="15"/>
      <c r="I127" s="15"/>
      <c r="J127" s="22"/>
      <c r="K127" s="22"/>
      <c r="L127" s="15"/>
      <c r="M127" s="15"/>
      <c r="N127" s="15"/>
      <c r="O127" s="15"/>
      <c r="P127" s="22"/>
      <c r="Q127" s="22"/>
      <c r="R127" s="22"/>
      <c r="S127" s="18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20"/>
    </row>
    <row r="128" spans="1:33" ht="15.75" customHeight="1" x14ac:dyDescent="0.2">
      <c r="A128" s="13"/>
      <c r="B128" s="13"/>
      <c r="C128" s="22"/>
      <c r="D128" s="15"/>
      <c r="E128" s="15"/>
      <c r="F128" s="14"/>
      <c r="G128" s="14"/>
      <c r="H128" s="15"/>
      <c r="I128" s="15"/>
      <c r="J128" s="22"/>
      <c r="K128" s="22"/>
      <c r="L128" s="15"/>
      <c r="M128" s="15"/>
      <c r="N128" s="15"/>
      <c r="O128" s="15"/>
      <c r="P128" s="22"/>
      <c r="Q128" s="22"/>
      <c r="R128" s="22"/>
      <c r="S128" s="18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20"/>
    </row>
    <row r="129" spans="1:33" ht="15.75" customHeight="1" x14ac:dyDescent="0.2">
      <c r="A129" s="13"/>
      <c r="B129" s="13"/>
      <c r="C129" s="22"/>
      <c r="D129" s="15"/>
      <c r="E129" s="15"/>
      <c r="F129" s="14"/>
      <c r="G129" s="14"/>
      <c r="H129" s="15"/>
      <c r="I129" s="15"/>
      <c r="J129" s="22"/>
      <c r="K129" s="22"/>
      <c r="L129" s="15"/>
      <c r="M129" s="15"/>
      <c r="N129" s="15"/>
      <c r="O129" s="15"/>
      <c r="P129" s="22"/>
      <c r="Q129" s="22"/>
      <c r="R129" s="22"/>
      <c r="S129" s="18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20"/>
    </row>
    <row r="130" spans="1:33" ht="15.75" customHeight="1" x14ac:dyDescent="0.2">
      <c r="A130" s="13"/>
      <c r="B130" s="13"/>
      <c r="C130" s="22"/>
      <c r="D130" s="15"/>
      <c r="E130" s="15"/>
      <c r="F130" s="14"/>
      <c r="G130" s="14"/>
      <c r="H130" s="15"/>
      <c r="I130" s="15"/>
      <c r="J130" s="22"/>
      <c r="K130" s="22"/>
      <c r="L130" s="15"/>
      <c r="M130" s="15"/>
      <c r="N130" s="15"/>
      <c r="O130" s="15"/>
      <c r="P130" s="22"/>
      <c r="Q130" s="22"/>
      <c r="R130" s="22"/>
      <c r="S130" s="18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20"/>
    </row>
    <row r="131" spans="1:33" ht="15.75" customHeight="1" x14ac:dyDescent="0.2">
      <c r="A131" s="13"/>
      <c r="B131" s="13"/>
      <c r="C131" s="22"/>
      <c r="D131" s="15"/>
      <c r="E131" s="15"/>
      <c r="F131" s="14"/>
      <c r="G131" s="14"/>
      <c r="H131" s="15"/>
      <c r="I131" s="15"/>
      <c r="J131" s="22"/>
      <c r="K131" s="22"/>
      <c r="L131" s="15"/>
      <c r="M131" s="15"/>
      <c r="N131" s="15"/>
      <c r="O131" s="15"/>
      <c r="P131" s="22"/>
      <c r="Q131" s="22"/>
      <c r="R131" s="22"/>
      <c r="S131" s="18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20"/>
    </row>
    <row r="132" spans="1:33" ht="15.75" customHeight="1" x14ac:dyDescent="0.2">
      <c r="A132" s="13"/>
      <c r="B132" s="13"/>
      <c r="C132" s="22"/>
      <c r="D132" s="15"/>
      <c r="E132" s="15"/>
      <c r="F132" s="14"/>
      <c r="G132" s="14"/>
      <c r="H132" s="15"/>
      <c r="I132" s="15"/>
      <c r="J132" s="22"/>
      <c r="K132" s="22"/>
      <c r="L132" s="15"/>
      <c r="M132" s="15"/>
      <c r="N132" s="15"/>
      <c r="O132" s="15"/>
      <c r="P132" s="22"/>
      <c r="Q132" s="22"/>
      <c r="R132" s="22"/>
      <c r="S132" s="18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20"/>
    </row>
    <row r="133" spans="1:33" ht="15.75" customHeight="1" x14ac:dyDescent="0.2">
      <c r="A133" s="13"/>
      <c r="B133" s="13"/>
      <c r="C133" s="22"/>
      <c r="D133" s="15"/>
      <c r="E133" s="15"/>
      <c r="F133" s="14"/>
      <c r="G133" s="14"/>
      <c r="H133" s="15"/>
      <c r="I133" s="15"/>
      <c r="J133" s="22"/>
      <c r="K133" s="22"/>
      <c r="L133" s="15"/>
      <c r="M133" s="15"/>
      <c r="N133" s="15"/>
      <c r="O133" s="15"/>
      <c r="P133" s="22"/>
      <c r="Q133" s="22"/>
      <c r="R133" s="22"/>
      <c r="S133" s="18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20"/>
    </row>
    <row r="134" spans="1:33" ht="15.75" customHeight="1" x14ac:dyDescent="0.2">
      <c r="A134" s="13"/>
      <c r="B134" s="13"/>
      <c r="C134" s="22"/>
      <c r="D134" s="15"/>
      <c r="E134" s="15"/>
      <c r="F134" s="14"/>
      <c r="G134" s="14"/>
      <c r="H134" s="15"/>
      <c r="I134" s="15"/>
      <c r="J134" s="22"/>
      <c r="K134" s="22"/>
      <c r="L134" s="15"/>
      <c r="M134" s="15"/>
      <c r="N134" s="15"/>
      <c r="O134" s="15"/>
      <c r="P134" s="22"/>
      <c r="Q134" s="22"/>
      <c r="R134" s="22"/>
      <c r="S134" s="18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20"/>
    </row>
    <row r="135" spans="1:33" ht="15.75" customHeight="1" x14ac:dyDescent="0.2">
      <c r="A135" s="13"/>
      <c r="B135" s="13"/>
      <c r="C135" s="22"/>
      <c r="D135" s="15"/>
      <c r="E135" s="15"/>
      <c r="F135" s="14"/>
      <c r="G135" s="14"/>
      <c r="H135" s="15"/>
      <c r="I135" s="15"/>
      <c r="J135" s="22"/>
      <c r="K135" s="22"/>
      <c r="L135" s="15"/>
      <c r="M135" s="15"/>
      <c r="N135" s="15"/>
      <c r="O135" s="15"/>
      <c r="P135" s="22"/>
      <c r="Q135" s="22"/>
      <c r="R135" s="22"/>
      <c r="S135" s="18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20"/>
    </row>
    <row r="136" spans="1:33" ht="15.75" customHeight="1" x14ac:dyDescent="0.2">
      <c r="A136" s="13"/>
      <c r="B136" s="13"/>
      <c r="C136" s="22"/>
      <c r="D136" s="15"/>
      <c r="E136" s="15"/>
      <c r="F136" s="14"/>
      <c r="G136" s="14"/>
      <c r="H136" s="15"/>
      <c r="I136" s="15"/>
      <c r="J136" s="22"/>
      <c r="K136" s="22"/>
      <c r="L136" s="15"/>
      <c r="M136" s="15"/>
      <c r="N136" s="15"/>
      <c r="O136" s="15"/>
      <c r="P136" s="22"/>
      <c r="Q136" s="22"/>
      <c r="R136" s="22"/>
      <c r="S136" s="18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20"/>
    </row>
    <row r="137" spans="1:33" ht="15.75" customHeight="1" x14ac:dyDescent="0.2">
      <c r="A137" s="13"/>
      <c r="B137" s="13"/>
      <c r="C137" s="22"/>
      <c r="D137" s="15"/>
      <c r="E137" s="15"/>
      <c r="F137" s="14"/>
      <c r="G137" s="14"/>
      <c r="H137" s="15"/>
      <c r="I137" s="15"/>
      <c r="J137" s="22"/>
      <c r="K137" s="22"/>
      <c r="L137" s="15"/>
      <c r="M137" s="15"/>
      <c r="N137" s="15"/>
      <c r="O137" s="15"/>
      <c r="P137" s="22"/>
      <c r="Q137" s="22"/>
      <c r="R137" s="22"/>
      <c r="S137" s="18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20"/>
    </row>
    <row r="138" spans="1:33" ht="15.75" customHeight="1" x14ac:dyDescent="0.2">
      <c r="A138" s="13"/>
      <c r="B138" s="13"/>
      <c r="C138" s="22"/>
      <c r="D138" s="15"/>
      <c r="E138" s="15"/>
      <c r="F138" s="14"/>
      <c r="G138" s="14"/>
      <c r="H138" s="15"/>
      <c r="I138" s="15"/>
      <c r="J138" s="22"/>
      <c r="K138" s="22"/>
      <c r="L138" s="15"/>
      <c r="M138" s="15"/>
      <c r="N138" s="15"/>
      <c r="O138" s="15"/>
      <c r="P138" s="22"/>
      <c r="Q138" s="22"/>
      <c r="R138" s="22"/>
      <c r="S138" s="18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20"/>
    </row>
    <row r="139" spans="1:33" ht="15.75" customHeight="1" x14ac:dyDescent="0.2">
      <c r="A139" s="13"/>
      <c r="B139" s="13"/>
      <c r="C139" s="22"/>
      <c r="D139" s="15"/>
      <c r="E139" s="15"/>
      <c r="F139" s="14"/>
      <c r="G139" s="14"/>
      <c r="H139" s="15"/>
      <c r="I139" s="15"/>
      <c r="J139" s="22"/>
      <c r="K139" s="22"/>
      <c r="L139" s="15"/>
      <c r="M139" s="15"/>
      <c r="N139" s="15"/>
      <c r="O139" s="15"/>
      <c r="P139" s="22"/>
      <c r="Q139" s="22"/>
      <c r="R139" s="22"/>
      <c r="S139" s="18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20"/>
    </row>
    <row r="140" spans="1:33" ht="15.75" customHeight="1" x14ac:dyDescent="0.2">
      <c r="A140" s="13"/>
      <c r="B140" s="13"/>
      <c r="C140" s="22"/>
      <c r="D140" s="15"/>
      <c r="E140" s="15"/>
      <c r="F140" s="14"/>
      <c r="G140" s="14"/>
      <c r="H140" s="15"/>
      <c r="I140" s="15"/>
      <c r="J140" s="22"/>
      <c r="K140" s="22"/>
      <c r="L140" s="15"/>
      <c r="M140" s="15"/>
      <c r="N140" s="15"/>
      <c r="O140" s="15"/>
      <c r="P140" s="22"/>
      <c r="Q140" s="22"/>
      <c r="R140" s="22"/>
      <c r="S140" s="18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20"/>
    </row>
    <row r="141" spans="1:33" ht="15.75" customHeight="1" x14ac:dyDescent="0.2">
      <c r="A141" s="13"/>
      <c r="B141" s="13"/>
      <c r="C141" s="22"/>
      <c r="D141" s="15"/>
      <c r="E141" s="15"/>
      <c r="F141" s="14"/>
      <c r="G141" s="14"/>
      <c r="H141" s="15"/>
      <c r="I141" s="15"/>
      <c r="J141" s="22"/>
      <c r="K141" s="22"/>
      <c r="L141" s="15"/>
      <c r="M141" s="15"/>
      <c r="N141" s="15"/>
      <c r="O141" s="15"/>
      <c r="P141" s="22"/>
      <c r="Q141" s="22"/>
      <c r="R141" s="22"/>
      <c r="S141" s="18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20"/>
    </row>
    <row r="142" spans="1:33" ht="15.75" customHeight="1" x14ac:dyDescent="0.2">
      <c r="A142" s="13"/>
      <c r="B142" s="13"/>
      <c r="C142" s="22"/>
      <c r="D142" s="15"/>
      <c r="E142" s="15"/>
      <c r="F142" s="14"/>
      <c r="G142" s="14"/>
      <c r="H142" s="15"/>
      <c r="I142" s="15"/>
      <c r="J142" s="22"/>
      <c r="K142" s="22"/>
      <c r="L142" s="15"/>
      <c r="M142" s="15"/>
      <c r="N142" s="15"/>
      <c r="O142" s="15"/>
      <c r="P142" s="22"/>
      <c r="Q142" s="22"/>
      <c r="R142" s="22"/>
      <c r="S142" s="18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20"/>
    </row>
    <row r="143" spans="1:33" ht="15.75" customHeight="1" x14ac:dyDescent="0.2">
      <c r="A143" s="13"/>
      <c r="B143" s="13"/>
      <c r="C143" s="22"/>
      <c r="D143" s="15"/>
      <c r="E143" s="15"/>
      <c r="F143" s="14"/>
      <c r="G143" s="14"/>
      <c r="H143" s="15"/>
      <c r="I143" s="15"/>
      <c r="J143" s="22"/>
      <c r="K143" s="22"/>
      <c r="L143" s="15"/>
      <c r="M143" s="15"/>
      <c r="N143" s="15"/>
      <c r="O143" s="15"/>
      <c r="P143" s="22"/>
      <c r="Q143" s="22"/>
      <c r="R143" s="22"/>
      <c r="S143" s="18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20"/>
    </row>
    <row r="144" spans="1:33" ht="15.75" customHeight="1" x14ac:dyDescent="0.2">
      <c r="A144" s="13"/>
      <c r="B144" s="13"/>
      <c r="C144" s="22"/>
      <c r="D144" s="15"/>
      <c r="E144" s="15"/>
      <c r="F144" s="14"/>
      <c r="G144" s="14"/>
      <c r="H144" s="15"/>
      <c r="I144" s="15"/>
      <c r="J144" s="22"/>
      <c r="K144" s="22"/>
      <c r="L144" s="15"/>
      <c r="M144" s="15"/>
      <c r="N144" s="15"/>
      <c r="O144" s="15"/>
      <c r="P144" s="22"/>
      <c r="Q144" s="22"/>
      <c r="R144" s="22"/>
      <c r="S144" s="18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20"/>
    </row>
    <row r="145" spans="1:33" ht="15.75" customHeight="1" x14ac:dyDescent="0.2">
      <c r="A145" s="13"/>
      <c r="B145" s="13"/>
      <c r="C145" s="22"/>
      <c r="D145" s="15"/>
      <c r="E145" s="15"/>
      <c r="F145" s="14"/>
      <c r="G145" s="14"/>
      <c r="H145" s="15"/>
      <c r="I145" s="15"/>
      <c r="J145" s="22"/>
      <c r="K145" s="22"/>
      <c r="L145" s="15"/>
      <c r="M145" s="15"/>
      <c r="N145" s="15"/>
      <c r="O145" s="15"/>
      <c r="P145" s="22"/>
      <c r="Q145" s="22"/>
      <c r="R145" s="22"/>
      <c r="S145" s="18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20"/>
    </row>
    <row r="146" spans="1:33" ht="15.75" customHeight="1" x14ac:dyDescent="0.2">
      <c r="A146" s="13"/>
      <c r="B146" s="13"/>
      <c r="C146" s="22"/>
      <c r="D146" s="15"/>
      <c r="E146" s="15"/>
      <c r="F146" s="14"/>
      <c r="G146" s="14"/>
      <c r="H146" s="15"/>
      <c r="I146" s="15"/>
      <c r="J146" s="22"/>
      <c r="K146" s="22"/>
      <c r="L146" s="15"/>
      <c r="M146" s="15"/>
      <c r="N146" s="15"/>
      <c r="O146" s="15"/>
      <c r="P146" s="22"/>
      <c r="Q146" s="22"/>
      <c r="R146" s="22"/>
      <c r="S146" s="18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20"/>
    </row>
    <row r="147" spans="1:33" ht="15.75" customHeight="1" x14ac:dyDescent="0.2">
      <c r="A147" s="13"/>
      <c r="B147" s="13"/>
      <c r="C147" s="22"/>
      <c r="D147" s="15"/>
      <c r="E147" s="15"/>
      <c r="F147" s="14"/>
      <c r="G147" s="14"/>
      <c r="H147" s="15"/>
      <c r="I147" s="15"/>
      <c r="J147" s="22"/>
      <c r="K147" s="22"/>
      <c r="L147" s="15"/>
      <c r="M147" s="15"/>
      <c r="N147" s="15"/>
      <c r="O147" s="15"/>
      <c r="P147" s="22"/>
      <c r="Q147" s="22"/>
      <c r="R147" s="22"/>
      <c r="S147" s="18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20"/>
    </row>
    <row r="148" spans="1:33" ht="15.75" customHeight="1" x14ac:dyDescent="0.2">
      <c r="A148" s="13"/>
      <c r="B148" s="13"/>
      <c r="C148" s="22"/>
      <c r="D148" s="15"/>
      <c r="E148" s="15"/>
      <c r="F148" s="14"/>
      <c r="G148" s="14"/>
      <c r="H148" s="15"/>
      <c r="I148" s="15"/>
      <c r="J148" s="22"/>
      <c r="K148" s="22"/>
      <c r="L148" s="15"/>
      <c r="M148" s="15"/>
      <c r="N148" s="15"/>
      <c r="O148" s="15"/>
      <c r="P148" s="22"/>
      <c r="Q148" s="22"/>
      <c r="R148" s="22"/>
      <c r="S148" s="18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20"/>
    </row>
    <row r="149" spans="1:33" ht="15.75" customHeight="1" x14ac:dyDescent="0.2">
      <c r="A149" s="13"/>
      <c r="B149" s="13"/>
      <c r="C149" s="22"/>
      <c r="D149" s="15"/>
      <c r="E149" s="15"/>
      <c r="F149" s="14"/>
      <c r="G149" s="14"/>
      <c r="H149" s="15"/>
      <c r="I149" s="15"/>
      <c r="J149" s="22"/>
      <c r="K149" s="22"/>
      <c r="L149" s="15"/>
      <c r="M149" s="15"/>
      <c r="N149" s="15"/>
      <c r="O149" s="15"/>
      <c r="P149" s="22"/>
      <c r="Q149" s="22"/>
      <c r="R149" s="22"/>
      <c r="S149" s="18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20"/>
    </row>
    <row r="150" spans="1:33" ht="15.75" customHeight="1" x14ac:dyDescent="0.2">
      <c r="A150" s="13"/>
      <c r="B150" s="13"/>
      <c r="C150" s="22"/>
      <c r="D150" s="15"/>
      <c r="E150" s="15"/>
      <c r="F150" s="14"/>
      <c r="G150" s="14"/>
      <c r="H150" s="15"/>
      <c r="I150" s="15"/>
      <c r="J150" s="22"/>
      <c r="K150" s="22"/>
      <c r="L150" s="15"/>
      <c r="M150" s="15"/>
      <c r="N150" s="15"/>
      <c r="O150" s="15"/>
      <c r="P150" s="22"/>
      <c r="Q150" s="22"/>
      <c r="R150" s="22"/>
      <c r="S150" s="18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20"/>
    </row>
    <row r="151" spans="1:33" ht="15.75" customHeight="1" x14ac:dyDescent="0.2">
      <c r="A151" s="13"/>
      <c r="B151" s="13"/>
      <c r="C151" s="22"/>
      <c r="D151" s="15"/>
      <c r="E151" s="15"/>
      <c r="F151" s="14"/>
      <c r="G151" s="14"/>
      <c r="H151" s="15"/>
      <c r="I151" s="15"/>
      <c r="J151" s="22"/>
      <c r="K151" s="22"/>
      <c r="L151" s="15"/>
      <c r="M151" s="15"/>
      <c r="N151" s="15"/>
      <c r="O151" s="15"/>
      <c r="P151" s="22"/>
      <c r="Q151" s="22"/>
      <c r="R151" s="22"/>
      <c r="S151" s="18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20"/>
    </row>
    <row r="152" spans="1:33" ht="15.75" customHeight="1" x14ac:dyDescent="0.2">
      <c r="A152" s="13"/>
      <c r="B152" s="13"/>
      <c r="C152" s="22"/>
      <c r="D152" s="15"/>
      <c r="E152" s="15"/>
      <c r="F152" s="14"/>
      <c r="G152" s="14"/>
      <c r="H152" s="15"/>
      <c r="I152" s="15"/>
      <c r="J152" s="22"/>
      <c r="K152" s="22"/>
      <c r="L152" s="15"/>
      <c r="M152" s="15"/>
      <c r="N152" s="15"/>
      <c r="O152" s="15"/>
      <c r="P152" s="22"/>
      <c r="Q152" s="22"/>
      <c r="R152" s="22"/>
      <c r="S152" s="18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20"/>
    </row>
    <row r="153" spans="1:33" ht="15.75" customHeight="1" x14ac:dyDescent="0.2">
      <c r="A153" s="13"/>
      <c r="B153" s="13"/>
      <c r="C153" s="22"/>
      <c r="D153" s="15"/>
      <c r="E153" s="15"/>
      <c r="F153" s="14"/>
      <c r="G153" s="14"/>
      <c r="H153" s="15"/>
      <c r="I153" s="15"/>
      <c r="J153" s="22"/>
      <c r="K153" s="22"/>
      <c r="L153" s="15"/>
      <c r="M153" s="15"/>
      <c r="N153" s="15"/>
      <c r="O153" s="15"/>
      <c r="P153" s="22"/>
      <c r="Q153" s="22"/>
      <c r="R153" s="22"/>
      <c r="S153" s="18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20"/>
    </row>
    <row r="154" spans="1:33" ht="15.75" customHeight="1" x14ac:dyDescent="0.2">
      <c r="A154" s="13"/>
      <c r="B154" s="13"/>
      <c r="C154" s="22"/>
      <c r="D154" s="15"/>
      <c r="E154" s="15"/>
      <c r="F154" s="14"/>
      <c r="G154" s="14"/>
      <c r="H154" s="15"/>
      <c r="I154" s="15"/>
      <c r="J154" s="22"/>
      <c r="K154" s="22"/>
      <c r="L154" s="15"/>
      <c r="M154" s="15"/>
      <c r="N154" s="15"/>
      <c r="O154" s="15"/>
      <c r="P154" s="22"/>
      <c r="Q154" s="22"/>
      <c r="R154" s="22"/>
      <c r="S154" s="18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20"/>
    </row>
    <row r="155" spans="1:33" ht="15.75" customHeight="1" x14ac:dyDescent="0.2">
      <c r="A155" s="13"/>
      <c r="B155" s="13"/>
      <c r="C155" s="22"/>
      <c r="D155" s="15"/>
      <c r="E155" s="15"/>
      <c r="F155" s="14"/>
      <c r="G155" s="14"/>
      <c r="H155" s="15"/>
      <c r="I155" s="15"/>
      <c r="J155" s="22"/>
      <c r="K155" s="22"/>
      <c r="L155" s="15"/>
      <c r="M155" s="15"/>
      <c r="N155" s="15"/>
      <c r="O155" s="15"/>
      <c r="P155" s="22"/>
      <c r="Q155" s="22"/>
      <c r="R155" s="22"/>
      <c r="S155" s="18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20"/>
    </row>
    <row r="156" spans="1:33" ht="15.75" customHeight="1" x14ac:dyDescent="0.2">
      <c r="A156" s="13"/>
      <c r="B156" s="13"/>
      <c r="C156" s="22"/>
      <c r="D156" s="15"/>
      <c r="E156" s="15"/>
      <c r="F156" s="14"/>
      <c r="G156" s="14"/>
      <c r="H156" s="15"/>
      <c r="I156" s="15"/>
      <c r="J156" s="22"/>
      <c r="K156" s="22"/>
      <c r="L156" s="15"/>
      <c r="M156" s="15"/>
      <c r="N156" s="15"/>
      <c r="O156" s="15"/>
      <c r="P156" s="22"/>
      <c r="Q156" s="22"/>
      <c r="R156" s="22"/>
      <c r="S156" s="18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20"/>
    </row>
    <row r="157" spans="1:33" ht="15.75" customHeight="1" x14ac:dyDescent="0.2">
      <c r="A157" s="13"/>
      <c r="B157" s="13"/>
      <c r="C157" s="22"/>
      <c r="D157" s="15"/>
      <c r="E157" s="15"/>
      <c r="F157" s="14"/>
      <c r="G157" s="14"/>
      <c r="H157" s="15"/>
      <c r="I157" s="15"/>
      <c r="J157" s="22"/>
      <c r="K157" s="22"/>
      <c r="L157" s="15"/>
      <c r="M157" s="15"/>
      <c r="N157" s="15"/>
      <c r="O157" s="15"/>
      <c r="P157" s="22"/>
      <c r="Q157" s="22"/>
      <c r="R157" s="22"/>
      <c r="S157" s="18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20"/>
    </row>
    <row r="158" spans="1:33" ht="15.75" customHeight="1" x14ac:dyDescent="0.2">
      <c r="A158" s="13"/>
      <c r="B158" s="13"/>
      <c r="C158" s="22"/>
      <c r="D158" s="15"/>
      <c r="E158" s="15"/>
      <c r="F158" s="14"/>
      <c r="G158" s="14"/>
      <c r="H158" s="15"/>
      <c r="I158" s="15"/>
      <c r="J158" s="22"/>
      <c r="K158" s="22"/>
      <c r="L158" s="15"/>
      <c r="M158" s="15"/>
      <c r="N158" s="15"/>
      <c r="O158" s="15"/>
      <c r="P158" s="22"/>
      <c r="Q158" s="22"/>
      <c r="R158" s="22"/>
      <c r="S158" s="18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20"/>
    </row>
    <row r="159" spans="1:33" ht="15.75" customHeight="1" x14ac:dyDescent="0.2">
      <c r="A159" s="13"/>
      <c r="B159" s="13"/>
      <c r="C159" s="22"/>
      <c r="D159" s="15"/>
      <c r="E159" s="15"/>
      <c r="F159" s="14"/>
      <c r="G159" s="14"/>
      <c r="H159" s="15"/>
      <c r="I159" s="15"/>
      <c r="J159" s="22"/>
      <c r="K159" s="22"/>
      <c r="L159" s="15"/>
      <c r="M159" s="15"/>
      <c r="N159" s="15"/>
      <c r="O159" s="15"/>
      <c r="P159" s="22"/>
      <c r="Q159" s="22"/>
      <c r="R159" s="22"/>
      <c r="S159" s="18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20"/>
    </row>
    <row r="160" spans="1:33" ht="15.75" customHeight="1" x14ac:dyDescent="0.2">
      <c r="A160" s="13"/>
      <c r="B160" s="13"/>
      <c r="C160" s="22"/>
      <c r="D160" s="15"/>
      <c r="E160" s="15"/>
      <c r="F160" s="14"/>
      <c r="G160" s="14"/>
      <c r="H160" s="15"/>
      <c r="I160" s="15"/>
      <c r="J160" s="22"/>
      <c r="K160" s="22"/>
      <c r="L160" s="15"/>
      <c r="M160" s="15"/>
      <c r="N160" s="15"/>
      <c r="O160" s="15"/>
      <c r="P160" s="22"/>
      <c r="Q160" s="22"/>
      <c r="R160" s="22"/>
      <c r="S160" s="18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20"/>
    </row>
    <row r="161" spans="1:33" ht="15.75" customHeight="1" x14ac:dyDescent="0.2">
      <c r="A161" s="13"/>
      <c r="B161" s="13"/>
      <c r="C161" s="22"/>
      <c r="D161" s="15"/>
      <c r="E161" s="15"/>
      <c r="F161" s="14"/>
      <c r="G161" s="14"/>
      <c r="H161" s="15"/>
      <c r="I161" s="15"/>
      <c r="J161" s="22"/>
      <c r="K161" s="22"/>
      <c r="L161" s="15"/>
      <c r="M161" s="15"/>
      <c r="N161" s="15"/>
      <c r="O161" s="15"/>
      <c r="P161" s="22"/>
      <c r="Q161" s="22"/>
      <c r="R161" s="22"/>
      <c r="S161" s="18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20"/>
    </row>
    <row r="162" spans="1:33" ht="15.75" customHeight="1" x14ac:dyDescent="0.2">
      <c r="A162" s="13"/>
      <c r="B162" s="13"/>
      <c r="C162" s="22"/>
      <c r="D162" s="15"/>
      <c r="E162" s="15"/>
      <c r="F162" s="14"/>
      <c r="G162" s="14"/>
      <c r="H162" s="15"/>
      <c r="I162" s="15"/>
      <c r="J162" s="22"/>
      <c r="K162" s="22"/>
      <c r="L162" s="15"/>
      <c r="M162" s="15"/>
      <c r="N162" s="15"/>
      <c r="O162" s="15"/>
      <c r="P162" s="22"/>
      <c r="Q162" s="22"/>
      <c r="R162" s="22"/>
      <c r="S162" s="18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20"/>
    </row>
    <row r="163" spans="1:33" ht="15.75" customHeight="1" x14ac:dyDescent="0.2">
      <c r="A163" s="13"/>
      <c r="B163" s="13"/>
      <c r="C163" s="22"/>
      <c r="D163" s="15"/>
      <c r="E163" s="15"/>
      <c r="F163" s="14"/>
      <c r="G163" s="14"/>
      <c r="H163" s="15"/>
      <c r="I163" s="15"/>
      <c r="J163" s="22"/>
      <c r="K163" s="22"/>
      <c r="L163" s="15"/>
      <c r="M163" s="15"/>
      <c r="N163" s="15"/>
      <c r="O163" s="15"/>
      <c r="P163" s="22"/>
      <c r="Q163" s="22"/>
      <c r="R163" s="22"/>
      <c r="S163" s="18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20"/>
    </row>
    <row r="164" spans="1:33" ht="15.75" customHeight="1" x14ac:dyDescent="0.2">
      <c r="A164" s="13"/>
      <c r="B164" s="13"/>
      <c r="C164" s="22"/>
      <c r="D164" s="15"/>
      <c r="E164" s="15"/>
      <c r="F164" s="14"/>
      <c r="G164" s="14"/>
      <c r="H164" s="15"/>
      <c r="I164" s="15"/>
      <c r="J164" s="22"/>
      <c r="K164" s="22"/>
      <c r="L164" s="15"/>
      <c r="M164" s="15"/>
      <c r="N164" s="15"/>
      <c r="O164" s="15"/>
      <c r="P164" s="22"/>
      <c r="Q164" s="22"/>
      <c r="R164" s="22"/>
      <c r="S164" s="18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20"/>
    </row>
    <row r="165" spans="1:33" ht="15.75" customHeight="1" x14ac:dyDescent="0.2">
      <c r="A165" s="13"/>
      <c r="B165" s="13"/>
      <c r="C165" s="22"/>
      <c r="D165" s="15"/>
      <c r="E165" s="15"/>
      <c r="F165" s="14"/>
      <c r="G165" s="14"/>
      <c r="H165" s="15"/>
      <c r="I165" s="15"/>
      <c r="J165" s="22"/>
      <c r="K165" s="22"/>
      <c r="L165" s="15"/>
      <c r="M165" s="15"/>
      <c r="N165" s="15"/>
      <c r="O165" s="15"/>
      <c r="P165" s="22"/>
      <c r="Q165" s="22"/>
      <c r="R165" s="22"/>
      <c r="S165" s="18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20"/>
    </row>
    <row r="166" spans="1:33" ht="15.75" customHeight="1" x14ac:dyDescent="0.2">
      <c r="A166" s="13"/>
      <c r="B166" s="13"/>
      <c r="C166" s="22"/>
      <c r="D166" s="15"/>
      <c r="E166" s="15"/>
      <c r="F166" s="14"/>
      <c r="G166" s="14"/>
      <c r="H166" s="15"/>
      <c r="I166" s="15"/>
      <c r="J166" s="22"/>
      <c r="K166" s="22"/>
      <c r="L166" s="15"/>
      <c r="M166" s="15"/>
      <c r="N166" s="15"/>
      <c r="O166" s="15"/>
      <c r="P166" s="22"/>
      <c r="Q166" s="22"/>
      <c r="R166" s="22"/>
      <c r="S166" s="18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20"/>
    </row>
    <row r="167" spans="1:33" ht="15.75" customHeight="1" x14ac:dyDescent="0.2">
      <c r="A167" s="13"/>
      <c r="B167" s="13"/>
      <c r="C167" s="22"/>
      <c r="D167" s="15"/>
      <c r="E167" s="15"/>
      <c r="F167" s="14"/>
      <c r="G167" s="14"/>
      <c r="H167" s="15"/>
      <c r="I167" s="15"/>
      <c r="J167" s="22"/>
      <c r="K167" s="22"/>
      <c r="L167" s="15"/>
      <c r="M167" s="15"/>
      <c r="N167" s="15"/>
      <c r="O167" s="15"/>
      <c r="P167" s="22"/>
      <c r="Q167" s="22"/>
      <c r="R167" s="22"/>
      <c r="S167" s="18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20"/>
    </row>
    <row r="168" spans="1:33" ht="15.75" customHeight="1" x14ac:dyDescent="0.2">
      <c r="A168" s="13"/>
      <c r="B168" s="13"/>
      <c r="C168" s="22"/>
      <c r="D168" s="15"/>
      <c r="E168" s="15"/>
      <c r="F168" s="14"/>
      <c r="G168" s="14"/>
      <c r="H168" s="15"/>
      <c r="I168" s="15"/>
      <c r="J168" s="22"/>
      <c r="K168" s="22"/>
      <c r="L168" s="15"/>
      <c r="M168" s="15"/>
      <c r="N168" s="15"/>
      <c r="O168" s="15"/>
      <c r="P168" s="22"/>
      <c r="Q168" s="22"/>
      <c r="R168" s="22"/>
      <c r="S168" s="18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20"/>
    </row>
    <row r="169" spans="1:33" ht="15.75" customHeight="1" x14ac:dyDescent="0.2">
      <c r="A169" s="13"/>
      <c r="B169" s="13"/>
      <c r="C169" s="22"/>
      <c r="D169" s="15"/>
      <c r="E169" s="15"/>
      <c r="F169" s="14"/>
      <c r="G169" s="14"/>
      <c r="H169" s="15"/>
      <c r="I169" s="15"/>
      <c r="J169" s="22"/>
      <c r="K169" s="22"/>
      <c r="L169" s="15"/>
      <c r="M169" s="15"/>
      <c r="N169" s="15"/>
      <c r="O169" s="15"/>
      <c r="P169" s="22"/>
      <c r="Q169" s="22"/>
      <c r="R169" s="22"/>
      <c r="S169" s="18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20"/>
    </row>
    <row r="170" spans="1:33" ht="15.75" customHeight="1" x14ac:dyDescent="0.2">
      <c r="A170" s="13"/>
      <c r="B170" s="13"/>
      <c r="C170" s="22"/>
      <c r="D170" s="15"/>
      <c r="E170" s="15"/>
      <c r="F170" s="14"/>
      <c r="G170" s="14"/>
      <c r="H170" s="15"/>
      <c r="I170" s="15"/>
      <c r="J170" s="22"/>
      <c r="K170" s="22"/>
      <c r="L170" s="15"/>
      <c r="M170" s="15"/>
      <c r="N170" s="15"/>
      <c r="O170" s="15"/>
      <c r="P170" s="22"/>
      <c r="Q170" s="22"/>
      <c r="R170" s="22"/>
      <c r="S170" s="18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20"/>
    </row>
    <row r="171" spans="1:33" ht="15.75" customHeight="1" x14ac:dyDescent="0.2">
      <c r="A171" s="13"/>
      <c r="B171" s="13"/>
      <c r="C171" s="22"/>
      <c r="D171" s="15"/>
      <c r="E171" s="15"/>
      <c r="F171" s="14"/>
      <c r="G171" s="14"/>
      <c r="H171" s="15"/>
      <c r="I171" s="15"/>
      <c r="J171" s="22"/>
      <c r="K171" s="22"/>
      <c r="L171" s="15"/>
      <c r="M171" s="15"/>
      <c r="N171" s="15"/>
      <c r="O171" s="15"/>
      <c r="P171" s="22"/>
      <c r="Q171" s="22"/>
      <c r="R171" s="22"/>
      <c r="S171" s="18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20"/>
    </row>
    <row r="172" spans="1:33" ht="15.75" customHeight="1" x14ac:dyDescent="0.2">
      <c r="A172" s="13"/>
      <c r="B172" s="13"/>
      <c r="C172" s="22"/>
      <c r="D172" s="15"/>
      <c r="E172" s="15"/>
      <c r="F172" s="14"/>
      <c r="G172" s="14"/>
      <c r="H172" s="15"/>
      <c r="I172" s="15"/>
      <c r="J172" s="22"/>
      <c r="K172" s="22"/>
      <c r="L172" s="15"/>
      <c r="M172" s="15"/>
      <c r="N172" s="15"/>
      <c r="O172" s="15"/>
      <c r="P172" s="22"/>
      <c r="Q172" s="22"/>
      <c r="R172" s="22"/>
      <c r="S172" s="18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20"/>
    </row>
    <row r="173" spans="1:33" ht="15.75" customHeight="1" x14ac:dyDescent="0.2">
      <c r="A173" s="13"/>
      <c r="B173" s="13"/>
      <c r="C173" s="22"/>
      <c r="D173" s="15"/>
      <c r="E173" s="15"/>
      <c r="F173" s="14"/>
      <c r="G173" s="14"/>
      <c r="H173" s="15"/>
      <c r="I173" s="15"/>
      <c r="J173" s="22"/>
      <c r="K173" s="22"/>
      <c r="L173" s="15"/>
      <c r="M173" s="15"/>
      <c r="N173" s="15"/>
      <c r="O173" s="15"/>
      <c r="P173" s="22"/>
      <c r="Q173" s="22"/>
      <c r="R173" s="22"/>
      <c r="S173" s="18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20"/>
    </row>
    <row r="174" spans="1:33" ht="15.75" customHeight="1" x14ac:dyDescent="0.2">
      <c r="A174" s="13"/>
      <c r="B174" s="13"/>
      <c r="C174" s="22"/>
      <c r="D174" s="15"/>
      <c r="E174" s="15"/>
      <c r="F174" s="14"/>
      <c r="G174" s="14"/>
      <c r="H174" s="15"/>
      <c r="I174" s="15"/>
      <c r="J174" s="22"/>
      <c r="K174" s="22"/>
      <c r="L174" s="15"/>
      <c r="M174" s="15"/>
      <c r="N174" s="15"/>
      <c r="O174" s="15"/>
      <c r="P174" s="22"/>
      <c r="Q174" s="22"/>
      <c r="R174" s="22"/>
      <c r="S174" s="18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20"/>
    </row>
    <row r="175" spans="1:33" ht="15.75" customHeight="1" x14ac:dyDescent="0.2">
      <c r="A175" s="13"/>
      <c r="B175" s="13"/>
      <c r="C175" s="22"/>
      <c r="D175" s="15"/>
      <c r="E175" s="15"/>
      <c r="F175" s="14"/>
      <c r="G175" s="14"/>
      <c r="H175" s="15"/>
      <c r="I175" s="15"/>
      <c r="J175" s="22"/>
      <c r="K175" s="22"/>
      <c r="L175" s="15"/>
      <c r="M175" s="15"/>
      <c r="N175" s="15"/>
      <c r="O175" s="15"/>
      <c r="P175" s="22"/>
      <c r="Q175" s="22"/>
      <c r="R175" s="22"/>
      <c r="S175" s="18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20"/>
    </row>
    <row r="176" spans="1:33" ht="15.75" customHeight="1" x14ac:dyDescent="0.2">
      <c r="A176" s="13"/>
      <c r="B176" s="13"/>
      <c r="C176" s="22"/>
      <c r="D176" s="15"/>
      <c r="E176" s="15"/>
      <c r="F176" s="14"/>
      <c r="G176" s="14"/>
      <c r="H176" s="15"/>
      <c r="I176" s="15"/>
      <c r="J176" s="22"/>
      <c r="K176" s="22"/>
      <c r="L176" s="15"/>
      <c r="M176" s="15"/>
      <c r="N176" s="15"/>
      <c r="O176" s="15"/>
      <c r="P176" s="22"/>
      <c r="Q176" s="22"/>
      <c r="R176" s="22"/>
      <c r="S176" s="18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20"/>
    </row>
    <row r="177" spans="1:33" ht="15.75" customHeight="1" x14ac:dyDescent="0.2">
      <c r="A177" s="13"/>
      <c r="B177" s="13"/>
      <c r="C177" s="22"/>
      <c r="D177" s="15"/>
      <c r="E177" s="15"/>
      <c r="F177" s="14"/>
      <c r="G177" s="14"/>
      <c r="H177" s="15"/>
      <c r="I177" s="15"/>
      <c r="J177" s="22"/>
      <c r="K177" s="22"/>
      <c r="L177" s="15"/>
      <c r="M177" s="15"/>
      <c r="N177" s="15"/>
      <c r="O177" s="15"/>
      <c r="P177" s="22"/>
      <c r="Q177" s="22"/>
      <c r="R177" s="22"/>
      <c r="S177" s="18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20"/>
    </row>
    <row r="178" spans="1:33" ht="15.75" customHeight="1" x14ac:dyDescent="0.2">
      <c r="A178" s="13"/>
      <c r="B178" s="13"/>
      <c r="C178" s="22"/>
      <c r="D178" s="15"/>
      <c r="E178" s="15"/>
      <c r="F178" s="14"/>
      <c r="G178" s="14"/>
      <c r="H178" s="15"/>
      <c r="I178" s="15"/>
      <c r="J178" s="22"/>
      <c r="K178" s="22"/>
      <c r="L178" s="15"/>
      <c r="M178" s="15"/>
      <c r="N178" s="15"/>
      <c r="O178" s="15"/>
      <c r="P178" s="22"/>
      <c r="Q178" s="22"/>
      <c r="R178" s="22"/>
      <c r="S178" s="18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20"/>
    </row>
    <row r="179" spans="1:33" ht="15.75" customHeight="1" x14ac:dyDescent="0.2">
      <c r="A179" s="13"/>
      <c r="B179" s="13"/>
      <c r="C179" s="22"/>
      <c r="D179" s="15"/>
      <c r="E179" s="15"/>
      <c r="F179" s="14"/>
      <c r="G179" s="14"/>
      <c r="H179" s="15"/>
      <c r="I179" s="15"/>
      <c r="J179" s="22"/>
      <c r="K179" s="22"/>
      <c r="L179" s="15"/>
      <c r="M179" s="15"/>
      <c r="N179" s="15"/>
      <c r="O179" s="15"/>
      <c r="P179" s="22"/>
      <c r="Q179" s="22"/>
      <c r="R179" s="22"/>
      <c r="S179" s="18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20"/>
    </row>
    <row r="180" spans="1:33" ht="15.75" customHeight="1" x14ac:dyDescent="0.2">
      <c r="A180" s="13"/>
      <c r="B180" s="13"/>
      <c r="C180" s="22"/>
      <c r="D180" s="15"/>
      <c r="E180" s="15"/>
      <c r="F180" s="14"/>
      <c r="G180" s="14"/>
      <c r="H180" s="15"/>
      <c r="I180" s="15"/>
      <c r="J180" s="22"/>
      <c r="K180" s="22"/>
      <c r="L180" s="15"/>
      <c r="M180" s="15"/>
      <c r="N180" s="15"/>
      <c r="O180" s="15"/>
      <c r="P180" s="22"/>
      <c r="Q180" s="22"/>
      <c r="R180" s="22"/>
      <c r="S180" s="18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20"/>
    </row>
    <row r="181" spans="1:33" ht="15.75" customHeight="1" x14ac:dyDescent="0.2">
      <c r="A181" s="13"/>
      <c r="B181" s="13"/>
      <c r="C181" s="22"/>
      <c r="D181" s="15"/>
      <c r="E181" s="15"/>
      <c r="F181" s="14"/>
      <c r="G181" s="14"/>
      <c r="H181" s="15"/>
      <c r="I181" s="15"/>
      <c r="J181" s="22"/>
      <c r="K181" s="22"/>
      <c r="L181" s="15"/>
      <c r="M181" s="15"/>
      <c r="N181" s="15"/>
      <c r="O181" s="15"/>
      <c r="P181" s="22"/>
      <c r="Q181" s="22"/>
      <c r="R181" s="22"/>
      <c r="S181" s="18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20"/>
    </row>
    <row r="182" spans="1:33" ht="15.75" customHeight="1" x14ac:dyDescent="0.2">
      <c r="A182" s="13"/>
      <c r="B182" s="13"/>
      <c r="C182" s="22"/>
      <c r="D182" s="15"/>
      <c r="E182" s="15"/>
      <c r="F182" s="14"/>
      <c r="G182" s="14"/>
      <c r="H182" s="15"/>
      <c r="I182" s="15"/>
      <c r="J182" s="22"/>
      <c r="K182" s="22"/>
      <c r="L182" s="15"/>
      <c r="M182" s="15"/>
      <c r="N182" s="15"/>
      <c r="O182" s="15"/>
      <c r="P182" s="22"/>
      <c r="Q182" s="22"/>
      <c r="R182" s="22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20"/>
    </row>
    <row r="183" spans="1:33" ht="15.75" customHeight="1" x14ac:dyDescent="0.2">
      <c r="A183" s="13"/>
      <c r="B183" s="13"/>
      <c r="C183" s="22"/>
      <c r="D183" s="15"/>
      <c r="E183" s="15"/>
      <c r="F183" s="14"/>
      <c r="G183" s="14"/>
      <c r="H183" s="15"/>
      <c r="I183" s="15"/>
      <c r="J183" s="22"/>
      <c r="K183" s="22"/>
      <c r="L183" s="15"/>
      <c r="M183" s="15"/>
      <c r="N183" s="15"/>
      <c r="O183" s="15"/>
      <c r="P183" s="22"/>
      <c r="Q183" s="22"/>
      <c r="R183" s="22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20"/>
    </row>
    <row r="184" spans="1:33" ht="15.75" customHeight="1" x14ac:dyDescent="0.2">
      <c r="A184" s="13"/>
      <c r="B184" s="13"/>
      <c r="C184" s="22"/>
      <c r="D184" s="15"/>
      <c r="E184" s="15"/>
      <c r="F184" s="14"/>
      <c r="G184" s="14"/>
      <c r="H184" s="15"/>
      <c r="I184" s="15"/>
      <c r="J184" s="22"/>
      <c r="K184" s="22"/>
      <c r="L184" s="15"/>
      <c r="M184" s="15"/>
      <c r="N184" s="15"/>
      <c r="O184" s="15"/>
      <c r="P184" s="22"/>
      <c r="Q184" s="22"/>
      <c r="R184" s="22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20"/>
    </row>
    <row r="185" spans="1:33" ht="15.75" customHeight="1" x14ac:dyDescent="0.2">
      <c r="A185" s="13"/>
      <c r="B185" s="13"/>
      <c r="C185" s="22"/>
      <c r="D185" s="15"/>
      <c r="E185" s="15"/>
      <c r="F185" s="14"/>
      <c r="G185" s="14"/>
      <c r="H185" s="15"/>
      <c r="I185" s="15"/>
      <c r="J185" s="22"/>
      <c r="K185" s="22"/>
      <c r="L185" s="15"/>
      <c r="M185" s="15"/>
      <c r="N185" s="15"/>
      <c r="O185" s="15"/>
      <c r="P185" s="22"/>
      <c r="Q185" s="22"/>
      <c r="R185" s="22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20"/>
    </row>
    <row r="186" spans="1:33" ht="15.75" customHeight="1" x14ac:dyDescent="0.2">
      <c r="A186" s="13"/>
      <c r="B186" s="13"/>
      <c r="C186" s="22"/>
      <c r="D186" s="15"/>
      <c r="E186" s="15"/>
      <c r="F186" s="14"/>
      <c r="G186" s="14"/>
      <c r="H186" s="15"/>
      <c r="I186" s="15"/>
      <c r="J186" s="22"/>
      <c r="K186" s="22"/>
      <c r="L186" s="15"/>
      <c r="M186" s="15"/>
      <c r="N186" s="15"/>
      <c r="O186" s="15"/>
      <c r="P186" s="22"/>
      <c r="Q186" s="22"/>
      <c r="R186" s="22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20"/>
    </row>
    <row r="187" spans="1:33" ht="15.75" customHeight="1" x14ac:dyDescent="0.2">
      <c r="A187" s="13"/>
      <c r="B187" s="13"/>
      <c r="C187" s="22"/>
      <c r="D187" s="15"/>
      <c r="E187" s="15"/>
      <c r="F187" s="14"/>
      <c r="G187" s="14"/>
      <c r="H187" s="15"/>
      <c r="I187" s="15"/>
      <c r="J187" s="22"/>
      <c r="K187" s="22"/>
      <c r="L187" s="15"/>
      <c r="M187" s="15"/>
      <c r="N187" s="15"/>
      <c r="O187" s="15"/>
      <c r="P187" s="22"/>
      <c r="Q187" s="22"/>
      <c r="R187" s="22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20"/>
    </row>
    <row r="188" spans="1:33" ht="15.75" customHeight="1" x14ac:dyDescent="0.2">
      <c r="A188" s="13"/>
      <c r="B188" s="13"/>
      <c r="C188" s="22"/>
      <c r="D188" s="15"/>
      <c r="E188" s="15"/>
      <c r="F188" s="14"/>
      <c r="G188" s="14"/>
      <c r="H188" s="15"/>
      <c r="I188" s="15"/>
      <c r="J188" s="22"/>
      <c r="K188" s="22"/>
      <c r="L188" s="15"/>
      <c r="M188" s="15"/>
      <c r="N188" s="15"/>
      <c r="O188" s="15"/>
      <c r="P188" s="22"/>
      <c r="Q188" s="22"/>
      <c r="R188" s="22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20"/>
    </row>
    <row r="189" spans="1:33" ht="15.75" customHeight="1" x14ac:dyDescent="0.2">
      <c r="A189" s="13"/>
      <c r="B189" s="13"/>
      <c r="C189" s="22"/>
      <c r="D189" s="15"/>
      <c r="E189" s="15"/>
      <c r="F189" s="14"/>
      <c r="G189" s="14"/>
      <c r="H189" s="15"/>
      <c r="I189" s="15"/>
      <c r="J189" s="22"/>
      <c r="K189" s="22"/>
      <c r="L189" s="15"/>
      <c r="M189" s="15"/>
      <c r="N189" s="15"/>
      <c r="O189" s="15"/>
      <c r="P189" s="22"/>
      <c r="Q189" s="22"/>
      <c r="R189" s="22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20"/>
    </row>
    <row r="190" spans="1:33" ht="15.75" customHeight="1" x14ac:dyDescent="0.2">
      <c r="A190" s="13"/>
      <c r="B190" s="13"/>
      <c r="C190" s="22"/>
      <c r="D190" s="15"/>
      <c r="E190" s="15"/>
      <c r="F190" s="14"/>
      <c r="G190" s="14"/>
      <c r="H190" s="15"/>
      <c r="I190" s="15"/>
      <c r="J190" s="22"/>
      <c r="K190" s="22"/>
      <c r="L190" s="15"/>
      <c r="M190" s="15"/>
      <c r="N190" s="15"/>
      <c r="O190" s="15"/>
      <c r="P190" s="22"/>
      <c r="Q190" s="22"/>
      <c r="R190" s="22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20"/>
    </row>
    <row r="191" spans="1:33" ht="15.75" customHeight="1" x14ac:dyDescent="0.2">
      <c r="A191" s="13"/>
      <c r="B191" s="13"/>
      <c r="C191" s="22"/>
      <c r="D191" s="15"/>
      <c r="E191" s="15"/>
      <c r="F191" s="14"/>
      <c r="G191" s="14"/>
      <c r="H191" s="15"/>
      <c r="I191" s="15"/>
      <c r="J191" s="22"/>
      <c r="K191" s="22"/>
      <c r="L191" s="15"/>
      <c r="M191" s="15"/>
      <c r="N191" s="15"/>
      <c r="O191" s="15"/>
      <c r="P191" s="22"/>
      <c r="Q191" s="22"/>
      <c r="R191" s="22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20"/>
    </row>
    <row r="192" spans="1:33" ht="15.75" customHeight="1" x14ac:dyDescent="0.2">
      <c r="A192" s="13"/>
      <c r="B192" s="13"/>
      <c r="C192" s="22"/>
      <c r="D192" s="15"/>
      <c r="E192" s="15"/>
      <c r="F192" s="14"/>
      <c r="G192" s="14"/>
      <c r="H192" s="15"/>
      <c r="I192" s="15"/>
      <c r="J192" s="22"/>
      <c r="K192" s="22"/>
      <c r="L192" s="15"/>
      <c r="M192" s="15"/>
      <c r="N192" s="15"/>
      <c r="O192" s="15"/>
      <c r="P192" s="22"/>
      <c r="Q192" s="22"/>
      <c r="R192" s="22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20"/>
    </row>
    <row r="193" spans="1:33" ht="15.75" customHeight="1" x14ac:dyDescent="0.2">
      <c r="A193" s="13"/>
      <c r="B193" s="13"/>
      <c r="C193" s="22"/>
      <c r="D193" s="15"/>
      <c r="E193" s="15"/>
      <c r="F193" s="14"/>
      <c r="G193" s="14"/>
      <c r="H193" s="15"/>
      <c r="I193" s="15"/>
      <c r="J193" s="22"/>
      <c r="K193" s="22"/>
      <c r="L193" s="15"/>
      <c r="M193" s="15"/>
      <c r="N193" s="15"/>
      <c r="O193" s="15"/>
      <c r="P193" s="22"/>
      <c r="Q193" s="22"/>
      <c r="R193" s="22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20"/>
    </row>
    <row r="194" spans="1:33" ht="15.75" customHeight="1" x14ac:dyDescent="0.2">
      <c r="A194" s="13"/>
      <c r="B194" s="13"/>
      <c r="C194" s="22"/>
      <c r="D194" s="15"/>
      <c r="E194" s="15"/>
      <c r="F194" s="14"/>
      <c r="G194" s="14"/>
      <c r="H194" s="15"/>
      <c r="I194" s="15"/>
      <c r="J194" s="22"/>
      <c r="K194" s="22"/>
      <c r="L194" s="15"/>
      <c r="M194" s="15"/>
      <c r="N194" s="15"/>
      <c r="O194" s="15"/>
      <c r="P194" s="22"/>
      <c r="Q194" s="22"/>
      <c r="R194" s="22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20"/>
    </row>
    <row r="195" spans="1:33" ht="15.75" customHeight="1" x14ac:dyDescent="0.2">
      <c r="C195" s="22"/>
      <c r="D195" s="15"/>
      <c r="E195" s="15"/>
      <c r="F195" s="14"/>
      <c r="G195" s="14"/>
      <c r="H195" s="15"/>
      <c r="I195" s="15"/>
      <c r="J195" s="22"/>
      <c r="K195" s="22"/>
      <c r="L195" s="15"/>
      <c r="M195" s="15"/>
      <c r="N195" s="15"/>
      <c r="O195" s="15"/>
      <c r="P195" s="22"/>
      <c r="Q195" s="22"/>
      <c r="R195" s="22"/>
      <c r="AG195" s="20"/>
    </row>
    <row r="196" spans="1:33" ht="15.75" customHeight="1" x14ac:dyDescent="0.2">
      <c r="C196" s="22"/>
      <c r="D196" s="15"/>
      <c r="E196" s="15"/>
      <c r="F196" s="14"/>
      <c r="G196" s="14"/>
      <c r="H196" s="15"/>
      <c r="I196" s="15"/>
      <c r="J196" s="22"/>
      <c r="K196" s="22"/>
      <c r="L196" s="15"/>
      <c r="M196" s="15"/>
      <c r="N196" s="15"/>
      <c r="O196" s="15"/>
      <c r="P196" s="22"/>
      <c r="Q196" s="22"/>
      <c r="R196" s="22"/>
      <c r="AG196" s="20"/>
    </row>
    <row r="197" spans="1:33" ht="15.75" customHeight="1" x14ac:dyDescent="0.2">
      <c r="C197" s="22"/>
      <c r="D197" s="22"/>
      <c r="E197" s="22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</row>
    <row r="198" spans="1:33" ht="15.75" customHeight="1" x14ac:dyDescent="0.2">
      <c r="C198" s="22"/>
      <c r="D198" s="22"/>
      <c r="E198" s="22"/>
      <c r="F198" s="22"/>
      <c r="G198" s="22"/>
      <c r="H198" s="22"/>
      <c r="I198" s="22"/>
      <c r="J198" s="22"/>
      <c r="K198" s="22"/>
      <c r="L198" s="22"/>
      <c r="M198" s="22"/>
      <c r="N198" s="22"/>
      <c r="O198" s="22"/>
      <c r="P198" s="22"/>
      <c r="Q198" s="22"/>
      <c r="R198" s="22"/>
    </row>
    <row r="199" spans="1:33" ht="15.75" customHeight="1" x14ac:dyDescent="0.2">
      <c r="C199" s="22"/>
      <c r="D199" s="22"/>
      <c r="E199" s="22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</row>
    <row r="200" spans="1:33" ht="15.75" customHeight="1" x14ac:dyDescent="0.2">
      <c r="C200" s="22"/>
      <c r="D200" s="22"/>
      <c r="E200" s="22"/>
      <c r="F200" s="22"/>
      <c r="G200" s="22"/>
      <c r="H200" s="22"/>
      <c r="I200" s="22"/>
      <c r="J200" s="22"/>
      <c r="K200" s="22"/>
      <c r="L200" s="22"/>
      <c r="M200" s="22"/>
      <c r="N200" s="22"/>
      <c r="O200" s="22"/>
      <c r="P200" s="22"/>
      <c r="Q200" s="22"/>
      <c r="R200" s="22"/>
    </row>
    <row r="201" spans="1:33" ht="15.75" customHeight="1" x14ac:dyDescent="0.2">
      <c r="C201" s="22"/>
      <c r="D201" s="22"/>
      <c r="E201" s="22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</row>
    <row r="202" spans="1:33" ht="15.75" customHeight="1" x14ac:dyDescent="0.2">
      <c r="C202" s="22"/>
      <c r="D202" s="22"/>
      <c r="E202" s="22"/>
      <c r="F202" s="22"/>
      <c r="G202" s="22"/>
      <c r="H202" s="22"/>
      <c r="I202" s="22"/>
      <c r="J202" s="22"/>
      <c r="K202" s="22"/>
      <c r="L202" s="22"/>
      <c r="M202" s="22"/>
      <c r="N202" s="22"/>
      <c r="O202" s="22"/>
      <c r="P202" s="22"/>
      <c r="Q202" s="22"/>
      <c r="R202" s="22"/>
    </row>
    <row r="203" spans="1:33" ht="15.75" customHeight="1" x14ac:dyDescent="0.2">
      <c r="C203" s="22"/>
      <c r="D203" s="22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</row>
    <row r="204" spans="1:33" ht="15.75" customHeight="1" x14ac:dyDescent="0.2">
      <c r="C204" s="22"/>
      <c r="D204" s="22"/>
      <c r="E204" s="22"/>
      <c r="F204" s="22"/>
      <c r="G204" s="22"/>
      <c r="H204" s="22"/>
      <c r="I204" s="22"/>
      <c r="J204" s="22"/>
      <c r="K204" s="22"/>
      <c r="L204" s="22"/>
      <c r="M204" s="22"/>
      <c r="N204" s="22"/>
      <c r="O204" s="22"/>
      <c r="P204" s="22"/>
      <c r="Q204" s="22"/>
      <c r="R204" s="22"/>
    </row>
    <row r="205" spans="1:33" ht="15.75" customHeight="1" x14ac:dyDescent="0.2">
      <c r="C205" s="22"/>
      <c r="D205" s="22"/>
      <c r="E205" s="22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</row>
    <row r="206" spans="1:33" ht="15.75" customHeight="1" x14ac:dyDescent="0.2">
      <c r="C206" s="22"/>
      <c r="D206" s="22"/>
      <c r="E206" s="22"/>
      <c r="F206" s="22"/>
      <c r="G206" s="22"/>
      <c r="H206" s="22"/>
      <c r="I206" s="22"/>
      <c r="J206" s="22"/>
      <c r="K206" s="22"/>
      <c r="L206" s="22"/>
      <c r="M206" s="22"/>
      <c r="N206" s="22"/>
      <c r="O206" s="22"/>
      <c r="P206" s="22"/>
      <c r="Q206" s="22"/>
      <c r="R206" s="22"/>
    </row>
    <row r="207" spans="1:33" ht="15.75" customHeight="1" x14ac:dyDescent="0.2">
      <c r="C207" s="22"/>
      <c r="D207" s="22"/>
      <c r="E207" s="22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</row>
    <row r="208" spans="1:33" ht="15.75" customHeight="1" x14ac:dyDescent="0.2">
      <c r="C208" s="22"/>
      <c r="D208" s="22"/>
      <c r="E208" s="22"/>
      <c r="F208" s="22"/>
      <c r="G208" s="22"/>
      <c r="H208" s="22"/>
      <c r="I208" s="22"/>
      <c r="J208" s="22"/>
      <c r="K208" s="22"/>
      <c r="L208" s="22"/>
      <c r="M208" s="22"/>
      <c r="N208" s="22"/>
      <c r="O208" s="22"/>
      <c r="P208" s="22"/>
      <c r="Q208" s="22"/>
      <c r="R208" s="22"/>
    </row>
    <row r="209" spans="3:18" ht="15.75" customHeight="1" x14ac:dyDescent="0.2">
      <c r="C209" s="22"/>
      <c r="D209" s="22"/>
      <c r="E209" s="22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</row>
    <row r="210" spans="3:18" ht="15.75" customHeight="1" x14ac:dyDescent="0.2">
      <c r="C210" s="22"/>
      <c r="D210" s="22"/>
      <c r="E210" s="22"/>
      <c r="F210" s="22"/>
      <c r="G210" s="22"/>
      <c r="H210" s="22"/>
      <c r="I210" s="22"/>
      <c r="J210" s="22"/>
      <c r="K210" s="22"/>
      <c r="L210" s="22"/>
      <c r="M210" s="22"/>
      <c r="N210" s="22"/>
      <c r="O210" s="22"/>
      <c r="P210" s="22"/>
      <c r="Q210" s="22"/>
      <c r="R210" s="22"/>
    </row>
    <row r="211" spans="3:18" ht="15.75" customHeight="1" x14ac:dyDescent="0.2">
      <c r="C211" s="22"/>
      <c r="D211" s="22"/>
      <c r="E211" s="22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</row>
    <row r="212" spans="3:18" ht="15.75" customHeight="1" x14ac:dyDescent="0.2">
      <c r="C212" s="22"/>
      <c r="D212" s="22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  <c r="R212" s="22"/>
    </row>
    <row r="213" spans="3:18" ht="15.75" customHeight="1" x14ac:dyDescent="0.2">
      <c r="C213" s="22"/>
      <c r="D213" s="22"/>
      <c r="E213" s="22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</row>
    <row r="214" spans="3:18" ht="15.75" customHeight="1" x14ac:dyDescent="0.2">
      <c r="C214" s="22"/>
      <c r="D214" s="22"/>
      <c r="E214" s="22"/>
      <c r="F214" s="22"/>
      <c r="G214" s="22"/>
      <c r="H214" s="22"/>
      <c r="I214" s="22"/>
      <c r="J214" s="22"/>
      <c r="K214" s="22"/>
      <c r="L214" s="22"/>
      <c r="M214" s="22"/>
      <c r="N214" s="22"/>
      <c r="O214" s="22"/>
      <c r="P214" s="22"/>
      <c r="Q214" s="22"/>
      <c r="R214" s="22"/>
    </row>
    <row r="215" spans="3:18" ht="15.75" customHeight="1" x14ac:dyDescent="0.2">
      <c r="C215" s="22"/>
      <c r="D215" s="22"/>
      <c r="E215" s="22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</row>
    <row r="216" spans="3:18" ht="15.75" customHeight="1" x14ac:dyDescent="0.2">
      <c r="C216" s="22"/>
      <c r="D216" s="22"/>
      <c r="E216" s="22"/>
      <c r="F216" s="22"/>
      <c r="G216" s="22"/>
      <c r="H216" s="22"/>
      <c r="I216" s="22"/>
      <c r="J216" s="22"/>
      <c r="K216" s="22"/>
      <c r="L216" s="22"/>
      <c r="M216" s="22"/>
      <c r="N216" s="22"/>
      <c r="O216" s="22"/>
      <c r="P216" s="22"/>
      <c r="Q216" s="22"/>
      <c r="R216" s="22"/>
    </row>
    <row r="217" spans="3:18" ht="15.75" customHeight="1" x14ac:dyDescent="0.2">
      <c r="C217" s="22"/>
      <c r="D217" s="22"/>
      <c r="E217" s="22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</row>
    <row r="218" spans="3:18" ht="15.75" customHeight="1" x14ac:dyDescent="0.2">
      <c r="C218" s="22"/>
      <c r="D218" s="22"/>
      <c r="E218" s="22"/>
      <c r="F218" s="22"/>
      <c r="G218" s="22"/>
      <c r="H218" s="22"/>
      <c r="I218" s="22"/>
      <c r="J218" s="22"/>
      <c r="K218" s="22"/>
      <c r="L218" s="22"/>
      <c r="M218" s="22"/>
      <c r="N218" s="22"/>
      <c r="O218" s="22"/>
      <c r="P218" s="22"/>
      <c r="Q218" s="22"/>
      <c r="R218" s="22"/>
    </row>
    <row r="219" spans="3:18" ht="15.75" customHeight="1" x14ac:dyDescent="0.2">
      <c r="C219" s="22"/>
      <c r="D219" s="22"/>
      <c r="E219" s="22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</row>
    <row r="220" spans="3:18" ht="15.75" customHeight="1" x14ac:dyDescent="0.2">
      <c r="C220" s="22"/>
      <c r="D220" s="22"/>
      <c r="E220" s="22"/>
      <c r="F220" s="22"/>
      <c r="G220" s="22"/>
      <c r="H220" s="22"/>
      <c r="I220" s="22"/>
      <c r="J220" s="22"/>
      <c r="K220" s="22"/>
      <c r="L220" s="22"/>
      <c r="M220" s="22"/>
      <c r="N220" s="22"/>
      <c r="O220" s="22"/>
      <c r="P220" s="22"/>
      <c r="Q220" s="22"/>
      <c r="R220" s="22"/>
    </row>
    <row r="221" spans="3:18" ht="15.75" customHeight="1" x14ac:dyDescent="0.15"/>
    <row r="222" spans="3:18" ht="15.75" customHeight="1" x14ac:dyDescent="0.15"/>
    <row r="223" spans="3:18" ht="15.75" customHeight="1" x14ac:dyDescent="0.15"/>
    <row r="224" spans="3:18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AG1000"/>
  <sheetViews>
    <sheetView tabSelected="1" workbookViewId="0">
      <pane xSplit="2" ySplit="3" topLeftCell="C4" activePane="bottomRight" state="frozen"/>
      <selection activeCell="C4" sqref="C4:XFD31"/>
      <selection pane="topRight" activeCell="C4" sqref="C4:XFD31"/>
      <selection pane="bottomLeft" activeCell="C4" sqref="C4:XFD31"/>
      <selection pane="bottomRight" activeCell="C4" sqref="C4:XFD31"/>
    </sheetView>
  </sheetViews>
  <sheetFormatPr baseColWidth="10" defaultColWidth="14.5" defaultRowHeight="15" customHeight="1" x14ac:dyDescent="0.15"/>
  <cols>
    <col min="1" max="1" width="14.83203125" customWidth="1"/>
    <col min="2" max="2" width="21.16406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6.83203125" customWidth="1"/>
    <col min="16" max="16" width="11" customWidth="1"/>
    <col min="17" max="18" width="8.5" customWidth="1"/>
    <col min="19" max="19" width="8.33203125" customWidth="1"/>
    <col min="20" max="20" width="11.5" customWidth="1"/>
    <col min="21" max="21" width="13.33203125" customWidth="1"/>
    <col min="22" max="22" width="13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29" t="str">
        <f ca="1">IFERROR(__xludf.DUMMYFUNCTION("IFERROR(VLOOKUP(B2,IMPORTRANGE(""https://docs.google.com/spreadsheets/d/1x0DhHglkXKoEBOD2MBsuK_EyIr1ouxD2ftIpqOYFa-k/edit?usp=sharing"",""OllieShops-SKU-Specific Info!B1:BJ7000""),4,FALSE),"""")"),"Ilyapa 18 Pack Antique Brass Door Hinges - 3.5 x 3.5 Inch Interior Hinges for Doors Antique Brass with 5/8"" Radius Corners")</f>
        <v>Ilyapa 18 Pack Antique Brass Door Hinges - 3.5 x 3.5 Inch Interior Hinges for Doors Antique Brass with 5/8" Radius Corners</v>
      </c>
      <c r="B1" s="30"/>
      <c r="C1" s="31" t="s">
        <v>0</v>
      </c>
      <c r="D1" s="33" t="s">
        <v>1</v>
      </c>
      <c r="E1" s="33" t="s">
        <v>2</v>
      </c>
      <c r="F1" s="35" t="s">
        <v>3</v>
      </c>
      <c r="G1" s="35" t="s">
        <v>4</v>
      </c>
      <c r="H1" s="36" t="s">
        <v>5</v>
      </c>
      <c r="I1" s="33" t="s">
        <v>6</v>
      </c>
      <c r="J1" s="33" t="s">
        <v>7</v>
      </c>
      <c r="K1" s="33" t="s">
        <v>8</v>
      </c>
      <c r="L1" s="33" t="s">
        <v>9</v>
      </c>
      <c r="M1" s="40" t="s">
        <v>10</v>
      </c>
      <c r="N1" s="41" t="s">
        <v>11</v>
      </c>
      <c r="O1" s="33" t="s">
        <v>12</v>
      </c>
      <c r="P1" s="33" t="s">
        <v>13</v>
      </c>
      <c r="Q1" s="33" t="s">
        <v>14</v>
      </c>
      <c r="R1" s="33" t="s">
        <v>15</v>
      </c>
      <c r="S1" s="47" t="s">
        <v>16</v>
      </c>
      <c r="T1" s="42" t="s">
        <v>17</v>
      </c>
      <c r="U1" s="42" t="s">
        <v>18</v>
      </c>
      <c r="V1" s="42" t="s">
        <v>19</v>
      </c>
      <c r="W1" s="42" t="s">
        <v>20</v>
      </c>
      <c r="X1" s="42" t="s">
        <v>21</v>
      </c>
      <c r="Y1" s="42" t="s">
        <v>22</v>
      </c>
      <c r="Z1" s="42" t="s">
        <v>23</v>
      </c>
      <c r="AA1" s="42" t="s">
        <v>24</v>
      </c>
      <c r="AB1" s="42" t="s">
        <v>25</v>
      </c>
      <c r="AC1" s="42" t="s">
        <v>26</v>
      </c>
      <c r="AD1" s="44" t="s">
        <v>27</v>
      </c>
      <c r="AE1" s="45" t="s">
        <v>28</v>
      </c>
      <c r="AF1" s="46" t="s">
        <v>29</v>
      </c>
      <c r="AG1" s="45" t="s">
        <v>30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IFERROR(__xludf.DUMMYFUNCTION("IFERROR(VLOOKUP(B2,IMPORTRANGE(""https://docs.google.com/spreadsheets/d/1x0DhHglkXKoEBOD2MBsuK_EyIr1ouxD2ftIpqOYFa-k/edit?usp=sharing"",""OllieShops-SKU-Specific Info!B1:BJ7000""),3,FALSE),"""")"),"B081T93WCK")</f>
        <v>B081T93WCK</v>
      </c>
      <c r="B2" s="3" t="s">
        <v>108</v>
      </c>
      <c r="C2" s="32"/>
      <c r="D2" s="34"/>
      <c r="E2" s="32"/>
      <c r="F2" s="34"/>
      <c r="G2" s="34"/>
      <c r="H2" s="37"/>
      <c r="I2" s="34"/>
      <c r="J2" s="34"/>
      <c r="K2" s="37"/>
      <c r="L2" s="37"/>
      <c r="M2" s="37"/>
      <c r="N2" s="34"/>
      <c r="O2" s="34"/>
      <c r="P2" s="32"/>
      <c r="Q2" s="34"/>
      <c r="R2" s="34"/>
      <c r="S2" s="30"/>
      <c r="T2" s="30"/>
      <c r="U2" s="43"/>
      <c r="V2" s="43"/>
      <c r="W2" s="30"/>
      <c r="X2" s="30"/>
      <c r="Y2" s="30"/>
      <c r="Z2" s="30"/>
      <c r="AA2" s="43"/>
      <c r="AB2" s="43"/>
      <c r="AC2" s="43"/>
      <c r="AD2" s="43"/>
      <c r="AE2" s="30"/>
      <c r="AF2" s="30"/>
      <c r="AG2" s="30"/>
    </row>
    <row r="3" spans="1:33" ht="16" x14ac:dyDescent="0.15">
      <c r="A3" s="38" t="s">
        <v>32</v>
      </c>
      <c r="B3" s="39"/>
      <c r="C3" s="4">
        <f>((AE31+AF31)/0.85)*-1</f>
        <v>20.385849019607765</v>
      </c>
      <c r="D3" s="5">
        <f>SUM(D4:D99763)</f>
        <v>10</v>
      </c>
      <c r="E3" s="5"/>
      <c r="F3" s="6">
        <f t="shared" ref="F3:G3" si="0">SUM(F4:F99763)</f>
        <v>323.89999999999998</v>
      </c>
      <c r="G3" s="6">
        <f t="shared" si="0"/>
        <v>0</v>
      </c>
      <c r="H3" s="7">
        <f>G3/F3*-1</f>
        <v>0</v>
      </c>
      <c r="I3" s="8">
        <f>J3/F3</f>
        <v>0.31220929974529382</v>
      </c>
      <c r="J3" s="6">
        <f>SUM(J4:J99763)</f>
        <v>101.12459218750065</v>
      </c>
      <c r="K3" s="6">
        <f>J3/D3</f>
        <v>10.112459218750065</v>
      </c>
      <c r="L3" s="5"/>
      <c r="M3" s="9"/>
      <c r="N3" s="10"/>
      <c r="O3" s="5" t="str">
        <f ca="1">IFERROR(__xludf.DUMMYFUNCTION("IFERROR(VLOOKUP(B2,IMPORTRANGE(""https://docs.google.com/spreadsheets/d/1owCo6kL_VFQ5nPTdNogErmCBLjNiktT1m3SzTrxu3R0/edit#gid=2146806407"",""Ollie Shops - Compiled!b1:g5000""),2,FALSE),"""")"),"")</f>
        <v/>
      </c>
      <c r="P3" s="5"/>
      <c r="Q3" s="11"/>
      <c r="R3" s="11"/>
      <c r="S3" s="23"/>
      <c r="T3" s="10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10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10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5">
        <f>SUM(W4:W99763)</f>
        <v>0</v>
      </c>
      <c r="X3" s="7">
        <f>AVERAGE(X4:X99763)</f>
        <v>0</v>
      </c>
      <c r="Y3" s="6">
        <f>ROUND(AVERAGE(Y4:Y99763),2)</f>
        <v>0</v>
      </c>
      <c r="Z3" s="5"/>
      <c r="AA3" s="5"/>
      <c r="AB3" s="5"/>
      <c r="AC3" s="5"/>
      <c r="AD3" s="5"/>
      <c r="AE3" s="12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Info!B2:BZ7000""),36,false)),"""")*-1"),-0.17053652)</f>
        <v>-0.17053652</v>
      </c>
      <c r="AG3" s="6">
        <f>SUM(AG4:AG99763)</f>
        <v>0</v>
      </c>
    </row>
    <row r="4" spans="1:33" s="52" customFormat="1" ht="15.75" hidden="1" customHeight="1" x14ac:dyDescent="0.2">
      <c r="A4" s="13" t="s">
        <v>33</v>
      </c>
      <c r="B4" s="13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48"/>
      <c r="T4" s="48"/>
      <c r="U4" s="49"/>
      <c r="V4" s="54"/>
      <c r="W4" s="48"/>
      <c r="X4" s="48"/>
      <c r="Y4" s="48"/>
      <c r="Z4" s="48"/>
      <c r="AA4" s="48"/>
      <c r="AB4" s="51"/>
      <c r="AC4" s="48"/>
      <c r="AD4" s="48"/>
      <c r="AE4" s="48"/>
      <c r="AF4" s="48"/>
      <c r="AG4" s="48"/>
    </row>
    <row r="5" spans="1:33" s="52" customFormat="1" ht="15.75" hidden="1" customHeight="1" x14ac:dyDescent="0.2">
      <c r="A5" s="13" t="s">
        <v>34</v>
      </c>
      <c r="B5" s="27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48"/>
      <c r="T5" s="48"/>
      <c r="U5" s="49"/>
      <c r="V5" s="54"/>
      <c r="W5" s="48"/>
      <c r="X5" s="48"/>
      <c r="Y5" s="48"/>
      <c r="Z5" s="48"/>
      <c r="AA5" s="48"/>
      <c r="AB5" s="51"/>
      <c r="AC5" s="48"/>
      <c r="AD5" s="48"/>
      <c r="AE5" s="48"/>
      <c r="AF5" s="48"/>
      <c r="AG5" s="48"/>
    </row>
    <row r="6" spans="1:33" s="52" customFormat="1" ht="15.75" hidden="1" customHeight="1" x14ac:dyDescent="0.2">
      <c r="A6" s="13" t="s">
        <v>35</v>
      </c>
      <c r="B6" s="27"/>
      <c r="C6" s="17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48"/>
      <c r="T6" s="48"/>
      <c r="U6" s="49"/>
      <c r="V6" s="54"/>
      <c r="W6" s="48"/>
      <c r="X6" s="48"/>
      <c r="Y6" s="48"/>
      <c r="Z6" s="48"/>
      <c r="AA6" s="48"/>
      <c r="AB6" s="51"/>
      <c r="AC6" s="48"/>
      <c r="AD6" s="48"/>
      <c r="AE6" s="48"/>
      <c r="AF6" s="48"/>
      <c r="AG6" s="48"/>
    </row>
    <row r="7" spans="1:33" s="52" customFormat="1" ht="15.75" hidden="1" customHeight="1" x14ac:dyDescent="0.2">
      <c r="A7" s="13" t="s">
        <v>36</v>
      </c>
      <c r="B7" s="13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48"/>
      <c r="T7" s="48"/>
      <c r="U7" s="49"/>
      <c r="V7" s="54"/>
      <c r="W7" s="48"/>
      <c r="X7" s="48"/>
      <c r="Y7" s="48"/>
      <c r="Z7" s="48"/>
      <c r="AA7" s="48"/>
      <c r="AB7" s="51"/>
      <c r="AC7" s="48"/>
      <c r="AD7" s="48"/>
      <c r="AE7" s="48"/>
      <c r="AF7" s="48"/>
      <c r="AG7" s="48"/>
    </row>
    <row r="8" spans="1:33" s="52" customFormat="1" ht="15.75" hidden="1" customHeight="1" x14ac:dyDescent="0.2">
      <c r="A8" s="13" t="s">
        <v>37</v>
      </c>
      <c r="B8" s="13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48"/>
      <c r="T8" s="48"/>
      <c r="U8" s="49"/>
      <c r="V8" s="54"/>
      <c r="W8" s="48"/>
      <c r="X8" s="48"/>
      <c r="Y8" s="48"/>
      <c r="Z8" s="48"/>
      <c r="AA8" s="48"/>
      <c r="AB8" s="51"/>
      <c r="AC8" s="48"/>
      <c r="AD8" s="48"/>
      <c r="AE8" s="48"/>
      <c r="AF8" s="48"/>
      <c r="AG8" s="48"/>
    </row>
    <row r="9" spans="1:33" s="52" customFormat="1" ht="15.75" hidden="1" customHeight="1" x14ac:dyDescent="0.2">
      <c r="A9" s="13" t="s">
        <v>38</v>
      </c>
      <c r="B9" s="13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48"/>
      <c r="T9" s="48"/>
      <c r="U9" s="49"/>
      <c r="V9" s="54"/>
      <c r="W9" s="48"/>
      <c r="X9" s="48"/>
      <c r="Y9" s="48"/>
      <c r="Z9" s="48"/>
      <c r="AA9" s="48"/>
      <c r="AB9" s="51"/>
      <c r="AC9" s="48"/>
      <c r="AD9" s="48"/>
      <c r="AE9" s="48"/>
      <c r="AF9" s="48"/>
      <c r="AG9" s="48"/>
    </row>
    <row r="10" spans="1:33" s="52" customFormat="1" ht="15.75" hidden="1" customHeight="1" x14ac:dyDescent="0.2">
      <c r="A10" s="13" t="s">
        <v>39</v>
      </c>
      <c r="B10" s="27"/>
      <c r="C10" s="17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48"/>
      <c r="T10" s="48"/>
      <c r="U10" s="49"/>
      <c r="V10" s="54"/>
      <c r="W10" s="48"/>
      <c r="X10" s="48"/>
      <c r="Y10" s="48"/>
      <c r="Z10" s="48"/>
      <c r="AA10" s="48"/>
      <c r="AB10" s="51"/>
      <c r="AC10" s="48"/>
      <c r="AD10" s="48"/>
      <c r="AE10" s="48"/>
      <c r="AF10" s="48"/>
      <c r="AG10" s="48"/>
    </row>
    <row r="11" spans="1:33" s="52" customFormat="1" ht="15.75" hidden="1" customHeight="1" x14ac:dyDescent="0.2">
      <c r="A11" s="13" t="s">
        <v>40</v>
      </c>
      <c r="B11" s="27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48"/>
      <c r="T11" s="48"/>
      <c r="U11" s="49"/>
      <c r="V11" s="54"/>
      <c r="W11" s="48"/>
      <c r="X11" s="48"/>
      <c r="Y11" s="48"/>
      <c r="Z11" s="48"/>
      <c r="AA11" s="48"/>
      <c r="AB11" s="51"/>
      <c r="AC11" s="48"/>
      <c r="AD11" s="48"/>
      <c r="AE11" s="48"/>
      <c r="AF11" s="48"/>
      <c r="AG11" s="48"/>
    </row>
    <row r="12" spans="1:33" s="52" customFormat="1" ht="15.75" hidden="1" customHeight="1" x14ac:dyDescent="0.2">
      <c r="A12" s="13" t="s">
        <v>41</v>
      </c>
      <c r="B12" s="27"/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48"/>
      <c r="T12" s="48"/>
      <c r="U12" s="49"/>
      <c r="V12" s="54"/>
      <c r="W12" s="48"/>
      <c r="X12" s="48"/>
      <c r="Y12" s="48"/>
      <c r="Z12" s="48"/>
      <c r="AA12" s="48"/>
      <c r="AB12" s="51"/>
      <c r="AC12" s="48"/>
      <c r="AD12" s="48"/>
      <c r="AE12" s="48"/>
      <c r="AF12" s="48"/>
      <c r="AG12" s="48"/>
    </row>
    <row r="13" spans="1:33" s="52" customFormat="1" ht="15.75" hidden="1" customHeight="1" x14ac:dyDescent="0.2">
      <c r="A13" s="13" t="s">
        <v>42</v>
      </c>
      <c r="B13" s="13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48"/>
      <c r="T13" s="48"/>
      <c r="U13" s="49"/>
      <c r="V13" s="54"/>
      <c r="W13" s="48"/>
      <c r="X13" s="48"/>
      <c r="Y13" s="48"/>
      <c r="Z13" s="48"/>
      <c r="AA13" s="48"/>
      <c r="AB13" s="51"/>
      <c r="AC13" s="48"/>
      <c r="AD13" s="48"/>
      <c r="AE13" s="48"/>
      <c r="AF13" s="48"/>
      <c r="AG13" s="48"/>
    </row>
    <row r="14" spans="1:33" s="52" customFormat="1" ht="15.75" hidden="1" customHeight="1" x14ac:dyDescent="0.2">
      <c r="A14" s="13" t="s">
        <v>43</v>
      </c>
      <c r="B14" s="13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48"/>
      <c r="T14" s="48"/>
      <c r="U14" s="49"/>
      <c r="V14" s="54"/>
      <c r="W14" s="48"/>
      <c r="X14" s="48"/>
      <c r="Y14" s="48"/>
      <c r="Z14" s="48"/>
      <c r="AA14" s="48"/>
      <c r="AB14" s="51"/>
      <c r="AC14" s="48"/>
      <c r="AD14" s="48"/>
      <c r="AE14" s="48"/>
      <c r="AF14" s="48"/>
      <c r="AG14" s="48"/>
    </row>
    <row r="15" spans="1:33" s="52" customFormat="1" ht="15.75" hidden="1" customHeight="1" x14ac:dyDescent="0.2">
      <c r="A15" s="13" t="s">
        <v>44</v>
      </c>
      <c r="B15" s="13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48"/>
      <c r="T15" s="48"/>
      <c r="U15" s="49"/>
      <c r="V15" s="54"/>
      <c r="W15" s="48"/>
      <c r="X15" s="48"/>
      <c r="Y15" s="48"/>
      <c r="Z15" s="48"/>
      <c r="AA15" s="48"/>
      <c r="AB15" s="51"/>
      <c r="AC15" s="48"/>
      <c r="AD15" s="48"/>
      <c r="AE15" s="48"/>
      <c r="AF15" s="48"/>
      <c r="AG15" s="48"/>
    </row>
    <row r="16" spans="1:33" s="52" customFormat="1" ht="15.75" hidden="1" customHeight="1" x14ac:dyDescent="0.2">
      <c r="A16" s="13" t="s">
        <v>45</v>
      </c>
      <c r="B16" s="13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48"/>
      <c r="T16" s="48"/>
      <c r="U16" s="49"/>
      <c r="V16" s="54"/>
      <c r="W16" s="48"/>
      <c r="X16" s="48"/>
      <c r="Y16" s="48"/>
      <c r="Z16" s="48"/>
      <c r="AA16" s="48"/>
      <c r="AB16" s="51"/>
      <c r="AC16" s="48"/>
      <c r="AD16" s="48"/>
      <c r="AE16" s="48"/>
      <c r="AF16" s="48"/>
      <c r="AG16" s="48"/>
    </row>
    <row r="17" spans="1:33" s="52" customFormat="1" ht="15.75" hidden="1" customHeight="1" x14ac:dyDescent="0.2">
      <c r="A17" s="13" t="s">
        <v>46</v>
      </c>
      <c r="B17" s="13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48"/>
      <c r="T17" s="48"/>
      <c r="U17" s="49"/>
      <c r="V17" s="54"/>
      <c r="W17" s="48"/>
      <c r="X17" s="48"/>
      <c r="Y17" s="48"/>
      <c r="Z17" s="48"/>
      <c r="AA17" s="48"/>
      <c r="AB17" s="51"/>
      <c r="AC17" s="48"/>
      <c r="AD17" s="48"/>
      <c r="AE17" s="48"/>
      <c r="AF17" s="48"/>
      <c r="AG17" s="48"/>
    </row>
    <row r="18" spans="1:33" s="52" customFormat="1" ht="15.75" hidden="1" customHeight="1" x14ac:dyDescent="0.2">
      <c r="A18" s="13" t="s">
        <v>47</v>
      </c>
      <c r="B18" s="13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48"/>
      <c r="T18" s="48"/>
      <c r="U18" s="49"/>
      <c r="V18" s="54"/>
      <c r="W18" s="48"/>
      <c r="X18" s="48"/>
      <c r="Y18" s="48"/>
      <c r="Z18" s="48"/>
      <c r="AA18" s="48"/>
      <c r="AB18" s="51"/>
      <c r="AC18" s="48"/>
      <c r="AD18" s="48"/>
      <c r="AE18" s="48"/>
      <c r="AF18" s="48"/>
      <c r="AG18" s="48"/>
    </row>
    <row r="19" spans="1:33" s="52" customFormat="1" ht="15.75" hidden="1" customHeight="1" x14ac:dyDescent="0.2">
      <c r="A19" s="13" t="s">
        <v>83</v>
      </c>
      <c r="B19" s="13"/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48"/>
      <c r="T19" s="48"/>
      <c r="U19" s="49"/>
      <c r="V19" s="54"/>
      <c r="W19" s="48"/>
      <c r="X19" s="48"/>
      <c r="Y19" s="48"/>
      <c r="Z19" s="48"/>
      <c r="AA19" s="48"/>
      <c r="AB19" s="51"/>
      <c r="AC19" s="48"/>
      <c r="AD19" s="48"/>
      <c r="AE19" s="48"/>
      <c r="AF19" s="48"/>
      <c r="AG19" s="48"/>
    </row>
    <row r="20" spans="1:33" s="52" customFormat="1" ht="15.75" hidden="1" customHeight="1" x14ac:dyDescent="0.2">
      <c r="A20" s="13" t="s">
        <v>49</v>
      </c>
      <c r="B20" s="13"/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48"/>
      <c r="T20" s="48"/>
      <c r="U20" s="49"/>
      <c r="V20" s="54"/>
      <c r="W20" s="48"/>
      <c r="X20" s="48"/>
      <c r="Y20" s="48"/>
      <c r="Z20" s="48"/>
      <c r="AA20" s="48"/>
      <c r="AB20" s="51"/>
      <c r="AC20" s="48"/>
      <c r="AD20" s="48"/>
      <c r="AE20" s="48"/>
      <c r="AF20" s="48"/>
      <c r="AG20" s="48"/>
    </row>
    <row r="21" spans="1:33" s="52" customFormat="1" ht="15.75" hidden="1" customHeight="1" x14ac:dyDescent="0.2">
      <c r="A21" s="13" t="s">
        <v>50</v>
      </c>
      <c r="B21" s="13"/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48"/>
      <c r="T21" s="48"/>
      <c r="U21" s="49"/>
      <c r="V21" s="54"/>
      <c r="W21" s="48"/>
      <c r="X21" s="48"/>
      <c r="Y21" s="48"/>
      <c r="Z21" s="48"/>
      <c r="AA21" s="48"/>
      <c r="AB21" s="51"/>
      <c r="AC21" s="48"/>
      <c r="AD21" s="48"/>
      <c r="AE21" s="48"/>
      <c r="AF21" s="48"/>
      <c r="AG21" s="48"/>
    </row>
    <row r="22" spans="1:33" s="52" customFormat="1" ht="15.75" hidden="1" customHeight="1" x14ac:dyDescent="0.2">
      <c r="A22" s="13" t="s">
        <v>51</v>
      </c>
      <c r="B22" s="13"/>
      <c r="C22" s="17"/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48"/>
      <c r="T22" s="48"/>
      <c r="U22" s="49"/>
      <c r="V22" s="54"/>
      <c r="W22" s="48"/>
      <c r="X22" s="48"/>
      <c r="Y22" s="48"/>
      <c r="Z22" s="48"/>
      <c r="AA22" s="48"/>
      <c r="AB22" s="51"/>
      <c r="AC22" s="48"/>
      <c r="AD22" s="48"/>
      <c r="AE22" s="48"/>
      <c r="AF22" s="48"/>
      <c r="AG22" s="48"/>
    </row>
    <row r="23" spans="1:33" s="52" customFormat="1" ht="15.75" customHeight="1" x14ac:dyDescent="0.2">
      <c r="A23" s="13" t="s">
        <v>52</v>
      </c>
      <c r="B23" s="13"/>
      <c r="C23" s="17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48"/>
      <c r="T23" s="48"/>
      <c r="U23" s="49"/>
      <c r="V23" s="54"/>
      <c r="W23" s="48"/>
      <c r="X23" s="48"/>
      <c r="Y23" s="48"/>
      <c r="Z23" s="48"/>
      <c r="AA23" s="48"/>
      <c r="AB23" s="51"/>
      <c r="AC23" s="48"/>
      <c r="AD23" s="48"/>
      <c r="AE23" s="48"/>
      <c r="AF23" s="48"/>
      <c r="AG23" s="48"/>
    </row>
    <row r="24" spans="1:33" s="52" customFormat="1" ht="15.75" customHeight="1" x14ac:dyDescent="0.2">
      <c r="A24" s="13" t="s">
        <v>53</v>
      </c>
      <c r="B24" s="13"/>
      <c r="C24" s="17">
        <f t="shared" ref="C24:C31" si="1">IFERROR(F24/D24," - ")</f>
        <v>41.99</v>
      </c>
      <c r="D24" s="17">
        <v>2</v>
      </c>
      <c r="E24" s="17">
        <v>0</v>
      </c>
      <c r="F24" s="17">
        <v>83.98</v>
      </c>
      <c r="G24" s="17">
        <v>0</v>
      </c>
      <c r="H24" s="17">
        <f t="shared" ref="H24:H31" si="2">G24/F24*-1</f>
        <v>0</v>
      </c>
      <c r="I24" s="17">
        <f t="shared" ref="I24:I31" si="3">J24/F24</f>
        <v>0.43249486112765101</v>
      </c>
      <c r="J24" s="17">
        <f t="shared" ref="J24:J31" si="4">F24*0.85+G24+AF24*D24+D24*AE24+AG24+AD24</f>
        <v>36.320918437500133</v>
      </c>
      <c r="K24" s="17">
        <f t="shared" ref="K24:K31" si="5">J24/D24</f>
        <v>18.160459218750066</v>
      </c>
      <c r="L24" s="17">
        <v>4</v>
      </c>
      <c r="M24" s="17">
        <f t="shared" ref="M24:M31" si="6">IFERROR(D24/L24,"-")</f>
        <v>0.5</v>
      </c>
      <c r="N24" s="17">
        <v>0</v>
      </c>
      <c r="O24" s="17">
        <f t="shared" ref="O24:P24" si="7">D24/7</f>
        <v>0.2857142857142857</v>
      </c>
      <c r="P24" s="17">
        <f t="shared" si="7"/>
        <v>0</v>
      </c>
      <c r="Q24" s="17">
        <f t="shared" ref="Q24:Q31" si="8">ROUNDDOWN(N24/(O24+P24),0)</f>
        <v>0</v>
      </c>
      <c r="R24" s="17"/>
      <c r="S24" s="48">
        <v>0</v>
      </c>
      <c r="T24" s="48" t="s">
        <v>56</v>
      </c>
      <c r="U24" s="49" t="s">
        <v>56</v>
      </c>
      <c r="V24" s="54" t="s">
        <v>56</v>
      </c>
      <c r="W24" s="48">
        <v>0</v>
      </c>
      <c r="X24" s="48">
        <f t="shared" ref="X24:X31" si="9">IFERROR(W24/D24,0)</f>
        <v>0</v>
      </c>
      <c r="Y24" s="48">
        <f t="shared" ref="Y24:Y31" si="10">IFERROR(G24/(W24+Z24)*-1,0)</f>
        <v>0</v>
      </c>
      <c r="Z24" s="48">
        <v>0</v>
      </c>
      <c r="AA24" s="48" t="s">
        <v>57</v>
      </c>
      <c r="AB24" s="51">
        <f t="shared" ref="AB24:AB31" si="11">IF(OR(AA24="UsLargeStandardSize",AA24="UsSmallStandardSize"),-0.69,-0.48)</f>
        <v>-0.69</v>
      </c>
      <c r="AC24" s="48">
        <v>4.5702256944444443E-2</v>
      </c>
      <c r="AD24" s="48">
        <f t="shared" ref="AD24:AD31" si="12">IFERROR(AB24*AC24*D24*2,0)</f>
        <v>-0.12613822916666664</v>
      </c>
      <c r="AE24" s="48">
        <v>-7.32</v>
      </c>
      <c r="AF24" s="48">
        <v>-10.147971666666599</v>
      </c>
      <c r="AG24" s="48">
        <v>0</v>
      </c>
    </row>
    <row r="25" spans="1:33" s="52" customFormat="1" ht="15.75" customHeight="1" x14ac:dyDescent="0.2">
      <c r="A25" s="13" t="s">
        <v>54</v>
      </c>
      <c r="B25" s="13"/>
      <c r="C25" s="17">
        <f t="shared" si="1"/>
        <v>29.99</v>
      </c>
      <c r="D25" s="17">
        <v>4</v>
      </c>
      <c r="E25" s="17">
        <v>0</v>
      </c>
      <c r="F25" s="17">
        <v>119.96</v>
      </c>
      <c r="G25" s="17">
        <v>0</v>
      </c>
      <c r="H25" s="17">
        <f t="shared" si="2"/>
        <v>0</v>
      </c>
      <c r="I25" s="17">
        <f t="shared" si="3"/>
        <v>0.27010534240580414</v>
      </c>
      <c r="J25" s="17">
        <f t="shared" si="4"/>
        <v>32.401836875000264</v>
      </c>
      <c r="K25" s="17">
        <f t="shared" si="5"/>
        <v>8.1004592187500659</v>
      </c>
      <c r="L25" s="17">
        <v>9</v>
      </c>
      <c r="M25" s="17">
        <f t="shared" si="6"/>
        <v>0.44444444444444442</v>
      </c>
      <c r="N25" s="17">
        <v>19</v>
      </c>
      <c r="O25" s="17">
        <f t="shared" ref="O25:P25" si="13">D25/7</f>
        <v>0.5714285714285714</v>
      </c>
      <c r="P25" s="17">
        <f t="shared" si="13"/>
        <v>0</v>
      </c>
      <c r="Q25" s="17">
        <f t="shared" si="8"/>
        <v>33</v>
      </c>
      <c r="R25" s="17"/>
      <c r="S25" s="48">
        <v>0</v>
      </c>
      <c r="T25" s="48" t="s">
        <v>56</v>
      </c>
      <c r="U25" s="49" t="s">
        <v>56</v>
      </c>
      <c r="V25" s="54" t="s">
        <v>56</v>
      </c>
      <c r="W25" s="48">
        <v>0</v>
      </c>
      <c r="X25" s="48">
        <f t="shared" si="9"/>
        <v>0</v>
      </c>
      <c r="Y25" s="48">
        <f t="shared" si="10"/>
        <v>0</v>
      </c>
      <c r="Z25" s="48">
        <v>0</v>
      </c>
      <c r="AA25" s="48" t="s">
        <v>57</v>
      </c>
      <c r="AB25" s="51">
        <f t="shared" si="11"/>
        <v>-0.69</v>
      </c>
      <c r="AC25" s="48">
        <v>4.5702256944444443E-2</v>
      </c>
      <c r="AD25" s="48">
        <f t="shared" si="12"/>
        <v>-0.25227645833333329</v>
      </c>
      <c r="AE25" s="48">
        <v>-7.18</v>
      </c>
      <c r="AF25" s="48">
        <v>-10.147971666666599</v>
      </c>
      <c r="AG25" s="48">
        <v>0</v>
      </c>
    </row>
    <row r="26" spans="1:33" s="52" customFormat="1" ht="15.75" customHeight="1" x14ac:dyDescent="0.2">
      <c r="A26" s="13" t="s">
        <v>58</v>
      </c>
      <c r="B26" s="13"/>
      <c r="C26" s="17">
        <f t="shared" si="1"/>
        <v>29.99</v>
      </c>
      <c r="D26" s="17">
        <v>3</v>
      </c>
      <c r="E26" s="17">
        <v>0</v>
      </c>
      <c r="F26" s="17">
        <v>89.97</v>
      </c>
      <c r="G26" s="17">
        <v>0</v>
      </c>
      <c r="H26" s="17">
        <f t="shared" si="2"/>
        <v>0</v>
      </c>
      <c r="I26" s="17">
        <f t="shared" si="3"/>
        <v>0.27010534240580414</v>
      </c>
      <c r="J26" s="17">
        <f t="shared" si="4"/>
        <v>24.301377656250196</v>
      </c>
      <c r="K26" s="17">
        <f t="shared" si="5"/>
        <v>8.1004592187500659</v>
      </c>
      <c r="L26" s="17">
        <v>19</v>
      </c>
      <c r="M26" s="17">
        <f t="shared" si="6"/>
        <v>0.15789473684210525</v>
      </c>
      <c r="N26" s="17">
        <v>12</v>
      </c>
      <c r="O26" s="17">
        <f t="shared" ref="O26:P26" si="14">D26/7</f>
        <v>0.42857142857142855</v>
      </c>
      <c r="P26" s="17">
        <f t="shared" si="14"/>
        <v>0</v>
      </c>
      <c r="Q26" s="17">
        <f t="shared" si="8"/>
        <v>28</v>
      </c>
      <c r="R26" s="17"/>
      <c r="S26" s="48">
        <v>0.14285714285714279</v>
      </c>
      <c r="T26" s="48" t="s">
        <v>56</v>
      </c>
      <c r="U26" s="49" t="s">
        <v>56</v>
      </c>
      <c r="V26" s="54" t="s">
        <v>56</v>
      </c>
      <c r="W26" s="48">
        <v>0</v>
      </c>
      <c r="X26" s="48">
        <f t="shared" si="9"/>
        <v>0</v>
      </c>
      <c r="Y26" s="48">
        <f t="shared" si="10"/>
        <v>0</v>
      </c>
      <c r="Z26" s="48">
        <v>0</v>
      </c>
      <c r="AA26" s="48" t="s">
        <v>57</v>
      </c>
      <c r="AB26" s="51">
        <f t="shared" si="11"/>
        <v>-0.69</v>
      </c>
      <c r="AC26" s="48">
        <v>4.5702256944444443E-2</v>
      </c>
      <c r="AD26" s="48">
        <f t="shared" si="12"/>
        <v>-0.18920734374999998</v>
      </c>
      <c r="AE26" s="48">
        <v>-7.18</v>
      </c>
      <c r="AF26" s="48">
        <v>-10.147971666666599</v>
      </c>
      <c r="AG26" s="48">
        <v>0</v>
      </c>
    </row>
    <row r="27" spans="1:33" s="52" customFormat="1" ht="15.75" customHeight="1" x14ac:dyDescent="0.2">
      <c r="A27" s="13" t="s">
        <v>60</v>
      </c>
      <c r="B27" s="13" t="s">
        <v>109</v>
      </c>
      <c r="C27" s="17">
        <f t="shared" si="1"/>
        <v>29.99</v>
      </c>
      <c r="D27" s="17">
        <v>1</v>
      </c>
      <c r="E27" s="17">
        <v>0</v>
      </c>
      <c r="F27" s="17">
        <v>29.99</v>
      </c>
      <c r="G27" s="17">
        <v>0</v>
      </c>
      <c r="H27" s="17">
        <f t="shared" si="2"/>
        <v>0</v>
      </c>
      <c r="I27" s="17">
        <f t="shared" si="3"/>
        <v>0.27010534240580414</v>
      </c>
      <c r="J27" s="17">
        <f t="shared" si="4"/>
        <v>8.1004592187500659</v>
      </c>
      <c r="K27" s="17">
        <f t="shared" si="5"/>
        <v>8.1004592187500659</v>
      </c>
      <c r="L27" s="17">
        <v>16</v>
      </c>
      <c r="M27" s="17">
        <f t="shared" si="6"/>
        <v>6.25E-2</v>
      </c>
      <c r="N27" s="17">
        <v>14</v>
      </c>
      <c r="O27" s="17">
        <f t="shared" ref="O27:P27" si="15">D27/7</f>
        <v>0.14285714285714285</v>
      </c>
      <c r="P27" s="17">
        <f t="shared" si="15"/>
        <v>0</v>
      </c>
      <c r="Q27" s="17">
        <f t="shared" si="8"/>
        <v>98</v>
      </c>
      <c r="R27" s="17"/>
      <c r="S27" s="48">
        <v>0</v>
      </c>
      <c r="T27" s="48" t="s">
        <v>56</v>
      </c>
      <c r="U27" s="49" t="s">
        <v>56</v>
      </c>
      <c r="V27" s="54" t="s">
        <v>56</v>
      </c>
      <c r="W27" s="48">
        <v>0</v>
      </c>
      <c r="X27" s="48">
        <f t="shared" si="9"/>
        <v>0</v>
      </c>
      <c r="Y27" s="48">
        <f t="shared" si="10"/>
        <v>0</v>
      </c>
      <c r="Z27" s="48">
        <v>0</v>
      </c>
      <c r="AA27" s="48" t="s">
        <v>57</v>
      </c>
      <c r="AB27" s="51">
        <f t="shared" si="11"/>
        <v>-0.69</v>
      </c>
      <c r="AC27" s="48">
        <v>4.5702256944444443E-2</v>
      </c>
      <c r="AD27" s="48">
        <f t="shared" si="12"/>
        <v>-6.3069114583333322E-2</v>
      </c>
      <c r="AE27" s="48">
        <v>-7.18</v>
      </c>
      <c r="AF27" s="48">
        <v>-10.147971666666599</v>
      </c>
      <c r="AG27" s="48">
        <v>0</v>
      </c>
    </row>
    <row r="28" spans="1:33" s="52" customFormat="1" ht="15.75" customHeight="1" x14ac:dyDescent="0.2">
      <c r="A28" s="13" t="s">
        <v>61</v>
      </c>
      <c r="B28" s="13"/>
      <c r="C28" s="17" t="str">
        <f t="shared" si="1"/>
        <v xml:space="preserve"> - </v>
      </c>
      <c r="D28" s="17">
        <v>0</v>
      </c>
      <c r="E28" s="17">
        <v>0</v>
      </c>
      <c r="F28" s="17">
        <v>0</v>
      </c>
      <c r="G28" s="17">
        <v>0</v>
      </c>
      <c r="H28" s="17" t="e">
        <f t="shared" si="2"/>
        <v>#DIV/0!</v>
      </c>
      <c r="I28" s="17" t="e">
        <f t="shared" si="3"/>
        <v>#DIV/0!</v>
      </c>
      <c r="J28" s="17">
        <f t="shared" si="4"/>
        <v>0</v>
      </c>
      <c r="K28" s="17" t="e">
        <f t="shared" si="5"/>
        <v>#DIV/0!</v>
      </c>
      <c r="L28" s="17">
        <v>0</v>
      </c>
      <c r="M28" s="17" t="str">
        <f t="shared" si="6"/>
        <v>-</v>
      </c>
      <c r="N28" s="17">
        <v>14</v>
      </c>
      <c r="O28" s="17">
        <f t="shared" ref="O28:P28" si="16">D28/7</f>
        <v>0</v>
      </c>
      <c r="P28" s="17">
        <f t="shared" si="16"/>
        <v>0</v>
      </c>
      <c r="Q28" s="17" t="e">
        <f t="shared" si="8"/>
        <v>#DIV/0!</v>
      </c>
      <c r="R28" s="17"/>
      <c r="S28" s="48">
        <v>0.66666666666666663</v>
      </c>
      <c r="T28" s="48" t="s">
        <v>56</v>
      </c>
      <c r="U28" s="49" t="s">
        <v>56</v>
      </c>
      <c r="V28" s="54" t="s">
        <v>56</v>
      </c>
      <c r="W28" s="48">
        <v>0</v>
      </c>
      <c r="X28" s="48">
        <f t="shared" si="9"/>
        <v>0</v>
      </c>
      <c r="Y28" s="48">
        <f t="shared" si="10"/>
        <v>0</v>
      </c>
      <c r="Z28" s="48">
        <v>0</v>
      </c>
      <c r="AA28" s="48" t="s">
        <v>57</v>
      </c>
      <c r="AB28" s="51">
        <f t="shared" si="11"/>
        <v>-0.69</v>
      </c>
      <c r="AC28" s="48">
        <v>4.5702256944444443E-2</v>
      </c>
      <c r="AD28" s="48">
        <f t="shared" si="12"/>
        <v>0</v>
      </c>
      <c r="AE28" s="48">
        <v>-7.18</v>
      </c>
      <c r="AF28" s="48">
        <v>-10.147971666666599</v>
      </c>
      <c r="AG28" s="48">
        <v>0</v>
      </c>
    </row>
    <row r="29" spans="1:33" s="52" customFormat="1" ht="15.75" customHeight="1" x14ac:dyDescent="0.2">
      <c r="A29" s="13" t="s">
        <v>62</v>
      </c>
      <c r="B29" s="13"/>
      <c r="C29" s="17" t="str">
        <f t="shared" si="1"/>
        <v xml:space="preserve"> - </v>
      </c>
      <c r="D29" s="17">
        <v>0</v>
      </c>
      <c r="E29" s="17">
        <v>0</v>
      </c>
      <c r="F29" s="17">
        <v>0</v>
      </c>
      <c r="G29" s="17">
        <v>0</v>
      </c>
      <c r="H29" s="17" t="e">
        <f t="shared" si="2"/>
        <v>#DIV/0!</v>
      </c>
      <c r="I29" s="17" t="e">
        <f t="shared" si="3"/>
        <v>#DIV/0!</v>
      </c>
      <c r="J29" s="17">
        <f t="shared" si="4"/>
        <v>0</v>
      </c>
      <c r="K29" s="17" t="e">
        <f t="shared" si="5"/>
        <v>#DIV/0!</v>
      </c>
      <c r="L29" s="17">
        <v>0</v>
      </c>
      <c r="M29" s="17" t="str">
        <f t="shared" si="6"/>
        <v>-</v>
      </c>
      <c r="N29" s="17">
        <v>16</v>
      </c>
      <c r="O29" s="17">
        <f t="shared" ref="O29:P29" si="17">D29/7</f>
        <v>0</v>
      </c>
      <c r="P29" s="17">
        <f t="shared" si="17"/>
        <v>0</v>
      </c>
      <c r="Q29" s="17" t="e">
        <f t="shared" si="8"/>
        <v>#DIV/0!</v>
      </c>
      <c r="R29" s="17"/>
      <c r="S29" s="48">
        <v>0.2857142857142857</v>
      </c>
      <c r="T29" s="48" t="s">
        <v>56</v>
      </c>
      <c r="U29" s="49" t="s">
        <v>56</v>
      </c>
      <c r="V29" s="54" t="s">
        <v>56</v>
      </c>
      <c r="W29" s="48">
        <v>0</v>
      </c>
      <c r="X29" s="48">
        <f t="shared" si="9"/>
        <v>0</v>
      </c>
      <c r="Y29" s="48">
        <f t="shared" si="10"/>
        <v>0</v>
      </c>
      <c r="Z29" s="48">
        <v>0</v>
      </c>
      <c r="AA29" s="48" t="s">
        <v>57</v>
      </c>
      <c r="AB29" s="51">
        <f t="shared" si="11"/>
        <v>-0.69</v>
      </c>
      <c r="AC29" s="48">
        <v>4.5702256944444443E-2</v>
      </c>
      <c r="AD29" s="48">
        <f t="shared" si="12"/>
        <v>0</v>
      </c>
      <c r="AE29" s="48">
        <v>-7.18</v>
      </c>
      <c r="AF29" s="48">
        <v>-10.147971666666599</v>
      </c>
      <c r="AG29" s="48">
        <v>0</v>
      </c>
    </row>
    <row r="30" spans="1:33" s="52" customFormat="1" ht="15.75" customHeight="1" x14ac:dyDescent="0.2">
      <c r="A30" s="13" t="s">
        <v>63</v>
      </c>
      <c r="B30" s="13"/>
      <c r="C30" s="17" t="str">
        <f t="shared" si="1"/>
        <v xml:space="preserve"> - </v>
      </c>
      <c r="D30" s="17">
        <v>0</v>
      </c>
      <c r="E30" s="17">
        <v>0</v>
      </c>
      <c r="F30" s="17">
        <v>0</v>
      </c>
      <c r="G30" s="17">
        <v>0</v>
      </c>
      <c r="H30" s="17" t="e">
        <f t="shared" si="2"/>
        <v>#DIV/0!</v>
      </c>
      <c r="I30" s="17" t="e">
        <f t="shared" si="3"/>
        <v>#DIV/0!</v>
      </c>
      <c r="J30" s="17">
        <f t="shared" si="4"/>
        <v>0</v>
      </c>
      <c r="K30" s="17" t="e">
        <f t="shared" si="5"/>
        <v>#DIV/0!</v>
      </c>
      <c r="L30" s="17">
        <v>0</v>
      </c>
      <c r="M30" s="17" t="str">
        <f t="shared" si="6"/>
        <v>-</v>
      </c>
      <c r="N30" s="17">
        <v>10</v>
      </c>
      <c r="O30" s="17">
        <f t="shared" ref="O30:P30" si="18">D30/7</f>
        <v>0</v>
      </c>
      <c r="P30" s="17">
        <f t="shared" si="18"/>
        <v>0</v>
      </c>
      <c r="Q30" s="17" t="e">
        <f t="shared" si="8"/>
        <v>#DIV/0!</v>
      </c>
      <c r="R30" s="17"/>
      <c r="S30" s="48">
        <v>0.30769230769230771</v>
      </c>
      <c r="T30" s="48" t="s">
        <v>56</v>
      </c>
      <c r="U30" s="49" t="s">
        <v>56</v>
      </c>
      <c r="V30" s="54" t="s">
        <v>56</v>
      </c>
      <c r="W30" s="48">
        <v>0</v>
      </c>
      <c r="X30" s="48">
        <f t="shared" si="9"/>
        <v>0</v>
      </c>
      <c r="Y30" s="48">
        <f t="shared" si="10"/>
        <v>0</v>
      </c>
      <c r="Z30" s="48">
        <v>0</v>
      </c>
      <c r="AA30" s="48" t="s">
        <v>57</v>
      </c>
      <c r="AB30" s="51">
        <f t="shared" si="11"/>
        <v>-0.69</v>
      </c>
      <c r="AC30" s="48">
        <v>4.5702256944444443E-2</v>
      </c>
      <c r="AD30" s="48">
        <f t="shared" si="12"/>
        <v>0</v>
      </c>
      <c r="AE30" s="48">
        <v>-7.18</v>
      </c>
      <c r="AF30" s="48">
        <v>-10.147971666666599</v>
      </c>
      <c r="AG30" s="48">
        <v>0</v>
      </c>
    </row>
    <row r="31" spans="1:33" s="52" customFormat="1" ht="15.75" customHeight="1" x14ac:dyDescent="0.2">
      <c r="A31" s="13" t="s">
        <v>64</v>
      </c>
      <c r="B31" s="13"/>
      <c r="C31" s="17" t="str">
        <f t="shared" si="1"/>
        <v xml:space="preserve"> - </v>
      </c>
      <c r="D31" s="17">
        <v>0</v>
      </c>
      <c r="E31" s="17">
        <v>0</v>
      </c>
      <c r="F31" s="17">
        <v>0</v>
      </c>
      <c r="G31" s="17">
        <v>0</v>
      </c>
      <c r="H31" s="17" t="e">
        <f t="shared" si="2"/>
        <v>#DIV/0!</v>
      </c>
      <c r="I31" s="17" t="e">
        <f t="shared" si="3"/>
        <v>#DIV/0!</v>
      </c>
      <c r="J31" s="17">
        <f t="shared" si="4"/>
        <v>0</v>
      </c>
      <c r="K31" s="17" t="e">
        <f t="shared" si="5"/>
        <v>#DIV/0!</v>
      </c>
      <c r="L31" s="17">
        <v>0</v>
      </c>
      <c r="M31" s="17" t="str">
        <f t="shared" si="6"/>
        <v>-</v>
      </c>
      <c r="N31" s="17">
        <v>12</v>
      </c>
      <c r="O31" s="17">
        <f t="shared" ref="O31:P31" si="19">D31/7</f>
        <v>0</v>
      </c>
      <c r="P31" s="17">
        <f t="shared" si="19"/>
        <v>0</v>
      </c>
      <c r="Q31" s="17" t="e">
        <f t="shared" si="8"/>
        <v>#DIV/0!</v>
      </c>
      <c r="R31" s="17" t="str">
        <f ca="1">IFERROR(__xludf.DUMMYFUNCTION("IFERROR(VLOOKUP($B$2,IMPORTRANGE(""https://docs.google.com/spreadsheets/d/1KiWZV1ko8G7lnRucBRBd29jj3Be6ltMfljMDqzOkQmI/edit#gid=1381463014"",""Lookup!A:F""),6,FALSE),"""")"),"")</f>
        <v/>
      </c>
      <c r="S31" s="48">
        <v>0</v>
      </c>
      <c r="T31" s="48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1" s="49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1" s="54" t="str">
        <f ca="1">IFERROR(__xludf.DUMMYFUNCTION("IFERROR(VLOOKUP($B$2,IMPORTRANGE(""https://docs.google.com/spreadsheets/d/1KiWZV1ko8G7lnRucBRBd29jj3Be6ltMfljMDqzOkQmI/edit#gid=1381463014"",""Lookup!A:D""),2,FALSE),"""")"),"")</f>
        <v/>
      </c>
      <c r="W31" s="48">
        <v>0</v>
      </c>
      <c r="X31" s="48">
        <f t="shared" si="9"/>
        <v>0</v>
      </c>
      <c r="Y31" s="48">
        <f t="shared" si="10"/>
        <v>0</v>
      </c>
      <c r="Z31" s="48">
        <v>0</v>
      </c>
      <c r="AA31" s="48" t="s">
        <v>57</v>
      </c>
      <c r="AB31" s="51">
        <f t="shared" si="11"/>
        <v>-0.69</v>
      </c>
      <c r="AC31" s="48">
        <v>4.5702256944444443E-2</v>
      </c>
      <c r="AD31" s="48">
        <f t="shared" si="12"/>
        <v>0</v>
      </c>
      <c r="AE31" s="48">
        <v>-7.18</v>
      </c>
      <c r="AF31" s="48">
        <v>-10.147971666666599</v>
      </c>
      <c r="AG31" s="48">
        <v>0</v>
      </c>
    </row>
    <row r="32" spans="1:33" ht="15.75" customHeight="1" x14ac:dyDescent="0.2">
      <c r="A32" s="13"/>
      <c r="B32" s="13"/>
      <c r="C32" s="24"/>
      <c r="D32" s="15"/>
      <c r="E32" s="15"/>
      <c r="F32" s="14"/>
      <c r="G32" s="14"/>
      <c r="H32" s="14"/>
      <c r="I32" s="15"/>
      <c r="J32" s="15"/>
      <c r="K32" s="15"/>
      <c r="L32" s="15"/>
      <c r="M32" s="16"/>
      <c r="N32" s="15"/>
      <c r="O32" s="15"/>
      <c r="P32" s="15"/>
      <c r="Q32" s="15"/>
      <c r="R32" s="15"/>
      <c r="S32" s="18"/>
      <c r="T32" s="13"/>
      <c r="U32" s="19"/>
      <c r="V32" s="1"/>
      <c r="W32" s="13"/>
      <c r="X32" s="13"/>
      <c r="Y32" s="13"/>
      <c r="Z32" s="13"/>
      <c r="AA32" s="13"/>
      <c r="AB32" s="13"/>
      <c r="AC32" s="13"/>
      <c r="AD32" s="13"/>
      <c r="AE32" s="20"/>
      <c r="AF32" s="20"/>
      <c r="AG32" s="20"/>
    </row>
    <row r="33" spans="1:33" ht="15.75" customHeight="1" x14ac:dyDescent="0.2">
      <c r="A33" s="13"/>
      <c r="B33" s="13"/>
      <c r="C33" s="24"/>
      <c r="D33" s="15"/>
      <c r="E33" s="15"/>
      <c r="F33" s="14"/>
      <c r="G33" s="14"/>
      <c r="H33" s="14"/>
      <c r="I33" s="15"/>
      <c r="J33" s="15"/>
      <c r="K33" s="15"/>
      <c r="L33" s="15"/>
      <c r="M33" s="16"/>
      <c r="N33" s="15"/>
      <c r="O33" s="15"/>
      <c r="P33" s="15"/>
      <c r="Q33" s="15"/>
      <c r="R33" s="15"/>
      <c r="S33" s="18"/>
      <c r="T33" s="13"/>
      <c r="U33" s="19"/>
      <c r="V33" s="1"/>
      <c r="W33" s="13"/>
      <c r="X33" s="13"/>
      <c r="Y33" s="13"/>
      <c r="Z33" s="13"/>
      <c r="AA33" s="13"/>
      <c r="AB33" s="13"/>
      <c r="AC33" s="13"/>
      <c r="AD33" s="13"/>
      <c r="AE33" s="20"/>
      <c r="AF33" s="20"/>
      <c r="AG33" s="20"/>
    </row>
    <row r="34" spans="1:33" ht="15.75" customHeight="1" x14ac:dyDescent="0.2">
      <c r="A34" s="13"/>
      <c r="B34" s="13"/>
      <c r="C34" s="24"/>
      <c r="D34" s="15"/>
      <c r="E34" s="15"/>
      <c r="F34" s="14"/>
      <c r="G34" s="14"/>
      <c r="H34" s="14"/>
      <c r="I34" s="15"/>
      <c r="J34" s="15"/>
      <c r="K34" s="15"/>
      <c r="L34" s="15"/>
      <c r="M34" s="16"/>
      <c r="N34" s="15"/>
      <c r="O34" s="15"/>
      <c r="P34" s="15"/>
      <c r="Q34" s="15"/>
      <c r="R34" s="15"/>
      <c r="S34" s="18"/>
      <c r="T34" s="13"/>
      <c r="U34" s="19"/>
      <c r="V34" s="1"/>
      <c r="W34" s="13"/>
      <c r="X34" s="13"/>
      <c r="Y34" s="13"/>
      <c r="Z34" s="13"/>
      <c r="AA34" s="13"/>
      <c r="AB34" s="13"/>
      <c r="AC34" s="13"/>
      <c r="AD34" s="13"/>
      <c r="AE34" s="20"/>
      <c r="AF34" s="20"/>
      <c r="AG34" s="20"/>
    </row>
    <row r="35" spans="1:33" ht="15.75" customHeight="1" x14ac:dyDescent="0.2">
      <c r="A35" s="13"/>
      <c r="B35" s="13"/>
      <c r="C35" s="24"/>
      <c r="D35" s="15"/>
      <c r="E35" s="15"/>
      <c r="F35" s="14"/>
      <c r="G35" s="14"/>
      <c r="H35" s="14"/>
      <c r="I35" s="15"/>
      <c r="J35" s="15"/>
      <c r="K35" s="15"/>
      <c r="L35" s="15"/>
      <c r="M35" s="16"/>
      <c r="N35" s="15"/>
      <c r="O35" s="15"/>
      <c r="P35" s="15"/>
      <c r="Q35" s="15"/>
      <c r="R35" s="15"/>
      <c r="S35" s="18"/>
      <c r="T35" s="13"/>
      <c r="U35" s="19"/>
      <c r="V35" s="1"/>
      <c r="W35" s="13"/>
      <c r="X35" s="13"/>
      <c r="Y35" s="13"/>
      <c r="Z35" s="13"/>
      <c r="AA35" s="13"/>
      <c r="AB35" s="13"/>
      <c r="AC35" s="13"/>
      <c r="AD35" s="13"/>
      <c r="AE35" s="20"/>
      <c r="AF35" s="20"/>
      <c r="AG35" s="20"/>
    </row>
    <row r="36" spans="1:33" ht="15.75" customHeight="1" x14ac:dyDescent="0.2">
      <c r="A36" s="13"/>
      <c r="B36" s="13"/>
      <c r="C36" s="24"/>
      <c r="D36" s="15"/>
      <c r="E36" s="15"/>
      <c r="F36" s="14"/>
      <c r="G36" s="14"/>
      <c r="H36" s="14"/>
      <c r="I36" s="15"/>
      <c r="J36" s="15"/>
      <c r="K36" s="15"/>
      <c r="L36" s="15"/>
      <c r="M36" s="16"/>
      <c r="N36" s="15"/>
      <c r="O36" s="15"/>
      <c r="P36" s="15"/>
      <c r="Q36" s="15"/>
      <c r="R36" s="15"/>
      <c r="S36" s="18"/>
      <c r="T36" s="13"/>
      <c r="U36" s="19"/>
      <c r="V36" s="1"/>
      <c r="W36" s="13"/>
      <c r="X36" s="13"/>
      <c r="Y36" s="13"/>
      <c r="Z36" s="13"/>
      <c r="AA36" s="13"/>
      <c r="AB36" s="13"/>
      <c r="AC36" s="13"/>
      <c r="AD36" s="13"/>
      <c r="AE36" s="20"/>
      <c r="AF36" s="20"/>
      <c r="AG36" s="20"/>
    </row>
    <row r="37" spans="1:33" ht="15.75" customHeight="1" x14ac:dyDescent="0.2">
      <c r="A37" s="13"/>
      <c r="B37" s="13"/>
      <c r="C37" s="24"/>
      <c r="D37" s="15"/>
      <c r="E37" s="15"/>
      <c r="F37" s="14"/>
      <c r="G37" s="14"/>
      <c r="H37" s="14"/>
      <c r="I37" s="15"/>
      <c r="J37" s="15"/>
      <c r="K37" s="15"/>
      <c r="L37" s="15"/>
      <c r="M37" s="16"/>
      <c r="N37" s="15"/>
      <c r="O37" s="15"/>
      <c r="P37" s="15"/>
      <c r="Q37" s="15"/>
      <c r="R37" s="15"/>
      <c r="S37" s="18"/>
      <c r="T37" s="13"/>
      <c r="U37" s="19"/>
      <c r="V37" s="1"/>
      <c r="W37" s="13"/>
      <c r="X37" s="13"/>
      <c r="Y37" s="13"/>
      <c r="Z37" s="13"/>
      <c r="AA37" s="13"/>
      <c r="AB37" s="13"/>
      <c r="AC37" s="13"/>
      <c r="AD37" s="13"/>
      <c r="AE37" s="20"/>
      <c r="AF37" s="20"/>
      <c r="AG37" s="20"/>
    </row>
    <row r="38" spans="1:33" ht="15.75" customHeight="1" x14ac:dyDescent="0.2">
      <c r="A38" s="13"/>
      <c r="B38" s="13"/>
      <c r="C38" s="24"/>
      <c r="D38" s="15"/>
      <c r="E38" s="15"/>
      <c r="F38" s="14"/>
      <c r="G38" s="14"/>
      <c r="H38" s="14"/>
      <c r="I38" s="15"/>
      <c r="J38" s="15"/>
      <c r="K38" s="15"/>
      <c r="L38" s="15"/>
      <c r="M38" s="16"/>
      <c r="N38" s="15"/>
      <c r="O38" s="15"/>
      <c r="P38" s="15"/>
      <c r="Q38" s="15"/>
      <c r="R38" s="15"/>
      <c r="S38" s="18"/>
      <c r="T38" s="13"/>
      <c r="U38" s="19"/>
      <c r="V38" s="1"/>
      <c r="W38" s="13"/>
      <c r="X38" s="13"/>
      <c r="Y38" s="13"/>
      <c r="Z38" s="13"/>
      <c r="AA38" s="13"/>
      <c r="AB38" s="13"/>
      <c r="AC38" s="13"/>
      <c r="AD38" s="13"/>
      <c r="AE38" s="20"/>
      <c r="AF38" s="20"/>
      <c r="AG38" s="20"/>
    </row>
    <row r="39" spans="1:33" ht="15.75" customHeight="1" x14ac:dyDescent="0.2">
      <c r="A39" s="13"/>
      <c r="B39" s="13"/>
      <c r="C39" s="24"/>
      <c r="D39" s="15"/>
      <c r="E39" s="15"/>
      <c r="F39" s="14"/>
      <c r="G39" s="14"/>
      <c r="H39" s="14"/>
      <c r="I39" s="15"/>
      <c r="J39" s="15"/>
      <c r="K39" s="15"/>
      <c r="L39" s="15"/>
      <c r="M39" s="16"/>
      <c r="N39" s="15"/>
      <c r="O39" s="15"/>
      <c r="P39" s="15"/>
      <c r="Q39" s="15"/>
      <c r="R39" s="15"/>
      <c r="S39" s="18"/>
      <c r="T39" s="13"/>
      <c r="U39" s="19"/>
      <c r="V39" s="1"/>
      <c r="W39" s="13"/>
      <c r="X39" s="13"/>
      <c r="Y39" s="13"/>
      <c r="Z39" s="13"/>
      <c r="AA39" s="13"/>
      <c r="AB39" s="13"/>
      <c r="AC39" s="13"/>
      <c r="AD39" s="13"/>
      <c r="AE39" s="20"/>
      <c r="AF39" s="20"/>
      <c r="AG39" s="20"/>
    </row>
    <row r="40" spans="1:33" ht="15.75" customHeight="1" x14ac:dyDescent="0.2">
      <c r="A40" s="13"/>
      <c r="B40" s="13"/>
      <c r="C40" s="24"/>
      <c r="D40" s="15"/>
      <c r="E40" s="15"/>
      <c r="F40" s="14"/>
      <c r="G40" s="14"/>
      <c r="H40" s="14"/>
      <c r="I40" s="15"/>
      <c r="J40" s="15"/>
      <c r="K40" s="15"/>
      <c r="L40" s="15"/>
      <c r="M40" s="16"/>
      <c r="N40" s="15"/>
      <c r="O40" s="15"/>
      <c r="P40" s="15"/>
      <c r="Q40" s="15"/>
      <c r="R40" s="15"/>
      <c r="S40" s="18"/>
      <c r="T40" s="13"/>
      <c r="U40" s="19"/>
      <c r="V40" s="1"/>
      <c r="W40" s="13"/>
      <c r="X40" s="13"/>
      <c r="Y40" s="13"/>
      <c r="Z40" s="13"/>
      <c r="AA40" s="13"/>
      <c r="AB40" s="13"/>
      <c r="AC40" s="13"/>
      <c r="AD40" s="13"/>
      <c r="AE40" s="20"/>
      <c r="AF40" s="20"/>
      <c r="AG40" s="20"/>
    </row>
    <row r="41" spans="1:33" ht="15.75" customHeight="1" x14ac:dyDescent="0.2">
      <c r="A41" s="13"/>
      <c r="B41" s="13"/>
      <c r="C41" s="24"/>
      <c r="D41" s="15"/>
      <c r="E41" s="15"/>
      <c r="F41" s="14"/>
      <c r="G41" s="14"/>
      <c r="H41" s="14"/>
      <c r="I41" s="15"/>
      <c r="J41" s="15"/>
      <c r="K41" s="15"/>
      <c r="L41" s="15"/>
      <c r="M41" s="16"/>
      <c r="N41" s="15"/>
      <c r="O41" s="15"/>
      <c r="P41" s="15"/>
      <c r="Q41" s="15"/>
      <c r="R41" s="15"/>
      <c r="S41" s="18"/>
      <c r="T41" s="13"/>
      <c r="U41" s="19"/>
      <c r="V41" s="1"/>
      <c r="W41" s="13"/>
      <c r="X41" s="13"/>
      <c r="Y41" s="13"/>
      <c r="Z41" s="13"/>
      <c r="AA41" s="13"/>
      <c r="AB41" s="13"/>
      <c r="AC41" s="13"/>
      <c r="AD41" s="13"/>
      <c r="AE41" s="20"/>
      <c r="AF41" s="20"/>
      <c r="AG41" s="20"/>
    </row>
    <row r="42" spans="1:33" ht="15.75" customHeight="1" x14ac:dyDescent="0.2">
      <c r="A42" s="13"/>
      <c r="B42" s="13"/>
      <c r="C42" s="24"/>
      <c r="D42" s="15"/>
      <c r="E42" s="15"/>
      <c r="F42" s="14"/>
      <c r="G42" s="14"/>
      <c r="H42" s="14"/>
      <c r="I42" s="15"/>
      <c r="J42" s="15"/>
      <c r="K42" s="15"/>
      <c r="L42" s="15"/>
      <c r="M42" s="16"/>
      <c r="N42" s="15"/>
      <c r="O42" s="15"/>
      <c r="P42" s="15"/>
      <c r="Q42" s="15"/>
      <c r="R42" s="15"/>
      <c r="S42" s="18"/>
      <c r="T42" s="13"/>
      <c r="U42" s="19"/>
      <c r="V42" s="1"/>
      <c r="W42" s="13"/>
      <c r="X42" s="13"/>
      <c r="Y42" s="13"/>
      <c r="Z42" s="13"/>
      <c r="AA42" s="13"/>
      <c r="AB42" s="13"/>
      <c r="AC42" s="13"/>
      <c r="AD42" s="13"/>
      <c r="AE42" s="20"/>
      <c r="AF42" s="20"/>
      <c r="AG42" s="20"/>
    </row>
    <row r="43" spans="1:33" ht="15.75" customHeight="1" x14ac:dyDescent="0.2">
      <c r="A43" s="13"/>
      <c r="B43" s="13"/>
      <c r="C43" s="24"/>
      <c r="D43" s="15"/>
      <c r="E43" s="15"/>
      <c r="F43" s="14"/>
      <c r="G43" s="14"/>
      <c r="H43" s="14"/>
      <c r="I43" s="15"/>
      <c r="J43" s="15"/>
      <c r="K43" s="15"/>
      <c r="L43" s="15"/>
      <c r="M43" s="16"/>
      <c r="N43" s="15"/>
      <c r="O43" s="15"/>
      <c r="P43" s="15"/>
      <c r="Q43" s="15"/>
      <c r="R43" s="15"/>
      <c r="S43" s="18"/>
      <c r="T43" s="13"/>
      <c r="U43" s="19"/>
      <c r="V43" s="1"/>
      <c r="W43" s="13"/>
      <c r="X43" s="13"/>
      <c r="Y43" s="13"/>
      <c r="Z43" s="13"/>
      <c r="AA43" s="13"/>
      <c r="AB43" s="13"/>
      <c r="AC43" s="13"/>
      <c r="AD43" s="13"/>
      <c r="AE43" s="20"/>
      <c r="AF43" s="20"/>
      <c r="AG43" s="20"/>
    </row>
    <row r="44" spans="1:33" ht="15.75" customHeight="1" x14ac:dyDescent="0.2">
      <c r="A44" s="13"/>
      <c r="B44" s="13"/>
      <c r="C44" s="24"/>
      <c r="D44" s="15"/>
      <c r="E44" s="15"/>
      <c r="F44" s="14"/>
      <c r="G44" s="14"/>
      <c r="H44" s="14"/>
      <c r="I44" s="15"/>
      <c r="J44" s="15"/>
      <c r="K44" s="15"/>
      <c r="L44" s="15"/>
      <c r="M44" s="16"/>
      <c r="N44" s="15"/>
      <c r="O44" s="15"/>
      <c r="P44" s="15"/>
      <c r="Q44" s="15"/>
      <c r="R44" s="15"/>
      <c r="S44" s="18"/>
      <c r="T44" s="13"/>
      <c r="U44" s="19"/>
      <c r="V44" s="1"/>
      <c r="W44" s="13"/>
      <c r="X44" s="13"/>
      <c r="Y44" s="13"/>
      <c r="Z44" s="13"/>
      <c r="AA44" s="13"/>
      <c r="AB44" s="13"/>
      <c r="AC44" s="13"/>
      <c r="AD44" s="13"/>
      <c r="AE44" s="20"/>
      <c r="AF44" s="20"/>
      <c r="AG44" s="20"/>
    </row>
    <row r="45" spans="1:33" ht="15.75" customHeight="1" x14ac:dyDescent="0.2">
      <c r="A45" s="13"/>
      <c r="B45" s="13"/>
      <c r="C45" s="24"/>
      <c r="D45" s="15"/>
      <c r="E45" s="15"/>
      <c r="F45" s="14"/>
      <c r="G45" s="14"/>
      <c r="H45" s="14"/>
      <c r="I45" s="15"/>
      <c r="J45" s="15"/>
      <c r="K45" s="15"/>
      <c r="L45" s="15"/>
      <c r="M45" s="16"/>
      <c r="N45" s="15"/>
      <c r="O45" s="15"/>
      <c r="P45" s="15"/>
      <c r="Q45" s="15"/>
      <c r="R45" s="15"/>
      <c r="S45" s="18"/>
      <c r="T45" s="13"/>
      <c r="U45" s="19"/>
      <c r="V45" s="1"/>
      <c r="W45" s="13"/>
      <c r="X45" s="13"/>
      <c r="Y45" s="13"/>
      <c r="Z45" s="13"/>
      <c r="AA45" s="13"/>
      <c r="AB45" s="13"/>
      <c r="AC45" s="13"/>
      <c r="AD45" s="13"/>
      <c r="AE45" s="20"/>
      <c r="AF45" s="20"/>
      <c r="AG45" s="20"/>
    </row>
    <row r="46" spans="1:33" ht="15.75" customHeight="1" x14ac:dyDescent="0.2">
      <c r="A46" s="13"/>
      <c r="B46" s="13"/>
      <c r="C46" s="24"/>
      <c r="D46" s="15"/>
      <c r="E46" s="15"/>
      <c r="F46" s="14"/>
      <c r="G46" s="14"/>
      <c r="H46" s="14"/>
      <c r="I46" s="15"/>
      <c r="J46" s="15"/>
      <c r="K46" s="15"/>
      <c r="L46" s="15"/>
      <c r="M46" s="16"/>
      <c r="N46" s="15"/>
      <c r="O46" s="15"/>
      <c r="P46" s="15"/>
      <c r="Q46" s="15"/>
      <c r="R46" s="15"/>
      <c r="S46" s="18"/>
      <c r="T46" s="13"/>
      <c r="U46" s="19"/>
      <c r="V46" s="1"/>
      <c r="W46" s="13"/>
      <c r="X46" s="13"/>
      <c r="Y46" s="13"/>
      <c r="Z46" s="13"/>
      <c r="AA46" s="13"/>
      <c r="AB46" s="13"/>
      <c r="AC46" s="13"/>
      <c r="AD46" s="13"/>
      <c r="AE46" s="20"/>
      <c r="AF46" s="20"/>
      <c r="AG46" s="20"/>
    </row>
    <row r="47" spans="1:33" ht="15.75" customHeight="1" x14ac:dyDescent="0.2">
      <c r="A47" s="13"/>
      <c r="B47" s="13"/>
      <c r="C47" s="24"/>
      <c r="D47" s="15"/>
      <c r="E47" s="15"/>
      <c r="F47" s="14"/>
      <c r="G47" s="14"/>
      <c r="H47" s="14"/>
      <c r="I47" s="15"/>
      <c r="J47" s="15"/>
      <c r="K47" s="15"/>
      <c r="L47" s="15"/>
      <c r="M47" s="16"/>
      <c r="N47" s="15"/>
      <c r="O47" s="15"/>
      <c r="P47" s="15"/>
      <c r="Q47" s="15"/>
      <c r="R47" s="15"/>
      <c r="S47" s="18"/>
      <c r="T47" s="13"/>
      <c r="U47" s="19"/>
      <c r="V47" s="1"/>
      <c r="W47" s="13"/>
      <c r="X47" s="13"/>
      <c r="Y47" s="13"/>
      <c r="Z47" s="13"/>
      <c r="AA47" s="13"/>
      <c r="AB47" s="13"/>
      <c r="AC47" s="13"/>
      <c r="AD47" s="13"/>
      <c r="AE47" s="20"/>
      <c r="AF47" s="20"/>
      <c r="AG47" s="20"/>
    </row>
    <row r="48" spans="1:33" ht="15.75" customHeight="1" x14ac:dyDescent="0.2">
      <c r="A48" s="13"/>
      <c r="B48" s="13"/>
      <c r="C48" s="24"/>
      <c r="D48" s="15"/>
      <c r="E48" s="15"/>
      <c r="F48" s="14"/>
      <c r="G48" s="14"/>
      <c r="H48" s="14"/>
      <c r="I48" s="15"/>
      <c r="J48" s="15"/>
      <c r="K48" s="15"/>
      <c r="L48" s="15"/>
      <c r="M48" s="16"/>
      <c r="N48" s="15"/>
      <c r="O48" s="15"/>
      <c r="P48" s="15"/>
      <c r="Q48" s="15"/>
      <c r="R48" s="15"/>
      <c r="S48" s="18"/>
      <c r="T48" s="13"/>
      <c r="U48" s="19"/>
      <c r="V48" s="1"/>
      <c r="W48" s="13"/>
      <c r="X48" s="13"/>
      <c r="Y48" s="13"/>
      <c r="Z48" s="13"/>
      <c r="AA48" s="13"/>
      <c r="AB48" s="13"/>
      <c r="AC48" s="13"/>
      <c r="AD48" s="13"/>
      <c r="AE48" s="20"/>
      <c r="AF48" s="20"/>
      <c r="AG48" s="20"/>
    </row>
    <row r="49" spans="1:33" ht="15.75" customHeight="1" x14ac:dyDescent="0.2">
      <c r="A49" s="13"/>
      <c r="B49" s="13"/>
      <c r="C49" s="24"/>
      <c r="D49" s="15"/>
      <c r="E49" s="15"/>
      <c r="F49" s="14"/>
      <c r="G49" s="14"/>
      <c r="H49" s="14"/>
      <c r="I49" s="15"/>
      <c r="J49" s="15"/>
      <c r="K49" s="15"/>
      <c r="L49" s="15"/>
      <c r="M49" s="16"/>
      <c r="N49" s="15"/>
      <c r="O49" s="15"/>
      <c r="P49" s="15"/>
      <c r="Q49" s="15"/>
      <c r="R49" s="15"/>
      <c r="S49" s="18"/>
      <c r="T49" s="13"/>
      <c r="U49" s="19"/>
      <c r="V49" s="1"/>
      <c r="W49" s="13"/>
      <c r="X49" s="13"/>
      <c r="Y49" s="13"/>
      <c r="Z49" s="13"/>
      <c r="AA49" s="13"/>
      <c r="AB49" s="13"/>
      <c r="AC49" s="13"/>
      <c r="AD49" s="13"/>
      <c r="AE49" s="20"/>
      <c r="AF49" s="20"/>
      <c r="AG49" s="20"/>
    </row>
    <row r="50" spans="1:33" ht="15.75" customHeight="1" x14ac:dyDescent="0.2">
      <c r="A50" s="13"/>
      <c r="B50" s="13"/>
      <c r="C50" s="24"/>
      <c r="D50" s="15"/>
      <c r="E50" s="15"/>
      <c r="F50" s="14"/>
      <c r="G50" s="14"/>
      <c r="H50" s="14"/>
      <c r="I50" s="15"/>
      <c r="J50" s="15"/>
      <c r="K50" s="15"/>
      <c r="L50" s="15"/>
      <c r="M50" s="16"/>
      <c r="N50" s="15"/>
      <c r="O50" s="15"/>
      <c r="P50" s="15"/>
      <c r="Q50" s="15"/>
      <c r="R50" s="15"/>
      <c r="S50" s="18"/>
      <c r="T50" s="13"/>
      <c r="U50" s="19"/>
      <c r="V50" s="1"/>
      <c r="W50" s="13"/>
      <c r="X50" s="13"/>
      <c r="Y50" s="13"/>
      <c r="Z50" s="13"/>
      <c r="AA50" s="13"/>
      <c r="AB50" s="13"/>
      <c r="AC50" s="13"/>
      <c r="AD50" s="13"/>
      <c r="AE50" s="20"/>
      <c r="AF50" s="20"/>
      <c r="AG50" s="20"/>
    </row>
    <row r="51" spans="1:33" ht="15.75" customHeight="1" x14ac:dyDescent="0.2">
      <c r="A51" s="13"/>
      <c r="B51" s="13"/>
      <c r="C51" s="24"/>
      <c r="D51" s="15"/>
      <c r="E51" s="15"/>
      <c r="F51" s="14"/>
      <c r="G51" s="14"/>
      <c r="H51" s="14"/>
      <c r="I51" s="15"/>
      <c r="J51" s="15"/>
      <c r="K51" s="15"/>
      <c r="L51" s="15"/>
      <c r="M51" s="16"/>
      <c r="N51" s="15"/>
      <c r="O51" s="15"/>
      <c r="P51" s="15"/>
      <c r="Q51" s="15"/>
      <c r="R51" s="15"/>
      <c r="S51" s="18"/>
      <c r="T51" s="13"/>
      <c r="U51" s="19"/>
      <c r="V51" s="1"/>
      <c r="W51" s="13"/>
      <c r="X51" s="13"/>
      <c r="Y51" s="13"/>
      <c r="Z51" s="13"/>
      <c r="AA51" s="13"/>
      <c r="AB51" s="13"/>
      <c r="AC51" s="13"/>
      <c r="AD51" s="13"/>
      <c r="AE51" s="20"/>
      <c r="AF51" s="20"/>
      <c r="AG51" s="20"/>
    </row>
    <row r="52" spans="1:33" ht="15.75" customHeight="1" x14ac:dyDescent="0.2">
      <c r="A52" s="13"/>
      <c r="B52" s="13"/>
      <c r="C52" s="24"/>
      <c r="D52" s="15"/>
      <c r="E52" s="15"/>
      <c r="F52" s="14"/>
      <c r="G52" s="14"/>
      <c r="H52" s="14"/>
      <c r="I52" s="15"/>
      <c r="J52" s="15"/>
      <c r="K52" s="15"/>
      <c r="L52" s="15"/>
      <c r="M52" s="16"/>
      <c r="N52" s="15"/>
      <c r="O52" s="15"/>
      <c r="P52" s="15"/>
      <c r="Q52" s="15"/>
      <c r="R52" s="15"/>
      <c r="S52" s="18"/>
      <c r="T52" s="13"/>
      <c r="U52" s="19"/>
      <c r="V52" s="1"/>
      <c r="W52" s="13"/>
      <c r="X52" s="13"/>
      <c r="Y52" s="13"/>
      <c r="Z52" s="13"/>
      <c r="AA52" s="13"/>
      <c r="AB52" s="13"/>
      <c r="AC52" s="13"/>
      <c r="AD52" s="13"/>
      <c r="AE52" s="20"/>
      <c r="AF52" s="20"/>
      <c r="AG52" s="20"/>
    </row>
    <row r="53" spans="1:33" ht="15.75" customHeight="1" x14ac:dyDescent="0.2">
      <c r="A53" s="13"/>
      <c r="B53" s="13"/>
      <c r="C53" s="24"/>
      <c r="D53" s="15"/>
      <c r="E53" s="15"/>
      <c r="F53" s="14"/>
      <c r="G53" s="14"/>
      <c r="H53" s="14"/>
      <c r="I53" s="15"/>
      <c r="J53" s="15"/>
      <c r="K53" s="15"/>
      <c r="L53" s="15"/>
      <c r="M53" s="16"/>
      <c r="N53" s="15"/>
      <c r="O53" s="15"/>
      <c r="P53" s="15"/>
      <c r="Q53" s="15"/>
      <c r="R53" s="15"/>
      <c r="S53" s="18"/>
      <c r="T53" s="13"/>
      <c r="U53" s="19"/>
      <c r="V53" s="1"/>
      <c r="W53" s="13"/>
      <c r="X53" s="13"/>
      <c r="Y53" s="13"/>
      <c r="Z53" s="13"/>
      <c r="AA53" s="13"/>
      <c r="AB53" s="13"/>
      <c r="AC53" s="13"/>
      <c r="AD53" s="13"/>
      <c r="AE53" s="20"/>
      <c r="AF53" s="20"/>
      <c r="AG53" s="20"/>
    </row>
    <row r="54" spans="1:33" ht="15.75" customHeight="1" x14ac:dyDescent="0.2">
      <c r="A54" s="13"/>
      <c r="B54" s="13"/>
      <c r="C54" s="24"/>
      <c r="D54" s="15"/>
      <c r="E54" s="15"/>
      <c r="F54" s="14"/>
      <c r="G54" s="14"/>
      <c r="H54" s="14"/>
      <c r="I54" s="15"/>
      <c r="J54" s="15"/>
      <c r="K54" s="15"/>
      <c r="L54" s="15"/>
      <c r="M54" s="16"/>
      <c r="N54" s="15"/>
      <c r="O54" s="15"/>
      <c r="P54" s="15"/>
      <c r="Q54" s="15"/>
      <c r="R54" s="15"/>
      <c r="S54" s="18"/>
      <c r="T54" s="13"/>
      <c r="U54" s="19"/>
      <c r="V54" s="1"/>
      <c r="W54" s="13"/>
      <c r="X54" s="13"/>
      <c r="Y54" s="13"/>
      <c r="Z54" s="13"/>
      <c r="AA54" s="13"/>
      <c r="AB54" s="13"/>
      <c r="AC54" s="13"/>
      <c r="AD54" s="13"/>
      <c r="AE54" s="20"/>
      <c r="AF54" s="20"/>
      <c r="AG54" s="20"/>
    </row>
    <row r="55" spans="1:33" ht="15.75" customHeight="1" x14ac:dyDescent="0.2">
      <c r="A55" s="13"/>
      <c r="B55" s="13"/>
      <c r="C55" s="24"/>
      <c r="D55" s="15"/>
      <c r="E55" s="15"/>
      <c r="F55" s="14"/>
      <c r="G55" s="14"/>
      <c r="H55" s="14"/>
      <c r="I55" s="15"/>
      <c r="J55" s="15"/>
      <c r="K55" s="15"/>
      <c r="L55" s="15"/>
      <c r="M55" s="16"/>
      <c r="N55" s="15"/>
      <c r="O55" s="15"/>
      <c r="P55" s="15"/>
      <c r="Q55" s="15"/>
      <c r="R55" s="15"/>
      <c r="S55" s="18"/>
      <c r="T55" s="13"/>
      <c r="U55" s="19"/>
      <c r="V55" s="1"/>
      <c r="W55" s="13"/>
      <c r="X55" s="13"/>
      <c r="Y55" s="13"/>
      <c r="Z55" s="13"/>
      <c r="AA55" s="13"/>
      <c r="AB55" s="13"/>
      <c r="AC55" s="13"/>
      <c r="AD55" s="13"/>
      <c r="AE55" s="20"/>
      <c r="AF55" s="20"/>
      <c r="AG55" s="20"/>
    </row>
    <row r="56" spans="1:33" ht="15.75" customHeight="1" x14ac:dyDescent="0.2">
      <c r="A56" s="13"/>
      <c r="B56" s="13"/>
      <c r="C56" s="24"/>
      <c r="D56" s="15"/>
      <c r="E56" s="15"/>
      <c r="F56" s="14"/>
      <c r="G56" s="14"/>
      <c r="H56" s="14"/>
      <c r="I56" s="15"/>
      <c r="J56" s="15"/>
      <c r="K56" s="15"/>
      <c r="L56" s="15"/>
      <c r="M56" s="16"/>
      <c r="N56" s="15"/>
      <c r="O56" s="15"/>
      <c r="P56" s="15"/>
      <c r="Q56" s="15"/>
      <c r="R56" s="15"/>
      <c r="S56" s="18"/>
      <c r="T56" s="13"/>
      <c r="U56" s="19"/>
      <c r="V56" s="1"/>
      <c r="W56" s="13"/>
      <c r="X56" s="13"/>
      <c r="Y56" s="13"/>
      <c r="Z56" s="13"/>
      <c r="AA56" s="13"/>
      <c r="AB56" s="13"/>
      <c r="AC56" s="13"/>
      <c r="AD56" s="13"/>
      <c r="AE56" s="20"/>
      <c r="AF56" s="20"/>
      <c r="AG56" s="20"/>
    </row>
    <row r="57" spans="1:33" ht="15.75" customHeight="1" x14ac:dyDescent="0.2">
      <c r="A57" s="13"/>
      <c r="B57" s="13"/>
      <c r="C57" s="24"/>
      <c r="D57" s="15"/>
      <c r="E57" s="15"/>
      <c r="F57" s="14"/>
      <c r="G57" s="14"/>
      <c r="H57" s="14"/>
      <c r="I57" s="15"/>
      <c r="J57" s="15"/>
      <c r="K57" s="15"/>
      <c r="L57" s="15"/>
      <c r="M57" s="16"/>
      <c r="N57" s="15"/>
      <c r="O57" s="15"/>
      <c r="P57" s="15"/>
      <c r="Q57" s="15"/>
      <c r="R57" s="15"/>
      <c r="S57" s="18"/>
      <c r="T57" s="13"/>
      <c r="U57" s="19"/>
      <c r="V57" s="1"/>
      <c r="W57" s="13"/>
      <c r="X57" s="13"/>
      <c r="Y57" s="13"/>
      <c r="Z57" s="13"/>
      <c r="AA57" s="13"/>
      <c r="AB57" s="13"/>
      <c r="AC57" s="13"/>
      <c r="AD57" s="13"/>
      <c r="AE57" s="20"/>
      <c r="AF57" s="20"/>
      <c r="AG57" s="20"/>
    </row>
    <row r="58" spans="1:33" ht="15.75" customHeight="1" x14ac:dyDescent="0.2">
      <c r="A58" s="13"/>
      <c r="B58" s="13"/>
      <c r="C58" s="24"/>
      <c r="D58" s="15"/>
      <c r="E58" s="15"/>
      <c r="F58" s="14"/>
      <c r="G58" s="14"/>
      <c r="H58" s="14"/>
      <c r="I58" s="15"/>
      <c r="J58" s="15"/>
      <c r="K58" s="15"/>
      <c r="L58" s="15"/>
      <c r="M58" s="16"/>
      <c r="N58" s="15"/>
      <c r="O58" s="15"/>
      <c r="P58" s="15"/>
      <c r="Q58" s="15"/>
      <c r="R58" s="15"/>
      <c r="S58" s="18"/>
      <c r="T58" s="13"/>
      <c r="U58" s="19"/>
      <c r="V58" s="1"/>
      <c r="W58" s="13"/>
      <c r="X58" s="13"/>
      <c r="Y58" s="13"/>
      <c r="Z58" s="13"/>
      <c r="AA58" s="13"/>
      <c r="AB58" s="13"/>
      <c r="AC58" s="13"/>
      <c r="AD58" s="13"/>
      <c r="AE58" s="20"/>
      <c r="AF58" s="20"/>
      <c r="AG58" s="20"/>
    </row>
    <row r="59" spans="1:33" ht="15.75" customHeight="1" x14ac:dyDescent="0.2">
      <c r="A59" s="13"/>
      <c r="B59" s="13"/>
      <c r="C59" s="24"/>
      <c r="D59" s="15"/>
      <c r="E59" s="15"/>
      <c r="F59" s="14"/>
      <c r="G59" s="14"/>
      <c r="H59" s="14"/>
      <c r="I59" s="15"/>
      <c r="J59" s="15"/>
      <c r="K59" s="15"/>
      <c r="L59" s="15"/>
      <c r="M59" s="16"/>
      <c r="N59" s="15"/>
      <c r="O59" s="15"/>
      <c r="P59" s="15"/>
      <c r="Q59" s="15"/>
      <c r="R59" s="15"/>
      <c r="S59" s="18"/>
      <c r="T59" s="13"/>
      <c r="U59" s="19"/>
      <c r="V59" s="1"/>
      <c r="W59" s="13"/>
      <c r="X59" s="13"/>
      <c r="Y59" s="13"/>
      <c r="Z59" s="13"/>
      <c r="AA59" s="13"/>
      <c r="AB59" s="13"/>
      <c r="AC59" s="13"/>
      <c r="AD59" s="13"/>
      <c r="AE59" s="20"/>
      <c r="AF59" s="20"/>
      <c r="AG59" s="20"/>
    </row>
    <row r="60" spans="1:33" ht="15.75" customHeight="1" x14ac:dyDescent="0.2">
      <c r="A60" s="13"/>
      <c r="B60" s="13"/>
      <c r="C60" s="24"/>
      <c r="D60" s="15"/>
      <c r="E60" s="15"/>
      <c r="F60" s="14"/>
      <c r="G60" s="14"/>
      <c r="H60" s="14"/>
      <c r="I60" s="15"/>
      <c r="J60" s="15"/>
      <c r="K60" s="15"/>
      <c r="L60" s="15"/>
      <c r="M60" s="16"/>
      <c r="N60" s="15"/>
      <c r="O60" s="15"/>
      <c r="P60" s="15"/>
      <c r="Q60" s="15"/>
      <c r="R60" s="15"/>
      <c r="S60" s="18"/>
      <c r="T60" s="13"/>
      <c r="U60" s="19"/>
      <c r="V60" s="1"/>
      <c r="W60" s="13"/>
      <c r="X60" s="13"/>
      <c r="Y60" s="13"/>
      <c r="Z60" s="13"/>
      <c r="AA60" s="13"/>
      <c r="AB60" s="13"/>
      <c r="AC60" s="13"/>
      <c r="AD60" s="13"/>
      <c r="AE60" s="20"/>
      <c r="AF60" s="20"/>
      <c r="AG60" s="20"/>
    </row>
    <row r="61" spans="1:33" ht="15.75" customHeight="1" x14ac:dyDescent="0.2">
      <c r="A61" s="13"/>
      <c r="B61" s="13"/>
      <c r="C61" s="24"/>
      <c r="D61" s="15"/>
      <c r="E61" s="15"/>
      <c r="F61" s="14"/>
      <c r="G61" s="14"/>
      <c r="H61" s="14"/>
      <c r="I61" s="15"/>
      <c r="J61" s="15"/>
      <c r="K61" s="15"/>
      <c r="L61" s="15"/>
      <c r="M61" s="16"/>
      <c r="N61" s="15"/>
      <c r="O61" s="15"/>
      <c r="P61" s="15"/>
      <c r="Q61" s="15"/>
      <c r="R61" s="15"/>
      <c r="S61" s="18"/>
      <c r="T61" s="13"/>
      <c r="U61" s="19"/>
      <c r="V61" s="1"/>
      <c r="W61" s="13"/>
      <c r="X61" s="13"/>
      <c r="Y61" s="13"/>
      <c r="Z61" s="13"/>
      <c r="AA61" s="13"/>
      <c r="AB61" s="13"/>
      <c r="AC61" s="13"/>
      <c r="AD61" s="13"/>
      <c r="AE61" s="20"/>
      <c r="AF61" s="20"/>
      <c r="AG61" s="20"/>
    </row>
    <row r="62" spans="1:33" ht="15.75" customHeight="1" x14ac:dyDescent="0.2">
      <c r="A62" s="13"/>
      <c r="B62" s="13"/>
      <c r="C62" s="24"/>
      <c r="D62" s="15"/>
      <c r="E62" s="15"/>
      <c r="F62" s="14"/>
      <c r="G62" s="14"/>
      <c r="H62" s="14"/>
      <c r="I62" s="15"/>
      <c r="J62" s="15"/>
      <c r="K62" s="15"/>
      <c r="L62" s="15"/>
      <c r="M62" s="16"/>
      <c r="N62" s="15"/>
      <c r="O62" s="15"/>
      <c r="P62" s="15"/>
      <c r="Q62" s="15"/>
      <c r="R62" s="15"/>
      <c r="S62" s="18"/>
      <c r="T62" s="13"/>
      <c r="U62" s="19"/>
      <c r="V62" s="1"/>
      <c r="W62" s="13"/>
      <c r="X62" s="13"/>
      <c r="Y62" s="13"/>
      <c r="Z62" s="13"/>
      <c r="AA62" s="13"/>
      <c r="AB62" s="13"/>
      <c r="AC62" s="13"/>
      <c r="AD62" s="13"/>
      <c r="AE62" s="20"/>
      <c r="AF62" s="20"/>
      <c r="AG62" s="20"/>
    </row>
    <row r="63" spans="1:33" ht="15.75" customHeight="1" x14ac:dyDescent="0.2">
      <c r="A63" s="13"/>
      <c r="B63" s="13"/>
      <c r="C63" s="24"/>
      <c r="D63" s="15"/>
      <c r="E63" s="15"/>
      <c r="F63" s="14"/>
      <c r="G63" s="14"/>
      <c r="H63" s="14"/>
      <c r="I63" s="15"/>
      <c r="J63" s="15"/>
      <c r="K63" s="15"/>
      <c r="L63" s="15"/>
      <c r="M63" s="16"/>
      <c r="N63" s="15"/>
      <c r="O63" s="15"/>
      <c r="P63" s="15"/>
      <c r="Q63" s="15"/>
      <c r="R63" s="15"/>
      <c r="S63" s="18"/>
      <c r="T63" s="13"/>
      <c r="U63" s="19"/>
      <c r="V63" s="1"/>
      <c r="W63" s="13"/>
      <c r="X63" s="13"/>
      <c r="Y63" s="13"/>
      <c r="Z63" s="13"/>
      <c r="AA63" s="13"/>
      <c r="AB63" s="13"/>
      <c r="AC63" s="13"/>
      <c r="AD63" s="13"/>
      <c r="AE63" s="20"/>
      <c r="AF63" s="20"/>
      <c r="AG63" s="20"/>
    </row>
    <row r="64" spans="1:33" ht="15.75" customHeight="1" x14ac:dyDescent="0.2">
      <c r="A64" s="13"/>
      <c r="B64" s="13"/>
      <c r="C64" s="24"/>
      <c r="D64" s="15"/>
      <c r="E64" s="15"/>
      <c r="F64" s="14"/>
      <c r="G64" s="14"/>
      <c r="H64" s="14"/>
      <c r="I64" s="15"/>
      <c r="J64" s="15"/>
      <c r="K64" s="15"/>
      <c r="L64" s="15"/>
      <c r="M64" s="16"/>
      <c r="N64" s="15"/>
      <c r="O64" s="15"/>
      <c r="P64" s="15"/>
      <c r="Q64" s="15"/>
      <c r="R64" s="15"/>
      <c r="S64" s="18"/>
      <c r="T64" s="13"/>
      <c r="U64" s="19"/>
      <c r="V64" s="1"/>
      <c r="W64" s="13"/>
      <c r="X64" s="13"/>
      <c r="Y64" s="13"/>
      <c r="Z64" s="13"/>
      <c r="AA64" s="13"/>
      <c r="AB64" s="13"/>
      <c r="AC64" s="13"/>
      <c r="AD64" s="13"/>
      <c r="AE64" s="20"/>
      <c r="AF64" s="20"/>
      <c r="AG64" s="20"/>
    </row>
    <row r="65" spans="1:33" ht="15.75" customHeight="1" x14ac:dyDescent="0.2">
      <c r="A65" s="13"/>
      <c r="B65" s="13"/>
      <c r="C65" s="24"/>
      <c r="D65" s="15"/>
      <c r="E65" s="15"/>
      <c r="F65" s="14"/>
      <c r="G65" s="14"/>
      <c r="H65" s="14"/>
      <c r="I65" s="15"/>
      <c r="J65" s="15"/>
      <c r="K65" s="15"/>
      <c r="L65" s="15"/>
      <c r="M65" s="16"/>
      <c r="N65" s="15"/>
      <c r="O65" s="15"/>
      <c r="P65" s="15"/>
      <c r="Q65" s="15"/>
      <c r="R65" s="15"/>
      <c r="S65" s="18"/>
      <c r="T65" s="13"/>
      <c r="U65" s="19"/>
      <c r="V65" s="1"/>
      <c r="W65" s="13"/>
      <c r="X65" s="13"/>
      <c r="Y65" s="13"/>
      <c r="Z65" s="13"/>
      <c r="AA65" s="13"/>
      <c r="AB65" s="13"/>
      <c r="AC65" s="13"/>
      <c r="AD65" s="13"/>
      <c r="AE65" s="20"/>
      <c r="AF65" s="20"/>
      <c r="AG65" s="20"/>
    </row>
    <row r="66" spans="1:33" ht="15.75" customHeight="1" x14ac:dyDescent="0.2">
      <c r="A66" s="13"/>
      <c r="B66" s="13"/>
      <c r="C66" s="24"/>
      <c r="D66" s="15"/>
      <c r="E66" s="15"/>
      <c r="F66" s="14"/>
      <c r="G66" s="14"/>
      <c r="H66" s="14"/>
      <c r="I66" s="15"/>
      <c r="J66" s="15"/>
      <c r="K66" s="15"/>
      <c r="L66" s="15"/>
      <c r="M66" s="16"/>
      <c r="N66" s="15"/>
      <c r="O66" s="15"/>
      <c r="P66" s="15"/>
      <c r="Q66" s="15"/>
      <c r="R66" s="15"/>
      <c r="S66" s="18"/>
      <c r="T66" s="13"/>
      <c r="U66" s="19"/>
      <c r="V66" s="1"/>
      <c r="W66" s="13"/>
      <c r="X66" s="13"/>
      <c r="Y66" s="13"/>
      <c r="Z66" s="13"/>
      <c r="AA66" s="13"/>
      <c r="AB66" s="13"/>
      <c r="AC66" s="13"/>
      <c r="AD66" s="13"/>
      <c r="AE66" s="20"/>
      <c r="AF66" s="20"/>
      <c r="AG66" s="20"/>
    </row>
    <row r="67" spans="1:33" ht="15.75" customHeight="1" x14ac:dyDescent="0.2">
      <c r="A67" s="13"/>
      <c r="B67" s="13"/>
      <c r="C67" s="24"/>
      <c r="D67" s="15"/>
      <c r="E67" s="15"/>
      <c r="F67" s="14"/>
      <c r="G67" s="14"/>
      <c r="H67" s="14"/>
      <c r="I67" s="15"/>
      <c r="J67" s="15"/>
      <c r="K67" s="15"/>
      <c r="L67" s="15"/>
      <c r="M67" s="16"/>
      <c r="N67" s="15"/>
      <c r="O67" s="15"/>
      <c r="P67" s="15"/>
      <c r="Q67" s="15"/>
      <c r="R67" s="15"/>
      <c r="S67" s="18"/>
      <c r="T67" s="13"/>
      <c r="U67" s="19"/>
      <c r="V67" s="1"/>
      <c r="W67" s="13"/>
      <c r="X67" s="13"/>
      <c r="Y67" s="13"/>
      <c r="Z67" s="13"/>
      <c r="AA67" s="13"/>
      <c r="AB67" s="13"/>
      <c r="AC67" s="13"/>
      <c r="AD67" s="13"/>
      <c r="AE67" s="20"/>
      <c r="AF67" s="20"/>
      <c r="AG67" s="20"/>
    </row>
    <row r="68" spans="1:33" ht="15.75" customHeight="1" x14ac:dyDescent="0.2">
      <c r="A68" s="13"/>
      <c r="B68" s="13"/>
      <c r="C68" s="24"/>
      <c r="D68" s="15"/>
      <c r="E68" s="15"/>
      <c r="F68" s="14"/>
      <c r="G68" s="14"/>
      <c r="H68" s="14"/>
      <c r="I68" s="15"/>
      <c r="J68" s="15"/>
      <c r="K68" s="15"/>
      <c r="L68" s="15"/>
      <c r="M68" s="16"/>
      <c r="N68" s="15"/>
      <c r="O68" s="15"/>
      <c r="P68" s="15"/>
      <c r="Q68" s="15"/>
      <c r="R68" s="15"/>
      <c r="S68" s="18"/>
      <c r="T68" s="13"/>
      <c r="U68" s="19"/>
      <c r="V68" s="1"/>
      <c r="W68" s="13"/>
      <c r="X68" s="13"/>
      <c r="Y68" s="13"/>
      <c r="Z68" s="13"/>
      <c r="AA68" s="13"/>
      <c r="AB68" s="13"/>
      <c r="AC68" s="13"/>
      <c r="AD68" s="13"/>
      <c r="AE68" s="20"/>
      <c r="AF68" s="20"/>
      <c r="AG68" s="20"/>
    </row>
    <row r="69" spans="1:33" ht="15.75" customHeight="1" x14ac:dyDescent="0.2">
      <c r="A69" s="13"/>
      <c r="B69" s="13"/>
      <c r="C69" s="24"/>
      <c r="D69" s="15"/>
      <c r="E69" s="15"/>
      <c r="F69" s="14"/>
      <c r="G69" s="14"/>
      <c r="H69" s="14"/>
      <c r="I69" s="15"/>
      <c r="J69" s="15"/>
      <c r="K69" s="15"/>
      <c r="L69" s="15"/>
      <c r="M69" s="16"/>
      <c r="N69" s="15"/>
      <c r="O69" s="15"/>
      <c r="P69" s="15"/>
      <c r="Q69" s="15"/>
      <c r="R69" s="15"/>
      <c r="S69" s="18"/>
      <c r="T69" s="13"/>
      <c r="U69" s="19"/>
      <c r="V69" s="1"/>
      <c r="W69" s="13"/>
      <c r="X69" s="13"/>
      <c r="Y69" s="13"/>
      <c r="Z69" s="13"/>
      <c r="AA69" s="13"/>
      <c r="AB69" s="13"/>
      <c r="AC69" s="13"/>
      <c r="AD69" s="13"/>
      <c r="AE69" s="20"/>
      <c r="AF69" s="20"/>
      <c r="AG69" s="20"/>
    </row>
    <row r="70" spans="1:33" ht="15.75" customHeight="1" x14ac:dyDescent="0.2">
      <c r="A70" s="13"/>
      <c r="B70" s="13"/>
      <c r="C70" s="24"/>
      <c r="D70" s="15"/>
      <c r="E70" s="15"/>
      <c r="F70" s="14"/>
      <c r="G70" s="14"/>
      <c r="H70" s="14"/>
      <c r="I70" s="15"/>
      <c r="J70" s="15"/>
      <c r="K70" s="15"/>
      <c r="L70" s="15"/>
      <c r="M70" s="16"/>
      <c r="N70" s="15"/>
      <c r="O70" s="15"/>
      <c r="P70" s="15"/>
      <c r="Q70" s="15"/>
      <c r="R70" s="15"/>
      <c r="S70" s="18"/>
      <c r="T70" s="13"/>
      <c r="U70" s="19"/>
      <c r="V70" s="1"/>
      <c r="W70" s="13"/>
      <c r="X70" s="13"/>
      <c r="Y70" s="13"/>
      <c r="Z70" s="13"/>
      <c r="AA70" s="13"/>
      <c r="AB70" s="13"/>
      <c r="AC70" s="13"/>
      <c r="AD70" s="13"/>
      <c r="AE70" s="20"/>
      <c r="AF70" s="20"/>
      <c r="AG70" s="20"/>
    </row>
    <row r="71" spans="1:33" ht="15.75" customHeight="1" x14ac:dyDescent="0.2">
      <c r="A71" s="13"/>
      <c r="B71" s="13"/>
      <c r="C71" s="24"/>
      <c r="D71" s="15"/>
      <c r="E71" s="15"/>
      <c r="F71" s="14"/>
      <c r="G71" s="14"/>
      <c r="H71" s="14"/>
      <c r="I71" s="15"/>
      <c r="J71" s="15"/>
      <c r="K71" s="15"/>
      <c r="L71" s="15"/>
      <c r="M71" s="16"/>
      <c r="N71" s="15"/>
      <c r="O71" s="15"/>
      <c r="P71" s="15"/>
      <c r="Q71" s="15"/>
      <c r="R71" s="15"/>
      <c r="S71" s="18"/>
      <c r="T71" s="13"/>
      <c r="U71" s="19"/>
      <c r="V71" s="1"/>
      <c r="W71" s="13"/>
      <c r="X71" s="13"/>
      <c r="Y71" s="13"/>
      <c r="Z71" s="13"/>
      <c r="AA71" s="13"/>
      <c r="AB71" s="13"/>
      <c r="AC71" s="13"/>
      <c r="AD71" s="13"/>
      <c r="AE71" s="20"/>
      <c r="AF71" s="20"/>
      <c r="AG71" s="20"/>
    </row>
    <row r="72" spans="1:33" ht="15.75" customHeight="1" x14ac:dyDescent="0.2">
      <c r="A72" s="13"/>
      <c r="B72" s="13"/>
      <c r="C72" s="24"/>
      <c r="D72" s="15"/>
      <c r="E72" s="15"/>
      <c r="F72" s="14"/>
      <c r="G72" s="14"/>
      <c r="H72" s="14"/>
      <c r="I72" s="15"/>
      <c r="J72" s="15"/>
      <c r="K72" s="15"/>
      <c r="L72" s="15"/>
      <c r="M72" s="16"/>
      <c r="N72" s="15"/>
      <c r="O72" s="15"/>
      <c r="P72" s="15"/>
      <c r="Q72" s="15"/>
      <c r="R72" s="15"/>
      <c r="S72" s="18"/>
      <c r="T72" s="13"/>
      <c r="U72" s="19"/>
      <c r="V72" s="1"/>
      <c r="W72" s="13"/>
      <c r="X72" s="13"/>
      <c r="Y72" s="13"/>
      <c r="Z72" s="13"/>
      <c r="AA72" s="13"/>
      <c r="AB72" s="13"/>
      <c r="AC72" s="13"/>
      <c r="AD72" s="13"/>
      <c r="AE72" s="20"/>
      <c r="AF72" s="20"/>
      <c r="AG72" s="20"/>
    </row>
    <row r="73" spans="1:33" ht="15.75" customHeight="1" x14ac:dyDescent="0.2">
      <c r="A73" s="13"/>
      <c r="B73" s="13"/>
      <c r="C73" s="24"/>
      <c r="D73" s="15"/>
      <c r="E73" s="15"/>
      <c r="F73" s="14"/>
      <c r="G73" s="14"/>
      <c r="H73" s="14"/>
      <c r="I73" s="15"/>
      <c r="J73" s="15"/>
      <c r="K73" s="15"/>
      <c r="L73" s="15"/>
      <c r="M73" s="16"/>
      <c r="N73" s="15"/>
      <c r="O73" s="15"/>
      <c r="P73" s="15"/>
      <c r="Q73" s="15"/>
      <c r="R73" s="15"/>
      <c r="S73" s="18"/>
      <c r="T73" s="13"/>
      <c r="U73" s="19"/>
      <c r="V73" s="1"/>
      <c r="W73" s="13"/>
      <c r="X73" s="13"/>
      <c r="Y73" s="13"/>
      <c r="Z73" s="13"/>
      <c r="AA73" s="13"/>
      <c r="AB73" s="13"/>
      <c r="AC73" s="13"/>
      <c r="AD73" s="13"/>
      <c r="AE73" s="20"/>
      <c r="AF73" s="20"/>
      <c r="AG73" s="20"/>
    </row>
    <row r="74" spans="1:33" ht="15.75" customHeight="1" x14ac:dyDescent="0.2">
      <c r="A74" s="13"/>
      <c r="B74" s="13"/>
      <c r="C74" s="24"/>
      <c r="D74" s="15"/>
      <c r="E74" s="15"/>
      <c r="F74" s="14"/>
      <c r="G74" s="14"/>
      <c r="H74" s="14"/>
      <c r="I74" s="15"/>
      <c r="J74" s="15"/>
      <c r="K74" s="15"/>
      <c r="L74" s="15"/>
      <c r="M74" s="16"/>
      <c r="N74" s="15"/>
      <c r="O74" s="15"/>
      <c r="P74" s="15"/>
      <c r="Q74" s="15"/>
      <c r="R74" s="15"/>
      <c r="S74" s="18"/>
      <c r="T74" s="13"/>
      <c r="U74" s="19"/>
      <c r="V74" s="1"/>
      <c r="W74" s="13"/>
      <c r="X74" s="13"/>
      <c r="Y74" s="13"/>
      <c r="Z74" s="13"/>
      <c r="AA74" s="13"/>
      <c r="AB74" s="13"/>
      <c r="AC74" s="13"/>
      <c r="AD74" s="13"/>
      <c r="AE74" s="20"/>
      <c r="AF74" s="20"/>
      <c r="AG74" s="20"/>
    </row>
    <row r="75" spans="1:33" ht="15.75" customHeight="1" x14ac:dyDescent="0.2">
      <c r="A75" s="13"/>
      <c r="B75" s="13"/>
      <c r="C75" s="24"/>
      <c r="D75" s="15"/>
      <c r="E75" s="15"/>
      <c r="F75" s="14"/>
      <c r="G75" s="14"/>
      <c r="H75" s="14"/>
      <c r="I75" s="15"/>
      <c r="J75" s="15"/>
      <c r="K75" s="15"/>
      <c r="L75" s="15"/>
      <c r="M75" s="16"/>
      <c r="N75" s="15"/>
      <c r="O75" s="15"/>
      <c r="P75" s="15"/>
      <c r="Q75" s="15"/>
      <c r="R75" s="15"/>
      <c r="S75" s="18"/>
      <c r="T75" s="13"/>
      <c r="U75" s="19"/>
      <c r="V75" s="1"/>
      <c r="W75" s="13"/>
      <c r="X75" s="13"/>
      <c r="Y75" s="13"/>
      <c r="Z75" s="13"/>
      <c r="AA75" s="13"/>
      <c r="AB75" s="13"/>
      <c r="AC75" s="13"/>
      <c r="AD75" s="13"/>
      <c r="AE75" s="20"/>
      <c r="AF75" s="20"/>
      <c r="AG75" s="20"/>
    </row>
    <row r="76" spans="1:33" ht="15.75" customHeight="1" x14ac:dyDescent="0.2">
      <c r="A76" s="13"/>
      <c r="B76" s="13"/>
      <c r="C76" s="24"/>
      <c r="D76" s="15"/>
      <c r="E76" s="15"/>
      <c r="F76" s="14"/>
      <c r="G76" s="14"/>
      <c r="H76" s="14"/>
      <c r="I76" s="15"/>
      <c r="J76" s="15"/>
      <c r="K76" s="15"/>
      <c r="L76" s="15"/>
      <c r="M76" s="16"/>
      <c r="N76" s="15"/>
      <c r="O76" s="15"/>
      <c r="P76" s="15"/>
      <c r="Q76" s="15"/>
      <c r="R76" s="15"/>
      <c r="S76" s="18"/>
      <c r="T76" s="13"/>
      <c r="U76" s="19"/>
      <c r="V76" s="1"/>
      <c r="W76" s="13"/>
      <c r="X76" s="13"/>
      <c r="Y76" s="13"/>
      <c r="Z76" s="13"/>
      <c r="AA76" s="13"/>
      <c r="AB76" s="13"/>
      <c r="AC76" s="13"/>
      <c r="AD76" s="13"/>
      <c r="AE76" s="20"/>
      <c r="AF76" s="20"/>
      <c r="AG76" s="20"/>
    </row>
    <row r="77" spans="1:33" ht="15.75" customHeight="1" x14ac:dyDescent="0.2">
      <c r="A77" s="13"/>
      <c r="B77" s="13"/>
      <c r="C77" s="24"/>
      <c r="D77" s="15"/>
      <c r="E77" s="15"/>
      <c r="F77" s="14"/>
      <c r="G77" s="14"/>
      <c r="H77" s="14"/>
      <c r="I77" s="15"/>
      <c r="J77" s="15"/>
      <c r="K77" s="15"/>
      <c r="L77" s="15"/>
      <c r="M77" s="16"/>
      <c r="N77" s="15"/>
      <c r="O77" s="15"/>
      <c r="P77" s="15"/>
      <c r="Q77" s="15"/>
      <c r="R77" s="15"/>
      <c r="S77" s="18"/>
      <c r="T77" s="13"/>
      <c r="U77" s="19"/>
      <c r="V77" s="1"/>
      <c r="W77" s="13"/>
      <c r="X77" s="13"/>
      <c r="Y77" s="13"/>
      <c r="Z77" s="13"/>
      <c r="AA77" s="13"/>
      <c r="AB77" s="13"/>
      <c r="AC77" s="13"/>
      <c r="AD77" s="13"/>
      <c r="AE77" s="20"/>
      <c r="AF77" s="20"/>
      <c r="AG77" s="20"/>
    </row>
    <row r="78" spans="1:33" ht="15.75" customHeight="1" x14ac:dyDescent="0.2">
      <c r="A78" s="13"/>
      <c r="B78" s="13"/>
      <c r="C78" s="24"/>
      <c r="D78" s="15"/>
      <c r="E78" s="15"/>
      <c r="F78" s="14"/>
      <c r="G78" s="14"/>
      <c r="H78" s="14"/>
      <c r="I78" s="15"/>
      <c r="J78" s="15"/>
      <c r="K78" s="15"/>
      <c r="L78" s="15"/>
      <c r="M78" s="16"/>
      <c r="N78" s="15"/>
      <c r="O78" s="15"/>
      <c r="P78" s="15"/>
      <c r="Q78" s="15"/>
      <c r="R78" s="15"/>
      <c r="S78" s="18"/>
      <c r="T78" s="13"/>
      <c r="U78" s="19"/>
      <c r="V78" s="1"/>
      <c r="W78" s="13"/>
      <c r="X78" s="13"/>
      <c r="Y78" s="13"/>
      <c r="Z78" s="13"/>
      <c r="AA78" s="13"/>
      <c r="AB78" s="13"/>
      <c r="AC78" s="13"/>
      <c r="AD78" s="13"/>
      <c r="AE78" s="20"/>
      <c r="AF78" s="20"/>
      <c r="AG78" s="20"/>
    </row>
    <row r="79" spans="1:33" ht="15.75" customHeight="1" x14ac:dyDescent="0.2">
      <c r="A79" s="13"/>
      <c r="B79" s="13"/>
      <c r="C79" s="24"/>
      <c r="D79" s="15"/>
      <c r="E79" s="15"/>
      <c r="F79" s="14"/>
      <c r="G79" s="14"/>
      <c r="H79" s="14"/>
      <c r="I79" s="15"/>
      <c r="J79" s="15"/>
      <c r="K79" s="15"/>
      <c r="L79" s="15"/>
      <c r="M79" s="16"/>
      <c r="N79" s="15"/>
      <c r="O79" s="15"/>
      <c r="P79" s="15"/>
      <c r="Q79" s="15"/>
      <c r="R79" s="15"/>
      <c r="S79" s="18"/>
      <c r="T79" s="13"/>
      <c r="U79" s="19"/>
      <c r="V79" s="1"/>
      <c r="W79" s="13"/>
      <c r="X79" s="13"/>
      <c r="Y79" s="13"/>
      <c r="Z79" s="13"/>
      <c r="AA79" s="13"/>
      <c r="AB79" s="13"/>
      <c r="AC79" s="13"/>
      <c r="AD79" s="13"/>
      <c r="AE79" s="20"/>
      <c r="AF79" s="20"/>
      <c r="AG79" s="20"/>
    </row>
    <row r="80" spans="1:33" ht="15.75" customHeight="1" x14ac:dyDescent="0.2">
      <c r="A80" s="13"/>
      <c r="B80" s="13"/>
      <c r="C80" s="24"/>
      <c r="D80" s="15"/>
      <c r="E80" s="15"/>
      <c r="F80" s="14"/>
      <c r="G80" s="14"/>
      <c r="H80" s="14"/>
      <c r="I80" s="15"/>
      <c r="J80" s="15"/>
      <c r="K80" s="15"/>
      <c r="L80" s="15"/>
      <c r="M80" s="16"/>
      <c r="N80" s="15"/>
      <c r="O80" s="15"/>
      <c r="P80" s="15"/>
      <c r="Q80" s="15"/>
      <c r="R80" s="15"/>
      <c r="S80" s="18"/>
      <c r="T80" s="13"/>
      <c r="U80" s="19"/>
      <c r="V80" s="1"/>
      <c r="W80" s="13"/>
      <c r="X80" s="13"/>
      <c r="Y80" s="13"/>
      <c r="Z80" s="13"/>
      <c r="AA80" s="13"/>
      <c r="AB80" s="13"/>
      <c r="AC80" s="13"/>
      <c r="AD80" s="13"/>
      <c r="AE80" s="20"/>
      <c r="AF80" s="20"/>
      <c r="AG80" s="20"/>
    </row>
    <row r="81" spans="1:33" ht="15.75" customHeight="1" x14ac:dyDescent="0.2">
      <c r="A81" s="13"/>
      <c r="B81" s="13"/>
      <c r="C81" s="24"/>
      <c r="D81" s="15"/>
      <c r="E81" s="15"/>
      <c r="F81" s="14"/>
      <c r="G81" s="14"/>
      <c r="H81" s="14"/>
      <c r="I81" s="15"/>
      <c r="J81" s="15"/>
      <c r="K81" s="15"/>
      <c r="L81" s="15"/>
      <c r="M81" s="16"/>
      <c r="N81" s="15"/>
      <c r="O81" s="15"/>
      <c r="P81" s="15"/>
      <c r="Q81" s="15"/>
      <c r="R81" s="15"/>
      <c r="S81" s="18"/>
      <c r="T81" s="13"/>
      <c r="U81" s="19"/>
      <c r="V81" s="1"/>
      <c r="W81" s="13"/>
      <c r="X81" s="13"/>
      <c r="Y81" s="13"/>
      <c r="Z81" s="13"/>
      <c r="AA81" s="13"/>
      <c r="AB81" s="13"/>
      <c r="AC81" s="13"/>
      <c r="AD81" s="13"/>
      <c r="AE81" s="20"/>
      <c r="AF81" s="20"/>
      <c r="AG81" s="20"/>
    </row>
    <row r="82" spans="1:33" ht="15.75" customHeight="1" x14ac:dyDescent="0.2">
      <c r="A82" s="13"/>
      <c r="B82" s="13"/>
      <c r="C82" s="24"/>
      <c r="D82" s="15"/>
      <c r="E82" s="15"/>
      <c r="F82" s="14"/>
      <c r="G82" s="14"/>
      <c r="H82" s="14"/>
      <c r="I82" s="15"/>
      <c r="J82" s="15"/>
      <c r="K82" s="15"/>
      <c r="L82" s="15"/>
      <c r="M82" s="16"/>
      <c r="N82" s="15"/>
      <c r="O82" s="15"/>
      <c r="P82" s="15"/>
      <c r="Q82" s="15"/>
      <c r="R82" s="15"/>
      <c r="S82" s="18"/>
      <c r="T82" s="13"/>
      <c r="U82" s="19"/>
      <c r="V82" s="1"/>
      <c r="W82" s="13"/>
      <c r="X82" s="13"/>
      <c r="Y82" s="13"/>
      <c r="Z82" s="13"/>
      <c r="AA82" s="13"/>
      <c r="AB82" s="13"/>
      <c r="AC82" s="13"/>
      <c r="AD82" s="13"/>
      <c r="AE82" s="20"/>
      <c r="AF82" s="20"/>
      <c r="AG82" s="20"/>
    </row>
    <row r="83" spans="1:33" ht="15.75" customHeight="1" x14ac:dyDescent="0.2">
      <c r="A83" s="13"/>
      <c r="B83" s="13"/>
      <c r="C83" s="24"/>
      <c r="D83" s="15"/>
      <c r="E83" s="15"/>
      <c r="F83" s="14"/>
      <c r="G83" s="14"/>
      <c r="H83" s="14"/>
      <c r="I83" s="15"/>
      <c r="J83" s="15"/>
      <c r="K83" s="15"/>
      <c r="L83" s="15"/>
      <c r="M83" s="16"/>
      <c r="N83" s="15"/>
      <c r="O83" s="15"/>
      <c r="P83" s="15"/>
      <c r="Q83" s="15"/>
      <c r="R83" s="15"/>
      <c r="S83" s="18"/>
      <c r="T83" s="13"/>
      <c r="U83" s="19"/>
      <c r="V83" s="1"/>
      <c r="W83" s="13"/>
      <c r="X83" s="13"/>
      <c r="Y83" s="13"/>
      <c r="Z83" s="13"/>
      <c r="AA83" s="13"/>
      <c r="AB83" s="13"/>
      <c r="AC83" s="13"/>
      <c r="AD83" s="13"/>
      <c r="AE83" s="20"/>
      <c r="AF83" s="20"/>
      <c r="AG83" s="20"/>
    </row>
    <row r="84" spans="1:33" ht="15.75" customHeight="1" x14ac:dyDescent="0.2">
      <c r="A84" s="13"/>
      <c r="B84" s="13"/>
      <c r="C84" s="24"/>
      <c r="D84" s="15"/>
      <c r="E84" s="15"/>
      <c r="F84" s="14"/>
      <c r="G84" s="14"/>
      <c r="H84" s="14"/>
      <c r="I84" s="15"/>
      <c r="J84" s="15"/>
      <c r="K84" s="15"/>
      <c r="L84" s="15"/>
      <c r="M84" s="16"/>
      <c r="N84" s="15"/>
      <c r="O84" s="15"/>
      <c r="P84" s="15"/>
      <c r="Q84" s="15"/>
      <c r="R84" s="15"/>
      <c r="S84" s="18"/>
      <c r="T84" s="13"/>
      <c r="U84" s="19"/>
      <c r="V84" s="1"/>
      <c r="W84" s="13"/>
      <c r="X84" s="13"/>
      <c r="Y84" s="13"/>
      <c r="Z84" s="13"/>
      <c r="AA84" s="13"/>
      <c r="AB84" s="13"/>
      <c r="AC84" s="13"/>
      <c r="AD84" s="13"/>
      <c r="AE84" s="20"/>
      <c r="AF84" s="20"/>
      <c r="AG84" s="20"/>
    </row>
    <row r="85" spans="1:33" ht="15.75" customHeight="1" x14ac:dyDescent="0.2">
      <c r="A85" s="13"/>
      <c r="B85" s="13"/>
      <c r="C85" s="24"/>
      <c r="D85" s="15"/>
      <c r="E85" s="15"/>
      <c r="F85" s="14"/>
      <c r="G85" s="14"/>
      <c r="H85" s="14"/>
      <c r="I85" s="15"/>
      <c r="J85" s="15"/>
      <c r="K85" s="15"/>
      <c r="L85" s="15"/>
      <c r="M85" s="16"/>
      <c r="N85" s="15"/>
      <c r="O85" s="15"/>
      <c r="P85" s="15"/>
      <c r="Q85" s="15"/>
      <c r="R85" s="15"/>
      <c r="S85" s="18"/>
      <c r="T85" s="13"/>
      <c r="U85" s="19"/>
      <c r="V85" s="1"/>
      <c r="W85" s="13"/>
      <c r="X85" s="13"/>
      <c r="Y85" s="13"/>
      <c r="Z85" s="13"/>
      <c r="AA85" s="13"/>
      <c r="AB85" s="13"/>
      <c r="AC85" s="13"/>
      <c r="AD85" s="13"/>
      <c r="AE85" s="20"/>
      <c r="AF85" s="20"/>
      <c r="AG85" s="20"/>
    </row>
    <row r="86" spans="1:33" ht="15.75" customHeight="1" x14ac:dyDescent="0.2">
      <c r="A86" s="13"/>
      <c r="B86" s="13"/>
      <c r="C86" s="24"/>
      <c r="D86" s="15"/>
      <c r="E86" s="15"/>
      <c r="F86" s="14"/>
      <c r="G86" s="14"/>
      <c r="H86" s="14"/>
      <c r="I86" s="15"/>
      <c r="J86" s="15"/>
      <c r="K86" s="15"/>
      <c r="L86" s="15"/>
      <c r="M86" s="16"/>
      <c r="N86" s="15"/>
      <c r="O86" s="15"/>
      <c r="P86" s="15"/>
      <c r="Q86" s="15"/>
      <c r="R86" s="15"/>
      <c r="S86" s="18"/>
      <c r="T86" s="13"/>
      <c r="U86" s="19"/>
      <c r="V86" s="1"/>
      <c r="W86" s="13"/>
      <c r="X86" s="13"/>
      <c r="Y86" s="13"/>
      <c r="Z86" s="13"/>
      <c r="AA86" s="13"/>
      <c r="AB86" s="13"/>
      <c r="AC86" s="13"/>
      <c r="AD86" s="13"/>
      <c r="AE86" s="20"/>
      <c r="AF86" s="20"/>
      <c r="AG86" s="20"/>
    </row>
    <row r="87" spans="1:33" ht="15.75" customHeight="1" x14ac:dyDescent="0.2">
      <c r="A87" s="13"/>
      <c r="B87" s="13"/>
      <c r="C87" s="24"/>
      <c r="D87" s="15"/>
      <c r="E87" s="15"/>
      <c r="F87" s="14"/>
      <c r="G87" s="14"/>
      <c r="H87" s="14"/>
      <c r="I87" s="15"/>
      <c r="J87" s="15"/>
      <c r="K87" s="15"/>
      <c r="L87" s="15"/>
      <c r="M87" s="16"/>
      <c r="N87" s="15"/>
      <c r="O87" s="15"/>
      <c r="P87" s="15"/>
      <c r="Q87" s="15"/>
      <c r="R87" s="15"/>
      <c r="S87" s="18"/>
      <c r="T87" s="13"/>
      <c r="U87" s="19"/>
      <c r="V87" s="1"/>
      <c r="W87" s="13"/>
      <c r="X87" s="13"/>
      <c r="Y87" s="13"/>
      <c r="Z87" s="13"/>
      <c r="AA87" s="13"/>
      <c r="AB87" s="13"/>
      <c r="AC87" s="13"/>
      <c r="AD87" s="13"/>
      <c r="AE87" s="20"/>
      <c r="AF87" s="20"/>
      <c r="AG87" s="20"/>
    </row>
    <row r="88" spans="1:33" ht="15.75" customHeight="1" x14ac:dyDescent="0.2">
      <c r="A88" s="13"/>
      <c r="B88" s="13"/>
      <c r="C88" s="24"/>
      <c r="D88" s="15"/>
      <c r="E88" s="15"/>
      <c r="F88" s="14"/>
      <c r="G88" s="14"/>
      <c r="H88" s="14"/>
      <c r="I88" s="15"/>
      <c r="J88" s="15"/>
      <c r="K88" s="15"/>
      <c r="L88" s="15"/>
      <c r="M88" s="16"/>
      <c r="N88" s="15"/>
      <c r="O88" s="15"/>
      <c r="P88" s="15"/>
      <c r="Q88" s="15"/>
      <c r="R88" s="15"/>
      <c r="S88" s="18"/>
      <c r="T88" s="13"/>
      <c r="U88" s="19"/>
      <c r="V88" s="1"/>
      <c r="W88" s="13"/>
      <c r="X88" s="13"/>
      <c r="Y88" s="13"/>
      <c r="Z88" s="13"/>
      <c r="AA88" s="13"/>
      <c r="AB88" s="13"/>
      <c r="AC88" s="13"/>
      <c r="AD88" s="13"/>
      <c r="AE88" s="20"/>
      <c r="AF88" s="20"/>
      <c r="AG88" s="20"/>
    </row>
    <row r="89" spans="1:33" ht="15.75" customHeight="1" x14ac:dyDescent="0.2">
      <c r="A89" s="13"/>
      <c r="B89" s="13"/>
      <c r="C89" s="24"/>
      <c r="D89" s="15"/>
      <c r="E89" s="15"/>
      <c r="F89" s="14"/>
      <c r="G89" s="14"/>
      <c r="H89" s="14"/>
      <c r="I89" s="15"/>
      <c r="J89" s="15"/>
      <c r="K89" s="15"/>
      <c r="L89" s="15"/>
      <c r="M89" s="16"/>
      <c r="N89" s="15"/>
      <c r="O89" s="15"/>
      <c r="P89" s="15"/>
      <c r="Q89" s="15"/>
      <c r="R89" s="15"/>
      <c r="S89" s="18"/>
      <c r="T89" s="13"/>
      <c r="U89" s="19"/>
      <c r="V89" s="1"/>
      <c r="W89" s="13"/>
      <c r="X89" s="13"/>
      <c r="Y89" s="13"/>
      <c r="Z89" s="13"/>
      <c r="AA89" s="13"/>
      <c r="AB89" s="13"/>
      <c r="AC89" s="13"/>
      <c r="AD89" s="13"/>
      <c r="AE89" s="20"/>
      <c r="AF89" s="20"/>
      <c r="AG89" s="20"/>
    </row>
    <row r="90" spans="1:33" ht="15.75" customHeight="1" x14ac:dyDescent="0.2">
      <c r="A90" s="13"/>
      <c r="B90" s="13"/>
      <c r="C90" s="24"/>
      <c r="D90" s="15"/>
      <c r="E90" s="15"/>
      <c r="F90" s="14"/>
      <c r="G90" s="14"/>
      <c r="H90" s="14"/>
      <c r="I90" s="15"/>
      <c r="J90" s="15"/>
      <c r="K90" s="15"/>
      <c r="L90" s="15"/>
      <c r="M90" s="16"/>
      <c r="N90" s="15"/>
      <c r="O90" s="15"/>
      <c r="P90" s="15"/>
      <c r="Q90" s="15"/>
      <c r="R90" s="15"/>
      <c r="S90" s="18"/>
      <c r="T90" s="13"/>
      <c r="U90" s="19"/>
      <c r="V90" s="1"/>
      <c r="W90" s="13"/>
      <c r="X90" s="13"/>
      <c r="Y90" s="13"/>
      <c r="Z90" s="13"/>
      <c r="AA90" s="13"/>
      <c r="AB90" s="13"/>
      <c r="AC90" s="13"/>
      <c r="AD90" s="13"/>
      <c r="AE90" s="20"/>
      <c r="AF90" s="20"/>
      <c r="AG90" s="20"/>
    </row>
    <row r="91" spans="1:33" ht="15.75" customHeight="1" x14ac:dyDescent="0.2">
      <c r="A91" s="13"/>
      <c r="B91" s="13"/>
      <c r="C91" s="24"/>
      <c r="D91" s="15"/>
      <c r="E91" s="15"/>
      <c r="F91" s="14"/>
      <c r="G91" s="14"/>
      <c r="H91" s="14"/>
      <c r="I91" s="15"/>
      <c r="J91" s="15"/>
      <c r="K91" s="15"/>
      <c r="L91" s="15"/>
      <c r="M91" s="16"/>
      <c r="N91" s="15"/>
      <c r="O91" s="15"/>
      <c r="P91" s="15"/>
      <c r="Q91" s="15"/>
      <c r="R91" s="15"/>
      <c r="S91" s="18"/>
      <c r="T91" s="13"/>
      <c r="U91" s="19"/>
      <c r="V91" s="1"/>
      <c r="W91" s="13"/>
      <c r="X91" s="13"/>
      <c r="Y91" s="13"/>
      <c r="Z91" s="13"/>
      <c r="AA91" s="13"/>
      <c r="AB91" s="13"/>
      <c r="AC91" s="13"/>
      <c r="AD91" s="13"/>
      <c r="AE91" s="20"/>
      <c r="AF91" s="20"/>
      <c r="AG91" s="20"/>
    </row>
    <row r="92" spans="1:33" ht="15.75" customHeight="1" x14ac:dyDescent="0.2">
      <c r="A92" s="13"/>
      <c r="B92" s="13"/>
      <c r="C92" s="24"/>
      <c r="D92" s="15"/>
      <c r="E92" s="15"/>
      <c r="F92" s="14"/>
      <c r="G92" s="14"/>
      <c r="H92" s="14"/>
      <c r="I92" s="15"/>
      <c r="J92" s="15"/>
      <c r="K92" s="15"/>
      <c r="L92" s="15"/>
      <c r="M92" s="16"/>
      <c r="N92" s="15"/>
      <c r="O92" s="15"/>
      <c r="P92" s="15"/>
      <c r="Q92" s="15"/>
      <c r="R92" s="15"/>
      <c r="S92" s="18"/>
      <c r="T92" s="13"/>
      <c r="U92" s="19"/>
      <c r="V92" s="1"/>
      <c r="W92" s="13"/>
      <c r="X92" s="13"/>
      <c r="Y92" s="13"/>
      <c r="Z92" s="13"/>
      <c r="AA92" s="13"/>
      <c r="AB92" s="13"/>
      <c r="AC92" s="13"/>
      <c r="AD92" s="13"/>
      <c r="AE92" s="20"/>
      <c r="AF92" s="20"/>
      <c r="AG92" s="20"/>
    </row>
    <row r="93" spans="1:33" ht="15.75" customHeight="1" x14ac:dyDescent="0.2">
      <c r="A93" s="13"/>
      <c r="B93" s="13"/>
      <c r="C93" s="24"/>
      <c r="D93" s="15"/>
      <c r="E93" s="15"/>
      <c r="F93" s="14"/>
      <c r="G93" s="14"/>
      <c r="H93" s="14"/>
      <c r="I93" s="15"/>
      <c r="J93" s="15"/>
      <c r="K93" s="15"/>
      <c r="L93" s="15"/>
      <c r="M93" s="16"/>
      <c r="N93" s="15"/>
      <c r="O93" s="15"/>
      <c r="P93" s="15"/>
      <c r="Q93" s="15"/>
      <c r="R93" s="15"/>
      <c r="S93" s="18"/>
      <c r="T93" s="13"/>
      <c r="U93" s="19"/>
      <c r="V93" s="1"/>
      <c r="W93" s="13"/>
      <c r="X93" s="13"/>
      <c r="Y93" s="13"/>
      <c r="Z93" s="13"/>
      <c r="AA93" s="13"/>
      <c r="AB93" s="13"/>
      <c r="AC93" s="13"/>
      <c r="AD93" s="13"/>
      <c r="AE93" s="20"/>
      <c r="AF93" s="20"/>
      <c r="AG93" s="20"/>
    </row>
    <row r="94" spans="1:33" ht="15.75" customHeight="1" x14ac:dyDescent="0.2">
      <c r="A94" s="13"/>
      <c r="B94" s="13"/>
      <c r="C94" s="24"/>
      <c r="D94" s="15"/>
      <c r="E94" s="15"/>
      <c r="F94" s="14"/>
      <c r="G94" s="14"/>
      <c r="H94" s="14"/>
      <c r="I94" s="15"/>
      <c r="J94" s="15"/>
      <c r="K94" s="15"/>
      <c r="L94" s="15"/>
      <c r="M94" s="16"/>
      <c r="N94" s="15"/>
      <c r="O94" s="15"/>
      <c r="P94" s="15"/>
      <c r="Q94" s="15"/>
      <c r="R94" s="15"/>
      <c r="S94" s="18"/>
      <c r="T94" s="13"/>
      <c r="U94" s="19"/>
      <c r="V94" s="1"/>
      <c r="W94" s="13"/>
      <c r="X94" s="13"/>
      <c r="Y94" s="13"/>
      <c r="Z94" s="13"/>
      <c r="AA94" s="13"/>
      <c r="AB94" s="13"/>
      <c r="AC94" s="13"/>
      <c r="AD94" s="13"/>
      <c r="AE94" s="20"/>
      <c r="AF94" s="20"/>
      <c r="AG94" s="20"/>
    </row>
    <row r="95" spans="1:33" ht="15.75" customHeight="1" x14ac:dyDescent="0.2">
      <c r="A95" s="13"/>
      <c r="B95" s="13"/>
      <c r="C95" s="15"/>
      <c r="D95" s="15"/>
      <c r="E95" s="15"/>
      <c r="F95" s="14"/>
      <c r="G95" s="14"/>
      <c r="H95" s="15"/>
      <c r="I95" s="15"/>
      <c r="J95" s="15"/>
      <c r="K95" s="15"/>
      <c r="L95" s="15"/>
      <c r="M95" s="15"/>
      <c r="N95" s="15"/>
      <c r="O95" s="15"/>
      <c r="P95" s="15"/>
      <c r="Q95" s="22"/>
      <c r="R95" s="22"/>
      <c r="S95" s="18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20"/>
    </row>
    <row r="96" spans="1:33" ht="15.75" customHeight="1" x14ac:dyDescent="0.2">
      <c r="A96" s="13"/>
      <c r="B96" s="13"/>
      <c r="C96" s="15"/>
      <c r="D96" s="15"/>
      <c r="E96" s="15"/>
      <c r="F96" s="14"/>
      <c r="G96" s="14"/>
      <c r="H96" s="15"/>
      <c r="I96" s="15"/>
      <c r="J96" s="15"/>
      <c r="K96" s="15"/>
      <c r="L96" s="15"/>
      <c r="M96" s="15"/>
      <c r="N96" s="15"/>
      <c r="O96" s="15"/>
      <c r="P96" s="15"/>
      <c r="Q96" s="22"/>
      <c r="R96" s="22"/>
      <c r="S96" s="18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20"/>
    </row>
    <row r="97" spans="1:33" ht="15.75" customHeight="1" x14ac:dyDescent="0.2">
      <c r="A97" s="13"/>
      <c r="B97" s="13"/>
      <c r="C97" s="15"/>
      <c r="D97" s="15"/>
      <c r="E97" s="15"/>
      <c r="F97" s="14"/>
      <c r="G97" s="14"/>
      <c r="H97" s="15"/>
      <c r="I97" s="15"/>
      <c r="J97" s="15"/>
      <c r="K97" s="15"/>
      <c r="L97" s="15"/>
      <c r="M97" s="15"/>
      <c r="N97" s="15"/>
      <c r="O97" s="15"/>
      <c r="P97" s="15"/>
      <c r="Q97" s="22"/>
      <c r="R97" s="22"/>
      <c r="S97" s="18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20"/>
    </row>
    <row r="98" spans="1:33" ht="15.75" customHeight="1" x14ac:dyDescent="0.2">
      <c r="A98" s="13"/>
      <c r="B98" s="13"/>
      <c r="C98" s="15"/>
      <c r="D98" s="15"/>
      <c r="E98" s="15"/>
      <c r="F98" s="14"/>
      <c r="G98" s="14"/>
      <c r="H98" s="15"/>
      <c r="I98" s="15"/>
      <c r="J98" s="15"/>
      <c r="K98" s="15"/>
      <c r="L98" s="15"/>
      <c r="M98" s="15"/>
      <c r="N98" s="15"/>
      <c r="O98" s="15"/>
      <c r="P98" s="15"/>
      <c r="Q98" s="22"/>
      <c r="R98" s="22"/>
      <c r="S98" s="18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20"/>
    </row>
    <row r="99" spans="1:33" ht="15.75" customHeight="1" x14ac:dyDescent="0.2">
      <c r="A99" s="13"/>
      <c r="B99" s="13"/>
      <c r="C99" s="15"/>
      <c r="D99" s="15"/>
      <c r="E99" s="15"/>
      <c r="F99" s="14"/>
      <c r="G99" s="14"/>
      <c r="H99" s="15"/>
      <c r="I99" s="15"/>
      <c r="J99" s="15"/>
      <c r="K99" s="15"/>
      <c r="L99" s="15"/>
      <c r="M99" s="15"/>
      <c r="N99" s="15"/>
      <c r="O99" s="15"/>
      <c r="P99" s="15"/>
      <c r="Q99" s="22"/>
      <c r="R99" s="22"/>
      <c r="S99" s="18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20"/>
    </row>
    <row r="100" spans="1:33" ht="15.75" customHeight="1" x14ac:dyDescent="0.2">
      <c r="A100" s="13"/>
      <c r="B100" s="13"/>
      <c r="C100" s="15"/>
      <c r="D100" s="15"/>
      <c r="E100" s="15"/>
      <c r="F100" s="14"/>
      <c r="G100" s="14"/>
      <c r="H100" s="15"/>
      <c r="I100" s="15"/>
      <c r="J100" s="15"/>
      <c r="K100" s="15"/>
      <c r="L100" s="15"/>
      <c r="M100" s="15"/>
      <c r="N100" s="15"/>
      <c r="O100" s="15"/>
      <c r="P100" s="15"/>
      <c r="Q100" s="22"/>
      <c r="R100" s="22"/>
      <c r="S100" s="18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20"/>
    </row>
    <row r="101" spans="1:33" ht="15.75" customHeight="1" x14ac:dyDescent="0.2">
      <c r="A101" s="13"/>
      <c r="B101" s="13"/>
      <c r="C101" s="15"/>
      <c r="D101" s="15"/>
      <c r="E101" s="15"/>
      <c r="F101" s="14"/>
      <c r="G101" s="14"/>
      <c r="H101" s="15"/>
      <c r="I101" s="15"/>
      <c r="J101" s="15"/>
      <c r="K101" s="15"/>
      <c r="L101" s="15"/>
      <c r="M101" s="15"/>
      <c r="N101" s="15"/>
      <c r="O101" s="15"/>
      <c r="P101" s="15"/>
      <c r="Q101" s="22"/>
      <c r="R101" s="22"/>
      <c r="S101" s="18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20"/>
    </row>
    <row r="102" spans="1:33" ht="15.75" customHeight="1" x14ac:dyDescent="0.2">
      <c r="A102" s="13"/>
      <c r="B102" s="13"/>
      <c r="C102" s="15"/>
      <c r="D102" s="15"/>
      <c r="E102" s="15"/>
      <c r="F102" s="14"/>
      <c r="G102" s="14"/>
      <c r="H102" s="15"/>
      <c r="I102" s="15"/>
      <c r="J102" s="15"/>
      <c r="K102" s="15"/>
      <c r="L102" s="15"/>
      <c r="M102" s="15"/>
      <c r="N102" s="15"/>
      <c r="O102" s="15"/>
      <c r="P102" s="15"/>
      <c r="Q102" s="22"/>
      <c r="R102" s="22"/>
      <c r="S102" s="18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20"/>
    </row>
    <row r="103" spans="1:33" ht="15.75" customHeight="1" x14ac:dyDescent="0.2">
      <c r="A103" s="13"/>
      <c r="B103" s="13"/>
      <c r="C103" s="15"/>
      <c r="D103" s="15"/>
      <c r="E103" s="15"/>
      <c r="F103" s="14"/>
      <c r="G103" s="14"/>
      <c r="H103" s="15"/>
      <c r="I103" s="15"/>
      <c r="J103" s="15"/>
      <c r="K103" s="15"/>
      <c r="L103" s="15"/>
      <c r="M103" s="15"/>
      <c r="N103" s="15"/>
      <c r="O103" s="15"/>
      <c r="P103" s="15"/>
      <c r="Q103" s="22"/>
      <c r="R103" s="22"/>
      <c r="S103" s="18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20"/>
    </row>
    <row r="104" spans="1:33" ht="15.75" customHeight="1" x14ac:dyDescent="0.2">
      <c r="A104" s="13"/>
      <c r="B104" s="13"/>
      <c r="C104" s="15"/>
      <c r="D104" s="15"/>
      <c r="E104" s="15"/>
      <c r="F104" s="14"/>
      <c r="G104" s="14"/>
      <c r="H104" s="15"/>
      <c r="I104" s="15"/>
      <c r="J104" s="15"/>
      <c r="K104" s="15"/>
      <c r="L104" s="15"/>
      <c r="M104" s="15"/>
      <c r="N104" s="15"/>
      <c r="O104" s="15"/>
      <c r="P104" s="15"/>
      <c r="Q104" s="22"/>
      <c r="R104" s="22"/>
      <c r="S104" s="18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20"/>
    </row>
    <row r="105" spans="1:33" ht="15.75" customHeight="1" x14ac:dyDescent="0.2">
      <c r="A105" s="13"/>
      <c r="B105" s="13"/>
      <c r="C105" s="15"/>
      <c r="D105" s="15"/>
      <c r="E105" s="15"/>
      <c r="F105" s="14"/>
      <c r="G105" s="14"/>
      <c r="H105" s="15"/>
      <c r="I105" s="15"/>
      <c r="J105" s="15"/>
      <c r="K105" s="15"/>
      <c r="L105" s="15"/>
      <c r="M105" s="15"/>
      <c r="N105" s="15"/>
      <c r="O105" s="15"/>
      <c r="P105" s="15"/>
      <c r="Q105" s="22"/>
      <c r="R105" s="22"/>
      <c r="S105" s="18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20"/>
    </row>
    <row r="106" spans="1:33" ht="15.75" customHeight="1" x14ac:dyDescent="0.2">
      <c r="A106" s="13"/>
      <c r="B106" s="13"/>
      <c r="C106" s="15"/>
      <c r="D106" s="15"/>
      <c r="E106" s="15"/>
      <c r="F106" s="14"/>
      <c r="G106" s="14"/>
      <c r="H106" s="15"/>
      <c r="I106" s="15"/>
      <c r="J106" s="15"/>
      <c r="K106" s="15"/>
      <c r="L106" s="15"/>
      <c r="M106" s="15"/>
      <c r="N106" s="15"/>
      <c r="O106" s="15"/>
      <c r="P106" s="15"/>
      <c r="Q106" s="22"/>
      <c r="R106" s="22"/>
      <c r="S106" s="18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20"/>
    </row>
    <row r="107" spans="1:33" ht="15.75" customHeight="1" x14ac:dyDescent="0.2">
      <c r="A107" s="13"/>
      <c r="B107" s="13"/>
      <c r="C107" s="15"/>
      <c r="D107" s="15"/>
      <c r="E107" s="15"/>
      <c r="F107" s="14"/>
      <c r="G107" s="14"/>
      <c r="H107" s="15"/>
      <c r="I107" s="15"/>
      <c r="J107" s="15"/>
      <c r="K107" s="15"/>
      <c r="L107" s="15"/>
      <c r="M107" s="15"/>
      <c r="N107" s="15"/>
      <c r="O107" s="15"/>
      <c r="P107" s="15"/>
      <c r="Q107" s="22"/>
      <c r="R107" s="22"/>
      <c r="S107" s="18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20"/>
    </row>
    <row r="108" spans="1:33" ht="15.75" customHeight="1" x14ac:dyDescent="0.2">
      <c r="A108" s="13"/>
      <c r="B108" s="13"/>
      <c r="C108" s="15"/>
      <c r="D108" s="15"/>
      <c r="E108" s="15"/>
      <c r="F108" s="14"/>
      <c r="G108" s="14"/>
      <c r="H108" s="15"/>
      <c r="I108" s="15"/>
      <c r="J108" s="15"/>
      <c r="K108" s="15"/>
      <c r="L108" s="15"/>
      <c r="M108" s="15"/>
      <c r="N108" s="15"/>
      <c r="O108" s="15"/>
      <c r="P108" s="15"/>
      <c r="Q108" s="22"/>
      <c r="R108" s="22"/>
      <c r="S108" s="18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20"/>
    </row>
    <row r="109" spans="1:33" ht="15.75" customHeight="1" x14ac:dyDescent="0.2">
      <c r="A109" s="13"/>
      <c r="B109" s="13"/>
      <c r="C109" s="15"/>
      <c r="D109" s="15"/>
      <c r="E109" s="15"/>
      <c r="F109" s="14"/>
      <c r="G109" s="14"/>
      <c r="H109" s="15"/>
      <c r="I109" s="15"/>
      <c r="J109" s="15"/>
      <c r="K109" s="15"/>
      <c r="L109" s="15"/>
      <c r="M109" s="15"/>
      <c r="N109" s="15"/>
      <c r="O109" s="15"/>
      <c r="P109" s="15"/>
      <c r="Q109" s="22"/>
      <c r="R109" s="22"/>
      <c r="S109" s="18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20"/>
    </row>
    <row r="110" spans="1:33" ht="15.75" customHeight="1" x14ac:dyDescent="0.2">
      <c r="A110" s="13"/>
      <c r="B110" s="13"/>
      <c r="C110" s="15"/>
      <c r="D110" s="15"/>
      <c r="E110" s="15"/>
      <c r="F110" s="14"/>
      <c r="G110" s="14"/>
      <c r="H110" s="15"/>
      <c r="I110" s="15"/>
      <c r="J110" s="15"/>
      <c r="K110" s="15"/>
      <c r="L110" s="15"/>
      <c r="M110" s="15"/>
      <c r="N110" s="15"/>
      <c r="O110" s="15"/>
      <c r="P110" s="15"/>
      <c r="Q110" s="22"/>
      <c r="R110" s="22"/>
      <c r="S110" s="18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20"/>
    </row>
    <row r="111" spans="1:33" ht="15.75" customHeight="1" x14ac:dyDescent="0.2">
      <c r="A111" s="13"/>
      <c r="B111" s="13"/>
      <c r="C111" s="15"/>
      <c r="D111" s="15"/>
      <c r="E111" s="15"/>
      <c r="F111" s="14"/>
      <c r="G111" s="14"/>
      <c r="H111" s="15"/>
      <c r="I111" s="15"/>
      <c r="J111" s="15"/>
      <c r="K111" s="15"/>
      <c r="L111" s="15"/>
      <c r="M111" s="15"/>
      <c r="N111" s="15"/>
      <c r="O111" s="15"/>
      <c r="P111" s="15"/>
      <c r="Q111" s="22"/>
      <c r="R111" s="22"/>
      <c r="S111" s="18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20"/>
    </row>
    <row r="112" spans="1:33" ht="15.75" customHeight="1" x14ac:dyDescent="0.2">
      <c r="A112" s="13"/>
      <c r="B112" s="13"/>
      <c r="C112" s="15"/>
      <c r="D112" s="15"/>
      <c r="E112" s="15"/>
      <c r="F112" s="14"/>
      <c r="G112" s="14"/>
      <c r="H112" s="15"/>
      <c r="I112" s="15"/>
      <c r="J112" s="15"/>
      <c r="K112" s="15"/>
      <c r="L112" s="15"/>
      <c r="M112" s="15"/>
      <c r="N112" s="15"/>
      <c r="O112" s="15"/>
      <c r="P112" s="15"/>
      <c r="Q112" s="22"/>
      <c r="R112" s="22"/>
      <c r="S112" s="18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20"/>
    </row>
    <row r="113" spans="1:33" ht="15.75" customHeight="1" x14ac:dyDescent="0.2">
      <c r="A113" s="13"/>
      <c r="B113" s="13"/>
      <c r="C113" s="15"/>
      <c r="D113" s="15"/>
      <c r="E113" s="15"/>
      <c r="F113" s="14"/>
      <c r="G113" s="14"/>
      <c r="H113" s="15"/>
      <c r="I113" s="15"/>
      <c r="J113" s="15"/>
      <c r="K113" s="15"/>
      <c r="L113" s="15"/>
      <c r="M113" s="15"/>
      <c r="N113" s="15"/>
      <c r="O113" s="15"/>
      <c r="P113" s="15"/>
      <c r="Q113" s="22"/>
      <c r="R113" s="22"/>
      <c r="S113" s="18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20"/>
    </row>
    <row r="114" spans="1:33" ht="15.75" customHeight="1" x14ac:dyDescent="0.2">
      <c r="A114" s="13"/>
      <c r="B114" s="13"/>
      <c r="C114" s="22"/>
      <c r="D114" s="15"/>
      <c r="E114" s="15"/>
      <c r="F114" s="14"/>
      <c r="G114" s="14"/>
      <c r="H114" s="15"/>
      <c r="I114" s="15"/>
      <c r="J114" s="22"/>
      <c r="K114" s="22"/>
      <c r="L114" s="15"/>
      <c r="M114" s="15"/>
      <c r="N114" s="15"/>
      <c r="O114" s="15"/>
      <c r="P114" s="22"/>
      <c r="Q114" s="22"/>
      <c r="R114" s="22"/>
      <c r="S114" s="18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20"/>
    </row>
    <row r="115" spans="1:33" ht="15.75" customHeight="1" x14ac:dyDescent="0.2">
      <c r="A115" s="13"/>
      <c r="B115" s="13"/>
      <c r="C115" s="22"/>
      <c r="D115" s="15"/>
      <c r="E115" s="15"/>
      <c r="F115" s="14"/>
      <c r="G115" s="14"/>
      <c r="H115" s="15"/>
      <c r="I115" s="15"/>
      <c r="J115" s="22"/>
      <c r="K115" s="22"/>
      <c r="L115" s="15"/>
      <c r="M115" s="15"/>
      <c r="N115" s="15"/>
      <c r="O115" s="15"/>
      <c r="P115" s="22"/>
      <c r="Q115" s="22"/>
      <c r="R115" s="22"/>
      <c r="S115" s="18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20"/>
    </row>
    <row r="116" spans="1:33" ht="15.75" customHeight="1" x14ac:dyDescent="0.2">
      <c r="A116" s="13"/>
      <c r="B116" s="13"/>
      <c r="C116" s="22"/>
      <c r="D116" s="15"/>
      <c r="E116" s="15"/>
      <c r="F116" s="14"/>
      <c r="G116" s="14"/>
      <c r="H116" s="15"/>
      <c r="I116" s="15"/>
      <c r="J116" s="22"/>
      <c r="K116" s="22"/>
      <c r="L116" s="15"/>
      <c r="M116" s="15"/>
      <c r="N116" s="15"/>
      <c r="O116" s="15"/>
      <c r="P116" s="22"/>
      <c r="Q116" s="22"/>
      <c r="R116" s="22"/>
      <c r="S116" s="18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20"/>
    </row>
    <row r="117" spans="1:33" ht="15.75" customHeight="1" x14ac:dyDescent="0.2">
      <c r="A117" s="13"/>
      <c r="B117" s="13"/>
      <c r="C117" s="22"/>
      <c r="D117" s="15"/>
      <c r="E117" s="15"/>
      <c r="F117" s="14"/>
      <c r="G117" s="14"/>
      <c r="H117" s="15"/>
      <c r="I117" s="15"/>
      <c r="J117" s="22"/>
      <c r="K117" s="22"/>
      <c r="L117" s="15"/>
      <c r="M117" s="15"/>
      <c r="N117" s="15"/>
      <c r="O117" s="15"/>
      <c r="P117" s="22"/>
      <c r="Q117" s="22"/>
      <c r="R117" s="22"/>
      <c r="S117" s="18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20"/>
    </row>
    <row r="118" spans="1:33" ht="15.75" customHeight="1" x14ac:dyDescent="0.2">
      <c r="A118" s="13"/>
      <c r="B118" s="13"/>
      <c r="C118" s="22"/>
      <c r="D118" s="15"/>
      <c r="E118" s="15"/>
      <c r="F118" s="14"/>
      <c r="G118" s="14"/>
      <c r="H118" s="15"/>
      <c r="I118" s="15"/>
      <c r="J118" s="22"/>
      <c r="K118" s="22"/>
      <c r="L118" s="15"/>
      <c r="M118" s="15"/>
      <c r="N118" s="15"/>
      <c r="O118" s="15"/>
      <c r="P118" s="22"/>
      <c r="Q118" s="22"/>
      <c r="R118" s="22"/>
      <c r="S118" s="18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20"/>
    </row>
    <row r="119" spans="1:33" ht="15.75" customHeight="1" x14ac:dyDescent="0.2">
      <c r="A119" s="13"/>
      <c r="B119" s="13"/>
      <c r="C119" s="22"/>
      <c r="D119" s="15"/>
      <c r="E119" s="15"/>
      <c r="F119" s="14"/>
      <c r="G119" s="14"/>
      <c r="H119" s="15"/>
      <c r="I119" s="15"/>
      <c r="J119" s="22"/>
      <c r="K119" s="22"/>
      <c r="L119" s="15"/>
      <c r="M119" s="15"/>
      <c r="N119" s="15"/>
      <c r="O119" s="15"/>
      <c r="P119" s="22"/>
      <c r="Q119" s="22"/>
      <c r="R119" s="22"/>
      <c r="S119" s="18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20"/>
    </row>
    <row r="120" spans="1:33" ht="15.75" customHeight="1" x14ac:dyDescent="0.2">
      <c r="A120" s="13"/>
      <c r="B120" s="13"/>
      <c r="C120" s="22"/>
      <c r="D120" s="15"/>
      <c r="E120" s="15"/>
      <c r="F120" s="14"/>
      <c r="G120" s="14"/>
      <c r="H120" s="15"/>
      <c r="I120" s="15"/>
      <c r="J120" s="22"/>
      <c r="K120" s="22"/>
      <c r="L120" s="15"/>
      <c r="M120" s="15"/>
      <c r="N120" s="15"/>
      <c r="O120" s="15"/>
      <c r="P120" s="22"/>
      <c r="Q120" s="22"/>
      <c r="R120" s="22"/>
      <c r="S120" s="18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20"/>
    </row>
    <row r="121" spans="1:33" ht="15.75" customHeight="1" x14ac:dyDescent="0.2">
      <c r="A121" s="13"/>
      <c r="B121" s="13"/>
      <c r="C121" s="22"/>
      <c r="D121" s="15"/>
      <c r="E121" s="15"/>
      <c r="F121" s="14"/>
      <c r="G121" s="14"/>
      <c r="H121" s="15"/>
      <c r="I121" s="15"/>
      <c r="J121" s="22"/>
      <c r="K121" s="22"/>
      <c r="L121" s="15"/>
      <c r="M121" s="15"/>
      <c r="N121" s="15"/>
      <c r="O121" s="15"/>
      <c r="P121" s="22"/>
      <c r="Q121" s="22"/>
      <c r="R121" s="22"/>
      <c r="S121" s="18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20"/>
    </row>
    <row r="122" spans="1:33" ht="15.75" customHeight="1" x14ac:dyDescent="0.2">
      <c r="A122" s="13"/>
      <c r="B122" s="13"/>
      <c r="C122" s="22"/>
      <c r="D122" s="15"/>
      <c r="E122" s="15"/>
      <c r="F122" s="14"/>
      <c r="G122" s="14"/>
      <c r="H122" s="15"/>
      <c r="I122" s="15"/>
      <c r="J122" s="22"/>
      <c r="K122" s="22"/>
      <c r="L122" s="15"/>
      <c r="M122" s="15"/>
      <c r="N122" s="15"/>
      <c r="O122" s="15"/>
      <c r="P122" s="22"/>
      <c r="Q122" s="22"/>
      <c r="R122" s="22"/>
      <c r="S122" s="18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20"/>
    </row>
    <row r="123" spans="1:33" ht="15.75" customHeight="1" x14ac:dyDescent="0.2">
      <c r="A123" s="13"/>
      <c r="B123" s="13"/>
      <c r="C123" s="22"/>
      <c r="D123" s="15"/>
      <c r="E123" s="15"/>
      <c r="F123" s="14"/>
      <c r="G123" s="14"/>
      <c r="H123" s="15"/>
      <c r="I123" s="15"/>
      <c r="J123" s="22"/>
      <c r="K123" s="22"/>
      <c r="L123" s="15"/>
      <c r="M123" s="15"/>
      <c r="N123" s="15"/>
      <c r="O123" s="15"/>
      <c r="P123" s="22"/>
      <c r="Q123" s="22"/>
      <c r="R123" s="22"/>
      <c r="S123" s="18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20"/>
    </row>
    <row r="124" spans="1:33" ht="15.75" customHeight="1" x14ac:dyDescent="0.2">
      <c r="A124" s="13"/>
      <c r="B124" s="13"/>
      <c r="C124" s="22"/>
      <c r="D124" s="15"/>
      <c r="E124" s="15"/>
      <c r="F124" s="14"/>
      <c r="G124" s="14"/>
      <c r="H124" s="15"/>
      <c r="I124" s="15"/>
      <c r="J124" s="22"/>
      <c r="K124" s="22"/>
      <c r="L124" s="15"/>
      <c r="M124" s="15"/>
      <c r="N124" s="15"/>
      <c r="O124" s="15"/>
      <c r="P124" s="22"/>
      <c r="Q124" s="22"/>
      <c r="R124" s="22"/>
      <c r="S124" s="18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20"/>
    </row>
    <row r="125" spans="1:33" ht="15.75" customHeight="1" x14ac:dyDescent="0.2">
      <c r="A125" s="13"/>
      <c r="B125" s="13"/>
      <c r="C125" s="22"/>
      <c r="D125" s="15"/>
      <c r="E125" s="15"/>
      <c r="F125" s="14"/>
      <c r="G125" s="14"/>
      <c r="H125" s="15"/>
      <c r="I125" s="15"/>
      <c r="J125" s="22"/>
      <c r="K125" s="22"/>
      <c r="L125" s="15"/>
      <c r="M125" s="15"/>
      <c r="N125" s="15"/>
      <c r="O125" s="15"/>
      <c r="P125" s="22"/>
      <c r="Q125" s="22"/>
      <c r="R125" s="22"/>
      <c r="S125" s="18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20"/>
    </row>
    <row r="126" spans="1:33" ht="15.75" customHeight="1" x14ac:dyDescent="0.2">
      <c r="A126" s="13"/>
      <c r="B126" s="13"/>
      <c r="C126" s="22"/>
      <c r="D126" s="15"/>
      <c r="E126" s="15"/>
      <c r="F126" s="14"/>
      <c r="G126" s="14"/>
      <c r="H126" s="15"/>
      <c r="I126" s="15"/>
      <c r="J126" s="22"/>
      <c r="K126" s="22"/>
      <c r="L126" s="15"/>
      <c r="M126" s="15"/>
      <c r="N126" s="15"/>
      <c r="O126" s="15"/>
      <c r="P126" s="22"/>
      <c r="Q126" s="22"/>
      <c r="R126" s="22"/>
      <c r="S126" s="18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20"/>
    </row>
    <row r="127" spans="1:33" ht="15.75" customHeight="1" x14ac:dyDescent="0.2">
      <c r="A127" s="13"/>
      <c r="B127" s="13"/>
      <c r="C127" s="22"/>
      <c r="D127" s="15"/>
      <c r="E127" s="15"/>
      <c r="F127" s="14"/>
      <c r="G127" s="14"/>
      <c r="H127" s="15"/>
      <c r="I127" s="15"/>
      <c r="J127" s="22"/>
      <c r="K127" s="22"/>
      <c r="L127" s="15"/>
      <c r="M127" s="15"/>
      <c r="N127" s="15"/>
      <c r="O127" s="15"/>
      <c r="P127" s="22"/>
      <c r="Q127" s="22"/>
      <c r="R127" s="22"/>
      <c r="S127" s="18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20"/>
    </row>
    <row r="128" spans="1:33" ht="15.75" customHeight="1" x14ac:dyDescent="0.2">
      <c r="A128" s="13"/>
      <c r="B128" s="13"/>
      <c r="C128" s="22"/>
      <c r="D128" s="15"/>
      <c r="E128" s="15"/>
      <c r="F128" s="14"/>
      <c r="G128" s="14"/>
      <c r="H128" s="15"/>
      <c r="I128" s="15"/>
      <c r="J128" s="22"/>
      <c r="K128" s="22"/>
      <c r="L128" s="15"/>
      <c r="M128" s="15"/>
      <c r="N128" s="15"/>
      <c r="O128" s="15"/>
      <c r="P128" s="22"/>
      <c r="Q128" s="22"/>
      <c r="R128" s="22"/>
      <c r="S128" s="18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20"/>
    </row>
    <row r="129" spans="1:33" ht="15.75" customHeight="1" x14ac:dyDescent="0.2">
      <c r="A129" s="13"/>
      <c r="B129" s="13"/>
      <c r="C129" s="22"/>
      <c r="D129" s="15"/>
      <c r="E129" s="15"/>
      <c r="F129" s="14"/>
      <c r="G129" s="14"/>
      <c r="H129" s="15"/>
      <c r="I129" s="15"/>
      <c r="J129" s="22"/>
      <c r="K129" s="22"/>
      <c r="L129" s="15"/>
      <c r="M129" s="15"/>
      <c r="N129" s="15"/>
      <c r="O129" s="15"/>
      <c r="P129" s="22"/>
      <c r="Q129" s="22"/>
      <c r="R129" s="22"/>
      <c r="S129" s="18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20"/>
    </row>
    <row r="130" spans="1:33" ht="15.75" customHeight="1" x14ac:dyDescent="0.2">
      <c r="A130" s="13"/>
      <c r="B130" s="13"/>
      <c r="C130" s="22"/>
      <c r="D130" s="15"/>
      <c r="E130" s="15"/>
      <c r="F130" s="14"/>
      <c r="G130" s="14"/>
      <c r="H130" s="15"/>
      <c r="I130" s="15"/>
      <c r="J130" s="22"/>
      <c r="K130" s="22"/>
      <c r="L130" s="15"/>
      <c r="M130" s="15"/>
      <c r="N130" s="15"/>
      <c r="O130" s="15"/>
      <c r="P130" s="22"/>
      <c r="Q130" s="22"/>
      <c r="R130" s="22"/>
      <c r="S130" s="18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20"/>
    </row>
    <row r="131" spans="1:33" ht="15.75" customHeight="1" x14ac:dyDescent="0.2">
      <c r="A131" s="13"/>
      <c r="B131" s="13"/>
      <c r="C131" s="22"/>
      <c r="D131" s="15"/>
      <c r="E131" s="15"/>
      <c r="F131" s="14"/>
      <c r="G131" s="14"/>
      <c r="H131" s="15"/>
      <c r="I131" s="15"/>
      <c r="J131" s="22"/>
      <c r="K131" s="22"/>
      <c r="L131" s="15"/>
      <c r="M131" s="15"/>
      <c r="N131" s="15"/>
      <c r="O131" s="15"/>
      <c r="P131" s="22"/>
      <c r="Q131" s="22"/>
      <c r="R131" s="22"/>
      <c r="S131" s="18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20"/>
    </row>
    <row r="132" spans="1:33" ht="15.75" customHeight="1" x14ac:dyDescent="0.2">
      <c r="A132" s="13"/>
      <c r="B132" s="13"/>
      <c r="C132" s="22"/>
      <c r="D132" s="15"/>
      <c r="E132" s="15"/>
      <c r="F132" s="14"/>
      <c r="G132" s="14"/>
      <c r="H132" s="15"/>
      <c r="I132" s="15"/>
      <c r="J132" s="22"/>
      <c r="K132" s="22"/>
      <c r="L132" s="15"/>
      <c r="M132" s="15"/>
      <c r="N132" s="15"/>
      <c r="O132" s="15"/>
      <c r="P132" s="22"/>
      <c r="Q132" s="22"/>
      <c r="R132" s="22"/>
      <c r="S132" s="18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20"/>
    </row>
    <row r="133" spans="1:33" ht="15.75" customHeight="1" x14ac:dyDescent="0.2">
      <c r="A133" s="13"/>
      <c r="B133" s="13"/>
      <c r="C133" s="22"/>
      <c r="D133" s="15"/>
      <c r="E133" s="15"/>
      <c r="F133" s="14"/>
      <c r="G133" s="14"/>
      <c r="H133" s="15"/>
      <c r="I133" s="15"/>
      <c r="J133" s="22"/>
      <c r="K133" s="22"/>
      <c r="L133" s="15"/>
      <c r="M133" s="15"/>
      <c r="N133" s="15"/>
      <c r="O133" s="15"/>
      <c r="P133" s="22"/>
      <c r="Q133" s="22"/>
      <c r="R133" s="22"/>
      <c r="S133" s="18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20"/>
    </row>
    <row r="134" spans="1:33" ht="15.75" customHeight="1" x14ac:dyDescent="0.2">
      <c r="A134" s="13"/>
      <c r="B134" s="13"/>
      <c r="C134" s="22"/>
      <c r="D134" s="15"/>
      <c r="E134" s="15"/>
      <c r="F134" s="14"/>
      <c r="G134" s="14"/>
      <c r="H134" s="15"/>
      <c r="I134" s="15"/>
      <c r="J134" s="22"/>
      <c r="K134" s="22"/>
      <c r="L134" s="15"/>
      <c r="M134" s="15"/>
      <c r="N134" s="15"/>
      <c r="O134" s="15"/>
      <c r="P134" s="22"/>
      <c r="Q134" s="22"/>
      <c r="R134" s="22"/>
      <c r="S134" s="18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20"/>
    </row>
    <row r="135" spans="1:33" ht="15.75" customHeight="1" x14ac:dyDescent="0.2">
      <c r="A135" s="13"/>
      <c r="B135" s="13"/>
      <c r="C135" s="22"/>
      <c r="D135" s="15"/>
      <c r="E135" s="15"/>
      <c r="F135" s="14"/>
      <c r="G135" s="14"/>
      <c r="H135" s="15"/>
      <c r="I135" s="15"/>
      <c r="J135" s="22"/>
      <c r="K135" s="22"/>
      <c r="L135" s="15"/>
      <c r="M135" s="15"/>
      <c r="N135" s="15"/>
      <c r="O135" s="15"/>
      <c r="P135" s="22"/>
      <c r="Q135" s="22"/>
      <c r="R135" s="22"/>
      <c r="S135" s="18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20"/>
    </row>
    <row r="136" spans="1:33" ht="15.75" customHeight="1" x14ac:dyDescent="0.2">
      <c r="A136" s="13"/>
      <c r="B136" s="13"/>
      <c r="C136" s="22"/>
      <c r="D136" s="15"/>
      <c r="E136" s="15"/>
      <c r="F136" s="14"/>
      <c r="G136" s="14"/>
      <c r="H136" s="15"/>
      <c r="I136" s="15"/>
      <c r="J136" s="22"/>
      <c r="K136" s="22"/>
      <c r="L136" s="15"/>
      <c r="M136" s="15"/>
      <c r="N136" s="15"/>
      <c r="O136" s="15"/>
      <c r="P136" s="22"/>
      <c r="Q136" s="22"/>
      <c r="R136" s="22"/>
      <c r="S136" s="18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20"/>
    </row>
    <row r="137" spans="1:33" ht="15.75" customHeight="1" x14ac:dyDescent="0.2">
      <c r="A137" s="13"/>
      <c r="B137" s="13"/>
      <c r="C137" s="22"/>
      <c r="D137" s="15"/>
      <c r="E137" s="15"/>
      <c r="F137" s="14"/>
      <c r="G137" s="14"/>
      <c r="H137" s="15"/>
      <c r="I137" s="15"/>
      <c r="J137" s="22"/>
      <c r="K137" s="22"/>
      <c r="L137" s="15"/>
      <c r="M137" s="15"/>
      <c r="N137" s="15"/>
      <c r="O137" s="15"/>
      <c r="P137" s="22"/>
      <c r="Q137" s="22"/>
      <c r="R137" s="22"/>
      <c r="S137" s="18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20"/>
    </row>
    <row r="138" spans="1:33" ht="15.75" customHeight="1" x14ac:dyDescent="0.2">
      <c r="A138" s="13"/>
      <c r="B138" s="13"/>
      <c r="C138" s="22"/>
      <c r="D138" s="15"/>
      <c r="E138" s="15"/>
      <c r="F138" s="14"/>
      <c r="G138" s="14"/>
      <c r="H138" s="15"/>
      <c r="I138" s="15"/>
      <c r="J138" s="22"/>
      <c r="K138" s="22"/>
      <c r="L138" s="15"/>
      <c r="M138" s="15"/>
      <c r="N138" s="15"/>
      <c r="O138" s="15"/>
      <c r="P138" s="22"/>
      <c r="Q138" s="22"/>
      <c r="R138" s="22"/>
      <c r="S138" s="18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20"/>
    </row>
    <row r="139" spans="1:33" ht="15.75" customHeight="1" x14ac:dyDescent="0.2">
      <c r="A139" s="13"/>
      <c r="B139" s="13"/>
      <c r="C139" s="22"/>
      <c r="D139" s="15"/>
      <c r="E139" s="15"/>
      <c r="F139" s="14"/>
      <c r="G139" s="14"/>
      <c r="H139" s="15"/>
      <c r="I139" s="15"/>
      <c r="J139" s="22"/>
      <c r="K139" s="22"/>
      <c r="L139" s="15"/>
      <c r="M139" s="15"/>
      <c r="N139" s="15"/>
      <c r="O139" s="15"/>
      <c r="P139" s="22"/>
      <c r="Q139" s="22"/>
      <c r="R139" s="22"/>
      <c r="S139" s="18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20"/>
    </row>
    <row r="140" spans="1:33" ht="15.75" customHeight="1" x14ac:dyDescent="0.2">
      <c r="A140" s="13"/>
      <c r="B140" s="13"/>
      <c r="C140" s="22"/>
      <c r="D140" s="15"/>
      <c r="E140" s="15"/>
      <c r="F140" s="14"/>
      <c r="G140" s="14"/>
      <c r="H140" s="15"/>
      <c r="I140" s="15"/>
      <c r="J140" s="22"/>
      <c r="K140" s="22"/>
      <c r="L140" s="15"/>
      <c r="M140" s="15"/>
      <c r="N140" s="15"/>
      <c r="O140" s="15"/>
      <c r="P140" s="22"/>
      <c r="Q140" s="22"/>
      <c r="R140" s="22"/>
      <c r="S140" s="18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20"/>
    </row>
    <row r="141" spans="1:33" ht="15.75" customHeight="1" x14ac:dyDescent="0.2">
      <c r="A141" s="13"/>
      <c r="B141" s="13"/>
      <c r="C141" s="22"/>
      <c r="D141" s="15"/>
      <c r="E141" s="15"/>
      <c r="F141" s="14"/>
      <c r="G141" s="14"/>
      <c r="H141" s="15"/>
      <c r="I141" s="15"/>
      <c r="J141" s="22"/>
      <c r="K141" s="22"/>
      <c r="L141" s="15"/>
      <c r="M141" s="15"/>
      <c r="N141" s="15"/>
      <c r="O141" s="15"/>
      <c r="P141" s="22"/>
      <c r="Q141" s="22"/>
      <c r="R141" s="22"/>
      <c r="S141" s="18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20"/>
    </row>
    <row r="142" spans="1:33" ht="15.75" customHeight="1" x14ac:dyDescent="0.2">
      <c r="A142" s="13"/>
      <c r="B142" s="13"/>
      <c r="C142" s="22"/>
      <c r="D142" s="15"/>
      <c r="E142" s="15"/>
      <c r="F142" s="14"/>
      <c r="G142" s="14"/>
      <c r="H142" s="15"/>
      <c r="I142" s="15"/>
      <c r="J142" s="22"/>
      <c r="K142" s="22"/>
      <c r="L142" s="15"/>
      <c r="M142" s="15"/>
      <c r="N142" s="15"/>
      <c r="O142" s="15"/>
      <c r="P142" s="22"/>
      <c r="Q142" s="22"/>
      <c r="R142" s="22"/>
      <c r="S142" s="18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20"/>
    </row>
    <row r="143" spans="1:33" ht="15.75" customHeight="1" x14ac:dyDescent="0.2">
      <c r="A143" s="13"/>
      <c r="B143" s="13"/>
      <c r="C143" s="22"/>
      <c r="D143" s="15"/>
      <c r="E143" s="15"/>
      <c r="F143" s="14"/>
      <c r="G143" s="14"/>
      <c r="H143" s="15"/>
      <c r="I143" s="15"/>
      <c r="J143" s="22"/>
      <c r="K143" s="22"/>
      <c r="L143" s="15"/>
      <c r="M143" s="15"/>
      <c r="N143" s="15"/>
      <c r="O143" s="15"/>
      <c r="P143" s="22"/>
      <c r="Q143" s="22"/>
      <c r="R143" s="22"/>
      <c r="S143" s="18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20"/>
    </row>
    <row r="144" spans="1:33" ht="15.75" customHeight="1" x14ac:dyDescent="0.2">
      <c r="A144" s="13"/>
      <c r="B144" s="13"/>
      <c r="C144" s="22"/>
      <c r="D144" s="15"/>
      <c r="E144" s="15"/>
      <c r="F144" s="14"/>
      <c r="G144" s="14"/>
      <c r="H144" s="15"/>
      <c r="I144" s="15"/>
      <c r="J144" s="22"/>
      <c r="K144" s="22"/>
      <c r="L144" s="15"/>
      <c r="M144" s="15"/>
      <c r="N144" s="15"/>
      <c r="O144" s="15"/>
      <c r="P144" s="22"/>
      <c r="Q144" s="22"/>
      <c r="R144" s="22"/>
      <c r="S144" s="18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20"/>
    </row>
    <row r="145" spans="1:33" ht="15.75" customHeight="1" x14ac:dyDescent="0.2">
      <c r="A145" s="13"/>
      <c r="B145" s="13"/>
      <c r="C145" s="22"/>
      <c r="D145" s="15"/>
      <c r="E145" s="15"/>
      <c r="F145" s="14"/>
      <c r="G145" s="14"/>
      <c r="H145" s="15"/>
      <c r="I145" s="15"/>
      <c r="J145" s="22"/>
      <c r="K145" s="22"/>
      <c r="L145" s="15"/>
      <c r="M145" s="15"/>
      <c r="N145" s="15"/>
      <c r="O145" s="15"/>
      <c r="P145" s="22"/>
      <c r="Q145" s="22"/>
      <c r="R145" s="22"/>
      <c r="S145" s="18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20"/>
    </row>
    <row r="146" spans="1:33" ht="15.75" customHeight="1" x14ac:dyDescent="0.2">
      <c r="A146" s="13"/>
      <c r="B146" s="13"/>
      <c r="C146" s="22"/>
      <c r="D146" s="15"/>
      <c r="E146" s="15"/>
      <c r="F146" s="14"/>
      <c r="G146" s="14"/>
      <c r="H146" s="15"/>
      <c r="I146" s="15"/>
      <c r="J146" s="22"/>
      <c r="K146" s="22"/>
      <c r="L146" s="15"/>
      <c r="M146" s="15"/>
      <c r="N146" s="15"/>
      <c r="O146" s="15"/>
      <c r="P146" s="22"/>
      <c r="Q146" s="22"/>
      <c r="R146" s="22"/>
      <c r="S146" s="18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20"/>
    </row>
    <row r="147" spans="1:33" ht="15.75" customHeight="1" x14ac:dyDescent="0.2">
      <c r="A147" s="13"/>
      <c r="B147" s="13"/>
      <c r="C147" s="22"/>
      <c r="D147" s="15"/>
      <c r="E147" s="15"/>
      <c r="F147" s="14"/>
      <c r="G147" s="14"/>
      <c r="H147" s="15"/>
      <c r="I147" s="15"/>
      <c r="J147" s="22"/>
      <c r="K147" s="22"/>
      <c r="L147" s="15"/>
      <c r="M147" s="15"/>
      <c r="N147" s="15"/>
      <c r="O147" s="15"/>
      <c r="P147" s="22"/>
      <c r="Q147" s="22"/>
      <c r="R147" s="22"/>
      <c r="S147" s="18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20"/>
    </row>
    <row r="148" spans="1:33" ht="15.75" customHeight="1" x14ac:dyDescent="0.2">
      <c r="A148" s="13"/>
      <c r="B148" s="13"/>
      <c r="C148" s="22"/>
      <c r="D148" s="15"/>
      <c r="E148" s="15"/>
      <c r="F148" s="14"/>
      <c r="G148" s="14"/>
      <c r="H148" s="15"/>
      <c r="I148" s="15"/>
      <c r="J148" s="22"/>
      <c r="K148" s="22"/>
      <c r="L148" s="15"/>
      <c r="M148" s="15"/>
      <c r="N148" s="15"/>
      <c r="O148" s="15"/>
      <c r="P148" s="22"/>
      <c r="Q148" s="22"/>
      <c r="R148" s="22"/>
      <c r="S148" s="18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20"/>
    </row>
    <row r="149" spans="1:33" ht="15.75" customHeight="1" x14ac:dyDescent="0.2">
      <c r="A149" s="13"/>
      <c r="B149" s="13"/>
      <c r="C149" s="22"/>
      <c r="D149" s="15"/>
      <c r="E149" s="15"/>
      <c r="F149" s="14"/>
      <c r="G149" s="14"/>
      <c r="H149" s="15"/>
      <c r="I149" s="15"/>
      <c r="J149" s="22"/>
      <c r="K149" s="22"/>
      <c r="L149" s="15"/>
      <c r="M149" s="15"/>
      <c r="N149" s="15"/>
      <c r="O149" s="15"/>
      <c r="P149" s="22"/>
      <c r="Q149" s="22"/>
      <c r="R149" s="22"/>
      <c r="S149" s="18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20"/>
    </row>
    <row r="150" spans="1:33" ht="15.75" customHeight="1" x14ac:dyDescent="0.2">
      <c r="A150" s="13"/>
      <c r="B150" s="13"/>
      <c r="C150" s="22"/>
      <c r="D150" s="15"/>
      <c r="E150" s="15"/>
      <c r="F150" s="14"/>
      <c r="G150" s="14"/>
      <c r="H150" s="15"/>
      <c r="I150" s="15"/>
      <c r="J150" s="22"/>
      <c r="K150" s="22"/>
      <c r="L150" s="15"/>
      <c r="M150" s="15"/>
      <c r="N150" s="15"/>
      <c r="O150" s="15"/>
      <c r="P150" s="22"/>
      <c r="Q150" s="22"/>
      <c r="R150" s="22"/>
      <c r="S150" s="18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20"/>
    </row>
    <row r="151" spans="1:33" ht="15.75" customHeight="1" x14ac:dyDescent="0.2">
      <c r="A151" s="13"/>
      <c r="B151" s="13"/>
      <c r="C151" s="22"/>
      <c r="D151" s="15"/>
      <c r="E151" s="15"/>
      <c r="F151" s="14"/>
      <c r="G151" s="14"/>
      <c r="H151" s="15"/>
      <c r="I151" s="15"/>
      <c r="J151" s="22"/>
      <c r="K151" s="22"/>
      <c r="L151" s="15"/>
      <c r="M151" s="15"/>
      <c r="N151" s="15"/>
      <c r="O151" s="15"/>
      <c r="P151" s="22"/>
      <c r="Q151" s="22"/>
      <c r="R151" s="22"/>
      <c r="S151" s="18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20"/>
    </row>
    <row r="152" spans="1:33" ht="15.75" customHeight="1" x14ac:dyDescent="0.2">
      <c r="A152" s="13"/>
      <c r="B152" s="13"/>
      <c r="C152" s="22"/>
      <c r="D152" s="15"/>
      <c r="E152" s="15"/>
      <c r="F152" s="14"/>
      <c r="G152" s="14"/>
      <c r="H152" s="15"/>
      <c r="I152" s="15"/>
      <c r="J152" s="22"/>
      <c r="K152" s="22"/>
      <c r="L152" s="15"/>
      <c r="M152" s="15"/>
      <c r="N152" s="15"/>
      <c r="O152" s="15"/>
      <c r="P152" s="22"/>
      <c r="Q152" s="22"/>
      <c r="R152" s="22"/>
      <c r="S152" s="18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20"/>
    </row>
    <row r="153" spans="1:33" ht="15.75" customHeight="1" x14ac:dyDescent="0.2">
      <c r="A153" s="13"/>
      <c r="B153" s="13"/>
      <c r="C153" s="22"/>
      <c r="D153" s="15"/>
      <c r="E153" s="15"/>
      <c r="F153" s="14"/>
      <c r="G153" s="14"/>
      <c r="H153" s="15"/>
      <c r="I153" s="15"/>
      <c r="J153" s="22"/>
      <c r="K153" s="22"/>
      <c r="L153" s="15"/>
      <c r="M153" s="15"/>
      <c r="N153" s="15"/>
      <c r="O153" s="15"/>
      <c r="P153" s="22"/>
      <c r="Q153" s="22"/>
      <c r="R153" s="22"/>
      <c r="S153" s="18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20"/>
    </row>
    <row r="154" spans="1:33" ht="15.75" customHeight="1" x14ac:dyDescent="0.2">
      <c r="A154" s="13"/>
      <c r="B154" s="13"/>
      <c r="C154" s="22"/>
      <c r="D154" s="15"/>
      <c r="E154" s="15"/>
      <c r="F154" s="14"/>
      <c r="G154" s="14"/>
      <c r="H154" s="15"/>
      <c r="I154" s="15"/>
      <c r="J154" s="22"/>
      <c r="K154" s="22"/>
      <c r="L154" s="15"/>
      <c r="M154" s="15"/>
      <c r="N154" s="15"/>
      <c r="O154" s="15"/>
      <c r="P154" s="22"/>
      <c r="Q154" s="22"/>
      <c r="R154" s="22"/>
      <c r="S154" s="18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20"/>
    </row>
    <row r="155" spans="1:33" ht="15.75" customHeight="1" x14ac:dyDescent="0.2">
      <c r="A155" s="13"/>
      <c r="B155" s="13"/>
      <c r="C155" s="22"/>
      <c r="D155" s="15"/>
      <c r="E155" s="15"/>
      <c r="F155" s="14"/>
      <c r="G155" s="14"/>
      <c r="H155" s="15"/>
      <c r="I155" s="15"/>
      <c r="J155" s="22"/>
      <c r="K155" s="22"/>
      <c r="L155" s="15"/>
      <c r="M155" s="15"/>
      <c r="N155" s="15"/>
      <c r="O155" s="15"/>
      <c r="P155" s="22"/>
      <c r="Q155" s="22"/>
      <c r="R155" s="22"/>
      <c r="S155" s="18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20"/>
    </row>
    <row r="156" spans="1:33" ht="15.75" customHeight="1" x14ac:dyDescent="0.2">
      <c r="A156" s="13"/>
      <c r="B156" s="13"/>
      <c r="C156" s="22"/>
      <c r="D156" s="15"/>
      <c r="E156" s="15"/>
      <c r="F156" s="14"/>
      <c r="G156" s="14"/>
      <c r="H156" s="15"/>
      <c r="I156" s="15"/>
      <c r="J156" s="22"/>
      <c r="K156" s="22"/>
      <c r="L156" s="15"/>
      <c r="M156" s="15"/>
      <c r="N156" s="15"/>
      <c r="O156" s="15"/>
      <c r="P156" s="22"/>
      <c r="Q156" s="22"/>
      <c r="R156" s="22"/>
      <c r="S156" s="18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20"/>
    </row>
    <row r="157" spans="1:33" ht="15.75" customHeight="1" x14ac:dyDescent="0.2">
      <c r="A157" s="13"/>
      <c r="B157" s="13"/>
      <c r="C157" s="22"/>
      <c r="D157" s="15"/>
      <c r="E157" s="15"/>
      <c r="F157" s="14"/>
      <c r="G157" s="14"/>
      <c r="H157" s="15"/>
      <c r="I157" s="15"/>
      <c r="J157" s="22"/>
      <c r="K157" s="22"/>
      <c r="L157" s="15"/>
      <c r="M157" s="15"/>
      <c r="N157" s="15"/>
      <c r="O157" s="15"/>
      <c r="P157" s="22"/>
      <c r="Q157" s="22"/>
      <c r="R157" s="22"/>
      <c r="S157" s="18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20"/>
    </row>
    <row r="158" spans="1:33" ht="15.75" customHeight="1" x14ac:dyDescent="0.2">
      <c r="A158" s="13"/>
      <c r="B158" s="13"/>
      <c r="C158" s="22"/>
      <c r="D158" s="15"/>
      <c r="E158" s="15"/>
      <c r="F158" s="14"/>
      <c r="G158" s="14"/>
      <c r="H158" s="15"/>
      <c r="I158" s="15"/>
      <c r="J158" s="22"/>
      <c r="K158" s="22"/>
      <c r="L158" s="15"/>
      <c r="M158" s="15"/>
      <c r="N158" s="15"/>
      <c r="O158" s="15"/>
      <c r="P158" s="22"/>
      <c r="Q158" s="22"/>
      <c r="R158" s="22"/>
      <c r="S158" s="18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20"/>
    </row>
    <row r="159" spans="1:33" ht="15.75" customHeight="1" x14ac:dyDescent="0.2">
      <c r="A159" s="13"/>
      <c r="B159" s="13"/>
      <c r="C159" s="22"/>
      <c r="D159" s="15"/>
      <c r="E159" s="15"/>
      <c r="F159" s="14"/>
      <c r="G159" s="14"/>
      <c r="H159" s="15"/>
      <c r="I159" s="15"/>
      <c r="J159" s="22"/>
      <c r="K159" s="22"/>
      <c r="L159" s="15"/>
      <c r="M159" s="15"/>
      <c r="N159" s="15"/>
      <c r="O159" s="15"/>
      <c r="P159" s="22"/>
      <c r="Q159" s="22"/>
      <c r="R159" s="22"/>
      <c r="S159" s="18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20"/>
    </row>
    <row r="160" spans="1:33" ht="15.75" customHeight="1" x14ac:dyDescent="0.2">
      <c r="A160" s="13"/>
      <c r="B160" s="13"/>
      <c r="C160" s="22"/>
      <c r="D160" s="15"/>
      <c r="E160" s="15"/>
      <c r="F160" s="14"/>
      <c r="G160" s="14"/>
      <c r="H160" s="15"/>
      <c r="I160" s="15"/>
      <c r="J160" s="22"/>
      <c r="K160" s="22"/>
      <c r="L160" s="15"/>
      <c r="M160" s="15"/>
      <c r="N160" s="15"/>
      <c r="O160" s="15"/>
      <c r="P160" s="22"/>
      <c r="Q160" s="22"/>
      <c r="R160" s="22"/>
      <c r="S160" s="18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20"/>
    </row>
    <row r="161" spans="1:33" ht="15.75" customHeight="1" x14ac:dyDescent="0.2">
      <c r="A161" s="13"/>
      <c r="B161" s="13"/>
      <c r="C161" s="22"/>
      <c r="D161" s="15"/>
      <c r="E161" s="15"/>
      <c r="F161" s="14"/>
      <c r="G161" s="14"/>
      <c r="H161" s="15"/>
      <c r="I161" s="15"/>
      <c r="J161" s="22"/>
      <c r="K161" s="22"/>
      <c r="L161" s="15"/>
      <c r="M161" s="15"/>
      <c r="N161" s="15"/>
      <c r="O161" s="15"/>
      <c r="P161" s="22"/>
      <c r="Q161" s="22"/>
      <c r="R161" s="22"/>
      <c r="S161" s="18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20"/>
    </row>
    <row r="162" spans="1:33" ht="15.75" customHeight="1" x14ac:dyDescent="0.2">
      <c r="A162" s="13"/>
      <c r="B162" s="13"/>
      <c r="C162" s="22"/>
      <c r="D162" s="15"/>
      <c r="E162" s="15"/>
      <c r="F162" s="14"/>
      <c r="G162" s="14"/>
      <c r="H162" s="15"/>
      <c r="I162" s="15"/>
      <c r="J162" s="22"/>
      <c r="K162" s="22"/>
      <c r="L162" s="15"/>
      <c r="M162" s="15"/>
      <c r="N162" s="15"/>
      <c r="O162" s="15"/>
      <c r="P162" s="22"/>
      <c r="Q162" s="22"/>
      <c r="R162" s="22"/>
      <c r="S162" s="18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20"/>
    </row>
    <row r="163" spans="1:33" ht="15.75" customHeight="1" x14ac:dyDescent="0.2">
      <c r="A163" s="13"/>
      <c r="B163" s="13"/>
      <c r="C163" s="22"/>
      <c r="D163" s="15"/>
      <c r="E163" s="15"/>
      <c r="F163" s="14"/>
      <c r="G163" s="14"/>
      <c r="H163" s="15"/>
      <c r="I163" s="15"/>
      <c r="J163" s="22"/>
      <c r="K163" s="22"/>
      <c r="L163" s="15"/>
      <c r="M163" s="15"/>
      <c r="N163" s="15"/>
      <c r="O163" s="15"/>
      <c r="P163" s="22"/>
      <c r="Q163" s="22"/>
      <c r="R163" s="22"/>
      <c r="S163" s="18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20"/>
    </row>
    <row r="164" spans="1:33" ht="15.75" customHeight="1" x14ac:dyDescent="0.2">
      <c r="A164" s="13"/>
      <c r="B164" s="13"/>
      <c r="C164" s="22"/>
      <c r="D164" s="15"/>
      <c r="E164" s="15"/>
      <c r="F164" s="14"/>
      <c r="G164" s="14"/>
      <c r="H164" s="15"/>
      <c r="I164" s="15"/>
      <c r="J164" s="22"/>
      <c r="K164" s="22"/>
      <c r="L164" s="15"/>
      <c r="M164" s="15"/>
      <c r="N164" s="15"/>
      <c r="O164" s="15"/>
      <c r="P164" s="22"/>
      <c r="Q164" s="22"/>
      <c r="R164" s="22"/>
      <c r="S164" s="18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20"/>
    </row>
    <row r="165" spans="1:33" ht="15.75" customHeight="1" x14ac:dyDescent="0.2">
      <c r="A165" s="13"/>
      <c r="B165" s="13"/>
      <c r="C165" s="22"/>
      <c r="D165" s="15"/>
      <c r="E165" s="15"/>
      <c r="F165" s="14"/>
      <c r="G165" s="14"/>
      <c r="H165" s="15"/>
      <c r="I165" s="15"/>
      <c r="J165" s="22"/>
      <c r="K165" s="22"/>
      <c r="L165" s="15"/>
      <c r="M165" s="15"/>
      <c r="N165" s="15"/>
      <c r="O165" s="15"/>
      <c r="P165" s="22"/>
      <c r="Q165" s="22"/>
      <c r="R165" s="22"/>
      <c r="S165" s="18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20"/>
    </row>
    <row r="166" spans="1:33" ht="15.75" customHeight="1" x14ac:dyDescent="0.2">
      <c r="A166" s="13"/>
      <c r="B166" s="13"/>
      <c r="C166" s="22"/>
      <c r="D166" s="15"/>
      <c r="E166" s="15"/>
      <c r="F166" s="14"/>
      <c r="G166" s="14"/>
      <c r="H166" s="15"/>
      <c r="I166" s="15"/>
      <c r="J166" s="22"/>
      <c r="K166" s="22"/>
      <c r="L166" s="15"/>
      <c r="M166" s="15"/>
      <c r="N166" s="15"/>
      <c r="O166" s="15"/>
      <c r="P166" s="22"/>
      <c r="Q166" s="22"/>
      <c r="R166" s="22"/>
      <c r="S166" s="18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20"/>
    </row>
    <row r="167" spans="1:33" ht="15.75" customHeight="1" x14ac:dyDescent="0.2">
      <c r="A167" s="13"/>
      <c r="B167" s="13"/>
      <c r="C167" s="22"/>
      <c r="D167" s="15"/>
      <c r="E167" s="15"/>
      <c r="F167" s="14"/>
      <c r="G167" s="14"/>
      <c r="H167" s="15"/>
      <c r="I167" s="15"/>
      <c r="J167" s="22"/>
      <c r="K167" s="22"/>
      <c r="L167" s="15"/>
      <c r="M167" s="15"/>
      <c r="N167" s="15"/>
      <c r="O167" s="15"/>
      <c r="P167" s="22"/>
      <c r="Q167" s="22"/>
      <c r="R167" s="22"/>
      <c r="S167" s="18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20"/>
    </row>
    <row r="168" spans="1:33" ht="15.75" customHeight="1" x14ac:dyDescent="0.2">
      <c r="A168" s="13"/>
      <c r="B168" s="13"/>
      <c r="C168" s="22"/>
      <c r="D168" s="15"/>
      <c r="E168" s="15"/>
      <c r="F168" s="14"/>
      <c r="G168" s="14"/>
      <c r="H168" s="15"/>
      <c r="I168" s="15"/>
      <c r="J168" s="22"/>
      <c r="K168" s="22"/>
      <c r="L168" s="15"/>
      <c r="M168" s="15"/>
      <c r="N168" s="15"/>
      <c r="O168" s="15"/>
      <c r="P168" s="22"/>
      <c r="Q168" s="22"/>
      <c r="R168" s="22"/>
      <c r="S168" s="18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20"/>
    </row>
    <row r="169" spans="1:33" ht="15.75" customHeight="1" x14ac:dyDescent="0.2">
      <c r="A169" s="13"/>
      <c r="B169" s="13"/>
      <c r="C169" s="22"/>
      <c r="D169" s="15"/>
      <c r="E169" s="15"/>
      <c r="F169" s="14"/>
      <c r="G169" s="14"/>
      <c r="H169" s="15"/>
      <c r="I169" s="15"/>
      <c r="J169" s="22"/>
      <c r="K169" s="22"/>
      <c r="L169" s="15"/>
      <c r="M169" s="15"/>
      <c r="N169" s="15"/>
      <c r="O169" s="15"/>
      <c r="P169" s="22"/>
      <c r="Q169" s="22"/>
      <c r="R169" s="22"/>
      <c r="S169" s="18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20"/>
    </row>
    <row r="170" spans="1:33" ht="15.75" customHeight="1" x14ac:dyDescent="0.2">
      <c r="A170" s="13"/>
      <c r="B170" s="13"/>
      <c r="C170" s="22"/>
      <c r="D170" s="15"/>
      <c r="E170" s="15"/>
      <c r="F170" s="14"/>
      <c r="G170" s="14"/>
      <c r="H170" s="15"/>
      <c r="I170" s="15"/>
      <c r="J170" s="22"/>
      <c r="K170" s="22"/>
      <c r="L170" s="15"/>
      <c r="M170" s="15"/>
      <c r="N170" s="15"/>
      <c r="O170" s="15"/>
      <c r="P170" s="22"/>
      <c r="Q170" s="22"/>
      <c r="R170" s="22"/>
      <c r="S170" s="18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20"/>
    </row>
    <row r="171" spans="1:33" ht="15.75" customHeight="1" x14ac:dyDescent="0.2">
      <c r="A171" s="13"/>
      <c r="B171" s="13"/>
      <c r="C171" s="22"/>
      <c r="D171" s="15"/>
      <c r="E171" s="15"/>
      <c r="F171" s="14"/>
      <c r="G171" s="14"/>
      <c r="H171" s="15"/>
      <c r="I171" s="15"/>
      <c r="J171" s="22"/>
      <c r="K171" s="22"/>
      <c r="L171" s="15"/>
      <c r="M171" s="15"/>
      <c r="N171" s="15"/>
      <c r="O171" s="15"/>
      <c r="P171" s="22"/>
      <c r="Q171" s="22"/>
      <c r="R171" s="22"/>
      <c r="S171" s="18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20"/>
    </row>
    <row r="172" spans="1:33" ht="15.75" customHeight="1" x14ac:dyDescent="0.2">
      <c r="A172" s="13"/>
      <c r="B172" s="13"/>
      <c r="C172" s="22"/>
      <c r="D172" s="15"/>
      <c r="E172" s="15"/>
      <c r="F172" s="14"/>
      <c r="G172" s="14"/>
      <c r="H172" s="15"/>
      <c r="I172" s="15"/>
      <c r="J172" s="22"/>
      <c r="K172" s="22"/>
      <c r="L172" s="15"/>
      <c r="M172" s="15"/>
      <c r="N172" s="15"/>
      <c r="O172" s="15"/>
      <c r="P172" s="22"/>
      <c r="Q172" s="22"/>
      <c r="R172" s="22"/>
      <c r="S172" s="18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20"/>
    </row>
    <row r="173" spans="1:33" ht="15.75" customHeight="1" x14ac:dyDescent="0.2">
      <c r="A173" s="13"/>
      <c r="B173" s="13"/>
      <c r="C173" s="22"/>
      <c r="D173" s="15"/>
      <c r="E173" s="15"/>
      <c r="F173" s="14"/>
      <c r="G173" s="14"/>
      <c r="H173" s="15"/>
      <c r="I173" s="15"/>
      <c r="J173" s="22"/>
      <c r="K173" s="22"/>
      <c r="L173" s="15"/>
      <c r="M173" s="15"/>
      <c r="N173" s="15"/>
      <c r="O173" s="15"/>
      <c r="P173" s="22"/>
      <c r="Q173" s="22"/>
      <c r="R173" s="22"/>
      <c r="S173" s="18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20"/>
    </row>
    <row r="174" spans="1:33" ht="15.75" customHeight="1" x14ac:dyDescent="0.2">
      <c r="A174" s="13"/>
      <c r="B174" s="13"/>
      <c r="C174" s="22"/>
      <c r="D174" s="15"/>
      <c r="E174" s="15"/>
      <c r="F174" s="14"/>
      <c r="G174" s="14"/>
      <c r="H174" s="15"/>
      <c r="I174" s="15"/>
      <c r="J174" s="22"/>
      <c r="K174" s="22"/>
      <c r="L174" s="15"/>
      <c r="M174" s="15"/>
      <c r="N174" s="15"/>
      <c r="O174" s="15"/>
      <c r="P174" s="22"/>
      <c r="Q174" s="22"/>
      <c r="R174" s="22"/>
      <c r="S174" s="18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20"/>
    </row>
    <row r="175" spans="1:33" ht="15.75" customHeight="1" x14ac:dyDescent="0.2">
      <c r="A175" s="13"/>
      <c r="B175" s="13"/>
      <c r="C175" s="22"/>
      <c r="D175" s="15"/>
      <c r="E175" s="15"/>
      <c r="F175" s="14"/>
      <c r="G175" s="14"/>
      <c r="H175" s="15"/>
      <c r="I175" s="15"/>
      <c r="J175" s="22"/>
      <c r="K175" s="22"/>
      <c r="L175" s="15"/>
      <c r="M175" s="15"/>
      <c r="N175" s="15"/>
      <c r="O175" s="15"/>
      <c r="P175" s="22"/>
      <c r="Q175" s="22"/>
      <c r="R175" s="22"/>
      <c r="S175" s="18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20"/>
    </row>
    <row r="176" spans="1:33" ht="15.75" customHeight="1" x14ac:dyDescent="0.2">
      <c r="A176" s="13"/>
      <c r="B176" s="13"/>
      <c r="C176" s="22"/>
      <c r="D176" s="15"/>
      <c r="E176" s="15"/>
      <c r="F176" s="14"/>
      <c r="G176" s="14"/>
      <c r="H176" s="15"/>
      <c r="I176" s="15"/>
      <c r="J176" s="22"/>
      <c r="K176" s="22"/>
      <c r="L176" s="15"/>
      <c r="M176" s="15"/>
      <c r="N176" s="15"/>
      <c r="O176" s="15"/>
      <c r="P176" s="22"/>
      <c r="Q176" s="22"/>
      <c r="R176" s="22"/>
      <c r="S176" s="18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20"/>
    </row>
    <row r="177" spans="1:33" ht="15.75" customHeight="1" x14ac:dyDescent="0.2">
      <c r="A177" s="13"/>
      <c r="B177" s="13"/>
      <c r="C177" s="22"/>
      <c r="D177" s="15"/>
      <c r="E177" s="15"/>
      <c r="F177" s="14"/>
      <c r="G177" s="14"/>
      <c r="H177" s="15"/>
      <c r="I177" s="15"/>
      <c r="J177" s="22"/>
      <c r="K177" s="22"/>
      <c r="L177" s="15"/>
      <c r="M177" s="15"/>
      <c r="N177" s="15"/>
      <c r="O177" s="15"/>
      <c r="P177" s="22"/>
      <c r="Q177" s="22"/>
      <c r="R177" s="22"/>
      <c r="S177" s="18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20"/>
    </row>
    <row r="178" spans="1:33" ht="15.75" customHeight="1" x14ac:dyDescent="0.2">
      <c r="A178" s="13"/>
      <c r="B178" s="13"/>
      <c r="C178" s="22"/>
      <c r="D178" s="15"/>
      <c r="E178" s="15"/>
      <c r="F178" s="14"/>
      <c r="G178" s="14"/>
      <c r="H178" s="15"/>
      <c r="I178" s="15"/>
      <c r="J178" s="22"/>
      <c r="K178" s="22"/>
      <c r="L178" s="15"/>
      <c r="M178" s="15"/>
      <c r="N178" s="15"/>
      <c r="O178" s="15"/>
      <c r="P178" s="22"/>
      <c r="Q178" s="22"/>
      <c r="R178" s="22"/>
      <c r="S178" s="18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20"/>
    </row>
    <row r="179" spans="1:33" ht="15.75" customHeight="1" x14ac:dyDescent="0.2">
      <c r="A179" s="13"/>
      <c r="B179" s="13"/>
      <c r="C179" s="22"/>
      <c r="D179" s="15"/>
      <c r="E179" s="15"/>
      <c r="F179" s="14"/>
      <c r="G179" s="14"/>
      <c r="H179" s="15"/>
      <c r="I179" s="15"/>
      <c r="J179" s="22"/>
      <c r="K179" s="22"/>
      <c r="L179" s="15"/>
      <c r="M179" s="15"/>
      <c r="N179" s="15"/>
      <c r="O179" s="15"/>
      <c r="P179" s="22"/>
      <c r="Q179" s="22"/>
      <c r="R179" s="22"/>
      <c r="S179" s="18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20"/>
    </row>
    <row r="180" spans="1:33" ht="15.75" customHeight="1" x14ac:dyDescent="0.2">
      <c r="A180" s="13"/>
      <c r="B180" s="13"/>
      <c r="C180" s="22"/>
      <c r="D180" s="15"/>
      <c r="E180" s="15"/>
      <c r="F180" s="14"/>
      <c r="G180" s="14"/>
      <c r="H180" s="15"/>
      <c r="I180" s="15"/>
      <c r="J180" s="22"/>
      <c r="K180" s="22"/>
      <c r="L180" s="15"/>
      <c r="M180" s="15"/>
      <c r="N180" s="15"/>
      <c r="O180" s="15"/>
      <c r="P180" s="22"/>
      <c r="Q180" s="22"/>
      <c r="R180" s="22"/>
      <c r="S180" s="18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20"/>
    </row>
    <row r="181" spans="1:33" ht="15.75" customHeight="1" x14ac:dyDescent="0.2">
      <c r="A181" s="13"/>
      <c r="B181" s="13"/>
      <c r="C181" s="22"/>
      <c r="D181" s="15"/>
      <c r="E181" s="15"/>
      <c r="F181" s="14"/>
      <c r="G181" s="14"/>
      <c r="H181" s="15"/>
      <c r="I181" s="15"/>
      <c r="J181" s="22"/>
      <c r="K181" s="22"/>
      <c r="L181" s="15"/>
      <c r="M181" s="15"/>
      <c r="N181" s="15"/>
      <c r="O181" s="15"/>
      <c r="P181" s="22"/>
      <c r="Q181" s="22"/>
      <c r="R181" s="22"/>
      <c r="S181" s="18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20"/>
    </row>
    <row r="182" spans="1:33" ht="15.75" customHeight="1" x14ac:dyDescent="0.2">
      <c r="A182" s="13"/>
      <c r="B182" s="13"/>
      <c r="C182" s="22"/>
      <c r="D182" s="15"/>
      <c r="E182" s="15"/>
      <c r="F182" s="14"/>
      <c r="G182" s="14"/>
      <c r="H182" s="15"/>
      <c r="I182" s="15"/>
      <c r="J182" s="22"/>
      <c r="K182" s="22"/>
      <c r="L182" s="15"/>
      <c r="M182" s="15"/>
      <c r="N182" s="15"/>
      <c r="O182" s="15"/>
      <c r="P182" s="22"/>
      <c r="Q182" s="22"/>
      <c r="R182" s="22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20"/>
    </row>
    <row r="183" spans="1:33" ht="15.75" customHeight="1" x14ac:dyDescent="0.2">
      <c r="A183" s="13"/>
      <c r="B183" s="13"/>
      <c r="C183" s="22"/>
      <c r="D183" s="15"/>
      <c r="E183" s="15"/>
      <c r="F183" s="14"/>
      <c r="G183" s="14"/>
      <c r="H183" s="15"/>
      <c r="I183" s="15"/>
      <c r="J183" s="22"/>
      <c r="K183" s="22"/>
      <c r="L183" s="15"/>
      <c r="M183" s="15"/>
      <c r="N183" s="15"/>
      <c r="O183" s="15"/>
      <c r="P183" s="22"/>
      <c r="Q183" s="22"/>
      <c r="R183" s="22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20"/>
    </row>
    <row r="184" spans="1:33" ht="15.75" customHeight="1" x14ac:dyDescent="0.2">
      <c r="A184" s="13"/>
      <c r="B184" s="13"/>
      <c r="C184" s="22"/>
      <c r="D184" s="15"/>
      <c r="E184" s="15"/>
      <c r="F184" s="14"/>
      <c r="G184" s="14"/>
      <c r="H184" s="15"/>
      <c r="I184" s="15"/>
      <c r="J184" s="22"/>
      <c r="K184" s="22"/>
      <c r="L184" s="15"/>
      <c r="M184" s="15"/>
      <c r="N184" s="15"/>
      <c r="O184" s="15"/>
      <c r="P184" s="22"/>
      <c r="Q184" s="22"/>
      <c r="R184" s="22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20"/>
    </row>
    <row r="185" spans="1:33" ht="15.75" customHeight="1" x14ac:dyDescent="0.2">
      <c r="A185" s="13"/>
      <c r="B185" s="13"/>
      <c r="C185" s="22"/>
      <c r="D185" s="15"/>
      <c r="E185" s="15"/>
      <c r="F185" s="14"/>
      <c r="G185" s="14"/>
      <c r="H185" s="15"/>
      <c r="I185" s="15"/>
      <c r="J185" s="22"/>
      <c r="K185" s="22"/>
      <c r="L185" s="15"/>
      <c r="M185" s="15"/>
      <c r="N185" s="15"/>
      <c r="O185" s="15"/>
      <c r="P185" s="22"/>
      <c r="Q185" s="22"/>
      <c r="R185" s="22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20"/>
    </row>
    <row r="186" spans="1:33" ht="15.75" customHeight="1" x14ac:dyDescent="0.2">
      <c r="A186" s="13"/>
      <c r="B186" s="13"/>
      <c r="C186" s="22"/>
      <c r="D186" s="15"/>
      <c r="E186" s="15"/>
      <c r="F186" s="14"/>
      <c r="G186" s="14"/>
      <c r="H186" s="15"/>
      <c r="I186" s="15"/>
      <c r="J186" s="22"/>
      <c r="K186" s="22"/>
      <c r="L186" s="15"/>
      <c r="M186" s="15"/>
      <c r="N186" s="15"/>
      <c r="O186" s="15"/>
      <c r="P186" s="22"/>
      <c r="Q186" s="22"/>
      <c r="R186" s="22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20"/>
    </row>
    <row r="187" spans="1:33" ht="15.75" customHeight="1" x14ac:dyDescent="0.2">
      <c r="A187" s="13"/>
      <c r="B187" s="13"/>
      <c r="C187" s="22"/>
      <c r="D187" s="15"/>
      <c r="E187" s="15"/>
      <c r="F187" s="14"/>
      <c r="G187" s="14"/>
      <c r="H187" s="15"/>
      <c r="I187" s="15"/>
      <c r="J187" s="22"/>
      <c r="K187" s="22"/>
      <c r="L187" s="15"/>
      <c r="M187" s="15"/>
      <c r="N187" s="15"/>
      <c r="O187" s="15"/>
      <c r="P187" s="22"/>
      <c r="Q187" s="22"/>
      <c r="R187" s="22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20"/>
    </row>
    <row r="188" spans="1:33" ht="15.75" customHeight="1" x14ac:dyDescent="0.2">
      <c r="A188" s="13"/>
      <c r="B188" s="13"/>
      <c r="C188" s="22"/>
      <c r="D188" s="15"/>
      <c r="E188" s="15"/>
      <c r="F188" s="14"/>
      <c r="G188" s="14"/>
      <c r="H188" s="15"/>
      <c r="I188" s="15"/>
      <c r="J188" s="22"/>
      <c r="K188" s="22"/>
      <c r="L188" s="15"/>
      <c r="M188" s="15"/>
      <c r="N188" s="15"/>
      <c r="O188" s="15"/>
      <c r="P188" s="22"/>
      <c r="Q188" s="22"/>
      <c r="R188" s="22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20"/>
    </row>
    <row r="189" spans="1:33" ht="15.75" customHeight="1" x14ac:dyDescent="0.2">
      <c r="A189" s="13"/>
      <c r="B189" s="13"/>
      <c r="C189" s="22"/>
      <c r="D189" s="15"/>
      <c r="E189" s="15"/>
      <c r="F189" s="14"/>
      <c r="G189" s="14"/>
      <c r="H189" s="15"/>
      <c r="I189" s="15"/>
      <c r="J189" s="22"/>
      <c r="K189" s="22"/>
      <c r="L189" s="15"/>
      <c r="M189" s="15"/>
      <c r="N189" s="15"/>
      <c r="O189" s="15"/>
      <c r="P189" s="22"/>
      <c r="Q189" s="22"/>
      <c r="R189" s="22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20"/>
    </row>
    <row r="190" spans="1:33" ht="15.75" customHeight="1" x14ac:dyDescent="0.2">
      <c r="A190" s="13"/>
      <c r="B190" s="13"/>
      <c r="C190" s="22"/>
      <c r="D190" s="15"/>
      <c r="E190" s="15"/>
      <c r="F190" s="14"/>
      <c r="G190" s="14"/>
      <c r="H190" s="15"/>
      <c r="I190" s="15"/>
      <c r="J190" s="22"/>
      <c r="K190" s="22"/>
      <c r="L190" s="15"/>
      <c r="M190" s="15"/>
      <c r="N190" s="15"/>
      <c r="O190" s="15"/>
      <c r="P190" s="22"/>
      <c r="Q190" s="22"/>
      <c r="R190" s="22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20"/>
    </row>
    <row r="191" spans="1:33" ht="15.75" customHeight="1" x14ac:dyDescent="0.2">
      <c r="A191" s="13"/>
      <c r="B191" s="13"/>
      <c r="C191" s="22"/>
      <c r="D191" s="15"/>
      <c r="E191" s="15"/>
      <c r="F191" s="14"/>
      <c r="G191" s="14"/>
      <c r="H191" s="15"/>
      <c r="I191" s="15"/>
      <c r="J191" s="22"/>
      <c r="K191" s="22"/>
      <c r="L191" s="15"/>
      <c r="M191" s="15"/>
      <c r="N191" s="15"/>
      <c r="O191" s="15"/>
      <c r="P191" s="22"/>
      <c r="Q191" s="22"/>
      <c r="R191" s="22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20"/>
    </row>
    <row r="192" spans="1:33" ht="15.75" customHeight="1" x14ac:dyDescent="0.2">
      <c r="A192" s="13"/>
      <c r="B192" s="13"/>
      <c r="C192" s="22"/>
      <c r="D192" s="15"/>
      <c r="E192" s="15"/>
      <c r="F192" s="14"/>
      <c r="G192" s="14"/>
      <c r="H192" s="15"/>
      <c r="I192" s="15"/>
      <c r="J192" s="22"/>
      <c r="K192" s="22"/>
      <c r="L192" s="15"/>
      <c r="M192" s="15"/>
      <c r="N192" s="15"/>
      <c r="O192" s="15"/>
      <c r="P192" s="22"/>
      <c r="Q192" s="22"/>
      <c r="R192" s="22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20"/>
    </row>
    <row r="193" spans="1:33" ht="15.75" customHeight="1" x14ac:dyDescent="0.2">
      <c r="A193" s="13"/>
      <c r="B193" s="13"/>
      <c r="C193" s="22"/>
      <c r="D193" s="15"/>
      <c r="E193" s="15"/>
      <c r="F193" s="14"/>
      <c r="G193" s="14"/>
      <c r="H193" s="15"/>
      <c r="I193" s="15"/>
      <c r="J193" s="22"/>
      <c r="K193" s="22"/>
      <c r="L193" s="15"/>
      <c r="M193" s="15"/>
      <c r="N193" s="15"/>
      <c r="O193" s="15"/>
      <c r="P193" s="22"/>
      <c r="Q193" s="22"/>
      <c r="R193" s="22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20"/>
    </row>
    <row r="194" spans="1:33" ht="15.75" customHeight="1" x14ac:dyDescent="0.2">
      <c r="A194" s="13"/>
      <c r="B194" s="13"/>
      <c r="C194" s="22"/>
      <c r="D194" s="15"/>
      <c r="E194" s="15"/>
      <c r="F194" s="14"/>
      <c r="G194" s="14"/>
      <c r="H194" s="15"/>
      <c r="I194" s="15"/>
      <c r="J194" s="22"/>
      <c r="K194" s="22"/>
      <c r="L194" s="15"/>
      <c r="M194" s="15"/>
      <c r="N194" s="15"/>
      <c r="O194" s="15"/>
      <c r="P194" s="22"/>
      <c r="Q194" s="22"/>
      <c r="R194" s="22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20"/>
    </row>
    <row r="195" spans="1:33" ht="15.75" customHeight="1" x14ac:dyDescent="0.2">
      <c r="C195" s="22"/>
      <c r="D195" s="15"/>
      <c r="E195" s="15"/>
      <c r="F195" s="14"/>
      <c r="G195" s="14"/>
      <c r="H195" s="15"/>
      <c r="I195" s="15"/>
      <c r="J195" s="22"/>
      <c r="K195" s="22"/>
      <c r="L195" s="15"/>
      <c r="M195" s="15"/>
      <c r="N195" s="15"/>
      <c r="O195" s="15"/>
      <c r="P195" s="22"/>
      <c r="Q195" s="22"/>
      <c r="R195" s="22"/>
      <c r="AG195" s="20"/>
    </row>
    <row r="196" spans="1:33" ht="15.75" customHeight="1" x14ac:dyDescent="0.2">
      <c r="C196" s="22"/>
      <c r="D196" s="15"/>
      <c r="E196" s="15"/>
      <c r="F196" s="14"/>
      <c r="G196" s="14"/>
      <c r="H196" s="15"/>
      <c r="I196" s="15"/>
      <c r="J196" s="22"/>
      <c r="K196" s="22"/>
      <c r="L196" s="15"/>
      <c r="M196" s="15"/>
      <c r="N196" s="15"/>
      <c r="O196" s="15"/>
      <c r="P196" s="22"/>
      <c r="Q196" s="22"/>
      <c r="R196" s="22"/>
      <c r="AG196" s="20"/>
    </row>
    <row r="197" spans="1:33" ht="15.75" customHeight="1" x14ac:dyDescent="0.2">
      <c r="C197" s="22"/>
      <c r="D197" s="22"/>
      <c r="E197" s="22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</row>
    <row r="198" spans="1:33" ht="15.75" customHeight="1" x14ac:dyDescent="0.2">
      <c r="C198" s="22"/>
      <c r="D198" s="22"/>
      <c r="E198" s="22"/>
      <c r="F198" s="22"/>
      <c r="G198" s="22"/>
      <c r="H198" s="22"/>
      <c r="I198" s="22"/>
      <c r="J198" s="22"/>
      <c r="K198" s="22"/>
      <c r="L198" s="22"/>
      <c r="M198" s="22"/>
      <c r="N198" s="22"/>
      <c r="O198" s="22"/>
      <c r="P198" s="22"/>
      <c r="Q198" s="22"/>
      <c r="R198" s="22"/>
    </row>
    <row r="199" spans="1:33" ht="15.75" customHeight="1" x14ac:dyDescent="0.2">
      <c r="C199" s="22"/>
      <c r="D199" s="22"/>
      <c r="E199" s="22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</row>
    <row r="200" spans="1:33" ht="15.75" customHeight="1" x14ac:dyDescent="0.2">
      <c r="C200" s="22"/>
      <c r="D200" s="22"/>
      <c r="E200" s="22"/>
      <c r="F200" s="22"/>
      <c r="G200" s="22"/>
      <c r="H200" s="22"/>
      <c r="I200" s="22"/>
      <c r="J200" s="22"/>
      <c r="K200" s="22"/>
      <c r="L200" s="22"/>
      <c r="M200" s="22"/>
      <c r="N200" s="22"/>
      <c r="O200" s="22"/>
      <c r="P200" s="22"/>
      <c r="Q200" s="22"/>
      <c r="R200" s="22"/>
    </row>
    <row r="201" spans="1:33" ht="15.75" customHeight="1" x14ac:dyDescent="0.2">
      <c r="C201" s="22"/>
      <c r="D201" s="22"/>
      <c r="E201" s="22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</row>
    <row r="202" spans="1:33" ht="15.75" customHeight="1" x14ac:dyDescent="0.2">
      <c r="C202" s="22"/>
      <c r="D202" s="22"/>
      <c r="E202" s="22"/>
      <c r="F202" s="22"/>
      <c r="G202" s="22"/>
      <c r="H202" s="22"/>
      <c r="I202" s="22"/>
      <c r="J202" s="22"/>
      <c r="K202" s="22"/>
      <c r="L202" s="22"/>
      <c r="M202" s="22"/>
      <c r="N202" s="22"/>
      <c r="O202" s="22"/>
      <c r="P202" s="22"/>
      <c r="Q202" s="22"/>
      <c r="R202" s="22"/>
    </row>
    <row r="203" spans="1:33" ht="15.75" customHeight="1" x14ac:dyDescent="0.2">
      <c r="C203" s="22"/>
      <c r="D203" s="22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</row>
    <row r="204" spans="1:33" ht="15.75" customHeight="1" x14ac:dyDescent="0.2">
      <c r="C204" s="22"/>
      <c r="D204" s="22"/>
      <c r="E204" s="22"/>
      <c r="F204" s="22"/>
      <c r="G204" s="22"/>
      <c r="H204" s="22"/>
      <c r="I204" s="22"/>
      <c r="J204" s="22"/>
      <c r="K204" s="22"/>
      <c r="L204" s="22"/>
      <c r="M204" s="22"/>
      <c r="N204" s="22"/>
      <c r="O204" s="22"/>
      <c r="P204" s="22"/>
      <c r="Q204" s="22"/>
      <c r="R204" s="22"/>
    </row>
    <row r="205" spans="1:33" ht="15.75" customHeight="1" x14ac:dyDescent="0.2">
      <c r="C205" s="22"/>
      <c r="D205" s="22"/>
      <c r="E205" s="22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</row>
    <row r="206" spans="1:33" ht="15.75" customHeight="1" x14ac:dyDescent="0.2">
      <c r="C206" s="22"/>
      <c r="D206" s="22"/>
      <c r="E206" s="22"/>
      <c r="F206" s="22"/>
      <c r="G206" s="22"/>
      <c r="H206" s="22"/>
      <c r="I206" s="22"/>
      <c r="J206" s="22"/>
      <c r="K206" s="22"/>
      <c r="L206" s="22"/>
      <c r="M206" s="22"/>
      <c r="N206" s="22"/>
      <c r="O206" s="22"/>
      <c r="P206" s="22"/>
      <c r="Q206" s="22"/>
      <c r="R206" s="22"/>
    </row>
    <row r="207" spans="1:33" ht="15.75" customHeight="1" x14ac:dyDescent="0.2">
      <c r="C207" s="22"/>
      <c r="D207" s="22"/>
      <c r="E207" s="22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</row>
    <row r="208" spans="1:33" ht="15.75" customHeight="1" x14ac:dyDescent="0.2">
      <c r="C208" s="22"/>
      <c r="D208" s="22"/>
      <c r="E208" s="22"/>
      <c r="F208" s="22"/>
      <c r="G208" s="22"/>
      <c r="H208" s="22"/>
      <c r="I208" s="22"/>
      <c r="J208" s="22"/>
      <c r="K208" s="22"/>
      <c r="L208" s="22"/>
      <c r="M208" s="22"/>
      <c r="N208" s="22"/>
      <c r="O208" s="22"/>
      <c r="P208" s="22"/>
      <c r="Q208" s="22"/>
      <c r="R208" s="22"/>
    </row>
    <row r="209" spans="3:18" ht="15.75" customHeight="1" x14ac:dyDescent="0.2">
      <c r="C209" s="22"/>
      <c r="D209" s="22"/>
      <c r="E209" s="22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</row>
    <row r="210" spans="3:18" ht="15.75" customHeight="1" x14ac:dyDescent="0.2">
      <c r="C210" s="22"/>
      <c r="D210" s="22"/>
      <c r="E210" s="22"/>
      <c r="F210" s="22"/>
      <c r="G210" s="22"/>
      <c r="H210" s="22"/>
      <c r="I210" s="22"/>
      <c r="J210" s="22"/>
      <c r="K210" s="22"/>
      <c r="L210" s="22"/>
      <c r="M210" s="22"/>
      <c r="N210" s="22"/>
      <c r="O210" s="22"/>
      <c r="P210" s="22"/>
      <c r="Q210" s="22"/>
      <c r="R210" s="22"/>
    </row>
    <row r="211" spans="3:18" ht="15.75" customHeight="1" x14ac:dyDescent="0.2">
      <c r="C211" s="22"/>
      <c r="D211" s="22"/>
      <c r="E211" s="22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</row>
    <row r="212" spans="3:18" ht="15.75" customHeight="1" x14ac:dyDescent="0.2">
      <c r="C212" s="22"/>
      <c r="D212" s="22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  <c r="R212" s="22"/>
    </row>
    <row r="213" spans="3:18" ht="15.75" customHeight="1" x14ac:dyDescent="0.2">
      <c r="C213" s="22"/>
      <c r="D213" s="22"/>
      <c r="E213" s="22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</row>
    <row r="214" spans="3:18" ht="15.75" customHeight="1" x14ac:dyDescent="0.2">
      <c r="C214" s="22"/>
      <c r="D214" s="22"/>
      <c r="E214" s="22"/>
      <c r="F214" s="22"/>
      <c r="G214" s="22"/>
      <c r="H214" s="22"/>
      <c r="I214" s="22"/>
      <c r="J214" s="22"/>
      <c r="K214" s="22"/>
      <c r="L214" s="22"/>
      <c r="M214" s="22"/>
      <c r="N214" s="22"/>
      <c r="O214" s="22"/>
      <c r="P214" s="22"/>
      <c r="Q214" s="22"/>
      <c r="R214" s="22"/>
    </row>
    <row r="215" spans="3:18" ht="15.75" customHeight="1" x14ac:dyDescent="0.2">
      <c r="C215" s="22"/>
      <c r="D215" s="22"/>
      <c r="E215" s="22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</row>
    <row r="216" spans="3:18" ht="15.75" customHeight="1" x14ac:dyDescent="0.2">
      <c r="C216" s="22"/>
      <c r="D216" s="22"/>
      <c r="E216" s="22"/>
      <c r="F216" s="22"/>
      <c r="G216" s="22"/>
      <c r="H216" s="22"/>
      <c r="I216" s="22"/>
      <c r="J216" s="22"/>
      <c r="K216" s="22"/>
      <c r="L216" s="22"/>
      <c r="M216" s="22"/>
      <c r="N216" s="22"/>
      <c r="O216" s="22"/>
      <c r="P216" s="22"/>
      <c r="Q216" s="22"/>
      <c r="R216" s="22"/>
    </row>
    <row r="217" spans="3:18" ht="15.75" customHeight="1" x14ac:dyDescent="0.2">
      <c r="C217" s="22"/>
      <c r="D217" s="22"/>
      <c r="E217" s="22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</row>
    <row r="218" spans="3:18" ht="15.75" customHeight="1" x14ac:dyDescent="0.2">
      <c r="C218" s="22"/>
      <c r="D218" s="22"/>
      <c r="E218" s="22"/>
      <c r="F218" s="22"/>
      <c r="G218" s="22"/>
      <c r="H218" s="22"/>
      <c r="I218" s="22"/>
      <c r="J218" s="22"/>
      <c r="K218" s="22"/>
      <c r="L218" s="22"/>
      <c r="M218" s="22"/>
      <c r="N218" s="22"/>
      <c r="O218" s="22"/>
      <c r="P218" s="22"/>
      <c r="Q218" s="22"/>
      <c r="R218" s="22"/>
    </row>
    <row r="219" spans="3:18" ht="15.75" customHeight="1" x14ac:dyDescent="0.2">
      <c r="C219" s="22"/>
      <c r="D219" s="22"/>
      <c r="E219" s="22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</row>
    <row r="220" spans="3:18" ht="15.75" customHeight="1" x14ac:dyDescent="0.2">
      <c r="C220" s="22"/>
      <c r="D220" s="22"/>
      <c r="E220" s="22"/>
      <c r="F220" s="22"/>
      <c r="G220" s="22"/>
      <c r="H220" s="22"/>
      <c r="I220" s="22"/>
      <c r="J220" s="22"/>
      <c r="K220" s="22"/>
      <c r="L220" s="22"/>
      <c r="M220" s="22"/>
      <c r="N220" s="22"/>
      <c r="O220" s="22"/>
      <c r="P220" s="22"/>
      <c r="Q220" s="22"/>
      <c r="R220" s="22"/>
    </row>
    <row r="221" spans="3:18" ht="15.75" customHeight="1" x14ac:dyDescent="0.15"/>
    <row r="222" spans="3:18" ht="15.75" customHeight="1" x14ac:dyDescent="0.15"/>
    <row r="223" spans="3:18" ht="15.75" customHeight="1" x14ac:dyDescent="0.15"/>
    <row r="224" spans="3:18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AG1000"/>
  <sheetViews>
    <sheetView tabSelected="1" workbookViewId="0">
      <pane xSplit="2" ySplit="3" topLeftCell="C4" activePane="bottomRight" state="frozen"/>
      <selection activeCell="C4" sqref="C4:XFD31"/>
      <selection pane="topRight" activeCell="C4" sqref="C4:XFD31"/>
      <selection pane="bottomLeft" activeCell="C4" sqref="C4:XFD31"/>
      <selection pane="bottomRight" activeCell="C4" sqref="C4:XFD31"/>
    </sheetView>
  </sheetViews>
  <sheetFormatPr baseColWidth="10" defaultColWidth="14.5" defaultRowHeight="15" customHeight="1" x14ac:dyDescent="0.15"/>
  <cols>
    <col min="1" max="1" width="14.83203125" customWidth="1"/>
    <col min="2" max="2" width="44.66406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6.83203125" customWidth="1"/>
    <col min="16" max="16" width="11" customWidth="1"/>
    <col min="17" max="18" width="8.5" customWidth="1"/>
    <col min="19" max="19" width="8.33203125" customWidth="1"/>
    <col min="20" max="20" width="11.5" customWidth="1"/>
    <col min="21" max="21" width="13.33203125" customWidth="1"/>
    <col min="22" max="22" width="13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29" t="str">
        <f ca="1">IFERROR(__xludf.DUMMYFUNCTION("IFERROR(VLOOKUP(B2,IMPORTRANGE(""https://docs.google.com/spreadsheets/d/1x0DhHglkXKoEBOD2MBsuK_EyIr1ouxD2ftIpqOYFa-k/edit?usp=sharing"",""OllieShops-SKU-Specific Info!B1:BJ7000""),4,FALSE),"""")"),"Ilyapa Self Closing Cabinet Hinges Black, 50 Pack - 3/8 Inch Inset Variable Overlay Kitchen Cabinet Door Hinge Hardware")</f>
        <v>Ilyapa Self Closing Cabinet Hinges Black, 50 Pack - 3/8 Inch Inset Variable Overlay Kitchen Cabinet Door Hinge Hardware</v>
      </c>
      <c r="B1" s="30"/>
      <c r="C1" s="31" t="s">
        <v>0</v>
      </c>
      <c r="D1" s="33" t="s">
        <v>1</v>
      </c>
      <c r="E1" s="33" t="s">
        <v>2</v>
      </c>
      <c r="F1" s="35" t="s">
        <v>3</v>
      </c>
      <c r="G1" s="35" t="s">
        <v>4</v>
      </c>
      <c r="H1" s="36" t="s">
        <v>5</v>
      </c>
      <c r="I1" s="33" t="s">
        <v>6</v>
      </c>
      <c r="J1" s="33" t="s">
        <v>7</v>
      </c>
      <c r="K1" s="33" t="s">
        <v>8</v>
      </c>
      <c r="L1" s="33" t="s">
        <v>9</v>
      </c>
      <c r="M1" s="40" t="s">
        <v>10</v>
      </c>
      <c r="N1" s="41" t="s">
        <v>11</v>
      </c>
      <c r="O1" s="33" t="s">
        <v>12</v>
      </c>
      <c r="P1" s="33" t="s">
        <v>13</v>
      </c>
      <c r="Q1" s="33" t="s">
        <v>14</v>
      </c>
      <c r="R1" s="33" t="s">
        <v>15</v>
      </c>
      <c r="S1" s="47" t="s">
        <v>16</v>
      </c>
      <c r="T1" s="42" t="s">
        <v>17</v>
      </c>
      <c r="U1" s="42" t="s">
        <v>18</v>
      </c>
      <c r="V1" s="42" t="s">
        <v>19</v>
      </c>
      <c r="W1" s="42" t="s">
        <v>20</v>
      </c>
      <c r="X1" s="42" t="s">
        <v>21</v>
      </c>
      <c r="Y1" s="42" t="s">
        <v>22</v>
      </c>
      <c r="Z1" s="42" t="s">
        <v>23</v>
      </c>
      <c r="AA1" s="42" t="s">
        <v>24</v>
      </c>
      <c r="AB1" s="42" t="s">
        <v>25</v>
      </c>
      <c r="AC1" s="42" t="s">
        <v>26</v>
      </c>
      <c r="AD1" s="44" t="s">
        <v>27</v>
      </c>
      <c r="AE1" s="45" t="s">
        <v>28</v>
      </c>
      <c r="AF1" s="46" t="s">
        <v>29</v>
      </c>
      <c r="AG1" s="45" t="s">
        <v>30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IFERROR(__xludf.DUMMYFUNCTION("IFERROR(VLOOKUP(B2,IMPORTRANGE(""https://docs.google.com/spreadsheets/d/1x0DhHglkXKoEBOD2MBsuK_EyIr1ouxD2ftIpqOYFa-k/edit?usp=sharing"",""OllieShops-SKU-Specific Info!B1:BJ7000""),3,FALSE),"""")"),"B086VN6QXP")</f>
        <v>B086VN6QXP</v>
      </c>
      <c r="B2" s="3" t="s">
        <v>110</v>
      </c>
      <c r="C2" s="32"/>
      <c r="D2" s="34"/>
      <c r="E2" s="32"/>
      <c r="F2" s="34"/>
      <c r="G2" s="34"/>
      <c r="H2" s="37"/>
      <c r="I2" s="34"/>
      <c r="J2" s="34"/>
      <c r="K2" s="37"/>
      <c r="L2" s="37"/>
      <c r="M2" s="37"/>
      <c r="N2" s="34"/>
      <c r="O2" s="34"/>
      <c r="P2" s="32"/>
      <c r="Q2" s="34"/>
      <c r="R2" s="34"/>
      <c r="S2" s="30"/>
      <c r="T2" s="30"/>
      <c r="U2" s="43"/>
      <c r="V2" s="43"/>
      <c r="W2" s="30"/>
      <c r="X2" s="30"/>
      <c r="Y2" s="30"/>
      <c r="Z2" s="30"/>
      <c r="AA2" s="43"/>
      <c r="AB2" s="43"/>
      <c r="AC2" s="43"/>
      <c r="AD2" s="43"/>
      <c r="AE2" s="30"/>
      <c r="AF2" s="30"/>
      <c r="AG2" s="30"/>
    </row>
    <row r="3" spans="1:33" ht="16" x14ac:dyDescent="0.15">
      <c r="A3" s="38" t="s">
        <v>32</v>
      </c>
      <c r="B3" s="39"/>
      <c r="C3" s="4">
        <f>((AE31+AF31)/0.85)*-1</f>
        <v>20.421323529411765</v>
      </c>
      <c r="D3" s="5">
        <f>SUM(D4:D99763)</f>
        <v>26</v>
      </c>
      <c r="E3" s="5"/>
      <c r="F3" s="6">
        <f t="shared" ref="F3:G3" si="0">SUM(F4:F99763)</f>
        <v>645.74</v>
      </c>
      <c r="G3" s="6">
        <f t="shared" si="0"/>
        <v>-84.45</v>
      </c>
      <c r="H3" s="7">
        <f>G3/F3*-1</f>
        <v>0.13078019016941803</v>
      </c>
      <c r="I3" s="8">
        <f>J3/F3</f>
        <v>1.3358562134140618E-2</v>
      </c>
      <c r="J3" s="6">
        <f>SUM(J4:J99763)</f>
        <v>8.6261579124999628</v>
      </c>
      <c r="K3" s="6">
        <f>J3/D3</f>
        <v>0.33177530432692165</v>
      </c>
      <c r="L3" s="5"/>
      <c r="M3" s="9"/>
      <c r="N3" s="10"/>
      <c r="O3" s="5" t="str">
        <f ca="1">IFERROR(__xludf.DUMMYFUNCTION("IFERROR(VLOOKUP(B2,IMPORTRANGE(""https://docs.google.com/spreadsheets/d/1owCo6kL_VFQ5nPTdNogErmCBLjNiktT1m3SzTrxu3R0/edit#gid=2146806407"",""Ollie Shops - Compiled!b1:g5000""),2,FALSE),"""")"),"")</f>
        <v/>
      </c>
      <c r="P3" s="5"/>
      <c r="Q3" s="11"/>
      <c r="R3" s="11"/>
      <c r="S3" s="23"/>
      <c r="T3" s="10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10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10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5">
        <f>SUM(W4:W99763)</f>
        <v>6</v>
      </c>
      <c r="X3" s="7">
        <f>AVERAGE(X4:X99763)</f>
        <v>9.5238095238095233E-2</v>
      </c>
      <c r="Y3" s="6">
        <f>ROUND(AVERAGE(Y4:Y99763),2)</f>
        <v>1.99</v>
      </c>
      <c r="Z3" s="5"/>
      <c r="AA3" s="5"/>
      <c r="AB3" s="5"/>
      <c r="AC3" s="5"/>
      <c r="AD3" s="5"/>
      <c r="AE3" s="12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Info!B2:BZ7000""),36,false)),"""")*-1"),-0.314272546875)</f>
        <v>-0.314272546875</v>
      </c>
      <c r="AG3" s="6">
        <f>SUM(AG4:AG99763)</f>
        <v>0</v>
      </c>
    </row>
    <row r="4" spans="1:33" s="52" customFormat="1" ht="15.75" hidden="1" customHeight="1" x14ac:dyDescent="0.2">
      <c r="A4" s="13" t="s">
        <v>33</v>
      </c>
      <c r="B4" s="13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48"/>
      <c r="T4" s="48"/>
      <c r="U4" s="49"/>
      <c r="V4" s="54"/>
      <c r="W4" s="48"/>
      <c r="X4" s="48"/>
      <c r="Y4" s="48"/>
      <c r="Z4" s="48"/>
      <c r="AA4" s="48"/>
      <c r="AB4" s="51"/>
      <c r="AC4" s="48"/>
      <c r="AD4" s="48"/>
      <c r="AE4" s="48"/>
      <c r="AF4" s="48"/>
      <c r="AG4" s="48"/>
    </row>
    <row r="5" spans="1:33" s="52" customFormat="1" ht="15.75" hidden="1" customHeight="1" x14ac:dyDescent="0.2">
      <c r="A5" s="13" t="s">
        <v>34</v>
      </c>
      <c r="B5" s="13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48"/>
      <c r="T5" s="48"/>
      <c r="U5" s="49"/>
      <c r="V5" s="54"/>
      <c r="W5" s="48"/>
      <c r="X5" s="48"/>
      <c r="Y5" s="48"/>
      <c r="Z5" s="48"/>
      <c r="AA5" s="48"/>
      <c r="AB5" s="51"/>
      <c r="AC5" s="48"/>
      <c r="AD5" s="48"/>
      <c r="AE5" s="48"/>
      <c r="AF5" s="48"/>
      <c r="AG5" s="48"/>
    </row>
    <row r="6" spans="1:33" s="52" customFormat="1" ht="15.75" hidden="1" customHeight="1" x14ac:dyDescent="0.2">
      <c r="A6" s="13" t="s">
        <v>35</v>
      </c>
      <c r="B6" s="13"/>
      <c r="C6" s="17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48"/>
      <c r="T6" s="48"/>
      <c r="U6" s="49"/>
      <c r="V6" s="54"/>
      <c r="W6" s="48"/>
      <c r="X6" s="48"/>
      <c r="Y6" s="48"/>
      <c r="Z6" s="48"/>
      <c r="AA6" s="48"/>
      <c r="AB6" s="51"/>
      <c r="AC6" s="48"/>
      <c r="AD6" s="48"/>
      <c r="AE6" s="48"/>
      <c r="AF6" s="48"/>
      <c r="AG6" s="48"/>
    </row>
    <row r="7" spans="1:33" s="52" customFormat="1" ht="15.75" hidden="1" customHeight="1" x14ac:dyDescent="0.2">
      <c r="A7" s="13" t="s">
        <v>36</v>
      </c>
      <c r="B7" s="13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48"/>
      <c r="T7" s="48"/>
      <c r="U7" s="49"/>
      <c r="V7" s="54"/>
      <c r="W7" s="48"/>
      <c r="X7" s="48"/>
      <c r="Y7" s="48"/>
      <c r="Z7" s="48"/>
      <c r="AA7" s="48"/>
      <c r="AB7" s="51"/>
      <c r="AC7" s="48"/>
      <c r="AD7" s="48"/>
      <c r="AE7" s="48"/>
      <c r="AF7" s="48"/>
      <c r="AG7" s="48"/>
    </row>
    <row r="8" spans="1:33" s="52" customFormat="1" ht="15.75" hidden="1" customHeight="1" x14ac:dyDescent="0.2">
      <c r="A8" s="13" t="s">
        <v>37</v>
      </c>
      <c r="B8" s="13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48"/>
      <c r="T8" s="48"/>
      <c r="U8" s="49"/>
      <c r="V8" s="54"/>
      <c r="W8" s="48"/>
      <c r="X8" s="48"/>
      <c r="Y8" s="48"/>
      <c r="Z8" s="48"/>
      <c r="AA8" s="48"/>
      <c r="AB8" s="51"/>
      <c r="AC8" s="48"/>
      <c r="AD8" s="48"/>
      <c r="AE8" s="48"/>
      <c r="AF8" s="48"/>
      <c r="AG8" s="48"/>
    </row>
    <row r="9" spans="1:33" s="52" customFormat="1" ht="15.75" hidden="1" customHeight="1" x14ac:dyDescent="0.2">
      <c r="A9" s="13" t="s">
        <v>38</v>
      </c>
      <c r="B9" s="13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48"/>
      <c r="T9" s="48"/>
      <c r="U9" s="49"/>
      <c r="V9" s="54"/>
      <c r="W9" s="48"/>
      <c r="X9" s="48"/>
      <c r="Y9" s="48"/>
      <c r="Z9" s="48"/>
      <c r="AA9" s="48"/>
      <c r="AB9" s="51"/>
      <c r="AC9" s="48"/>
      <c r="AD9" s="48"/>
      <c r="AE9" s="48"/>
      <c r="AF9" s="48"/>
      <c r="AG9" s="48"/>
    </row>
    <row r="10" spans="1:33" s="52" customFormat="1" ht="15.75" hidden="1" customHeight="1" x14ac:dyDescent="0.2">
      <c r="A10" s="13" t="s">
        <v>39</v>
      </c>
      <c r="B10" s="13"/>
      <c r="C10" s="17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48"/>
      <c r="T10" s="48"/>
      <c r="U10" s="49"/>
      <c r="V10" s="54"/>
      <c r="W10" s="48"/>
      <c r="X10" s="48"/>
      <c r="Y10" s="48"/>
      <c r="Z10" s="48"/>
      <c r="AA10" s="48"/>
      <c r="AB10" s="51"/>
      <c r="AC10" s="48"/>
      <c r="AD10" s="48"/>
      <c r="AE10" s="48"/>
      <c r="AF10" s="48"/>
      <c r="AG10" s="48"/>
    </row>
    <row r="11" spans="1:33" s="52" customFormat="1" ht="15.75" hidden="1" customHeight="1" x14ac:dyDescent="0.2">
      <c r="A11" s="13" t="s">
        <v>40</v>
      </c>
      <c r="B11" s="13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48"/>
      <c r="T11" s="48"/>
      <c r="U11" s="49"/>
      <c r="V11" s="54"/>
      <c r="W11" s="48"/>
      <c r="X11" s="48"/>
      <c r="Y11" s="48"/>
      <c r="Z11" s="48"/>
      <c r="AA11" s="48"/>
      <c r="AB11" s="51"/>
      <c r="AC11" s="48"/>
      <c r="AD11" s="48"/>
      <c r="AE11" s="48"/>
      <c r="AF11" s="48"/>
      <c r="AG11" s="48"/>
    </row>
    <row r="12" spans="1:33" s="52" customFormat="1" ht="15.75" hidden="1" customHeight="1" x14ac:dyDescent="0.2">
      <c r="A12" s="13" t="s">
        <v>41</v>
      </c>
      <c r="B12" s="13"/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48"/>
      <c r="T12" s="48"/>
      <c r="U12" s="49"/>
      <c r="V12" s="54"/>
      <c r="W12" s="48"/>
      <c r="X12" s="48"/>
      <c r="Y12" s="48"/>
      <c r="Z12" s="48"/>
      <c r="AA12" s="48"/>
      <c r="AB12" s="51"/>
      <c r="AC12" s="48"/>
      <c r="AD12" s="48"/>
      <c r="AE12" s="48"/>
      <c r="AF12" s="48"/>
      <c r="AG12" s="48"/>
    </row>
    <row r="13" spans="1:33" s="52" customFormat="1" ht="15.75" hidden="1" customHeight="1" x14ac:dyDescent="0.2">
      <c r="A13" s="13" t="s">
        <v>42</v>
      </c>
      <c r="B13" s="13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48"/>
      <c r="T13" s="48"/>
      <c r="U13" s="49"/>
      <c r="V13" s="54"/>
      <c r="W13" s="48"/>
      <c r="X13" s="48"/>
      <c r="Y13" s="48"/>
      <c r="Z13" s="48"/>
      <c r="AA13" s="48"/>
      <c r="AB13" s="51"/>
      <c r="AC13" s="48"/>
      <c r="AD13" s="48"/>
      <c r="AE13" s="48"/>
      <c r="AF13" s="48"/>
      <c r="AG13" s="48"/>
    </row>
    <row r="14" spans="1:33" s="52" customFormat="1" ht="15.75" hidden="1" customHeight="1" x14ac:dyDescent="0.2">
      <c r="A14" s="13" t="s">
        <v>43</v>
      </c>
      <c r="B14" s="13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48"/>
      <c r="T14" s="48"/>
      <c r="U14" s="49"/>
      <c r="V14" s="54"/>
      <c r="W14" s="48"/>
      <c r="X14" s="48"/>
      <c r="Y14" s="48"/>
      <c r="Z14" s="48"/>
      <c r="AA14" s="48"/>
      <c r="AB14" s="51"/>
      <c r="AC14" s="48"/>
      <c r="AD14" s="48"/>
      <c r="AE14" s="48"/>
      <c r="AF14" s="48"/>
      <c r="AG14" s="48"/>
    </row>
    <row r="15" spans="1:33" s="52" customFormat="1" ht="15.75" hidden="1" customHeight="1" x14ac:dyDescent="0.2">
      <c r="A15" s="13" t="s">
        <v>44</v>
      </c>
      <c r="B15" s="13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48"/>
      <c r="T15" s="48"/>
      <c r="U15" s="49"/>
      <c r="V15" s="54"/>
      <c r="W15" s="48"/>
      <c r="X15" s="48"/>
      <c r="Y15" s="48"/>
      <c r="Z15" s="48"/>
      <c r="AA15" s="48"/>
      <c r="AB15" s="51"/>
      <c r="AC15" s="48"/>
      <c r="AD15" s="48"/>
      <c r="AE15" s="48"/>
      <c r="AF15" s="48"/>
      <c r="AG15" s="48"/>
    </row>
    <row r="16" spans="1:33" s="52" customFormat="1" ht="15.75" hidden="1" customHeight="1" x14ac:dyDescent="0.2">
      <c r="A16" s="13" t="s">
        <v>45</v>
      </c>
      <c r="B16" s="13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48"/>
      <c r="T16" s="48"/>
      <c r="U16" s="49"/>
      <c r="V16" s="54"/>
      <c r="W16" s="48"/>
      <c r="X16" s="48"/>
      <c r="Y16" s="48"/>
      <c r="Z16" s="48"/>
      <c r="AA16" s="48"/>
      <c r="AB16" s="51"/>
      <c r="AC16" s="48"/>
      <c r="AD16" s="48"/>
      <c r="AE16" s="48"/>
      <c r="AF16" s="48"/>
      <c r="AG16" s="48"/>
    </row>
    <row r="17" spans="1:33" s="52" customFormat="1" ht="15.75" hidden="1" customHeight="1" x14ac:dyDescent="0.2">
      <c r="A17" s="13" t="s">
        <v>46</v>
      </c>
      <c r="B17" s="13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48"/>
      <c r="T17" s="48"/>
      <c r="U17" s="49"/>
      <c r="V17" s="54"/>
      <c r="W17" s="48"/>
      <c r="X17" s="48"/>
      <c r="Y17" s="48"/>
      <c r="Z17" s="48"/>
      <c r="AA17" s="48"/>
      <c r="AB17" s="51"/>
      <c r="AC17" s="48"/>
      <c r="AD17" s="48"/>
      <c r="AE17" s="48"/>
      <c r="AF17" s="48"/>
      <c r="AG17" s="48"/>
    </row>
    <row r="18" spans="1:33" s="52" customFormat="1" ht="15.75" hidden="1" customHeight="1" x14ac:dyDescent="0.2">
      <c r="A18" s="13" t="s">
        <v>47</v>
      </c>
      <c r="B18" s="13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48"/>
      <c r="T18" s="48"/>
      <c r="U18" s="49"/>
      <c r="V18" s="54"/>
      <c r="W18" s="48"/>
      <c r="X18" s="48"/>
      <c r="Y18" s="48"/>
      <c r="Z18" s="48"/>
      <c r="AA18" s="48"/>
      <c r="AB18" s="51"/>
      <c r="AC18" s="48"/>
      <c r="AD18" s="48"/>
      <c r="AE18" s="48"/>
      <c r="AF18" s="48"/>
      <c r="AG18" s="48"/>
    </row>
    <row r="19" spans="1:33" s="52" customFormat="1" ht="15.75" hidden="1" customHeight="1" x14ac:dyDescent="0.2">
      <c r="A19" s="13" t="s">
        <v>83</v>
      </c>
      <c r="B19" s="13"/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48"/>
      <c r="T19" s="48"/>
      <c r="U19" s="49"/>
      <c r="V19" s="54"/>
      <c r="W19" s="48"/>
      <c r="X19" s="48"/>
      <c r="Y19" s="48"/>
      <c r="Z19" s="48"/>
      <c r="AA19" s="48"/>
      <c r="AB19" s="51"/>
      <c r="AC19" s="48"/>
      <c r="AD19" s="48"/>
      <c r="AE19" s="48"/>
      <c r="AF19" s="48"/>
      <c r="AG19" s="48"/>
    </row>
    <row r="20" spans="1:33" s="52" customFormat="1" ht="15.75" hidden="1" customHeight="1" x14ac:dyDescent="0.2">
      <c r="A20" s="13" t="s">
        <v>49</v>
      </c>
      <c r="B20" s="13"/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48"/>
      <c r="T20" s="48"/>
      <c r="U20" s="49"/>
      <c r="V20" s="54"/>
      <c r="W20" s="48"/>
      <c r="X20" s="48"/>
      <c r="Y20" s="48"/>
      <c r="Z20" s="48"/>
      <c r="AA20" s="48"/>
      <c r="AB20" s="51"/>
      <c r="AC20" s="48"/>
      <c r="AD20" s="48"/>
      <c r="AE20" s="48"/>
      <c r="AF20" s="48"/>
      <c r="AG20" s="48"/>
    </row>
    <row r="21" spans="1:33" s="52" customFormat="1" ht="15.75" hidden="1" customHeight="1" x14ac:dyDescent="0.2">
      <c r="A21" s="13" t="s">
        <v>50</v>
      </c>
      <c r="B21" s="13"/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48"/>
      <c r="T21" s="48"/>
      <c r="U21" s="49"/>
      <c r="V21" s="54"/>
      <c r="W21" s="48"/>
      <c r="X21" s="48"/>
      <c r="Y21" s="48"/>
      <c r="Z21" s="48"/>
      <c r="AA21" s="48"/>
      <c r="AB21" s="51"/>
      <c r="AC21" s="48"/>
      <c r="AD21" s="48"/>
      <c r="AE21" s="48"/>
      <c r="AF21" s="48"/>
      <c r="AG21" s="48"/>
    </row>
    <row r="22" spans="1:33" s="52" customFormat="1" ht="15.75" hidden="1" customHeight="1" x14ac:dyDescent="0.2">
      <c r="A22" s="13" t="s">
        <v>51</v>
      </c>
      <c r="B22" s="13"/>
      <c r="C22" s="17"/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48"/>
      <c r="T22" s="48"/>
      <c r="U22" s="49"/>
      <c r="V22" s="54"/>
      <c r="W22" s="48"/>
      <c r="X22" s="48"/>
      <c r="Y22" s="48"/>
      <c r="Z22" s="48"/>
      <c r="AA22" s="48"/>
      <c r="AB22" s="51"/>
      <c r="AC22" s="48"/>
      <c r="AD22" s="48"/>
      <c r="AE22" s="48"/>
      <c r="AF22" s="48"/>
      <c r="AG22" s="48"/>
    </row>
    <row r="23" spans="1:33" s="52" customFormat="1" ht="15.75" hidden="1" customHeight="1" x14ac:dyDescent="0.2">
      <c r="A23" s="13" t="s">
        <v>52</v>
      </c>
      <c r="B23" s="13"/>
      <c r="C23" s="17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48"/>
      <c r="T23" s="48"/>
      <c r="U23" s="49"/>
      <c r="V23" s="54"/>
      <c r="W23" s="48"/>
      <c r="X23" s="48"/>
      <c r="Y23" s="48"/>
      <c r="Z23" s="48"/>
      <c r="AA23" s="48"/>
      <c r="AB23" s="51"/>
      <c r="AC23" s="48"/>
      <c r="AD23" s="48"/>
      <c r="AE23" s="48"/>
      <c r="AF23" s="48"/>
      <c r="AG23" s="48"/>
    </row>
    <row r="24" spans="1:33" s="52" customFormat="1" ht="15.75" customHeight="1" x14ac:dyDescent="0.2">
      <c r="A24" s="13" t="s">
        <v>53</v>
      </c>
      <c r="B24" s="13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48"/>
      <c r="T24" s="48"/>
      <c r="U24" s="49"/>
      <c r="V24" s="54"/>
      <c r="W24" s="48"/>
      <c r="X24" s="48"/>
      <c r="Y24" s="48"/>
      <c r="Z24" s="48"/>
      <c r="AA24" s="48"/>
      <c r="AB24" s="51"/>
      <c r="AC24" s="48"/>
      <c r="AD24" s="48"/>
      <c r="AE24" s="48"/>
      <c r="AF24" s="48"/>
      <c r="AG24" s="48"/>
    </row>
    <row r="25" spans="1:33" s="52" customFormat="1" ht="15.75" customHeight="1" x14ac:dyDescent="0.2">
      <c r="A25" s="13" t="s">
        <v>54</v>
      </c>
      <c r="B25" s="13" t="s">
        <v>111</v>
      </c>
      <c r="C25" s="17">
        <f t="shared" ref="C25:C31" si="1">IFERROR(F25/D25," - ")</f>
        <v>25.99</v>
      </c>
      <c r="D25" s="17">
        <v>2</v>
      </c>
      <c r="E25" s="17">
        <v>0</v>
      </c>
      <c r="F25" s="17">
        <v>51.98</v>
      </c>
      <c r="G25" s="17">
        <v>0</v>
      </c>
      <c r="H25" s="17">
        <f t="shared" ref="H25:H31" si="2">G25/F25*-1</f>
        <v>0</v>
      </c>
      <c r="I25" s="17">
        <f t="shared" ref="I25:I31" si="3">J25/F25</f>
        <v>0.17391623204437592</v>
      </c>
      <c r="J25" s="17">
        <f t="shared" ref="J25:J31" si="4">F25*0.85+G25+AF25*D25+D25*AE25+AG25+AD25</f>
        <v>9.0401657416666605</v>
      </c>
      <c r="K25" s="17">
        <f t="shared" ref="K25:K31" si="5">J25/D25</f>
        <v>4.5200828708333303</v>
      </c>
      <c r="L25" s="17">
        <v>8</v>
      </c>
      <c r="M25" s="17">
        <f t="shared" ref="M25:M31" si="6">IFERROR(D25/L25,"-")</f>
        <v>0.25</v>
      </c>
      <c r="N25" s="17">
        <v>0</v>
      </c>
      <c r="O25" s="17">
        <f t="shared" ref="O25:P25" si="7">D25/7</f>
        <v>0.2857142857142857</v>
      </c>
      <c r="P25" s="17">
        <f t="shared" si="7"/>
        <v>0</v>
      </c>
      <c r="Q25" s="17">
        <f t="shared" ref="Q25:Q31" si="8">ROUNDDOWN(N25/(O25+P25),0)</f>
        <v>0</v>
      </c>
      <c r="R25" s="17"/>
      <c r="S25" s="48">
        <v>0</v>
      </c>
      <c r="T25" s="48" t="s">
        <v>56</v>
      </c>
      <c r="U25" s="49" t="s">
        <v>56</v>
      </c>
      <c r="V25" s="54" t="s">
        <v>56</v>
      </c>
      <c r="W25" s="48">
        <v>0</v>
      </c>
      <c r="X25" s="48">
        <f t="shared" ref="X25:X31" si="9">IFERROR(W25/D25,0)</f>
        <v>0</v>
      </c>
      <c r="Y25" s="48">
        <f t="shared" ref="Y25:Y31" si="10">IFERROR(G25/(W25+Z25)*-1,0)</f>
        <v>0</v>
      </c>
      <c r="Z25" s="48">
        <v>0</v>
      </c>
      <c r="AA25" s="48" t="s">
        <v>57</v>
      </c>
      <c r="AB25" s="51">
        <f t="shared" ref="AB25:AB31" si="11">IF(OR(AA25="UsLargeStandardSize",AA25="UsSmallStandardSize"),-0.69,-0.48)</f>
        <v>-0.69</v>
      </c>
      <c r="AC25" s="48">
        <v>0.15455951388888886</v>
      </c>
      <c r="AD25" s="48">
        <f t="shared" ref="AD25:AD31" si="12">IFERROR(AB25*AC25*D25*2,0)</f>
        <v>-0.42658425833333324</v>
      </c>
      <c r="AE25" s="48">
        <v>-6.58</v>
      </c>
      <c r="AF25" s="48">
        <v>-10.778124999999999</v>
      </c>
      <c r="AG25" s="48">
        <v>0</v>
      </c>
    </row>
    <row r="26" spans="1:33" s="52" customFormat="1" ht="15.75" customHeight="1" x14ac:dyDescent="0.2">
      <c r="A26" s="13" t="s">
        <v>58</v>
      </c>
      <c r="B26" s="13" t="s">
        <v>112</v>
      </c>
      <c r="C26" s="17">
        <f t="shared" si="1"/>
        <v>26.99</v>
      </c>
      <c r="D26" s="17">
        <v>1</v>
      </c>
      <c r="E26" s="17">
        <v>0</v>
      </c>
      <c r="F26" s="17">
        <v>26.99</v>
      </c>
      <c r="G26" s="17">
        <v>0</v>
      </c>
      <c r="H26" s="17">
        <f t="shared" si="2"/>
        <v>0</v>
      </c>
      <c r="I26" s="17">
        <f t="shared" si="3"/>
        <v>0.19896564916018272</v>
      </c>
      <c r="J26" s="17">
        <f t="shared" si="4"/>
        <v>5.3700828708333317</v>
      </c>
      <c r="K26" s="17">
        <f t="shared" si="5"/>
        <v>5.3700828708333317</v>
      </c>
      <c r="L26" s="17">
        <v>17</v>
      </c>
      <c r="M26" s="17">
        <f t="shared" si="6"/>
        <v>5.8823529411764705E-2</v>
      </c>
      <c r="N26" s="17">
        <v>24</v>
      </c>
      <c r="O26" s="17">
        <f t="shared" ref="O26:P26" si="13">D26/7</f>
        <v>0.14285714285714285</v>
      </c>
      <c r="P26" s="17">
        <f t="shared" si="13"/>
        <v>0</v>
      </c>
      <c r="Q26" s="17">
        <f t="shared" si="8"/>
        <v>168</v>
      </c>
      <c r="R26" s="17"/>
      <c r="S26" s="48">
        <v>0</v>
      </c>
      <c r="T26" s="48" t="s">
        <v>56</v>
      </c>
      <c r="U26" s="49" t="s">
        <v>56</v>
      </c>
      <c r="V26" s="54" t="s">
        <v>56</v>
      </c>
      <c r="W26" s="48">
        <v>0</v>
      </c>
      <c r="X26" s="48">
        <f t="shared" si="9"/>
        <v>0</v>
      </c>
      <c r="Y26" s="48">
        <f t="shared" si="10"/>
        <v>0</v>
      </c>
      <c r="Z26" s="48">
        <v>0</v>
      </c>
      <c r="AA26" s="48" t="s">
        <v>57</v>
      </c>
      <c r="AB26" s="51">
        <f t="shared" si="11"/>
        <v>-0.69</v>
      </c>
      <c r="AC26" s="48">
        <v>0.15455951388888886</v>
      </c>
      <c r="AD26" s="48">
        <f t="shared" si="12"/>
        <v>-0.21329212916666662</v>
      </c>
      <c r="AE26" s="48">
        <v>-6.58</v>
      </c>
      <c r="AF26" s="48">
        <v>-10.778124999999999</v>
      </c>
      <c r="AG26" s="48">
        <v>0</v>
      </c>
    </row>
    <row r="27" spans="1:33" s="52" customFormat="1" ht="15.75" customHeight="1" x14ac:dyDescent="0.2">
      <c r="A27" s="13" t="s">
        <v>60</v>
      </c>
      <c r="B27" s="13" t="s">
        <v>113</v>
      </c>
      <c r="C27" s="17">
        <f t="shared" si="1"/>
        <v>26.99</v>
      </c>
      <c r="D27" s="17">
        <v>2</v>
      </c>
      <c r="E27" s="17">
        <v>0</v>
      </c>
      <c r="F27" s="17">
        <v>53.98</v>
      </c>
      <c r="G27" s="17">
        <v>-15.74</v>
      </c>
      <c r="H27" s="17">
        <f t="shared" si="2"/>
        <v>0.29158947758429049</v>
      </c>
      <c r="I27" s="17">
        <f t="shared" si="3"/>
        <v>-9.2623828424107796E-2</v>
      </c>
      <c r="J27" s="17">
        <f t="shared" si="4"/>
        <v>-4.9998342583333386</v>
      </c>
      <c r="K27" s="17">
        <f t="shared" si="5"/>
        <v>-2.4999171291666693</v>
      </c>
      <c r="L27" s="17">
        <v>15</v>
      </c>
      <c r="M27" s="17">
        <f t="shared" si="6"/>
        <v>0.13333333333333333</v>
      </c>
      <c r="N27" s="17">
        <v>82</v>
      </c>
      <c r="O27" s="17">
        <f t="shared" ref="O27:P27" si="14">D27/7</f>
        <v>0.2857142857142857</v>
      </c>
      <c r="P27" s="17">
        <f t="shared" si="14"/>
        <v>0</v>
      </c>
      <c r="Q27" s="17">
        <f t="shared" si="8"/>
        <v>287</v>
      </c>
      <c r="R27" s="17"/>
      <c r="S27" s="48">
        <v>0</v>
      </c>
      <c r="T27" s="48" t="s">
        <v>56</v>
      </c>
      <c r="U27" s="49" t="s">
        <v>56</v>
      </c>
      <c r="V27" s="54" t="s">
        <v>56</v>
      </c>
      <c r="W27" s="48">
        <v>0</v>
      </c>
      <c r="X27" s="48">
        <f t="shared" si="9"/>
        <v>0</v>
      </c>
      <c r="Y27" s="48">
        <f t="shared" si="10"/>
        <v>0</v>
      </c>
      <c r="Z27" s="48">
        <v>0</v>
      </c>
      <c r="AA27" s="48" t="s">
        <v>57</v>
      </c>
      <c r="AB27" s="51">
        <f t="shared" si="11"/>
        <v>-0.69</v>
      </c>
      <c r="AC27" s="48">
        <v>0.15455951388888886</v>
      </c>
      <c r="AD27" s="48">
        <f t="shared" si="12"/>
        <v>-0.42658425833333324</v>
      </c>
      <c r="AE27" s="48">
        <v>-6.58</v>
      </c>
      <c r="AF27" s="48">
        <v>-10.778124999999999</v>
      </c>
      <c r="AG27" s="48">
        <v>0</v>
      </c>
    </row>
    <row r="28" spans="1:33" s="52" customFormat="1" ht="15.75" customHeight="1" x14ac:dyDescent="0.2">
      <c r="A28" s="13" t="s">
        <v>61</v>
      </c>
      <c r="B28" s="13"/>
      <c r="C28" s="17">
        <f t="shared" si="1"/>
        <v>26.99</v>
      </c>
      <c r="D28" s="17">
        <v>1</v>
      </c>
      <c r="E28" s="17">
        <v>0</v>
      </c>
      <c r="F28" s="17">
        <v>26.99</v>
      </c>
      <c r="G28" s="17">
        <v>-14.4</v>
      </c>
      <c r="H28" s="17">
        <f t="shared" si="2"/>
        <v>0.53353093738421642</v>
      </c>
      <c r="I28" s="17">
        <f t="shared" si="3"/>
        <v>-0.33456528822403364</v>
      </c>
      <c r="J28" s="17">
        <f t="shared" si="4"/>
        <v>-9.0299171291666678</v>
      </c>
      <c r="K28" s="17">
        <f t="shared" si="5"/>
        <v>-9.0299171291666678</v>
      </c>
      <c r="L28" s="17">
        <v>15</v>
      </c>
      <c r="M28" s="17">
        <f t="shared" si="6"/>
        <v>6.6666666666666666E-2</v>
      </c>
      <c r="N28" s="17">
        <v>91</v>
      </c>
      <c r="O28" s="17">
        <f t="shared" ref="O28:P28" si="15">D28/7</f>
        <v>0.14285714285714285</v>
      </c>
      <c r="P28" s="17">
        <f t="shared" si="15"/>
        <v>0</v>
      </c>
      <c r="Q28" s="17">
        <f t="shared" si="8"/>
        <v>637</v>
      </c>
      <c r="R28" s="17"/>
      <c r="S28" s="48">
        <v>6.5934065934065936E-2</v>
      </c>
      <c r="T28" s="48" t="s">
        <v>56</v>
      </c>
      <c r="U28" s="49" t="s">
        <v>56</v>
      </c>
      <c r="V28" s="54" t="s">
        <v>56</v>
      </c>
      <c r="W28" s="48">
        <v>0</v>
      </c>
      <c r="X28" s="48">
        <f t="shared" si="9"/>
        <v>0</v>
      </c>
      <c r="Y28" s="48">
        <f t="shared" si="10"/>
        <v>0</v>
      </c>
      <c r="Z28" s="48">
        <v>0</v>
      </c>
      <c r="AA28" s="48" t="s">
        <v>57</v>
      </c>
      <c r="AB28" s="51">
        <f t="shared" si="11"/>
        <v>-0.69</v>
      </c>
      <c r="AC28" s="48">
        <v>0.15455951388888886</v>
      </c>
      <c r="AD28" s="48">
        <f t="shared" si="12"/>
        <v>-0.21329212916666662</v>
      </c>
      <c r="AE28" s="48">
        <v>-6.58</v>
      </c>
      <c r="AF28" s="48">
        <v>-10.778124999999999</v>
      </c>
      <c r="AG28" s="48">
        <v>0</v>
      </c>
    </row>
    <row r="29" spans="1:33" s="52" customFormat="1" ht="15.75" customHeight="1" x14ac:dyDescent="0.2">
      <c r="A29" s="13" t="s">
        <v>62</v>
      </c>
      <c r="B29" s="13"/>
      <c r="C29" s="17">
        <f t="shared" si="1"/>
        <v>24.99</v>
      </c>
      <c r="D29" s="17">
        <v>2</v>
      </c>
      <c r="E29" s="17">
        <v>0</v>
      </c>
      <c r="F29" s="17">
        <v>49.98</v>
      </c>
      <c r="G29" s="17">
        <v>-12.56</v>
      </c>
      <c r="H29" s="17">
        <f t="shared" si="2"/>
        <v>0.25130052020808324</v>
      </c>
      <c r="I29" s="17">
        <f t="shared" si="3"/>
        <v>-0.10232961046918776</v>
      </c>
      <c r="J29" s="17">
        <f t="shared" si="4"/>
        <v>-5.1144339312500042</v>
      </c>
      <c r="K29" s="17">
        <f t="shared" si="5"/>
        <v>-2.5572169656250021</v>
      </c>
      <c r="L29" s="17">
        <v>16</v>
      </c>
      <c r="M29" s="17">
        <f t="shared" si="6"/>
        <v>0.125</v>
      </c>
      <c r="N29" s="17">
        <v>79</v>
      </c>
      <c r="O29" s="17">
        <f t="shared" ref="O29:P29" si="16">D29/7</f>
        <v>0.2857142857142857</v>
      </c>
      <c r="P29" s="17">
        <f t="shared" si="16"/>
        <v>0</v>
      </c>
      <c r="Q29" s="17">
        <f t="shared" si="8"/>
        <v>276</v>
      </c>
      <c r="R29" s="17"/>
      <c r="S29" s="48">
        <v>9.8360655737704916E-2</v>
      </c>
      <c r="T29" s="48" t="s">
        <v>56</v>
      </c>
      <c r="U29" s="49" t="s">
        <v>56</v>
      </c>
      <c r="V29" s="54" t="s">
        <v>56</v>
      </c>
      <c r="W29" s="48">
        <v>0</v>
      </c>
      <c r="X29" s="48">
        <f t="shared" si="9"/>
        <v>0</v>
      </c>
      <c r="Y29" s="48">
        <f t="shared" si="10"/>
        <v>0</v>
      </c>
      <c r="Z29" s="48">
        <v>0</v>
      </c>
      <c r="AA29" s="48" t="s">
        <v>57</v>
      </c>
      <c r="AB29" s="51">
        <f t="shared" si="11"/>
        <v>-0.69</v>
      </c>
      <c r="AC29" s="48">
        <v>0.11637098958333333</v>
      </c>
      <c r="AD29" s="48">
        <f t="shared" si="12"/>
        <v>-0.32118393125</v>
      </c>
      <c r="AE29" s="48">
        <v>-6.58</v>
      </c>
      <c r="AF29" s="48">
        <v>-10.778124999999999</v>
      </c>
      <c r="AG29" s="48">
        <v>0</v>
      </c>
    </row>
    <row r="30" spans="1:33" s="52" customFormat="1" ht="15.75" customHeight="1" x14ac:dyDescent="0.2">
      <c r="A30" s="13" t="s">
        <v>63</v>
      </c>
      <c r="B30" s="13"/>
      <c r="C30" s="17">
        <f t="shared" si="1"/>
        <v>24.99</v>
      </c>
      <c r="D30" s="17">
        <v>9</v>
      </c>
      <c r="E30" s="17">
        <v>0</v>
      </c>
      <c r="F30" s="17">
        <v>224.91</v>
      </c>
      <c r="G30" s="17">
        <v>-19.760000000000002</v>
      </c>
      <c r="H30" s="17">
        <f t="shared" si="2"/>
        <v>8.7857365168289542E-2</v>
      </c>
      <c r="I30" s="17">
        <f t="shared" si="3"/>
        <v>6.1113544570606033E-2</v>
      </c>
      <c r="J30" s="17">
        <f t="shared" si="4"/>
        <v>13.745047309375003</v>
      </c>
      <c r="K30" s="17">
        <f t="shared" si="5"/>
        <v>1.5272274788194449</v>
      </c>
      <c r="L30" s="17">
        <v>26</v>
      </c>
      <c r="M30" s="17">
        <f t="shared" si="6"/>
        <v>0.34615384615384615</v>
      </c>
      <c r="N30" s="17">
        <v>60</v>
      </c>
      <c r="O30" s="17">
        <f t="shared" ref="O30:P30" si="17">D30/7</f>
        <v>1.2857142857142858</v>
      </c>
      <c r="P30" s="17">
        <f t="shared" si="17"/>
        <v>0</v>
      </c>
      <c r="Q30" s="17">
        <f t="shared" si="8"/>
        <v>46</v>
      </c>
      <c r="R30" s="17"/>
      <c r="S30" s="48">
        <v>0.16822429906542061</v>
      </c>
      <c r="T30" s="48" t="s">
        <v>56</v>
      </c>
      <c r="U30" s="49" t="s">
        <v>56</v>
      </c>
      <c r="V30" s="54" t="s">
        <v>56</v>
      </c>
      <c r="W30" s="48">
        <v>3</v>
      </c>
      <c r="X30" s="48">
        <f t="shared" si="9"/>
        <v>0.33333333333333331</v>
      </c>
      <c r="Y30" s="48">
        <f t="shared" si="10"/>
        <v>6.5866666666666669</v>
      </c>
      <c r="Z30" s="48">
        <v>0</v>
      </c>
      <c r="AA30" s="48" t="s">
        <v>57</v>
      </c>
      <c r="AB30" s="51">
        <f t="shared" si="11"/>
        <v>-0.69</v>
      </c>
      <c r="AC30" s="48">
        <v>0.11637098958333333</v>
      </c>
      <c r="AD30" s="48">
        <f t="shared" si="12"/>
        <v>-1.4453276906250001</v>
      </c>
      <c r="AE30" s="48">
        <v>-6.58</v>
      </c>
      <c r="AF30" s="48">
        <v>-10.778124999999999</v>
      </c>
      <c r="AG30" s="48">
        <v>0</v>
      </c>
    </row>
    <row r="31" spans="1:33" s="52" customFormat="1" ht="15.75" customHeight="1" x14ac:dyDescent="0.2">
      <c r="A31" s="13" t="s">
        <v>64</v>
      </c>
      <c r="B31" s="13"/>
      <c r="C31" s="17">
        <f t="shared" si="1"/>
        <v>23.434444444444445</v>
      </c>
      <c r="D31" s="17">
        <v>9</v>
      </c>
      <c r="E31" s="17">
        <v>0</v>
      </c>
      <c r="F31" s="17">
        <v>210.91</v>
      </c>
      <c r="G31" s="17">
        <v>-21.99</v>
      </c>
      <c r="H31" s="17">
        <f t="shared" si="2"/>
        <v>0.10426248162723437</v>
      </c>
      <c r="I31" s="17">
        <f t="shared" si="3"/>
        <v>-1.825198855554601E-3</v>
      </c>
      <c r="J31" s="17">
        <f t="shared" si="4"/>
        <v>-0.38495269062502091</v>
      </c>
      <c r="K31" s="17">
        <f t="shared" si="5"/>
        <v>-4.2772521180557882E-2</v>
      </c>
      <c r="L31" s="17">
        <v>19</v>
      </c>
      <c r="M31" s="17">
        <f t="shared" si="6"/>
        <v>0.47368421052631576</v>
      </c>
      <c r="N31" s="17">
        <v>47</v>
      </c>
      <c r="O31" s="17">
        <f t="shared" ref="O31:P31" si="18">D31/7</f>
        <v>1.2857142857142858</v>
      </c>
      <c r="P31" s="17">
        <f t="shared" si="18"/>
        <v>0</v>
      </c>
      <c r="Q31" s="17">
        <f t="shared" si="8"/>
        <v>36</v>
      </c>
      <c r="R31" s="17" t="str">
        <f ca="1">IFERROR(__xludf.DUMMYFUNCTION("IFERROR(VLOOKUP($B$2,IMPORTRANGE(""https://docs.google.com/spreadsheets/d/1KiWZV1ko8G7lnRucBRBd29jj3Be6ltMfljMDqzOkQmI/edit#gid=1381463014"",""Lookup!A:F""),6,FALSE),"""")"),"")</f>
        <v/>
      </c>
      <c r="S31" s="48">
        <v>0.57971014492753625</v>
      </c>
      <c r="T31" s="48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1" s="49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1" s="54" t="str">
        <f ca="1">IFERROR(__xludf.DUMMYFUNCTION("IFERROR(VLOOKUP($B$2,IMPORTRANGE(""https://docs.google.com/spreadsheets/d/1KiWZV1ko8G7lnRucBRBd29jj3Be6ltMfljMDqzOkQmI/edit#gid=1381463014"",""Lookup!A:D""),2,FALSE),"""")"),"")</f>
        <v/>
      </c>
      <c r="W31" s="48">
        <v>3</v>
      </c>
      <c r="X31" s="48">
        <f t="shared" si="9"/>
        <v>0.33333333333333331</v>
      </c>
      <c r="Y31" s="48">
        <f t="shared" si="10"/>
        <v>7.3299999999999992</v>
      </c>
      <c r="Z31" s="48">
        <v>0</v>
      </c>
      <c r="AA31" s="48" t="s">
        <v>57</v>
      </c>
      <c r="AB31" s="51">
        <f t="shared" si="11"/>
        <v>-0.69</v>
      </c>
      <c r="AC31" s="48">
        <v>0.11637098958333333</v>
      </c>
      <c r="AD31" s="48">
        <f t="shared" si="12"/>
        <v>-1.4453276906250001</v>
      </c>
      <c r="AE31" s="48">
        <v>-6.58</v>
      </c>
      <c r="AF31" s="48">
        <v>-10.778124999999999</v>
      </c>
      <c r="AG31" s="48">
        <v>0</v>
      </c>
    </row>
    <row r="32" spans="1:33" ht="15.75" customHeight="1" x14ac:dyDescent="0.2">
      <c r="A32" s="13"/>
      <c r="B32" s="13"/>
      <c r="C32" s="24"/>
      <c r="D32" s="15"/>
      <c r="E32" s="15"/>
      <c r="F32" s="14"/>
      <c r="G32" s="14"/>
      <c r="H32" s="14"/>
      <c r="I32" s="15"/>
      <c r="J32" s="15"/>
      <c r="K32" s="15"/>
      <c r="L32" s="15"/>
      <c r="M32" s="16"/>
      <c r="N32" s="15"/>
      <c r="O32" s="15"/>
      <c r="P32" s="15"/>
      <c r="Q32" s="15"/>
      <c r="R32" s="15"/>
      <c r="S32" s="18"/>
      <c r="T32" s="13"/>
      <c r="U32" s="19"/>
      <c r="V32" s="1"/>
      <c r="W32" s="13"/>
      <c r="X32" s="13"/>
      <c r="Y32" s="13"/>
      <c r="Z32" s="13"/>
      <c r="AA32" s="13"/>
      <c r="AB32" s="13"/>
      <c r="AC32" s="13"/>
      <c r="AD32" s="13"/>
      <c r="AE32" s="20"/>
      <c r="AF32" s="20"/>
      <c r="AG32" s="20"/>
    </row>
    <row r="33" spans="1:33" ht="15.75" customHeight="1" x14ac:dyDescent="0.2">
      <c r="A33" s="13"/>
      <c r="B33" s="13"/>
      <c r="C33" s="24"/>
      <c r="D33" s="15"/>
      <c r="E33" s="15"/>
      <c r="F33" s="14"/>
      <c r="G33" s="14"/>
      <c r="H33" s="14"/>
      <c r="I33" s="15"/>
      <c r="J33" s="15"/>
      <c r="K33" s="15"/>
      <c r="L33" s="15"/>
      <c r="M33" s="16"/>
      <c r="N33" s="15"/>
      <c r="O33" s="15"/>
      <c r="P33" s="15"/>
      <c r="Q33" s="15"/>
      <c r="R33" s="15"/>
      <c r="S33" s="18"/>
      <c r="T33" s="13"/>
      <c r="U33" s="19"/>
      <c r="V33" s="1"/>
      <c r="W33" s="13"/>
      <c r="X33" s="13"/>
      <c r="Y33" s="13"/>
      <c r="Z33" s="13"/>
      <c r="AA33" s="13"/>
      <c r="AB33" s="13"/>
      <c r="AC33" s="13"/>
      <c r="AD33" s="13"/>
      <c r="AE33" s="20"/>
      <c r="AF33" s="20"/>
      <c r="AG33" s="20"/>
    </row>
    <row r="34" spans="1:33" ht="15.75" customHeight="1" x14ac:dyDescent="0.2">
      <c r="A34" s="13"/>
      <c r="B34" s="13"/>
      <c r="C34" s="24"/>
      <c r="D34" s="15"/>
      <c r="E34" s="15"/>
      <c r="F34" s="14"/>
      <c r="G34" s="14"/>
      <c r="H34" s="14"/>
      <c r="I34" s="15"/>
      <c r="J34" s="15"/>
      <c r="K34" s="15"/>
      <c r="L34" s="15"/>
      <c r="M34" s="16"/>
      <c r="N34" s="15"/>
      <c r="O34" s="15"/>
      <c r="P34" s="15"/>
      <c r="Q34" s="15"/>
      <c r="R34" s="15"/>
      <c r="S34" s="18"/>
      <c r="T34" s="13"/>
      <c r="U34" s="19"/>
      <c r="V34" s="1"/>
      <c r="W34" s="13"/>
      <c r="X34" s="13"/>
      <c r="Y34" s="13"/>
      <c r="Z34" s="13"/>
      <c r="AA34" s="13"/>
      <c r="AB34" s="13"/>
      <c r="AC34" s="13"/>
      <c r="AD34" s="13"/>
      <c r="AE34" s="20"/>
      <c r="AF34" s="20"/>
      <c r="AG34" s="20"/>
    </row>
    <row r="35" spans="1:33" ht="15.75" customHeight="1" x14ac:dyDescent="0.2">
      <c r="A35" s="13"/>
      <c r="B35" s="13"/>
      <c r="C35" s="24"/>
      <c r="D35" s="15"/>
      <c r="E35" s="15"/>
      <c r="F35" s="14"/>
      <c r="G35" s="14"/>
      <c r="H35" s="14"/>
      <c r="I35" s="15"/>
      <c r="J35" s="15"/>
      <c r="K35" s="15"/>
      <c r="L35" s="15"/>
      <c r="M35" s="16"/>
      <c r="N35" s="15"/>
      <c r="O35" s="15"/>
      <c r="P35" s="15"/>
      <c r="Q35" s="15"/>
      <c r="R35" s="15"/>
      <c r="S35" s="18"/>
      <c r="T35" s="13"/>
      <c r="U35" s="19"/>
      <c r="V35" s="1"/>
      <c r="W35" s="13"/>
      <c r="X35" s="13"/>
      <c r="Y35" s="13"/>
      <c r="Z35" s="13"/>
      <c r="AA35" s="13"/>
      <c r="AB35" s="13"/>
      <c r="AC35" s="13"/>
      <c r="AD35" s="13"/>
      <c r="AE35" s="20"/>
      <c r="AF35" s="20"/>
      <c r="AG35" s="20"/>
    </row>
    <row r="36" spans="1:33" ht="15.75" customHeight="1" x14ac:dyDescent="0.2">
      <c r="A36" s="13"/>
      <c r="B36" s="13"/>
      <c r="C36" s="24"/>
      <c r="D36" s="15"/>
      <c r="E36" s="15"/>
      <c r="F36" s="14"/>
      <c r="G36" s="14"/>
      <c r="H36" s="14"/>
      <c r="I36" s="15"/>
      <c r="J36" s="15"/>
      <c r="K36" s="15"/>
      <c r="L36" s="15"/>
      <c r="M36" s="16"/>
      <c r="N36" s="15"/>
      <c r="O36" s="15"/>
      <c r="P36" s="15"/>
      <c r="Q36" s="15"/>
      <c r="R36" s="15"/>
      <c r="S36" s="18"/>
      <c r="T36" s="13"/>
      <c r="U36" s="19"/>
      <c r="V36" s="1"/>
      <c r="W36" s="13"/>
      <c r="X36" s="13"/>
      <c r="Y36" s="13"/>
      <c r="Z36" s="13"/>
      <c r="AA36" s="13"/>
      <c r="AB36" s="13"/>
      <c r="AC36" s="13"/>
      <c r="AD36" s="13"/>
      <c r="AE36" s="20"/>
      <c r="AF36" s="20"/>
      <c r="AG36" s="20"/>
    </row>
    <row r="37" spans="1:33" ht="15.75" customHeight="1" x14ac:dyDescent="0.2">
      <c r="A37" s="13"/>
      <c r="B37" s="13"/>
      <c r="C37" s="24"/>
      <c r="D37" s="15"/>
      <c r="E37" s="15"/>
      <c r="F37" s="14"/>
      <c r="G37" s="14"/>
      <c r="H37" s="14"/>
      <c r="I37" s="15"/>
      <c r="J37" s="15"/>
      <c r="K37" s="15"/>
      <c r="L37" s="15"/>
      <c r="M37" s="16"/>
      <c r="N37" s="15"/>
      <c r="O37" s="15"/>
      <c r="P37" s="15"/>
      <c r="Q37" s="15"/>
      <c r="R37" s="15"/>
      <c r="S37" s="18"/>
      <c r="T37" s="13"/>
      <c r="U37" s="19"/>
      <c r="V37" s="1"/>
      <c r="W37" s="13"/>
      <c r="X37" s="13"/>
      <c r="Y37" s="13"/>
      <c r="Z37" s="13"/>
      <c r="AA37" s="13"/>
      <c r="AB37" s="13"/>
      <c r="AC37" s="13"/>
      <c r="AD37" s="13"/>
      <c r="AE37" s="20"/>
      <c r="AF37" s="20"/>
      <c r="AG37" s="20"/>
    </row>
    <row r="38" spans="1:33" ht="15.75" customHeight="1" x14ac:dyDescent="0.2">
      <c r="A38" s="13"/>
      <c r="B38" s="13"/>
      <c r="C38" s="24"/>
      <c r="D38" s="15"/>
      <c r="E38" s="15"/>
      <c r="F38" s="14"/>
      <c r="G38" s="14"/>
      <c r="H38" s="14"/>
      <c r="I38" s="15"/>
      <c r="J38" s="15"/>
      <c r="K38" s="15"/>
      <c r="L38" s="15"/>
      <c r="M38" s="16"/>
      <c r="N38" s="15"/>
      <c r="O38" s="15"/>
      <c r="P38" s="15"/>
      <c r="Q38" s="15"/>
      <c r="R38" s="15"/>
      <c r="S38" s="18"/>
      <c r="T38" s="13"/>
      <c r="U38" s="19"/>
      <c r="V38" s="1"/>
      <c r="W38" s="13"/>
      <c r="X38" s="13"/>
      <c r="Y38" s="13"/>
      <c r="Z38" s="13"/>
      <c r="AA38" s="13"/>
      <c r="AB38" s="13"/>
      <c r="AC38" s="13"/>
      <c r="AD38" s="13"/>
      <c r="AE38" s="20"/>
      <c r="AF38" s="20"/>
      <c r="AG38" s="20"/>
    </row>
    <row r="39" spans="1:33" ht="15.75" customHeight="1" x14ac:dyDescent="0.2">
      <c r="A39" s="13"/>
      <c r="B39" s="13"/>
      <c r="C39" s="24"/>
      <c r="D39" s="15"/>
      <c r="E39" s="15"/>
      <c r="F39" s="14"/>
      <c r="G39" s="14"/>
      <c r="H39" s="14"/>
      <c r="I39" s="15"/>
      <c r="J39" s="15"/>
      <c r="K39" s="15"/>
      <c r="L39" s="15"/>
      <c r="M39" s="16"/>
      <c r="N39" s="15"/>
      <c r="O39" s="15"/>
      <c r="P39" s="15"/>
      <c r="Q39" s="15"/>
      <c r="R39" s="15"/>
      <c r="S39" s="18"/>
      <c r="T39" s="13"/>
      <c r="U39" s="19"/>
      <c r="V39" s="1"/>
      <c r="W39" s="13"/>
      <c r="X39" s="13"/>
      <c r="Y39" s="13"/>
      <c r="Z39" s="13"/>
      <c r="AA39" s="13"/>
      <c r="AB39" s="13"/>
      <c r="AC39" s="13"/>
      <c r="AD39" s="13"/>
      <c r="AE39" s="20"/>
      <c r="AF39" s="20"/>
      <c r="AG39" s="20"/>
    </row>
    <row r="40" spans="1:33" ht="15.75" customHeight="1" x14ac:dyDescent="0.2">
      <c r="A40" s="13"/>
      <c r="B40" s="13"/>
      <c r="C40" s="24"/>
      <c r="D40" s="15"/>
      <c r="E40" s="15"/>
      <c r="F40" s="14"/>
      <c r="G40" s="14"/>
      <c r="H40" s="14"/>
      <c r="I40" s="15"/>
      <c r="J40" s="15"/>
      <c r="K40" s="15"/>
      <c r="L40" s="15"/>
      <c r="M40" s="16"/>
      <c r="N40" s="15"/>
      <c r="O40" s="15"/>
      <c r="P40" s="15"/>
      <c r="Q40" s="15"/>
      <c r="R40" s="15"/>
      <c r="S40" s="18"/>
      <c r="T40" s="13"/>
      <c r="U40" s="19"/>
      <c r="V40" s="1"/>
      <c r="W40" s="13"/>
      <c r="X40" s="13"/>
      <c r="Y40" s="13"/>
      <c r="Z40" s="13"/>
      <c r="AA40" s="13"/>
      <c r="AB40" s="13"/>
      <c r="AC40" s="13"/>
      <c r="AD40" s="13"/>
      <c r="AE40" s="20"/>
      <c r="AF40" s="20"/>
      <c r="AG40" s="20"/>
    </row>
    <row r="41" spans="1:33" ht="15.75" customHeight="1" x14ac:dyDescent="0.2">
      <c r="A41" s="13"/>
      <c r="B41" s="13"/>
      <c r="C41" s="24"/>
      <c r="D41" s="15"/>
      <c r="E41" s="15"/>
      <c r="F41" s="14"/>
      <c r="G41" s="14"/>
      <c r="H41" s="14"/>
      <c r="I41" s="15"/>
      <c r="J41" s="15"/>
      <c r="K41" s="15"/>
      <c r="L41" s="15"/>
      <c r="M41" s="16"/>
      <c r="N41" s="15"/>
      <c r="O41" s="15"/>
      <c r="P41" s="15"/>
      <c r="Q41" s="15"/>
      <c r="R41" s="15"/>
      <c r="S41" s="18"/>
      <c r="T41" s="13"/>
      <c r="U41" s="19"/>
      <c r="V41" s="1"/>
      <c r="W41" s="13"/>
      <c r="X41" s="13"/>
      <c r="Y41" s="13"/>
      <c r="Z41" s="13"/>
      <c r="AA41" s="13"/>
      <c r="AB41" s="13"/>
      <c r="AC41" s="13"/>
      <c r="AD41" s="13"/>
      <c r="AE41" s="20"/>
      <c r="AF41" s="20"/>
      <c r="AG41" s="20"/>
    </row>
    <row r="42" spans="1:33" ht="15.75" customHeight="1" x14ac:dyDescent="0.2">
      <c r="A42" s="13"/>
      <c r="B42" s="13"/>
      <c r="C42" s="24"/>
      <c r="D42" s="15"/>
      <c r="E42" s="15"/>
      <c r="F42" s="14"/>
      <c r="G42" s="14"/>
      <c r="H42" s="14"/>
      <c r="I42" s="15"/>
      <c r="J42" s="15"/>
      <c r="K42" s="15"/>
      <c r="L42" s="15"/>
      <c r="M42" s="16"/>
      <c r="N42" s="15"/>
      <c r="O42" s="15"/>
      <c r="P42" s="15"/>
      <c r="Q42" s="15"/>
      <c r="R42" s="15"/>
      <c r="S42" s="18"/>
      <c r="T42" s="13"/>
      <c r="U42" s="19"/>
      <c r="V42" s="1"/>
      <c r="W42" s="13"/>
      <c r="X42" s="13"/>
      <c r="Y42" s="13"/>
      <c r="Z42" s="13"/>
      <c r="AA42" s="13"/>
      <c r="AB42" s="13"/>
      <c r="AC42" s="13"/>
      <c r="AD42" s="13"/>
      <c r="AE42" s="20"/>
      <c r="AF42" s="20"/>
      <c r="AG42" s="20"/>
    </row>
    <row r="43" spans="1:33" ht="15.75" customHeight="1" x14ac:dyDescent="0.2">
      <c r="A43" s="13"/>
      <c r="B43" s="13"/>
      <c r="C43" s="24"/>
      <c r="D43" s="15"/>
      <c r="E43" s="15"/>
      <c r="F43" s="14"/>
      <c r="G43" s="14"/>
      <c r="H43" s="14"/>
      <c r="I43" s="15"/>
      <c r="J43" s="15"/>
      <c r="K43" s="15"/>
      <c r="L43" s="15"/>
      <c r="M43" s="16"/>
      <c r="N43" s="15"/>
      <c r="O43" s="15"/>
      <c r="P43" s="15"/>
      <c r="Q43" s="15"/>
      <c r="R43" s="15"/>
      <c r="S43" s="18"/>
      <c r="T43" s="13"/>
      <c r="U43" s="19"/>
      <c r="V43" s="1"/>
      <c r="W43" s="13"/>
      <c r="X43" s="13"/>
      <c r="Y43" s="13"/>
      <c r="Z43" s="13"/>
      <c r="AA43" s="13"/>
      <c r="AB43" s="13"/>
      <c r="AC43" s="13"/>
      <c r="AD43" s="13"/>
      <c r="AE43" s="20"/>
      <c r="AF43" s="20"/>
      <c r="AG43" s="20"/>
    </row>
    <row r="44" spans="1:33" ht="15.75" customHeight="1" x14ac:dyDescent="0.2">
      <c r="A44" s="13"/>
      <c r="B44" s="13"/>
      <c r="C44" s="24"/>
      <c r="D44" s="15"/>
      <c r="E44" s="15"/>
      <c r="F44" s="14"/>
      <c r="G44" s="14"/>
      <c r="H44" s="14"/>
      <c r="I44" s="15"/>
      <c r="J44" s="15"/>
      <c r="K44" s="15"/>
      <c r="L44" s="15"/>
      <c r="M44" s="16"/>
      <c r="N44" s="15"/>
      <c r="O44" s="15"/>
      <c r="P44" s="15"/>
      <c r="Q44" s="15"/>
      <c r="R44" s="15"/>
      <c r="S44" s="18"/>
      <c r="T44" s="13"/>
      <c r="U44" s="19"/>
      <c r="V44" s="1"/>
      <c r="W44" s="13"/>
      <c r="X44" s="13"/>
      <c r="Y44" s="13"/>
      <c r="Z44" s="13"/>
      <c r="AA44" s="13"/>
      <c r="AB44" s="13"/>
      <c r="AC44" s="13"/>
      <c r="AD44" s="13"/>
      <c r="AE44" s="20"/>
      <c r="AF44" s="20"/>
      <c r="AG44" s="20"/>
    </row>
    <row r="45" spans="1:33" ht="15.75" customHeight="1" x14ac:dyDescent="0.2">
      <c r="A45" s="13"/>
      <c r="B45" s="13"/>
      <c r="C45" s="24"/>
      <c r="D45" s="15"/>
      <c r="E45" s="15"/>
      <c r="F45" s="14"/>
      <c r="G45" s="14"/>
      <c r="H45" s="14"/>
      <c r="I45" s="15"/>
      <c r="J45" s="15"/>
      <c r="K45" s="15"/>
      <c r="L45" s="15"/>
      <c r="M45" s="16"/>
      <c r="N45" s="15"/>
      <c r="O45" s="15"/>
      <c r="P45" s="15"/>
      <c r="Q45" s="15"/>
      <c r="R45" s="15"/>
      <c r="S45" s="18"/>
      <c r="T45" s="13"/>
      <c r="U45" s="19"/>
      <c r="V45" s="1"/>
      <c r="W45" s="13"/>
      <c r="X45" s="13"/>
      <c r="Y45" s="13"/>
      <c r="Z45" s="13"/>
      <c r="AA45" s="13"/>
      <c r="AB45" s="13"/>
      <c r="AC45" s="13"/>
      <c r="AD45" s="13"/>
      <c r="AE45" s="20"/>
      <c r="AF45" s="20"/>
      <c r="AG45" s="20"/>
    </row>
    <row r="46" spans="1:33" ht="15.75" customHeight="1" x14ac:dyDescent="0.2">
      <c r="A46" s="13"/>
      <c r="B46" s="13"/>
      <c r="C46" s="24"/>
      <c r="D46" s="15"/>
      <c r="E46" s="15"/>
      <c r="F46" s="14"/>
      <c r="G46" s="14"/>
      <c r="H46" s="14"/>
      <c r="I46" s="15"/>
      <c r="J46" s="15"/>
      <c r="K46" s="15"/>
      <c r="L46" s="15"/>
      <c r="M46" s="16"/>
      <c r="N46" s="15"/>
      <c r="O46" s="15"/>
      <c r="P46" s="15"/>
      <c r="Q46" s="15"/>
      <c r="R46" s="15"/>
      <c r="S46" s="18"/>
      <c r="T46" s="13"/>
      <c r="U46" s="19"/>
      <c r="V46" s="1"/>
      <c r="W46" s="13"/>
      <c r="X46" s="13"/>
      <c r="Y46" s="13"/>
      <c r="Z46" s="13"/>
      <c r="AA46" s="13"/>
      <c r="AB46" s="13"/>
      <c r="AC46" s="13"/>
      <c r="AD46" s="13"/>
      <c r="AE46" s="20"/>
      <c r="AF46" s="20"/>
      <c r="AG46" s="20"/>
    </row>
    <row r="47" spans="1:33" ht="15.75" customHeight="1" x14ac:dyDescent="0.2">
      <c r="A47" s="13"/>
      <c r="B47" s="13"/>
      <c r="C47" s="24"/>
      <c r="D47" s="15"/>
      <c r="E47" s="15"/>
      <c r="F47" s="14"/>
      <c r="G47" s="14"/>
      <c r="H47" s="14"/>
      <c r="I47" s="15"/>
      <c r="J47" s="15"/>
      <c r="K47" s="15"/>
      <c r="L47" s="15"/>
      <c r="M47" s="16"/>
      <c r="N47" s="15"/>
      <c r="O47" s="15"/>
      <c r="P47" s="15"/>
      <c r="Q47" s="15"/>
      <c r="R47" s="15"/>
      <c r="S47" s="18"/>
      <c r="T47" s="13"/>
      <c r="U47" s="19"/>
      <c r="V47" s="1"/>
      <c r="W47" s="13"/>
      <c r="X47" s="13"/>
      <c r="Y47" s="13"/>
      <c r="Z47" s="13"/>
      <c r="AA47" s="13"/>
      <c r="AB47" s="13"/>
      <c r="AC47" s="13"/>
      <c r="AD47" s="13"/>
      <c r="AE47" s="20"/>
      <c r="AF47" s="20"/>
      <c r="AG47" s="20"/>
    </row>
    <row r="48" spans="1:33" ht="15.75" customHeight="1" x14ac:dyDescent="0.2">
      <c r="A48" s="13"/>
      <c r="B48" s="13"/>
      <c r="C48" s="24"/>
      <c r="D48" s="15"/>
      <c r="E48" s="15"/>
      <c r="F48" s="14"/>
      <c r="G48" s="14"/>
      <c r="H48" s="14"/>
      <c r="I48" s="15"/>
      <c r="J48" s="15"/>
      <c r="K48" s="15"/>
      <c r="L48" s="15"/>
      <c r="M48" s="16"/>
      <c r="N48" s="15"/>
      <c r="O48" s="15"/>
      <c r="P48" s="15"/>
      <c r="Q48" s="15"/>
      <c r="R48" s="15"/>
      <c r="S48" s="18"/>
      <c r="T48" s="13"/>
      <c r="U48" s="19"/>
      <c r="V48" s="1"/>
      <c r="W48" s="13"/>
      <c r="X48" s="13"/>
      <c r="Y48" s="13"/>
      <c r="Z48" s="13"/>
      <c r="AA48" s="13"/>
      <c r="AB48" s="13"/>
      <c r="AC48" s="13"/>
      <c r="AD48" s="13"/>
      <c r="AE48" s="20"/>
      <c r="AF48" s="20"/>
      <c r="AG48" s="20"/>
    </row>
    <row r="49" spans="1:33" ht="15.75" customHeight="1" x14ac:dyDescent="0.2">
      <c r="A49" s="13"/>
      <c r="B49" s="13"/>
      <c r="C49" s="24"/>
      <c r="D49" s="15"/>
      <c r="E49" s="15"/>
      <c r="F49" s="14"/>
      <c r="G49" s="14"/>
      <c r="H49" s="14"/>
      <c r="I49" s="15"/>
      <c r="J49" s="15"/>
      <c r="K49" s="15"/>
      <c r="L49" s="15"/>
      <c r="M49" s="16"/>
      <c r="N49" s="15"/>
      <c r="O49" s="15"/>
      <c r="P49" s="15"/>
      <c r="Q49" s="15"/>
      <c r="R49" s="15"/>
      <c r="S49" s="18"/>
      <c r="T49" s="13"/>
      <c r="U49" s="19"/>
      <c r="V49" s="1"/>
      <c r="W49" s="13"/>
      <c r="X49" s="13"/>
      <c r="Y49" s="13"/>
      <c r="Z49" s="13"/>
      <c r="AA49" s="13"/>
      <c r="AB49" s="13"/>
      <c r="AC49" s="13"/>
      <c r="AD49" s="13"/>
      <c r="AE49" s="20"/>
      <c r="AF49" s="20"/>
      <c r="AG49" s="20"/>
    </row>
    <row r="50" spans="1:33" ht="15.75" customHeight="1" x14ac:dyDescent="0.2">
      <c r="A50" s="13"/>
      <c r="B50" s="13"/>
      <c r="C50" s="24"/>
      <c r="D50" s="15"/>
      <c r="E50" s="15"/>
      <c r="F50" s="14"/>
      <c r="G50" s="14"/>
      <c r="H50" s="14"/>
      <c r="I50" s="15"/>
      <c r="J50" s="15"/>
      <c r="K50" s="15"/>
      <c r="L50" s="15"/>
      <c r="M50" s="16"/>
      <c r="N50" s="15"/>
      <c r="O50" s="15"/>
      <c r="P50" s="15"/>
      <c r="Q50" s="15"/>
      <c r="R50" s="15"/>
      <c r="S50" s="18"/>
      <c r="T50" s="13"/>
      <c r="U50" s="19"/>
      <c r="V50" s="1"/>
      <c r="W50" s="13"/>
      <c r="X50" s="13"/>
      <c r="Y50" s="13"/>
      <c r="Z50" s="13"/>
      <c r="AA50" s="13"/>
      <c r="AB50" s="13"/>
      <c r="AC50" s="13"/>
      <c r="AD50" s="13"/>
      <c r="AE50" s="20"/>
      <c r="AF50" s="20"/>
      <c r="AG50" s="20"/>
    </row>
    <row r="51" spans="1:33" ht="15.75" customHeight="1" x14ac:dyDescent="0.2">
      <c r="A51" s="13"/>
      <c r="B51" s="13"/>
      <c r="C51" s="24"/>
      <c r="D51" s="15"/>
      <c r="E51" s="15"/>
      <c r="F51" s="14"/>
      <c r="G51" s="14"/>
      <c r="H51" s="14"/>
      <c r="I51" s="15"/>
      <c r="J51" s="15"/>
      <c r="K51" s="15"/>
      <c r="L51" s="15"/>
      <c r="M51" s="16"/>
      <c r="N51" s="15"/>
      <c r="O51" s="15"/>
      <c r="P51" s="15"/>
      <c r="Q51" s="15"/>
      <c r="R51" s="15"/>
      <c r="S51" s="18"/>
      <c r="T51" s="13"/>
      <c r="U51" s="19"/>
      <c r="V51" s="1"/>
      <c r="W51" s="13"/>
      <c r="X51" s="13"/>
      <c r="Y51" s="13"/>
      <c r="Z51" s="13"/>
      <c r="AA51" s="13"/>
      <c r="AB51" s="13"/>
      <c r="AC51" s="13"/>
      <c r="AD51" s="13"/>
      <c r="AE51" s="20"/>
      <c r="AF51" s="20"/>
      <c r="AG51" s="20"/>
    </row>
    <row r="52" spans="1:33" ht="15.75" customHeight="1" x14ac:dyDescent="0.2">
      <c r="A52" s="13"/>
      <c r="B52" s="13"/>
      <c r="C52" s="24"/>
      <c r="D52" s="15"/>
      <c r="E52" s="15"/>
      <c r="F52" s="14"/>
      <c r="G52" s="14"/>
      <c r="H52" s="14"/>
      <c r="I52" s="15"/>
      <c r="J52" s="15"/>
      <c r="K52" s="15"/>
      <c r="L52" s="15"/>
      <c r="M52" s="16"/>
      <c r="N52" s="15"/>
      <c r="O52" s="15"/>
      <c r="P52" s="15"/>
      <c r="Q52" s="15"/>
      <c r="R52" s="15"/>
      <c r="S52" s="18"/>
      <c r="T52" s="13"/>
      <c r="U52" s="19"/>
      <c r="V52" s="1"/>
      <c r="W52" s="13"/>
      <c r="X52" s="13"/>
      <c r="Y52" s="13"/>
      <c r="Z52" s="13"/>
      <c r="AA52" s="13"/>
      <c r="AB52" s="13"/>
      <c r="AC52" s="13"/>
      <c r="AD52" s="13"/>
      <c r="AE52" s="20"/>
      <c r="AF52" s="20"/>
      <c r="AG52" s="20"/>
    </row>
    <row r="53" spans="1:33" ht="15.75" customHeight="1" x14ac:dyDescent="0.2">
      <c r="A53" s="13"/>
      <c r="B53" s="13"/>
      <c r="C53" s="24"/>
      <c r="D53" s="15"/>
      <c r="E53" s="15"/>
      <c r="F53" s="14"/>
      <c r="G53" s="14"/>
      <c r="H53" s="14"/>
      <c r="I53" s="15"/>
      <c r="J53" s="15"/>
      <c r="K53" s="15"/>
      <c r="L53" s="15"/>
      <c r="M53" s="16"/>
      <c r="N53" s="15"/>
      <c r="O53" s="15"/>
      <c r="P53" s="15"/>
      <c r="Q53" s="15"/>
      <c r="R53" s="15"/>
      <c r="S53" s="18"/>
      <c r="T53" s="13"/>
      <c r="U53" s="19"/>
      <c r="V53" s="1"/>
      <c r="W53" s="13"/>
      <c r="X53" s="13"/>
      <c r="Y53" s="13"/>
      <c r="Z53" s="13"/>
      <c r="AA53" s="13"/>
      <c r="AB53" s="13"/>
      <c r="AC53" s="13"/>
      <c r="AD53" s="13"/>
      <c r="AE53" s="20"/>
      <c r="AF53" s="20"/>
      <c r="AG53" s="20"/>
    </row>
    <row r="54" spans="1:33" ht="15.75" customHeight="1" x14ac:dyDescent="0.2">
      <c r="A54" s="13"/>
      <c r="B54" s="13"/>
      <c r="C54" s="24"/>
      <c r="D54" s="15"/>
      <c r="E54" s="15"/>
      <c r="F54" s="14"/>
      <c r="G54" s="14"/>
      <c r="H54" s="14"/>
      <c r="I54" s="15"/>
      <c r="J54" s="15"/>
      <c r="K54" s="15"/>
      <c r="L54" s="15"/>
      <c r="M54" s="16"/>
      <c r="N54" s="15"/>
      <c r="O54" s="15"/>
      <c r="P54" s="15"/>
      <c r="Q54" s="15"/>
      <c r="R54" s="15"/>
      <c r="S54" s="18"/>
      <c r="T54" s="13"/>
      <c r="U54" s="19"/>
      <c r="V54" s="1"/>
      <c r="W54" s="13"/>
      <c r="X54" s="13"/>
      <c r="Y54" s="13"/>
      <c r="Z54" s="13"/>
      <c r="AA54" s="13"/>
      <c r="AB54" s="13"/>
      <c r="AC54" s="13"/>
      <c r="AD54" s="13"/>
      <c r="AE54" s="20"/>
      <c r="AF54" s="20"/>
      <c r="AG54" s="20"/>
    </row>
    <row r="55" spans="1:33" ht="15.75" customHeight="1" x14ac:dyDescent="0.2">
      <c r="A55" s="13"/>
      <c r="B55" s="13"/>
      <c r="C55" s="24"/>
      <c r="D55" s="15"/>
      <c r="E55" s="15"/>
      <c r="F55" s="14"/>
      <c r="G55" s="14"/>
      <c r="H55" s="14"/>
      <c r="I55" s="15"/>
      <c r="J55" s="15"/>
      <c r="K55" s="15"/>
      <c r="L55" s="15"/>
      <c r="M55" s="16"/>
      <c r="N55" s="15"/>
      <c r="O55" s="15"/>
      <c r="P55" s="15"/>
      <c r="Q55" s="15"/>
      <c r="R55" s="15"/>
      <c r="S55" s="18"/>
      <c r="T55" s="13"/>
      <c r="U55" s="19"/>
      <c r="V55" s="1"/>
      <c r="W55" s="13"/>
      <c r="X55" s="13"/>
      <c r="Y55" s="13"/>
      <c r="Z55" s="13"/>
      <c r="AA55" s="13"/>
      <c r="AB55" s="13"/>
      <c r="AC55" s="13"/>
      <c r="AD55" s="13"/>
      <c r="AE55" s="20"/>
      <c r="AF55" s="20"/>
      <c r="AG55" s="20"/>
    </row>
    <row r="56" spans="1:33" ht="15.75" customHeight="1" x14ac:dyDescent="0.2">
      <c r="A56" s="13"/>
      <c r="B56" s="13"/>
      <c r="C56" s="24"/>
      <c r="D56" s="15"/>
      <c r="E56" s="15"/>
      <c r="F56" s="14"/>
      <c r="G56" s="14"/>
      <c r="H56" s="14"/>
      <c r="I56" s="15"/>
      <c r="J56" s="15"/>
      <c r="K56" s="15"/>
      <c r="L56" s="15"/>
      <c r="M56" s="16"/>
      <c r="N56" s="15"/>
      <c r="O56" s="15"/>
      <c r="P56" s="15"/>
      <c r="Q56" s="15"/>
      <c r="R56" s="15"/>
      <c r="S56" s="18"/>
      <c r="T56" s="13"/>
      <c r="U56" s="19"/>
      <c r="V56" s="1"/>
      <c r="W56" s="13"/>
      <c r="X56" s="13"/>
      <c r="Y56" s="13"/>
      <c r="Z56" s="13"/>
      <c r="AA56" s="13"/>
      <c r="AB56" s="13"/>
      <c r="AC56" s="13"/>
      <c r="AD56" s="13"/>
      <c r="AE56" s="20"/>
      <c r="AF56" s="20"/>
      <c r="AG56" s="20"/>
    </row>
    <row r="57" spans="1:33" ht="15.75" customHeight="1" x14ac:dyDescent="0.2">
      <c r="A57" s="13"/>
      <c r="B57" s="13"/>
      <c r="C57" s="24"/>
      <c r="D57" s="15"/>
      <c r="E57" s="15"/>
      <c r="F57" s="14"/>
      <c r="G57" s="14"/>
      <c r="H57" s="14"/>
      <c r="I57" s="15"/>
      <c r="J57" s="15"/>
      <c r="K57" s="15"/>
      <c r="L57" s="15"/>
      <c r="M57" s="16"/>
      <c r="N57" s="15"/>
      <c r="O57" s="15"/>
      <c r="P57" s="15"/>
      <c r="Q57" s="15"/>
      <c r="R57" s="15"/>
      <c r="S57" s="18"/>
      <c r="T57" s="13"/>
      <c r="U57" s="19"/>
      <c r="V57" s="1"/>
      <c r="W57" s="13"/>
      <c r="X57" s="13"/>
      <c r="Y57" s="13"/>
      <c r="Z57" s="13"/>
      <c r="AA57" s="13"/>
      <c r="AB57" s="13"/>
      <c r="AC57" s="13"/>
      <c r="AD57" s="13"/>
      <c r="AE57" s="20"/>
      <c r="AF57" s="20"/>
      <c r="AG57" s="20"/>
    </row>
    <row r="58" spans="1:33" ht="15.75" customHeight="1" x14ac:dyDescent="0.2">
      <c r="A58" s="13"/>
      <c r="B58" s="13"/>
      <c r="C58" s="24"/>
      <c r="D58" s="15"/>
      <c r="E58" s="15"/>
      <c r="F58" s="14"/>
      <c r="G58" s="14"/>
      <c r="H58" s="14"/>
      <c r="I58" s="15"/>
      <c r="J58" s="15"/>
      <c r="K58" s="15"/>
      <c r="L58" s="15"/>
      <c r="M58" s="16"/>
      <c r="N58" s="15"/>
      <c r="O58" s="15"/>
      <c r="P58" s="15"/>
      <c r="Q58" s="15"/>
      <c r="R58" s="15"/>
      <c r="S58" s="18"/>
      <c r="T58" s="13"/>
      <c r="U58" s="19"/>
      <c r="V58" s="1"/>
      <c r="W58" s="13"/>
      <c r="X58" s="13"/>
      <c r="Y58" s="13"/>
      <c r="Z58" s="13"/>
      <c r="AA58" s="13"/>
      <c r="AB58" s="13"/>
      <c r="AC58" s="13"/>
      <c r="AD58" s="13"/>
      <c r="AE58" s="20"/>
      <c r="AF58" s="20"/>
      <c r="AG58" s="20"/>
    </row>
    <row r="59" spans="1:33" ht="15.75" customHeight="1" x14ac:dyDescent="0.2">
      <c r="A59" s="13"/>
      <c r="B59" s="13"/>
      <c r="C59" s="24"/>
      <c r="D59" s="15"/>
      <c r="E59" s="15"/>
      <c r="F59" s="14"/>
      <c r="G59" s="14"/>
      <c r="H59" s="14"/>
      <c r="I59" s="15"/>
      <c r="J59" s="15"/>
      <c r="K59" s="15"/>
      <c r="L59" s="15"/>
      <c r="M59" s="16"/>
      <c r="N59" s="15"/>
      <c r="O59" s="15"/>
      <c r="P59" s="15"/>
      <c r="Q59" s="15"/>
      <c r="R59" s="15"/>
      <c r="S59" s="18"/>
      <c r="T59" s="13"/>
      <c r="U59" s="19"/>
      <c r="V59" s="1"/>
      <c r="W59" s="13"/>
      <c r="X59" s="13"/>
      <c r="Y59" s="13"/>
      <c r="Z59" s="13"/>
      <c r="AA59" s="13"/>
      <c r="AB59" s="13"/>
      <c r="AC59" s="13"/>
      <c r="AD59" s="13"/>
      <c r="AE59" s="20"/>
      <c r="AF59" s="20"/>
      <c r="AG59" s="20"/>
    </row>
    <row r="60" spans="1:33" ht="15.75" customHeight="1" x14ac:dyDescent="0.2">
      <c r="A60" s="13"/>
      <c r="B60" s="13"/>
      <c r="C60" s="24"/>
      <c r="D60" s="15"/>
      <c r="E60" s="15"/>
      <c r="F60" s="14"/>
      <c r="G60" s="14"/>
      <c r="H60" s="14"/>
      <c r="I60" s="15"/>
      <c r="J60" s="15"/>
      <c r="K60" s="15"/>
      <c r="L60" s="15"/>
      <c r="M60" s="16"/>
      <c r="N60" s="15"/>
      <c r="O60" s="15"/>
      <c r="P60" s="15"/>
      <c r="Q60" s="15"/>
      <c r="R60" s="15"/>
      <c r="S60" s="18"/>
      <c r="T60" s="13"/>
      <c r="U60" s="19"/>
      <c r="V60" s="1"/>
      <c r="W60" s="13"/>
      <c r="X60" s="13"/>
      <c r="Y60" s="13"/>
      <c r="Z60" s="13"/>
      <c r="AA60" s="13"/>
      <c r="AB60" s="13"/>
      <c r="AC60" s="13"/>
      <c r="AD60" s="13"/>
      <c r="AE60" s="20"/>
      <c r="AF60" s="20"/>
      <c r="AG60" s="20"/>
    </row>
    <row r="61" spans="1:33" ht="15.75" customHeight="1" x14ac:dyDescent="0.2">
      <c r="A61" s="13"/>
      <c r="B61" s="13"/>
      <c r="C61" s="24"/>
      <c r="D61" s="15"/>
      <c r="E61" s="15"/>
      <c r="F61" s="14"/>
      <c r="G61" s="14"/>
      <c r="H61" s="14"/>
      <c r="I61" s="15"/>
      <c r="J61" s="15"/>
      <c r="K61" s="15"/>
      <c r="L61" s="15"/>
      <c r="M61" s="16"/>
      <c r="N61" s="15"/>
      <c r="O61" s="15"/>
      <c r="P61" s="15"/>
      <c r="Q61" s="15"/>
      <c r="R61" s="15"/>
      <c r="S61" s="18"/>
      <c r="T61" s="13"/>
      <c r="U61" s="19"/>
      <c r="V61" s="1"/>
      <c r="W61" s="13"/>
      <c r="X61" s="13"/>
      <c r="Y61" s="13"/>
      <c r="Z61" s="13"/>
      <c r="AA61" s="13"/>
      <c r="AB61" s="13"/>
      <c r="AC61" s="13"/>
      <c r="AD61" s="13"/>
      <c r="AE61" s="20"/>
      <c r="AF61" s="20"/>
      <c r="AG61" s="20"/>
    </row>
    <row r="62" spans="1:33" ht="15.75" customHeight="1" x14ac:dyDescent="0.2">
      <c r="A62" s="13"/>
      <c r="B62" s="13"/>
      <c r="C62" s="24"/>
      <c r="D62" s="15"/>
      <c r="E62" s="15"/>
      <c r="F62" s="14"/>
      <c r="G62" s="14"/>
      <c r="H62" s="14"/>
      <c r="I62" s="15"/>
      <c r="J62" s="15"/>
      <c r="K62" s="15"/>
      <c r="L62" s="15"/>
      <c r="M62" s="16"/>
      <c r="N62" s="15"/>
      <c r="O62" s="15"/>
      <c r="P62" s="15"/>
      <c r="Q62" s="15"/>
      <c r="R62" s="15"/>
      <c r="S62" s="18"/>
      <c r="T62" s="13"/>
      <c r="U62" s="19"/>
      <c r="V62" s="1"/>
      <c r="W62" s="13"/>
      <c r="X62" s="13"/>
      <c r="Y62" s="13"/>
      <c r="Z62" s="13"/>
      <c r="AA62" s="13"/>
      <c r="AB62" s="13"/>
      <c r="AC62" s="13"/>
      <c r="AD62" s="13"/>
      <c r="AE62" s="20"/>
      <c r="AF62" s="20"/>
      <c r="AG62" s="20"/>
    </row>
    <row r="63" spans="1:33" ht="15.75" customHeight="1" x14ac:dyDescent="0.2">
      <c r="A63" s="13"/>
      <c r="B63" s="13"/>
      <c r="C63" s="24"/>
      <c r="D63" s="15"/>
      <c r="E63" s="15"/>
      <c r="F63" s="14"/>
      <c r="G63" s="14"/>
      <c r="H63" s="14"/>
      <c r="I63" s="15"/>
      <c r="J63" s="15"/>
      <c r="K63" s="15"/>
      <c r="L63" s="15"/>
      <c r="M63" s="16"/>
      <c r="N63" s="15"/>
      <c r="O63" s="15"/>
      <c r="P63" s="15"/>
      <c r="Q63" s="15"/>
      <c r="R63" s="15"/>
      <c r="S63" s="18"/>
      <c r="T63" s="13"/>
      <c r="U63" s="19"/>
      <c r="V63" s="1"/>
      <c r="W63" s="13"/>
      <c r="X63" s="13"/>
      <c r="Y63" s="13"/>
      <c r="Z63" s="13"/>
      <c r="AA63" s="13"/>
      <c r="AB63" s="13"/>
      <c r="AC63" s="13"/>
      <c r="AD63" s="13"/>
      <c r="AE63" s="20"/>
      <c r="AF63" s="20"/>
      <c r="AG63" s="20"/>
    </row>
    <row r="64" spans="1:33" ht="15.75" customHeight="1" x14ac:dyDescent="0.2">
      <c r="A64" s="13"/>
      <c r="B64" s="13"/>
      <c r="C64" s="24"/>
      <c r="D64" s="15"/>
      <c r="E64" s="15"/>
      <c r="F64" s="14"/>
      <c r="G64" s="14"/>
      <c r="H64" s="14"/>
      <c r="I64" s="15"/>
      <c r="J64" s="15"/>
      <c r="K64" s="15"/>
      <c r="L64" s="15"/>
      <c r="M64" s="16"/>
      <c r="N64" s="15"/>
      <c r="O64" s="15"/>
      <c r="P64" s="15"/>
      <c r="Q64" s="15"/>
      <c r="R64" s="15"/>
      <c r="S64" s="18"/>
      <c r="T64" s="13"/>
      <c r="U64" s="19"/>
      <c r="V64" s="1"/>
      <c r="W64" s="13"/>
      <c r="X64" s="13"/>
      <c r="Y64" s="13"/>
      <c r="Z64" s="13"/>
      <c r="AA64" s="13"/>
      <c r="AB64" s="13"/>
      <c r="AC64" s="13"/>
      <c r="AD64" s="13"/>
      <c r="AE64" s="20"/>
      <c r="AF64" s="20"/>
      <c r="AG64" s="20"/>
    </row>
    <row r="65" spans="1:33" ht="15.75" customHeight="1" x14ac:dyDescent="0.2">
      <c r="A65" s="13"/>
      <c r="B65" s="13"/>
      <c r="C65" s="24"/>
      <c r="D65" s="15"/>
      <c r="E65" s="15"/>
      <c r="F65" s="14"/>
      <c r="G65" s="14"/>
      <c r="H65" s="14"/>
      <c r="I65" s="15"/>
      <c r="J65" s="15"/>
      <c r="K65" s="15"/>
      <c r="L65" s="15"/>
      <c r="M65" s="16"/>
      <c r="N65" s="15"/>
      <c r="O65" s="15"/>
      <c r="P65" s="15"/>
      <c r="Q65" s="15"/>
      <c r="R65" s="15"/>
      <c r="S65" s="18"/>
      <c r="T65" s="13"/>
      <c r="U65" s="19"/>
      <c r="V65" s="1"/>
      <c r="W65" s="13"/>
      <c r="X65" s="13"/>
      <c r="Y65" s="13"/>
      <c r="Z65" s="13"/>
      <c r="AA65" s="13"/>
      <c r="AB65" s="13"/>
      <c r="AC65" s="13"/>
      <c r="AD65" s="13"/>
      <c r="AE65" s="20"/>
      <c r="AF65" s="20"/>
      <c r="AG65" s="20"/>
    </row>
    <row r="66" spans="1:33" ht="15.75" customHeight="1" x14ac:dyDescent="0.2">
      <c r="A66" s="13"/>
      <c r="B66" s="13"/>
      <c r="C66" s="24"/>
      <c r="D66" s="15"/>
      <c r="E66" s="15"/>
      <c r="F66" s="14"/>
      <c r="G66" s="14"/>
      <c r="H66" s="14"/>
      <c r="I66" s="15"/>
      <c r="J66" s="15"/>
      <c r="K66" s="15"/>
      <c r="L66" s="15"/>
      <c r="M66" s="16"/>
      <c r="N66" s="15"/>
      <c r="O66" s="15"/>
      <c r="P66" s="15"/>
      <c r="Q66" s="15"/>
      <c r="R66" s="15"/>
      <c r="S66" s="18"/>
      <c r="T66" s="13"/>
      <c r="U66" s="19"/>
      <c r="V66" s="1"/>
      <c r="W66" s="13"/>
      <c r="X66" s="13"/>
      <c r="Y66" s="13"/>
      <c r="Z66" s="13"/>
      <c r="AA66" s="13"/>
      <c r="AB66" s="13"/>
      <c r="AC66" s="13"/>
      <c r="AD66" s="13"/>
      <c r="AE66" s="20"/>
      <c r="AF66" s="20"/>
      <c r="AG66" s="20"/>
    </row>
    <row r="67" spans="1:33" ht="15.75" customHeight="1" x14ac:dyDescent="0.2">
      <c r="A67" s="13"/>
      <c r="B67" s="13"/>
      <c r="C67" s="24"/>
      <c r="D67" s="15"/>
      <c r="E67" s="15"/>
      <c r="F67" s="14"/>
      <c r="G67" s="14"/>
      <c r="H67" s="14"/>
      <c r="I67" s="15"/>
      <c r="J67" s="15"/>
      <c r="K67" s="15"/>
      <c r="L67" s="15"/>
      <c r="M67" s="16"/>
      <c r="N67" s="15"/>
      <c r="O67" s="15"/>
      <c r="P67" s="15"/>
      <c r="Q67" s="15"/>
      <c r="R67" s="15"/>
      <c r="S67" s="18"/>
      <c r="T67" s="13"/>
      <c r="U67" s="19"/>
      <c r="V67" s="1"/>
      <c r="W67" s="13"/>
      <c r="X67" s="13"/>
      <c r="Y67" s="13"/>
      <c r="Z67" s="13"/>
      <c r="AA67" s="13"/>
      <c r="AB67" s="13"/>
      <c r="AC67" s="13"/>
      <c r="AD67" s="13"/>
      <c r="AE67" s="20"/>
      <c r="AF67" s="20"/>
      <c r="AG67" s="20"/>
    </row>
    <row r="68" spans="1:33" ht="15.75" customHeight="1" x14ac:dyDescent="0.2">
      <c r="A68" s="13"/>
      <c r="B68" s="13"/>
      <c r="C68" s="24"/>
      <c r="D68" s="15"/>
      <c r="E68" s="15"/>
      <c r="F68" s="14"/>
      <c r="G68" s="14"/>
      <c r="H68" s="14"/>
      <c r="I68" s="15"/>
      <c r="J68" s="15"/>
      <c r="K68" s="15"/>
      <c r="L68" s="15"/>
      <c r="M68" s="16"/>
      <c r="N68" s="15"/>
      <c r="O68" s="15"/>
      <c r="P68" s="15"/>
      <c r="Q68" s="15"/>
      <c r="R68" s="15"/>
      <c r="S68" s="18"/>
      <c r="T68" s="13"/>
      <c r="U68" s="19"/>
      <c r="V68" s="1"/>
      <c r="W68" s="13"/>
      <c r="X68" s="13"/>
      <c r="Y68" s="13"/>
      <c r="Z68" s="13"/>
      <c r="AA68" s="13"/>
      <c r="AB68" s="13"/>
      <c r="AC68" s="13"/>
      <c r="AD68" s="13"/>
      <c r="AE68" s="20"/>
      <c r="AF68" s="20"/>
      <c r="AG68" s="20"/>
    </row>
    <row r="69" spans="1:33" ht="15.75" customHeight="1" x14ac:dyDescent="0.2">
      <c r="A69" s="13"/>
      <c r="B69" s="13"/>
      <c r="C69" s="24"/>
      <c r="D69" s="15"/>
      <c r="E69" s="15"/>
      <c r="F69" s="14"/>
      <c r="G69" s="14"/>
      <c r="H69" s="14"/>
      <c r="I69" s="15"/>
      <c r="J69" s="15"/>
      <c r="K69" s="15"/>
      <c r="L69" s="15"/>
      <c r="M69" s="16"/>
      <c r="N69" s="15"/>
      <c r="O69" s="15"/>
      <c r="P69" s="15"/>
      <c r="Q69" s="15"/>
      <c r="R69" s="15"/>
      <c r="S69" s="18"/>
      <c r="T69" s="13"/>
      <c r="U69" s="19"/>
      <c r="V69" s="1"/>
      <c r="W69" s="13"/>
      <c r="X69" s="13"/>
      <c r="Y69" s="13"/>
      <c r="Z69" s="13"/>
      <c r="AA69" s="13"/>
      <c r="AB69" s="13"/>
      <c r="AC69" s="13"/>
      <c r="AD69" s="13"/>
      <c r="AE69" s="20"/>
      <c r="AF69" s="20"/>
      <c r="AG69" s="20"/>
    </row>
    <row r="70" spans="1:33" ht="15.75" customHeight="1" x14ac:dyDescent="0.2">
      <c r="A70" s="13"/>
      <c r="B70" s="13"/>
      <c r="C70" s="24"/>
      <c r="D70" s="15"/>
      <c r="E70" s="15"/>
      <c r="F70" s="14"/>
      <c r="G70" s="14"/>
      <c r="H70" s="14"/>
      <c r="I70" s="15"/>
      <c r="J70" s="15"/>
      <c r="K70" s="15"/>
      <c r="L70" s="15"/>
      <c r="M70" s="16"/>
      <c r="N70" s="15"/>
      <c r="O70" s="15"/>
      <c r="P70" s="15"/>
      <c r="Q70" s="15"/>
      <c r="R70" s="15"/>
      <c r="S70" s="18"/>
      <c r="T70" s="13"/>
      <c r="U70" s="19"/>
      <c r="V70" s="1"/>
      <c r="W70" s="13"/>
      <c r="X70" s="13"/>
      <c r="Y70" s="13"/>
      <c r="Z70" s="13"/>
      <c r="AA70" s="13"/>
      <c r="AB70" s="13"/>
      <c r="AC70" s="13"/>
      <c r="AD70" s="13"/>
      <c r="AE70" s="20"/>
      <c r="AF70" s="20"/>
      <c r="AG70" s="20"/>
    </row>
    <row r="71" spans="1:33" ht="15.75" customHeight="1" x14ac:dyDescent="0.2">
      <c r="A71" s="13"/>
      <c r="B71" s="13"/>
      <c r="C71" s="24"/>
      <c r="D71" s="15"/>
      <c r="E71" s="15"/>
      <c r="F71" s="14"/>
      <c r="G71" s="14"/>
      <c r="H71" s="14"/>
      <c r="I71" s="15"/>
      <c r="J71" s="15"/>
      <c r="K71" s="15"/>
      <c r="L71" s="15"/>
      <c r="M71" s="16"/>
      <c r="N71" s="15"/>
      <c r="O71" s="15"/>
      <c r="P71" s="15"/>
      <c r="Q71" s="15"/>
      <c r="R71" s="15"/>
      <c r="S71" s="18"/>
      <c r="T71" s="13"/>
      <c r="U71" s="19"/>
      <c r="V71" s="1"/>
      <c r="W71" s="13"/>
      <c r="X71" s="13"/>
      <c r="Y71" s="13"/>
      <c r="Z71" s="13"/>
      <c r="AA71" s="13"/>
      <c r="AB71" s="13"/>
      <c r="AC71" s="13"/>
      <c r="AD71" s="13"/>
      <c r="AE71" s="20"/>
      <c r="AF71" s="20"/>
      <c r="AG71" s="20"/>
    </row>
    <row r="72" spans="1:33" ht="15.75" customHeight="1" x14ac:dyDescent="0.2">
      <c r="A72" s="13"/>
      <c r="B72" s="13"/>
      <c r="C72" s="24"/>
      <c r="D72" s="15"/>
      <c r="E72" s="15"/>
      <c r="F72" s="14"/>
      <c r="G72" s="14"/>
      <c r="H72" s="14"/>
      <c r="I72" s="15"/>
      <c r="J72" s="15"/>
      <c r="K72" s="15"/>
      <c r="L72" s="15"/>
      <c r="M72" s="16"/>
      <c r="N72" s="15"/>
      <c r="O72" s="15"/>
      <c r="P72" s="15"/>
      <c r="Q72" s="15"/>
      <c r="R72" s="15"/>
      <c r="S72" s="18"/>
      <c r="T72" s="13"/>
      <c r="U72" s="19"/>
      <c r="V72" s="1"/>
      <c r="W72" s="13"/>
      <c r="X72" s="13"/>
      <c r="Y72" s="13"/>
      <c r="Z72" s="13"/>
      <c r="AA72" s="13"/>
      <c r="AB72" s="13"/>
      <c r="AC72" s="13"/>
      <c r="AD72" s="13"/>
      <c r="AE72" s="20"/>
      <c r="AF72" s="20"/>
      <c r="AG72" s="20"/>
    </row>
    <row r="73" spans="1:33" ht="15.75" customHeight="1" x14ac:dyDescent="0.2">
      <c r="A73" s="13"/>
      <c r="B73" s="13"/>
      <c r="C73" s="24"/>
      <c r="D73" s="15"/>
      <c r="E73" s="15"/>
      <c r="F73" s="14"/>
      <c r="G73" s="14"/>
      <c r="H73" s="14"/>
      <c r="I73" s="15"/>
      <c r="J73" s="15"/>
      <c r="K73" s="15"/>
      <c r="L73" s="15"/>
      <c r="M73" s="16"/>
      <c r="N73" s="15"/>
      <c r="O73" s="15"/>
      <c r="P73" s="15"/>
      <c r="Q73" s="15"/>
      <c r="R73" s="15"/>
      <c r="S73" s="18"/>
      <c r="T73" s="13"/>
      <c r="U73" s="19"/>
      <c r="V73" s="1"/>
      <c r="W73" s="13"/>
      <c r="X73" s="13"/>
      <c r="Y73" s="13"/>
      <c r="Z73" s="13"/>
      <c r="AA73" s="13"/>
      <c r="AB73" s="13"/>
      <c r="AC73" s="13"/>
      <c r="AD73" s="13"/>
      <c r="AE73" s="20"/>
      <c r="AF73" s="20"/>
      <c r="AG73" s="20"/>
    </row>
    <row r="74" spans="1:33" ht="15.75" customHeight="1" x14ac:dyDescent="0.2">
      <c r="A74" s="13"/>
      <c r="B74" s="13"/>
      <c r="C74" s="24"/>
      <c r="D74" s="15"/>
      <c r="E74" s="15"/>
      <c r="F74" s="14"/>
      <c r="G74" s="14"/>
      <c r="H74" s="14"/>
      <c r="I74" s="15"/>
      <c r="J74" s="15"/>
      <c r="K74" s="15"/>
      <c r="L74" s="15"/>
      <c r="M74" s="16"/>
      <c r="N74" s="15"/>
      <c r="O74" s="15"/>
      <c r="P74" s="15"/>
      <c r="Q74" s="15"/>
      <c r="R74" s="15"/>
      <c r="S74" s="18"/>
      <c r="T74" s="13"/>
      <c r="U74" s="19"/>
      <c r="V74" s="1"/>
      <c r="W74" s="13"/>
      <c r="X74" s="13"/>
      <c r="Y74" s="13"/>
      <c r="Z74" s="13"/>
      <c r="AA74" s="13"/>
      <c r="AB74" s="13"/>
      <c r="AC74" s="13"/>
      <c r="AD74" s="13"/>
      <c r="AE74" s="20"/>
      <c r="AF74" s="20"/>
      <c r="AG74" s="20"/>
    </row>
    <row r="75" spans="1:33" ht="15.75" customHeight="1" x14ac:dyDescent="0.2">
      <c r="A75" s="13"/>
      <c r="B75" s="13"/>
      <c r="C75" s="24"/>
      <c r="D75" s="15"/>
      <c r="E75" s="15"/>
      <c r="F75" s="14"/>
      <c r="G75" s="14"/>
      <c r="H75" s="14"/>
      <c r="I75" s="15"/>
      <c r="J75" s="15"/>
      <c r="K75" s="15"/>
      <c r="L75" s="15"/>
      <c r="M75" s="16"/>
      <c r="N75" s="15"/>
      <c r="O75" s="15"/>
      <c r="P75" s="15"/>
      <c r="Q75" s="15"/>
      <c r="R75" s="15"/>
      <c r="S75" s="18"/>
      <c r="T75" s="13"/>
      <c r="U75" s="19"/>
      <c r="V75" s="1"/>
      <c r="W75" s="13"/>
      <c r="X75" s="13"/>
      <c r="Y75" s="13"/>
      <c r="Z75" s="13"/>
      <c r="AA75" s="13"/>
      <c r="AB75" s="13"/>
      <c r="AC75" s="13"/>
      <c r="AD75" s="13"/>
      <c r="AE75" s="20"/>
      <c r="AF75" s="20"/>
      <c r="AG75" s="20"/>
    </row>
    <row r="76" spans="1:33" ht="15.75" customHeight="1" x14ac:dyDescent="0.2">
      <c r="A76" s="13"/>
      <c r="B76" s="13"/>
      <c r="C76" s="24"/>
      <c r="D76" s="15"/>
      <c r="E76" s="15"/>
      <c r="F76" s="14"/>
      <c r="G76" s="14"/>
      <c r="H76" s="14"/>
      <c r="I76" s="15"/>
      <c r="J76" s="15"/>
      <c r="K76" s="15"/>
      <c r="L76" s="15"/>
      <c r="M76" s="16"/>
      <c r="N76" s="15"/>
      <c r="O76" s="15"/>
      <c r="P76" s="15"/>
      <c r="Q76" s="15"/>
      <c r="R76" s="15"/>
      <c r="S76" s="18"/>
      <c r="T76" s="13"/>
      <c r="U76" s="19"/>
      <c r="V76" s="1"/>
      <c r="W76" s="13"/>
      <c r="X76" s="13"/>
      <c r="Y76" s="13"/>
      <c r="Z76" s="13"/>
      <c r="AA76" s="13"/>
      <c r="AB76" s="13"/>
      <c r="AC76" s="13"/>
      <c r="AD76" s="13"/>
      <c r="AE76" s="20"/>
      <c r="AF76" s="20"/>
      <c r="AG76" s="20"/>
    </row>
    <row r="77" spans="1:33" ht="15.75" customHeight="1" x14ac:dyDescent="0.2">
      <c r="A77" s="13"/>
      <c r="B77" s="13"/>
      <c r="C77" s="24"/>
      <c r="D77" s="15"/>
      <c r="E77" s="15"/>
      <c r="F77" s="14"/>
      <c r="G77" s="14"/>
      <c r="H77" s="14"/>
      <c r="I77" s="15"/>
      <c r="J77" s="15"/>
      <c r="K77" s="15"/>
      <c r="L77" s="15"/>
      <c r="M77" s="16"/>
      <c r="N77" s="15"/>
      <c r="O77" s="15"/>
      <c r="P77" s="15"/>
      <c r="Q77" s="15"/>
      <c r="R77" s="15"/>
      <c r="S77" s="18"/>
      <c r="T77" s="13"/>
      <c r="U77" s="19"/>
      <c r="V77" s="1"/>
      <c r="W77" s="13"/>
      <c r="X77" s="13"/>
      <c r="Y77" s="13"/>
      <c r="Z77" s="13"/>
      <c r="AA77" s="13"/>
      <c r="AB77" s="13"/>
      <c r="AC77" s="13"/>
      <c r="AD77" s="13"/>
      <c r="AE77" s="20"/>
      <c r="AF77" s="20"/>
      <c r="AG77" s="20"/>
    </row>
    <row r="78" spans="1:33" ht="15.75" customHeight="1" x14ac:dyDescent="0.2">
      <c r="A78" s="13"/>
      <c r="B78" s="13"/>
      <c r="C78" s="24"/>
      <c r="D78" s="15"/>
      <c r="E78" s="15"/>
      <c r="F78" s="14"/>
      <c r="G78" s="14"/>
      <c r="H78" s="14"/>
      <c r="I78" s="15"/>
      <c r="J78" s="15"/>
      <c r="K78" s="15"/>
      <c r="L78" s="15"/>
      <c r="M78" s="16"/>
      <c r="N78" s="15"/>
      <c r="O78" s="15"/>
      <c r="P78" s="15"/>
      <c r="Q78" s="15"/>
      <c r="R78" s="15"/>
      <c r="S78" s="18"/>
      <c r="T78" s="13"/>
      <c r="U78" s="19"/>
      <c r="V78" s="1"/>
      <c r="W78" s="13"/>
      <c r="X78" s="13"/>
      <c r="Y78" s="13"/>
      <c r="Z78" s="13"/>
      <c r="AA78" s="13"/>
      <c r="AB78" s="13"/>
      <c r="AC78" s="13"/>
      <c r="AD78" s="13"/>
      <c r="AE78" s="20"/>
      <c r="AF78" s="20"/>
      <c r="AG78" s="20"/>
    </row>
    <row r="79" spans="1:33" ht="15.75" customHeight="1" x14ac:dyDescent="0.2">
      <c r="A79" s="13"/>
      <c r="B79" s="13"/>
      <c r="C79" s="24"/>
      <c r="D79" s="15"/>
      <c r="E79" s="15"/>
      <c r="F79" s="14"/>
      <c r="G79" s="14"/>
      <c r="H79" s="14"/>
      <c r="I79" s="15"/>
      <c r="J79" s="15"/>
      <c r="K79" s="15"/>
      <c r="L79" s="15"/>
      <c r="M79" s="16"/>
      <c r="N79" s="15"/>
      <c r="O79" s="15"/>
      <c r="P79" s="15"/>
      <c r="Q79" s="15"/>
      <c r="R79" s="15"/>
      <c r="S79" s="18"/>
      <c r="T79" s="13"/>
      <c r="U79" s="19"/>
      <c r="V79" s="1"/>
      <c r="W79" s="13"/>
      <c r="X79" s="13"/>
      <c r="Y79" s="13"/>
      <c r="Z79" s="13"/>
      <c r="AA79" s="13"/>
      <c r="AB79" s="13"/>
      <c r="AC79" s="13"/>
      <c r="AD79" s="13"/>
      <c r="AE79" s="20"/>
      <c r="AF79" s="20"/>
      <c r="AG79" s="20"/>
    </row>
    <row r="80" spans="1:33" ht="15.75" customHeight="1" x14ac:dyDescent="0.2">
      <c r="A80" s="13"/>
      <c r="B80" s="13"/>
      <c r="C80" s="24"/>
      <c r="D80" s="15"/>
      <c r="E80" s="15"/>
      <c r="F80" s="14"/>
      <c r="G80" s="14"/>
      <c r="H80" s="14"/>
      <c r="I80" s="15"/>
      <c r="J80" s="15"/>
      <c r="K80" s="15"/>
      <c r="L80" s="15"/>
      <c r="M80" s="16"/>
      <c r="N80" s="15"/>
      <c r="O80" s="15"/>
      <c r="P80" s="15"/>
      <c r="Q80" s="15"/>
      <c r="R80" s="15"/>
      <c r="S80" s="18"/>
      <c r="T80" s="13"/>
      <c r="U80" s="19"/>
      <c r="V80" s="1"/>
      <c r="W80" s="13"/>
      <c r="X80" s="13"/>
      <c r="Y80" s="13"/>
      <c r="Z80" s="13"/>
      <c r="AA80" s="13"/>
      <c r="AB80" s="13"/>
      <c r="AC80" s="13"/>
      <c r="AD80" s="13"/>
      <c r="AE80" s="20"/>
      <c r="AF80" s="20"/>
      <c r="AG80" s="20"/>
    </row>
    <row r="81" spans="1:33" ht="15.75" customHeight="1" x14ac:dyDescent="0.2">
      <c r="A81" s="13"/>
      <c r="B81" s="13"/>
      <c r="C81" s="24"/>
      <c r="D81" s="15"/>
      <c r="E81" s="15"/>
      <c r="F81" s="14"/>
      <c r="G81" s="14"/>
      <c r="H81" s="14"/>
      <c r="I81" s="15"/>
      <c r="J81" s="15"/>
      <c r="K81" s="15"/>
      <c r="L81" s="15"/>
      <c r="M81" s="16"/>
      <c r="N81" s="15"/>
      <c r="O81" s="15"/>
      <c r="P81" s="15"/>
      <c r="Q81" s="15"/>
      <c r="R81" s="15"/>
      <c r="S81" s="18"/>
      <c r="T81" s="13"/>
      <c r="U81" s="19"/>
      <c r="V81" s="1"/>
      <c r="W81" s="13"/>
      <c r="X81" s="13"/>
      <c r="Y81" s="13"/>
      <c r="Z81" s="13"/>
      <c r="AA81" s="13"/>
      <c r="AB81" s="13"/>
      <c r="AC81" s="13"/>
      <c r="AD81" s="13"/>
      <c r="AE81" s="20"/>
      <c r="AF81" s="20"/>
      <c r="AG81" s="20"/>
    </row>
    <row r="82" spans="1:33" ht="15.75" customHeight="1" x14ac:dyDescent="0.2">
      <c r="A82" s="13"/>
      <c r="B82" s="13"/>
      <c r="C82" s="24"/>
      <c r="D82" s="15"/>
      <c r="E82" s="15"/>
      <c r="F82" s="14"/>
      <c r="G82" s="14"/>
      <c r="H82" s="14"/>
      <c r="I82" s="15"/>
      <c r="J82" s="15"/>
      <c r="K82" s="15"/>
      <c r="L82" s="15"/>
      <c r="M82" s="16"/>
      <c r="N82" s="15"/>
      <c r="O82" s="15"/>
      <c r="P82" s="15"/>
      <c r="Q82" s="15"/>
      <c r="R82" s="15"/>
      <c r="S82" s="18"/>
      <c r="T82" s="13"/>
      <c r="U82" s="19"/>
      <c r="V82" s="1"/>
      <c r="W82" s="13"/>
      <c r="X82" s="13"/>
      <c r="Y82" s="13"/>
      <c r="Z82" s="13"/>
      <c r="AA82" s="13"/>
      <c r="AB82" s="13"/>
      <c r="AC82" s="13"/>
      <c r="AD82" s="13"/>
      <c r="AE82" s="20"/>
      <c r="AF82" s="20"/>
      <c r="AG82" s="20"/>
    </row>
    <row r="83" spans="1:33" ht="15.75" customHeight="1" x14ac:dyDescent="0.2">
      <c r="A83" s="13"/>
      <c r="B83" s="13"/>
      <c r="C83" s="24"/>
      <c r="D83" s="15"/>
      <c r="E83" s="15"/>
      <c r="F83" s="14"/>
      <c r="G83" s="14"/>
      <c r="H83" s="14"/>
      <c r="I83" s="15"/>
      <c r="J83" s="15"/>
      <c r="K83" s="15"/>
      <c r="L83" s="15"/>
      <c r="M83" s="16"/>
      <c r="N83" s="15"/>
      <c r="O83" s="15"/>
      <c r="P83" s="15"/>
      <c r="Q83" s="15"/>
      <c r="R83" s="15"/>
      <c r="S83" s="18"/>
      <c r="T83" s="13"/>
      <c r="U83" s="19"/>
      <c r="V83" s="1"/>
      <c r="W83" s="13"/>
      <c r="X83" s="13"/>
      <c r="Y83" s="13"/>
      <c r="Z83" s="13"/>
      <c r="AA83" s="13"/>
      <c r="AB83" s="13"/>
      <c r="AC83" s="13"/>
      <c r="AD83" s="13"/>
      <c r="AE83" s="20"/>
      <c r="AF83" s="20"/>
      <c r="AG83" s="20"/>
    </row>
    <row r="84" spans="1:33" ht="15.75" customHeight="1" x14ac:dyDescent="0.2">
      <c r="A84" s="13"/>
      <c r="B84" s="13"/>
      <c r="C84" s="24"/>
      <c r="D84" s="15"/>
      <c r="E84" s="15"/>
      <c r="F84" s="14"/>
      <c r="G84" s="14"/>
      <c r="H84" s="14"/>
      <c r="I84" s="15"/>
      <c r="J84" s="15"/>
      <c r="K84" s="15"/>
      <c r="L84" s="15"/>
      <c r="M84" s="16"/>
      <c r="N84" s="15"/>
      <c r="O84" s="15"/>
      <c r="P84" s="15"/>
      <c r="Q84" s="15"/>
      <c r="R84" s="15"/>
      <c r="S84" s="18"/>
      <c r="T84" s="13"/>
      <c r="U84" s="19"/>
      <c r="V84" s="1"/>
      <c r="W84" s="13"/>
      <c r="X84" s="13"/>
      <c r="Y84" s="13"/>
      <c r="Z84" s="13"/>
      <c r="AA84" s="13"/>
      <c r="AB84" s="13"/>
      <c r="AC84" s="13"/>
      <c r="AD84" s="13"/>
      <c r="AE84" s="20"/>
      <c r="AF84" s="20"/>
      <c r="AG84" s="20"/>
    </row>
    <row r="85" spans="1:33" ht="15.75" customHeight="1" x14ac:dyDescent="0.2">
      <c r="A85" s="13"/>
      <c r="B85" s="13"/>
      <c r="C85" s="24"/>
      <c r="D85" s="15"/>
      <c r="E85" s="15"/>
      <c r="F85" s="14"/>
      <c r="G85" s="14"/>
      <c r="H85" s="14"/>
      <c r="I85" s="15"/>
      <c r="J85" s="15"/>
      <c r="K85" s="15"/>
      <c r="L85" s="15"/>
      <c r="M85" s="16"/>
      <c r="N85" s="15"/>
      <c r="O85" s="15"/>
      <c r="P85" s="15"/>
      <c r="Q85" s="15"/>
      <c r="R85" s="15"/>
      <c r="S85" s="18"/>
      <c r="T85" s="13"/>
      <c r="U85" s="19"/>
      <c r="V85" s="1"/>
      <c r="W85" s="13"/>
      <c r="X85" s="13"/>
      <c r="Y85" s="13"/>
      <c r="Z85" s="13"/>
      <c r="AA85" s="13"/>
      <c r="AB85" s="13"/>
      <c r="AC85" s="13"/>
      <c r="AD85" s="13"/>
      <c r="AE85" s="20"/>
      <c r="AF85" s="20"/>
      <c r="AG85" s="20"/>
    </row>
    <row r="86" spans="1:33" ht="15.75" customHeight="1" x14ac:dyDescent="0.2">
      <c r="A86" s="13"/>
      <c r="B86" s="13"/>
      <c r="C86" s="24"/>
      <c r="D86" s="15"/>
      <c r="E86" s="15"/>
      <c r="F86" s="14"/>
      <c r="G86" s="14"/>
      <c r="H86" s="14"/>
      <c r="I86" s="15"/>
      <c r="J86" s="15"/>
      <c r="K86" s="15"/>
      <c r="L86" s="15"/>
      <c r="M86" s="16"/>
      <c r="N86" s="15"/>
      <c r="O86" s="15"/>
      <c r="P86" s="15"/>
      <c r="Q86" s="15"/>
      <c r="R86" s="15"/>
      <c r="S86" s="18"/>
      <c r="T86" s="13"/>
      <c r="U86" s="19"/>
      <c r="V86" s="1"/>
      <c r="W86" s="13"/>
      <c r="X86" s="13"/>
      <c r="Y86" s="13"/>
      <c r="Z86" s="13"/>
      <c r="AA86" s="13"/>
      <c r="AB86" s="13"/>
      <c r="AC86" s="13"/>
      <c r="AD86" s="13"/>
      <c r="AE86" s="20"/>
      <c r="AF86" s="20"/>
      <c r="AG86" s="20"/>
    </row>
    <row r="87" spans="1:33" ht="15.75" customHeight="1" x14ac:dyDescent="0.2">
      <c r="A87" s="13"/>
      <c r="B87" s="13"/>
      <c r="C87" s="24"/>
      <c r="D87" s="15"/>
      <c r="E87" s="15"/>
      <c r="F87" s="14"/>
      <c r="G87" s="14"/>
      <c r="H87" s="14"/>
      <c r="I87" s="15"/>
      <c r="J87" s="15"/>
      <c r="K87" s="15"/>
      <c r="L87" s="15"/>
      <c r="M87" s="16"/>
      <c r="N87" s="15"/>
      <c r="O87" s="15"/>
      <c r="P87" s="15"/>
      <c r="Q87" s="15"/>
      <c r="R87" s="15"/>
      <c r="S87" s="18"/>
      <c r="T87" s="13"/>
      <c r="U87" s="19"/>
      <c r="V87" s="1"/>
      <c r="W87" s="13"/>
      <c r="X87" s="13"/>
      <c r="Y87" s="13"/>
      <c r="Z87" s="13"/>
      <c r="AA87" s="13"/>
      <c r="AB87" s="13"/>
      <c r="AC87" s="13"/>
      <c r="AD87" s="13"/>
      <c r="AE87" s="20"/>
      <c r="AF87" s="20"/>
      <c r="AG87" s="20"/>
    </row>
    <row r="88" spans="1:33" ht="15.75" customHeight="1" x14ac:dyDescent="0.2">
      <c r="A88" s="13"/>
      <c r="B88" s="13"/>
      <c r="C88" s="24"/>
      <c r="D88" s="15"/>
      <c r="E88" s="15"/>
      <c r="F88" s="14"/>
      <c r="G88" s="14"/>
      <c r="H88" s="14"/>
      <c r="I88" s="15"/>
      <c r="J88" s="15"/>
      <c r="K88" s="15"/>
      <c r="L88" s="15"/>
      <c r="M88" s="16"/>
      <c r="N88" s="15"/>
      <c r="O88" s="15"/>
      <c r="P88" s="15"/>
      <c r="Q88" s="15"/>
      <c r="R88" s="15"/>
      <c r="S88" s="18"/>
      <c r="T88" s="13"/>
      <c r="U88" s="19"/>
      <c r="V88" s="1"/>
      <c r="W88" s="13"/>
      <c r="X88" s="13"/>
      <c r="Y88" s="13"/>
      <c r="Z88" s="13"/>
      <c r="AA88" s="13"/>
      <c r="AB88" s="13"/>
      <c r="AC88" s="13"/>
      <c r="AD88" s="13"/>
      <c r="AE88" s="20"/>
      <c r="AF88" s="20"/>
      <c r="AG88" s="20"/>
    </row>
    <row r="89" spans="1:33" ht="15.75" customHeight="1" x14ac:dyDescent="0.2">
      <c r="A89" s="13"/>
      <c r="B89" s="13"/>
      <c r="C89" s="24"/>
      <c r="D89" s="15"/>
      <c r="E89" s="15"/>
      <c r="F89" s="14"/>
      <c r="G89" s="14"/>
      <c r="H89" s="14"/>
      <c r="I89" s="15"/>
      <c r="J89" s="15"/>
      <c r="K89" s="15"/>
      <c r="L89" s="15"/>
      <c r="M89" s="16"/>
      <c r="N89" s="15"/>
      <c r="O89" s="15"/>
      <c r="P89" s="15"/>
      <c r="Q89" s="15"/>
      <c r="R89" s="15"/>
      <c r="S89" s="18"/>
      <c r="T89" s="13"/>
      <c r="U89" s="19"/>
      <c r="V89" s="1"/>
      <c r="W89" s="13"/>
      <c r="X89" s="13"/>
      <c r="Y89" s="13"/>
      <c r="Z89" s="13"/>
      <c r="AA89" s="13"/>
      <c r="AB89" s="13"/>
      <c r="AC89" s="13"/>
      <c r="AD89" s="13"/>
      <c r="AE89" s="20"/>
      <c r="AF89" s="20"/>
      <c r="AG89" s="20"/>
    </row>
    <row r="90" spans="1:33" ht="15.75" customHeight="1" x14ac:dyDescent="0.2">
      <c r="A90" s="13"/>
      <c r="B90" s="13"/>
      <c r="C90" s="24"/>
      <c r="D90" s="15"/>
      <c r="E90" s="15"/>
      <c r="F90" s="14"/>
      <c r="G90" s="14"/>
      <c r="H90" s="14"/>
      <c r="I90" s="15"/>
      <c r="J90" s="15"/>
      <c r="K90" s="15"/>
      <c r="L90" s="15"/>
      <c r="M90" s="16"/>
      <c r="N90" s="15"/>
      <c r="O90" s="15"/>
      <c r="P90" s="15"/>
      <c r="Q90" s="15"/>
      <c r="R90" s="15"/>
      <c r="S90" s="18"/>
      <c r="T90" s="13"/>
      <c r="U90" s="19"/>
      <c r="V90" s="1"/>
      <c r="W90" s="13"/>
      <c r="X90" s="13"/>
      <c r="Y90" s="13"/>
      <c r="Z90" s="13"/>
      <c r="AA90" s="13"/>
      <c r="AB90" s="13"/>
      <c r="AC90" s="13"/>
      <c r="AD90" s="13"/>
      <c r="AE90" s="20"/>
      <c r="AF90" s="20"/>
      <c r="AG90" s="20"/>
    </row>
    <row r="91" spans="1:33" ht="15.75" customHeight="1" x14ac:dyDescent="0.2">
      <c r="A91" s="13"/>
      <c r="B91" s="13"/>
      <c r="C91" s="24"/>
      <c r="D91" s="15"/>
      <c r="E91" s="15"/>
      <c r="F91" s="14"/>
      <c r="G91" s="14"/>
      <c r="H91" s="14"/>
      <c r="I91" s="15"/>
      <c r="J91" s="15"/>
      <c r="K91" s="15"/>
      <c r="L91" s="15"/>
      <c r="M91" s="16"/>
      <c r="N91" s="15"/>
      <c r="O91" s="15"/>
      <c r="P91" s="15"/>
      <c r="Q91" s="15"/>
      <c r="R91" s="15"/>
      <c r="S91" s="18"/>
      <c r="T91" s="13"/>
      <c r="U91" s="19"/>
      <c r="V91" s="1"/>
      <c r="W91" s="13"/>
      <c r="X91" s="13"/>
      <c r="Y91" s="13"/>
      <c r="Z91" s="13"/>
      <c r="AA91" s="13"/>
      <c r="AB91" s="13"/>
      <c r="AC91" s="13"/>
      <c r="AD91" s="13"/>
      <c r="AE91" s="20"/>
      <c r="AF91" s="20"/>
      <c r="AG91" s="20"/>
    </row>
    <row r="92" spans="1:33" ht="15.75" customHeight="1" x14ac:dyDescent="0.2">
      <c r="A92" s="13"/>
      <c r="B92" s="13"/>
      <c r="C92" s="24"/>
      <c r="D92" s="15"/>
      <c r="E92" s="15"/>
      <c r="F92" s="14"/>
      <c r="G92" s="14"/>
      <c r="H92" s="14"/>
      <c r="I92" s="15"/>
      <c r="J92" s="15"/>
      <c r="K92" s="15"/>
      <c r="L92" s="15"/>
      <c r="M92" s="16"/>
      <c r="N92" s="15"/>
      <c r="O92" s="15"/>
      <c r="P92" s="15"/>
      <c r="Q92" s="15"/>
      <c r="R92" s="15"/>
      <c r="S92" s="18"/>
      <c r="T92" s="13"/>
      <c r="U92" s="19"/>
      <c r="V92" s="1"/>
      <c r="W92" s="13"/>
      <c r="X92" s="13"/>
      <c r="Y92" s="13"/>
      <c r="Z92" s="13"/>
      <c r="AA92" s="13"/>
      <c r="AB92" s="13"/>
      <c r="AC92" s="13"/>
      <c r="AD92" s="13"/>
      <c r="AE92" s="20"/>
      <c r="AF92" s="20"/>
      <c r="AG92" s="20"/>
    </row>
    <row r="93" spans="1:33" ht="15.75" customHeight="1" x14ac:dyDescent="0.2">
      <c r="A93" s="13"/>
      <c r="B93" s="13"/>
      <c r="C93" s="24"/>
      <c r="D93" s="15"/>
      <c r="E93" s="15"/>
      <c r="F93" s="14"/>
      <c r="G93" s="14"/>
      <c r="H93" s="14"/>
      <c r="I93" s="15"/>
      <c r="J93" s="15"/>
      <c r="K93" s="15"/>
      <c r="L93" s="15"/>
      <c r="M93" s="16"/>
      <c r="N93" s="15"/>
      <c r="O93" s="15"/>
      <c r="P93" s="15"/>
      <c r="Q93" s="15"/>
      <c r="R93" s="15"/>
      <c r="S93" s="18"/>
      <c r="T93" s="13"/>
      <c r="U93" s="19"/>
      <c r="V93" s="1"/>
      <c r="W93" s="13"/>
      <c r="X93" s="13"/>
      <c r="Y93" s="13"/>
      <c r="Z93" s="13"/>
      <c r="AA93" s="13"/>
      <c r="AB93" s="13"/>
      <c r="AC93" s="13"/>
      <c r="AD93" s="13"/>
      <c r="AE93" s="20"/>
      <c r="AF93" s="20"/>
      <c r="AG93" s="20"/>
    </row>
    <row r="94" spans="1:33" ht="15.75" customHeight="1" x14ac:dyDescent="0.2">
      <c r="A94" s="13"/>
      <c r="B94" s="13"/>
      <c r="C94" s="24"/>
      <c r="D94" s="15"/>
      <c r="E94" s="15"/>
      <c r="F94" s="14"/>
      <c r="G94" s="14"/>
      <c r="H94" s="14"/>
      <c r="I94" s="15"/>
      <c r="J94" s="15"/>
      <c r="K94" s="15"/>
      <c r="L94" s="15"/>
      <c r="M94" s="16"/>
      <c r="N94" s="15"/>
      <c r="O94" s="15"/>
      <c r="P94" s="15"/>
      <c r="Q94" s="15"/>
      <c r="R94" s="15"/>
      <c r="S94" s="18"/>
      <c r="T94" s="13"/>
      <c r="U94" s="19"/>
      <c r="V94" s="1"/>
      <c r="W94" s="13"/>
      <c r="X94" s="13"/>
      <c r="Y94" s="13"/>
      <c r="Z94" s="13"/>
      <c r="AA94" s="13"/>
      <c r="AB94" s="13"/>
      <c r="AC94" s="13"/>
      <c r="AD94" s="13"/>
      <c r="AE94" s="20"/>
      <c r="AF94" s="20"/>
      <c r="AG94" s="20"/>
    </row>
    <row r="95" spans="1:33" ht="15.75" customHeight="1" x14ac:dyDescent="0.2">
      <c r="A95" s="13"/>
      <c r="B95" s="13"/>
      <c r="C95" s="15"/>
      <c r="D95" s="15"/>
      <c r="E95" s="15"/>
      <c r="F95" s="14"/>
      <c r="G95" s="14"/>
      <c r="H95" s="15"/>
      <c r="I95" s="15"/>
      <c r="J95" s="15"/>
      <c r="K95" s="15"/>
      <c r="L95" s="15"/>
      <c r="M95" s="15"/>
      <c r="N95" s="15"/>
      <c r="O95" s="15"/>
      <c r="P95" s="15"/>
      <c r="Q95" s="22"/>
      <c r="R95" s="22"/>
      <c r="S95" s="18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20"/>
    </row>
    <row r="96" spans="1:33" ht="15.75" customHeight="1" x14ac:dyDescent="0.2">
      <c r="A96" s="13"/>
      <c r="B96" s="13"/>
      <c r="C96" s="15"/>
      <c r="D96" s="15"/>
      <c r="E96" s="15"/>
      <c r="F96" s="14"/>
      <c r="G96" s="14"/>
      <c r="H96" s="15"/>
      <c r="I96" s="15"/>
      <c r="J96" s="15"/>
      <c r="K96" s="15"/>
      <c r="L96" s="15"/>
      <c r="M96" s="15"/>
      <c r="N96" s="15"/>
      <c r="O96" s="15"/>
      <c r="P96" s="15"/>
      <c r="Q96" s="22"/>
      <c r="R96" s="22"/>
      <c r="S96" s="18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20"/>
    </row>
    <row r="97" spans="1:33" ht="15.75" customHeight="1" x14ac:dyDescent="0.2">
      <c r="A97" s="13"/>
      <c r="B97" s="13"/>
      <c r="C97" s="15"/>
      <c r="D97" s="15"/>
      <c r="E97" s="15"/>
      <c r="F97" s="14"/>
      <c r="G97" s="14"/>
      <c r="H97" s="15"/>
      <c r="I97" s="15"/>
      <c r="J97" s="15"/>
      <c r="K97" s="15"/>
      <c r="L97" s="15"/>
      <c r="M97" s="15"/>
      <c r="N97" s="15"/>
      <c r="O97" s="15"/>
      <c r="P97" s="15"/>
      <c r="Q97" s="22"/>
      <c r="R97" s="22"/>
      <c r="S97" s="18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20"/>
    </row>
    <row r="98" spans="1:33" ht="15.75" customHeight="1" x14ac:dyDescent="0.2">
      <c r="A98" s="13"/>
      <c r="B98" s="13"/>
      <c r="C98" s="15"/>
      <c r="D98" s="15"/>
      <c r="E98" s="15"/>
      <c r="F98" s="14"/>
      <c r="G98" s="14"/>
      <c r="H98" s="15"/>
      <c r="I98" s="15"/>
      <c r="J98" s="15"/>
      <c r="K98" s="15"/>
      <c r="L98" s="15"/>
      <c r="M98" s="15"/>
      <c r="N98" s="15"/>
      <c r="O98" s="15"/>
      <c r="P98" s="15"/>
      <c r="Q98" s="22"/>
      <c r="R98" s="22"/>
      <c r="S98" s="18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20"/>
    </row>
    <row r="99" spans="1:33" ht="15.75" customHeight="1" x14ac:dyDescent="0.2">
      <c r="A99" s="13"/>
      <c r="B99" s="13"/>
      <c r="C99" s="15"/>
      <c r="D99" s="15"/>
      <c r="E99" s="15"/>
      <c r="F99" s="14"/>
      <c r="G99" s="14"/>
      <c r="H99" s="15"/>
      <c r="I99" s="15"/>
      <c r="J99" s="15"/>
      <c r="K99" s="15"/>
      <c r="L99" s="15"/>
      <c r="M99" s="15"/>
      <c r="N99" s="15"/>
      <c r="O99" s="15"/>
      <c r="P99" s="15"/>
      <c r="Q99" s="22"/>
      <c r="R99" s="22"/>
      <c r="S99" s="18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20"/>
    </row>
    <row r="100" spans="1:33" ht="15.75" customHeight="1" x14ac:dyDescent="0.2">
      <c r="A100" s="13"/>
      <c r="B100" s="13"/>
      <c r="C100" s="15"/>
      <c r="D100" s="15"/>
      <c r="E100" s="15"/>
      <c r="F100" s="14"/>
      <c r="G100" s="14"/>
      <c r="H100" s="15"/>
      <c r="I100" s="15"/>
      <c r="J100" s="15"/>
      <c r="K100" s="15"/>
      <c r="L100" s="15"/>
      <c r="M100" s="15"/>
      <c r="N100" s="15"/>
      <c r="O100" s="15"/>
      <c r="P100" s="15"/>
      <c r="Q100" s="22"/>
      <c r="R100" s="22"/>
      <c r="S100" s="18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20"/>
    </row>
    <row r="101" spans="1:33" ht="15.75" customHeight="1" x14ac:dyDescent="0.2">
      <c r="A101" s="13"/>
      <c r="B101" s="13"/>
      <c r="C101" s="15"/>
      <c r="D101" s="15"/>
      <c r="E101" s="15"/>
      <c r="F101" s="14"/>
      <c r="G101" s="14"/>
      <c r="H101" s="15"/>
      <c r="I101" s="15"/>
      <c r="J101" s="15"/>
      <c r="K101" s="15"/>
      <c r="L101" s="15"/>
      <c r="M101" s="15"/>
      <c r="N101" s="15"/>
      <c r="O101" s="15"/>
      <c r="P101" s="15"/>
      <c r="Q101" s="22"/>
      <c r="R101" s="22"/>
      <c r="S101" s="18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20"/>
    </row>
    <row r="102" spans="1:33" ht="15.75" customHeight="1" x14ac:dyDescent="0.2">
      <c r="A102" s="13"/>
      <c r="B102" s="13"/>
      <c r="C102" s="15"/>
      <c r="D102" s="15"/>
      <c r="E102" s="15"/>
      <c r="F102" s="14"/>
      <c r="G102" s="14"/>
      <c r="H102" s="15"/>
      <c r="I102" s="15"/>
      <c r="J102" s="15"/>
      <c r="K102" s="15"/>
      <c r="L102" s="15"/>
      <c r="M102" s="15"/>
      <c r="N102" s="15"/>
      <c r="O102" s="15"/>
      <c r="P102" s="15"/>
      <c r="Q102" s="22"/>
      <c r="R102" s="22"/>
      <c r="S102" s="18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20"/>
    </row>
    <row r="103" spans="1:33" ht="15.75" customHeight="1" x14ac:dyDescent="0.2">
      <c r="A103" s="13"/>
      <c r="B103" s="13"/>
      <c r="C103" s="15"/>
      <c r="D103" s="15"/>
      <c r="E103" s="15"/>
      <c r="F103" s="14"/>
      <c r="G103" s="14"/>
      <c r="H103" s="15"/>
      <c r="I103" s="15"/>
      <c r="J103" s="15"/>
      <c r="K103" s="15"/>
      <c r="L103" s="15"/>
      <c r="M103" s="15"/>
      <c r="N103" s="15"/>
      <c r="O103" s="15"/>
      <c r="P103" s="15"/>
      <c r="Q103" s="22"/>
      <c r="R103" s="22"/>
      <c r="S103" s="18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20"/>
    </row>
    <row r="104" spans="1:33" ht="15.75" customHeight="1" x14ac:dyDescent="0.2">
      <c r="A104" s="13"/>
      <c r="B104" s="13"/>
      <c r="C104" s="15"/>
      <c r="D104" s="15"/>
      <c r="E104" s="15"/>
      <c r="F104" s="14"/>
      <c r="G104" s="14"/>
      <c r="H104" s="15"/>
      <c r="I104" s="15"/>
      <c r="J104" s="15"/>
      <c r="K104" s="15"/>
      <c r="L104" s="15"/>
      <c r="M104" s="15"/>
      <c r="N104" s="15"/>
      <c r="O104" s="15"/>
      <c r="P104" s="15"/>
      <c r="Q104" s="22"/>
      <c r="R104" s="22"/>
      <c r="S104" s="18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20"/>
    </row>
    <row r="105" spans="1:33" ht="15.75" customHeight="1" x14ac:dyDescent="0.2">
      <c r="A105" s="13"/>
      <c r="B105" s="13"/>
      <c r="C105" s="15"/>
      <c r="D105" s="15"/>
      <c r="E105" s="15"/>
      <c r="F105" s="14"/>
      <c r="G105" s="14"/>
      <c r="H105" s="15"/>
      <c r="I105" s="15"/>
      <c r="J105" s="15"/>
      <c r="K105" s="15"/>
      <c r="L105" s="15"/>
      <c r="M105" s="15"/>
      <c r="N105" s="15"/>
      <c r="O105" s="15"/>
      <c r="P105" s="15"/>
      <c r="Q105" s="22"/>
      <c r="R105" s="22"/>
      <c r="S105" s="18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20"/>
    </row>
    <row r="106" spans="1:33" ht="15.75" customHeight="1" x14ac:dyDescent="0.2">
      <c r="A106" s="13"/>
      <c r="B106" s="13"/>
      <c r="C106" s="15"/>
      <c r="D106" s="15"/>
      <c r="E106" s="15"/>
      <c r="F106" s="14"/>
      <c r="G106" s="14"/>
      <c r="H106" s="15"/>
      <c r="I106" s="15"/>
      <c r="J106" s="15"/>
      <c r="K106" s="15"/>
      <c r="L106" s="15"/>
      <c r="M106" s="15"/>
      <c r="N106" s="15"/>
      <c r="O106" s="15"/>
      <c r="P106" s="15"/>
      <c r="Q106" s="22"/>
      <c r="R106" s="22"/>
      <c r="S106" s="18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20"/>
    </row>
    <row r="107" spans="1:33" ht="15.75" customHeight="1" x14ac:dyDescent="0.2">
      <c r="A107" s="13"/>
      <c r="B107" s="13"/>
      <c r="C107" s="15"/>
      <c r="D107" s="15"/>
      <c r="E107" s="15"/>
      <c r="F107" s="14"/>
      <c r="G107" s="14"/>
      <c r="H107" s="15"/>
      <c r="I107" s="15"/>
      <c r="J107" s="15"/>
      <c r="K107" s="15"/>
      <c r="L107" s="15"/>
      <c r="M107" s="15"/>
      <c r="N107" s="15"/>
      <c r="O107" s="15"/>
      <c r="P107" s="15"/>
      <c r="Q107" s="22"/>
      <c r="R107" s="22"/>
      <c r="S107" s="18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20"/>
    </row>
    <row r="108" spans="1:33" ht="15.75" customHeight="1" x14ac:dyDescent="0.2">
      <c r="A108" s="13"/>
      <c r="B108" s="13"/>
      <c r="C108" s="15"/>
      <c r="D108" s="15"/>
      <c r="E108" s="15"/>
      <c r="F108" s="14"/>
      <c r="G108" s="14"/>
      <c r="H108" s="15"/>
      <c r="I108" s="15"/>
      <c r="J108" s="15"/>
      <c r="K108" s="15"/>
      <c r="L108" s="15"/>
      <c r="M108" s="15"/>
      <c r="N108" s="15"/>
      <c r="O108" s="15"/>
      <c r="P108" s="15"/>
      <c r="Q108" s="22"/>
      <c r="R108" s="22"/>
      <c r="S108" s="18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20"/>
    </row>
    <row r="109" spans="1:33" ht="15.75" customHeight="1" x14ac:dyDescent="0.2">
      <c r="A109" s="13"/>
      <c r="B109" s="13"/>
      <c r="C109" s="15"/>
      <c r="D109" s="15"/>
      <c r="E109" s="15"/>
      <c r="F109" s="14"/>
      <c r="G109" s="14"/>
      <c r="H109" s="15"/>
      <c r="I109" s="15"/>
      <c r="J109" s="15"/>
      <c r="K109" s="15"/>
      <c r="L109" s="15"/>
      <c r="M109" s="15"/>
      <c r="N109" s="15"/>
      <c r="O109" s="15"/>
      <c r="P109" s="15"/>
      <c r="Q109" s="22"/>
      <c r="R109" s="22"/>
      <c r="S109" s="18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20"/>
    </row>
    <row r="110" spans="1:33" ht="15.75" customHeight="1" x14ac:dyDescent="0.2">
      <c r="A110" s="13"/>
      <c r="B110" s="13"/>
      <c r="C110" s="15"/>
      <c r="D110" s="15"/>
      <c r="E110" s="15"/>
      <c r="F110" s="14"/>
      <c r="G110" s="14"/>
      <c r="H110" s="15"/>
      <c r="I110" s="15"/>
      <c r="J110" s="15"/>
      <c r="K110" s="15"/>
      <c r="L110" s="15"/>
      <c r="M110" s="15"/>
      <c r="N110" s="15"/>
      <c r="O110" s="15"/>
      <c r="P110" s="15"/>
      <c r="Q110" s="22"/>
      <c r="R110" s="22"/>
      <c r="S110" s="18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20"/>
    </row>
    <row r="111" spans="1:33" ht="15.75" customHeight="1" x14ac:dyDescent="0.2">
      <c r="A111" s="13"/>
      <c r="B111" s="13"/>
      <c r="C111" s="15"/>
      <c r="D111" s="15"/>
      <c r="E111" s="15"/>
      <c r="F111" s="14"/>
      <c r="G111" s="14"/>
      <c r="H111" s="15"/>
      <c r="I111" s="15"/>
      <c r="J111" s="15"/>
      <c r="K111" s="15"/>
      <c r="L111" s="15"/>
      <c r="M111" s="15"/>
      <c r="N111" s="15"/>
      <c r="O111" s="15"/>
      <c r="P111" s="15"/>
      <c r="Q111" s="22"/>
      <c r="R111" s="22"/>
      <c r="S111" s="18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20"/>
    </row>
    <row r="112" spans="1:33" ht="15.75" customHeight="1" x14ac:dyDescent="0.2">
      <c r="A112" s="13"/>
      <c r="B112" s="13"/>
      <c r="C112" s="15"/>
      <c r="D112" s="15"/>
      <c r="E112" s="15"/>
      <c r="F112" s="14"/>
      <c r="G112" s="14"/>
      <c r="H112" s="15"/>
      <c r="I112" s="15"/>
      <c r="J112" s="15"/>
      <c r="K112" s="15"/>
      <c r="L112" s="15"/>
      <c r="M112" s="15"/>
      <c r="N112" s="15"/>
      <c r="O112" s="15"/>
      <c r="P112" s="15"/>
      <c r="Q112" s="22"/>
      <c r="R112" s="22"/>
      <c r="S112" s="18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20"/>
    </row>
    <row r="113" spans="1:33" ht="15.75" customHeight="1" x14ac:dyDescent="0.2">
      <c r="A113" s="13"/>
      <c r="B113" s="13"/>
      <c r="C113" s="15"/>
      <c r="D113" s="15"/>
      <c r="E113" s="15"/>
      <c r="F113" s="14"/>
      <c r="G113" s="14"/>
      <c r="H113" s="15"/>
      <c r="I113" s="15"/>
      <c r="J113" s="15"/>
      <c r="K113" s="15"/>
      <c r="L113" s="15"/>
      <c r="M113" s="15"/>
      <c r="N113" s="15"/>
      <c r="O113" s="15"/>
      <c r="P113" s="15"/>
      <c r="Q113" s="22"/>
      <c r="R113" s="22"/>
      <c r="S113" s="18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20"/>
    </row>
    <row r="114" spans="1:33" ht="15.75" customHeight="1" x14ac:dyDescent="0.2">
      <c r="A114" s="13"/>
      <c r="B114" s="13"/>
      <c r="C114" s="22"/>
      <c r="D114" s="15"/>
      <c r="E114" s="15"/>
      <c r="F114" s="14"/>
      <c r="G114" s="14"/>
      <c r="H114" s="15"/>
      <c r="I114" s="15"/>
      <c r="J114" s="22"/>
      <c r="K114" s="22"/>
      <c r="L114" s="15"/>
      <c r="M114" s="15"/>
      <c r="N114" s="15"/>
      <c r="O114" s="15"/>
      <c r="P114" s="22"/>
      <c r="Q114" s="22"/>
      <c r="R114" s="22"/>
      <c r="S114" s="18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20"/>
    </row>
    <row r="115" spans="1:33" ht="15.75" customHeight="1" x14ac:dyDescent="0.2">
      <c r="A115" s="13"/>
      <c r="B115" s="13"/>
      <c r="C115" s="22"/>
      <c r="D115" s="15"/>
      <c r="E115" s="15"/>
      <c r="F115" s="14"/>
      <c r="G115" s="14"/>
      <c r="H115" s="15"/>
      <c r="I115" s="15"/>
      <c r="J115" s="22"/>
      <c r="K115" s="22"/>
      <c r="L115" s="15"/>
      <c r="M115" s="15"/>
      <c r="N115" s="15"/>
      <c r="O115" s="15"/>
      <c r="P115" s="22"/>
      <c r="Q115" s="22"/>
      <c r="R115" s="22"/>
      <c r="S115" s="18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20"/>
    </row>
    <row r="116" spans="1:33" ht="15.75" customHeight="1" x14ac:dyDescent="0.2">
      <c r="A116" s="13"/>
      <c r="B116" s="13"/>
      <c r="C116" s="22"/>
      <c r="D116" s="15"/>
      <c r="E116" s="15"/>
      <c r="F116" s="14"/>
      <c r="G116" s="14"/>
      <c r="H116" s="15"/>
      <c r="I116" s="15"/>
      <c r="J116" s="22"/>
      <c r="K116" s="22"/>
      <c r="L116" s="15"/>
      <c r="M116" s="15"/>
      <c r="N116" s="15"/>
      <c r="O116" s="15"/>
      <c r="P116" s="22"/>
      <c r="Q116" s="22"/>
      <c r="R116" s="22"/>
      <c r="S116" s="18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20"/>
    </row>
    <row r="117" spans="1:33" ht="15.75" customHeight="1" x14ac:dyDescent="0.2">
      <c r="A117" s="13"/>
      <c r="B117" s="13"/>
      <c r="C117" s="22"/>
      <c r="D117" s="15"/>
      <c r="E117" s="15"/>
      <c r="F117" s="14"/>
      <c r="G117" s="14"/>
      <c r="H117" s="15"/>
      <c r="I117" s="15"/>
      <c r="J117" s="22"/>
      <c r="K117" s="22"/>
      <c r="L117" s="15"/>
      <c r="M117" s="15"/>
      <c r="N117" s="15"/>
      <c r="O117" s="15"/>
      <c r="P117" s="22"/>
      <c r="Q117" s="22"/>
      <c r="R117" s="22"/>
      <c r="S117" s="18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20"/>
    </row>
    <row r="118" spans="1:33" ht="15.75" customHeight="1" x14ac:dyDescent="0.2">
      <c r="A118" s="13"/>
      <c r="B118" s="13"/>
      <c r="C118" s="22"/>
      <c r="D118" s="15"/>
      <c r="E118" s="15"/>
      <c r="F118" s="14"/>
      <c r="G118" s="14"/>
      <c r="H118" s="15"/>
      <c r="I118" s="15"/>
      <c r="J118" s="22"/>
      <c r="K118" s="22"/>
      <c r="L118" s="15"/>
      <c r="M118" s="15"/>
      <c r="N118" s="15"/>
      <c r="O118" s="15"/>
      <c r="P118" s="22"/>
      <c r="Q118" s="22"/>
      <c r="R118" s="22"/>
      <c r="S118" s="18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20"/>
    </row>
    <row r="119" spans="1:33" ht="15.75" customHeight="1" x14ac:dyDescent="0.2">
      <c r="A119" s="13"/>
      <c r="B119" s="13"/>
      <c r="C119" s="22"/>
      <c r="D119" s="15"/>
      <c r="E119" s="15"/>
      <c r="F119" s="14"/>
      <c r="G119" s="14"/>
      <c r="H119" s="15"/>
      <c r="I119" s="15"/>
      <c r="J119" s="22"/>
      <c r="K119" s="22"/>
      <c r="L119" s="15"/>
      <c r="M119" s="15"/>
      <c r="N119" s="15"/>
      <c r="O119" s="15"/>
      <c r="P119" s="22"/>
      <c r="Q119" s="22"/>
      <c r="R119" s="22"/>
      <c r="S119" s="18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20"/>
    </row>
    <row r="120" spans="1:33" ht="15.75" customHeight="1" x14ac:dyDescent="0.2">
      <c r="A120" s="13"/>
      <c r="B120" s="13"/>
      <c r="C120" s="22"/>
      <c r="D120" s="15"/>
      <c r="E120" s="15"/>
      <c r="F120" s="14"/>
      <c r="G120" s="14"/>
      <c r="H120" s="15"/>
      <c r="I120" s="15"/>
      <c r="J120" s="22"/>
      <c r="K120" s="22"/>
      <c r="L120" s="15"/>
      <c r="M120" s="15"/>
      <c r="N120" s="15"/>
      <c r="O120" s="15"/>
      <c r="P120" s="22"/>
      <c r="Q120" s="22"/>
      <c r="R120" s="22"/>
      <c r="S120" s="18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20"/>
    </row>
    <row r="121" spans="1:33" ht="15.75" customHeight="1" x14ac:dyDescent="0.2">
      <c r="A121" s="13"/>
      <c r="B121" s="13"/>
      <c r="C121" s="22"/>
      <c r="D121" s="15"/>
      <c r="E121" s="15"/>
      <c r="F121" s="14"/>
      <c r="G121" s="14"/>
      <c r="H121" s="15"/>
      <c r="I121" s="15"/>
      <c r="J121" s="22"/>
      <c r="K121" s="22"/>
      <c r="L121" s="15"/>
      <c r="M121" s="15"/>
      <c r="N121" s="15"/>
      <c r="O121" s="15"/>
      <c r="P121" s="22"/>
      <c r="Q121" s="22"/>
      <c r="R121" s="22"/>
      <c r="S121" s="18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20"/>
    </row>
    <row r="122" spans="1:33" ht="15.75" customHeight="1" x14ac:dyDescent="0.2">
      <c r="A122" s="13"/>
      <c r="B122" s="13"/>
      <c r="C122" s="22"/>
      <c r="D122" s="15"/>
      <c r="E122" s="15"/>
      <c r="F122" s="14"/>
      <c r="G122" s="14"/>
      <c r="H122" s="15"/>
      <c r="I122" s="15"/>
      <c r="J122" s="22"/>
      <c r="K122" s="22"/>
      <c r="L122" s="15"/>
      <c r="M122" s="15"/>
      <c r="N122" s="15"/>
      <c r="O122" s="15"/>
      <c r="P122" s="22"/>
      <c r="Q122" s="22"/>
      <c r="R122" s="22"/>
      <c r="S122" s="18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20"/>
    </row>
    <row r="123" spans="1:33" ht="15.75" customHeight="1" x14ac:dyDescent="0.2">
      <c r="A123" s="13"/>
      <c r="B123" s="13"/>
      <c r="C123" s="22"/>
      <c r="D123" s="15"/>
      <c r="E123" s="15"/>
      <c r="F123" s="14"/>
      <c r="G123" s="14"/>
      <c r="H123" s="15"/>
      <c r="I123" s="15"/>
      <c r="J123" s="22"/>
      <c r="K123" s="22"/>
      <c r="L123" s="15"/>
      <c r="M123" s="15"/>
      <c r="N123" s="15"/>
      <c r="O123" s="15"/>
      <c r="P123" s="22"/>
      <c r="Q123" s="22"/>
      <c r="R123" s="22"/>
      <c r="S123" s="18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20"/>
    </row>
    <row r="124" spans="1:33" ht="15.75" customHeight="1" x14ac:dyDescent="0.2">
      <c r="A124" s="13"/>
      <c r="B124" s="13"/>
      <c r="C124" s="22"/>
      <c r="D124" s="15"/>
      <c r="E124" s="15"/>
      <c r="F124" s="14"/>
      <c r="G124" s="14"/>
      <c r="H124" s="15"/>
      <c r="I124" s="15"/>
      <c r="J124" s="22"/>
      <c r="K124" s="22"/>
      <c r="L124" s="15"/>
      <c r="M124" s="15"/>
      <c r="N124" s="15"/>
      <c r="O124" s="15"/>
      <c r="P124" s="22"/>
      <c r="Q124" s="22"/>
      <c r="R124" s="22"/>
      <c r="S124" s="18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20"/>
    </row>
    <row r="125" spans="1:33" ht="15.75" customHeight="1" x14ac:dyDescent="0.2">
      <c r="A125" s="13"/>
      <c r="B125" s="13"/>
      <c r="C125" s="22"/>
      <c r="D125" s="15"/>
      <c r="E125" s="15"/>
      <c r="F125" s="14"/>
      <c r="G125" s="14"/>
      <c r="H125" s="15"/>
      <c r="I125" s="15"/>
      <c r="J125" s="22"/>
      <c r="K125" s="22"/>
      <c r="L125" s="15"/>
      <c r="M125" s="15"/>
      <c r="N125" s="15"/>
      <c r="O125" s="15"/>
      <c r="P125" s="22"/>
      <c r="Q125" s="22"/>
      <c r="R125" s="22"/>
      <c r="S125" s="18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20"/>
    </row>
    <row r="126" spans="1:33" ht="15.75" customHeight="1" x14ac:dyDescent="0.2">
      <c r="A126" s="13"/>
      <c r="B126" s="13"/>
      <c r="C126" s="22"/>
      <c r="D126" s="15"/>
      <c r="E126" s="15"/>
      <c r="F126" s="14"/>
      <c r="G126" s="14"/>
      <c r="H126" s="15"/>
      <c r="I126" s="15"/>
      <c r="J126" s="22"/>
      <c r="K126" s="22"/>
      <c r="L126" s="15"/>
      <c r="M126" s="15"/>
      <c r="N126" s="15"/>
      <c r="O126" s="15"/>
      <c r="P126" s="22"/>
      <c r="Q126" s="22"/>
      <c r="R126" s="22"/>
      <c r="S126" s="18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20"/>
    </row>
    <row r="127" spans="1:33" ht="15.75" customHeight="1" x14ac:dyDescent="0.2">
      <c r="A127" s="13"/>
      <c r="B127" s="13"/>
      <c r="C127" s="22"/>
      <c r="D127" s="15"/>
      <c r="E127" s="15"/>
      <c r="F127" s="14"/>
      <c r="G127" s="14"/>
      <c r="H127" s="15"/>
      <c r="I127" s="15"/>
      <c r="J127" s="22"/>
      <c r="K127" s="22"/>
      <c r="L127" s="15"/>
      <c r="M127" s="15"/>
      <c r="N127" s="15"/>
      <c r="O127" s="15"/>
      <c r="P127" s="22"/>
      <c r="Q127" s="22"/>
      <c r="R127" s="22"/>
      <c r="S127" s="18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20"/>
    </row>
    <row r="128" spans="1:33" ht="15.75" customHeight="1" x14ac:dyDescent="0.2">
      <c r="A128" s="13"/>
      <c r="B128" s="13"/>
      <c r="C128" s="22"/>
      <c r="D128" s="15"/>
      <c r="E128" s="15"/>
      <c r="F128" s="14"/>
      <c r="G128" s="14"/>
      <c r="H128" s="15"/>
      <c r="I128" s="15"/>
      <c r="J128" s="22"/>
      <c r="K128" s="22"/>
      <c r="L128" s="15"/>
      <c r="M128" s="15"/>
      <c r="N128" s="15"/>
      <c r="O128" s="15"/>
      <c r="P128" s="22"/>
      <c r="Q128" s="22"/>
      <c r="R128" s="22"/>
      <c r="S128" s="18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20"/>
    </row>
    <row r="129" spans="1:33" ht="15.75" customHeight="1" x14ac:dyDescent="0.2">
      <c r="A129" s="13"/>
      <c r="B129" s="13"/>
      <c r="C129" s="22"/>
      <c r="D129" s="15"/>
      <c r="E129" s="15"/>
      <c r="F129" s="14"/>
      <c r="G129" s="14"/>
      <c r="H129" s="15"/>
      <c r="I129" s="15"/>
      <c r="J129" s="22"/>
      <c r="K129" s="22"/>
      <c r="L129" s="15"/>
      <c r="M129" s="15"/>
      <c r="N129" s="15"/>
      <c r="O129" s="15"/>
      <c r="P129" s="22"/>
      <c r="Q129" s="22"/>
      <c r="R129" s="22"/>
      <c r="S129" s="18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20"/>
    </row>
    <row r="130" spans="1:33" ht="15.75" customHeight="1" x14ac:dyDescent="0.2">
      <c r="A130" s="13"/>
      <c r="B130" s="13"/>
      <c r="C130" s="22"/>
      <c r="D130" s="15"/>
      <c r="E130" s="15"/>
      <c r="F130" s="14"/>
      <c r="G130" s="14"/>
      <c r="H130" s="15"/>
      <c r="I130" s="15"/>
      <c r="J130" s="22"/>
      <c r="K130" s="22"/>
      <c r="L130" s="15"/>
      <c r="M130" s="15"/>
      <c r="N130" s="15"/>
      <c r="O130" s="15"/>
      <c r="P130" s="22"/>
      <c r="Q130" s="22"/>
      <c r="R130" s="22"/>
      <c r="S130" s="18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20"/>
    </row>
    <row r="131" spans="1:33" ht="15.75" customHeight="1" x14ac:dyDescent="0.2">
      <c r="A131" s="13"/>
      <c r="B131" s="13"/>
      <c r="C131" s="22"/>
      <c r="D131" s="15"/>
      <c r="E131" s="15"/>
      <c r="F131" s="14"/>
      <c r="G131" s="14"/>
      <c r="H131" s="15"/>
      <c r="I131" s="15"/>
      <c r="J131" s="22"/>
      <c r="K131" s="22"/>
      <c r="L131" s="15"/>
      <c r="M131" s="15"/>
      <c r="N131" s="15"/>
      <c r="O131" s="15"/>
      <c r="P131" s="22"/>
      <c r="Q131" s="22"/>
      <c r="R131" s="22"/>
      <c r="S131" s="18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20"/>
    </row>
    <row r="132" spans="1:33" ht="15.75" customHeight="1" x14ac:dyDescent="0.2">
      <c r="A132" s="13"/>
      <c r="B132" s="13"/>
      <c r="C132" s="22"/>
      <c r="D132" s="15"/>
      <c r="E132" s="15"/>
      <c r="F132" s="14"/>
      <c r="G132" s="14"/>
      <c r="H132" s="15"/>
      <c r="I132" s="15"/>
      <c r="J132" s="22"/>
      <c r="K132" s="22"/>
      <c r="L132" s="15"/>
      <c r="M132" s="15"/>
      <c r="N132" s="15"/>
      <c r="O132" s="15"/>
      <c r="P132" s="22"/>
      <c r="Q132" s="22"/>
      <c r="R132" s="22"/>
      <c r="S132" s="18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20"/>
    </row>
    <row r="133" spans="1:33" ht="15.75" customHeight="1" x14ac:dyDescent="0.2">
      <c r="A133" s="13"/>
      <c r="B133" s="13"/>
      <c r="C133" s="22"/>
      <c r="D133" s="15"/>
      <c r="E133" s="15"/>
      <c r="F133" s="14"/>
      <c r="G133" s="14"/>
      <c r="H133" s="15"/>
      <c r="I133" s="15"/>
      <c r="J133" s="22"/>
      <c r="K133" s="22"/>
      <c r="L133" s="15"/>
      <c r="M133" s="15"/>
      <c r="N133" s="15"/>
      <c r="O133" s="15"/>
      <c r="P133" s="22"/>
      <c r="Q133" s="22"/>
      <c r="R133" s="22"/>
      <c r="S133" s="18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20"/>
    </row>
    <row r="134" spans="1:33" ht="15.75" customHeight="1" x14ac:dyDescent="0.2">
      <c r="A134" s="13"/>
      <c r="B134" s="13"/>
      <c r="C134" s="22"/>
      <c r="D134" s="15"/>
      <c r="E134" s="15"/>
      <c r="F134" s="14"/>
      <c r="G134" s="14"/>
      <c r="H134" s="15"/>
      <c r="I134" s="15"/>
      <c r="J134" s="22"/>
      <c r="K134" s="22"/>
      <c r="L134" s="15"/>
      <c r="M134" s="15"/>
      <c r="N134" s="15"/>
      <c r="O134" s="15"/>
      <c r="P134" s="22"/>
      <c r="Q134" s="22"/>
      <c r="R134" s="22"/>
      <c r="S134" s="18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20"/>
    </row>
    <row r="135" spans="1:33" ht="15.75" customHeight="1" x14ac:dyDescent="0.2">
      <c r="A135" s="13"/>
      <c r="B135" s="13"/>
      <c r="C135" s="22"/>
      <c r="D135" s="15"/>
      <c r="E135" s="15"/>
      <c r="F135" s="14"/>
      <c r="G135" s="14"/>
      <c r="H135" s="15"/>
      <c r="I135" s="15"/>
      <c r="J135" s="22"/>
      <c r="K135" s="22"/>
      <c r="L135" s="15"/>
      <c r="M135" s="15"/>
      <c r="N135" s="15"/>
      <c r="O135" s="15"/>
      <c r="P135" s="22"/>
      <c r="Q135" s="22"/>
      <c r="R135" s="22"/>
      <c r="S135" s="18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20"/>
    </row>
    <row r="136" spans="1:33" ht="15.75" customHeight="1" x14ac:dyDescent="0.2">
      <c r="A136" s="13"/>
      <c r="B136" s="13"/>
      <c r="C136" s="22"/>
      <c r="D136" s="15"/>
      <c r="E136" s="15"/>
      <c r="F136" s="14"/>
      <c r="G136" s="14"/>
      <c r="H136" s="15"/>
      <c r="I136" s="15"/>
      <c r="J136" s="22"/>
      <c r="K136" s="22"/>
      <c r="L136" s="15"/>
      <c r="M136" s="15"/>
      <c r="N136" s="15"/>
      <c r="O136" s="15"/>
      <c r="P136" s="22"/>
      <c r="Q136" s="22"/>
      <c r="R136" s="22"/>
      <c r="S136" s="18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20"/>
    </row>
    <row r="137" spans="1:33" ht="15.75" customHeight="1" x14ac:dyDescent="0.2">
      <c r="A137" s="13"/>
      <c r="B137" s="13"/>
      <c r="C137" s="22"/>
      <c r="D137" s="15"/>
      <c r="E137" s="15"/>
      <c r="F137" s="14"/>
      <c r="G137" s="14"/>
      <c r="H137" s="15"/>
      <c r="I137" s="15"/>
      <c r="J137" s="22"/>
      <c r="K137" s="22"/>
      <c r="L137" s="15"/>
      <c r="M137" s="15"/>
      <c r="N137" s="15"/>
      <c r="O137" s="15"/>
      <c r="P137" s="22"/>
      <c r="Q137" s="22"/>
      <c r="R137" s="22"/>
      <c r="S137" s="18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20"/>
    </row>
    <row r="138" spans="1:33" ht="15.75" customHeight="1" x14ac:dyDescent="0.2">
      <c r="A138" s="13"/>
      <c r="B138" s="13"/>
      <c r="C138" s="22"/>
      <c r="D138" s="15"/>
      <c r="E138" s="15"/>
      <c r="F138" s="14"/>
      <c r="G138" s="14"/>
      <c r="H138" s="15"/>
      <c r="I138" s="15"/>
      <c r="J138" s="22"/>
      <c r="K138" s="22"/>
      <c r="L138" s="15"/>
      <c r="M138" s="15"/>
      <c r="N138" s="15"/>
      <c r="O138" s="15"/>
      <c r="P138" s="22"/>
      <c r="Q138" s="22"/>
      <c r="R138" s="22"/>
      <c r="S138" s="18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20"/>
    </row>
    <row r="139" spans="1:33" ht="15.75" customHeight="1" x14ac:dyDescent="0.2">
      <c r="A139" s="13"/>
      <c r="B139" s="13"/>
      <c r="C139" s="22"/>
      <c r="D139" s="15"/>
      <c r="E139" s="15"/>
      <c r="F139" s="14"/>
      <c r="G139" s="14"/>
      <c r="H139" s="15"/>
      <c r="I139" s="15"/>
      <c r="J139" s="22"/>
      <c r="K139" s="22"/>
      <c r="L139" s="15"/>
      <c r="M139" s="15"/>
      <c r="N139" s="15"/>
      <c r="O139" s="15"/>
      <c r="P139" s="22"/>
      <c r="Q139" s="22"/>
      <c r="R139" s="22"/>
      <c r="S139" s="18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20"/>
    </row>
    <row r="140" spans="1:33" ht="15.75" customHeight="1" x14ac:dyDescent="0.2">
      <c r="A140" s="13"/>
      <c r="B140" s="13"/>
      <c r="C140" s="22"/>
      <c r="D140" s="15"/>
      <c r="E140" s="15"/>
      <c r="F140" s="14"/>
      <c r="G140" s="14"/>
      <c r="H140" s="15"/>
      <c r="I140" s="15"/>
      <c r="J140" s="22"/>
      <c r="K140" s="22"/>
      <c r="L140" s="15"/>
      <c r="M140" s="15"/>
      <c r="N140" s="15"/>
      <c r="O140" s="15"/>
      <c r="P140" s="22"/>
      <c r="Q140" s="22"/>
      <c r="R140" s="22"/>
      <c r="S140" s="18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20"/>
    </row>
    <row r="141" spans="1:33" ht="15.75" customHeight="1" x14ac:dyDescent="0.2">
      <c r="A141" s="13"/>
      <c r="B141" s="13"/>
      <c r="C141" s="22"/>
      <c r="D141" s="15"/>
      <c r="E141" s="15"/>
      <c r="F141" s="14"/>
      <c r="G141" s="14"/>
      <c r="H141" s="15"/>
      <c r="I141" s="15"/>
      <c r="J141" s="22"/>
      <c r="K141" s="22"/>
      <c r="L141" s="15"/>
      <c r="M141" s="15"/>
      <c r="N141" s="15"/>
      <c r="O141" s="15"/>
      <c r="P141" s="22"/>
      <c r="Q141" s="22"/>
      <c r="R141" s="22"/>
      <c r="S141" s="18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20"/>
    </row>
    <row r="142" spans="1:33" ht="15.75" customHeight="1" x14ac:dyDescent="0.2">
      <c r="A142" s="13"/>
      <c r="B142" s="13"/>
      <c r="C142" s="22"/>
      <c r="D142" s="15"/>
      <c r="E142" s="15"/>
      <c r="F142" s="14"/>
      <c r="G142" s="14"/>
      <c r="H142" s="15"/>
      <c r="I142" s="15"/>
      <c r="J142" s="22"/>
      <c r="K142" s="22"/>
      <c r="L142" s="15"/>
      <c r="M142" s="15"/>
      <c r="N142" s="15"/>
      <c r="O142" s="15"/>
      <c r="P142" s="22"/>
      <c r="Q142" s="22"/>
      <c r="R142" s="22"/>
      <c r="S142" s="18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20"/>
    </row>
    <row r="143" spans="1:33" ht="15.75" customHeight="1" x14ac:dyDescent="0.2">
      <c r="A143" s="13"/>
      <c r="B143" s="13"/>
      <c r="C143" s="22"/>
      <c r="D143" s="15"/>
      <c r="E143" s="15"/>
      <c r="F143" s="14"/>
      <c r="G143" s="14"/>
      <c r="H143" s="15"/>
      <c r="I143" s="15"/>
      <c r="J143" s="22"/>
      <c r="K143" s="22"/>
      <c r="L143" s="15"/>
      <c r="M143" s="15"/>
      <c r="N143" s="15"/>
      <c r="O143" s="15"/>
      <c r="P143" s="22"/>
      <c r="Q143" s="22"/>
      <c r="R143" s="22"/>
      <c r="S143" s="18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20"/>
    </row>
    <row r="144" spans="1:33" ht="15.75" customHeight="1" x14ac:dyDescent="0.2">
      <c r="A144" s="13"/>
      <c r="B144" s="13"/>
      <c r="C144" s="22"/>
      <c r="D144" s="15"/>
      <c r="E144" s="15"/>
      <c r="F144" s="14"/>
      <c r="G144" s="14"/>
      <c r="H144" s="15"/>
      <c r="I144" s="15"/>
      <c r="J144" s="22"/>
      <c r="K144" s="22"/>
      <c r="L144" s="15"/>
      <c r="M144" s="15"/>
      <c r="N144" s="15"/>
      <c r="O144" s="15"/>
      <c r="P144" s="22"/>
      <c r="Q144" s="22"/>
      <c r="R144" s="22"/>
      <c r="S144" s="18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20"/>
    </row>
    <row r="145" spans="1:33" ht="15.75" customHeight="1" x14ac:dyDescent="0.2">
      <c r="A145" s="13"/>
      <c r="B145" s="13"/>
      <c r="C145" s="22"/>
      <c r="D145" s="15"/>
      <c r="E145" s="15"/>
      <c r="F145" s="14"/>
      <c r="G145" s="14"/>
      <c r="H145" s="15"/>
      <c r="I145" s="15"/>
      <c r="J145" s="22"/>
      <c r="K145" s="22"/>
      <c r="L145" s="15"/>
      <c r="M145" s="15"/>
      <c r="N145" s="15"/>
      <c r="O145" s="15"/>
      <c r="P145" s="22"/>
      <c r="Q145" s="22"/>
      <c r="R145" s="22"/>
      <c r="S145" s="18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20"/>
    </row>
    <row r="146" spans="1:33" ht="15.75" customHeight="1" x14ac:dyDescent="0.2">
      <c r="A146" s="13"/>
      <c r="B146" s="13"/>
      <c r="C146" s="22"/>
      <c r="D146" s="15"/>
      <c r="E146" s="15"/>
      <c r="F146" s="14"/>
      <c r="G146" s="14"/>
      <c r="H146" s="15"/>
      <c r="I146" s="15"/>
      <c r="J146" s="22"/>
      <c r="K146" s="22"/>
      <c r="L146" s="15"/>
      <c r="M146" s="15"/>
      <c r="N146" s="15"/>
      <c r="O146" s="15"/>
      <c r="P146" s="22"/>
      <c r="Q146" s="22"/>
      <c r="R146" s="22"/>
      <c r="S146" s="18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20"/>
    </row>
    <row r="147" spans="1:33" ht="15.75" customHeight="1" x14ac:dyDescent="0.2">
      <c r="A147" s="13"/>
      <c r="B147" s="13"/>
      <c r="C147" s="22"/>
      <c r="D147" s="15"/>
      <c r="E147" s="15"/>
      <c r="F147" s="14"/>
      <c r="G147" s="14"/>
      <c r="H147" s="15"/>
      <c r="I147" s="15"/>
      <c r="J147" s="22"/>
      <c r="K147" s="22"/>
      <c r="L147" s="15"/>
      <c r="M147" s="15"/>
      <c r="N147" s="15"/>
      <c r="O147" s="15"/>
      <c r="P147" s="22"/>
      <c r="Q147" s="22"/>
      <c r="R147" s="22"/>
      <c r="S147" s="18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20"/>
    </row>
    <row r="148" spans="1:33" ht="15.75" customHeight="1" x14ac:dyDescent="0.2">
      <c r="A148" s="13"/>
      <c r="B148" s="13"/>
      <c r="C148" s="22"/>
      <c r="D148" s="15"/>
      <c r="E148" s="15"/>
      <c r="F148" s="14"/>
      <c r="G148" s="14"/>
      <c r="H148" s="15"/>
      <c r="I148" s="15"/>
      <c r="J148" s="22"/>
      <c r="K148" s="22"/>
      <c r="L148" s="15"/>
      <c r="M148" s="15"/>
      <c r="N148" s="15"/>
      <c r="O148" s="15"/>
      <c r="P148" s="22"/>
      <c r="Q148" s="22"/>
      <c r="R148" s="22"/>
      <c r="S148" s="18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20"/>
    </row>
    <row r="149" spans="1:33" ht="15.75" customHeight="1" x14ac:dyDescent="0.2">
      <c r="A149" s="13"/>
      <c r="B149" s="13"/>
      <c r="C149" s="22"/>
      <c r="D149" s="15"/>
      <c r="E149" s="15"/>
      <c r="F149" s="14"/>
      <c r="G149" s="14"/>
      <c r="H149" s="15"/>
      <c r="I149" s="15"/>
      <c r="J149" s="22"/>
      <c r="K149" s="22"/>
      <c r="L149" s="15"/>
      <c r="M149" s="15"/>
      <c r="N149" s="15"/>
      <c r="O149" s="15"/>
      <c r="P149" s="22"/>
      <c r="Q149" s="22"/>
      <c r="R149" s="22"/>
      <c r="S149" s="18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20"/>
    </row>
    <row r="150" spans="1:33" ht="15.75" customHeight="1" x14ac:dyDescent="0.2">
      <c r="A150" s="13"/>
      <c r="B150" s="13"/>
      <c r="C150" s="22"/>
      <c r="D150" s="15"/>
      <c r="E150" s="15"/>
      <c r="F150" s="14"/>
      <c r="G150" s="14"/>
      <c r="H150" s="15"/>
      <c r="I150" s="15"/>
      <c r="J150" s="22"/>
      <c r="K150" s="22"/>
      <c r="L150" s="15"/>
      <c r="M150" s="15"/>
      <c r="N150" s="15"/>
      <c r="O150" s="15"/>
      <c r="P150" s="22"/>
      <c r="Q150" s="22"/>
      <c r="R150" s="22"/>
      <c r="S150" s="18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20"/>
    </row>
    <row r="151" spans="1:33" ht="15.75" customHeight="1" x14ac:dyDescent="0.2">
      <c r="A151" s="13"/>
      <c r="B151" s="13"/>
      <c r="C151" s="22"/>
      <c r="D151" s="15"/>
      <c r="E151" s="15"/>
      <c r="F151" s="14"/>
      <c r="G151" s="14"/>
      <c r="H151" s="15"/>
      <c r="I151" s="15"/>
      <c r="J151" s="22"/>
      <c r="K151" s="22"/>
      <c r="L151" s="15"/>
      <c r="M151" s="15"/>
      <c r="N151" s="15"/>
      <c r="O151" s="15"/>
      <c r="P151" s="22"/>
      <c r="Q151" s="22"/>
      <c r="R151" s="22"/>
      <c r="S151" s="18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20"/>
    </row>
    <row r="152" spans="1:33" ht="15.75" customHeight="1" x14ac:dyDescent="0.2">
      <c r="A152" s="13"/>
      <c r="B152" s="13"/>
      <c r="C152" s="22"/>
      <c r="D152" s="15"/>
      <c r="E152" s="15"/>
      <c r="F152" s="14"/>
      <c r="G152" s="14"/>
      <c r="H152" s="15"/>
      <c r="I152" s="15"/>
      <c r="J152" s="22"/>
      <c r="K152" s="22"/>
      <c r="L152" s="15"/>
      <c r="M152" s="15"/>
      <c r="N152" s="15"/>
      <c r="O152" s="15"/>
      <c r="P152" s="22"/>
      <c r="Q152" s="22"/>
      <c r="R152" s="22"/>
      <c r="S152" s="18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20"/>
    </row>
    <row r="153" spans="1:33" ht="15.75" customHeight="1" x14ac:dyDescent="0.2">
      <c r="A153" s="13"/>
      <c r="B153" s="13"/>
      <c r="C153" s="22"/>
      <c r="D153" s="15"/>
      <c r="E153" s="15"/>
      <c r="F153" s="14"/>
      <c r="G153" s="14"/>
      <c r="H153" s="15"/>
      <c r="I153" s="15"/>
      <c r="J153" s="22"/>
      <c r="K153" s="22"/>
      <c r="L153" s="15"/>
      <c r="M153" s="15"/>
      <c r="N153" s="15"/>
      <c r="O153" s="15"/>
      <c r="P153" s="22"/>
      <c r="Q153" s="22"/>
      <c r="R153" s="22"/>
      <c r="S153" s="18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20"/>
    </row>
    <row r="154" spans="1:33" ht="15.75" customHeight="1" x14ac:dyDescent="0.2">
      <c r="A154" s="13"/>
      <c r="B154" s="13"/>
      <c r="C154" s="22"/>
      <c r="D154" s="15"/>
      <c r="E154" s="15"/>
      <c r="F154" s="14"/>
      <c r="G154" s="14"/>
      <c r="H154" s="15"/>
      <c r="I154" s="15"/>
      <c r="J154" s="22"/>
      <c r="K154" s="22"/>
      <c r="L154" s="15"/>
      <c r="M154" s="15"/>
      <c r="N154" s="15"/>
      <c r="O154" s="15"/>
      <c r="P154" s="22"/>
      <c r="Q154" s="22"/>
      <c r="R154" s="22"/>
      <c r="S154" s="18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20"/>
    </row>
    <row r="155" spans="1:33" ht="15.75" customHeight="1" x14ac:dyDescent="0.2">
      <c r="A155" s="13"/>
      <c r="B155" s="13"/>
      <c r="C155" s="22"/>
      <c r="D155" s="15"/>
      <c r="E155" s="15"/>
      <c r="F155" s="14"/>
      <c r="G155" s="14"/>
      <c r="H155" s="15"/>
      <c r="I155" s="15"/>
      <c r="J155" s="22"/>
      <c r="K155" s="22"/>
      <c r="L155" s="15"/>
      <c r="M155" s="15"/>
      <c r="N155" s="15"/>
      <c r="O155" s="15"/>
      <c r="P155" s="22"/>
      <c r="Q155" s="22"/>
      <c r="R155" s="22"/>
      <c r="S155" s="18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20"/>
    </row>
    <row r="156" spans="1:33" ht="15.75" customHeight="1" x14ac:dyDescent="0.2">
      <c r="A156" s="13"/>
      <c r="B156" s="13"/>
      <c r="C156" s="22"/>
      <c r="D156" s="15"/>
      <c r="E156" s="15"/>
      <c r="F156" s="14"/>
      <c r="G156" s="14"/>
      <c r="H156" s="15"/>
      <c r="I156" s="15"/>
      <c r="J156" s="22"/>
      <c r="K156" s="22"/>
      <c r="L156" s="15"/>
      <c r="M156" s="15"/>
      <c r="N156" s="15"/>
      <c r="O156" s="15"/>
      <c r="P156" s="22"/>
      <c r="Q156" s="22"/>
      <c r="R156" s="22"/>
      <c r="S156" s="18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20"/>
    </row>
    <row r="157" spans="1:33" ht="15.75" customHeight="1" x14ac:dyDescent="0.2">
      <c r="A157" s="13"/>
      <c r="B157" s="13"/>
      <c r="C157" s="22"/>
      <c r="D157" s="15"/>
      <c r="E157" s="15"/>
      <c r="F157" s="14"/>
      <c r="G157" s="14"/>
      <c r="H157" s="15"/>
      <c r="I157" s="15"/>
      <c r="J157" s="22"/>
      <c r="K157" s="22"/>
      <c r="L157" s="15"/>
      <c r="M157" s="15"/>
      <c r="N157" s="15"/>
      <c r="O157" s="15"/>
      <c r="P157" s="22"/>
      <c r="Q157" s="22"/>
      <c r="R157" s="22"/>
      <c r="S157" s="18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20"/>
    </row>
    <row r="158" spans="1:33" ht="15.75" customHeight="1" x14ac:dyDescent="0.2">
      <c r="A158" s="13"/>
      <c r="B158" s="13"/>
      <c r="C158" s="22"/>
      <c r="D158" s="15"/>
      <c r="E158" s="15"/>
      <c r="F158" s="14"/>
      <c r="G158" s="14"/>
      <c r="H158" s="15"/>
      <c r="I158" s="15"/>
      <c r="J158" s="22"/>
      <c r="K158" s="22"/>
      <c r="L158" s="15"/>
      <c r="M158" s="15"/>
      <c r="N158" s="15"/>
      <c r="O158" s="15"/>
      <c r="P158" s="22"/>
      <c r="Q158" s="22"/>
      <c r="R158" s="22"/>
      <c r="S158" s="18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20"/>
    </row>
    <row r="159" spans="1:33" ht="15.75" customHeight="1" x14ac:dyDescent="0.2">
      <c r="A159" s="13"/>
      <c r="B159" s="13"/>
      <c r="C159" s="22"/>
      <c r="D159" s="15"/>
      <c r="E159" s="15"/>
      <c r="F159" s="14"/>
      <c r="G159" s="14"/>
      <c r="H159" s="15"/>
      <c r="I159" s="15"/>
      <c r="J159" s="22"/>
      <c r="K159" s="22"/>
      <c r="L159" s="15"/>
      <c r="M159" s="15"/>
      <c r="N159" s="15"/>
      <c r="O159" s="15"/>
      <c r="P159" s="22"/>
      <c r="Q159" s="22"/>
      <c r="R159" s="22"/>
      <c r="S159" s="18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20"/>
    </row>
    <row r="160" spans="1:33" ht="15.75" customHeight="1" x14ac:dyDescent="0.2">
      <c r="A160" s="13"/>
      <c r="B160" s="13"/>
      <c r="C160" s="22"/>
      <c r="D160" s="15"/>
      <c r="E160" s="15"/>
      <c r="F160" s="14"/>
      <c r="G160" s="14"/>
      <c r="H160" s="15"/>
      <c r="I160" s="15"/>
      <c r="J160" s="22"/>
      <c r="K160" s="22"/>
      <c r="L160" s="15"/>
      <c r="M160" s="15"/>
      <c r="N160" s="15"/>
      <c r="O160" s="15"/>
      <c r="P160" s="22"/>
      <c r="Q160" s="22"/>
      <c r="R160" s="22"/>
      <c r="S160" s="18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20"/>
    </row>
    <row r="161" spans="1:33" ht="15.75" customHeight="1" x14ac:dyDescent="0.2">
      <c r="A161" s="13"/>
      <c r="B161" s="13"/>
      <c r="C161" s="22"/>
      <c r="D161" s="15"/>
      <c r="E161" s="15"/>
      <c r="F161" s="14"/>
      <c r="G161" s="14"/>
      <c r="H161" s="15"/>
      <c r="I161" s="15"/>
      <c r="J161" s="22"/>
      <c r="K161" s="22"/>
      <c r="L161" s="15"/>
      <c r="M161" s="15"/>
      <c r="N161" s="15"/>
      <c r="O161" s="15"/>
      <c r="P161" s="22"/>
      <c r="Q161" s="22"/>
      <c r="R161" s="22"/>
      <c r="S161" s="18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20"/>
    </row>
    <row r="162" spans="1:33" ht="15.75" customHeight="1" x14ac:dyDescent="0.2">
      <c r="A162" s="13"/>
      <c r="B162" s="13"/>
      <c r="C162" s="22"/>
      <c r="D162" s="15"/>
      <c r="E162" s="15"/>
      <c r="F162" s="14"/>
      <c r="G162" s="14"/>
      <c r="H162" s="15"/>
      <c r="I162" s="15"/>
      <c r="J162" s="22"/>
      <c r="K162" s="22"/>
      <c r="L162" s="15"/>
      <c r="M162" s="15"/>
      <c r="N162" s="15"/>
      <c r="O162" s="15"/>
      <c r="P162" s="22"/>
      <c r="Q162" s="22"/>
      <c r="R162" s="22"/>
      <c r="S162" s="18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20"/>
    </row>
    <row r="163" spans="1:33" ht="15.75" customHeight="1" x14ac:dyDescent="0.2">
      <c r="A163" s="13"/>
      <c r="B163" s="13"/>
      <c r="C163" s="22"/>
      <c r="D163" s="15"/>
      <c r="E163" s="15"/>
      <c r="F163" s="14"/>
      <c r="G163" s="14"/>
      <c r="H163" s="15"/>
      <c r="I163" s="15"/>
      <c r="J163" s="22"/>
      <c r="K163" s="22"/>
      <c r="L163" s="15"/>
      <c r="M163" s="15"/>
      <c r="N163" s="15"/>
      <c r="O163" s="15"/>
      <c r="P163" s="22"/>
      <c r="Q163" s="22"/>
      <c r="R163" s="22"/>
      <c r="S163" s="18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20"/>
    </row>
    <row r="164" spans="1:33" ht="15.75" customHeight="1" x14ac:dyDescent="0.2">
      <c r="A164" s="13"/>
      <c r="B164" s="13"/>
      <c r="C164" s="22"/>
      <c r="D164" s="15"/>
      <c r="E164" s="15"/>
      <c r="F164" s="14"/>
      <c r="G164" s="14"/>
      <c r="H164" s="15"/>
      <c r="I164" s="15"/>
      <c r="J164" s="22"/>
      <c r="K164" s="22"/>
      <c r="L164" s="15"/>
      <c r="M164" s="15"/>
      <c r="N164" s="15"/>
      <c r="O164" s="15"/>
      <c r="P164" s="22"/>
      <c r="Q164" s="22"/>
      <c r="R164" s="22"/>
      <c r="S164" s="18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20"/>
    </row>
    <row r="165" spans="1:33" ht="15.75" customHeight="1" x14ac:dyDescent="0.2">
      <c r="A165" s="13"/>
      <c r="B165" s="13"/>
      <c r="C165" s="22"/>
      <c r="D165" s="15"/>
      <c r="E165" s="15"/>
      <c r="F165" s="14"/>
      <c r="G165" s="14"/>
      <c r="H165" s="15"/>
      <c r="I165" s="15"/>
      <c r="J165" s="22"/>
      <c r="K165" s="22"/>
      <c r="L165" s="15"/>
      <c r="M165" s="15"/>
      <c r="N165" s="15"/>
      <c r="O165" s="15"/>
      <c r="P165" s="22"/>
      <c r="Q165" s="22"/>
      <c r="R165" s="22"/>
      <c r="S165" s="18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20"/>
    </row>
    <row r="166" spans="1:33" ht="15.75" customHeight="1" x14ac:dyDescent="0.2">
      <c r="A166" s="13"/>
      <c r="B166" s="13"/>
      <c r="C166" s="22"/>
      <c r="D166" s="15"/>
      <c r="E166" s="15"/>
      <c r="F166" s="14"/>
      <c r="G166" s="14"/>
      <c r="H166" s="15"/>
      <c r="I166" s="15"/>
      <c r="J166" s="22"/>
      <c r="K166" s="22"/>
      <c r="L166" s="15"/>
      <c r="M166" s="15"/>
      <c r="N166" s="15"/>
      <c r="O166" s="15"/>
      <c r="P166" s="22"/>
      <c r="Q166" s="22"/>
      <c r="R166" s="22"/>
      <c r="S166" s="18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20"/>
    </row>
    <row r="167" spans="1:33" ht="15.75" customHeight="1" x14ac:dyDescent="0.2">
      <c r="A167" s="13"/>
      <c r="B167" s="13"/>
      <c r="C167" s="22"/>
      <c r="D167" s="15"/>
      <c r="E167" s="15"/>
      <c r="F167" s="14"/>
      <c r="G167" s="14"/>
      <c r="H167" s="15"/>
      <c r="I167" s="15"/>
      <c r="J167" s="22"/>
      <c r="K167" s="22"/>
      <c r="L167" s="15"/>
      <c r="M167" s="15"/>
      <c r="N167" s="15"/>
      <c r="O167" s="15"/>
      <c r="P167" s="22"/>
      <c r="Q167" s="22"/>
      <c r="R167" s="22"/>
      <c r="S167" s="18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20"/>
    </row>
    <row r="168" spans="1:33" ht="15.75" customHeight="1" x14ac:dyDescent="0.2">
      <c r="A168" s="13"/>
      <c r="B168" s="13"/>
      <c r="C168" s="22"/>
      <c r="D168" s="15"/>
      <c r="E168" s="15"/>
      <c r="F168" s="14"/>
      <c r="G168" s="14"/>
      <c r="H168" s="15"/>
      <c r="I168" s="15"/>
      <c r="J168" s="22"/>
      <c r="K168" s="22"/>
      <c r="L168" s="15"/>
      <c r="M168" s="15"/>
      <c r="N168" s="15"/>
      <c r="O168" s="15"/>
      <c r="P168" s="22"/>
      <c r="Q168" s="22"/>
      <c r="R168" s="22"/>
      <c r="S168" s="18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20"/>
    </row>
    <row r="169" spans="1:33" ht="15.75" customHeight="1" x14ac:dyDescent="0.2">
      <c r="A169" s="13"/>
      <c r="B169" s="13"/>
      <c r="C169" s="22"/>
      <c r="D169" s="15"/>
      <c r="E169" s="15"/>
      <c r="F169" s="14"/>
      <c r="G169" s="14"/>
      <c r="H169" s="15"/>
      <c r="I169" s="15"/>
      <c r="J169" s="22"/>
      <c r="K169" s="22"/>
      <c r="L169" s="15"/>
      <c r="M169" s="15"/>
      <c r="N169" s="15"/>
      <c r="O169" s="15"/>
      <c r="P169" s="22"/>
      <c r="Q169" s="22"/>
      <c r="R169" s="22"/>
      <c r="S169" s="18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20"/>
    </row>
    <row r="170" spans="1:33" ht="15.75" customHeight="1" x14ac:dyDescent="0.2">
      <c r="A170" s="13"/>
      <c r="B170" s="13"/>
      <c r="C170" s="22"/>
      <c r="D170" s="15"/>
      <c r="E170" s="15"/>
      <c r="F170" s="14"/>
      <c r="G170" s="14"/>
      <c r="H170" s="15"/>
      <c r="I170" s="15"/>
      <c r="J170" s="22"/>
      <c r="K170" s="22"/>
      <c r="L170" s="15"/>
      <c r="M170" s="15"/>
      <c r="N170" s="15"/>
      <c r="O170" s="15"/>
      <c r="P170" s="22"/>
      <c r="Q170" s="22"/>
      <c r="R170" s="22"/>
      <c r="S170" s="18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20"/>
    </row>
    <row r="171" spans="1:33" ht="15.75" customHeight="1" x14ac:dyDescent="0.2">
      <c r="A171" s="13"/>
      <c r="B171" s="13"/>
      <c r="C171" s="22"/>
      <c r="D171" s="15"/>
      <c r="E171" s="15"/>
      <c r="F171" s="14"/>
      <c r="G171" s="14"/>
      <c r="H171" s="15"/>
      <c r="I171" s="15"/>
      <c r="J171" s="22"/>
      <c r="K171" s="22"/>
      <c r="L171" s="15"/>
      <c r="M171" s="15"/>
      <c r="N171" s="15"/>
      <c r="O171" s="15"/>
      <c r="P171" s="22"/>
      <c r="Q171" s="22"/>
      <c r="R171" s="22"/>
      <c r="S171" s="18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20"/>
    </row>
    <row r="172" spans="1:33" ht="15.75" customHeight="1" x14ac:dyDescent="0.2">
      <c r="A172" s="13"/>
      <c r="B172" s="13"/>
      <c r="C172" s="22"/>
      <c r="D172" s="15"/>
      <c r="E172" s="15"/>
      <c r="F172" s="14"/>
      <c r="G172" s="14"/>
      <c r="H172" s="15"/>
      <c r="I172" s="15"/>
      <c r="J172" s="22"/>
      <c r="K172" s="22"/>
      <c r="L172" s="15"/>
      <c r="M172" s="15"/>
      <c r="N172" s="15"/>
      <c r="O172" s="15"/>
      <c r="P172" s="22"/>
      <c r="Q172" s="22"/>
      <c r="R172" s="22"/>
      <c r="S172" s="18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20"/>
    </row>
    <row r="173" spans="1:33" ht="15.75" customHeight="1" x14ac:dyDescent="0.2">
      <c r="A173" s="13"/>
      <c r="B173" s="13"/>
      <c r="C173" s="22"/>
      <c r="D173" s="15"/>
      <c r="E173" s="15"/>
      <c r="F173" s="14"/>
      <c r="G173" s="14"/>
      <c r="H173" s="15"/>
      <c r="I173" s="15"/>
      <c r="J173" s="22"/>
      <c r="K173" s="22"/>
      <c r="L173" s="15"/>
      <c r="M173" s="15"/>
      <c r="N173" s="15"/>
      <c r="O173" s="15"/>
      <c r="P173" s="22"/>
      <c r="Q173" s="22"/>
      <c r="R173" s="22"/>
      <c r="S173" s="18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20"/>
    </row>
    <row r="174" spans="1:33" ht="15.75" customHeight="1" x14ac:dyDescent="0.2">
      <c r="A174" s="13"/>
      <c r="B174" s="13"/>
      <c r="C174" s="22"/>
      <c r="D174" s="15"/>
      <c r="E174" s="15"/>
      <c r="F174" s="14"/>
      <c r="G174" s="14"/>
      <c r="H174" s="15"/>
      <c r="I174" s="15"/>
      <c r="J174" s="22"/>
      <c r="K174" s="22"/>
      <c r="L174" s="15"/>
      <c r="M174" s="15"/>
      <c r="N174" s="15"/>
      <c r="O174" s="15"/>
      <c r="P174" s="22"/>
      <c r="Q174" s="22"/>
      <c r="R174" s="22"/>
      <c r="S174" s="18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20"/>
    </row>
    <row r="175" spans="1:33" ht="15.75" customHeight="1" x14ac:dyDescent="0.2">
      <c r="A175" s="13"/>
      <c r="B175" s="13"/>
      <c r="C175" s="22"/>
      <c r="D175" s="15"/>
      <c r="E175" s="15"/>
      <c r="F175" s="14"/>
      <c r="G175" s="14"/>
      <c r="H175" s="15"/>
      <c r="I175" s="15"/>
      <c r="J175" s="22"/>
      <c r="K175" s="22"/>
      <c r="L175" s="15"/>
      <c r="M175" s="15"/>
      <c r="N175" s="15"/>
      <c r="O175" s="15"/>
      <c r="P175" s="22"/>
      <c r="Q175" s="22"/>
      <c r="R175" s="22"/>
      <c r="S175" s="18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20"/>
    </row>
    <row r="176" spans="1:33" ht="15.75" customHeight="1" x14ac:dyDescent="0.2">
      <c r="A176" s="13"/>
      <c r="B176" s="13"/>
      <c r="C176" s="22"/>
      <c r="D176" s="15"/>
      <c r="E176" s="15"/>
      <c r="F176" s="14"/>
      <c r="G176" s="14"/>
      <c r="H176" s="15"/>
      <c r="I176" s="15"/>
      <c r="J176" s="22"/>
      <c r="K176" s="22"/>
      <c r="L176" s="15"/>
      <c r="M176" s="15"/>
      <c r="N176" s="15"/>
      <c r="O176" s="15"/>
      <c r="P176" s="22"/>
      <c r="Q176" s="22"/>
      <c r="R176" s="22"/>
      <c r="S176" s="18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20"/>
    </row>
    <row r="177" spans="1:33" ht="15.75" customHeight="1" x14ac:dyDescent="0.2">
      <c r="A177" s="13"/>
      <c r="B177" s="13"/>
      <c r="C177" s="22"/>
      <c r="D177" s="15"/>
      <c r="E177" s="15"/>
      <c r="F177" s="14"/>
      <c r="G177" s="14"/>
      <c r="H177" s="15"/>
      <c r="I177" s="15"/>
      <c r="J177" s="22"/>
      <c r="K177" s="22"/>
      <c r="L177" s="15"/>
      <c r="M177" s="15"/>
      <c r="N177" s="15"/>
      <c r="O177" s="15"/>
      <c r="P177" s="22"/>
      <c r="Q177" s="22"/>
      <c r="R177" s="22"/>
      <c r="S177" s="18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20"/>
    </row>
    <row r="178" spans="1:33" ht="15.75" customHeight="1" x14ac:dyDescent="0.2">
      <c r="A178" s="13"/>
      <c r="B178" s="13"/>
      <c r="C178" s="22"/>
      <c r="D178" s="15"/>
      <c r="E178" s="15"/>
      <c r="F178" s="14"/>
      <c r="G178" s="14"/>
      <c r="H178" s="15"/>
      <c r="I178" s="15"/>
      <c r="J178" s="22"/>
      <c r="K178" s="22"/>
      <c r="L178" s="15"/>
      <c r="M178" s="15"/>
      <c r="N178" s="15"/>
      <c r="O178" s="15"/>
      <c r="P178" s="22"/>
      <c r="Q178" s="22"/>
      <c r="R178" s="22"/>
      <c r="S178" s="18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20"/>
    </row>
    <row r="179" spans="1:33" ht="15.75" customHeight="1" x14ac:dyDescent="0.2">
      <c r="A179" s="13"/>
      <c r="B179" s="13"/>
      <c r="C179" s="22"/>
      <c r="D179" s="15"/>
      <c r="E179" s="15"/>
      <c r="F179" s="14"/>
      <c r="G179" s="14"/>
      <c r="H179" s="15"/>
      <c r="I179" s="15"/>
      <c r="J179" s="22"/>
      <c r="K179" s="22"/>
      <c r="L179" s="15"/>
      <c r="M179" s="15"/>
      <c r="N179" s="15"/>
      <c r="O179" s="15"/>
      <c r="P179" s="22"/>
      <c r="Q179" s="22"/>
      <c r="R179" s="22"/>
      <c r="S179" s="18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20"/>
    </row>
    <row r="180" spans="1:33" ht="15.75" customHeight="1" x14ac:dyDescent="0.2">
      <c r="A180" s="13"/>
      <c r="B180" s="13"/>
      <c r="C180" s="22"/>
      <c r="D180" s="15"/>
      <c r="E180" s="15"/>
      <c r="F180" s="14"/>
      <c r="G180" s="14"/>
      <c r="H180" s="15"/>
      <c r="I180" s="15"/>
      <c r="J180" s="22"/>
      <c r="K180" s="22"/>
      <c r="L180" s="15"/>
      <c r="M180" s="15"/>
      <c r="N180" s="15"/>
      <c r="O180" s="15"/>
      <c r="P180" s="22"/>
      <c r="Q180" s="22"/>
      <c r="R180" s="22"/>
      <c r="S180" s="18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20"/>
    </row>
    <row r="181" spans="1:33" ht="15.75" customHeight="1" x14ac:dyDescent="0.2">
      <c r="A181" s="13"/>
      <c r="B181" s="13"/>
      <c r="C181" s="22"/>
      <c r="D181" s="15"/>
      <c r="E181" s="15"/>
      <c r="F181" s="14"/>
      <c r="G181" s="14"/>
      <c r="H181" s="15"/>
      <c r="I181" s="15"/>
      <c r="J181" s="22"/>
      <c r="K181" s="22"/>
      <c r="L181" s="15"/>
      <c r="M181" s="15"/>
      <c r="N181" s="15"/>
      <c r="O181" s="15"/>
      <c r="P181" s="22"/>
      <c r="Q181" s="22"/>
      <c r="R181" s="22"/>
      <c r="S181" s="18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20"/>
    </row>
    <row r="182" spans="1:33" ht="15.75" customHeight="1" x14ac:dyDescent="0.2">
      <c r="A182" s="13"/>
      <c r="B182" s="13"/>
      <c r="C182" s="22"/>
      <c r="D182" s="15"/>
      <c r="E182" s="15"/>
      <c r="F182" s="14"/>
      <c r="G182" s="14"/>
      <c r="H182" s="15"/>
      <c r="I182" s="15"/>
      <c r="J182" s="22"/>
      <c r="K182" s="22"/>
      <c r="L182" s="15"/>
      <c r="M182" s="15"/>
      <c r="N182" s="15"/>
      <c r="O182" s="15"/>
      <c r="P182" s="22"/>
      <c r="Q182" s="22"/>
      <c r="R182" s="22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20"/>
    </row>
    <row r="183" spans="1:33" ht="15.75" customHeight="1" x14ac:dyDescent="0.2">
      <c r="A183" s="13"/>
      <c r="B183" s="13"/>
      <c r="C183" s="22"/>
      <c r="D183" s="15"/>
      <c r="E183" s="15"/>
      <c r="F183" s="14"/>
      <c r="G183" s="14"/>
      <c r="H183" s="15"/>
      <c r="I183" s="15"/>
      <c r="J183" s="22"/>
      <c r="K183" s="22"/>
      <c r="L183" s="15"/>
      <c r="M183" s="15"/>
      <c r="N183" s="15"/>
      <c r="O183" s="15"/>
      <c r="P183" s="22"/>
      <c r="Q183" s="22"/>
      <c r="R183" s="22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20"/>
    </row>
    <row r="184" spans="1:33" ht="15.75" customHeight="1" x14ac:dyDescent="0.2">
      <c r="A184" s="13"/>
      <c r="B184" s="13"/>
      <c r="C184" s="22"/>
      <c r="D184" s="15"/>
      <c r="E184" s="15"/>
      <c r="F184" s="14"/>
      <c r="G184" s="14"/>
      <c r="H184" s="15"/>
      <c r="I184" s="15"/>
      <c r="J184" s="22"/>
      <c r="K184" s="22"/>
      <c r="L184" s="15"/>
      <c r="M184" s="15"/>
      <c r="N184" s="15"/>
      <c r="O184" s="15"/>
      <c r="P184" s="22"/>
      <c r="Q184" s="22"/>
      <c r="R184" s="22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20"/>
    </row>
    <row r="185" spans="1:33" ht="15.75" customHeight="1" x14ac:dyDescent="0.2">
      <c r="A185" s="13"/>
      <c r="B185" s="13"/>
      <c r="C185" s="22"/>
      <c r="D185" s="15"/>
      <c r="E185" s="15"/>
      <c r="F185" s="14"/>
      <c r="G185" s="14"/>
      <c r="H185" s="15"/>
      <c r="I185" s="15"/>
      <c r="J185" s="22"/>
      <c r="K185" s="22"/>
      <c r="L185" s="15"/>
      <c r="M185" s="15"/>
      <c r="N185" s="15"/>
      <c r="O185" s="15"/>
      <c r="P185" s="22"/>
      <c r="Q185" s="22"/>
      <c r="R185" s="22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20"/>
    </row>
    <row r="186" spans="1:33" ht="15.75" customHeight="1" x14ac:dyDescent="0.2">
      <c r="A186" s="13"/>
      <c r="B186" s="13"/>
      <c r="C186" s="22"/>
      <c r="D186" s="15"/>
      <c r="E186" s="15"/>
      <c r="F186" s="14"/>
      <c r="G186" s="14"/>
      <c r="H186" s="15"/>
      <c r="I186" s="15"/>
      <c r="J186" s="22"/>
      <c r="K186" s="22"/>
      <c r="L186" s="15"/>
      <c r="M186" s="15"/>
      <c r="N186" s="15"/>
      <c r="O186" s="15"/>
      <c r="P186" s="22"/>
      <c r="Q186" s="22"/>
      <c r="R186" s="22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20"/>
    </row>
    <row r="187" spans="1:33" ht="15.75" customHeight="1" x14ac:dyDescent="0.2">
      <c r="A187" s="13"/>
      <c r="B187" s="13"/>
      <c r="C187" s="22"/>
      <c r="D187" s="15"/>
      <c r="E187" s="15"/>
      <c r="F187" s="14"/>
      <c r="G187" s="14"/>
      <c r="H187" s="15"/>
      <c r="I187" s="15"/>
      <c r="J187" s="22"/>
      <c r="K187" s="22"/>
      <c r="L187" s="15"/>
      <c r="M187" s="15"/>
      <c r="N187" s="15"/>
      <c r="O187" s="15"/>
      <c r="P187" s="22"/>
      <c r="Q187" s="22"/>
      <c r="R187" s="22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20"/>
    </row>
    <row r="188" spans="1:33" ht="15.75" customHeight="1" x14ac:dyDescent="0.2">
      <c r="A188" s="13"/>
      <c r="B188" s="13"/>
      <c r="C188" s="22"/>
      <c r="D188" s="15"/>
      <c r="E188" s="15"/>
      <c r="F188" s="14"/>
      <c r="G188" s="14"/>
      <c r="H188" s="15"/>
      <c r="I188" s="15"/>
      <c r="J188" s="22"/>
      <c r="K188" s="22"/>
      <c r="L188" s="15"/>
      <c r="M188" s="15"/>
      <c r="N188" s="15"/>
      <c r="O188" s="15"/>
      <c r="P188" s="22"/>
      <c r="Q188" s="22"/>
      <c r="R188" s="22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20"/>
    </row>
    <row r="189" spans="1:33" ht="15.75" customHeight="1" x14ac:dyDescent="0.2">
      <c r="A189" s="13"/>
      <c r="B189" s="13"/>
      <c r="C189" s="22"/>
      <c r="D189" s="15"/>
      <c r="E189" s="15"/>
      <c r="F189" s="14"/>
      <c r="G189" s="14"/>
      <c r="H189" s="15"/>
      <c r="I189" s="15"/>
      <c r="J189" s="22"/>
      <c r="K189" s="22"/>
      <c r="L189" s="15"/>
      <c r="M189" s="15"/>
      <c r="N189" s="15"/>
      <c r="O189" s="15"/>
      <c r="P189" s="22"/>
      <c r="Q189" s="22"/>
      <c r="R189" s="22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20"/>
    </row>
    <row r="190" spans="1:33" ht="15.75" customHeight="1" x14ac:dyDescent="0.2">
      <c r="A190" s="13"/>
      <c r="B190" s="13"/>
      <c r="C190" s="22"/>
      <c r="D190" s="15"/>
      <c r="E190" s="15"/>
      <c r="F190" s="14"/>
      <c r="G190" s="14"/>
      <c r="H190" s="15"/>
      <c r="I190" s="15"/>
      <c r="J190" s="22"/>
      <c r="K190" s="22"/>
      <c r="L190" s="15"/>
      <c r="M190" s="15"/>
      <c r="N190" s="15"/>
      <c r="O190" s="15"/>
      <c r="P190" s="22"/>
      <c r="Q190" s="22"/>
      <c r="R190" s="22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20"/>
    </row>
    <row r="191" spans="1:33" ht="15.75" customHeight="1" x14ac:dyDescent="0.2">
      <c r="A191" s="13"/>
      <c r="B191" s="13"/>
      <c r="C191" s="22"/>
      <c r="D191" s="15"/>
      <c r="E191" s="15"/>
      <c r="F191" s="14"/>
      <c r="G191" s="14"/>
      <c r="H191" s="15"/>
      <c r="I191" s="15"/>
      <c r="J191" s="22"/>
      <c r="K191" s="22"/>
      <c r="L191" s="15"/>
      <c r="M191" s="15"/>
      <c r="N191" s="15"/>
      <c r="O191" s="15"/>
      <c r="P191" s="22"/>
      <c r="Q191" s="22"/>
      <c r="R191" s="22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20"/>
    </row>
    <row r="192" spans="1:33" ht="15.75" customHeight="1" x14ac:dyDescent="0.2">
      <c r="A192" s="13"/>
      <c r="B192" s="13"/>
      <c r="C192" s="22"/>
      <c r="D192" s="15"/>
      <c r="E192" s="15"/>
      <c r="F192" s="14"/>
      <c r="G192" s="14"/>
      <c r="H192" s="15"/>
      <c r="I192" s="15"/>
      <c r="J192" s="22"/>
      <c r="K192" s="22"/>
      <c r="L192" s="15"/>
      <c r="M192" s="15"/>
      <c r="N192" s="15"/>
      <c r="O192" s="15"/>
      <c r="P192" s="22"/>
      <c r="Q192" s="22"/>
      <c r="R192" s="22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20"/>
    </row>
    <row r="193" spans="1:33" ht="15.75" customHeight="1" x14ac:dyDescent="0.2">
      <c r="A193" s="13"/>
      <c r="B193" s="13"/>
      <c r="C193" s="22"/>
      <c r="D193" s="15"/>
      <c r="E193" s="15"/>
      <c r="F193" s="14"/>
      <c r="G193" s="14"/>
      <c r="H193" s="15"/>
      <c r="I193" s="15"/>
      <c r="J193" s="22"/>
      <c r="K193" s="22"/>
      <c r="L193" s="15"/>
      <c r="M193" s="15"/>
      <c r="N193" s="15"/>
      <c r="O193" s="15"/>
      <c r="P193" s="22"/>
      <c r="Q193" s="22"/>
      <c r="R193" s="22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20"/>
    </row>
    <row r="194" spans="1:33" ht="15.75" customHeight="1" x14ac:dyDescent="0.2">
      <c r="A194" s="13"/>
      <c r="B194" s="13"/>
      <c r="C194" s="22"/>
      <c r="D194" s="15"/>
      <c r="E194" s="15"/>
      <c r="F194" s="14"/>
      <c r="G194" s="14"/>
      <c r="H194" s="15"/>
      <c r="I194" s="15"/>
      <c r="J194" s="22"/>
      <c r="K194" s="22"/>
      <c r="L194" s="15"/>
      <c r="M194" s="15"/>
      <c r="N194" s="15"/>
      <c r="O194" s="15"/>
      <c r="P194" s="22"/>
      <c r="Q194" s="22"/>
      <c r="R194" s="22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20"/>
    </row>
    <row r="195" spans="1:33" ht="15.75" customHeight="1" x14ac:dyDescent="0.2">
      <c r="C195" s="22"/>
      <c r="D195" s="15"/>
      <c r="E195" s="15"/>
      <c r="F195" s="14"/>
      <c r="G195" s="14"/>
      <c r="H195" s="15"/>
      <c r="I195" s="15"/>
      <c r="J195" s="22"/>
      <c r="K195" s="22"/>
      <c r="L195" s="15"/>
      <c r="M195" s="15"/>
      <c r="N195" s="15"/>
      <c r="O195" s="15"/>
      <c r="P195" s="22"/>
      <c r="Q195" s="22"/>
      <c r="R195" s="22"/>
      <c r="AG195" s="20"/>
    </row>
    <row r="196" spans="1:33" ht="15.75" customHeight="1" x14ac:dyDescent="0.2">
      <c r="C196" s="22"/>
      <c r="D196" s="15"/>
      <c r="E196" s="15"/>
      <c r="F196" s="14"/>
      <c r="G196" s="14"/>
      <c r="H196" s="15"/>
      <c r="I196" s="15"/>
      <c r="J196" s="22"/>
      <c r="K196" s="22"/>
      <c r="L196" s="15"/>
      <c r="M196" s="15"/>
      <c r="N196" s="15"/>
      <c r="O196" s="15"/>
      <c r="P196" s="22"/>
      <c r="Q196" s="22"/>
      <c r="R196" s="22"/>
      <c r="AG196" s="20"/>
    </row>
    <row r="197" spans="1:33" ht="15.75" customHeight="1" x14ac:dyDescent="0.2">
      <c r="C197" s="22"/>
      <c r="D197" s="22"/>
      <c r="E197" s="22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</row>
    <row r="198" spans="1:33" ht="15.75" customHeight="1" x14ac:dyDescent="0.2">
      <c r="C198" s="22"/>
      <c r="D198" s="22"/>
      <c r="E198" s="22"/>
      <c r="F198" s="22"/>
      <c r="G198" s="22"/>
      <c r="H198" s="22"/>
      <c r="I198" s="22"/>
      <c r="J198" s="22"/>
      <c r="K198" s="22"/>
      <c r="L198" s="22"/>
      <c r="M198" s="22"/>
      <c r="N198" s="22"/>
      <c r="O198" s="22"/>
      <c r="P198" s="22"/>
      <c r="Q198" s="22"/>
      <c r="R198" s="22"/>
    </row>
    <row r="199" spans="1:33" ht="15.75" customHeight="1" x14ac:dyDescent="0.2">
      <c r="C199" s="22"/>
      <c r="D199" s="22"/>
      <c r="E199" s="22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</row>
    <row r="200" spans="1:33" ht="15.75" customHeight="1" x14ac:dyDescent="0.2">
      <c r="C200" s="22"/>
      <c r="D200" s="22"/>
      <c r="E200" s="22"/>
      <c r="F200" s="22"/>
      <c r="G200" s="22"/>
      <c r="H200" s="22"/>
      <c r="I200" s="22"/>
      <c r="J200" s="22"/>
      <c r="K200" s="22"/>
      <c r="L200" s="22"/>
      <c r="M200" s="22"/>
      <c r="N200" s="22"/>
      <c r="O200" s="22"/>
      <c r="P200" s="22"/>
      <c r="Q200" s="22"/>
      <c r="R200" s="22"/>
    </row>
    <row r="201" spans="1:33" ht="15.75" customHeight="1" x14ac:dyDescent="0.2">
      <c r="C201" s="22"/>
      <c r="D201" s="22"/>
      <c r="E201" s="22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</row>
    <row r="202" spans="1:33" ht="15.75" customHeight="1" x14ac:dyDescent="0.2">
      <c r="C202" s="22"/>
      <c r="D202" s="22"/>
      <c r="E202" s="22"/>
      <c r="F202" s="22"/>
      <c r="G202" s="22"/>
      <c r="H202" s="22"/>
      <c r="I202" s="22"/>
      <c r="J202" s="22"/>
      <c r="K202" s="22"/>
      <c r="L202" s="22"/>
      <c r="M202" s="22"/>
      <c r="N202" s="22"/>
      <c r="O202" s="22"/>
      <c r="P202" s="22"/>
      <c r="Q202" s="22"/>
      <c r="R202" s="22"/>
    </row>
    <row r="203" spans="1:33" ht="15.75" customHeight="1" x14ac:dyDescent="0.2">
      <c r="C203" s="22"/>
      <c r="D203" s="22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</row>
    <row r="204" spans="1:33" ht="15.75" customHeight="1" x14ac:dyDescent="0.2">
      <c r="C204" s="22"/>
      <c r="D204" s="22"/>
      <c r="E204" s="22"/>
      <c r="F204" s="22"/>
      <c r="G204" s="22"/>
      <c r="H204" s="22"/>
      <c r="I204" s="22"/>
      <c r="J204" s="22"/>
      <c r="K204" s="22"/>
      <c r="L204" s="22"/>
      <c r="M204" s="22"/>
      <c r="N204" s="22"/>
      <c r="O204" s="22"/>
      <c r="P204" s="22"/>
      <c r="Q204" s="22"/>
      <c r="R204" s="22"/>
    </row>
    <row r="205" spans="1:33" ht="15.75" customHeight="1" x14ac:dyDescent="0.2">
      <c r="C205" s="22"/>
      <c r="D205" s="22"/>
      <c r="E205" s="22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</row>
    <row r="206" spans="1:33" ht="15.75" customHeight="1" x14ac:dyDescent="0.2">
      <c r="C206" s="22"/>
      <c r="D206" s="22"/>
      <c r="E206" s="22"/>
      <c r="F206" s="22"/>
      <c r="G206" s="22"/>
      <c r="H206" s="22"/>
      <c r="I206" s="22"/>
      <c r="J206" s="22"/>
      <c r="K206" s="22"/>
      <c r="L206" s="22"/>
      <c r="M206" s="22"/>
      <c r="N206" s="22"/>
      <c r="O206" s="22"/>
      <c r="P206" s="22"/>
      <c r="Q206" s="22"/>
      <c r="R206" s="22"/>
    </row>
    <row r="207" spans="1:33" ht="15.75" customHeight="1" x14ac:dyDescent="0.2">
      <c r="C207" s="22"/>
      <c r="D207" s="22"/>
      <c r="E207" s="22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</row>
    <row r="208" spans="1:33" ht="15.75" customHeight="1" x14ac:dyDescent="0.2">
      <c r="C208" s="22"/>
      <c r="D208" s="22"/>
      <c r="E208" s="22"/>
      <c r="F208" s="22"/>
      <c r="G208" s="22"/>
      <c r="H208" s="22"/>
      <c r="I208" s="22"/>
      <c r="J208" s="22"/>
      <c r="K208" s="22"/>
      <c r="L208" s="22"/>
      <c r="M208" s="22"/>
      <c r="N208" s="22"/>
      <c r="O208" s="22"/>
      <c r="P208" s="22"/>
      <c r="Q208" s="22"/>
      <c r="R208" s="22"/>
    </row>
    <row r="209" spans="3:18" ht="15.75" customHeight="1" x14ac:dyDescent="0.2">
      <c r="C209" s="22"/>
      <c r="D209" s="22"/>
      <c r="E209" s="22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</row>
    <row r="210" spans="3:18" ht="15.75" customHeight="1" x14ac:dyDescent="0.2">
      <c r="C210" s="22"/>
      <c r="D210" s="22"/>
      <c r="E210" s="22"/>
      <c r="F210" s="22"/>
      <c r="G210" s="22"/>
      <c r="H210" s="22"/>
      <c r="I210" s="22"/>
      <c r="J210" s="22"/>
      <c r="K210" s="22"/>
      <c r="L210" s="22"/>
      <c r="M210" s="22"/>
      <c r="N210" s="22"/>
      <c r="O210" s="22"/>
      <c r="P210" s="22"/>
      <c r="Q210" s="22"/>
      <c r="R210" s="22"/>
    </row>
    <row r="211" spans="3:18" ht="15.75" customHeight="1" x14ac:dyDescent="0.2">
      <c r="C211" s="22"/>
      <c r="D211" s="22"/>
      <c r="E211" s="22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</row>
    <row r="212" spans="3:18" ht="15.75" customHeight="1" x14ac:dyDescent="0.2">
      <c r="C212" s="22"/>
      <c r="D212" s="22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  <c r="R212" s="22"/>
    </row>
    <row r="213" spans="3:18" ht="15.75" customHeight="1" x14ac:dyDescent="0.2">
      <c r="C213" s="22"/>
      <c r="D213" s="22"/>
      <c r="E213" s="22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</row>
    <row r="214" spans="3:18" ht="15.75" customHeight="1" x14ac:dyDescent="0.2">
      <c r="C214" s="22"/>
      <c r="D214" s="22"/>
      <c r="E214" s="22"/>
      <c r="F214" s="22"/>
      <c r="G214" s="22"/>
      <c r="H214" s="22"/>
      <c r="I214" s="22"/>
      <c r="J214" s="22"/>
      <c r="K214" s="22"/>
      <c r="L214" s="22"/>
      <c r="M214" s="22"/>
      <c r="N214" s="22"/>
      <c r="O214" s="22"/>
      <c r="P214" s="22"/>
      <c r="Q214" s="22"/>
      <c r="R214" s="22"/>
    </row>
    <row r="215" spans="3:18" ht="15.75" customHeight="1" x14ac:dyDescent="0.2">
      <c r="C215" s="22"/>
      <c r="D215" s="22"/>
      <c r="E215" s="22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</row>
    <row r="216" spans="3:18" ht="15.75" customHeight="1" x14ac:dyDescent="0.2">
      <c r="C216" s="22"/>
      <c r="D216" s="22"/>
      <c r="E216" s="22"/>
      <c r="F216" s="22"/>
      <c r="G216" s="22"/>
      <c r="H216" s="22"/>
      <c r="I216" s="22"/>
      <c r="J216" s="22"/>
      <c r="K216" s="22"/>
      <c r="L216" s="22"/>
      <c r="M216" s="22"/>
      <c r="N216" s="22"/>
      <c r="O216" s="22"/>
      <c r="P216" s="22"/>
      <c r="Q216" s="22"/>
      <c r="R216" s="22"/>
    </row>
    <row r="217" spans="3:18" ht="15.75" customHeight="1" x14ac:dyDescent="0.2">
      <c r="C217" s="22"/>
      <c r="D217" s="22"/>
      <c r="E217" s="22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</row>
    <row r="218" spans="3:18" ht="15.75" customHeight="1" x14ac:dyDescent="0.2">
      <c r="C218" s="22"/>
      <c r="D218" s="22"/>
      <c r="E218" s="22"/>
      <c r="F218" s="22"/>
      <c r="G218" s="22"/>
      <c r="H218" s="22"/>
      <c r="I218" s="22"/>
      <c r="J218" s="22"/>
      <c r="K218" s="22"/>
      <c r="L218" s="22"/>
      <c r="M218" s="22"/>
      <c r="N218" s="22"/>
      <c r="O218" s="22"/>
      <c r="P218" s="22"/>
      <c r="Q218" s="22"/>
      <c r="R218" s="22"/>
    </row>
    <row r="219" spans="3:18" ht="15.75" customHeight="1" x14ac:dyDescent="0.2">
      <c r="C219" s="22"/>
      <c r="D219" s="22"/>
      <c r="E219" s="22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</row>
    <row r="220" spans="3:18" ht="15.75" customHeight="1" x14ac:dyDescent="0.2">
      <c r="C220" s="22"/>
      <c r="D220" s="22"/>
      <c r="E220" s="22"/>
      <c r="F220" s="22"/>
      <c r="G220" s="22"/>
      <c r="H220" s="22"/>
      <c r="I220" s="22"/>
      <c r="J220" s="22"/>
      <c r="K220" s="22"/>
      <c r="L220" s="22"/>
      <c r="M220" s="22"/>
      <c r="N220" s="22"/>
      <c r="O220" s="22"/>
      <c r="P220" s="22"/>
      <c r="Q220" s="22"/>
      <c r="R220" s="22"/>
    </row>
    <row r="221" spans="3:18" ht="15.75" customHeight="1" x14ac:dyDescent="0.15"/>
    <row r="222" spans="3:18" ht="15.75" customHeight="1" x14ac:dyDescent="0.15"/>
    <row r="223" spans="3:18" ht="15.75" customHeight="1" x14ac:dyDescent="0.15"/>
    <row r="224" spans="3:18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AG1000"/>
  <sheetViews>
    <sheetView tabSelected="1" workbookViewId="0">
      <pane xSplit="2" ySplit="3" topLeftCell="C4" activePane="bottomRight" state="frozen"/>
      <selection activeCell="C4" sqref="C4:XFD31"/>
      <selection pane="topRight" activeCell="C4" sqref="C4:XFD31"/>
      <selection pane="bottomLeft" activeCell="C4" sqref="C4:XFD31"/>
      <selection pane="bottomRight" activeCell="C4" sqref="C4:XFD31"/>
    </sheetView>
  </sheetViews>
  <sheetFormatPr baseColWidth="10" defaultColWidth="14.5" defaultRowHeight="15" customHeight="1" x14ac:dyDescent="0.15"/>
  <cols>
    <col min="1" max="1" width="14.83203125" customWidth="1"/>
    <col min="2" max="2" width="44.66406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6.83203125" customWidth="1"/>
    <col min="16" max="16" width="11" customWidth="1"/>
    <col min="17" max="18" width="8.5" customWidth="1"/>
    <col min="19" max="19" width="8.33203125" customWidth="1"/>
    <col min="20" max="20" width="11.5" customWidth="1"/>
    <col min="21" max="21" width="13.33203125" customWidth="1"/>
    <col min="22" max="22" width="13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29" t="str">
        <f ca="1">IFERROR(__xludf.DUMMYFUNCTION("IFERROR(VLOOKUP(B2,IMPORTRANGE(""https://docs.google.com/spreadsheets/d/1x0DhHglkXKoEBOD2MBsuK_EyIr1ouxD2ftIpqOYFa-k/edit?usp=sharing"",""OllieShops-SKU-Specific Info!B1:BJ7000""),4,FALSE),"""")"),"Weather Resistant Cornhole Bean Bags Set of 8 - Regulation Size &amp; Weight - Betsy Ross Vintage American Flag Corn Hole Bags")</f>
        <v>Weather Resistant Cornhole Bean Bags Set of 8 - Regulation Size &amp; Weight - Betsy Ross Vintage American Flag Corn Hole Bags</v>
      </c>
      <c r="B1" s="30"/>
      <c r="C1" s="31" t="s">
        <v>0</v>
      </c>
      <c r="D1" s="33" t="s">
        <v>1</v>
      </c>
      <c r="E1" s="33" t="s">
        <v>2</v>
      </c>
      <c r="F1" s="35" t="s">
        <v>3</v>
      </c>
      <c r="G1" s="35" t="s">
        <v>4</v>
      </c>
      <c r="H1" s="36" t="s">
        <v>5</v>
      </c>
      <c r="I1" s="33" t="s">
        <v>6</v>
      </c>
      <c r="J1" s="33" t="s">
        <v>7</v>
      </c>
      <c r="K1" s="33" t="s">
        <v>8</v>
      </c>
      <c r="L1" s="33" t="s">
        <v>9</v>
      </c>
      <c r="M1" s="40" t="s">
        <v>10</v>
      </c>
      <c r="N1" s="41" t="s">
        <v>11</v>
      </c>
      <c r="O1" s="33" t="s">
        <v>12</v>
      </c>
      <c r="P1" s="33" t="s">
        <v>13</v>
      </c>
      <c r="Q1" s="33" t="s">
        <v>14</v>
      </c>
      <c r="R1" s="33" t="s">
        <v>15</v>
      </c>
      <c r="S1" s="47" t="s">
        <v>16</v>
      </c>
      <c r="T1" s="42" t="s">
        <v>17</v>
      </c>
      <c r="U1" s="42" t="s">
        <v>18</v>
      </c>
      <c r="V1" s="42" t="s">
        <v>19</v>
      </c>
      <c r="W1" s="42" t="s">
        <v>20</v>
      </c>
      <c r="X1" s="42" t="s">
        <v>21</v>
      </c>
      <c r="Y1" s="42" t="s">
        <v>22</v>
      </c>
      <c r="Z1" s="42" t="s">
        <v>23</v>
      </c>
      <c r="AA1" s="42" t="s">
        <v>24</v>
      </c>
      <c r="AB1" s="42" t="s">
        <v>25</v>
      </c>
      <c r="AC1" s="42" t="s">
        <v>26</v>
      </c>
      <c r="AD1" s="44" t="s">
        <v>27</v>
      </c>
      <c r="AE1" s="45" t="s">
        <v>28</v>
      </c>
      <c r="AF1" s="46" t="s">
        <v>29</v>
      </c>
      <c r="AG1" s="45" t="s">
        <v>30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IFERROR(__xludf.DUMMYFUNCTION("IFERROR(VLOOKUP(B2,IMPORTRANGE(""https://docs.google.com/spreadsheets/d/1x0DhHglkXKoEBOD2MBsuK_EyIr1ouxD2ftIpqOYFa-k/edit?usp=sharing"",""OllieShops-SKU-Specific Info!B1:BJ7000""),3,FALSE),"""")"),"B07QDB4MZV")</f>
        <v>B07QDB4MZV</v>
      </c>
      <c r="B2" s="3" t="s">
        <v>114</v>
      </c>
      <c r="C2" s="32"/>
      <c r="D2" s="34"/>
      <c r="E2" s="32"/>
      <c r="F2" s="34"/>
      <c r="G2" s="34"/>
      <c r="H2" s="37"/>
      <c r="I2" s="34"/>
      <c r="J2" s="34"/>
      <c r="K2" s="37"/>
      <c r="L2" s="37"/>
      <c r="M2" s="37"/>
      <c r="N2" s="34"/>
      <c r="O2" s="34"/>
      <c r="P2" s="32"/>
      <c r="Q2" s="34"/>
      <c r="R2" s="34"/>
      <c r="S2" s="30"/>
      <c r="T2" s="30"/>
      <c r="U2" s="43"/>
      <c r="V2" s="43"/>
      <c r="W2" s="30"/>
      <c r="X2" s="30"/>
      <c r="Y2" s="30"/>
      <c r="Z2" s="30"/>
      <c r="AA2" s="43"/>
      <c r="AB2" s="43"/>
      <c r="AC2" s="43"/>
      <c r="AD2" s="43"/>
      <c r="AE2" s="30"/>
      <c r="AF2" s="30"/>
      <c r="AG2" s="30"/>
    </row>
    <row r="3" spans="1:33" ht="16" x14ac:dyDescent="0.15">
      <c r="A3" s="38" t="s">
        <v>32</v>
      </c>
      <c r="B3" s="39"/>
      <c r="C3" s="4">
        <f>((AE31+AF31)/0.85)*-1</f>
        <v>15.156988235294119</v>
      </c>
      <c r="D3" s="5">
        <f>SUM(D4:D99763)</f>
        <v>94</v>
      </c>
      <c r="E3" s="5"/>
      <c r="F3" s="6">
        <f t="shared" ref="F3:G3" si="0">SUM(F4:F99763)</f>
        <v>2560.1999999999998</v>
      </c>
      <c r="G3" s="6">
        <f t="shared" si="0"/>
        <v>0</v>
      </c>
      <c r="H3" s="7">
        <f>G3/F3*-1</f>
        <v>0</v>
      </c>
      <c r="I3" s="8">
        <f>J3/F3</f>
        <v>0.37224869531351723</v>
      </c>
      <c r="J3" s="6">
        <f>SUM(J4:J99763)</f>
        <v>953.03110974166668</v>
      </c>
      <c r="K3" s="6">
        <f>J3/D3</f>
        <v>10.138628827039007</v>
      </c>
      <c r="L3" s="5"/>
      <c r="M3" s="9"/>
      <c r="N3" s="10"/>
      <c r="O3" s="5" t="str">
        <f ca="1">IFERROR(__xludf.DUMMYFUNCTION("IFERROR(VLOOKUP(B2,IMPORTRANGE(""https://docs.google.com/spreadsheets/d/1owCo6kL_VFQ5nPTdNogErmCBLjNiktT1m3SzTrxu3R0/edit#gid=2146806407"",""Ollie Shops - Compiled!b1:g5000""),2,FALSE),"""")"),"")</f>
        <v/>
      </c>
      <c r="P3" s="5"/>
      <c r="Q3" s="11"/>
      <c r="R3" s="11"/>
      <c r="S3" s="23"/>
      <c r="T3" s="10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10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10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5">
        <f>SUM(W4:W99763)</f>
        <v>0</v>
      </c>
      <c r="X3" s="7">
        <f>AVERAGE(X4:X99763)</f>
        <v>0</v>
      </c>
      <c r="Y3" s="6">
        <f>ROUND(AVERAGE(Y4:Y99763),2)</f>
        <v>0</v>
      </c>
      <c r="Z3" s="5"/>
      <c r="AA3" s="5"/>
      <c r="AB3" s="5"/>
      <c r="AC3" s="5"/>
      <c r="AD3" s="5"/>
      <c r="AE3" s="12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Info!B2:BZ7000""),36,false)),"""")*-1"),-4.66077125375)</f>
        <v>-4.6607712537500001</v>
      </c>
      <c r="AG3" s="6">
        <f>SUM(AG4:AG99763)</f>
        <v>0</v>
      </c>
    </row>
    <row r="4" spans="1:33" s="52" customFormat="1" ht="15.75" hidden="1" customHeight="1" x14ac:dyDescent="0.2">
      <c r="A4" s="13" t="s">
        <v>33</v>
      </c>
      <c r="B4" s="13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48"/>
      <c r="T4" s="48"/>
      <c r="U4" s="49"/>
      <c r="V4" s="54"/>
      <c r="W4" s="48"/>
      <c r="X4" s="48"/>
      <c r="Y4" s="48"/>
      <c r="Z4" s="48"/>
      <c r="AA4" s="48"/>
      <c r="AB4" s="51"/>
      <c r="AC4" s="48"/>
      <c r="AD4" s="48"/>
      <c r="AE4" s="48"/>
      <c r="AF4" s="48"/>
      <c r="AG4" s="48"/>
    </row>
    <row r="5" spans="1:33" s="52" customFormat="1" ht="15.75" hidden="1" customHeight="1" x14ac:dyDescent="0.2">
      <c r="A5" s="13" t="s">
        <v>34</v>
      </c>
      <c r="B5" s="13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48"/>
      <c r="T5" s="48"/>
      <c r="U5" s="49"/>
      <c r="V5" s="54"/>
      <c r="W5" s="48"/>
      <c r="X5" s="48"/>
      <c r="Y5" s="48"/>
      <c r="Z5" s="48"/>
      <c r="AA5" s="48"/>
      <c r="AB5" s="51"/>
      <c r="AC5" s="48"/>
      <c r="AD5" s="48"/>
      <c r="AE5" s="48"/>
      <c r="AF5" s="48"/>
      <c r="AG5" s="48"/>
    </row>
    <row r="6" spans="1:33" s="52" customFormat="1" ht="15.75" hidden="1" customHeight="1" x14ac:dyDescent="0.2">
      <c r="A6" s="13" t="s">
        <v>35</v>
      </c>
      <c r="B6" s="13"/>
      <c r="C6" s="17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48"/>
      <c r="T6" s="48"/>
      <c r="U6" s="49"/>
      <c r="V6" s="54"/>
      <c r="W6" s="48"/>
      <c r="X6" s="48"/>
      <c r="Y6" s="48"/>
      <c r="Z6" s="48"/>
      <c r="AA6" s="48"/>
      <c r="AB6" s="51"/>
      <c r="AC6" s="48"/>
      <c r="AD6" s="48"/>
      <c r="AE6" s="48"/>
      <c r="AF6" s="48"/>
      <c r="AG6" s="48"/>
    </row>
    <row r="7" spans="1:33" s="52" customFormat="1" ht="15.75" hidden="1" customHeight="1" x14ac:dyDescent="0.2">
      <c r="A7" s="13" t="s">
        <v>36</v>
      </c>
      <c r="B7" s="13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48"/>
      <c r="T7" s="48"/>
      <c r="U7" s="49"/>
      <c r="V7" s="54"/>
      <c r="W7" s="48"/>
      <c r="X7" s="48"/>
      <c r="Y7" s="48"/>
      <c r="Z7" s="48"/>
      <c r="AA7" s="48"/>
      <c r="AB7" s="51"/>
      <c r="AC7" s="48"/>
      <c r="AD7" s="48"/>
      <c r="AE7" s="48"/>
      <c r="AF7" s="48"/>
      <c r="AG7" s="48"/>
    </row>
    <row r="8" spans="1:33" s="52" customFormat="1" ht="15.75" hidden="1" customHeight="1" x14ac:dyDescent="0.2">
      <c r="A8" s="13" t="s">
        <v>37</v>
      </c>
      <c r="B8" s="13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48"/>
      <c r="T8" s="48"/>
      <c r="U8" s="49"/>
      <c r="V8" s="54"/>
      <c r="W8" s="48"/>
      <c r="X8" s="48"/>
      <c r="Y8" s="48"/>
      <c r="Z8" s="48"/>
      <c r="AA8" s="48"/>
      <c r="AB8" s="51"/>
      <c r="AC8" s="48"/>
      <c r="AD8" s="48"/>
      <c r="AE8" s="48"/>
      <c r="AF8" s="48"/>
      <c r="AG8" s="48"/>
    </row>
    <row r="9" spans="1:33" s="52" customFormat="1" ht="15.75" hidden="1" customHeight="1" x14ac:dyDescent="0.2">
      <c r="A9" s="13" t="s">
        <v>38</v>
      </c>
      <c r="B9" s="13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48"/>
      <c r="T9" s="48"/>
      <c r="U9" s="49"/>
      <c r="V9" s="54"/>
      <c r="W9" s="48"/>
      <c r="X9" s="48"/>
      <c r="Y9" s="48"/>
      <c r="Z9" s="48"/>
      <c r="AA9" s="48"/>
      <c r="AB9" s="51"/>
      <c r="AC9" s="48"/>
      <c r="AD9" s="48"/>
      <c r="AE9" s="48"/>
      <c r="AF9" s="48"/>
      <c r="AG9" s="48"/>
    </row>
    <row r="10" spans="1:33" s="52" customFormat="1" ht="15.75" hidden="1" customHeight="1" x14ac:dyDescent="0.2">
      <c r="A10" s="13" t="s">
        <v>39</v>
      </c>
      <c r="B10" s="13"/>
      <c r="C10" s="17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48"/>
      <c r="T10" s="48"/>
      <c r="U10" s="49"/>
      <c r="V10" s="54"/>
      <c r="W10" s="48"/>
      <c r="X10" s="48"/>
      <c r="Y10" s="48"/>
      <c r="Z10" s="48"/>
      <c r="AA10" s="48"/>
      <c r="AB10" s="51"/>
      <c r="AC10" s="48"/>
      <c r="AD10" s="48"/>
      <c r="AE10" s="48"/>
      <c r="AF10" s="48"/>
      <c r="AG10" s="48"/>
    </row>
    <row r="11" spans="1:33" s="52" customFormat="1" ht="15.75" hidden="1" customHeight="1" x14ac:dyDescent="0.2">
      <c r="A11" s="13" t="s">
        <v>40</v>
      </c>
      <c r="B11" s="13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48"/>
      <c r="T11" s="48"/>
      <c r="U11" s="49"/>
      <c r="V11" s="54"/>
      <c r="W11" s="48"/>
      <c r="X11" s="48"/>
      <c r="Y11" s="48"/>
      <c r="Z11" s="48"/>
      <c r="AA11" s="48"/>
      <c r="AB11" s="51"/>
      <c r="AC11" s="48"/>
      <c r="AD11" s="48"/>
      <c r="AE11" s="48"/>
      <c r="AF11" s="48"/>
      <c r="AG11" s="48"/>
    </row>
    <row r="12" spans="1:33" s="52" customFormat="1" ht="15.75" hidden="1" customHeight="1" x14ac:dyDescent="0.2">
      <c r="A12" s="13" t="s">
        <v>41</v>
      </c>
      <c r="B12" s="13"/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48"/>
      <c r="T12" s="48"/>
      <c r="U12" s="49"/>
      <c r="V12" s="54"/>
      <c r="W12" s="48"/>
      <c r="X12" s="48"/>
      <c r="Y12" s="48"/>
      <c r="Z12" s="48"/>
      <c r="AA12" s="48"/>
      <c r="AB12" s="51"/>
      <c r="AC12" s="48"/>
      <c r="AD12" s="48"/>
      <c r="AE12" s="48"/>
      <c r="AF12" s="48"/>
      <c r="AG12" s="48"/>
    </row>
    <row r="13" spans="1:33" s="52" customFormat="1" ht="15.75" hidden="1" customHeight="1" x14ac:dyDescent="0.2">
      <c r="A13" s="13" t="s">
        <v>42</v>
      </c>
      <c r="B13" s="13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48"/>
      <c r="T13" s="48"/>
      <c r="U13" s="49"/>
      <c r="V13" s="54"/>
      <c r="W13" s="48"/>
      <c r="X13" s="48"/>
      <c r="Y13" s="48"/>
      <c r="Z13" s="48"/>
      <c r="AA13" s="48"/>
      <c r="AB13" s="51"/>
      <c r="AC13" s="48"/>
      <c r="AD13" s="48"/>
      <c r="AE13" s="48"/>
      <c r="AF13" s="48"/>
      <c r="AG13" s="48"/>
    </row>
    <row r="14" spans="1:33" s="52" customFormat="1" ht="15.75" hidden="1" customHeight="1" x14ac:dyDescent="0.2">
      <c r="A14" s="13" t="s">
        <v>43</v>
      </c>
      <c r="B14" s="13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48"/>
      <c r="T14" s="48"/>
      <c r="U14" s="49"/>
      <c r="V14" s="54"/>
      <c r="W14" s="48"/>
      <c r="X14" s="48"/>
      <c r="Y14" s="48"/>
      <c r="Z14" s="48"/>
      <c r="AA14" s="48"/>
      <c r="AB14" s="51"/>
      <c r="AC14" s="48"/>
      <c r="AD14" s="48"/>
      <c r="AE14" s="48"/>
      <c r="AF14" s="48"/>
      <c r="AG14" s="48"/>
    </row>
    <row r="15" spans="1:33" s="52" customFormat="1" ht="15.75" hidden="1" customHeight="1" x14ac:dyDescent="0.2">
      <c r="A15" s="13" t="s">
        <v>44</v>
      </c>
      <c r="B15" s="13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48"/>
      <c r="T15" s="48"/>
      <c r="U15" s="49"/>
      <c r="V15" s="54"/>
      <c r="W15" s="48"/>
      <c r="X15" s="48"/>
      <c r="Y15" s="48"/>
      <c r="Z15" s="48"/>
      <c r="AA15" s="48"/>
      <c r="AB15" s="51"/>
      <c r="AC15" s="48"/>
      <c r="AD15" s="48"/>
      <c r="AE15" s="48"/>
      <c r="AF15" s="48"/>
      <c r="AG15" s="48"/>
    </row>
    <row r="16" spans="1:33" s="52" customFormat="1" ht="15.75" hidden="1" customHeight="1" x14ac:dyDescent="0.2">
      <c r="A16" s="13" t="s">
        <v>45</v>
      </c>
      <c r="B16" s="13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48"/>
      <c r="T16" s="48"/>
      <c r="U16" s="49"/>
      <c r="V16" s="54"/>
      <c r="W16" s="48"/>
      <c r="X16" s="48"/>
      <c r="Y16" s="48"/>
      <c r="Z16" s="48"/>
      <c r="AA16" s="48"/>
      <c r="AB16" s="51"/>
      <c r="AC16" s="48"/>
      <c r="AD16" s="48"/>
      <c r="AE16" s="48"/>
      <c r="AF16" s="48"/>
      <c r="AG16" s="48"/>
    </row>
    <row r="17" spans="1:33" s="52" customFormat="1" ht="15.75" hidden="1" customHeight="1" x14ac:dyDescent="0.2">
      <c r="A17" s="13" t="s">
        <v>46</v>
      </c>
      <c r="B17" s="13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48"/>
      <c r="T17" s="48"/>
      <c r="U17" s="49"/>
      <c r="V17" s="54"/>
      <c r="W17" s="48"/>
      <c r="X17" s="48"/>
      <c r="Y17" s="48"/>
      <c r="Z17" s="48"/>
      <c r="AA17" s="48"/>
      <c r="AB17" s="51"/>
      <c r="AC17" s="48"/>
      <c r="AD17" s="48"/>
      <c r="AE17" s="48"/>
      <c r="AF17" s="48"/>
      <c r="AG17" s="48"/>
    </row>
    <row r="18" spans="1:33" s="52" customFormat="1" ht="15.75" hidden="1" customHeight="1" x14ac:dyDescent="0.2">
      <c r="A18" s="13" t="s">
        <v>47</v>
      </c>
      <c r="B18" s="13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48"/>
      <c r="T18" s="48"/>
      <c r="U18" s="49"/>
      <c r="V18" s="54"/>
      <c r="W18" s="48"/>
      <c r="X18" s="48"/>
      <c r="Y18" s="48"/>
      <c r="Z18" s="48"/>
      <c r="AA18" s="48"/>
      <c r="AB18" s="51"/>
      <c r="AC18" s="48"/>
      <c r="AD18" s="48"/>
      <c r="AE18" s="48"/>
      <c r="AF18" s="48"/>
      <c r="AG18" s="48"/>
    </row>
    <row r="19" spans="1:33" s="52" customFormat="1" ht="15.75" hidden="1" customHeight="1" x14ac:dyDescent="0.2">
      <c r="A19" s="13" t="s">
        <v>83</v>
      </c>
      <c r="B19" s="13"/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48"/>
      <c r="T19" s="48"/>
      <c r="U19" s="49"/>
      <c r="V19" s="54"/>
      <c r="W19" s="48"/>
      <c r="X19" s="48"/>
      <c r="Y19" s="48"/>
      <c r="Z19" s="48"/>
      <c r="AA19" s="48"/>
      <c r="AB19" s="51"/>
      <c r="AC19" s="48"/>
      <c r="AD19" s="48"/>
      <c r="AE19" s="48"/>
      <c r="AF19" s="48"/>
      <c r="AG19" s="48"/>
    </row>
    <row r="20" spans="1:33" s="52" customFormat="1" ht="15.75" customHeight="1" x14ac:dyDescent="0.2">
      <c r="A20" s="13" t="s">
        <v>49</v>
      </c>
      <c r="B20" s="13"/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48"/>
      <c r="T20" s="48"/>
      <c r="U20" s="49"/>
      <c r="V20" s="54"/>
      <c r="W20" s="48"/>
      <c r="X20" s="48"/>
      <c r="Y20" s="48"/>
      <c r="Z20" s="48"/>
      <c r="AA20" s="48"/>
      <c r="AB20" s="51"/>
      <c r="AC20" s="48"/>
      <c r="AD20" s="48"/>
      <c r="AE20" s="48"/>
      <c r="AF20" s="48"/>
      <c r="AG20" s="48"/>
    </row>
    <row r="21" spans="1:33" s="52" customFormat="1" ht="15.75" hidden="1" customHeight="1" x14ac:dyDescent="0.2">
      <c r="A21" s="13" t="s">
        <v>50</v>
      </c>
      <c r="B21" s="13"/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48"/>
      <c r="T21" s="48"/>
      <c r="U21" s="49"/>
      <c r="V21" s="54"/>
      <c r="W21" s="48"/>
      <c r="X21" s="48"/>
      <c r="Y21" s="48"/>
      <c r="Z21" s="48"/>
      <c r="AA21" s="48"/>
      <c r="AB21" s="51"/>
      <c r="AC21" s="48"/>
      <c r="AD21" s="48"/>
      <c r="AE21" s="48"/>
      <c r="AF21" s="48"/>
      <c r="AG21" s="48"/>
    </row>
    <row r="22" spans="1:33" s="52" customFormat="1" ht="15.75" hidden="1" customHeight="1" x14ac:dyDescent="0.2">
      <c r="A22" s="13" t="s">
        <v>51</v>
      </c>
      <c r="B22" s="13"/>
      <c r="C22" s="17"/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48"/>
      <c r="T22" s="48"/>
      <c r="U22" s="49"/>
      <c r="V22" s="54"/>
      <c r="W22" s="48"/>
      <c r="X22" s="48"/>
      <c r="Y22" s="48"/>
      <c r="Z22" s="48"/>
      <c r="AA22" s="48"/>
      <c r="AB22" s="51"/>
      <c r="AC22" s="48"/>
      <c r="AD22" s="48"/>
      <c r="AE22" s="48"/>
      <c r="AF22" s="48"/>
      <c r="AG22" s="48"/>
    </row>
    <row r="23" spans="1:33" s="52" customFormat="1" ht="15.75" hidden="1" customHeight="1" x14ac:dyDescent="0.2">
      <c r="A23" s="13" t="s">
        <v>52</v>
      </c>
      <c r="B23" s="13"/>
      <c r="C23" s="17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48"/>
      <c r="T23" s="48"/>
      <c r="U23" s="49"/>
      <c r="V23" s="54"/>
      <c r="W23" s="48"/>
      <c r="X23" s="48"/>
      <c r="Y23" s="48"/>
      <c r="Z23" s="48"/>
      <c r="AA23" s="48"/>
      <c r="AB23" s="51"/>
      <c r="AC23" s="48"/>
      <c r="AD23" s="48"/>
      <c r="AE23" s="48"/>
      <c r="AF23" s="48"/>
      <c r="AG23" s="48"/>
    </row>
    <row r="24" spans="1:33" s="52" customFormat="1" ht="15.75" hidden="1" customHeight="1" x14ac:dyDescent="0.2">
      <c r="A24" s="13" t="s">
        <v>53</v>
      </c>
      <c r="B24" s="13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48"/>
      <c r="T24" s="48"/>
      <c r="U24" s="49"/>
      <c r="V24" s="54"/>
      <c r="W24" s="48"/>
      <c r="X24" s="48"/>
      <c r="Y24" s="48"/>
      <c r="Z24" s="48"/>
      <c r="AA24" s="48"/>
      <c r="AB24" s="51"/>
      <c r="AC24" s="48"/>
      <c r="AD24" s="48"/>
      <c r="AE24" s="48"/>
      <c r="AF24" s="48"/>
      <c r="AG24" s="48"/>
    </row>
    <row r="25" spans="1:33" s="52" customFormat="1" ht="15.75" customHeight="1" x14ac:dyDescent="0.2">
      <c r="A25" s="13" t="s">
        <v>54</v>
      </c>
      <c r="B25" s="13" t="s">
        <v>115</v>
      </c>
      <c r="C25" s="17">
        <f t="shared" ref="C25:C31" si="1">IFERROR(F25/D25," - ")</f>
        <v>26.610000000000003</v>
      </c>
      <c r="D25" s="17">
        <v>5</v>
      </c>
      <c r="E25" s="17">
        <v>0</v>
      </c>
      <c r="F25" s="17">
        <v>133.05000000000001</v>
      </c>
      <c r="G25" s="17">
        <v>0</v>
      </c>
      <c r="H25" s="17">
        <f t="shared" ref="H25:H31" si="2">G25/F25*-1</f>
        <v>0</v>
      </c>
      <c r="I25" s="17">
        <f t="shared" ref="I25:I31" si="3">J25/F25</f>
        <v>0.36120678579481397</v>
      </c>
      <c r="J25" s="17">
        <f t="shared" ref="J25:J31" si="4">F25*0.85+G25+AF25*D25+D25*AE25+AG25+AD25</f>
        <v>48.058562850000001</v>
      </c>
      <c r="K25" s="17">
        <f t="shared" ref="K25:K31" si="5">J25/D25</f>
        <v>9.6117125699999999</v>
      </c>
      <c r="L25" s="17">
        <v>336</v>
      </c>
      <c r="M25" s="17">
        <f t="shared" ref="M25:M31" si="6">IFERROR(D25/L25,"-")</f>
        <v>1.488095238095238E-2</v>
      </c>
      <c r="N25" s="17">
        <v>0</v>
      </c>
      <c r="O25" s="17">
        <f t="shared" ref="O25:P25" si="7">D25/7</f>
        <v>0.7142857142857143</v>
      </c>
      <c r="P25" s="17">
        <f t="shared" si="7"/>
        <v>0</v>
      </c>
      <c r="Q25" s="17">
        <f t="shared" ref="Q25:Q31" si="8">ROUNDDOWN(N25/(O25+P25),0)</f>
        <v>0</v>
      </c>
      <c r="R25" s="17"/>
      <c r="S25" s="48">
        <v>8.6956521739130436E-3</v>
      </c>
      <c r="T25" s="48" t="s">
        <v>56</v>
      </c>
      <c r="U25" s="49" t="s">
        <v>56</v>
      </c>
      <c r="V25" s="54" t="s">
        <v>56</v>
      </c>
      <c r="W25" s="48">
        <v>0</v>
      </c>
      <c r="X25" s="48">
        <f t="shared" ref="X25:X31" si="9">IFERROR(W25/D25,0)</f>
        <v>0</v>
      </c>
      <c r="Y25" s="48">
        <f t="shared" ref="Y25:Y31" si="10">IFERROR(G25/(W25+Z25)*-1,0)</f>
        <v>0</v>
      </c>
      <c r="Z25" s="48">
        <v>0</v>
      </c>
      <c r="AA25" s="48" t="s">
        <v>57</v>
      </c>
      <c r="AB25" s="51">
        <f t="shared" ref="AB25:AB31" si="11">IF(OR(AA25="UsLargeStandardSize",AA25="UsSmallStandardSize"),-0.69,-0.48)</f>
        <v>-0.69</v>
      </c>
      <c r="AC25" s="48">
        <v>0.30677350000000003</v>
      </c>
      <c r="AD25" s="48">
        <f t="shared" ref="AD25:AD31" si="12">IFERROR(AB25*AC25*D25*2,0)</f>
        <v>-2.1167371500000001</v>
      </c>
      <c r="AE25" s="48">
        <v>-7.18</v>
      </c>
      <c r="AF25" s="48">
        <v>-5.4034399999999998</v>
      </c>
      <c r="AG25" s="48">
        <v>0</v>
      </c>
    </row>
    <row r="26" spans="1:33" s="52" customFormat="1" ht="15.75" customHeight="1" x14ac:dyDescent="0.2">
      <c r="A26" s="13" t="s">
        <v>58</v>
      </c>
      <c r="B26" s="13" t="s">
        <v>116</v>
      </c>
      <c r="C26" s="17">
        <f t="shared" si="1"/>
        <v>27.21</v>
      </c>
      <c r="D26" s="17">
        <v>29</v>
      </c>
      <c r="E26" s="17">
        <v>0</v>
      </c>
      <c r="F26" s="17">
        <v>789.09</v>
      </c>
      <c r="G26" s="17">
        <v>0</v>
      </c>
      <c r="H26" s="17">
        <f t="shared" si="2"/>
        <v>0</v>
      </c>
      <c r="I26" s="17">
        <f t="shared" si="3"/>
        <v>0.37198502646085996</v>
      </c>
      <c r="J26" s="17">
        <f t="shared" si="4"/>
        <v>293.52966452999999</v>
      </c>
      <c r="K26" s="17">
        <f t="shared" si="5"/>
        <v>10.12171257</v>
      </c>
      <c r="L26" s="17">
        <v>327</v>
      </c>
      <c r="M26" s="17">
        <f t="shared" si="6"/>
        <v>8.8685015290519878E-2</v>
      </c>
      <c r="N26" s="17">
        <v>83</v>
      </c>
      <c r="O26" s="17">
        <f t="shared" ref="O26:P26" si="13">D26/7</f>
        <v>4.1428571428571432</v>
      </c>
      <c r="P26" s="17">
        <f t="shared" si="13"/>
        <v>0</v>
      </c>
      <c r="Q26" s="17">
        <f t="shared" si="8"/>
        <v>20</v>
      </c>
      <c r="R26" s="17"/>
      <c r="S26" s="48">
        <v>7.5471698113207544E-2</v>
      </c>
      <c r="T26" s="48" t="s">
        <v>56</v>
      </c>
      <c r="U26" s="49" t="s">
        <v>56</v>
      </c>
      <c r="V26" s="54" t="s">
        <v>56</v>
      </c>
      <c r="W26" s="48">
        <v>0</v>
      </c>
      <c r="X26" s="48">
        <f t="shared" si="9"/>
        <v>0</v>
      </c>
      <c r="Y26" s="48">
        <f t="shared" si="10"/>
        <v>0</v>
      </c>
      <c r="Z26" s="48">
        <v>0</v>
      </c>
      <c r="AA26" s="48" t="s">
        <v>57</v>
      </c>
      <c r="AB26" s="51">
        <f t="shared" si="11"/>
        <v>-0.69</v>
      </c>
      <c r="AC26" s="48">
        <v>0.30677350000000003</v>
      </c>
      <c r="AD26" s="48">
        <f t="shared" si="12"/>
        <v>-12.277075470000002</v>
      </c>
      <c r="AE26" s="48">
        <v>-7.18</v>
      </c>
      <c r="AF26" s="48">
        <v>-5.4034399999999998</v>
      </c>
      <c r="AG26" s="48">
        <v>0</v>
      </c>
    </row>
    <row r="27" spans="1:33" s="52" customFormat="1" ht="15.75" customHeight="1" x14ac:dyDescent="0.2">
      <c r="A27" s="13" t="s">
        <v>60</v>
      </c>
      <c r="B27" s="13"/>
      <c r="C27" s="17">
        <f t="shared" si="1"/>
        <v>27.264736842105261</v>
      </c>
      <c r="D27" s="17">
        <v>57</v>
      </c>
      <c r="E27" s="17">
        <v>0</v>
      </c>
      <c r="F27" s="17">
        <v>1554.09</v>
      </c>
      <c r="G27" s="17">
        <v>0</v>
      </c>
      <c r="H27" s="17">
        <f t="shared" si="2"/>
        <v>0</v>
      </c>
      <c r="I27" s="17">
        <f t="shared" si="3"/>
        <v>0.37294469206416619</v>
      </c>
      <c r="J27" s="17">
        <f t="shared" si="4"/>
        <v>579.58961649000003</v>
      </c>
      <c r="K27" s="17">
        <f t="shared" si="5"/>
        <v>10.168238885789474</v>
      </c>
      <c r="L27" s="17">
        <v>312</v>
      </c>
      <c r="M27" s="17">
        <f t="shared" si="6"/>
        <v>0.18269230769230768</v>
      </c>
      <c r="N27" s="17">
        <v>17</v>
      </c>
      <c r="O27" s="17">
        <f t="shared" ref="O27:P27" si="14">D27/7</f>
        <v>8.1428571428571423</v>
      </c>
      <c r="P27" s="17">
        <f t="shared" si="14"/>
        <v>0</v>
      </c>
      <c r="Q27" s="17">
        <f t="shared" si="8"/>
        <v>2</v>
      </c>
      <c r="R27" s="17"/>
      <c r="S27" s="48">
        <v>3.583333333333333</v>
      </c>
      <c r="T27" s="48" t="s">
        <v>56</v>
      </c>
      <c r="U27" s="49" t="s">
        <v>56</v>
      </c>
      <c r="V27" s="54" t="s">
        <v>56</v>
      </c>
      <c r="W27" s="48">
        <v>0</v>
      </c>
      <c r="X27" s="48">
        <f t="shared" si="9"/>
        <v>0</v>
      </c>
      <c r="Y27" s="48">
        <f t="shared" si="10"/>
        <v>0</v>
      </c>
      <c r="Z27" s="48">
        <v>0</v>
      </c>
      <c r="AA27" s="48" t="s">
        <v>57</v>
      </c>
      <c r="AB27" s="51">
        <f t="shared" si="11"/>
        <v>-0.69</v>
      </c>
      <c r="AC27" s="48">
        <v>0.30677350000000003</v>
      </c>
      <c r="AD27" s="48">
        <f t="shared" si="12"/>
        <v>-24.13080351</v>
      </c>
      <c r="AE27" s="48">
        <v>-7.18</v>
      </c>
      <c r="AF27" s="48">
        <v>-5.4034399999999998</v>
      </c>
      <c r="AG27" s="48">
        <v>0</v>
      </c>
    </row>
    <row r="28" spans="1:33" s="52" customFormat="1" ht="15.75" customHeight="1" x14ac:dyDescent="0.2">
      <c r="A28" s="13" t="s">
        <v>61</v>
      </c>
      <c r="B28" s="13"/>
      <c r="C28" s="17">
        <f t="shared" si="1"/>
        <v>27.99</v>
      </c>
      <c r="D28" s="17">
        <v>3</v>
      </c>
      <c r="E28" s="17">
        <v>0</v>
      </c>
      <c r="F28" s="17">
        <v>83.97</v>
      </c>
      <c r="G28" s="17">
        <v>0</v>
      </c>
      <c r="H28" s="17">
        <f t="shared" si="2"/>
        <v>0</v>
      </c>
      <c r="I28" s="17">
        <f t="shared" si="3"/>
        <v>0.3793410250287802</v>
      </c>
      <c r="J28" s="17">
        <f t="shared" si="4"/>
        <v>31.853265871666672</v>
      </c>
      <c r="K28" s="17">
        <f t="shared" si="5"/>
        <v>10.617755290555557</v>
      </c>
      <c r="L28" s="17">
        <v>270</v>
      </c>
      <c r="M28" s="17">
        <f t="shared" si="6"/>
        <v>1.1111111111111112E-2</v>
      </c>
      <c r="N28" s="17">
        <v>16</v>
      </c>
      <c r="O28" s="17">
        <f t="shared" ref="O28:P28" si="15">D28/7</f>
        <v>0.42857142857142855</v>
      </c>
      <c r="P28" s="17">
        <f t="shared" si="15"/>
        <v>0</v>
      </c>
      <c r="Q28" s="17">
        <f t="shared" si="8"/>
        <v>37</v>
      </c>
      <c r="R28" s="17"/>
      <c r="S28" s="48">
        <v>10.47058823529412</v>
      </c>
      <c r="T28" s="48" t="s">
        <v>56</v>
      </c>
      <c r="U28" s="49" t="s">
        <v>56</v>
      </c>
      <c r="V28" s="54" t="s">
        <v>56</v>
      </c>
      <c r="W28" s="48">
        <v>0</v>
      </c>
      <c r="X28" s="48">
        <f t="shared" si="9"/>
        <v>0</v>
      </c>
      <c r="Y28" s="48">
        <f t="shared" si="10"/>
        <v>0</v>
      </c>
      <c r="Z28" s="48">
        <v>0</v>
      </c>
      <c r="AA28" s="48" t="s">
        <v>57</v>
      </c>
      <c r="AB28" s="51">
        <f t="shared" si="11"/>
        <v>-0.69</v>
      </c>
      <c r="AC28" s="48">
        <v>0.21036573148148149</v>
      </c>
      <c r="AD28" s="48">
        <f t="shared" si="12"/>
        <v>-0.87091412833333326</v>
      </c>
      <c r="AE28" s="48">
        <v>-7.48</v>
      </c>
      <c r="AF28" s="48">
        <v>-5.4034399999999998</v>
      </c>
      <c r="AG28" s="48">
        <v>0</v>
      </c>
    </row>
    <row r="29" spans="1:33" s="52" customFormat="1" ht="15.75" customHeight="1" x14ac:dyDescent="0.2">
      <c r="A29" s="13" t="s">
        <v>62</v>
      </c>
      <c r="B29" s="13"/>
      <c r="C29" s="17" t="str">
        <f t="shared" si="1"/>
        <v xml:space="preserve"> - </v>
      </c>
      <c r="D29" s="17">
        <v>0</v>
      </c>
      <c r="E29" s="17">
        <v>0</v>
      </c>
      <c r="F29" s="17">
        <v>0</v>
      </c>
      <c r="G29" s="17">
        <v>0</v>
      </c>
      <c r="H29" s="17" t="e">
        <f t="shared" si="2"/>
        <v>#DIV/0!</v>
      </c>
      <c r="I29" s="17" t="e">
        <f t="shared" si="3"/>
        <v>#DIV/0!</v>
      </c>
      <c r="J29" s="17">
        <f t="shared" si="4"/>
        <v>0</v>
      </c>
      <c r="K29" s="17" t="e">
        <f t="shared" si="5"/>
        <v>#DIV/0!</v>
      </c>
      <c r="L29" s="17">
        <v>0</v>
      </c>
      <c r="M29" s="17" t="str">
        <f t="shared" si="6"/>
        <v>-</v>
      </c>
      <c r="N29" s="17">
        <v>6</v>
      </c>
      <c r="O29" s="17">
        <f t="shared" ref="O29:P29" si="16">D29/7</f>
        <v>0</v>
      </c>
      <c r="P29" s="17">
        <f t="shared" si="16"/>
        <v>0</v>
      </c>
      <c r="Q29" s="17" t="e">
        <f t="shared" si="8"/>
        <v>#DIV/0!</v>
      </c>
      <c r="R29" s="17"/>
      <c r="S29" s="48">
        <v>1.435483870967742</v>
      </c>
      <c r="T29" s="48" t="s">
        <v>56</v>
      </c>
      <c r="U29" s="49" t="s">
        <v>56</v>
      </c>
      <c r="V29" s="54" t="s">
        <v>56</v>
      </c>
      <c r="W29" s="48">
        <v>0</v>
      </c>
      <c r="X29" s="48">
        <f t="shared" si="9"/>
        <v>0</v>
      </c>
      <c r="Y29" s="48">
        <f t="shared" si="10"/>
        <v>0</v>
      </c>
      <c r="Z29" s="48">
        <v>0</v>
      </c>
      <c r="AA29" s="48" t="s">
        <v>57</v>
      </c>
      <c r="AB29" s="51">
        <f t="shared" si="11"/>
        <v>-0.69</v>
      </c>
      <c r="AC29" s="48">
        <v>0.21036573148148149</v>
      </c>
      <c r="AD29" s="48">
        <f t="shared" si="12"/>
        <v>0</v>
      </c>
      <c r="AE29" s="48">
        <v>-7.48</v>
      </c>
      <c r="AF29" s="48">
        <v>-5.4034399999999998</v>
      </c>
      <c r="AG29" s="48">
        <v>0</v>
      </c>
    </row>
    <row r="30" spans="1:33" s="52" customFormat="1" ht="15.75" customHeight="1" x14ac:dyDescent="0.2">
      <c r="A30" s="13" t="s">
        <v>63</v>
      </c>
      <c r="B30" s="13"/>
      <c r="C30" s="17" t="str">
        <f t="shared" si="1"/>
        <v xml:space="preserve"> - </v>
      </c>
      <c r="D30" s="17">
        <v>0</v>
      </c>
      <c r="E30" s="17">
        <v>0</v>
      </c>
      <c r="F30" s="17">
        <v>0</v>
      </c>
      <c r="G30" s="17">
        <v>0</v>
      </c>
      <c r="H30" s="17" t="e">
        <f t="shared" si="2"/>
        <v>#DIV/0!</v>
      </c>
      <c r="I30" s="17" t="e">
        <f t="shared" si="3"/>
        <v>#DIV/0!</v>
      </c>
      <c r="J30" s="17">
        <f t="shared" si="4"/>
        <v>0</v>
      </c>
      <c r="K30" s="17" t="e">
        <f t="shared" si="5"/>
        <v>#DIV/0!</v>
      </c>
      <c r="L30" s="17">
        <v>0</v>
      </c>
      <c r="M30" s="17" t="str">
        <f t="shared" si="6"/>
        <v>-</v>
      </c>
      <c r="N30" s="17">
        <v>6</v>
      </c>
      <c r="O30" s="17">
        <f t="shared" ref="O30:P30" si="17">D30/7</f>
        <v>0</v>
      </c>
      <c r="P30" s="17">
        <f t="shared" si="17"/>
        <v>0</v>
      </c>
      <c r="Q30" s="17" t="e">
        <f t="shared" si="8"/>
        <v>#DIV/0!</v>
      </c>
      <c r="R30" s="17"/>
      <c r="S30" s="48">
        <v>1.5213675213675211</v>
      </c>
      <c r="T30" s="48" t="s">
        <v>56</v>
      </c>
      <c r="U30" s="49" t="s">
        <v>56</v>
      </c>
      <c r="V30" s="54" t="s">
        <v>56</v>
      </c>
      <c r="W30" s="48">
        <v>0</v>
      </c>
      <c r="X30" s="48">
        <f t="shared" si="9"/>
        <v>0</v>
      </c>
      <c r="Y30" s="48">
        <f t="shared" si="10"/>
        <v>0</v>
      </c>
      <c r="Z30" s="48">
        <v>0</v>
      </c>
      <c r="AA30" s="48" t="s">
        <v>57</v>
      </c>
      <c r="AB30" s="51">
        <f t="shared" si="11"/>
        <v>-0.69</v>
      </c>
      <c r="AC30" s="48">
        <v>0.21036573148148149</v>
      </c>
      <c r="AD30" s="48">
        <f t="shared" si="12"/>
        <v>0</v>
      </c>
      <c r="AE30" s="48">
        <v>-7.48</v>
      </c>
      <c r="AF30" s="48">
        <v>-5.4034399999999998</v>
      </c>
      <c r="AG30" s="48">
        <v>0</v>
      </c>
    </row>
    <row r="31" spans="1:33" s="52" customFormat="1" ht="15.75" customHeight="1" x14ac:dyDescent="0.2">
      <c r="A31" s="13" t="s">
        <v>64</v>
      </c>
      <c r="B31" s="13"/>
      <c r="C31" s="17" t="str">
        <f t="shared" si="1"/>
        <v xml:space="preserve"> - </v>
      </c>
      <c r="D31" s="17">
        <v>0</v>
      </c>
      <c r="E31" s="17">
        <v>0</v>
      </c>
      <c r="F31" s="17">
        <v>0</v>
      </c>
      <c r="G31" s="17">
        <v>0</v>
      </c>
      <c r="H31" s="17" t="e">
        <f t="shared" si="2"/>
        <v>#DIV/0!</v>
      </c>
      <c r="I31" s="17" t="e">
        <f t="shared" si="3"/>
        <v>#DIV/0!</v>
      </c>
      <c r="J31" s="17">
        <f t="shared" si="4"/>
        <v>0</v>
      </c>
      <c r="K31" s="17" t="e">
        <f t="shared" si="5"/>
        <v>#DIV/0!</v>
      </c>
      <c r="L31" s="17">
        <v>0</v>
      </c>
      <c r="M31" s="17" t="str">
        <f t="shared" si="6"/>
        <v>-</v>
      </c>
      <c r="N31" s="17">
        <v>8</v>
      </c>
      <c r="O31" s="17">
        <f t="shared" ref="O31:P31" si="18">D31/7</f>
        <v>0</v>
      </c>
      <c r="P31" s="17">
        <f t="shared" si="18"/>
        <v>0</v>
      </c>
      <c r="Q31" s="17" t="e">
        <f t="shared" si="8"/>
        <v>#DIV/0!</v>
      </c>
      <c r="R31" s="17" t="str">
        <f ca="1">IFERROR(__xludf.DUMMYFUNCTION("IFERROR(VLOOKUP($B$2,IMPORTRANGE(""https://docs.google.com/spreadsheets/d/1KiWZV1ko8G7lnRucBRBd29jj3Be6ltMfljMDqzOkQmI/edit#gid=1381463014"",""Lookup!A:F""),6,FALSE),"""")"),"")</f>
        <v/>
      </c>
      <c r="S31" s="48">
        <v>2.9666666666666668</v>
      </c>
      <c r="T31" s="48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1" s="49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1" s="54" t="str">
        <f ca="1">IFERROR(__xludf.DUMMYFUNCTION("IFERROR(VLOOKUP($B$2,IMPORTRANGE(""https://docs.google.com/spreadsheets/d/1KiWZV1ko8G7lnRucBRBd29jj3Be6ltMfljMDqzOkQmI/edit#gid=1381463014"",""Lookup!A:D""),2,FALSE),"""")"),"")</f>
        <v/>
      </c>
      <c r="W31" s="48">
        <v>0</v>
      </c>
      <c r="X31" s="48">
        <f t="shared" si="9"/>
        <v>0</v>
      </c>
      <c r="Y31" s="48">
        <f t="shared" si="10"/>
        <v>0</v>
      </c>
      <c r="Z31" s="48">
        <v>0</v>
      </c>
      <c r="AA31" s="48" t="s">
        <v>57</v>
      </c>
      <c r="AB31" s="51">
        <f t="shared" si="11"/>
        <v>-0.69</v>
      </c>
      <c r="AC31" s="48">
        <v>0.21036573148148149</v>
      </c>
      <c r="AD31" s="48">
        <f t="shared" si="12"/>
        <v>0</v>
      </c>
      <c r="AE31" s="48">
        <v>-7.48</v>
      </c>
      <c r="AF31" s="48">
        <v>-5.4034399999999998</v>
      </c>
      <c r="AG31" s="48">
        <v>0</v>
      </c>
    </row>
    <row r="32" spans="1:33" ht="15.75" customHeight="1" x14ac:dyDescent="0.2">
      <c r="A32" s="13"/>
      <c r="B32" s="13"/>
      <c r="C32" s="24"/>
      <c r="D32" s="15"/>
      <c r="E32" s="15"/>
      <c r="F32" s="14"/>
      <c r="G32" s="14"/>
      <c r="H32" s="14"/>
      <c r="I32" s="15"/>
      <c r="J32" s="15"/>
      <c r="K32" s="15"/>
      <c r="L32" s="15"/>
      <c r="M32" s="16"/>
      <c r="N32" s="15"/>
      <c r="O32" s="15"/>
      <c r="P32" s="15"/>
      <c r="Q32" s="15"/>
      <c r="R32" s="15"/>
      <c r="S32" s="18"/>
      <c r="T32" s="13"/>
      <c r="U32" s="19"/>
      <c r="V32" s="1"/>
      <c r="W32" s="13"/>
      <c r="X32" s="13"/>
      <c r="Y32" s="13"/>
      <c r="Z32" s="13"/>
      <c r="AA32" s="13"/>
      <c r="AB32" s="13"/>
      <c r="AC32" s="13"/>
      <c r="AD32" s="13"/>
      <c r="AE32" s="20"/>
      <c r="AF32" s="20"/>
      <c r="AG32" s="20"/>
    </row>
    <row r="33" spans="1:33" ht="15.75" customHeight="1" x14ac:dyDescent="0.2">
      <c r="A33" s="13"/>
      <c r="B33" s="13"/>
      <c r="C33" s="24"/>
      <c r="D33" s="15"/>
      <c r="E33" s="15"/>
      <c r="F33" s="14"/>
      <c r="G33" s="14"/>
      <c r="H33" s="14"/>
      <c r="I33" s="15"/>
      <c r="J33" s="15"/>
      <c r="K33" s="15"/>
      <c r="L33" s="15"/>
      <c r="M33" s="16"/>
      <c r="N33" s="15"/>
      <c r="O33" s="15"/>
      <c r="P33" s="15"/>
      <c r="Q33" s="15"/>
      <c r="R33" s="15"/>
      <c r="S33" s="18"/>
      <c r="T33" s="13"/>
      <c r="U33" s="19"/>
      <c r="V33" s="1"/>
      <c r="W33" s="13"/>
      <c r="X33" s="13"/>
      <c r="Y33" s="13"/>
      <c r="Z33" s="13"/>
      <c r="AA33" s="13"/>
      <c r="AB33" s="13"/>
      <c r="AC33" s="13"/>
      <c r="AD33" s="13"/>
      <c r="AE33" s="20"/>
      <c r="AF33" s="20"/>
      <c r="AG33" s="20"/>
    </row>
    <row r="34" spans="1:33" ht="15.75" customHeight="1" x14ac:dyDescent="0.2">
      <c r="A34" s="13"/>
      <c r="B34" s="13"/>
      <c r="C34" s="24"/>
      <c r="D34" s="15"/>
      <c r="E34" s="15"/>
      <c r="F34" s="14"/>
      <c r="G34" s="14"/>
      <c r="H34" s="14"/>
      <c r="I34" s="15"/>
      <c r="J34" s="15"/>
      <c r="K34" s="15"/>
      <c r="L34" s="15"/>
      <c r="M34" s="16"/>
      <c r="N34" s="15"/>
      <c r="O34" s="15"/>
      <c r="P34" s="15"/>
      <c r="Q34" s="15"/>
      <c r="R34" s="15"/>
      <c r="S34" s="18"/>
      <c r="T34" s="13"/>
      <c r="U34" s="19"/>
      <c r="V34" s="1"/>
      <c r="W34" s="13"/>
      <c r="X34" s="13"/>
      <c r="Y34" s="13"/>
      <c r="Z34" s="13"/>
      <c r="AA34" s="13"/>
      <c r="AB34" s="13"/>
      <c r="AC34" s="13"/>
      <c r="AD34" s="13"/>
      <c r="AE34" s="20"/>
      <c r="AF34" s="20"/>
      <c r="AG34" s="20"/>
    </row>
    <row r="35" spans="1:33" ht="15.75" customHeight="1" x14ac:dyDescent="0.2">
      <c r="A35" s="13"/>
      <c r="B35" s="13"/>
      <c r="C35" s="24"/>
      <c r="D35" s="15"/>
      <c r="E35" s="15"/>
      <c r="F35" s="14"/>
      <c r="G35" s="14"/>
      <c r="H35" s="14"/>
      <c r="I35" s="15"/>
      <c r="J35" s="15"/>
      <c r="K35" s="15"/>
      <c r="L35" s="15"/>
      <c r="M35" s="16"/>
      <c r="N35" s="15"/>
      <c r="O35" s="15"/>
      <c r="P35" s="15"/>
      <c r="Q35" s="15"/>
      <c r="R35" s="15"/>
      <c r="S35" s="18"/>
      <c r="T35" s="13"/>
      <c r="U35" s="19"/>
      <c r="V35" s="1"/>
      <c r="W35" s="13"/>
      <c r="X35" s="13"/>
      <c r="Y35" s="13"/>
      <c r="Z35" s="13"/>
      <c r="AA35" s="13"/>
      <c r="AB35" s="13"/>
      <c r="AC35" s="13"/>
      <c r="AD35" s="13"/>
      <c r="AE35" s="20"/>
      <c r="AF35" s="20"/>
      <c r="AG35" s="20"/>
    </row>
    <row r="36" spans="1:33" ht="15.75" customHeight="1" x14ac:dyDescent="0.2">
      <c r="A36" s="13"/>
      <c r="B36" s="13"/>
      <c r="C36" s="24"/>
      <c r="D36" s="15"/>
      <c r="E36" s="15"/>
      <c r="F36" s="14"/>
      <c r="G36" s="14"/>
      <c r="H36" s="14"/>
      <c r="I36" s="15"/>
      <c r="J36" s="15"/>
      <c r="K36" s="15"/>
      <c r="L36" s="15"/>
      <c r="M36" s="16"/>
      <c r="N36" s="15"/>
      <c r="O36" s="15"/>
      <c r="P36" s="15"/>
      <c r="Q36" s="15"/>
      <c r="R36" s="15"/>
      <c r="S36" s="18"/>
      <c r="T36" s="13"/>
      <c r="U36" s="19"/>
      <c r="V36" s="1"/>
      <c r="W36" s="13"/>
      <c r="X36" s="13"/>
      <c r="Y36" s="13"/>
      <c r="Z36" s="13"/>
      <c r="AA36" s="13"/>
      <c r="AB36" s="13"/>
      <c r="AC36" s="13"/>
      <c r="AD36" s="13"/>
      <c r="AE36" s="20"/>
      <c r="AF36" s="20"/>
      <c r="AG36" s="20"/>
    </row>
    <row r="37" spans="1:33" ht="15.75" customHeight="1" x14ac:dyDescent="0.2">
      <c r="A37" s="13"/>
      <c r="B37" s="13"/>
      <c r="C37" s="24"/>
      <c r="D37" s="15"/>
      <c r="E37" s="15"/>
      <c r="F37" s="14"/>
      <c r="G37" s="14"/>
      <c r="H37" s="14"/>
      <c r="I37" s="15"/>
      <c r="J37" s="15"/>
      <c r="K37" s="15"/>
      <c r="L37" s="15"/>
      <c r="M37" s="16"/>
      <c r="N37" s="15"/>
      <c r="O37" s="15"/>
      <c r="P37" s="15"/>
      <c r="Q37" s="15"/>
      <c r="R37" s="15"/>
      <c r="S37" s="18"/>
      <c r="T37" s="13"/>
      <c r="U37" s="19"/>
      <c r="V37" s="1"/>
      <c r="W37" s="13"/>
      <c r="X37" s="13"/>
      <c r="Y37" s="13"/>
      <c r="Z37" s="13"/>
      <c r="AA37" s="13"/>
      <c r="AB37" s="13"/>
      <c r="AC37" s="13"/>
      <c r="AD37" s="13"/>
      <c r="AE37" s="20"/>
      <c r="AF37" s="20"/>
      <c r="AG37" s="20"/>
    </row>
    <row r="38" spans="1:33" ht="15.75" customHeight="1" x14ac:dyDescent="0.2">
      <c r="A38" s="13"/>
      <c r="B38" s="13"/>
      <c r="C38" s="24"/>
      <c r="D38" s="15"/>
      <c r="E38" s="15"/>
      <c r="F38" s="14"/>
      <c r="G38" s="14"/>
      <c r="H38" s="14"/>
      <c r="I38" s="15"/>
      <c r="J38" s="15"/>
      <c r="K38" s="15"/>
      <c r="L38" s="15"/>
      <c r="M38" s="16"/>
      <c r="N38" s="15"/>
      <c r="O38" s="15"/>
      <c r="P38" s="15"/>
      <c r="Q38" s="15"/>
      <c r="R38" s="15"/>
      <c r="S38" s="18"/>
      <c r="T38" s="13"/>
      <c r="U38" s="19"/>
      <c r="V38" s="1"/>
      <c r="W38" s="13"/>
      <c r="X38" s="13"/>
      <c r="Y38" s="13"/>
      <c r="Z38" s="13"/>
      <c r="AA38" s="13"/>
      <c r="AB38" s="13"/>
      <c r="AC38" s="13"/>
      <c r="AD38" s="13"/>
      <c r="AE38" s="20"/>
      <c r="AF38" s="20"/>
      <c r="AG38" s="20"/>
    </row>
    <row r="39" spans="1:33" ht="15.75" customHeight="1" x14ac:dyDescent="0.2">
      <c r="A39" s="13"/>
      <c r="B39" s="13"/>
      <c r="C39" s="24"/>
      <c r="D39" s="15"/>
      <c r="E39" s="15"/>
      <c r="F39" s="14"/>
      <c r="G39" s="14"/>
      <c r="H39" s="14"/>
      <c r="I39" s="15"/>
      <c r="J39" s="15"/>
      <c r="K39" s="15"/>
      <c r="L39" s="15"/>
      <c r="M39" s="16"/>
      <c r="N39" s="15"/>
      <c r="O39" s="15"/>
      <c r="P39" s="15"/>
      <c r="Q39" s="15"/>
      <c r="R39" s="15"/>
      <c r="S39" s="18"/>
      <c r="T39" s="13"/>
      <c r="U39" s="19"/>
      <c r="V39" s="1"/>
      <c r="W39" s="13"/>
      <c r="X39" s="13"/>
      <c r="Y39" s="13"/>
      <c r="Z39" s="13"/>
      <c r="AA39" s="13"/>
      <c r="AB39" s="13"/>
      <c r="AC39" s="13"/>
      <c r="AD39" s="13"/>
      <c r="AE39" s="20"/>
      <c r="AF39" s="20"/>
      <c r="AG39" s="20"/>
    </row>
    <row r="40" spans="1:33" ht="15.75" customHeight="1" x14ac:dyDescent="0.2">
      <c r="A40" s="13"/>
      <c r="B40" s="13"/>
      <c r="C40" s="24"/>
      <c r="D40" s="15"/>
      <c r="E40" s="15"/>
      <c r="F40" s="14"/>
      <c r="G40" s="14"/>
      <c r="H40" s="14"/>
      <c r="I40" s="15"/>
      <c r="J40" s="15"/>
      <c r="K40" s="15"/>
      <c r="L40" s="15"/>
      <c r="M40" s="16"/>
      <c r="N40" s="15"/>
      <c r="O40" s="15"/>
      <c r="P40" s="15"/>
      <c r="Q40" s="15"/>
      <c r="R40" s="15"/>
      <c r="S40" s="18"/>
      <c r="T40" s="13"/>
      <c r="U40" s="19"/>
      <c r="V40" s="1"/>
      <c r="W40" s="13"/>
      <c r="X40" s="13"/>
      <c r="Y40" s="13"/>
      <c r="Z40" s="13"/>
      <c r="AA40" s="13"/>
      <c r="AB40" s="13"/>
      <c r="AC40" s="13"/>
      <c r="AD40" s="13"/>
      <c r="AE40" s="20"/>
      <c r="AF40" s="20"/>
      <c r="AG40" s="20"/>
    </row>
    <row r="41" spans="1:33" ht="15.75" customHeight="1" x14ac:dyDescent="0.2">
      <c r="A41" s="13"/>
      <c r="B41" s="13"/>
      <c r="C41" s="24"/>
      <c r="D41" s="15"/>
      <c r="E41" s="15"/>
      <c r="F41" s="14"/>
      <c r="G41" s="14"/>
      <c r="H41" s="14"/>
      <c r="I41" s="15"/>
      <c r="J41" s="15"/>
      <c r="K41" s="15"/>
      <c r="L41" s="15"/>
      <c r="M41" s="16"/>
      <c r="N41" s="15"/>
      <c r="O41" s="15"/>
      <c r="P41" s="15"/>
      <c r="Q41" s="15"/>
      <c r="R41" s="15"/>
      <c r="S41" s="18"/>
      <c r="T41" s="13"/>
      <c r="U41" s="19"/>
      <c r="V41" s="1"/>
      <c r="W41" s="13"/>
      <c r="X41" s="13"/>
      <c r="Y41" s="13"/>
      <c r="Z41" s="13"/>
      <c r="AA41" s="13"/>
      <c r="AB41" s="13"/>
      <c r="AC41" s="13"/>
      <c r="AD41" s="13"/>
      <c r="AE41" s="20"/>
      <c r="AF41" s="20"/>
      <c r="AG41" s="20"/>
    </row>
    <row r="42" spans="1:33" ht="15.75" customHeight="1" x14ac:dyDescent="0.2">
      <c r="A42" s="13"/>
      <c r="B42" s="13"/>
      <c r="C42" s="24"/>
      <c r="D42" s="15"/>
      <c r="E42" s="15"/>
      <c r="F42" s="14"/>
      <c r="G42" s="14"/>
      <c r="H42" s="14"/>
      <c r="I42" s="15"/>
      <c r="J42" s="15"/>
      <c r="K42" s="15"/>
      <c r="L42" s="15"/>
      <c r="M42" s="16"/>
      <c r="N42" s="15"/>
      <c r="O42" s="15"/>
      <c r="P42" s="15"/>
      <c r="Q42" s="15"/>
      <c r="R42" s="15"/>
      <c r="S42" s="18"/>
      <c r="T42" s="13"/>
      <c r="U42" s="19"/>
      <c r="V42" s="1"/>
      <c r="W42" s="13"/>
      <c r="X42" s="13"/>
      <c r="Y42" s="13"/>
      <c r="Z42" s="13"/>
      <c r="AA42" s="13"/>
      <c r="AB42" s="13"/>
      <c r="AC42" s="13"/>
      <c r="AD42" s="13"/>
      <c r="AE42" s="20"/>
      <c r="AF42" s="20"/>
      <c r="AG42" s="20"/>
    </row>
    <row r="43" spans="1:33" ht="15.75" customHeight="1" x14ac:dyDescent="0.2">
      <c r="A43" s="13"/>
      <c r="B43" s="13"/>
      <c r="C43" s="24"/>
      <c r="D43" s="15"/>
      <c r="E43" s="15"/>
      <c r="F43" s="14"/>
      <c r="G43" s="14"/>
      <c r="H43" s="14"/>
      <c r="I43" s="15"/>
      <c r="J43" s="15"/>
      <c r="K43" s="15"/>
      <c r="L43" s="15"/>
      <c r="M43" s="16"/>
      <c r="N43" s="15"/>
      <c r="O43" s="15"/>
      <c r="P43" s="15"/>
      <c r="Q43" s="15"/>
      <c r="R43" s="15"/>
      <c r="S43" s="18"/>
      <c r="T43" s="13"/>
      <c r="U43" s="19"/>
      <c r="V43" s="1"/>
      <c r="W43" s="13"/>
      <c r="X43" s="13"/>
      <c r="Y43" s="13"/>
      <c r="Z43" s="13"/>
      <c r="AA43" s="13"/>
      <c r="AB43" s="13"/>
      <c r="AC43" s="13"/>
      <c r="AD43" s="13"/>
      <c r="AE43" s="20"/>
      <c r="AF43" s="20"/>
      <c r="AG43" s="20"/>
    </row>
    <row r="44" spans="1:33" ht="15.75" customHeight="1" x14ac:dyDescent="0.2">
      <c r="A44" s="13"/>
      <c r="B44" s="13"/>
      <c r="C44" s="24"/>
      <c r="D44" s="15"/>
      <c r="E44" s="15"/>
      <c r="F44" s="14"/>
      <c r="G44" s="14"/>
      <c r="H44" s="14"/>
      <c r="I44" s="15"/>
      <c r="J44" s="15"/>
      <c r="K44" s="15"/>
      <c r="L44" s="15"/>
      <c r="M44" s="16"/>
      <c r="N44" s="15"/>
      <c r="O44" s="15"/>
      <c r="P44" s="15"/>
      <c r="Q44" s="15"/>
      <c r="R44" s="15"/>
      <c r="S44" s="18"/>
      <c r="T44" s="13"/>
      <c r="U44" s="19"/>
      <c r="V44" s="1"/>
      <c r="W44" s="13"/>
      <c r="X44" s="13"/>
      <c r="Y44" s="13"/>
      <c r="Z44" s="13"/>
      <c r="AA44" s="13"/>
      <c r="AB44" s="13"/>
      <c r="AC44" s="13"/>
      <c r="AD44" s="13"/>
      <c r="AE44" s="20"/>
      <c r="AF44" s="20"/>
      <c r="AG44" s="20"/>
    </row>
    <row r="45" spans="1:33" ht="15.75" customHeight="1" x14ac:dyDescent="0.2">
      <c r="A45" s="13"/>
      <c r="B45" s="13"/>
      <c r="C45" s="24"/>
      <c r="D45" s="15"/>
      <c r="E45" s="15"/>
      <c r="F45" s="14"/>
      <c r="G45" s="14"/>
      <c r="H45" s="14"/>
      <c r="I45" s="15"/>
      <c r="J45" s="15"/>
      <c r="K45" s="15"/>
      <c r="L45" s="15"/>
      <c r="M45" s="16"/>
      <c r="N45" s="15"/>
      <c r="O45" s="15"/>
      <c r="P45" s="15"/>
      <c r="Q45" s="15"/>
      <c r="R45" s="15"/>
      <c r="S45" s="18"/>
      <c r="T45" s="13"/>
      <c r="U45" s="19"/>
      <c r="V45" s="1"/>
      <c r="W45" s="13"/>
      <c r="X45" s="13"/>
      <c r="Y45" s="13"/>
      <c r="Z45" s="13"/>
      <c r="AA45" s="13"/>
      <c r="AB45" s="13"/>
      <c r="AC45" s="13"/>
      <c r="AD45" s="13"/>
      <c r="AE45" s="20"/>
      <c r="AF45" s="20"/>
      <c r="AG45" s="20"/>
    </row>
    <row r="46" spans="1:33" ht="15.75" customHeight="1" x14ac:dyDescent="0.2">
      <c r="A46" s="13"/>
      <c r="B46" s="13"/>
      <c r="C46" s="24"/>
      <c r="D46" s="15"/>
      <c r="E46" s="15"/>
      <c r="F46" s="14"/>
      <c r="G46" s="14"/>
      <c r="H46" s="14"/>
      <c r="I46" s="15"/>
      <c r="J46" s="15"/>
      <c r="K46" s="15"/>
      <c r="L46" s="15"/>
      <c r="M46" s="16"/>
      <c r="N46" s="15"/>
      <c r="O46" s="15"/>
      <c r="P46" s="15"/>
      <c r="Q46" s="15"/>
      <c r="R46" s="15"/>
      <c r="S46" s="18"/>
      <c r="T46" s="13"/>
      <c r="U46" s="19"/>
      <c r="V46" s="1"/>
      <c r="W46" s="13"/>
      <c r="X46" s="13"/>
      <c r="Y46" s="13"/>
      <c r="Z46" s="13"/>
      <c r="AA46" s="13"/>
      <c r="AB46" s="13"/>
      <c r="AC46" s="13"/>
      <c r="AD46" s="13"/>
      <c r="AE46" s="20"/>
      <c r="AF46" s="20"/>
      <c r="AG46" s="20"/>
    </row>
    <row r="47" spans="1:33" ht="15.75" customHeight="1" x14ac:dyDescent="0.2">
      <c r="A47" s="13"/>
      <c r="B47" s="13"/>
      <c r="C47" s="24"/>
      <c r="D47" s="15"/>
      <c r="E47" s="15"/>
      <c r="F47" s="14"/>
      <c r="G47" s="14"/>
      <c r="H47" s="14"/>
      <c r="I47" s="15"/>
      <c r="J47" s="15"/>
      <c r="K47" s="15"/>
      <c r="L47" s="15"/>
      <c r="M47" s="16"/>
      <c r="N47" s="15"/>
      <c r="O47" s="15"/>
      <c r="P47" s="15"/>
      <c r="Q47" s="15"/>
      <c r="R47" s="15"/>
      <c r="S47" s="18"/>
      <c r="T47" s="13"/>
      <c r="U47" s="19"/>
      <c r="V47" s="1"/>
      <c r="W47" s="13"/>
      <c r="X47" s="13"/>
      <c r="Y47" s="13"/>
      <c r="Z47" s="13"/>
      <c r="AA47" s="13"/>
      <c r="AB47" s="13"/>
      <c r="AC47" s="13"/>
      <c r="AD47" s="13"/>
      <c r="AE47" s="20"/>
      <c r="AF47" s="20"/>
      <c r="AG47" s="20"/>
    </row>
    <row r="48" spans="1:33" ht="15.75" customHeight="1" x14ac:dyDescent="0.2">
      <c r="A48" s="13"/>
      <c r="B48" s="13"/>
      <c r="C48" s="24"/>
      <c r="D48" s="15"/>
      <c r="E48" s="15"/>
      <c r="F48" s="14"/>
      <c r="G48" s="14"/>
      <c r="H48" s="14"/>
      <c r="I48" s="15"/>
      <c r="J48" s="15"/>
      <c r="K48" s="15"/>
      <c r="L48" s="15"/>
      <c r="M48" s="16"/>
      <c r="N48" s="15"/>
      <c r="O48" s="15"/>
      <c r="P48" s="15"/>
      <c r="Q48" s="15"/>
      <c r="R48" s="15"/>
      <c r="S48" s="18"/>
      <c r="T48" s="13"/>
      <c r="U48" s="19"/>
      <c r="V48" s="1"/>
      <c r="W48" s="13"/>
      <c r="X48" s="13"/>
      <c r="Y48" s="13"/>
      <c r="Z48" s="13"/>
      <c r="AA48" s="13"/>
      <c r="AB48" s="13"/>
      <c r="AC48" s="13"/>
      <c r="AD48" s="13"/>
      <c r="AE48" s="20"/>
      <c r="AF48" s="20"/>
      <c r="AG48" s="20"/>
    </row>
    <row r="49" spans="1:33" ht="15.75" customHeight="1" x14ac:dyDescent="0.2">
      <c r="A49" s="13"/>
      <c r="B49" s="13"/>
      <c r="C49" s="24"/>
      <c r="D49" s="15"/>
      <c r="E49" s="15"/>
      <c r="F49" s="14"/>
      <c r="G49" s="14"/>
      <c r="H49" s="14"/>
      <c r="I49" s="15"/>
      <c r="J49" s="15"/>
      <c r="K49" s="15"/>
      <c r="L49" s="15"/>
      <c r="M49" s="16"/>
      <c r="N49" s="15"/>
      <c r="O49" s="15"/>
      <c r="P49" s="15"/>
      <c r="Q49" s="15"/>
      <c r="R49" s="15"/>
      <c r="S49" s="18"/>
      <c r="T49" s="13"/>
      <c r="U49" s="19"/>
      <c r="V49" s="1"/>
      <c r="W49" s="13"/>
      <c r="X49" s="13"/>
      <c r="Y49" s="13"/>
      <c r="Z49" s="13"/>
      <c r="AA49" s="13"/>
      <c r="AB49" s="13"/>
      <c r="AC49" s="13"/>
      <c r="AD49" s="13"/>
      <c r="AE49" s="20"/>
      <c r="AF49" s="20"/>
      <c r="AG49" s="20"/>
    </row>
    <row r="50" spans="1:33" ht="15.75" customHeight="1" x14ac:dyDescent="0.2">
      <c r="A50" s="13"/>
      <c r="B50" s="13"/>
      <c r="C50" s="24"/>
      <c r="D50" s="15"/>
      <c r="E50" s="15"/>
      <c r="F50" s="14"/>
      <c r="G50" s="14"/>
      <c r="H50" s="14"/>
      <c r="I50" s="15"/>
      <c r="J50" s="15"/>
      <c r="K50" s="15"/>
      <c r="L50" s="15"/>
      <c r="M50" s="16"/>
      <c r="N50" s="15"/>
      <c r="O50" s="15"/>
      <c r="P50" s="15"/>
      <c r="Q50" s="15"/>
      <c r="R50" s="15"/>
      <c r="S50" s="18"/>
      <c r="T50" s="13"/>
      <c r="U50" s="19"/>
      <c r="V50" s="1"/>
      <c r="W50" s="13"/>
      <c r="X50" s="13"/>
      <c r="Y50" s="13"/>
      <c r="Z50" s="13"/>
      <c r="AA50" s="13"/>
      <c r="AB50" s="13"/>
      <c r="AC50" s="13"/>
      <c r="AD50" s="13"/>
      <c r="AE50" s="20"/>
      <c r="AF50" s="20"/>
      <c r="AG50" s="20"/>
    </row>
    <row r="51" spans="1:33" ht="15.75" customHeight="1" x14ac:dyDescent="0.2">
      <c r="A51" s="13"/>
      <c r="B51" s="13"/>
      <c r="C51" s="24"/>
      <c r="D51" s="15"/>
      <c r="E51" s="15"/>
      <c r="F51" s="14"/>
      <c r="G51" s="14"/>
      <c r="H51" s="14"/>
      <c r="I51" s="15"/>
      <c r="J51" s="15"/>
      <c r="K51" s="15"/>
      <c r="L51" s="15"/>
      <c r="M51" s="16"/>
      <c r="N51" s="15"/>
      <c r="O51" s="15"/>
      <c r="P51" s="15"/>
      <c r="Q51" s="15"/>
      <c r="R51" s="15"/>
      <c r="S51" s="18"/>
      <c r="T51" s="13"/>
      <c r="U51" s="19"/>
      <c r="V51" s="1"/>
      <c r="W51" s="13"/>
      <c r="X51" s="13"/>
      <c r="Y51" s="13"/>
      <c r="Z51" s="13"/>
      <c r="AA51" s="13"/>
      <c r="AB51" s="13"/>
      <c r="AC51" s="13"/>
      <c r="AD51" s="13"/>
      <c r="AE51" s="20"/>
      <c r="AF51" s="20"/>
      <c r="AG51" s="20"/>
    </row>
    <row r="52" spans="1:33" ht="15.75" customHeight="1" x14ac:dyDescent="0.2">
      <c r="A52" s="13"/>
      <c r="B52" s="13"/>
      <c r="C52" s="24"/>
      <c r="D52" s="15"/>
      <c r="E52" s="15"/>
      <c r="F52" s="14"/>
      <c r="G52" s="14"/>
      <c r="H52" s="14"/>
      <c r="I52" s="15"/>
      <c r="J52" s="15"/>
      <c r="K52" s="15"/>
      <c r="L52" s="15"/>
      <c r="M52" s="16"/>
      <c r="N52" s="15"/>
      <c r="O52" s="15"/>
      <c r="P52" s="15"/>
      <c r="Q52" s="15"/>
      <c r="R52" s="15"/>
      <c r="S52" s="18"/>
      <c r="T52" s="13"/>
      <c r="U52" s="19"/>
      <c r="V52" s="1"/>
      <c r="W52" s="13"/>
      <c r="X52" s="13"/>
      <c r="Y52" s="13"/>
      <c r="Z52" s="13"/>
      <c r="AA52" s="13"/>
      <c r="AB52" s="13"/>
      <c r="AC52" s="13"/>
      <c r="AD52" s="13"/>
      <c r="AE52" s="20"/>
      <c r="AF52" s="20"/>
      <c r="AG52" s="20"/>
    </row>
    <row r="53" spans="1:33" ht="15.75" customHeight="1" x14ac:dyDescent="0.2">
      <c r="A53" s="13"/>
      <c r="B53" s="13"/>
      <c r="C53" s="24"/>
      <c r="D53" s="15"/>
      <c r="E53" s="15"/>
      <c r="F53" s="14"/>
      <c r="G53" s="14"/>
      <c r="H53" s="14"/>
      <c r="I53" s="15"/>
      <c r="J53" s="15"/>
      <c r="K53" s="15"/>
      <c r="L53" s="15"/>
      <c r="M53" s="16"/>
      <c r="N53" s="15"/>
      <c r="O53" s="15"/>
      <c r="P53" s="15"/>
      <c r="Q53" s="15"/>
      <c r="R53" s="15"/>
      <c r="S53" s="18"/>
      <c r="T53" s="13"/>
      <c r="U53" s="19"/>
      <c r="V53" s="1"/>
      <c r="W53" s="13"/>
      <c r="X53" s="13"/>
      <c r="Y53" s="13"/>
      <c r="Z53" s="13"/>
      <c r="AA53" s="13"/>
      <c r="AB53" s="13"/>
      <c r="AC53" s="13"/>
      <c r="AD53" s="13"/>
      <c r="AE53" s="20"/>
      <c r="AF53" s="20"/>
      <c r="AG53" s="20"/>
    </row>
    <row r="54" spans="1:33" ht="15.75" customHeight="1" x14ac:dyDescent="0.2">
      <c r="A54" s="13"/>
      <c r="B54" s="13"/>
      <c r="C54" s="24"/>
      <c r="D54" s="15"/>
      <c r="E54" s="15"/>
      <c r="F54" s="14"/>
      <c r="G54" s="14"/>
      <c r="H54" s="14"/>
      <c r="I54" s="15"/>
      <c r="J54" s="15"/>
      <c r="K54" s="15"/>
      <c r="L54" s="15"/>
      <c r="M54" s="16"/>
      <c r="N54" s="15"/>
      <c r="O54" s="15"/>
      <c r="P54" s="15"/>
      <c r="Q54" s="15"/>
      <c r="R54" s="15"/>
      <c r="S54" s="18"/>
      <c r="T54" s="13"/>
      <c r="U54" s="19"/>
      <c r="V54" s="1"/>
      <c r="W54" s="13"/>
      <c r="X54" s="13"/>
      <c r="Y54" s="13"/>
      <c r="Z54" s="13"/>
      <c r="AA54" s="13"/>
      <c r="AB54" s="13"/>
      <c r="AC54" s="13"/>
      <c r="AD54" s="13"/>
      <c r="AE54" s="20"/>
      <c r="AF54" s="20"/>
      <c r="AG54" s="20"/>
    </row>
    <row r="55" spans="1:33" ht="15.75" customHeight="1" x14ac:dyDescent="0.2">
      <c r="A55" s="13"/>
      <c r="B55" s="13"/>
      <c r="C55" s="24"/>
      <c r="D55" s="15"/>
      <c r="E55" s="15"/>
      <c r="F55" s="14"/>
      <c r="G55" s="14"/>
      <c r="H55" s="14"/>
      <c r="I55" s="15"/>
      <c r="J55" s="15"/>
      <c r="K55" s="15"/>
      <c r="L55" s="15"/>
      <c r="M55" s="16"/>
      <c r="N55" s="15"/>
      <c r="O55" s="15"/>
      <c r="P55" s="15"/>
      <c r="Q55" s="15"/>
      <c r="R55" s="15"/>
      <c r="S55" s="18"/>
      <c r="T55" s="13"/>
      <c r="U55" s="19"/>
      <c r="V55" s="1"/>
      <c r="W55" s="13"/>
      <c r="X55" s="13"/>
      <c r="Y55" s="13"/>
      <c r="Z55" s="13"/>
      <c r="AA55" s="13"/>
      <c r="AB55" s="13"/>
      <c r="AC55" s="13"/>
      <c r="AD55" s="13"/>
      <c r="AE55" s="20"/>
      <c r="AF55" s="20"/>
      <c r="AG55" s="20"/>
    </row>
    <row r="56" spans="1:33" ht="15.75" customHeight="1" x14ac:dyDescent="0.2">
      <c r="A56" s="13"/>
      <c r="B56" s="13"/>
      <c r="C56" s="24"/>
      <c r="D56" s="15"/>
      <c r="E56" s="15"/>
      <c r="F56" s="14"/>
      <c r="G56" s="14"/>
      <c r="H56" s="14"/>
      <c r="I56" s="15"/>
      <c r="J56" s="15"/>
      <c r="K56" s="15"/>
      <c r="L56" s="15"/>
      <c r="M56" s="16"/>
      <c r="N56" s="15"/>
      <c r="O56" s="15"/>
      <c r="P56" s="15"/>
      <c r="Q56" s="15"/>
      <c r="R56" s="15"/>
      <c r="S56" s="18"/>
      <c r="T56" s="13"/>
      <c r="U56" s="19"/>
      <c r="V56" s="1"/>
      <c r="W56" s="13"/>
      <c r="X56" s="13"/>
      <c r="Y56" s="13"/>
      <c r="Z56" s="13"/>
      <c r="AA56" s="13"/>
      <c r="AB56" s="13"/>
      <c r="AC56" s="13"/>
      <c r="AD56" s="13"/>
      <c r="AE56" s="20"/>
      <c r="AF56" s="20"/>
      <c r="AG56" s="20"/>
    </row>
    <row r="57" spans="1:33" ht="15.75" customHeight="1" x14ac:dyDescent="0.2">
      <c r="A57" s="13"/>
      <c r="B57" s="13"/>
      <c r="C57" s="24"/>
      <c r="D57" s="15"/>
      <c r="E57" s="15"/>
      <c r="F57" s="14"/>
      <c r="G57" s="14"/>
      <c r="H57" s="14"/>
      <c r="I57" s="15"/>
      <c r="J57" s="15"/>
      <c r="K57" s="15"/>
      <c r="L57" s="15"/>
      <c r="M57" s="16"/>
      <c r="N57" s="15"/>
      <c r="O57" s="15"/>
      <c r="P57" s="15"/>
      <c r="Q57" s="15"/>
      <c r="R57" s="15"/>
      <c r="S57" s="18"/>
      <c r="T57" s="13"/>
      <c r="U57" s="19"/>
      <c r="V57" s="1"/>
      <c r="W57" s="13"/>
      <c r="X57" s="13"/>
      <c r="Y57" s="13"/>
      <c r="Z57" s="13"/>
      <c r="AA57" s="13"/>
      <c r="AB57" s="13"/>
      <c r="AC57" s="13"/>
      <c r="AD57" s="13"/>
      <c r="AE57" s="20"/>
      <c r="AF57" s="20"/>
      <c r="AG57" s="20"/>
    </row>
    <row r="58" spans="1:33" ht="15.75" customHeight="1" x14ac:dyDescent="0.2">
      <c r="A58" s="13"/>
      <c r="B58" s="13"/>
      <c r="C58" s="24"/>
      <c r="D58" s="15"/>
      <c r="E58" s="15"/>
      <c r="F58" s="14"/>
      <c r="G58" s="14"/>
      <c r="H58" s="14"/>
      <c r="I58" s="15"/>
      <c r="J58" s="15"/>
      <c r="K58" s="15"/>
      <c r="L58" s="15"/>
      <c r="M58" s="16"/>
      <c r="N58" s="15"/>
      <c r="O58" s="15"/>
      <c r="P58" s="15"/>
      <c r="Q58" s="15"/>
      <c r="R58" s="15"/>
      <c r="S58" s="18"/>
      <c r="T58" s="13"/>
      <c r="U58" s="19"/>
      <c r="V58" s="1"/>
      <c r="W58" s="13"/>
      <c r="X58" s="13"/>
      <c r="Y58" s="13"/>
      <c r="Z58" s="13"/>
      <c r="AA58" s="13"/>
      <c r="AB58" s="13"/>
      <c r="AC58" s="13"/>
      <c r="AD58" s="13"/>
      <c r="AE58" s="20"/>
      <c r="AF58" s="20"/>
      <c r="AG58" s="20"/>
    </row>
    <row r="59" spans="1:33" ht="15.75" customHeight="1" x14ac:dyDescent="0.2">
      <c r="A59" s="13"/>
      <c r="B59" s="13"/>
      <c r="C59" s="24"/>
      <c r="D59" s="15"/>
      <c r="E59" s="15"/>
      <c r="F59" s="14"/>
      <c r="G59" s="14"/>
      <c r="H59" s="14"/>
      <c r="I59" s="15"/>
      <c r="J59" s="15"/>
      <c r="K59" s="15"/>
      <c r="L59" s="15"/>
      <c r="M59" s="16"/>
      <c r="N59" s="15"/>
      <c r="O59" s="15"/>
      <c r="P59" s="15"/>
      <c r="Q59" s="15"/>
      <c r="R59" s="15"/>
      <c r="S59" s="18"/>
      <c r="T59" s="13"/>
      <c r="U59" s="19"/>
      <c r="V59" s="1"/>
      <c r="W59" s="13"/>
      <c r="X59" s="13"/>
      <c r="Y59" s="13"/>
      <c r="Z59" s="13"/>
      <c r="AA59" s="13"/>
      <c r="AB59" s="13"/>
      <c r="AC59" s="13"/>
      <c r="AD59" s="13"/>
      <c r="AE59" s="20"/>
      <c r="AF59" s="20"/>
      <c r="AG59" s="20"/>
    </row>
    <row r="60" spans="1:33" ht="15.75" customHeight="1" x14ac:dyDescent="0.2">
      <c r="A60" s="13"/>
      <c r="B60" s="13"/>
      <c r="C60" s="24"/>
      <c r="D60" s="15"/>
      <c r="E60" s="15"/>
      <c r="F60" s="14"/>
      <c r="G60" s="14"/>
      <c r="H60" s="14"/>
      <c r="I60" s="15"/>
      <c r="J60" s="15"/>
      <c r="K60" s="15"/>
      <c r="L60" s="15"/>
      <c r="M60" s="16"/>
      <c r="N60" s="15"/>
      <c r="O60" s="15"/>
      <c r="P60" s="15"/>
      <c r="Q60" s="15"/>
      <c r="R60" s="15"/>
      <c r="S60" s="18"/>
      <c r="T60" s="13"/>
      <c r="U60" s="19"/>
      <c r="V60" s="1"/>
      <c r="W60" s="13"/>
      <c r="X60" s="13"/>
      <c r="Y60" s="13"/>
      <c r="Z60" s="13"/>
      <c r="AA60" s="13"/>
      <c r="AB60" s="13"/>
      <c r="AC60" s="13"/>
      <c r="AD60" s="13"/>
      <c r="AE60" s="20"/>
      <c r="AF60" s="20"/>
      <c r="AG60" s="20"/>
    </row>
    <row r="61" spans="1:33" ht="15.75" customHeight="1" x14ac:dyDescent="0.2">
      <c r="A61" s="13"/>
      <c r="B61" s="13"/>
      <c r="C61" s="24"/>
      <c r="D61" s="15"/>
      <c r="E61" s="15"/>
      <c r="F61" s="14"/>
      <c r="G61" s="14"/>
      <c r="H61" s="14"/>
      <c r="I61" s="15"/>
      <c r="J61" s="15"/>
      <c r="K61" s="15"/>
      <c r="L61" s="15"/>
      <c r="M61" s="16"/>
      <c r="N61" s="15"/>
      <c r="O61" s="15"/>
      <c r="P61" s="15"/>
      <c r="Q61" s="15"/>
      <c r="R61" s="15"/>
      <c r="S61" s="18"/>
      <c r="T61" s="13"/>
      <c r="U61" s="19"/>
      <c r="V61" s="1"/>
      <c r="W61" s="13"/>
      <c r="X61" s="13"/>
      <c r="Y61" s="13"/>
      <c r="Z61" s="13"/>
      <c r="AA61" s="13"/>
      <c r="AB61" s="13"/>
      <c r="AC61" s="13"/>
      <c r="AD61" s="13"/>
      <c r="AE61" s="20"/>
      <c r="AF61" s="20"/>
      <c r="AG61" s="20"/>
    </row>
    <row r="62" spans="1:33" ht="15.75" customHeight="1" x14ac:dyDescent="0.2">
      <c r="A62" s="13"/>
      <c r="B62" s="13"/>
      <c r="C62" s="24"/>
      <c r="D62" s="15"/>
      <c r="E62" s="15"/>
      <c r="F62" s="14"/>
      <c r="G62" s="14"/>
      <c r="H62" s="14"/>
      <c r="I62" s="15"/>
      <c r="J62" s="15"/>
      <c r="K62" s="15"/>
      <c r="L62" s="15"/>
      <c r="M62" s="16"/>
      <c r="N62" s="15"/>
      <c r="O62" s="15"/>
      <c r="P62" s="15"/>
      <c r="Q62" s="15"/>
      <c r="R62" s="15"/>
      <c r="S62" s="18"/>
      <c r="T62" s="13"/>
      <c r="U62" s="19"/>
      <c r="V62" s="1"/>
      <c r="W62" s="13"/>
      <c r="X62" s="13"/>
      <c r="Y62" s="13"/>
      <c r="Z62" s="13"/>
      <c r="AA62" s="13"/>
      <c r="AB62" s="13"/>
      <c r="AC62" s="13"/>
      <c r="AD62" s="13"/>
      <c r="AE62" s="20"/>
      <c r="AF62" s="20"/>
      <c r="AG62" s="20"/>
    </row>
    <row r="63" spans="1:33" ht="15.75" customHeight="1" x14ac:dyDescent="0.2">
      <c r="A63" s="13"/>
      <c r="B63" s="13"/>
      <c r="C63" s="24"/>
      <c r="D63" s="15"/>
      <c r="E63" s="15"/>
      <c r="F63" s="14"/>
      <c r="G63" s="14"/>
      <c r="H63" s="14"/>
      <c r="I63" s="15"/>
      <c r="J63" s="15"/>
      <c r="K63" s="15"/>
      <c r="L63" s="15"/>
      <c r="M63" s="16"/>
      <c r="N63" s="15"/>
      <c r="O63" s="15"/>
      <c r="P63" s="15"/>
      <c r="Q63" s="15"/>
      <c r="R63" s="15"/>
      <c r="S63" s="18"/>
      <c r="T63" s="13"/>
      <c r="U63" s="19"/>
      <c r="V63" s="1"/>
      <c r="W63" s="13"/>
      <c r="X63" s="13"/>
      <c r="Y63" s="13"/>
      <c r="Z63" s="13"/>
      <c r="AA63" s="13"/>
      <c r="AB63" s="13"/>
      <c r="AC63" s="13"/>
      <c r="AD63" s="13"/>
      <c r="AE63" s="20"/>
      <c r="AF63" s="20"/>
      <c r="AG63" s="20"/>
    </row>
    <row r="64" spans="1:33" ht="15.75" customHeight="1" x14ac:dyDescent="0.2">
      <c r="A64" s="13"/>
      <c r="B64" s="13"/>
      <c r="C64" s="24"/>
      <c r="D64" s="15"/>
      <c r="E64" s="15"/>
      <c r="F64" s="14"/>
      <c r="G64" s="14"/>
      <c r="H64" s="14"/>
      <c r="I64" s="15"/>
      <c r="J64" s="15"/>
      <c r="K64" s="15"/>
      <c r="L64" s="15"/>
      <c r="M64" s="16"/>
      <c r="N64" s="15"/>
      <c r="O64" s="15"/>
      <c r="P64" s="15"/>
      <c r="Q64" s="15"/>
      <c r="R64" s="15"/>
      <c r="S64" s="18"/>
      <c r="T64" s="13"/>
      <c r="U64" s="19"/>
      <c r="V64" s="1"/>
      <c r="W64" s="13"/>
      <c r="X64" s="13"/>
      <c r="Y64" s="13"/>
      <c r="Z64" s="13"/>
      <c r="AA64" s="13"/>
      <c r="AB64" s="13"/>
      <c r="AC64" s="13"/>
      <c r="AD64" s="13"/>
      <c r="AE64" s="20"/>
      <c r="AF64" s="20"/>
      <c r="AG64" s="20"/>
    </row>
    <row r="65" spans="1:33" ht="15.75" customHeight="1" x14ac:dyDescent="0.2">
      <c r="A65" s="13"/>
      <c r="B65" s="13"/>
      <c r="C65" s="24"/>
      <c r="D65" s="15"/>
      <c r="E65" s="15"/>
      <c r="F65" s="14"/>
      <c r="G65" s="14"/>
      <c r="H65" s="14"/>
      <c r="I65" s="15"/>
      <c r="J65" s="15"/>
      <c r="K65" s="15"/>
      <c r="L65" s="15"/>
      <c r="M65" s="16"/>
      <c r="N65" s="15"/>
      <c r="O65" s="15"/>
      <c r="P65" s="15"/>
      <c r="Q65" s="15"/>
      <c r="R65" s="15"/>
      <c r="S65" s="18"/>
      <c r="T65" s="13"/>
      <c r="U65" s="19"/>
      <c r="V65" s="1"/>
      <c r="W65" s="13"/>
      <c r="X65" s="13"/>
      <c r="Y65" s="13"/>
      <c r="Z65" s="13"/>
      <c r="AA65" s="13"/>
      <c r="AB65" s="13"/>
      <c r="AC65" s="13"/>
      <c r="AD65" s="13"/>
      <c r="AE65" s="20"/>
      <c r="AF65" s="20"/>
      <c r="AG65" s="20"/>
    </row>
    <row r="66" spans="1:33" ht="15.75" customHeight="1" x14ac:dyDescent="0.2">
      <c r="A66" s="13"/>
      <c r="B66" s="13"/>
      <c r="C66" s="24"/>
      <c r="D66" s="15"/>
      <c r="E66" s="15"/>
      <c r="F66" s="14"/>
      <c r="G66" s="14"/>
      <c r="H66" s="14"/>
      <c r="I66" s="15"/>
      <c r="J66" s="15"/>
      <c r="K66" s="15"/>
      <c r="L66" s="15"/>
      <c r="M66" s="16"/>
      <c r="N66" s="15"/>
      <c r="O66" s="15"/>
      <c r="P66" s="15"/>
      <c r="Q66" s="15"/>
      <c r="R66" s="15"/>
      <c r="S66" s="18"/>
      <c r="T66" s="13"/>
      <c r="U66" s="19"/>
      <c r="V66" s="1"/>
      <c r="W66" s="13"/>
      <c r="X66" s="13"/>
      <c r="Y66" s="13"/>
      <c r="Z66" s="13"/>
      <c r="AA66" s="13"/>
      <c r="AB66" s="13"/>
      <c r="AC66" s="13"/>
      <c r="AD66" s="13"/>
      <c r="AE66" s="20"/>
      <c r="AF66" s="20"/>
      <c r="AG66" s="20"/>
    </row>
    <row r="67" spans="1:33" ht="15.75" customHeight="1" x14ac:dyDescent="0.2">
      <c r="A67" s="13"/>
      <c r="B67" s="13"/>
      <c r="C67" s="24"/>
      <c r="D67" s="15"/>
      <c r="E67" s="15"/>
      <c r="F67" s="14"/>
      <c r="G67" s="14"/>
      <c r="H67" s="14"/>
      <c r="I67" s="15"/>
      <c r="J67" s="15"/>
      <c r="K67" s="15"/>
      <c r="L67" s="15"/>
      <c r="M67" s="16"/>
      <c r="N67" s="15"/>
      <c r="O67" s="15"/>
      <c r="P67" s="15"/>
      <c r="Q67" s="15"/>
      <c r="R67" s="15"/>
      <c r="S67" s="18"/>
      <c r="T67" s="13"/>
      <c r="U67" s="19"/>
      <c r="V67" s="1"/>
      <c r="W67" s="13"/>
      <c r="X67" s="13"/>
      <c r="Y67" s="13"/>
      <c r="Z67" s="13"/>
      <c r="AA67" s="13"/>
      <c r="AB67" s="13"/>
      <c r="AC67" s="13"/>
      <c r="AD67" s="13"/>
      <c r="AE67" s="20"/>
      <c r="AF67" s="20"/>
      <c r="AG67" s="20"/>
    </row>
    <row r="68" spans="1:33" ht="15.75" customHeight="1" x14ac:dyDescent="0.2">
      <c r="A68" s="13"/>
      <c r="B68" s="13"/>
      <c r="C68" s="24"/>
      <c r="D68" s="15"/>
      <c r="E68" s="15"/>
      <c r="F68" s="14"/>
      <c r="G68" s="14"/>
      <c r="H68" s="14"/>
      <c r="I68" s="15"/>
      <c r="J68" s="15"/>
      <c r="K68" s="15"/>
      <c r="L68" s="15"/>
      <c r="M68" s="16"/>
      <c r="N68" s="15"/>
      <c r="O68" s="15"/>
      <c r="P68" s="15"/>
      <c r="Q68" s="15"/>
      <c r="R68" s="15"/>
      <c r="S68" s="18"/>
      <c r="T68" s="13"/>
      <c r="U68" s="19"/>
      <c r="V68" s="1"/>
      <c r="W68" s="13"/>
      <c r="X68" s="13"/>
      <c r="Y68" s="13"/>
      <c r="Z68" s="13"/>
      <c r="AA68" s="13"/>
      <c r="AB68" s="13"/>
      <c r="AC68" s="13"/>
      <c r="AD68" s="13"/>
      <c r="AE68" s="20"/>
      <c r="AF68" s="20"/>
      <c r="AG68" s="20"/>
    </row>
    <row r="69" spans="1:33" ht="15.75" customHeight="1" x14ac:dyDescent="0.2">
      <c r="A69" s="13"/>
      <c r="B69" s="13"/>
      <c r="C69" s="24"/>
      <c r="D69" s="15"/>
      <c r="E69" s="15"/>
      <c r="F69" s="14"/>
      <c r="G69" s="14"/>
      <c r="H69" s="14"/>
      <c r="I69" s="15"/>
      <c r="J69" s="15"/>
      <c r="K69" s="15"/>
      <c r="L69" s="15"/>
      <c r="M69" s="16"/>
      <c r="N69" s="15"/>
      <c r="O69" s="15"/>
      <c r="P69" s="15"/>
      <c r="Q69" s="15"/>
      <c r="R69" s="15"/>
      <c r="S69" s="18"/>
      <c r="T69" s="13"/>
      <c r="U69" s="19"/>
      <c r="V69" s="1"/>
      <c r="W69" s="13"/>
      <c r="X69" s="13"/>
      <c r="Y69" s="13"/>
      <c r="Z69" s="13"/>
      <c r="AA69" s="13"/>
      <c r="AB69" s="13"/>
      <c r="AC69" s="13"/>
      <c r="AD69" s="13"/>
      <c r="AE69" s="20"/>
      <c r="AF69" s="20"/>
      <c r="AG69" s="20"/>
    </row>
    <row r="70" spans="1:33" ht="15.75" customHeight="1" x14ac:dyDescent="0.2">
      <c r="A70" s="13"/>
      <c r="B70" s="13"/>
      <c r="C70" s="24"/>
      <c r="D70" s="15"/>
      <c r="E70" s="15"/>
      <c r="F70" s="14"/>
      <c r="G70" s="14"/>
      <c r="H70" s="14"/>
      <c r="I70" s="15"/>
      <c r="J70" s="15"/>
      <c r="K70" s="15"/>
      <c r="L70" s="15"/>
      <c r="M70" s="16"/>
      <c r="N70" s="15"/>
      <c r="O70" s="15"/>
      <c r="P70" s="15"/>
      <c r="Q70" s="15"/>
      <c r="R70" s="15"/>
      <c r="S70" s="18"/>
      <c r="T70" s="13"/>
      <c r="U70" s="19"/>
      <c r="V70" s="1"/>
      <c r="W70" s="13"/>
      <c r="X70" s="13"/>
      <c r="Y70" s="13"/>
      <c r="Z70" s="13"/>
      <c r="AA70" s="13"/>
      <c r="AB70" s="13"/>
      <c r="AC70" s="13"/>
      <c r="AD70" s="13"/>
      <c r="AE70" s="20"/>
      <c r="AF70" s="20"/>
      <c r="AG70" s="20"/>
    </row>
    <row r="71" spans="1:33" ht="15.75" customHeight="1" x14ac:dyDescent="0.2">
      <c r="A71" s="13"/>
      <c r="B71" s="13"/>
      <c r="C71" s="24"/>
      <c r="D71" s="15"/>
      <c r="E71" s="15"/>
      <c r="F71" s="14"/>
      <c r="G71" s="14"/>
      <c r="H71" s="14"/>
      <c r="I71" s="15"/>
      <c r="J71" s="15"/>
      <c r="K71" s="15"/>
      <c r="L71" s="15"/>
      <c r="M71" s="16"/>
      <c r="N71" s="15"/>
      <c r="O71" s="15"/>
      <c r="P71" s="15"/>
      <c r="Q71" s="15"/>
      <c r="R71" s="15"/>
      <c r="S71" s="18"/>
      <c r="T71" s="13"/>
      <c r="U71" s="19"/>
      <c r="V71" s="1"/>
      <c r="W71" s="13"/>
      <c r="X71" s="13"/>
      <c r="Y71" s="13"/>
      <c r="Z71" s="13"/>
      <c r="AA71" s="13"/>
      <c r="AB71" s="13"/>
      <c r="AC71" s="13"/>
      <c r="AD71" s="13"/>
      <c r="AE71" s="20"/>
      <c r="AF71" s="20"/>
      <c r="AG71" s="20"/>
    </row>
    <row r="72" spans="1:33" ht="15.75" customHeight="1" x14ac:dyDescent="0.2">
      <c r="A72" s="13"/>
      <c r="B72" s="13"/>
      <c r="C72" s="24"/>
      <c r="D72" s="15"/>
      <c r="E72" s="15"/>
      <c r="F72" s="14"/>
      <c r="G72" s="14"/>
      <c r="H72" s="14"/>
      <c r="I72" s="15"/>
      <c r="J72" s="15"/>
      <c r="K72" s="15"/>
      <c r="L72" s="15"/>
      <c r="M72" s="16"/>
      <c r="N72" s="15"/>
      <c r="O72" s="15"/>
      <c r="P72" s="15"/>
      <c r="Q72" s="15"/>
      <c r="R72" s="15"/>
      <c r="S72" s="18"/>
      <c r="T72" s="13"/>
      <c r="U72" s="19"/>
      <c r="V72" s="1"/>
      <c r="W72" s="13"/>
      <c r="X72" s="13"/>
      <c r="Y72" s="13"/>
      <c r="Z72" s="13"/>
      <c r="AA72" s="13"/>
      <c r="AB72" s="13"/>
      <c r="AC72" s="13"/>
      <c r="AD72" s="13"/>
      <c r="AE72" s="20"/>
      <c r="AF72" s="20"/>
      <c r="AG72" s="20"/>
    </row>
    <row r="73" spans="1:33" ht="15.75" customHeight="1" x14ac:dyDescent="0.2">
      <c r="A73" s="13"/>
      <c r="B73" s="13"/>
      <c r="C73" s="24"/>
      <c r="D73" s="15"/>
      <c r="E73" s="15"/>
      <c r="F73" s="14"/>
      <c r="G73" s="14"/>
      <c r="H73" s="14"/>
      <c r="I73" s="15"/>
      <c r="J73" s="15"/>
      <c r="K73" s="15"/>
      <c r="L73" s="15"/>
      <c r="M73" s="16"/>
      <c r="N73" s="15"/>
      <c r="O73" s="15"/>
      <c r="P73" s="15"/>
      <c r="Q73" s="15"/>
      <c r="R73" s="15"/>
      <c r="S73" s="18"/>
      <c r="T73" s="13"/>
      <c r="U73" s="19"/>
      <c r="V73" s="1"/>
      <c r="W73" s="13"/>
      <c r="X73" s="13"/>
      <c r="Y73" s="13"/>
      <c r="Z73" s="13"/>
      <c r="AA73" s="13"/>
      <c r="AB73" s="13"/>
      <c r="AC73" s="13"/>
      <c r="AD73" s="13"/>
      <c r="AE73" s="20"/>
      <c r="AF73" s="20"/>
      <c r="AG73" s="20"/>
    </row>
    <row r="74" spans="1:33" ht="15.75" customHeight="1" x14ac:dyDescent="0.2">
      <c r="A74" s="13"/>
      <c r="B74" s="13"/>
      <c r="C74" s="24"/>
      <c r="D74" s="15"/>
      <c r="E74" s="15"/>
      <c r="F74" s="14"/>
      <c r="G74" s="14"/>
      <c r="H74" s="14"/>
      <c r="I74" s="15"/>
      <c r="J74" s="15"/>
      <c r="K74" s="15"/>
      <c r="L74" s="15"/>
      <c r="M74" s="16"/>
      <c r="N74" s="15"/>
      <c r="O74" s="15"/>
      <c r="P74" s="15"/>
      <c r="Q74" s="15"/>
      <c r="R74" s="15"/>
      <c r="S74" s="18"/>
      <c r="T74" s="13"/>
      <c r="U74" s="19"/>
      <c r="V74" s="1"/>
      <c r="W74" s="13"/>
      <c r="X74" s="13"/>
      <c r="Y74" s="13"/>
      <c r="Z74" s="13"/>
      <c r="AA74" s="13"/>
      <c r="AB74" s="13"/>
      <c r="AC74" s="13"/>
      <c r="AD74" s="13"/>
      <c r="AE74" s="20"/>
      <c r="AF74" s="20"/>
      <c r="AG74" s="20"/>
    </row>
    <row r="75" spans="1:33" ht="15.75" customHeight="1" x14ac:dyDescent="0.2">
      <c r="A75" s="13"/>
      <c r="B75" s="13"/>
      <c r="C75" s="24"/>
      <c r="D75" s="15"/>
      <c r="E75" s="15"/>
      <c r="F75" s="14"/>
      <c r="G75" s="14"/>
      <c r="H75" s="14"/>
      <c r="I75" s="15"/>
      <c r="J75" s="15"/>
      <c r="K75" s="15"/>
      <c r="L75" s="15"/>
      <c r="M75" s="16"/>
      <c r="N75" s="15"/>
      <c r="O75" s="15"/>
      <c r="P75" s="15"/>
      <c r="Q75" s="15"/>
      <c r="R75" s="15"/>
      <c r="S75" s="18"/>
      <c r="T75" s="13"/>
      <c r="U75" s="19"/>
      <c r="V75" s="1"/>
      <c r="W75" s="13"/>
      <c r="X75" s="13"/>
      <c r="Y75" s="13"/>
      <c r="Z75" s="13"/>
      <c r="AA75" s="13"/>
      <c r="AB75" s="13"/>
      <c r="AC75" s="13"/>
      <c r="AD75" s="13"/>
      <c r="AE75" s="20"/>
      <c r="AF75" s="20"/>
      <c r="AG75" s="20"/>
    </row>
    <row r="76" spans="1:33" ht="15.75" customHeight="1" x14ac:dyDescent="0.2">
      <c r="A76" s="13"/>
      <c r="B76" s="13"/>
      <c r="C76" s="24"/>
      <c r="D76" s="15"/>
      <c r="E76" s="15"/>
      <c r="F76" s="14"/>
      <c r="G76" s="14"/>
      <c r="H76" s="14"/>
      <c r="I76" s="15"/>
      <c r="J76" s="15"/>
      <c r="K76" s="15"/>
      <c r="L76" s="15"/>
      <c r="M76" s="16"/>
      <c r="N76" s="15"/>
      <c r="O76" s="15"/>
      <c r="P76" s="15"/>
      <c r="Q76" s="15"/>
      <c r="R76" s="15"/>
      <c r="S76" s="18"/>
      <c r="T76" s="13"/>
      <c r="U76" s="19"/>
      <c r="V76" s="1"/>
      <c r="W76" s="13"/>
      <c r="X76" s="13"/>
      <c r="Y76" s="13"/>
      <c r="Z76" s="13"/>
      <c r="AA76" s="13"/>
      <c r="AB76" s="13"/>
      <c r="AC76" s="13"/>
      <c r="AD76" s="13"/>
      <c r="AE76" s="20"/>
      <c r="AF76" s="20"/>
      <c r="AG76" s="20"/>
    </row>
    <row r="77" spans="1:33" ht="15.75" customHeight="1" x14ac:dyDescent="0.2">
      <c r="A77" s="13"/>
      <c r="B77" s="13"/>
      <c r="C77" s="24"/>
      <c r="D77" s="15"/>
      <c r="E77" s="15"/>
      <c r="F77" s="14"/>
      <c r="G77" s="14"/>
      <c r="H77" s="14"/>
      <c r="I77" s="15"/>
      <c r="J77" s="15"/>
      <c r="K77" s="15"/>
      <c r="L77" s="15"/>
      <c r="M77" s="16"/>
      <c r="N77" s="15"/>
      <c r="O77" s="15"/>
      <c r="P77" s="15"/>
      <c r="Q77" s="15"/>
      <c r="R77" s="15"/>
      <c r="S77" s="18"/>
      <c r="T77" s="13"/>
      <c r="U77" s="19"/>
      <c r="V77" s="1"/>
      <c r="W77" s="13"/>
      <c r="X77" s="13"/>
      <c r="Y77" s="13"/>
      <c r="Z77" s="13"/>
      <c r="AA77" s="13"/>
      <c r="AB77" s="13"/>
      <c r="AC77" s="13"/>
      <c r="AD77" s="13"/>
      <c r="AE77" s="20"/>
      <c r="AF77" s="20"/>
      <c r="AG77" s="20"/>
    </row>
    <row r="78" spans="1:33" ht="15.75" customHeight="1" x14ac:dyDescent="0.2">
      <c r="A78" s="13"/>
      <c r="B78" s="13"/>
      <c r="C78" s="24"/>
      <c r="D78" s="15"/>
      <c r="E78" s="15"/>
      <c r="F78" s="14"/>
      <c r="G78" s="14"/>
      <c r="H78" s="14"/>
      <c r="I78" s="15"/>
      <c r="J78" s="15"/>
      <c r="K78" s="15"/>
      <c r="L78" s="15"/>
      <c r="M78" s="16"/>
      <c r="N78" s="15"/>
      <c r="O78" s="15"/>
      <c r="P78" s="15"/>
      <c r="Q78" s="15"/>
      <c r="R78" s="15"/>
      <c r="S78" s="18"/>
      <c r="T78" s="13"/>
      <c r="U78" s="19"/>
      <c r="V78" s="1"/>
      <c r="W78" s="13"/>
      <c r="X78" s="13"/>
      <c r="Y78" s="13"/>
      <c r="Z78" s="13"/>
      <c r="AA78" s="13"/>
      <c r="AB78" s="13"/>
      <c r="AC78" s="13"/>
      <c r="AD78" s="13"/>
      <c r="AE78" s="20"/>
      <c r="AF78" s="20"/>
      <c r="AG78" s="20"/>
    </row>
    <row r="79" spans="1:33" ht="15.75" customHeight="1" x14ac:dyDescent="0.2">
      <c r="A79" s="13"/>
      <c r="B79" s="13"/>
      <c r="C79" s="24"/>
      <c r="D79" s="15"/>
      <c r="E79" s="15"/>
      <c r="F79" s="14"/>
      <c r="G79" s="14"/>
      <c r="H79" s="14"/>
      <c r="I79" s="15"/>
      <c r="J79" s="15"/>
      <c r="K79" s="15"/>
      <c r="L79" s="15"/>
      <c r="M79" s="16"/>
      <c r="N79" s="15"/>
      <c r="O79" s="15"/>
      <c r="P79" s="15"/>
      <c r="Q79" s="15"/>
      <c r="R79" s="15"/>
      <c r="S79" s="18"/>
      <c r="T79" s="13"/>
      <c r="U79" s="19"/>
      <c r="V79" s="1"/>
      <c r="W79" s="13"/>
      <c r="X79" s="13"/>
      <c r="Y79" s="13"/>
      <c r="Z79" s="13"/>
      <c r="AA79" s="13"/>
      <c r="AB79" s="13"/>
      <c r="AC79" s="13"/>
      <c r="AD79" s="13"/>
      <c r="AE79" s="20"/>
      <c r="AF79" s="20"/>
      <c r="AG79" s="20"/>
    </row>
    <row r="80" spans="1:33" ht="15.75" customHeight="1" x14ac:dyDescent="0.2">
      <c r="A80" s="13"/>
      <c r="B80" s="13"/>
      <c r="C80" s="24"/>
      <c r="D80" s="15"/>
      <c r="E80" s="15"/>
      <c r="F80" s="14"/>
      <c r="G80" s="14"/>
      <c r="H80" s="14"/>
      <c r="I80" s="15"/>
      <c r="J80" s="15"/>
      <c r="K80" s="15"/>
      <c r="L80" s="15"/>
      <c r="M80" s="16"/>
      <c r="N80" s="15"/>
      <c r="O80" s="15"/>
      <c r="P80" s="15"/>
      <c r="Q80" s="15"/>
      <c r="R80" s="15"/>
      <c r="S80" s="18"/>
      <c r="T80" s="13"/>
      <c r="U80" s="19"/>
      <c r="V80" s="1"/>
      <c r="W80" s="13"/>
      <c r="X80" s="13"/>
      <c r="Y80" s="13"/>
      <c r="Z80" s="13"/>
      <c r="AA80" s="13"/>
      <c r="AB80" s="13"/>
      <c r="AC80" s="13"/>
      <c r="AD80" s="13"/>
      <c r="AE80" s="20"/>
      <c r="AF80" s="20"/>
      <c r="AG80" s="20"/>
    </row>
    <row r="81" spans="1:33" ht="15.75" customHeight="1" x14ac:dyDescent="0.2">
      <c r="A81" s="13"/>
      <c r="B81" s="13"/>
      <c r="C81" s="24"/>
      <c r="D81" s="15"/>
      <c r="E81" s="15"/>
      <c r="F81" s="14"/>
      <c r="G81" s="14"/>
      <c r="H81" s="14"/>
      <c r="I81" s="15"/>
      <c r="J81" s="15"/>
      <c r="K81" s="15"/>
      <c r="L81" s="15"/>
      <c r="M81" s="16"/>
      <c r="N81" s="15"/>
      <c r="O81" s="15"/>
      <c r="P81" s="15"/>
      <c r="Q81" s="15"/>
      <c r="R81" s="15"/>
      <c r="S81" s="18"/>
      <c r="T81" s="13"/>
      <c r="U81" s="19"/>
      <c r="V81" s="1"/>
      <c r="W81" s="13"/>
      <c r="X81" s="13"/>
      <c r="Y81" s="13"/>
      <c r="Z81" s="13"/>
      <c r="AA81" s="13"/>
      <c r="AB81" s="13"/>
      <c r="AC81" s="13"/>
      <c r="AD81" s="13"/>
      <c r="AE81" s="20"/>
      <c r="AF81" s="20"/>
      <c r="AG81" s="20"/>
    </row>
    <row r="82" spans="1:33" ht="15.75" customHeight="1" x14ac:dyDescent="0.2">
      <c r="A82" s="13"/>
      <c r="B82" s="13"/>
      <c r="C82" s="24"/>
      <c r="D82" s="15"/>
      <c r="E82" s="15"/>
      <c r="F82" s="14"/>
      <c r="G82" s="14"/>
      <c r="H82" s="14"/>
      <c r="I82" s="15"/>
      <c r="J82" s="15"/>
      <c r="K82" s="15"/>
      <c r="L82" s="15"/>
      <c r="M82" s="16"/>
      <c r="N82" s="15"/>
      <c r="O82" s="15"/>
      <c r="P82" s="15"/>
      <c r="Q82" s="15"/>
      <c r="R82" s="15"/>
      <c r="S82" s="18"/>
      <c r="T82" s="13"/>
      <c r="U82" s="19"/>
      <c r="V82" s="1"/>
      <c r="W82" s="13"/>
      <c r="X82" s="13"/>
      <c r="Y82" s="13"/>
      <c r="Z82" s="13"/>
      <c r="AA82" s="13"/>
      <c r="AB82" s="13"/>
      <c r="AC82" s="13"/>
      <c r="AD82" s="13"/>
      <c r="AE82" s="20"/>
      <c r="AF82" s="20"/>
      <c r="AG82" s="20"/>
    </row>
    <row r="83" spans="1:33" ht="15.75" customHeight="1" x14ac:dyDescent="0.2">
      <c r="A83" s="13"/>
      <c r="B83" s="13"/>
      <c r="C83" s="24"/>
      <c r="D83" s="15"/>
      <c r="E83" s="15"/>
      <c r="F83" s="14"/>
      <c r="G83" s="14"/>
      <c r="H83" s="14"/>
      <c r="I83" s="15"/>
      <c r="J83" s="15"/>
      <c r="K83" s="15"/>
      <c r="L83" s="15"/>
      <c r="M83" s="16"/>
      <c r="N83" s="15"/>
      <c r="O83" s="15"/>
      <c r="P83" s="15"/>
      <c r="Q83" s="15"/>
      <c r="R83" s="15"/>
      <c r="S83" s="18"/>
      <c r="T83" s="13"/>
      <c r="U83" s="19"/>
      <c r="V83" s="1"/>
      <c r="W83" s="13"/>
      <c r="X83" s="13"/>
      <c r="Y83" s="13"/>
      <c r="Z83" s="13"/>
      <c r="AA83" s="13"/>
      <c r="AB83" s="13"/>
      <c r="AC83" s="13"/>
      <c r="AD83" s="13"/>
      <c r="AE83" s="20"/>
      <c r="AF83" s="20"/>
      <c r="AG83" s="20"/>
    </row>
    <row r="84" spans="1:33" ht="15.75" customHeight="1" x14ac:dyDescent="0.2">
      <c r="A84" s="13"/>
      <c r="B84" s="13"/>
      <c r="C84" s="24"/>
      <c r="D84" s="15"/>
      <c r="E84" s="15"/>
      <c r="F84" s="14"/>
      <c r="G84" s="14"/>
      <c r="H84" s="14"/>
      <c r="I84" s="15"/>
      <c r="J84" s="15"/>
      <c r="K84" s="15"/>
      <c r="L84" s="15"/>
      <c r="M84" s="16"/>
      <c r="N84" s="15"/>
      <c r="O84" s="15"/>
      <c r="P84" s="15"/>
      <c r="Q84" s="15"/>
      <c r="R84" s="15"/>
      <c r="S84" s="18"/>
      <c r="T84" s="13"/>
      <c r="U84" s="19"/>
      <c r="V84" s="1"/>
      <c r="W84" s="13"/>
      <c r="X84" s="13"/>
      <c r="Y84" s="13"/>
      <c r="Z84" s="13"/>
      <c r="AA84" s="13"/>
      <c r="AB84" s="13"/>
      <c r="AC84" s="13"/>
      <c r="AD84" s="13"/>
      <c r="AE84" s="20"/>
      <c r="AF84" s="20"/>
      <c r="AG84" s="20"/>
    </row>
    <row r="85" spans="1:33" ht="15.75" customHeight="1" x14ac:dyDescent="0.2">
      <c r="A85" s="13"/>
      <c r="B85" s="13"/>
      <c r="C85" s="24"/>
      <c r="D85" s="15"/>
      <c r="E85" s="15"/>
      <c r="F85" s="14"/>
      <c r="G85" s="14"/>
      <c r="H85" s="14"/>
      <c r="I85" s="15"/>
      <c r="J85" s="15"/>
      <c r="K85" s="15"/>
      <c r="L85" s="15"/>
      <c r="M85" s="16"/>
      <c r="N85" s="15"/>
      <c r="O85" s="15"/>
      <c r="P85" s="15"/>
      <c r="Q85" s="15"/>
      <c r="R85" s="15"/>
      <c r="S85" s="18"/>
      <c r="T85" s="13"/>
      <c r="U85" s="19"/>
      <c r="V85" s="1"/>
      <c r="W85" s="13"/>
      <c r="X85" s="13"/>
      <c r="Y85" s="13"/>
      <c r="Z85" s="13"/>
      <c r="AA85" s="13"/>
      <c r="AB85" s="13"/>
      <c r="AC85" s="13"/>
      <c r="AD85" s="13"/>
      <c r="AE85" s="20"/>
      <c r="AF85" s="20"/>
      <c r="AG85" s="20"/>
    </row>
    <row r="86" spans="1:33" ht="15.75" customHeight="1" x14ac:dyDescent="0.2">
      <c r="A86" s="13"/>
      <c r="B86" s="13"/>
      <c r="C86" s="24"/>
      <c r="D86" s="15"/>
      <c r="E86" s="15"/>
      <c r="F86" s="14"/>
      <c r="G86" s="14"/>
      <c r="H86" s="14"/>
      <c r="I86" s="15"/>
      <c r="J86" s="15"/>
      <c r="K86" s="15"/>
      <c r="L86" s="15"/>
      <c r="M86" s="16"/>
      <c r="N86" s="15"/>
      <c r="O86" s="15"/>
      <c r="P86" s="15"/>
      <c r="Q86" s="15"/>
      <c r="R86" s="15"/>
      <c r="S86" s="18"/>
      <c r="T86" s="13"/>
      <c r="U86" s="19"/>
      <c r="V86" s="1"/>
      <c r="W86" s="13"/>
      <c r="X86" s="13"/>
      <c r="Y86" s="13"/>
      <c r="Z86" s="13"/>
      <c r="AA86" s="13"/>
      <c r="AB86" s="13"/>
      <c r="AC86" s="13"/>
      <c r="AD86" s="13"/>
      <c r="AE86" s="20"/>
      <c r="AF86" s="20"/>
      <c r="AG86" s="20"/>
    </row>
    <row r="87" spans="1:33" ht="15.75" customHeight="1" x14ac:dyDescent="0.2">
      <c r="A87" s="13"/>
      <c r="B87" s="13"/>
      <c r="C87" s="24"/>
      <c r="D87" s="15"/>
      <c r="E87" s="15"/>
      <c r="F87" s="14"/>
      <c r="G87" s="14"/>
      <c r="H87" s="14"/>
      <c r="I87" s="15"/>
      <c r="J87" s="15"/>
      <c r="K87" s="15"/>
      <c r="L87" s="15"/>
      <c r="M87" s="16"/>
      <c r="N87" s="15"/>
      <c r="O87" s="15"/>
      <c r="P87" s="15"/>
      <c r="Q87" s="15"/>
      <c r="R87" s="15"/>
      <c r="S87" s="18"/>
      <c r="T87" s="13"/>
      <c r="U87" s="19"/>
      <c r="V87" s="1"/>
      <c r="W87" s="13"/>
      <c r="X87" s="13"/>
      <c r="Y87" s="13"/>
      <c r="Z87" s="13"/>
      <c r="AA87" s="13"/>
      <c r="AB87" s="13"/>
      <c r="AC87" s="13"/>
      <c r="AD87" s="13"/>
      <c r="AE87" s="20"/>
      <c r="AF87" s="20"/>
      <c r="AG87" s="20"/>
    </row>
    <row r="88" spans="1:33" ht="15.75" customHeight="1" x14ac:dyDescent="0.2">
      <c r="A88" s="13"/>
      <c r="B88" s="13"/>
      <c r="C88" s="24"/>
      <c r="D88" s="15"/>
      <c r="E88" s="15"/>
      <c r="F88" s="14"/>
      <c r="G88" s="14"/>
      <c r="H88" s="14"/>
      <c r="I88" s="15"/>
      <c r="J88" s="15"/>
      <c r="K88" s="15"/>
      <c r="L88" s="15"/>
      <c r="M88" s="16"/>
      <c r="N88" s="15"/>
      <c r="O88" s="15"/>
      <c r="P88" s="15"/>
      <c r="Q88" s="15"/>
      <c r="R88" s="15"/>
      <c r="S88" s="18"/>
      <c r="T88" s="13"/>
      <c r="U88" s="19"/>
      <c r="V88" s="1"/>
      <c r="W88" s="13"/>
      <c r="X88" s="13"/>
      <c r="Y88" s="13"/>
      <c r="Z88" s="13"/>
      <c r="AA88" s="13"/>
      <c r="AB88" s="13"/>
      <c r="AC88" s="13"/>
      <c r="AD88" s="13"/>
      <c r="AE88" s="20"/>
      <c r="AF88" s="20"/>
      <c r="AG88" s="20"/>
    </row>
    <row r="89" spans="1:33" ht="15.75" customHeight="1" x14ac:dyDescent="0.2">
      <c r="A89" s="13"/>
      <c r="B89" s="13"/>
      <c r="C89" s="24"/>
      <c r="D89" s="15"/>
      <c r="E89" s="15"/>
      <c r="F89" s="14"/>
      <c r="G89" s="14"/>
      <c r="H89" s="14"/>
      <c r="I89" s="15"/>
      <c r="J89" s="15"/>
      <c r="K89" s="15"/>
      <c r="L89" s="15"/>
      <c r="M89" s="16"/>
      <c r="N89" s="15"/>
      <c r="O89" s="15"/>
      <c r="P89" s="15"/>
      <c r="Q89" s="15"/>
      <c r="R89" s="15"/>
      <c r="S89" s="18"/>
      <c r="T89" s="13"/>
      <c r="U89" s="19"/>
      <c r="V89" s="1"/>
      <c r="W89" s="13"/>
      <c r="X89" s="13"/>
      <c r="Y89" s="13"/>
      <c r="Z89" s="13"/>
      <c r="AA89" s="13"/>
      <c r="AB89" s="13"/>
      <c r="AC89" s="13"/>
      <c r="AD89" s="13"/>
      <c r="AE89" s="20"/>
      <c r="AF89" s="20"/>
      <c r="AG89" s="20"/>
    </row>
    <row r="90" spans="1:33" ht="15.75" customHeight="1" x14ac:dyDescent="0.2">
      <c r="A90" s="13"/>
      <c r="B90" s="13"/>
      <c r="C90" s="24"/>
      <c r="D90" s="15"/>
      <c r="E90" s="15"/>
      <c r="F90" s="14"/>
      <c r="G90" s="14"/>
      <c r="H90" s="14"/>
      <c r="I90" s="15"/>
      <c r="J90" s="15"/>
      <c r="K90" s="15"/>
      <c r="L90" s="15"/>
      <c r="M90" s="16"/>
      <c r="N90" s="15"/>
      <c r="O90" s="15"/>
      <c r="P90" s="15"/>
      <c r="Q90" s="15"/>
      <c r="R90" s="15"/>
      <c r="S90" s="18"/>
      <c r="T90" s="13"/>
      <c r="U90" s="19"/>
      <c r="V90" s="1"/>
      <c r="W90" s="13"/>
      <c r="X90" s="13"/>
      <c r="Y90" s="13"/>
      <c r="Z90" s="13"/>
      <c r="AA90" s="13"/>
      <c r="AB90" s="13"/>
      <c r="AC90" s="13"/>
      <c r="AD90" s="13"/>
      <c r="AE90" s="20"/>
      <c r="AF90" s="20"/>
      <c r="AG90" s="20"/>
    </row>
    <row r="91" spans="1:33" ht="15.75" customHeight="1" x14ac:dyDescent="0.2">
      <c r="A91" s="13"/>
      <c r="B91" s="13"/>
      <c r="C91" s="24"/>
      <c r="D91" s="15"/>
      <c r="E91" s="15"/>
      <c r="F91" s="14"/>
      <c r="G91" s="14"/>
      <c r="H91" s="14"/>
      <c r="I91" s="15"/>
      <c r="J91" s="15"/>
      <c r="K91" s="15"/>
      <c r="L91" s="15"/>
      <c r="M91" s="16"/>
      <c r="N91" s="15"/>
      <c r="O91" s="15"/>
      <c r="P91" s="15"/>
      <c r="Q91" s="15"/>
      <c r="R91" s="15"/>
      <c r="S91" s="18"/>
      <c r="T91" s="13"/>
      <c r="U91" s="19"/>
      <c r="V91" s="1"/>
      <c r="W91" s="13"/>
      <c r="X91" s="13"/>
      <c r="Y91" s="13"/>
      <c r="Z91" s="13"/>
      <c r="AA91" s="13"/>
      <c r="AB91" s="13"/>
      <c r="AC91" s="13"/>
      <c r="AD91" s="13"/>
      <c r="AE91" s="20"/>
      <c r="AF91" s="20"/>
      <c r="AG91" s="20"/>
    </row>
    <row r="92" spans="1:33" ht="15.75" customHeight="1" x14ac:dyDescent="0.2">
      <c r="A92" s="13"/>
      <c r="B92" s="13"/>
      <c r="C92" s="24"/>
      <c r="D92" s="15"/>
      <c r="E92" s="15"/>
      <c r="F92" s="14"/>
      <c r="G92" s="14"/>
      <c r="H92" s="14"/>
      <c r="I92" s="15"/>
      <c r="J92" s="15"/>
      <c r="K92" s="15"/>
      <c r="L92" s="15"/>
      <c r="M92" s="16"/>
      <c r="N92" s="15"/>
      <c r="O92" s="15"/>
      <c r="P92" s="15"/>
      <c r="Q92" s="15"/>
      <c r="R92" s="15"/>
      <c r="S92" s="18"/>
      <c r="T92" s="13"/>
      <c r="U92" s="19"/>
      <c r="V92" s="1"/>
      <c r="W92" s="13"/>
      <c r="X92" s="13"/>
      <c r="Y92" s="13"/>
      <c r="Z92" s="13"/>
      <c r="AA92" s="13"/>
      <c r="AB92" s="13"/>
      <c r="AC92" s="13"/>
      <c r="AD92" s="13"/>
      <c r="AE92" s="20"/>
      <c r="AF92" s="20"/>
      <c r="AG92" s="20"/>
    </row>
    <row r="93" spans="1:33" ht="15.75" customHeight="1" x14ac:dyDescent="0.2">
      <c r="A93" s="13"/>
      <c r="B93" s="13"/>
      <c r="C93" s="24"/>
      <c r="D93" s="15"/>
      <c r="E93" s="15"/>
      <c r="F93" s="14"/>
      <c r="G93" s="14"/>
      <c r="H93" s="14"/>
      <c r="I93" s="15"/>
      <c r="J93" s="15"/>
      <c r="K93" s="15"/>
      <c r="L93" s="15"/>
      <c r="M93" s="16"/>
      <c r="N93" s="15"/>
      <c r="O93" s="15"/>
      <c r="P93" s="15"/>
      <c r="Q93" s="15"/>
      <c r="R93" s="15"/>
      <c r="S93" s="18"/>
      <c r="T93" s="13"/>
      <c r="U93" s="19"/>
      <c r="V93" s="1"/>
      <c r="W93" s="13"/>
      <c r="X93" s="13"/>
      <c r="Y93" s="13"/>
      <c r="Z93" s="13"/>
      <c r="AA93" s="13"/>
      <c r="AB93" s="13"/>
      <c r="AC93" s="13"/>
      <c r="AD93" s="13"/>
      <c r="AE93" s="20"/>
      <c r="AF93" s="20"/>
      <c r="AG93" s="20"/>
    </row>
    <row r="94" spans="1:33" ht="15.75" customHeight="1" x14ac:dyDescent="0.2">
      <c r="A94" s="13"/>
      <c r="B94" s="13"/>
      <c r="C94" s="24"/>
      <c r="D94" s="15"/>
      <c r="E94" s="15"/>
      <c r="F94" s="14"/>
      <c r="G94" s="14"/>
      <c r="H94" s="14"/>
      <c r="I94" s="15"/>
      <c r="J94" s="15"/>
      <c r="K94" s="15"/>
      <c r="L94" s="15"/>
      <c r="M94" s="16"/>
      <c r="N94" s="15"/>
      <c r="O94" s="15"/>
      <c r="P94" s="15"/>
      <c r="Q94" s="15"/>
      <c r="R94" s="15"/>
      <c r="S94" s="18"/>
      <c r="T94" s="13"/>
      <c r="U94" s="19"/>
      <c r="V94" s="1"/>
      <c r="W94" s="13"/>
      <c r="X94" s="13"/>
      <c r="Y94" s="13"/>
      <c r="Z94" s="13"/>
      <c r="AA94" s="13"/>
      <c r="AB94" s="13"/>
      <c r="AC94" s="13"/>
      <c r="AD94" s="13"/>
      <c r="AE94" s="20"/>
      <c r="AF94" s="20"/>
      <c r="AG94" s="20"/>
    </row>
    <row r="95" spans="1:33" ht="15.75" customHeight="1" x14ac:dyDescent="0.2">
      <c r="A95" s="13"/>
      <c r="B95" s="13"/>
      <c r="C95" s="15"/>
      <c r="D95" s="15"/>
      <c r="E95" s="15"/>
      <c r="F95" s="14"/>
      <c r="G95" s="14"/>
      <c r="H95" s="15"/>
      <c r="I95" s="15"/>
      <c r="J95" s="15"/>
      <c r="K95" s="15"/>
      <c r="L95" s="15"/>
      <c r="M95" s="15"/>
      <c r="N95" s="15"/>
      <c r="O95" s="15"/>
      <c r="P95" s="15"/>
      <c r="Q95" s="22"/>
      <c r="R95" s="22"/>
      <c r="S95" s="18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20"/>
    </row>
    <row r="96" spans="1:33" ht="15.75" customHeight="1" x14ac:dyDescent="0.2">
      <c r="A96" s="13"/>
      <c r="B96" s="13"/>
      <c r="C96" s="15"/>
      <c r="D96" s="15"/>
      <c r="E96" s="15"/>
      <c r="F96" s="14"/>
      <c r="G96" s="14"/>
      <c r="H96" s="15"/>
      <c r="I96" s="15"/>
      <c r="J96" s="15"/>
      <c r="K96" s="15"/>
      <c r="L96" s="15"/>
      <c r="M96" s="15"/>
      <c r="N96" s="15"/>
      <c r="O96" s="15"/>
      <c r="P96" s="15"/>
      <c r="Q96" s="22"/>
      <c r="R96" s="22"/>
      <c r="S96" s="18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20"/>
    </row>
    <row r="97" spans="1:33" ht="15.75" customHeight="1" x14ac:dyDescent="0.2">
      <c r="A97" s="13"/>
      <c r="B97" s="13"/>
      <c r="C97" s="15"/>
      <c r="D97" s="15"/>
      <c r="E97" s="15"/>
      <c r="F97" s="14"/>
      <c r="G97" s="14"/>
      <c r="H97" s="15"/>
      <c r="I97" s="15"/>
      <c r="J97" s="15"/>
      <c r="K97" s="15"/>
      <c r="L97" s="15"/>
      <c r="M97" s="15"/>
      <c r="N97" s="15"/>
      <c r="O97" s="15"/>
      <c r="P97" s="15"/>
      <c r="Q97" s="22"/>
      <c r="R97" s="22"/>
      <c r="S97" s="18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20"/>
    </row>
    <row r="98" spans="1:33" ht="15.75" customHeight="1" x14ac:dyDescent="0.2">
      <c r="A98" s="13"/>
      <c r="B98" s="13"/>
      <c r="C98" s="15"/>
      <c r="D98" s="15"/>
      <c r="E98" s="15"/>
      <c r="F98" s="14"/>
      <c r="G98" s="14"/>
      <c r="H98" s="15"/>
      <c r="I98" s="15"/>
      <c r="J98" s="15"/>
      <c r="K98" s="15"/>
      <c r="L98" s="15"/>
      <c r="M98" s="15"/>
      <c r="N98" s="15"/>
      <c r="O98" s="15"/>
      <c r="P98" s="15"/>
      <c r="Q98" s="22"/>
      <c r="R98" s="22"/>
      <c r="S98" s="18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20"/>
    </row>
    <row r="99" spans="1:33" ht="15.75" customHeight="1" x14ac:dyDescent="0.2">
      <c r="A99" s="13"/>
      <c r="B99" s="13"/>
      <c r="C99" s="15"/>
      <c r="D99" s="15"/>
      <c r="E99" s="15"/>
      <c r="F99" s="14"/>
      <c r="G99" s="14"/>
      <c r="H99" s="15"/>
      <c r="I99" s="15"/>
      <c r="J99" s="15"/>
      <c r="K99" s="15"/>
      <c r="L99" s="15"/>
      <c r="M99" s="15"/>
      <c r="N99" s="15"/>
      <c r="O99" s="15"/>
      <c r="P99" s="15"/>
      <c r="Q99" s="22"/>
      <c r="R99" s="22"/>
      <c r="S99" s="18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20"/>
    </row>
    <row r="100" spans="1:33" ht="15.75" customHeight="1" x14ac:dyDescent="0.2">
      <c r="A100" s="13"/>
      <c r="B100" s="13"/>
      <c r="C100" s="15"/>
      <c r="D100" s="15"/>
      <c r="E100" s="15"/>
      <c r="F100" s="14"/>
      <c r="G100" s="14"/>
      <c r="H100" s="15"/>
      <c r="I100" s="15"/>
      <c r="J100" s="15"/>
      <c r="K100" s="15"/>
      <c r="L100" s="15"/>
      <c r="M100" s="15"/>
      <c r="N100" s="15"/>
      <c r="O100" s="15"/>
      <c r="P100" s="15"/>
      <c r="Q100" s="22"/>
      <c r="R100" s="22"/>
      <c r="S100" s="18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20"/>
    </row>
    <row r="101" spans="1:33" ht="15.75" customHeight="1" x14ac:dyDescent="0.2">
      <c r="A101" s="13"/>
      <c r="B101" s="13"/>
      <c r="C101" s="15"/>
      <c r="D101" s="15"/>
      <c r="E101" s="15"/>
      <c r="F101" s="14"/>
      <c r="G101" s="14"/>
      <c r="H101" s="15"/>
      <c r="I101" s="15"/>
      <c r="J101" s="15"/>
      <c r="K101" s="15"/>
      <c r="L101" s="15"/>
      <c r="M101" s="15"/>
      <c r="N101" s="15"/>
      <c r="O101" s="15"/>
      <c r="P101" s="15"/>
      <c r="Q101" s="22"/>
      <c r="R101" s="22"/>
      <c r="S101" s="18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20"/>
    </row>
    <row r="102" spans="1:33" ht="15.75" customHeight="1" x14ac:dyDescent="0.2">
      <c r="A102" s="13"/>
      <c r="B102" s="13"/>
      <c r="C102" s="15"/>
      <c r="D102" s="15"/>
      <c r="E102" s="15"/>
      <c r="F102" s="14"/>
      <c r="G102" s="14"/>
      <c r="H102" s="15"/>
      <c r="I102" s="15"/>
      <c r="J102" s="15"/>
      <c r="K102" s="15"/>
      <c r="L102" s="15"/>
      <c r="M102" s="15"/>
      <c r="N102" s="15"/>
      <c r="O102" s="15"/>
      <c r="P102" s="15"/>
      <c r="Q102" s="22"/>
      <c r="R102" s="22"/>
      <c r="S102" s="18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20"/>
    </row>
    <row r="103" spans="1:33" ht="15.75" customHeight="1" x14ac:dyDescent="0.2">
      <c r="A103" s="13"/>
      <c r="B103" s="13"/>
      <c r="C103" s="15"/>
      <c r="D103" s="15"/>
      <c r="E103" s="15"/>
      <c r="F103" s="14"/>
      <c r="G103" s="14"/>
      <c r="H103" s="15"/>
      <c r="I103" s="15"/>
      <c r="J103" s="15"/>
      <c r="K103" s="15"/>
      <c r="L103" s="15"/>
      <c r="M103" s="15"/>
      <c r="N103" s="15"/>
      <c r="O103" s="15"/>
      <c r="P103" s="15"/>
      <c r="Q103" s="22"/>
      <c r="R103" s="22"/>
      <c r="S103" s="18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20"/>
    </row>
    <row r="104" spans="1:33" ht="15.75" customHeight="1" x14ac:dyDescent="0.2">
      <c r="A104" s="13"/>
      <c r="B104" s="13"/>
      <c r="C104" s="15"/>
      <c r="D104" s="15"/>
      <c r="E104" s="15"/>
      <c r="F104" s="14"/>
      <c r="G104" s="14"/>
      <c r="H104" s="15"/>
      <c r="I104" s="15"/>
      <c r="J104" s="15"/>
      <c r="K104" s="15"/>
      <c r="L104" s="15"/>
      <c r="M104" s="15"/>
      <c r="N104" s="15"/>
      <c r="O104" s="15"/>
      <c r="P104" s="15"/>
      <c r="Q104" s="22"/>
      <c r="R104" s="22"/>
      <c r="S104" s="18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20"/>
    </row>
    <row r="105" spans="1:33" ht="15.75" customHeight="1" x14ac:dyDescent="0.2">
      <c r="A105" s="13"/>
      <c r="B105" s="13"/>
      <c r="C105" s="15"/>
      <c r="D105" s="15"/>
      <c r="E105" s="15"/>
      <c r="F105" s="14"/>
      <c r="G105" s="14"/>
      <c r="H105" s="15"/>
      <c r="I105" s="15"/>
      <c r="J105" s="15"/>
      <c r="K105" s="15"/>
      <c r="L105" s="15"/>
      <c r="M105" s="15"/>
      <c r="N105" s="15"/>
      <c r="O105" s="15"/>
      <c r="P105" s="15"/>
      <c r="Q105" s="22"/>
      <c r="R105" s="22"/>
      <c r="S105" s="18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20"/>
    </row>
    <row r="106" spans="1:33" ht="15.75" customHeight="1" x14ac:dyDescent="0.2">
      <c r="A106" s="13"/>
      <c r="B106" s="13"/>
      <c r="C106" s="15"/>
      <c r="D106" s="15"/>
      <c r="E106" s="15"/>
      <c r="F106" s="14"/>
      <c r="G106" s="14"/>
      <c r="H106" s="15"/>
      <c r="I106" s="15"/>
      <c r="J106" s="15"/>
      <c r="K106" s="15"/>
      <c r="L106" s="15"/>
      <c r="M106" s="15"/>
      <c r="N106" s="15"/>
      <c r="O106" s="15"/>
      <c r="P106" s="15"/>
      <c r="Q106" s="22"/>
      <c r="R106" s="22"/>
      <c r="S106" s="18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20"/>
    </row>
    <row r="107" spans="1:33" ht="15.75" customHeight="1" x14ac:dyDescent="0.2">
      <c r="A107" s="13"/>
      <c r="B107" s="13"/>
      <c r="C107" s="15"/>
      <c r="D107" s="15"/>
      <c r="E107" s="15"/>
      <c r="F107" s="14"/>
      <c r="G107" s="14"/>
      <c r="H107" s="15"/>
      <c r="I107" s="15"/>
      <c r="J107" s="15"/>
      <c r="K107" s="15"/>
      <c r="L107" s="15"/>
      <c r="M107" s="15"/>
      <c r="N107" s="15"/>
      <c r="O107" s="15"/>
      <c r="P107" s="15"/>
      <c r="Q107" s="22"/>
      <c r="R107" s="22"/>
      <c r="S107" s="18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20"/>
    </row>
    <row r="108" spans="1:33" ht="15.75" customHeight="1" x14ac:dyDescent="0.2">
      <c r="A108" s="13"/>
      <c r="B108" s="13"/>
      <c r="C108" s="15"/>
      <c r="D108" s="15"/>
      <c r="E108" s="15"/>
      <c r="F108" s="14"/>
      <c r="G108" s="14"/>
      <c r="H108" s="15"/>
      <c r="I108" s="15"/>
      <c r="J108" s="15"/>
      <c r="K108" s="15"/>
      <c r="L108" s="15"/>
      <c r="M108" s="15"/>
      <c r="N108" s="15"/>
      <c r="O108" s="15"/>
      <c r="P108" s="15"/>
      <c r="Q108" s="22"/>
      <c r="R108" s="22"/>
      <c r="S108" s="18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20"/>
    </row>
    <row r="109" spans="1:33" ht="15.75" customHeight="1" x14ac:dyDescent="0.2">
      <c r="A109" s="13"/>
      <c r="B109" s="13"/>
      <c r="C109" s="15"/>
      <c r="D109" s="15"/>
      <c r="E109" s="15"/>
      <c r="F109" s="14"/>
      <c r="G109" s="14"/>
      <c r="H109" s="15"/>
      <c r="I109" s="15"/>
      <c r="J109" s="15"/>
      <c r="K109" s="15"/>
      <c r="L109" s="15"/>
      <c r="M109" s="15"/>
      <c r="N109" s="15"/>
      <c r="O109" s="15"/>
      <c r="P109" s="15"/>
      <c r="Q109" s="22"/>
      <c r="R109" s="22"/>
      <c r="S109" s="18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20"/>
    </row>
    <row r="110" spans="1:33" ht="15.75" customHeight="1" x14ac:dyDescent="0.2">
      <c r="A110" s="13"/>
      <c r="B110" s="13"/>
      <c r="C110" s="15"/>
      <c r="D110" s="15"/>
      <c r="E110" s="15"/>
      <c r="F110" s="14"/>
      <c r="G110" s="14"/>
      <c r="H110" s="15"/>
      <c r="I110" s="15"/>
      <c r="J110" s="15"/>
      <c r="K110" s="15"/>
      <c r="L110" s="15"/>
      <c r="M110" s="15"/>
      <c r="N110" s="15"/>
      <c r="O110" s="15"/>
      <c r="P110" s="15"/>
      <c r="Q110" s="22"/>
      <c r="R110" s="22"/>
      <c r="S110" s="18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20"/>
    </row>
    <row r="111" spans="1:33" ht="15.75" customHeight="1" x14ac:dyDescent="0.2">
      <c r="A111" s="13"/>
      <c r="B111" s="13"/>
      <c r="C111" s="15"/>
      <c r="D111" s="15"/>
      <c r="E111" s="15"/>
      <c r="F111" s="14"/>
      <c r="G111" s="14"/>
      <c r="H111" s="15"/>
      <c r="I111" s="15"/>
      <c r="J111" s="15"/>
      <c r="K111" s="15"/>
      <c r="L111" s="15"/>
      <c r="M111" s="15"/>
      <c r="N111" s="15"/>
      <c r="O111" s="15"/>
      <c r="P111" s="15"/>
      <c r="Q111" s="22"/>
      <c r="R111" s="22"/>
      <c r="S111" s="18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20"/>
    </row>
    <row r="112" spans="1:33" ht="15.75" customHeight="1" x14ac:dyDescent="0.2">
      <c r="A112" s="13"/>
      <c r="B112" s="13"/>
      <c r="C112" s="15"/>
      <c r="D112" s="15"/>
      <c r="E112" s="15"/>
      <c r="F112" s="14"/>
      <c r="G112" s="14"/>
      <c r="H112" s="15"/>
      <c r="I112" s="15"/>
      <c r="J112" s="15"/>
      <c r="K112" s="15"/>
      <c r="L112" s="15"/>
      <c r="M112" s="15"/>
      <c r="N112" s="15"/>
      <c r="O112" s="15"/>
      <c r="P112" s="15"/>
      <c r="Q112" s="22"/>
      <c r="R112" s="22"/>
      <c r="S112" s="18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20"/>
    </row>
    <row r="113" spans="1:33" ht="15.75" customHeight="1" x14ac:dyDescent="0.2">
      <c r="A113" s="13"/>
      <c r="B113" s="13"/>
      <c r="C113" s="15"/>
      <c r="D113" s="15"/>
      <c r="E113" s="15"/>
      <c r="F113" s="14"/>
      <c r="G113" s="14"/>
      <c r="H113" s="15"/>
      <c r="I113" s="15"/>
      <c r="J113" s="15"/>
      <c r="K113" s="15"/>
      <c r="L113" s="15"/>
      <c r="M113" s="15"/>
      <c r="N113" s="15"/>
      <c r="O113" s="15"/>
      <c r="P113" s="15"/>
      <c r="Q113" s="22"/>
      <c r="R113" s="22"/>
      <c r="S113" s="18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20"/>
    </row>
    <row r="114" spans="1:33" ht="15.75" customHeight="1" x14ac:dyDescent="0.2">
      <c r="A114" s="13"/>
      <c r="B114" s="13"/>
      <c r="C114" s="22"/>
      <c r="D114" s="15"/>
      <c r="E114" s="15"/>
      <c r="F114" s="14"/>
      <c r="G114" s="14"/>
      <c r="H114" s="15"/>
      <c r="I114" s="15"/>
      <c r="J114" s="22"/>
      <c r="K114" s="22"/>
      <c r="L114" s="15"/>
      <c r="M114" s="15"/>
      <c r="N114" s="15"/>
      <c r="O114" s="15"/>
      <c r="P114" s="22"/>
      <c r="Q114" s="22"/>
      <c r="R114" s="22"/>
      <c r="S114" s="18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20"/>
    </row>
    <row r="115" spans="1:33" ht="15.75" customHeight="1" x14ac:dyDescent="0.2">
      <c r="A115" s="13"/>
      <c r="B115" s="13"/>
      <c r="C115" s="22"/>
      <c r="D115" s="15"/>
      <c r="E115" s="15"/>
      <c r="F115" s="14"/>
      <c r="G115" s="14"/>
      <c r="H115" s="15"/>
      <c r="I115" s="15"/>
      <c r="J115" s="22"/>
      <c r="K115" s="22"/>
      <c r="L115" s="15"/>
      <c r="M115" s="15"/>
      <c r="N115" s="15"/>
      <c r="O115" s="15"/>
      <c r="P115" s="22"/>
      <c r="Q115" s="22"/>
      <c r="R115" s="22"/>
      <c r="S115" s="18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20"/>
    </row>
    <row r="116" spans="1:33" ht="15.75" customHeight="1" x14ac:dyDescent="0.2">
      <c r="A116" s="13"/>
      <c r="B116" s="13"/>
      <c r="C116" s="22"/>
      <c r="D116" s="15"/>
      <c r="E116" s="15"/>
      <c r="F116" s="14"/>
      <c r="G116" s="14"/>
      <c r="H116" s="15"/>
      <c r="I116" s="15"/>
      <c r="J116" s="22"/>
      <c r="K116" s="22"/>
      <c r="L116" s="15"/>
      <c r="M116" s="15"/>
      <c r="N116" s="15"/>
      <c r="O116" s="15"/>
      <c r="P116" s="22"/>
      <c r="Q116" s="22"/>
      <c r="R116" s="22"/>
      <c r="S116" s="18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20"/>
    </row>
    <row r="117" spans="1:33" ht="15.75" customHeight="1" x14ac:dyDescent="0.2">
      <c r="A117" s="13"/>
      <c r="B117" s="13"/>
      <c r="C117" s="22"/>
      <c r="D117" s="15"/>
      <c r="E117" s="15"/>
      <c r="F117" s="14"/>
      <c r="G117" s="14"/>
      <c r="H117" s="15"/>
      <c r="I117" s="15"/>
      <c r="J117" s="22"/>
      <c r="K117" s="22"/>
      <c r="L117" s="15"/>
      <c r="M117" s="15"/>
      <c r="N117" s="15"/>
      <c r="O117" s="15"/>
      <c r="P117" s="22"/>
      <c r="Q117" s="22"/>
      <c r="R117" s="22"/>
      <c r="S117" s="18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20"/>
    </row>
    <row r="118" spans="1:33" ht="15.75" customHeight="1" x14ac:dyDescent="0.2">
      <c r="A118" s="13"/>
      <c r="B118" s="13"/>
      <c r="C118" s="22"/>
      <c r="D118" s="15"/>
      <c r="E118" s="15"/>
      <c r="F118" s="14"/>
      <c r="G118" s="14"/>
      <c r="H118" s="15"/>
      <c r="I118" s="15"/>
      <c r="J118" s="22"/>
      <c r="K118" s="22"/>
      <c r="L118" s="15"/>
      <c r="M118" s="15"/>
      <c r="N118" s="15"/>
      <c r="O118" s="15"/>
      <c r="P118" s="22"/>
      <c r="Q118" s="22"/>
      <c r="R118" s="22"/>
      <c r="S118" s="18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20"/>
    </row>
    <row r="119" spans="1:33" ht="15.75" customHeight="1" x14ac:dyDescent="0.2">
      <c r="A119" s="13"/>
      <c r="B119" s="13"/>
      <c r="C119" s="22"/>
      <c r="D119" s="15"/>
      <c r="E119" s="15"/>
      <c r="F119" s="14"/>
      <c r="G119" s="14"/>
      <c r="H119" s="15"/>
      <c r="I119" s="15"/>
      <c r="J119" s="22"/>
      <c r="K119" s="22"/>
      <c r="L119" s="15"/>
      <c r="M119" s="15"/>
      <c r="N119" s="15"/>
      <c r="O119" s="15"/>
      <c r="P119" s="22"/>
      <c r="Q119" s="22"/>
      <c r="R119" s="22"/>
      <c r="S119" s="18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20"/>
    </row>
    <row r="120" spans="1:33" ht="15.75" customHeight="1" x14ac:dyDescent="0.2">
      <c r="A120" s="13"/>
      <c r="B120" s="13"/>
      <c r="C120" s="22"/>
      <c r="D120" s="15"/>
      <c r="E120" s="15"/>
      <c r="F120" s="14"/>
      <c r="G120" s="14"/>
      <c r="H120" s="15"/>
      <c r="I120" s="15"/>
      <c r="J120" s="22"/>
      <c r="K120" s="22"/>
      <c r="L120" s="15"/>
      <c r="M120" s="15"/>
      <c r="N120" s="15"/>
      <c r="O120" s="15"/>
      <c r="P120" s="22"/>
      <c r="Q120" s="22"/>
      <c r="R120" s="22"/>
      <c r="S120" s="18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20"/>
    </row>
    <row r="121" spans="1:33" ht="15.75" customHeight="1" x14ac:dyDescent="0.2">
      <c r="A121" s="13"/>
      <c r="B121" s="13"/>
      <c r="C121" s="22"/>
      <c r="D121" s="15"/>
      <c r="E121" s="15"/>
      <c r="F121" s="14"/>
      <c r="G121" s="14"/>
      <c r="H121" s="15"/>
      <c r="I121" s="15"/>
      <c r="J121" s="22"/>
      <c r="K121" s="22"/>
      <c r="L121" s="15"/>
      <c r="M121" s="15"/>
      <c r="N121" s="15"/>
      <c r="O121" s="15"/>
      <c r="P121" s="22"/>
      <c r="Q121" s="22"/>
      <c r="R121" s="22"/>
      <c r="S121" s="18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20"/>
    </row>
    <row r="122" spans="1:33" ht="15.75" customHeight="1" x14ac:dyDescent="0.2">
      <c r="A122" s="13"/>
      <c r="B122" s="13"/>
      <c r="C122" s="22"/>
      <c r="D122" s="15"/>
      <c r="E122" s="15"/>
      <c r="F122" s="14"/>
      <c r="G122" s="14"/>
      <c r="H122" s="15"/>
      <c r="I122" s="15"/>
      <c r="J122" s="22"/>
      <c r="K122" s="22"/>
      <c r="L122" s="15"/>
      <c r="M122" s="15"/>
      <c r="N122" s="15"/>
      <c r="O122" s="15"/>
      <c r="P122" s="22"/>
      <c r="Q122" s="22"/>
      <c r="R122" s="22"/>
      <c r="S122" s="18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20"/>
    </row>
    <row r="123" spans="1:33" ht="15.75" customHeight="1" x14ac:dyDescent="0.2">
      <c r="A123" s="13"/>
      <c r="B123" s="13"/>
      <c r="C123" s="22"/>
      <c r="D123" s="15"/>
      <c r="E123" s="15"/>
      <c r="F123" s="14"/>
      <c r="G123" s="14"/>
      <c r="H123" s="15"/>
      <c r="I123" s="15"/>
      <c r="J123" s="22"/>
      <c r="K123" s="22"/>
      <c r="L123" s="15"/>
      <c r="M123" s="15"/>
      <c r="N123" s="15"/>
      <c r="O123" s="15"/>
      <c r="P123" s="22"/>
      <c r="Q123" s="22"/>
      <c r="R123" s="22"/>
      <c r="S123" s="18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20"/>
    </row>
    <row r="124" spans="1:33" ht="15.75" customHeight="1" x14ac:dyDescent="0.2">
      <c r="A124" s="13"/>
      <c r="B124" s="13"/>
      <c r="C124" s="22"/>
      <c r="D124" s="15"/>
      <c r="E124" s="15"/>
      <c r="F124" s="14"/>
      <c r="G124" s="14"/>
      <c r="H124" s="15"/>
      <c r="I124" s="15"/>
      <c r="J124" s="22"/>
      <c r="K124" s="22"/>
      <c r="L124" s="15"/>
      <c r="M124" s="15"/>
      <c r="N124" s="15"/>
      <c r="O124" s="15"/>
      <c r="P124" s="22"/>
      <c r="Q124" s="22"/>
      <c r="R124" s="22"/>
      <c r="S124" s="18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20"/>
    </row>
    <row r="125" spans="1:33" ht="15.75" customHeight="1" x14ac:dyDescent="0.2">
      <c r="A125" s="13"/>
      <c r="B125" s="13"/>
      <c r="C125" s="22"/>
      <c r="D125" s="15"/>
      <c r="E125" s="15"/>
      <c r="F125" s="14"/>
      <c r="G125" s="14"/>
      <c r="H125" s="15"/>
      <c r="I125" s="15"/>
      <c r="J125" s="22"/>
      <c r="K125" s="22"/>
      <c r="L125" s="15"/>
      <c r="M125" s="15"/>
      <c r="N125" s="15"/>
      <c r="O125" s="15"/>
      <c r="P125" s="22"/>
      <c r="Q125" s="22"/>
      <c r="R125" s="22"/>
      <c r="S125" s="18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20"/>
    </row>
    <row r="126" spans="1:33" ht="15.75" customHeight="1" x14ac:dyDescent="0.2">
      <c r="A126" s="13"/>
      <c r="B126" s="13"/>
      <c r="C126" s="22"/>
      <c r="D126" s="15"/>
      <c r="E126" s="15"/>
      <c r="F126" s="14"/>
      <c r="G126" s="14"/>
      <c r="H126" s="15"/>
      <c r="I126" s="15"/>
      <c r="J126" s="22"/>
      <c r="K126" s="22"/>
      <c r="L126" s="15"/>
      <c r="M126" s="15"/>
      <c r="N126" s="15"/>
      <c r="O126" s="15"/>
      <c r="P126" s="22"/>
      <c r="Q126" s="22"/>
      <c r="R126" s="22"/>
      <c r="S126" s="18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20"/>
    </row>
    <row r="127" spans="1:33" ht="15.75" customHeight="1" x14ac:dyDescent="0.2">
      <c r="A127" s="13"/>
      <c r="B127" s="13"/>
      <c r="C127" s="22"/>
      <c r="D127" s="15"/>
      <c r="E127" s="15"/>
      <c r="F127" s="14"/>
      <c r="G127" s="14"/>
      <c r="H127" s="15"/>
      <c r="I127" s="15"/>
      <c r="J127" s="22"/>
      <c r="K127" s="22"/>
      <c r="L127" s="15"/>
      <c r="M127" s="15"/>
      <c r="N127" s="15"/>
      <c r="O127" s="15"/>
      <c r="P127" s="22"/>
      <c r="Q127" s="22"/>
      <c r="R127" s="22"/>
      <c r="S127" s="18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20"/>
    </row>
    <row r="128" spans="1:33" ht="15.75" customHeight="1" x14ac:dyDescent="0.2">
      <c r="A128" s="13"/>
      <c r="B128" s="13"/>
      <c r="C128" s="22"/>
      <c r="D128" s="15"/>
      <c r="E128" s="15"/>
      <c r="F128" s="14"/>
      <c r="G128" s="14"/>
      <c r="H128" s="15"/>
      <c r="I128" s="15"/>
      <c r="J128" s="22"/>
      <c r="K128" s="22"/>
      <c r="L128" s="15"/>
      <c r="M128" s="15"/>
      <c r="N128" s="15"/>
      <c r="O128" s="15"/>
      <c r="P128" s="22"/>
      <c r="Q128" s="22"/>
      <c r="R128" s="22"/>
      <c r="S128" s="18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20"/>
    </row>
    <row r="129" spans="1:33" ht="15.75" customHeight="1" x14ac:dyDescent="0.2">
      <c r="A129" s="13"/>
      <c r="B129" s="13"/>
      <c r="C129" s="22"/>
      <c r="D129" s="15"/>
      <c r="E129" s="15"/>
      <c r="F129" s="14"/>
      <c r="G129" s="14"/>
      <c r="H129" s="15"/>
      <c r="I129" s="15"/>
      <c r="J129" s="22"/>
      <c r="K129" s="22"/>
      <c r="L129" s="15"/>
      <c r="M129" s="15"/>
      <c r="N129" s="15"/>
      <c r="O129" s="15"/>
      <c r="P129" s="22"/>
      <c r="Q129" s="22"/>
      <c r="R129" s="22"/>
      <c r="S129" s="18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20"/>
    </row>
    <row r="130" spans="1:33" ht="15.75" customHeight="1" x14ac:dyDescent="0.2">
      <c r="A130" s="13"/>
      <c r="B130" s="13"/>
      <c r="C130" s="22"/>
      <c r="D130" s="15"/>
      <c r="E130" s="15"/>
      <c r="F130" s="14"/>
      <c r="G130" s="14"/>
      <c r="H130" s="15"/>
      <c r="I130" s="15"/>
      <c r="J130" s="22"/>
      <c r="K130" s="22"/>
      <c r="L130" s="15"/>
      <c r="M130" s="15"/>
      <c r="N130" s="15"/>
      <c r="O130" s="15"/>
      <c r="P130" s="22"/>
      <c r="Q130" s="22"/>
      <c r="R130" s="22"/>
      <c r="S130" s="18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20"/>
    </row>
    <row r="131" spans="1:33" ht="15.75" customHeight="1" x14ac:dyDescent="0.2">
      <c r="A131" s="13"/>
      <c r="B131" s="13"/>
      <c r="C131" s="22"/>
      <c r="D131" s="15"/>
      <c r="E131" s="15"/>
      <c r="F131" s="14"/>
      <c r="G131" s="14"/>
      <c r="H131" s="15"/>
      <c r="I131" s="15"/>
      <c r="J131" s="22"/>
      <c r="K131" s="22"/>
      <c r="L131" s="15"/>
      <c r="M131" s="15"/>
      <c r="N131" s="15"/>
      <c r="O131" s="15"/>
      <c r="P131" s="22"/>
      <c r="Q131" s="22"/>
      <c r="R131" s="22"/>
      <c r="S131" s="18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20"/>
    </row>
    <row r="132" spans="1:33" ht="15.75" customHeight="1" x14ac:dyDescent="0.2">
      <c r="A132" s="13"/>
      <c r="B132" s="13"/>
      <c r="C132" s="22"/>
      <c r="D132" s="15"/>
      <c r="E132" s="15"/>
      <c r="F132" s="14"/>
      <c r="G132" s="14"/>
      <c r="H132" s="15"/>
      <c r="I132" s="15"/>
      <c r="J132" s="22"/>
      <c r="K132" s="22"/>
      <c r="L132" s="15"/>
      <c r="M132" s="15"/>
      <c r="N132" s="15"/>
      <c r="O132" s="15"/>
      <c r="P132" s="22"/>
      <c r="Q132" s="22"/>
      <c r="R132" s="22"/>
      <c r="S132" s="18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20"/>
    </row>
    <row r="133" spans="1:33" ht="15.75" customHeight="1" x14ac:dyDescent="0.2">
      <c r="A133" s="13"/>
      <c r="B133" s="13"/>
      <c r="C133" s="22"/>
      <c r="D133" s="15"/>
      <c r="E133" s="15"/>
      <c r="F133" s="14"/>
      <c r="G133" s="14"/>
      <c r="H133" s="15"/>
      <c r="I133" s="15"/>
      <c r="J133" s="22"/>
      <c r="K133" s="22"/>
      <c r="L133" s="15"/>
      <c r="M133" s="15"/>
      <c r="N133" s="15"/>
      <c r="O133" s="15"/>
      <c r="P133" s="22"/>
      <c r="Q133" s="22"/>
      <c r="R133" s="22"/>
      <c r="S133" s="18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20"/>
    </row>
    <row r="134" spans="1:33" ht="15.75" customHeight="1" x14ac:dyDescent="0.2">
      <c r="A134" s="13"/>
      <c r="B134" s="13"/>
      <c r="C134" s="22"/>
      <c r="D134" s="15"/>
      <c r="E134" s="15"/>
      <c r="F134" s="14"/>
      <c r="G134" s="14"/>
      <c r="H134" s="15"/>
      <c r="I134" s="15"/>
      <c r="J134" s="22"/>
      <c r="K134" s="22"/>
      <c r="L134" s="15"/>
      <c r="M134" s="15"/>
      <c r="N134" s="15"/>
      <c r="O134" s="15"/>
      <c r="P134" s="22"/>
      <c r="Q134" s="22"/>
      <c r="R134" s="22"/>
      <c r="S134" s="18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20"/>
    </row>
    <row r="135" spans="1:33" ht="15.75" customHeight="1" x14ac:dyDescent="0.2">
      <c r="A135" s="13"/>
      <c r="B135" s="13"/>
      <c r="C135" s="22"/>
      <c r="D135" s="15"/>
      <c r="E135" s="15"/>
      <c r="F135" s="14"/>
      <c r="G135" s="14"/>
      <c r="H135" s="15"/>
      <c r="I135" s="15"/>
      <c r="J135" s="22"/>
      <c r="K135" s="22"/>
      <c r="L135" s="15"/>
      <c r="M135" s="15"/>
      <c r="N135" s="15"/>
      <c r="O135" s="15"/>
      <c r="P135" s="22"/>
      <c r="Q135" s="22"/>
      <c r="R135" s="22"/>
      <c r="S135" s="18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20"/>
    </row>
    <row r="136" spans="1:33" ht="15.75" customHeight="1" x14ac:dyDescent="0.2">
      <c r="A136" s="13"/>
      <c r="B136" s="13"/>
      <c r="C136" s="22"/>
      <c r="D136" s="15"/>
      <c r="E136" s="15"/>
      <c r="F136" s="14"/>
      <c r="G136" s="14"/>
      <c r="H136" s="15"/>
      <c r="I136" s="15"/>
      <c r="J136" s="22"/>
      <c r="K136" s="22"/>
      <c r="L136" s="15"/>
      <c r="M136" s="15"/>
      <c r="N136" s="15"/>
      <c r="O136" s="15"/>
      <c r="P136" s="22"/>
      <c r="Q136" s="22"/>
      <c r="R136" s="22"/>
      <c r="S136" s="18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20"/>
    </row>
    <row r="137" spans="1:33" ht="15.75" customHeight="1" x14ac:dyDescent="0.2">
      <c r="A137" s="13"/>
      <c r="B137" s="13"/>
      <c r="C137" s="22"/>
      <c r="D137" s="15"/>
      <c r="E137" s="15"/>
      <c r="F137" s="14"/>
      <c r="G137" s="14"/>
      <c r="H137" s="15"/>
      <c r="I137" s="15"/>
      <c r="J137" s="22"/>
      <c r="K137" s="22"/>
      <c r="L137" s="15"/>
      <c r="M137" s="15"/>
      <c r="N137" s="15"/>
      <c r="O137" s="15"/>
      <c r="P137" s="22"/>
      <c r="Q137" s="22"/>
      <c r="R137" s="22"/>
      <c r="S137" s="18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20"/>
    </row>
    <row r="138" spans="1:33" ht="15.75" customHeight="1" x14ac:dyDescent="0.2">
      <c r="A138" s="13"/>
      <c r="B138" s="13"/>
      <c r="C138" s="22"/>
      <c r="D138" s="15"/>
      <c r="E138" s="15"/>
      <c r="F138" s="14"/>
      <c r="G138" s="14"/>
      <c r="H138" s="15"/>
      <c r="I138" s="15"/>
      <c r="J138" s="22"/>
      <c r="K138" s="22"/>
      <c r="L138" s="15"/>
      <c r="M138" s="15"/>
      <c r="N138" s="15"/>
      <c r="O138" s="15"/>
      <c r="P138" s="22"/>
      <c r="Q138" s="22"/>
      <c r="R138" s="22"/>
      <c r="S138" s="18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20"/>
    </row>
    <row r="139" spans="1:33" ht="15.75" customHeight="1" x14ac:dyDescent="0.2">
      <c r="A139" s="13"/>
      <c r="B139" s="13"/>
      <c r="C139" s="22"/>
      <c r="D139" s="15"/>
      <c r="E139" s="15"/>
      <c r="F139" s="14"/>
      <c r="G139" s="14"/>
      <c r="H139" s="15"/>
      <c r="I139" s="15"/>
      <c r="J139" s="22"/>
      <c r="K139" s="22"/>
      <c r="L139" s="15"/>
      <c r="M139" s="15"/>
      <c r="N139" s="15"/>
      <c r="O139" s="15"/>
      <c r="P139" s="22"/>
      <c r="Q139" s="22"/>
      <c r="R139" s="22"/>
      <c r="S139" s="18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20"/>
    </row>
    <row r="140" spans="1:33" ht="15.75" customHeight="1" x14ac:dyDescent="0.2">
      <c r="A140" s="13"/>
      <c r="B140" s="13"/>
      <c r="C140" s="22"/>
      <c r="D140" s="15"/>
      <c r="E140" s="15"/>
      <c r="F140" s="14"/>
      <c r="G140" s="14"/>
      <c r="H140" s="15"/>
      <c r="I140" s="15"/>
      <c r="J140" s="22"/>
      <c r="K140" s="22"/>
      <c r="L140" s="15"/>
      <c r="M140" s="15"/>
      <c r="N140" s="15"/>
      <c r="O140" s="15"/>
      <c r="P140" s="22"/>
      <c r="Q140" s="22"/>
      <c r="R140" s="22"/>
      <c r="S140" s="18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20"/>
    </row>
    <row r="141" spans="1:33" ht="15.75" customHeight="1" x14ac:dyDescent="0.2">
      <c r="A141" s="13"/>
      <c r="B141" s="13"/>
      <c r="C141" s="22"/>
      <c r="D141" s="15"/>
      <c r="E141" s="15"/>
      <c r="F141" s="14"/>
      <c r="G141" s="14"/>
      <c r="H141" s="15"/>
      <c r="I141" s="15"/>
      <c r="J141" s="22"/>
      <c r="K141" s="22"/>
      <c r="L141" s="15"/>
      <c r="M141" s="15"/>
      <c r="N141" s="15"/>
      <c r="O141" s="15"/>
      <c r="P141" s="22"/>
      <c r="Q141" s="22"/>
      <c r="R141" s="22"/>
      <c r="S141" s="18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20"/>
    </row>
    <row r="142" spans="1:33" ht="15.75" customHeight="1" x14ac:dyDescent="0.2">
      <c r="A142" s="13"/>
      <c r="B142" s="13"/>
      <c r="C142" s="22"/>
      <c r="D142" s="15"/>
      <c r="E142" s="15"/>
      <c r="F142" s="14"/>
      <c r="G142" s="14"/>
      <c r="H142" s="15"/>
      <c r="I142" s="15"/>
      <c r="J142" s="22"/>
      <c r="K142" s="22"/>
      <c r="L142" s="15"/>
      <c r="M142" s="15"/>
      <c r="N142" s="15"/>
      <c r="O142" s="15"/>
      <c r="P142" s="22"/>
      <c r="Q142" s="22"/>
      <c r="R142" s="22"/>
      <c r="S142" s="18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20"/>
    </row>
    <row r="143" spans="1:33" ht="15.75" customHeight="1" x14ac:dyDescent="0.2">
      <c r="A143" s="13"/>
      <c r="B143" s="13"/>
      <c r="C143" s="22"/>
      <c r="D143" s="15"/>
      <c r="E143" s="15"/>
      <c r="F143" s="14"/>
      <c r="G143" s="14"/>
      <c r="H143" s="15"/>
      <c r="I143" s="15"/>
      <c r="J143" s="22"/>
      <c r="K143" s="22"/>
      <c r="L143" s="15"/>
      <c r="M143" s="15"/>
      <c r="N143" s="15"/>
      <c r="O143" s="15"/>
      <c r="P143" s="22"/>
      <c r="Q143" s="22"/>
      <c r="R143" s="22"/>
      <c r="S143" s="18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20"/>
    </row>
    <row r="144" spans="1:33" ht="15.75" customHeight="1" x14ac:dyDescent="0.2">
      <c r="A144" s="13"/>
      <c r="B144" s="13"/>
      <c r="C144" s="22"/>
      <c r="D144" s="15"/>
      <c r="E144" s="15"/>
      <c r="F144" s="14"/>
      <c r="G144" s="14"/>
      <c r="H144" s="15"/>
      <c r="I144" s="15"/>
      <c r="J144" s="22"/>
      <c r="K144" s="22"/>
      <c r="L144" s="15"/>
      <c r="M144" s="15"/>
      <c r="N144" s="15"/>
      <c r="O144" s="15"/>
      <c r="P144" s="22"/>
      <c r="Q144" s="22"/>
      <c r="R144" s="22"/>
      <c r="S144" s="18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20"/>
    </row>
    <row r="145" spans="1:33" ht="15.75" customHeight="1" x14ac:dyDescent="0.2">
      <c r="A145" s="13"/>
      <c r="B145" s="13"/>
      <c r="C145" s="22"/>
      <c r="D145" s="15"/>
      <c r="E145" s="15"/>
      <c r="F145" s="14"/>
      <c r="G145" s="14"/>
      <c r="H145" s="15"/>
      <c r="I145" s="15"/>
      <c r="J145" s="22"/>
      <c r="K145" s="22"/>
      <c r="L145" s="15"/>
      <c r="M145" s="15"/>
      <c r="N145" s="15"/>
      <c r="O145" s="15"/>
      <c r="P145" s="22"/>
      <c r="Q145" s="22"/>
      <c r="R145" s="22"/>
      <c r="S145" s="18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20"/>
    </row>
    <row r="146" spans="1:33" ht="15.75" customHeight="1" x14ac:dyDescent="0.2">
      <c r="A146" s="13"/>
      <c r="B146" s="13"/>
      <c r="C146" s="22"/>
      <c r="D146" s="15"/>
      <c r="E146" s="15"/>
      <c r="F146" s="14"/>
      <c r="G146" s="14"/>
      <c r="H146" s="15"/>
      <c r="I146" s="15"/>
      <c r="J146" s="22"/>
      <c r="K146" s="22"/>
      <c r="L146" s="15"/>
      <c r="M146" s="15"/>
      <c r="N146" s="15"/>
      <c r="O146" s="15"/>
      <c r="P146" s="22"/>
      <c r="Q146" s="22"/>
      <c r="R146" s="22"/>
      <c r="S146" s="18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20"/>
    </row>
    <row r="147" spans="1:33" ht="15.75" customHeight="1" x14ac:dyDescent="0.2">
      <c r="A147" s="13"/>
      <c r="B147" s="13"/>
      <c r="C147" s="22"/>
      <c r="D147" s="15"/>
      <c r="E147" s="15"/>
      <c r="F147" s="14"/>
      <c r="G147" s="14"/>
      <c r="H147" s="15"/>
      <c r="I147" s="15"/>
      <c r="J147" s="22"/>
      <c r="K147" s="22"/>
      <c r="L147" s="15"/>
      <c r="M147" s="15"/>
      <c r="N147" s="15"/>
      <c r="O147" s="15"/>
      <c r="P147" s="22"/>
      <c r="Q147" s="22"/>
      <c r="R147" s="22"/>
      <c r="S147" s="18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20"/>
    </row>
    <row r="148" spans="1:33" ht="15.75" customHeight="1" x14ac:dyDescent="0.2">
      <c r="A148" s="13"/>
      <c r="B148" s="13"/>
      <c r="C148" s="22"/>
      <c r="D148" s="15"/>
      <c r="E148" s="15"/>
      <c r="F148" s="14"/>
      <c r="G148" s="14"/>
      <c r="H148" s="15"/>
      <c r="I148" s="15"/>
      <c r="J148" s="22"/>
      <c r="K148" s="22"/>
      <c r="L148" s="15"/>
      <c r="M148" s="15"/>
      <c r="N148" s="15"/>
      <c r="O148" s="15"/>
      <c r="P148" s="22"/>
      <c r="Q148" s="22"/>
      <c r="R148" s="22"/>
      <c r="S148" s="18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20"/>
    </row>
    <row r="149" spans="1:33" ht="15.75" customHeight="1" x14ac:dyDescent="0.2">
      <c r="A149" s="13"/>
      <c r="B149" s="13"/>
      <c r="C149" s="22"/>
      <c r="D149" s="15"/>
      <c r="E149" s="15"/>
      <c r="F149" s="14"/>
      <c r="G149" s="14"/>
      <c r="H149" s="15"/>
      <c r="I149" s="15"/>
      <c r="J149" s="22"/>
      <c r="K149" s="22"/>
      <c r="L149" s="15"/>
      <c r="M149" s="15"/>
      <c r="N149" s="15"/>
      <c r="O149" s="15"/>
      <c r="P149" s="22"/>
      <c r="Q149" s="22"/>
      <c r="R149" s="22"/>
      <c r="S149" s="18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20"/>
    </row>
    <row r="150" spans="1:33" ht="15.75" customHeight="1" x14ac:dyDescent="0.2">
      <c r="A150" s="13"/>
      <c r="B150" s="13"/>
      <c r="C150" s="22"/>
      <c r="D150" s="15"/>
      <c r="E150" s="15"/>
      <c r="F150" s="14"/>
      <c r="G150" s="14"/>
      <c r="H150" s="15"/>
      <c r="I150" s="15"/>
      <c r="J150" s="22"/>
      <c r="K150" s="22"/>
      <c r="L150" s="15"/>
      <c r="M150" s="15"/>
      <c r="N150" s="15"/>
      <c r="O150" s="15"/>
      <c r="P150" s="22"/>
      <c r="Q150" s="22"/>
      <c r="R150" s="22"/>
      <c r="S150" s="18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20"/>
    </row>
    <row r="151" spans="1:33" ht="15.75" customHeight="1" x14ac:dyDescent="0.2">
      <c r="A151" s="13"/>
      <c r="B151" s="13"/>
      <c r="C151" s="22"/>
      <c r="D151" s="15"/>
      <c r="E151" s="15"/>
      <c r="F151" s="14"/>
      <c r="G151" s="14"/>
      <c r="H151" s="15"/>
      <c r="I151" s="15"/>
      <c r="J151" s="22"/>
      <c r="K151" s="22"/>
      <c r="L151" s="15"/>
      <c r="M151" s="15"/>
      <c r="N151" s="15"/>
      <c r="O151" s="15"/>
      <c r="P151" s="22"/>
      <c r="Q151" s="22"/>
      <c r="R151" s="22"/>
      <c r="S151" s="18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20"/>
    </row>
    <row r="152" spans="1:33" ht="15.75" customHeight="1" x14ac:dyDescent="0.2">
      <c r="A152" s="13"/>
      <c r="B152" s="13"/>
      <c r="C152" s="22"/>
      <c r="D152" s="15"/>
      <c r="E152" s="15"/>
      <c r="F152" s="14"/>
      <c r="G152" s="14"/>
      <c r="H152" s="15"/>
      <c r="I152" s="15"/>
      <c r="J152" s="22"/>
      <c r="K152" s="22"/>
      <c r="L152" s="15"/>
      <c r="M152" s="15"/>
      <c r="N152" s="15"/>
      <c r="O152" s="15"/>
      <c r="P152" s="22"/>
      <c r="Q152" s="22"/>
      <c r="R152" s="22"/>
      <c r="S152" s="18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20"/>
    </row>
    <row r="153" spans="1:33" ht="15.75" customHeight="1" x14ac:dyDescent="0.2">
      <c r="A153" s="13"/>
      <c r="B153" s="13"/>
      <c r="C153" s="22"/>
      <c r="D153" s="15"/>
      <c r="E153" s="15"/>
      <c r="F153" s="14"/>
      <c r="G153" s="14"/>
      <c r="H153" s="15"/>
      <c r="I153" s="15"/>
      <c r="J153" s="22"/>
      <c r="K153" s="22"/>
      <c r="L153" s="15"/>
      <c r="M153" s="15"/>
      <c r="N153" s="15"/>
      <c r="O153" s="15"/>
      <c r="P153" s="22"/>
      <c r="Q153" s="22"/>
      <c r="R153" s="22"/>
      <c r="S153" s="18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20"/>
    </row>
    <row r="154" spans="1:33" ht="15.75" customHeight="1" x14ac:dyDescent="0.2">
      <c r="A154" s="13"/>
      <c r="B154" s="13"/>
      <c r="C154" s="22"/>
      <c r="D154" s="15"/>
      <c r="E154" s="15"/>
      <c r="F154" s="14"/>
      <c r="G154" s="14"/>
      <c r="H154" s="15"/>
      <c r="I154" s="15"/>
      <c r="J154" s="22"/>
      <c r="K154" s="22"/>
      <c r="L154" s="15"/>
      <c r="M154" s="15"/>
      <c r="N154" s="15"/>
      <c r="O154" s="15"/>
      <c r="P154" s="22"/>
      <c r="Q154" s="22"/>
      <c r="R154" s="22"/>
      <c r="S154" s="18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20"/>
    </row>
    <row r="155" spans="1:33" ht="15.75" customHeight="1" x14ac:dyDescent="0.2">
      <c r="A155" s="13"/>
      <c r="B155" s="13"/>
      <c r="C155" s="22"/>
      <c r="D155" s="15"/>
      <c r="E155" s="15"/>
      <c r="F155" s="14"/>
      <c r="G155" s="14"/>
      <c r="H155" s="15"/>
      <c r="I155" s="15"/>
      <c r="J155" s="22"/>
      <c r="K155" s="22"/>
      <c r="L155" s="15"/>
      <c r="M155" s="15"/>
      <c r="N155" s="15"/>
      <c r="O155" s="15"/>
      <c r="P155" s="22"/>
      <c r="Q155" s="22"/>
      <c r="R155" s="22"/>
      <c r="S155" s="18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20"/>
    </row>
    <row r="156" spans="1:33" ht="15.75" customHeight="1" x14ac:dyDescent="0.2">
      <c r="A156" s="13"/>
      <c r="B156" s="13"/>
      <c r="C156" s="22"/>
      <c r="D156" s="15"/>
      <c r="E156" s="15"/>
      <c r="F156" s="14"/>
      <c r="G156" s="14"/>
      <c r="H156" s="15"/>
      <c r="I156" s="15"/>
      <c r="J156" s="22"/>
      <c r="K156" s="22"/>
      <c r="L156" s="15"/>
      <c r="M156" s="15"/>
      <c r="N156" s="15"/>
      <c r="O156" s="15"/>
      <c r="P156" s="22"/>
      <c r="Q156" s="22"/>
      <c r="R156" s="22"/>
      <c r="S156" s="18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20"/>
    </row>
    <row r="157" spans="1:33" ht="15.75" customHeight="1" x14ac:dyDescent="0.2">
      <c r="A157" s="13"/>
      <c r="B157" s="13"/>
      <c r="C157" s="22"/>
      <c r="D157" s="15"/>
      <c r="E157" s="15"/>
      <c r="F157" s="14"/>
      <c r="G157" s="14"/>
      <c r="H157" s="15"/>
      <c r="I157" s="15"/>
      <c r="J157" s="22"/>
      <c r="K157" s="22"/>
      <c r="L157" s="15"/>
      <c r="M157" s="15"/>
      <c r="N157" s="15"/>
      <c r="O157" s="15"/>
      <c r="P157" s="22"/>
      <c r="Q157" s="22"/>
      <c r="R157" s="22"/>
      <c r="S157" s="18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20"/>
    </row>
    <row r="158" spans="1:33" ht="15.75" customHeight="1" x14ac:dyDescent="0.2">
      <c r="A158" s="13"/>
      <c r="B158" s="13"/>
      <c r="C158" s="22"/>
      <c r="D158" s="15"/>
      <c r="E158" s="15"/>
      <c r="F158" s="14"/>
      <c r="G158" s="14"/>
      <c r="H158" s="15"/>
      <c r="I158" s="15"/>
      <c r="J158" s="22"/>
      <c r="K158" s="22"/>
      <c r="L158" s="15"/>
      <c r="M158" s="15"/>
      <c r="N158" s="15"/>
      <c r="O158" s="15"/>
      <c r="P158" s="22"/>
      <c r="Q158" s="22"/>
      <c r="R158" s="22"/>
      <c r="S158" s="18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20"/>
    </row>
    <row r="159" spans="1:33" ht="15.75" customHeight="1" x14ac:dyDescent="0.2">
      <c r="A159" s="13"/>
      <c r="B159" s="13"/>
      <c r="C159" s="22"/>
      <c r="D159" s="15"/>
      <c r="E159" s="15"/>
      <c r="F159" s="14"/>
      <c r="G159" s="14"/>
      <c r="H159" s="15"/>
      <c r="I159" s="15"/>
      <c r="J159" s="22"/>
      <c r="K159" s="22"/>
      <c r="L159" s="15"/>
      <c r="M159" s="15"/>
      <c r="N159" s="15"/>
      <c r="O159" s="15"/>
      <c r="P159" s="22"/>
      <c r="Q159" s="22"/>
      <c r="R159" s="22"/>
      <c r="S159" s="18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20"/>
    </row>
    <row r="160" spans="1:33" ht="15.75" customHeight="1" x14ac:dyDescent="0.2">
      <c r="A160" s="13"/>
      <c r="B160" s="13"/>
      <c r="C160" s="22"/>
      <c r="D160" s="15"/>
      <c r="E160" s="15"/>
      <c r="F160" s="14"/>
      <c r="G160" s="14"/>
      <c r="H160" s="15"/>
      <c r="I160" s="15"/>
      <c r="J160" s="22"/>
      <c r="K160" s="22"/>
      <c r="L160" s="15"/>
      <c r="M160" s="15"/>
      <c r="N160" s="15"/>
      <c r="O160" s="15"/>
      <c r="P160" s="22"/>
      <c r="Q160" s="22"/>
      <c r="R160" s="22"/>
      <c r="S160" s="18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20"/>
    </row>
    <row r="161" spans="1:33" ht="15.75" customHeight="1" x14ac:dyDescent="0.2">
      <c r="A161" s="13"/>
      <c r="B161" s="13"/>
      <c r="C161" s="22"/>
      <c r="D161" s="15"/>
      <c r="E161" s="15"/>
      <c r="F161" s="14"/>
      <c r="G161" s="14"/>
      <c r="H161" s="15"/>
      <c r="I161" s="15"/>
      <c r="J161" s="22"/>
      <c r="K161" s="22"/>
      <c r="L161" s="15"/>
      <c r="M161" s="15"/>
      <c r="N161" s="15"/>
      <c r="O161" s="15"/>
      <c r="P161" s="22"/>
      <c r="Q161" s="22"/>
      <c r="R161" s="22"/>
      <c r="S161" s="18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20"/>
    </row>
    <row r="162" spans="1:33" ht="15.75" customHeight="1" x14ac:dyDescent="0.2">
      <c r="A162" s="13"/>
      <c r="B162" s="13"/>
      <c r="C162" s="22"/>
      <c r="D162" s="15"/>
      <c r="E162" s="15"/>
      <c r="F162" s="14"/>
      <c r="G162" s="14"/>
      <c r="H162" s="15"/>
      <c r="I162" s="15"/>
      <c r="J162" s="22"/>
      <c r="K162" s="22"/>
      <c r="L162" s="15"/>
      <c r="M162" s="15"/>
      <c r="N162" s="15"/>
      <c r="O162" s="15"/>
      <c r="P162" s="22"/>
      <c r="Q162" s="22"/>
      <c r="R162" s="22"/>
      <c r="S162" s="18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20"/>
    </row>
    <row r="163" spans="1:33" ht="15.75" customHeight="1" x14ac:dyDescent="0.2">
      <c r="A163" s="13"/>
      <c r="B163" s="13"/>
      <c r="C163" s="22"/>
      <c r="D163" s="15"/>
      <c r="E163" s="15"/>
      <c r="F163" s="14"/>
      <c r="G163" s="14"/>
      <c r="H163" s="15"/>
      <c r="I163" s="15"/>
      <c r="J163" s="22"/>
      <c r="K163" s="22"/>
      <c r="L163" s="15"/>
      <c r="M163" s="15"/>
      <c r="N163" s="15"/>
      <c r="O163" s="15"/>
      <c r="P163" s="22"/>
      <c r="Q163" s="22"/>
      <c r="R163" s="22"/>
      <c r="S163" s="18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20"/>
    </row>
    <row r="164" spans="1:33" ht="15.75" customHeight="1" x14ac:dyDescent="0.2">
      <c r="A164" s="13"/>
      <c r="B164" s="13"/>
      <c r="C164" s="22"/>
      <c r="D164" s="15"/>
      <c r="E164" s="15"/>
      <c r="F164" s="14"/>
      <c r="G164" s="14"/>
      <c r="H164" s="15"/>
      <c r="I164" s="15"/>
      <c r="J164" s="22"/>
      <c r="K164" s="22"/>
      <c r="L164" s="15"/>
      <c r="M164" s="15"/>
      <c r="N164" s="15"/>
      <c r="O164" s="15"/>
      <c r="P164" s="22"/>
      <c r="Q164" s="22"/>
      <c r="R164" s="22"/>
      <c r="S164" s="18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20"/>
    </row>
    <row r="165" spans="1:33" ht="15.75" customHeight="1" x14ac:dyDescent="0.2">
      <c r="A165" s="13"/>
      <c r="B165" s="13"/>
      <c r="C165" s="22"/>
      <c r="D165" s="15"/>
      <c r="E165" s="15"/>
      <c r="F165" s="14"/>
      <c r="G165" s="14"/>
      <c r="H165" s="15"/>
      <c r="I165" s="15"/>
      <c r="J165" s="22"/>
      <c r="K165" s="22"/>
      <c r="L165" s="15"/>
      <c r="M165" s="15"/>
      <c r="N165" s="15"/>
      <c r="O165" s="15"/>
      <c r="P165" s="22"/>
      <c r="Q165" s="22"/>
      <c r="R165" s="22"/>
      <c r="S165" s="18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20"/>
    </row>
    <row r="166" spans="1:33" ht="15.75" customHeight="1" x14ac:dyDescent="0.2">
      <c r="A166" s="13"/>
      <c r="B166" s="13"/>
      <c r="C166" s="22"/>
      <c r="D166" s="15"/>
      <c r="E166" s="15"/>
      <c r="F166" s="14"/>
      <c r="G166" s="14"/>
      <c r="H166" s="15"/>
      <c r="I166" s="15"/>
      <c r="J166" s="22"/>
      <c r="K166" s="22"/>
      <c r="L166" s="15"/>
      <c r="M166" s="15"/>
      <c r="N166" s="15"/>
      <c r="O166" s="15"/>
      <c r="P166" s="22"/>
      <c r="Q166" s="22"/>
      <c r="R166" s="22"/>
      <c r="S166" s="18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20"/>
    </row>
    <row r="167" spans="1:33" ht="15.75" customHeight="1" x14ac:dyDescent="0.2">
      <c r="A167" s="13"/>
      <c r="B167" s="13"/>
      <c r="C167" s="22"/>
      <c r="D167" s="15"/>
      <c r="E167" s="15"/>
      <c r="F167" s="14"/>
      <c r="G167" s="14"/>
      <c r="H167" s="15"/>
      <c r="I167" s="15"/>
      <c r="J167" s="22"/>
      <c r="K167" s="22"/>
      <c r="L167" s="15"/>
      <c r="M167" s="15"/>
      <c r="N167" s="15"/>
      <c r="O167" s="15"/>
      <c r="P167" s="22"/>
      <c r="Q167" s="22"/>
      <c r="R167" s="22"/>
      <c r="S167" s="18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20"/>
    </row>
    <row r="168" spans="1:33" ht="15.75" customHeight="1" x14ac:dyDescent="0.2">
      <c r="A168" s="13"/>
      <c r="B168" s="13"/>
      <c r="C168" s="22"/>
      <c r="D168" s="15"/>
      <c r="E168" s="15"/>
      <c r="F168" s="14"/>
      <c r="G168" s="14"/>
      <c r="H168" s="15"/>
      <c r="I168" s="15"/>
      <c r="J168" s="22"/>
      <c r="K168" s="22"/>
      <c r="L168" s="15"/>
      <c r="M168" s="15"/>
      <c r="N168" s="15"/>
      <c r="O168" s="15"/>
      <c r="P168" s="22"/>
      <c r="Q168" s="22"/>
      <c r="R168" s="22"/>
      <c r="S168" s="18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20"/>
    </row>
    <row r="169" spans="1:33" ht="15.75" customHeight="1" x14ac:dyDescent="0.2">
      <c r="A169" s="13"/>
      <c r="B169" s="13"/>
      <c r="C169" s="22"/>
      <c r="D169" s="15"/>
      <c r="E169" s="15"/>
      <c r="F169" s="14"/>
      <c r="G169" s="14"/>
      <c r="H169" s="15"/>
      <c r="I169" s="15"/>
      <c r="J169" s="22"/>
      <c r="K169" s="22"/>
      <c r="L169" s="15"/>
      <c r="M169" s="15"/>
      <c r="N169" s="15"/>
      <c r="O169" s="15"/>
      <c r="P169" s="22"/>
      <c r="Q169" s="22"/>
      <c r="R169" s="22"/>
      <c r="S169" s="18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20"/>
    </row>
    <row r="170" spans="1:33" ht="15.75" customHeight="1" x14ac:dyDescent="0.2">
      <c r="A170" s="13"/>
      <c r="B170" s="13"/>
      <c r="C170" s="22"/>
      <c r="D170" s="15"/>
      <c r="E170" s="15"/>
      <c r="F170" s="14"/>
      <c r="G170" s="14"/>
      <c r="H170" s="15"/>
      <c r="I170" s="15"/>
      <c r="J170" s="22"/>
      <c r="K170" s="22"/>
      <c r="L170" s="15"/>
      <c r="M170" s="15"/>
      <c r="N170" s="15"/>
      <c r="O170" s="15"/>
      <c r="P170" s="22"/>
      <c r="Q170" s="22"/>
      <c r="R170" s="22"/>
      <c r="S170" s="18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20"/>
    </row>
    <row r="171" spans="1:33" ht="15.75" customHeight="1" x14ac:dyDescent="0.2">
      <c r="A171" s="13"/>
      <c r="B171" s="13"/>
      <c r="C171" s="22"/>
      <c r="D171" s="15"/>
      <c r="E171" s="15"/>
      <c r="F171" s="14"/>
      <c r="G171" s="14"/>
      <c r="H171" s="15"/>
      <c r="I171" s="15"/>
      <c r="J171" s="22"/>
      <c r="K171" s="22"/>
      <c r="L171" s="15"/>
      <c r="M171" s="15"/>
      <c r="N171" s="15"/>
      <c r="O171" s="15"/>
      <c r="P171" s="22"/>
      <c r="Q171" s="22"/>
      <c r="R171" s="22"/>
      <c r="S171" s="18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20"/>
    </row>
    <row r="172" spans="1:33" ht="15.75" customHeight="1" x14ac:dyDescent="0.2">
      <c r="A172" s="13"/>
      <c r="B172" s="13"/>
      <c r="C172" s="22"/>
      <c r="D172" s="15"/>
      <c r="E172" s="15"/>
      <c r="F172" s="14"/>
      <c r="G172" s="14"/>
      <c r="H172" s="15"/>
      <c r="I172" s="15"/>
      <c r="J172" s="22"/>
      <c r="K172" s="22"/>
      <c r="L172" s="15"/>
      <c r="M172" s="15"/>
      <c r="N172" s="15"/>
      <c r="O172" s="15"/>
      <c r="P172" s="22"/>
      <c r="Q172" s="22"/>
      <c r="R172" s="22"/>
      <c r="S172" s="18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20"/>
    </row>
    <row r="173" spans="1:33" ht="15.75" customHeight="1" x14ac:dyDescent="0.2">
      <c r="A173" s="13"/>
      <c r="B173" s="13"/>
      <c r="C173" s="22"/>
      <c r="D173" s="15"/>
      <c r="E173" s="15"/>
      <c r="F173" s="14"/>
      <c r="G173" s="14"/>
      <c r="H173" s="15"/>
      <c r="I173" s="15"/>
      <c r="J173" s="22"/>
      <c r="K173" s="22"/>
      <c r="L173" s="15"/>
      <c r="M173" s="15"/>
      <c r="N173" s="15"/>
      <c r="O173" s="15"/>
      <c r="P173" s="22"/>
      <c r="Q173" s="22"/>
      <c r="R173" s="22"/>
      <c r="S173" s="18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20"/>
    </row>
    <row r="174" spans="1:33" ht="15.75" customHeight="1" x14ac:dyDescent="0.2">
      <c r="A174" s="13"/>
      <c r="B174" s="13"/>
      <c r="C174" s="22"/>
      <c r="D174" s="15"/>
      <c r="E174" s="15"/>
      <c r="F174" s="14"/>
      <c r="G174" s="14"/>
      <c r="H174" s="15"/>
      <c r="I174" s="15"/>
      <c r="J174" s="22"/>
      <c r="K174" s="22"/>
      <c r="L174" s="15"/>
      <c r="M174" s="15"/>
      <c r="N174" s="15"/>
      <c r="O174" s="15"/>
      <c r="P174" s="22"/>
      <c r="Q174" s="22"/>
      <c r="R174" s="22"/>
      <c r="S174" s="18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20"/>
    </row>
    <row r="175" spans="1:33" ht="15.75" customHeight="1" x14ac:dyDescent="0.2">
      <c r="A175" s="13"/>
      <c r="B175" s="13"/>
      <c r="C175" s="22"/>
      <c r="D175" s="15"/>
      <c r="E175" s="15"/>
      <c r="F175" s="14"/>
      <c r="G175" s="14"/>
      <c r="H175" s="15"/>
      <c r="I175" s="15"/>
      <c r="J175" s="22"/>
      <c r="K175" s="22"/>
      <c r="L175" s="15"/>
      <c r="M175" s="15"/>
      <c r="N175" s="15"/>
      <c r="O175" s="15"/>
      <c r="P175" s="22"/>
      <c r="Q175" s="22"/>
      <c r="R175" s="22"/>
      <c r="S175" s="18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20"/>
    </row>
    <row r="176" spans="1:33" ht="15.75" customHeight="1" x14ac:dyDescent="0.2">
      <c r="A176" s="13"/>
      <c r="B176" s="13"/>
      <c r="C176" s="22"/>
      <c r="D176" s="15"/>
      <c r="E176" s="15"/>
      <c r="F176" s="14"/>
      <c r="G176" s="14"/>
      <c r="H176" s="15"/>
      <c r="I176" s="15"/>
      <c r="J176" s="22"/>
      <c r="K176" s="22"/>
      <c r="L176" s="15"/>
      <c r="M176" s="15"/>
      <c r="N176" s="15"/>
      <c r="O176" s="15"/>
      <c r="P176" s="22"/>
      <c r="Q176" s="22"/>
      <c r="R176" s="22"/>
      <c r="S176" s="18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20"/>
    </row>
    <row r="177" spans="1:33" ht="15.75" customHeight="1" x14ac:dyDescent="0.2">
      <c r="A177" s="13"/>
      <c r="B177" s="13"/>
      <c r="C177" s="22"/>
      <c r="D177" s="15"/>
      <c r="E177" s="15"/>
      <c r="F177" s="14"/>
      <c r="G177" s="14"/>
      <c r="H177" s="15"/>
      <c r="I177" s="15"/>
      <c r="J177" s="22"/>
      <c r="K177" s="22"/>
      <c r="L177" s="15"/>
      <c r="M177" s="15"/>
      <c r="N177" s="15"/>
      <c r="O177" s="15"/>
      <c r="P177" s="22"/>
      <c r="Q177" s="22"/>
      <c r="R177" s="22"/>
      <c r="S177" s="18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20"/>
    </row>
    <row r="178" spans="1:33" ht="15.75" customHeight="1" x14ac:dyDescent="0.2">
      <c r="A178" s="13"/>
      <c r="B178" s="13"/>
      <c r="C178" s="22"/>
      <c r="D178" s="15"/>
      <c r="E178" s="15"/>
      <c r="F178" s="14"/>
      <c r="G178" s="14"/>
      <c r="H178" s="15"/>
      <c r="I178" s="15"/>
      <c r="J178" s="22"/>
      <c r="K178" s="22"/>
      <c r="L178" s="15"/>
      <c r="M178" s="15"/>
      <c r="N178" s="15"/>
      <c r="O178" s="15"/>
      <c r="P178" s="22"/>
      <c r="Q178" s="22"/>
      <c r="R178" s="22"/>
      <c r="S178" s="18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20"/>
    </row>
    <row r="179" spans="1:33" ht="15.75" customHeight="1" x14ac:dyDescent="0.2">
      <c r="A179" s="13"/>
      <c r="B179" s="13"/>
      <c r="C179" s="22"/>
      <c r="D179" s="15"/>
      <c r="E179" s="15"/>
      <c r="F179" s="14"/>
      <c r="G179" s="14"/>
      <c r="H179" s="15"/>
      <c r="I179" s="15"/>
      <c r="J179" s="22"/>
      <c r="K179" s="22"/>
      <c r="L179" s="15"/>
      <c r="M179" s="15"/>
      <c r="N179" s="15"/>
      <c r="O179" s="15"/>
      <c r="P179" s="22"/>
      <c r="Q179" s="22"/>
      <c r="R179" s="22"/>
      <c r="S179" s="18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20"/>
    </row>
    <row r="180" spans="1:33" ht="15.75" customHeight="1" x14ac:dyDescent="0.2">
      <c r="A180" s="13"/>
      <c r="B180" s="13"/>
      <c r="C180" s="22"/>
      <c r="D180" s="15"/>
      <c r="E180" s="15"/>
      <c r="F180" s="14"/>
      <c r="G180" s="14"/>
      <c r="H180" s="15"/>
      <c r="I180" s="15"/>
      <c r="J180" s="22"/>
      <c r="K180" s="22"/>
      <c r="L180" s="15"/>
      <c r="M180" s="15"/>
      <c r="N180" s="15"/>
      <c r="O180" s="15"/>
      <c r="P180" s="22"/>
      <c r="Q180" s="22"/>
      <c r="R180" s="22"/>
      <c r="S180" s="18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20"/>
    </row>
    <row r="181" spans="1:33" ht="15.75" customHeight="1" x14ac:dyDescent="0.2">
      <c r="A181" s="13"/>
      <c r="B181" s="13"/>
      <c r="C181" s="22"/>
      <c r="D181" s="15"/>
      <c r="E181" s="15"/>
      <c r="F181" s="14"/>
      <c r="G181" s="14"/>
      <c r="H181" s="15"/>
      <c r="I181" s="15"/>
      <c r="J181" s="22"/>
      <c r="K181" s="22"/>
      <c r="L181" s="15"/>
      <c r="M181" s="15"/>
      <c r="N181" s="15"/>
      <c r="O181" s="15"/>
      <c r="P181" s="22"/>
      <c r="Q181" s="22"/>
      <c r="R181" s="22"/>
      <c r="S181" s="18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20"/>
    </row>
    <row r="182" spans="1:33" ht="15.75" customHeight="1" x14ac:dyDescent="0.2">
      <c r="A182" s="13"/>
      <c r="B182" s="13"/>
      <c r="C182" s="22"/>
      <c r="D182" s="15"/>
      <c r="E182" s="15"/>
      <c r="F182" s="14"/>
      <c r="G182" s="14"/>
      <c r="H182" s="15"/>
      <c r="I182" s="15"/>
      <c r="J182" s="22"/>
      <c r="K182" s="22"/>
      <c r="L182" s="15"/>
      <c r="M182" s="15"/>
      <c r="N182" s="15"/>
      <c r="O182" s="15"/>
      <c r="P182" s="22"/>
      <c r="Q182" s="22"/>
      <c r="R182" s="22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20"/>
    </row>
    <row r="183" spans="1:33" ht="15.75" customHeight="1" x14ac:dyDescent="0.2">
      <c r="A183" s="13"/>
      <c r="B183" s="13"/>
      <c r="C183" s="22"/>
      <c r="D183" s="15"/>
      <c r="E183" s="15"/>
      <c r="F183" s="14"/>
      <c r="G183" s="14"/>
      <c r="H183" s="15"/>
      <c r="I183" s="15"/>
      <c r="J183" s="22"/>
      <c r="K183" s="22"/>
      <c r="L183" s="15"/>
      <c r="M183" s="15"/>
      <c r="N183" s="15"/>
      <c r="O183" s="15"/>
      <c r="P183" s="22"/>
      <c r="Q183" s="22"/>
      <c r="R183" s="22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20"/>
    </row>
    <row r="184" spans="1:33" ht="15.75" customHeight="1" x14ac:dyDescent="0.2">
      <c r="A184" s="13"/>
      <c r="B184" s="13"/>
      <c r="C184" s="22"/>
      <c r="D184" s="15"/>
      <c r="E184" s="15"/>
      <c r="F184" s="14"/>
      <c r="G184" s="14"/>
      <c r="H184" s="15"/>
      <c r="I184" s="15"/>
      <c r="J184" s="22"/>
      <c r="K184" s="22"/>
      <c r="L184" s="15"/>
      <c r="M184" s="15"/>
      <c r="N184" s="15"/>
      <c r="O184" s="15"/>
      <c r="P184" s="22"/>
      <c r="Q184" s="22"/>
      <c r="R184" s="22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20"/>
    </row>
    <row r="185" spans="1:33" ht="15.75" customHeight="1" x14ac:dyDescent="0.2">
      <c r="A185" s="13"/>
      <c r="B185" s="13"/>
      <c r="C185" s="22"/>
      <c r="D185" s="15"/>
      <c r="E185" s="15"/>
      <c r="F185" s="14"/>
      <c r="G185" s="14"/>
      <c r="H185" s="15"/>
      <c r="I185" s="15"/>
      <c r="J185" s="22"/>
      <c r="K185" s="22"/>
      <c r="L185" s="15"/>
      <c r="M185" s="15"/>
      <c r="N185" s="15"/>
      <c r="O185" s="15"/>
      <c r="P185" s="22"/>
      <c r="Q185" s="22"/>
      <c r="R185" s="22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20"/>
    </row>
    <row r="186" spans="1:33" ht="15.75" customHeight="1" x14ac:dyDescent="0.2">
      <c r="A186" s="13"/>
      <c r="B186" s="13"/>
      <c r="C186" s="22"/>
      <c r="D186" s="15"/>
      <c r="E186" s="15"/>
      <c r="F186" s="14"/>
      <c r="G186" s="14"/>
      <c r="H186" s="15"/>
      <c r="I186" s="15"/>
      <c r="J186" s="22"/>
      <c r="K186" s="22"/>
      <c r="L186" s="15"/>
      <c r="M186" s="15"/>
      <c r="N186" s="15"/>
      <c r="O186" s="15"/>
      <c r="P186" s="22"/>
      <c r="Q186" s="22"/>
      <c r="R186" s="22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20"/>
    </row>
    <row r="187" spans="1:33" ht="15.75" customHeight="1" x14ac:dyDescent="0.2">
      <c r="A187" s="13"/>
      <c r="B187" s="13"/>
      <c r="C187" s="22"/>
      <c r="D187" s="15"/>
      <c r="E187" s="15"/>
      <c r="F187" s="14"/>
      <c r="G187" s="14"/>
      <c r="H187" s="15"/>
      <c r="I187" s="15"/>
      <c r="J187" s="22"/>
      <c r="K187" s="22"/>
      <c r="L187" s="15"/>
      <c r="M187" s="15"/>
      <c r="N187" s="15"/>
      <c r="O187" s="15"/>
      <c r="P187" s="22"/>
      <c r="Q187" s="22"/>
      <c r="R187" s="22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20"/>
    </row>
    <row r="188" spans="1:33" ht="15.75" customHeight="1" x14ac:dyDescent="0.2">
      <c r="A188" s="13"/>
      <c r="B188" s="13"/>
      <c r="C188" s="22"/>
      <c r="D188" s="15"/>
      <c r="E188" s="15"/>
      <c r="F188" s="14"/>
      <c r="G188" s="14"/>
      <c r="H188" s="15"/>
      <c r="I188" s="15"/>
      <c r="J188" s="22"/>
      <c r="K188" s="22"/>
      <c r="L188" s="15"/>
      <c r="M188" s="15"/>
      <c r="N188" s="15"/>
      <c r="O188" s="15"/>
      <c r="P188" s="22"/>
      <c r="Q188" s="22"/>
      <c r="R188" s="22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20"/>
    </row>
    <row r="189" spans="1:33" ht="15.75" customHeight="1" x14ac:dyDescent="0.2">
      <c r="A189" s="13"/>
      <c r="B189" s="13"/>
      <c r="C189" s="22"/>
      <c r="D189" s="15"/>
      <c r="E189" s="15"/>
      <c r="F189" s="14"/>
      <c r="G189" s="14"/>
      <c r="H189" s="15"/>
      <c r="I189" s="15"/>
      <c r="J189" s="22"/>
      <c r="K189" s="22"/>
      <c r="L189" s="15"/>
      <c r="M189" s="15"/>
      <c r="N189" s="15"/>
      <c r="O189" s="15"/>
      <c r="P189" s="22"/>
      <c r="Q189" s="22"/>
      <c r="R189" s="22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20"/>
    </row>
    <row r="190" spans="1:33" ht="15.75" customHeight="1" x14ac:dyDescent="0.2">
      <c r="A190" s="13"/>
      <c r="B190" s="13"/>
      <c r="C190" s="22"/>
      <c r="D190" s="15"/>
      <c r="E190" s="15"/>
      <c r="F190" s="14"/>
      <c r="G190" s="14"/>
      <c r="H190" s="15"/>
      <c r="I190" s="15"/>
      <c r="J190" s="22"/>
      <c r="K190" s="22"/>
      <c r="L190" s="15"/>
      <c r="M190" s="15"/>
      <c r="N190" s="15"/>
      <c r="O190" s="15"/>
      <c r="P190" s="22"/>
      <c r="Q190" s="22"/>
      <c r="R190" s="22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20"/>
    </row>
    <row r="191" spans="1:33" ht="15.75" customHeight="1" x14ac:dyDescent="0.2">
      <c r="A191" s="13"/>
      <c r="B191" s="13"/>
      <c r="C191" s="22"/>
      <c r="D191" s="15"/>
      <c r="E191" s="15"/>
      <c r="F191" s="14"/>
      <c r="G191" s="14"/>
      <c r="H191" s="15"/>
      <c r="I191" s="15"/>
      <c r="J191" s="22"/>
      <c r="K191" s="22"/>
      <c r="L191" s="15"/>
      <c r="M191" s="15"/>
      <c r="N191" s="15"/>
      <c r="O191" s="15"/>
      <c r="P191" s="22"/>
      <c r="Q191" s="22"/>
      <c r="R191" s="22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20"/>
    </row>
    <row r="192" spans="1:33" ht="15.75" customHeight="1" x14ac:dyDescent="0.2">
      <c r="A192" s="13"/>
      <c r="B192" s="13"/>
      <c r="C192" s="22"/>
      <c r="D192" s="15"/>
      <c r="E192" s="15"/>
      <c r="F192" s="14"/>
      <c r="G192" s="14"/>
      <c r="H192" s="15"/>
      <c r="I192" s="15"/>
      <c r="J192" s="22"/>
      <c r="K192" s="22"/>
      <c r="L192" s="15"/>
      <c r="M192" s="15"/>
      <c r="N192" s="15"/>
      <c r="O192" s="15"/>
      <c r="P192" s="22"/>
      <c r="Q192" s="22"/>
      <c r="R192" s="22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20"/>
    </row>
    <row r="193" spans="1:33" ht="15.75" customHeight="1" x14ac:dyDescent="0.2">
      <c r="A193" s="13"/>
      <c r="B193" s="13"/>
      <c r="C193" s="22"/>
      <c r="D193" s="15"/>
      <c r="E193" s="15"/>
      <c r="F193" s="14"/>
      <c r="G193" s="14"/>
      <c r="H193" s="15"/>
      <c r="I193" s="15"/>
      <c r="J193" s="22"/>
      <c r="K193" s="22"/>
      <c r="L193" s="15"/>
      <c r="M193" s="15"/>
      <c r="N193" s="15"/>
      <c r="O193" s="15"/>
      <c r="P193" s="22"/>
      <c r="Q193" s="22"/>
      <c r="R193" s="22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20"/>
    </row>
    <row r="194" spans="1:33" ht="15.75" customHeight="1" x14ac:dyDescent="0.2">
      <c r="A194" s="13"/>
      <c r="B194" s="13"/>
      <c r="C194" s="22"/>
      <c r="D194" s="15"/>
      <c r="E194" s="15"/>
      <c r="F194" s="14"/>
      <c r="G194" s="14"/>
      <c r="H194" s="15"/>
      <c r="I194" s="15"/>
      <c r="J194" s="22"/>
      <c r="K194" s="22"/>
      <c r="L194" s="15"/>
      <c r="M194" s="15"/>
      <c r="N194" s="15"/>
      <c r="O194" s="15"/>
      <c r="P194" s="22"/>
      <c r="Q194" s="22"/>
      <c r="R194" s="22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20"/>
    </row>
    <row r="195" spans="1:33" ht="15.75" customHeight="1" x14ac:dyDescent="0.2">
      <c r="C195" s="22"/>
      <c r="D195" s="15"/>
      <c r="E195" s="15"/>
      <c r="F195" s="14"/>
      <c r="G195" s="14"/>
      <c r="H195" s="15"/>
      <c r="I195" s="15"/>
      <c r="J195" s="22"/>
      <c r="K195" s="22"/>
      <c r="L195" s="15"/>
      <c r="M195" s="15"/>
      <c r="N195" s="15"/>
      <c r="O195" s="15"/>
      <c r="P195" s="22"/>
      <c r="Q195" s="22"/>
      <c r="R195" s="22"/>
      <c r="AG195" s="20"/>
    </row>
    <row r="196" spans="1:33" ht="15.75" customHeight="1" x14ac:dyDescent="0.2">
      <c r="C196" s="22"/>
      <c r="D196" s="15"/>
      <c r="E196" s="15"/>
      <c r="F196" s="14"/>
      <c r="G196" s="14"/>
      <c r="H196" s="15"/>
      <c r="I196" s="15"/>
      <c r="J196" s="22"/>
      <c r="K196" s="22"/>
      <c r="L196" s="15"/>
      <c r="M196" s="15"/>
      <c r="N196" s="15"/>
      <c r="O196" s="15"/>
      <c r="P196" s="22"/>
      <c r="Q196" s="22"/>
      <c r="R196" s="22"/>
      <c r="AG196" s="20"/>
    </row>
    <row r="197" spans="1:33" ht="15.75" customHeight="1" x14ac:dyDescent="0.2">
      <c r="C197" s="22"/>
      <c r="D197" s="22"/>
      <c r="E197" s="22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</row>
    <row r="198" spans="1:33" ht="15.75" customHeight="1" x14ac:dyDescent="0.2">
      <c r="C198" s="22"/>
      <c r="D198" s="22"/>
      <c r="E198" s="22"/>
      <c r="F198" s="22"/>
      <c r="G198" s="22"/>
      <c r="H198" s="22"/>
      <c r="I198" s="22"/>
      <c r="J198" s="22"/>
      <c r="K198" s="22"/>
      <c r="L198" s="22"/>
      <c r="M198" s="22"/>
      <c r="N198" s="22"/>
      <c r="O198" s="22"/>
      <c r="P198" s="22"/>
      <c r="Q198" s="22"/>
      <c r="R198" s="22"/>
    </row>
    <row r="199" spans="1:33" ht="15.75" customHeight="1" x14ac:dyDescent="0.2">
      <c r="C199" s="22"/>
      <c r="D199" s="22"/>
      <c r="E199" s="22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</row>
    <row r="200" spans="1:33" ht="15.75" customHeight="1" x14ac:dyDescent="0.2">
      <c r="C200" s="22"/>
      <c r="D200" s="22"/>
      <c r="E200" s="22"/>
      <c r="F200" s="22"/>
      <c r="G200" s="22"/>
      <c r="H200" s="22"/>
      <c r="I200" s="22"/>
      <c r="J200" s="22"/>
      <c r="K200" s="22"/>
      <c r="L200" s="22"/>
      <c r="M200" s="22"/>
      <c r="N200" s="22"/>
      <c r="O200" s="22"/>
      <c r="P200" s="22"/>
      <c r="Q200" s="22"/>
      <c r="R200" s="22"/>
    </row>
    <row r="201" spans="1:33" ht="15.75" customHeight="1" x14ac:dyDescent="0.2">
      <c r="C201" s="22"/>
      <c r="D201" s="22"/>
      <c r="E201" s="22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</row>
    <row r="202" spans="1:33" ht="15.75" customHeight="1" x14ac:dyDescent="0.2">
      <c r="C202" s="22"/>
      <c r="D202" s="22"/>
      <c r="E202" s="22"/>
      <c r="F202" s="22"/>
      <c r="G202" s="22"/>
      <c r="H202" s="22"/>
      <c r="I202" s="22"/>
      <c r="J202" s="22"/>
      <c r="K202" s="22"/>
      <c r="L202" s="22"/>
      <c r="M202" s="22"/>
      <c r="N202" s="22"/>
      <c r="O202" s="22"/>
      <c r="P202" s="22"/>
      <c r="Q202" s="22"/>
      <c r="R202" s="22"/>
    </row>
    <row r="203" spans="1:33" ht="15.75" customHeight="1" x14ac:dyDescent="0.2">
      <c r="C203" s="22"/>
      <c r="D203" s="22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</row>
    <row r="204" spans="1:33" ht="15.75" customHeight="1" x14ac:dyDescent="0.2">
      <c r="C204" s="22"/>
      <c r="D204" s="22"/>
      <c r="E204" s="22"/>
      <c r="F204" s="22"/>
      <c r="G204" s="22"/>
      <c r="H204" s="22"/>
      <c r="I204" s="22"/>
      <c r="J204" s="22"/>
      <c r="K204" s="22"/>
      <c r="L204" s="22"/>
      <c r="M204" s="22"/>
      <c r="N204" s="22"/>
      <c r="O204" s="22"/>
      <c r="P204" s="22"/>
      <c r="Q204" s="22"/>
      <c r="R204" s="22"/>
    </row>
    <row r="205" spans="1:33" ht="15.75" customHeight="1" x14ac:dyDescent="0.2">
      <c r="C205" s="22"/>
      <c r="D205" s="22"/>
      <c r="E205" s="22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</row>
    <row r="206" spans="1:33" ht="15.75" customHeight="1" x14ac:dyDescent="0.2">
      <c r="C206" s="22"/>
      <c r="D206" s="22"/>
      <c r="E206" s="22"/>
      <c r="F206" s="22"/>
      <c r="G206" s="22"/>
      <c r="H206" s="22"/>
      <c r="I206" s="22"/>
      <c r="J206" s="22"/>
      <c r="K206" s="22"/>
      <c r="L206" s="22"/>
      <c r="M206" s="22"/>
      <c r="N206" s="22"/>
      <c r="O206" s="22"/>
      <c r="P206" s="22"/>
      <c r="Q206" s="22"/>
      <c r="R206" s="22"/>
    </row>
    <row r="207" spans="1:33" ht="15.75" customHeight="1" x14ac:dyDescent="0.2">
      <c r="C207" s="22"/>
      <c r="D207" s="22"/>
      <c r="E207" s="22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</row>
    <row r="208" spans="1:33" ht="15.75" customHeight="1" x14ac:dyDescent="0.2">
      <c r="C208" s="22"/>
      <c r="D208" s="22"/>
      <c r="E208" s="22"/>
      <c r="F208" s="22"/>
      <c r="G208" s="22"/>
      <c r="H208" s="22"/>
      <c r="I208" s="22"/>
      <c r="J208" s="22"/>
      <c r="K208" s="22"/>
      <c r="L208" s="22"/>
      <c r="M208" s="22"/>
      <c r="N208" s="22"/>
      <c r="O208" s="22"/>
      <c r="P208" s="22"/>
      <c r="Q208" s="22"/>
      <c r="R208" s="22"/>
    </row>
    <row r="209" spans="3:18" ht="15.75" customHeight="1" x14ac:dyDescent="0.2">
      <c r="C209" s="22"/>
      <c r="D209" s="22"/>
      <c r="E209" s="22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</row>
    <row r="210" spans="3:18" ht="15.75" customHeight="1" x14ac:dyDescent="0.2">
      <c r="C210" s="22"/>
      <c r="D210" s="22"/>
      <c r="E210" s="22"/>
      <c r="F210" s="22"/>
      <c r="G210" s="22"/>
      <c r="H210" s="22"/>
      <c r="I210" s="22"/>
      <c r="J210" s="22"/>
      <c r="K210" s="22"/>
      <c r="L210" s="22"/>
      <c r="M210" s="22"/>
      <c r="N210" s="22"/>
      <c r="O210" s="22"/>
      <c r="P210" s="22"/>
      <c r="Q210" s="22"/>
      <c r="R210" s="22"/>
    </row>
    <row r="211" spans="3:18" ht="15.75" customHeight="1" x14ac:dyDescent="0.2">
      <c r="C211" s="22"/>
      <c r="D211" s="22"/>
      <c r="E211" s="22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</row>
    <row r="212" spans="3:18" ht="15.75" customHeight="1" x14ac:dyDescent="0.2">
      <c r="C212" s="22"/>
      <c r="D212" s="22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  <c r="R212" s="22"/>
    </row>
    <row r="213" spans="3:18" ht="15.75" customHeight="1" x14ac:dyDescent="0.2">
      <c r="C213" s="22"/>
      <c r="D213" s="22"/>
      <c r="E213" s="22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</row>
    <row r="214" spans="3:18" ht="15.75" customHeight="1" x14ac:dyDescent="0.2">
      <c r="C214" s="22"/>
      <c r="D214" s="22"/>
      <c r="E214" s="22"/>
      <c r="F214" s="22"/>
      <c r="G214" s="22"/>
      <c r="H214" s="22"/>
      <c r="I214" s="22"/>
      <c r="J214" s="22"/>
      <c r="K214" s="22"/>
      <c r="L214" s="22"/>
      <c r="M214" s="22"/>
      <c r="N214" s="22"/>
      <c r="O214" s="22"/>
      <c r="P214" s="22"/>
      <c r="Q214" s="22"/>
      <c r="R214" s="22"/>
    </row>
    <row r="215" spans="3:18" ht="15.75" customHeight="1" x14ac:dyDescent="0.2">
      <c r="C215" s="22"/>
      <c r="D215" s="22"/>
      <c r="E215" s="22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</row>
    <row r="216" spans="3:18" ht="15.75" customHeight="1" x14ac:dyDescent="0.2">
      <c r="C216" s="22"/>
      <c r="D216" s="22"/>
      <c r="E216" s="22"/>
      <c r="F216" s="22"/>
      <c r="G216" s="22"/>
      <c r="H216" s="22"/>
      <c r="I216" s="22"/>
      <c r="J216" s="22"/>
      <c r="K216" s="22"/>
      <c r="L216" s="22"/>
      <c r="M216" s="22"/>
      <c r="N216" s="22"/>
      <c r="O216" s="22"/>
      <c r="P216" s="22"/>
      <c r="Q216" s="22"/>
      <c r="R216" s="22"/>
    </row>
    <row r="217" spans="3:18" ht="15.75" customHeight="1" x14ac:dyDescent="0.2">
      <c r="C217" s="22"/>
      <c r="D217" s="22"/>
      <c r="E217" s="22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</row>
    <row r="218" spans="3:18" ht="15.75" customHeight="1" x14ac:dyDescent="0.2">
      <c r="C218" s="22"/>
      <c r="D218" s="22"/>
      <c r="E218" s="22"/>
      <c r="F218" s="22"/>
      <c r="G218" s="22"/>
      <c r="H218" s="22"/>
      <c r="I218" s="22"/>
      <c r="J218" s="22"/>
      <c r="K218" s="22"/>
      <c r="L218" s="22"/>
      <c r="M218" s="22"/>
      <c r="N218" s="22"/>
      <c r="O218" s="22"/>
      <c r="P218" s="22"/>
      <c r="Q218" s="22"/>
      <c r="R218" s="22"/>
    </row>
    <row r="219" spans="3:18" ht="15.75" customHeight="1" x14ac:dyDescent="0.2">
      <c r="C219" s="22"/>
      <c r="D219" s="22"/>
      <c r="E219" s="22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</row>
    <row r="220" spans="3:18" ht="15.75" customHeight="1" x14ac:dyDescent="0.2">
      <c r="C220" s="22"/>
      <c r="D220" s="22"/>
      <c r="E220" s="22"/>
      <c r="F220" s="22"/>
      <c r="G220" s="22"/>
      <c r="H220" s="22"/>
      <c r="I220" s="22"/>
      <c r="J220" s="22"/>
      <c r="K220" s="22"/>
      <c r="L220" s="22"/>
      <c r="M220" s="22"/>
      <c r="N220" s="22"/>
      <c r="O220" s="22"/>
      <c r="P220" s="22"/>
      <c r="Q220" s="22"/>
      <c r="R220" s="22"/>
    </row>
    <row r="221" spans="3:18" ht="15.75" customHeight="1" x14ac:dyDescent="0.15"/>
    <row r="222" spans="3:18" ht="15.75" customHeight="1" x14ac:dyDescent="0.15"/>
    <row r="223" spans="3:18" ht="15.75" customHeight="1" x14ac:dyDescent="0.15"/>
    <row r="224" spans="3:18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AG1000"/>
  <sheetViews>
    <sheetView tabSelected="1" workbookViewId="0">
      <pane xSplit="2" ySplit="3" topLeftCell="C4" activePane="bottomRight" state="frozen"/>
      <selection activeCell="C4" sqref="C4:XFD31"/>
      <selection pane="topRight" activeCell="C4" sqref="C4:XFD31"/>
      <selection pane="bottomLeft" activeCell="C4" sqref="C4:XFD31"/>
      <selection pane="bottomRight" activeCell="C4" sqref="C4:XFD31"/>
    </sheetView>
  </sheetViews>
  <sheetFormatPr baseColWidth="10" defaultColWidth="14.5" defaultRowHeight="15" customHeight="1" x14ac:dyDescent="0.15"/>
  <cols>
    <col min="1" max="1" width="14.83203125" customWidth="1"/>
    <col min="2" max="2" width="44.66406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6.83203125" customWidth="1"/>
    <col min="16" max="16" width="11" customWidth="1"/>
    <col min="17" max="18" width="8.5" customWidth="1"/>
    <col min="19" max="19" width="8.33203125" customWidth="1"/>
    <col min="20" max="20" width="11.5" customWidth="1"/>
    <col min="21" max="21" width="22" customWidth="1"/>
    <col min="22" max="22" width="19.66406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29" t="str">
        <f ca="1">IFERROR(__xludf.DUMMYFUNCTION("IFERROR(VLOOKUP(B2,IMPORTRANGE(""https://docs.google.com/spreadsheets/d/1x0DhHglkXKoEBOD2MBsuK_EyIr1ouxD2ftIpqOYFa-k/edit?usp=sharing"",""OllieShops-SKU-Specific Info!B1:BJ7000""),4,FALSE),"""")"),"Play Platoon Premium Weather Resistant Duckcloth Cornhole Bags - Set of 8 Bean Bags for Corn Hole Game - Regulation Size &amp; Weight - 4 Yellow &amp; 4 Black")</f>
        <v>Play Platoon Premium Weather Resistant Duckcloth Cornhole Bags - Set of 8 Bean Bags for Corn Hole Game - Regulation Size &amp; Weight - 4 Yellow &amp; 4 Black</v>
      </c>
      <c r="B1" s="30"/>
      <c r="C1" s="31" t="s">
        <v>0</v>
      </c>
      <c r="D1" s="33" t="s">
        <v>1</v>
      </c>
      <c r="E1" s="33" t="s">
        <v>2</v>
      </c>
      <c r="F1" s="35" t="s">
        <v>3</v>
      </c>
      <c r="G1" s="35" t="s">
        <v>4</v>
      </c>
      <c r="H1" s="36" t="s">
        <v>5</v>
      </c>
      <c r="I1" s="33" t="s">
        <v>6</v>
      </c>
      <c r="J1" s="33" t="s">
        <v>7</v>
      </c>
      <c r="K1" s="33" t="s">
        <v>8</v>
      </c>
      <c r="L1" s="33" t="s">
        <v>9</v>
      </c>
      <c r="M1" s="40" t="s">
        <v>10</v>
      </c>
      <c r="N1" s="41" t="s">
        <v>11</v>
      </c>
      <c r="O1" s="33" t="s">
        <v>12</v>
      </c>
      <c r="P1" s="33" t="s">
        <v>13</v>
      </c>
      <c r="Q1" s="33" t="s">
        <v>14</v>
      </c>
      <c r="R1" s="33" t="s">
        <v>15</v>
      </c>
      <c r="S1" s="47" t="s">
        <v>16</v>
      </c>
      <c r="T1" s="42" t="s">
        <v>17</v>
      </c>
      <c r="U1" s="42" t="s">
        <v>18</v>
      </c>
      <c r="V1" s="42" t="s">
        <v>19</v>
      </c>
      <c r="W1" s="42" t="s">
        <v>20</v>
      </c>
      <c r="X1" s="42" t="s">
        <v>21</v>
      </c>
      <c r="Y1" s="42" t="s">
        <v>22</v>
      </c>
      <c r="Z1" s="42" t="s">
        <v>23</v>
      </c>
      <c r="AA1" s="42" t="s">
        <v>24</v>
      </c>
      <c r="AB1" s="42" t="s">
        <v>25</v>
      </c>
      <c r="AC1" s="42" t="s">
        <v>26</v>
      </c>
      <c r="AD1" s="44" t="s">
        <v>27</v>
      </c>
      <c r="AE1" s="45" t="s">
        <v>28</v>
      </c>
      <c r="AF1" s="46" t="s">
        <v>29</v>
      </c>
      <c r="AG1" s="45" t="s">
        <v>30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IFERROR(__xludf.DUMMYFUNCTION("IFERROR(VLOOKUP(B2,IMPORTRANGE(""https://docs.google.com/spreadsheets/d/1x0DhHglkXKoEBOD2MBsuK_EyIr1ouxD2ftIpqOYFa-k/edit?usp=sharing"",""OllieShops-SKU-Specific Info!B1:BJ7000""),3,FALSE),"""")"),"B07DRNLCYD")</f>
        <v>B07DRNLCYD</v>
      </c>
      <c r="B2" s="3" t="s">
        <v>117</v>
      </c>
      <c r="C2" s="32"/>
      <c r="D2" s="34"/>
      <c r="E2" s="32"/>
      <c r="F2" s="34"/>
      <c r="G2" s="34"/>
      <c r="H2" s="37"/>
      <c r="I2" s="34"/>
      <c r="J2" s="34"/>
      <c r="K2" s="37"/>
      <c r="L2" s="37"/>
      <c r="M2" s="37"/>
      <c r="N2" s="34"/>
      <c r="O2" s="34"/>
      <c r="P2" s="32"/>
      <c r="Q2" s="34"/>
      <c r="R2" s="34"/>
      <c r="S2" s="30"/>
      <c r="T2" s="30"/>
      <c r="U2" s="43"/>
      <c r="V2" s="43"/>
      <c r="W2" s="30"/>
      <c r="X2" s="30"/>
      <c r="Y2" s="30"/>
      <c r="Z2" s="30"/>
      <c r="AA2" s="43"/>
      <c r="AB2" s="43"/>
      <c r="AC2" s="43"/>
      <c r="AD2" s="43"/>
      <c r="AE2" s="30"/>
      <c r="AF2" s="30"/>
      <c r="AG2" s="30"/>
    </row>
    <row r="3" spans="1:33" ht="16" x14ac:dyDescent="0.15">
      <c r="A3" s="38" t="s">
        <v>32</v>
      </c>
      <c r="B3" s="39"/>
      <c r="C3" s="4">
        <f>((AE31+AF31)/0.85)*-1</f>
        <v>13.658876470588234</v>
      </c>
      <c r="D3" s="5">
        <f>SUM(D4:D99763)</f>
        <v>278</v>
      </c>
      <c r="E3" s="5"/>
      <c r="F3" s="6">
        <f t="shared" ref="F3:G3" si="0">SUM(F4:F99763)</f>
        <v>5350.8</v>
      </c>
      <c r="G3" s="6">
        <f t="shared" si="0"/>
        <v>-291.80999999999995</v>
      </c>
      <c r="H3" s="7">
        <f>G3/F3*-1</f>
        <v>5.453577035209687E-2</v>
      </c>
      <c r="I3" s="8">
        <f>J3/F3</f>
        <v>0.18102228716243365</v>
      </c>
      <c r="J3" s="6">
        <f>SUM(J4:J99763)</f>
        <v>968.61405414875003</v>
      </c>
      <c r="K3" s="6">
        <f>J3/D3</f>
        <v>3.4842232163624103</v>
      </c>
      <c r="L3" s="5"/>
      <c r="M3" s="9"/>
      <c r="N3" s="10"/>
      <c r="O3" s="5" t="str">
        <f ca="1">IFERROR(__xludf.DUMMYFUNCTION("IFERROR(VLOOKUP(B2,IMPORTRANGE(""https://docs.google.com/spreadsheets/d/1owCo6kL_VFQ5nPTdNogErmCBLjNiktT1m3SzTrxu3R0/edit#gid=2146806407"",""Ollie Shops - Compiled!b1:g5000""),2,FALSE),"""")"),"")</f>
        <v/>
      </c>
      <c r="P3" s="5"/>
      <c r="Q3" s="11"/>
      <c r="R3" s="11"/>
      <c r="S3" s="23"/>
      <c r="T3" s="10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10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10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5">
        <f>SUM(W4:W99763)</f>
        <v>20</v>
      </c>
      <c r="X3" s="7">
        <f>AVERAGE(X4:X99763)</f>
        <v>9.3732314657611768E-2</v>
      </c>
      <c r="Y3" s="6">
        <f>ROUND(AVERAGE(Y4:Y99763),2)</f>
        <v>6.08</v>
      </c>
      <c r="Z3" s="5"/>
      <c r="AA3" s="5"/>
      <c r="AB3" s="5"/>
      <c r="AC3" s="5"/>
      <c r="AD3" s="5"/>
      <c r="AE3" s="12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Info!B2:BZ7000""),36,false)),"""")*-1"),-3.68737625375)</f>
        <v>-3.6873762537500001</v>
      </c>
      <c r="AG3" s="6">
        <f>SUM(AG4:AG99763)</f>
        <v>0</v>
      </c>
    </row>
    <row r="4" spans="1:33" s="52" customFormat="1" ht="15.75" hidden="1" customHeight="1" x14ac:dyDescent="0.2">
      <c r="A4" s="13" t="s">
        <v>33</v>
      </c>
      <c r="B4" s="13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48"/>
      <c r="T4" s="48"/>
      <c r="U4" s="49"/>
      <c r="V4" s="54"/>
      <c r="W4" s="48"/>
      <c r="X4" s="48"/>
      <c r="Y4" s="48"/>
      <c r="Z4" s="48"/>
      <c r="AA4" s="48"/>
      <c r="AB4" s="51"/>
      <c r="AC4" s="48"/>
      <c r="AD4" s="48"/>
      <c r="AE4" s="48"/>
      <c r="AF4" s="48"/>
      <c r="AG4" s="48"/>
    </row>
    <row r="5" spans="1:33" s="52" customFormat="1" ht="15.75" hidden="1" customHeight="1" x14ac:dyDescent="0.2">
      <c r="A5" s="13" t="s">
        <v>34</v>
      </c>
      <c r="B5" s="13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48"/>
      <c r="T5" s="48"/>
      <c r="U5" s="49"/>
      <c r="V5" s="54"/>
      <c r="W5" s="48"/>
      <c r="X5" s="48"/>
      <c r="Y5" s="48"/>
      <c r="Z5" s="48"/>
      <c r="AA5" s="48"/>
      <c r="AB5" s="51"/>
      <c r="AC5" s="48"/>
      <c r="AD5" s="48"/>
      <c r="AE5" s="48"/>
      <c r="AF5" s="48"/>
      <c r="AG5" s="48"/>
    </row>
    <row r="6" spans="1:33" s="52" customFormat="1" ht="15.75" hidden="1" customHeight="1" x14ac:dyDescent="0.2">
      <c r="A6" s="13" t="s">
        <v>35</v>
      </c>
      <c r="B6" s="13"/>
      <c r="C6" s="17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48"/>
      <c r="T6" s="48"/>
      <c r="U6" s="49"/>
      <c r="V6" s="54"/>
      <c r="W6" s="48"/>
      <c r="X6" s="48"/>
      <c r="Y6" s="48"/>
      <c r="Z6" s="48"/>
      <c r="AA6" s="48"/>
      <c r="AB6" s="51"/>
      <c r="AC6" s="48"/>
      <c r="AD6" s="48"/>
      <c r="AE6" s="48"/>
      <c r="AF6" s="48"/>
      <c r="AG6" s="48"/>
    </row>
    <row r="7" spans="1:33" s="52" customFormat="1" ht="15.75" hidden="1" customHeight="1" x14ac:dyDescent="0.2">
      <c r="A7" s="13" t="s">
        <v>36</v>
      </c>
      <c r="B7" s="13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48"/>
      <c r="T7" s="48"/>
      <c r="U7" s="49"/>
      <c r="V7" s="54"/>
      <c r="W7" s="48"/>
      <c r="X7" s="48"/>
      <c r="Y7" s="48"/>
      <c r="Z7" s="48"/>
      <c r="AA7" s="48"/>
      <c r="AB7" s="51"/>
      <c r="AC7" s="48"/>
      <c r="AD7" s="48"/>
      <c r="AE7" s="48"/>
      <c r="AF7" s="48"/>
      <c r="AG7" s="48"/>
    </row>
    <row r="8" spans="1:33" s="52" customFormat="1" ht="15.75" hidden="1" customHeight="1" x14ac:dyDescent="0.2">
      <c r="A8" s="13" t="s">
        <v>37</v>
      </c>
      <c r="B8" s="13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48"/>
      <c r="T8" s="48"/>
      <c r="U8" s="49"/>
      <c r="V8" s="54"/>
      <c r="W8" s="48"/>
      <c r="X8" s="48"/>
      <c r="Y8" s="48"/>
      <c r="Z8" s="48"/>
      <c r="AA8" s="48"/>
      <c r="AB8" s="51"/>
      <c r="AC8" s="48"/>
      <c r="AD8" s="48"/>
      <c r="AE8" s="48"/>
      <c r="AF8" s="48"/>
      <c r="AG8" s="48"/>
    </row>
    <row r="9" spans="1:33" s="52" customFormat="1" ht="15.75" hidden="1" customHeight="1" x14ac:dyDescent="0.2">
      <c r="A9" s="13" t="s">
        <v>38</v>
      </c>
      <c r="B9" s="13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48"/>
      <c r="T9" s="48"/>
      <c r="U9" s="49"/>
      <c r="V9" s="54"/>
      <c r="W9" s="48"/>
      <c r="X9" s="48"/>
      <c r="Y9" s="48"/>
      <c r="Z9" s="48"/>
      <c r="AA9" s="48"/>
      <c r="AB9" s="51"/>
      <c r="AC9" s="48"/>
      <c r="AD9" s="48"/>
      <c r="AE9" s="48"/>
      <c r="AF9" s="48"/>
      <c r="AG9" s="48"/>
    </row>
    <row r="10" spans="1:33" s="52" customFormat="1" ht="15.75" hidden="1" customHeight="1" x14ac:dyDescent="0.2">
      <c r="A10" s="13" t="s">
        <v>39</v>
      </c>
      <c r="B10" s="13"/>
      <c r="C10" s="17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48"/>
      <c r="T10" s="48"/>
      <c r="U10" s="49"/>
      <c r="V10" s="54"/>
      <c r="W10" s="48"/>
      <c r="X10" s="48"/>
      <c r="Y10" s="48"/>
      <c r="Z10" s="48"/>
      <c r="AA10" s="48"/>
      <c r="AB10" s="51"/>
      <c r="AC10" s="48"/>
      <c r="AD10" s="48"/>
      <c r="AE10" s="48"/>
      <c r="AF10" s="48"/>
      <c r="AG10" s="48"/>
    </row>
    <row r="11" spans="1:33" s="52" customFormat="1" ht="15.75" hidden="1" customHeight="1" x14ac:dyDescent="0.2">
      <c r="A11" s="13" t="s">
        <v>40</v>
      </c>
      <c r="B11" s="13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48"/>
      <c r="T11" s="48"/>
      <c r="U11" s="49"/>
      <c r="V11" s="54"/>
      <c r="W11" s="48"/>
      <c r="X11" s="48"/>
      <c r="Y11" s="48"/>
      <c r="Z11" s="48"/>
      <c r="AA11" s="48"/>
      <c r="AB11" s="51"/>
      <c r="AC11" s="48"/>
      <c r="AD11" s="48"/>
      <c r="AE11" s="48"/>
      <c r="AF11" s="48"/>
      <c r="AG11" s="48"/>
    </row>
    <row r="12" spans="1:33" s="52" customFormat="1" ht="15.75" hidden="1" customHeight="1" x14ac:dyDescent="0.2">
      <c r="A12" s="13" t="s">
        <v>41</v>
      </c>
      <c r="B12" s="13"/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48"/>
      <c r="T12" s="48"/>
      <c r="U12" s="49"/>
      <c r="V12" s="54"/>
      <c r="W12" s="48"/>
      <c r="X12" s="48"/>
      <c r="Y12" s="48"/>
      <c r="Z12" s="48"/>
      <c r="AA12" s="48"/>
      <c r="AB12" s="51"/>
      <c r="AC12" s="48"/>
      <c r="AD12" s="48"/>
      <c r="AE12" s="48"/>
      <c r="AF12" s="48"/>
      <c r="AG12" s="48"/>
    </row>
    <row r="13" spans="1:33" s="52" customFormat="1" ht="15.75" hidden="1" customHeight="1" x14ac:dyDescent="0.2">
      <c r="A13" s="13" t="s">
        <v>42</v>
      </c>
      <c r="B13" s="13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48"/>
      <c r="T13" s="48"/>
      <c r="U13" s="49"/>
      <c r="V13" s="54"/>
      <c r="W13" s="48"/>
      <c r="X13" s="48"/>
      <c r="Y13" s="48"/>
      <c r="Z13" s="48"/>
      <c r="AA13" s="48"/>
      <c r="AB13" s="51"/>
      <c r="AC13" s="48"/>
      <c r="AD13" s="48"/>
      <c r="AE13" s="48"/>
      <c r="AF13" s="48"/>
      <c r="AG13" s="48"/>
    </row>
    <row r="14" spans="1:33" s="52" customFormat="1" ht="15.75" hidden="1" customHeight="1" x14ac:dyDescent="0.2">
      <c r="A14" s="13" t="s">
        <v>43</v>
      </c>
      <c r="B14" s="13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48"/>
      <c r="T14" s="48"/>
      <c r="U14" s="49"/>
      <c r="V14" s="54"/>
      <c r="W14" s="48"/>
      <c r="X14" s="48"/>
      <c r="Y14" s="48"/>
      <c r="Z14" s="48"/>
      <c r="AA14" s="48"/>
      <c r="AB14" s="51"/>
      <c r="AC14" s="48"/>
      <c r="AD14" s="48"/>
      <c r="AE14" s="48"/>
      <c r="AF14" s="48"/>
      <c r="AG14" s="48"/>
    </row>
    <row r="15" spans="1:33" s="52" customFormat="1" ht="15.75" hidden="1" customHeight="1" x14ac:dyDescent="0.2">
      <c r="A15" s="13" t="s">
        <v>44</v>
      </c>
      <c r="B15" s="13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48"/>
      <c r="T15" s="48"/>
      <c r="U15" s="49"/>
      <c r="V15" s="54"/>
      <c r="W15" s="48"/>
      <c r="X15" s="48"/>
      <c r="Y15" s="48"/>
      <c r="Z15" s="48"/>
      <c r="AA15" s="48"/>
      <c r="AB15" s="51"/>
      <c r="AC15" s="48"/>
      <c r="AD15" s="48"/>
      <c r="AE15" s="48"/>
      <c r="AF15" s="48"/>
      <c r="AG15" s="48"/>
    </row>
    <row r="16" spans="1:33" s="52" customFormat="1" ht="15.75" hidden="1" customHeight="1" x14ac:dyDescent="0.2">
      <c r="A16" s="13" t="s">
        <v>45</v>
      </c>
      <c r="B16" s="13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48"/>
      <c r="T16" s="48"/>
      <c r="U16" s="49"/>
      <c r="V16" s="54"/>
      <c r="W16" s="48"/>
      <c r="X16" s="48"/>
      <c r="Y16" s="48"/>
      <c r="Z16" s="48"/>
      <c r="AA16" s="48"/>
      <c r="AB16" s="51"/>
      <c r="AC16" s="48"/>
      <c r="AD16" s="48"/>
      <c r="AE16" s="48"/>
      <c r="AF16" s="48"/>
      <c r="AG16" s="48"/>
    </row>
    <row r="17" spans="1:33" s="52" customFormat="1" ht="15.75" hidden="1" customHeight="1" x14ac:dyDescent="0.2">
      <c r="A17" s="13" t="s">
        <v>46</v>
      </c>
      <c r="B17" s="13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48"/>
      <c r="T17" s="48"/>
      <c r="U17" s="49"/>
      <c r="V17" s="54"/>
      <c r="W17" s="48"/>
      <c r="X17" s="48"/>
      <c r="Y17" s="48"/>
      <c r="Z17" s="48"/>
      <c r="AA17" s="48"/>
      <c r="AB17" s="51"/>
      <c r="AC17" s="48"/>
      <c r="AD17" s="48"/>
      <c r="AE17" s="48"/>
      <c r="AF17" s="48"/>
      <c r="AG17" s="48"/>
    </row>
    <row r="18" spans="1:33" s="52" customFormat="1" ht="15.75" hidden="1" customHeight="1" x14ac:dyDescent="0.2">
      <c r="A18" s="13" t="s">
        <v>47</v>
      </c>
      <c r="B18" s="13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48"/>
      <c r="T18" s="48"/>
      <c r="U18" s="49"/>
      <c r="V18" s="54"/>
      <c r="W18" s="48"/>
      <c r="X18" s="48"/>
      <c r="Y18" s="48"/>
      <c r="Z18" s="48"/>
      <c r="AA18" s="48"/>
      <c r="AB18" s="51"/>
      <c r="AC18" s="48"/>
      <c r="AD18" s="48"/>
      <c r="AE18" s="48"/>
      <c r="AF18" s="48"/>
      <c r="AG18" s="48"/>
    </row>
    <row r="19" spans="1:33" s="52" customFormat="1" ht="15.75" hidden="1" customHeight="1" x14ac:dyDescent="0.2">
      <c r="A19" s="13" t="s">
        <v>83</v>
      </c>
      <c r="B19" s="13"/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48"/>
      <c r="T19" s="48"/>
      <c r="U19" s="49"/>
      <c r="V19" s="54"/>
      <c r="W19" s="48"/>
      <c r="X19" s="48"/>
      <c r="Y19" s="48"/>
      <c r="Z19" s="48"/>
      <c r="AA19" s="48"/>
      <c r="AB19" s="51"/>
      <c r="AC19" s="48"/>
      <c r="AD19" s="48"/>
      <c r="AE19" s="48"/>
      <c r="AF19" s="48"/>
      <c r="AG19" s="48"/>
    </row>
    <row r="20" spans="1:33" s="52" customFormat="1" ht="15.75" customHeight="1" x14ac:dyDescent="0.2">
      <c r="A20" s="13" t="s">
        <v>49</v>
      </c>
      <c r="B20" s="13"/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48"/>
      <c r="T20" s="48"/>
      <c r="U20" s="49"/>
      <c r="V20" s="54"/>
      <c r="W20" s="48"/>
      <c r="X20" s="48"/>
      <c r="Y20" s="48"/>
      <c r="Z20" s="48"/>
      <c r="AA20" s="48"/>
      <c r="AB20" s="51"/>
      <c r="AC20" s="48"/>
      <c r="AD20" s="48"/>
      <c r="AE20" s="48"/>
      <c r="AF20" s="48"/>
      <c r="AG20" s="48"/>
    </row>
    <row r="21" spans="1:33" s="52" customFormat="1" ht="15.75" hidden="1" customHeight="1" x14ac:dyDescent="0.2">
      <c r="A21" s="13" t="s">
        <v>50</v>
      </c>
      <c r="B21" s="13"/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48"/>
      <c r="T21" s="48"/>
      <c r="U21" s="49"/>
      <c r="V21" s="54"/>
      <c r="W21" s="48"/>
      <c r="X21" s="48"/>
      <c r="Y21" s="48"/>
      <c r="Z21" s="48"/>
      <c r="AA21" s="48"/>
      <c r="AB21" s="51"/>
      <c r="AC21" s="48"/>
      <c r="AD21" s="48"/>
      <c r="AE21" s="48"/>
      <c r="AF21" s="48"/>
      <c r="AG21" s="48"/>
    </row>
    <row r="22" spans="1:33" s="52" customFormat="1" ht="15.75" hidden="1" customHeight="1" x14ac:dyDescent="0.2">
      <c r="A22" s="13" t="s">
        <v>51</v>
      </c>
      <c r="B22" s="13"/>
      <c r="C22" s="17"/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48"/>
      <c r="T22" s="48"/>
      <c r="U22" s="49"/>
      <c r="V22" s="54"/>
      <c r="W22" s="48"/>
      <c r="X22" s="48"/>
      <c r="Y22" s="48"/>
      <c r="Z22" s="48"/>
      <c r="AA22" s="48"/>
      <c r="AB22" s="51"/>
      <c r="AC22" s="48"/>
      <c r="AD22" s="48"/>
      <c r="AE22" s="48"/>
      <c r="AF22" s="48"/>
      <c r="AG22" s="48"/>
    </row>
    <row r="23" spans="1:33" s="52" customFormat="1" ht="15.75" hidden="1" customHeight="1" x14ac:dyDescent="0.2">
      <c r="A23" s="13" t="s">
        <v>52</v>
      </c>
      <c r="B23" s="13"/>
      <c r="C23" s="17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48"/>
      <c r="T23" s="48"/>
      <c r="U23" s="49"/>
      <c r="V23" s="54"/>
      <c r="W23" s="48"/>
      <c r="X23" s="48"/>
      <c r="Y23" s="48"/>
      <c r="Z23" s="48"/>
      <c r="AA23" s="48"/>
      <c r="AB23" s="51"/>
      <c r="AC23" s="48"/>
      <c r="AD23" s="48"/>
      <c r="AE23" s="48"/>
      <c r="AF23" s="48"/>
      <c r="AG23" s="48"/>
    </row>
    <row r="24" spans="1:33" s="52" customFormat="1" ht="15.75" hidden="1" customHeight="1" x14ac:dyDescent="0.2">
      <c r="A24" s="13" t="s">
        <v>53</v>
      </c>
      <c r="B24" s="13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48"/>
      <c r="T24" s="48"/>
      <c r="U24" s="49"/>
      <c r="V24" s="54"/>
      <c r="W24" s="48"/>
      <c r="X24" s="48"/>
      <c r="Y24" s="48"/>
      <c r="Z24" s="48"/>
      <c r="AA24" s="48"/>
      <c r="AB24" s="51"/>
      <c r="AC24" s="48"/>
      <c r="AD24" s="48"/>
      <c r="AE24" s="48"/>
      <c r="AF24" s="48"/>
      <c r="AG24" s="48"/>
    </row>
    <row r="25" spans="1:33" s="52" customFormat="1" ht="15.75" customHeight="1" x14ac:dyDescent="0.2">
      <c r="A25" s="13" t="s">
        <v>54</v>
      </c>
      <c r="B25" s="13" t="s">
        <v>118</v>
      </c>
      <c r="C25" s="17">
        <f t="shared" ref="C25:C31" si="1">IFERROR(F25/D25," - ")</f>
        <v>19.059999999999999</v>
      </c>
      <c r="D25" s="17">
        <v>3</v>
      </c>
      <c r="E25" s="17">
        <v>0</v>
      </c>
      <c r="F25" s="17">
        <v>57.179999999999993</v>
      </c>
      <c r="G25" s="17">
        <v>0</v>
      </c>
      <c r="H25" s="17">
        <f t="shared" ref="H25:H31" si="2">G25/F25*-1</f>
        <v>0</v>
      </c>
      <c r="I25" s="17">
        <f t="shared" ref="I25:I31" si="3">J25/F25</f>
        <v>0.22951415336437561</v>
      </c>
      <c r="J25" s="17">
        <f t="shared" ref="J25:J31" si="4">F25*0.85+G25+AF25*D25+D25*AE25+AG25+AD25</f>
        <v>13.123619289374997</v>
      </c>
      <c r="K25" s="17">
        <f t="shared" ref="K25:K31" si="5">J25/D25</f>
        <v>4.3745397631249991</v>
      </c>
      <c r="L25" s="17">
        <v>136</v>
      </c>
      <c r="M25" s="17">
        <f t="shared" ref="M25:M31" si="6">IFERROR(D25/L25,"-")</f>
        <v>2.2058823529411766E-2</v>
      </c>
      <c r="N25" s="17">
        <v>347</v>
      </c>
      <c r="O25" s="17">
        <f t="shared" ref="O25:P25" si="7">D25/7</f>
        <v>0.42857142857142855</v>
      </c>
      <c r="P25" s="17">
        <f t="shared" si="7"/>
        <v>0</v>
      </c>
      <c r="Q25" s="17">
        <f t="shared" ref="Q25:Q31" si="8">ROUNDDOWN(N25/(O25+P25),0)</f>
        <v>809</v>
      </c>
      <c r="R25" s="17"/>
      <c r="S25" s="48">
        <v>0</v>
      </c>
      <c r="T25" s="48" t="s">
        <v>56</v>
      </c>
      <c r="U25" s="49" t="s">
        <v>56</v>
      </c>
      <c r="V25" s="54" t="s">
        <v>56</v>
      </c>
      <c r="W25" s="48">
        <v>0</v>
      </c>
      <c r="X25" s="48">
        <f t="shared" ref="X25:X31" si="9">IFERROR(W25/D25,0)</f>
        <v>0</v>
      </c>
      <c r="Y25" s="48">
        <f t="shared" ref="Y25:Y31" si="10">IFERROR(G25/(W25+Z25)*-1,0)</f>
        <v>0</v>
      </c>
      <c r="Z25" s="48">
        <v>0</v>
      </c>
      <c r="AA25" s="48" t="s">
        <v>57</v>
      </c>
      <c r="AB25" s="51">
        <f t="shared" ref="AB25:AB31" si="11">IF(OR(AA25="UsLargeStandardSize",AA25="UsSmallStandardSize"),-0.69,-0.48)</f>
        <v>-0.69</v>
      </c>
      <c r="AC25" s="48">
        <v>0.15682263541666666</v>
      </c>
      <c r="AD25" s="48">
        <f t="shared" ref="AD25:AD31" si="12">IFERROR(AB25*AC25*D25*2,0)</f>
        <v>-0.64924571062499992</v>
      </c>
      <c r="AE25" s="48">
        <v>-7.18</v>
      </c>
      <c r="AF25" s="48">
        <v>-4.4300449999999998</v>
      </c>
      <c r="AG25" s="48">
        <v>0</v>
      </c>
    </row>
    <row r="26" spans="1:33" s="52" customFormat="1" ht="15.75" customHeight="1" x14ac:dyDescent="0.2">
      <c r="A26" s="13" t="s">
        <v>58</v>
      </c>
      <c r="B26" s="13" t="s">
        <v>119</v>
      </c>
      <c r="C26" s="17">
        <f t="shared" si="1"/>
        <v>19.059999999999999</v>
      </c>
      <c r="D26" s="17">
        <v>38</v>
      </c>
      <c r="E26" s="17">
        <v>0</v>
      </c>
      <c r="F26" s="17">
        <v>724.28</v>
      </c>
      <c r="G26" s="17">
        <v>0</v>
      </c>
      <c r="H26" s="17">
        <f t="shared" si="2"/>
        <v>0</v>
      </c>
      <c r="I26" s="17">
        <f t="shared" si="3"/>
        <v>0.22951415336437564</v>
      </c>
      <c r="J26" s="17">
        <f t="shared" si="4"/>
        <v>166.23251099874997</v>
      </c>
      <c r="K26" s="17">
        <f t="shared" si="5"/>
        <v>4.3745397631249991</v>
      </c>
      <c r="L26" s="17">
        <v>124</v>
      </c>
      <c r="M26" s="17">
        <f t="shared" si="6"/>
        <v>0.30645161290322581</v>
      </c>
      <c r="N26" s="17">
        <v>293</v>
      </c>
      <c r="O26" s="17">
        <f t="shared" ref="O26:P26" si="13">D26/7</f>
        <v>5.4285714285714288</v>
      </c>
      <c r="P26" s="17">
        <f t="shared" si="13"/>
        <v>0</v>
      </c>
      <c r="Q26" s="17">
        <f t="shared" si="8"/>
        <v>53</v>
      </c>
      <c r="R26" s="17"/>
      <c r="S26" s="48">
        <v>6.1538461538461542E-2</v>
      </c>
      <c r="T26" s="48" t="s">
        <v>56</v>
      </c>
      <c r="U26" s="49" t="s">
        <v>56</v>
      </c>
      <c r="V26" s="54" t="s">
        <v>56</v>
      </c>
      <c r="W26" s="48">
        <v>0</v>
      </c>
      <c r="X26" s="48">
        <f t="shared" si="9"/>
        <v>0</v>
      </c>
      <c r="Y26" s="48">
        <f t="shared" si="10"/>
        <v>0</v>
      </c>
      <c r="Z26" s="48">
        <v>0</v>
      </c>
      <c r="AA26" s="48" t="s">
        <v>57</v>
      </c>
      <c r="AB26" s="51">
        <f t="shared" si="11"/>
        <v>-0.69</v>
      </c>
      <c r="AC26" s="48">
        <v>0.15682263541666666</v>
      </c>
      <c r="AD26" s="48">
        <f t="shared" si="12"/>
        <v>-8.2237790012499996</v>
      </c>
      <c r="AE26" s="48">
        <v>-7.18</v>
      </c>
      <c r="AF26" s="48">
        <v>-4.4300449999999998</v>
      </c>
      <c r="AG26" s="48">
        <v>0</v>
      </c>
    </row>
    <row r="27" spans="1:33" s="52" customFormat="1" ht="15.75" customHeight="1" x14ac:dyDescent="0.2">
      <c r="A27" s="13" t="s">
        <v>60</v>
      </c>
      <c r="B27" s="13"/>
      <c r="C27" s="17">
        <f t="shared" si="1"/>
        <v>19.332799999999999</v>
      </c>
      <c r="D27" s="17">
        <v>75</v>
      </c>
      <c r="E27" s="17">
        <v>0</v>
      </c>
      <c r="F27" s="17">
        <v>1449.96</v>
      </c>
      <c r="G27" s="17">
        <v>0</v>
      </c>
      <c r="H27" s="17">
        <f t="shared" si="2"/>
        <v>0</v>
      </c>
      <c r="I27" s="17">
        <f t="shared" si="3"/>
        <v>0.23826966415237308</v>
      </c>
      <c r="J27" s="17">
        <f t="shared" si="4"/>
        <v>345.48148223437488</v>
      </c>
      <c r="K27" s="17">
        <f t="shared" si="5"/>
        <v>4.6064197631249986</v>
      </c>
      <c r="L27" s="17">
        <v>126</v>
      </c>
      <c r="M27" s="17">
        <f t="shared" si="6"/>
        <v>0.59523809523809523</v>
      </c>
      <c r="N27" s="17">
        <v>205</v>
      </c>
      <c r="O27" s="17">
        <f t="shared" ref="O27:P27" si="14">D27/7</f>
        <v>10.714285714285714</v>
      </c>
      <c r="P27" s="17">
        <f t="shared" si="14"/>
        <v>0</v>
      </c>
      <c r="Q27" s="17">
        <f t="shared" si="8"/>
        <v>19</v>
      </c>
      <c r="R27" s="17"/>
      <c r="S27" s="48">
        <v>0.42342342342342337</v>
      </c>
      <c r="T27" s="48" t="s">
        <v>56</v>
      </c>
      <c r="U27" s="49" t="s">
        <v>56</v>
      </c>
      <c r="V27" s="54" t="s">
        <v>56</v>
      </c>
      <c r="W27" s="48">
        <v>0</v>
      </c>
      <c r="X27" s="48">
        <f t="shared" si="9"/>
        <v>0</v>
      </c>
      <c r="Y27" s="48">
        <f t="shared" si="10"/>
        <v>0</v>
      </c>
      <c r="Z27" s="48">
        <v>0</v>
      </c>
      <c r="AA27" s="48" t="s">
        <v>57</v>
      </c>
      <c r="AB27" s="51">
        <f t="shared" si="11"/>
        <v>-0.69</v>
      </c>
      <c r="AC27" s="48">
        <v>0.15682263541666666</v>
      </c>
      <c r="AD27" s="48">
        <f t="shared" si="12"/>
        <v>-16.231142765624998</v>
      </c>
      <c r="AE27" s="48">
        <v>-7.18</v>
      </c>
      <c r="AF27" s="48">
        <v>-4.4300449999999998</v>
      </c>
      <c r="AG27" s="48">
        <v>0</v>
      </c>
    </row>
    <row r="28" spans="1:33" s="52" customFormat="1" ht="15.75" customHeight="1" x14ac:dyDescent="0.2">
      <c r="A28" s="13" t="s">
        <v>61</v>
      </c>
      <c r="B28" s="13"/>
      <c r="C28" s="17">
        <f t="shared" si="1"/>
        <v>19.989999999999998</v>
      </c>
      <c r="D28" s="17">
        <v>38</v>
      </c>
      <c r="E28" s="17">
        <v>0</v>
      </c>
      <c r="F28" s="17">
        <v>759.61999999999989</v>
      </c>
      <c r="G28" s="17">
        <v>-41.12</v>
      </c>
      <c r="H28" s="17">
        <f t="shared" si="2"/>
        <v>5.4132329322556016E-2</v>
      </c>
      <c r="I28" s="17">
        <f t="shared" si="3"/>
        <v>0.20424884942306676</v>
      </c>
      <c r="J28" s="17">
        <f t="shared" si="4"/>
        <v>155.15151099874996</v>
      </c>
      <c r="K28" s="17">
        <f t="shared" si="5"/>
        <v>4.082934499967104</v>
      </c>
      <c r="L28" s="17">
        <v>98</v>
      </c>
      <c r="M28" s="17">
        <f t="shared" si="6"/>
        <v>0.38775510204081631</v>
      </c>
      <c r="N28" s="17">
        <v>154</v>
      </c>
      <c r="O28" s="17">
        <f t="shared" ref="O28:P28" si="15">D28/7</f>
        <v>5.4285714285714288</v>
      </c>
      <c r="P28" s="17">
        <f t="shared" si="15"/>
        <v>0</v>
      </c>
      <c r="Q28" s="17">
        <f t="shared" si="8"/>
        <v>28</v>
      </c>
      <c r="R28" s="17"/>
      <c r="S28" s="48">
        <v>1.6923076923076921</v>
      </c>
      <c r="T28" s="48" t="s">
        <v>56</v>
      </c>
      <c r="U28" s="49" t="s">
        <v>56</v>
      </c>
      <c r="V28" s="54" t="s">
        <v>56</v>
      </c>
      <c r="W28" s="48">
        <v>2</v>
      </c>
      <c r="X28" s="48">
        <f t="shared" si="9"/>
        <v>5.2631578947368418E-2</v>
      </c>
      <c r="Y28" s="48">
        <f t="shared" si="10"/>
        <v>20.56</v>
      </c>
      <c r="Z28" s="48">
        <v>0</v>
      </c>
      <c r="AA28" s="48" t="s">
        <v>57</v>
      </c>
      <c r="AB28" s="51">
        <f t="shared" si="11"/>
        <v>-0.69</v>
      </c>
      <c r="AC28" s="48">
        <v>0.15682263541666666</v>
      </c>
      <c r="AD28" s="48">
        <f t="shared" si="12"/>
        <v>-8.2237790012499996</v>
      </c>
      <c r="AE28" s="48">
        <v>-7.18</v>
      </c>
      <c r="AF28" s="48">
        <v>-4.4300449999999998</v>
      </c>
      <c r="AG28" s="48">
        <v>0</v>
      </c>
    </row>
    <row r="29" spans="1:33" s="52" customFormat="1" ht="15.75" customHeight="1" x14ac:dyDescent="0.2">
      <c r="A29" s="13" t="s">
        <v>62</v>
      </c>
      <c r="B29" s="13"/>
      <c r="C29" s="17">
        <f t="shared" si="1"/>
        <v>19.490000000000002</v>
      </c>
      <c r="D29" s="17">
        <v>56</v>
      </c>
      <c r="E29" s="17">
        <v>0</v>
      </c>
      <c r="F29" s="17">
        <v>1091.44</v>
      </c>
      <c r="G29" s="17">
        <v>-84.109999999999985</v>
      </c>
      <c r="H29" s="17">
        <f t="shared" si="2"/>
        <v>7.7063329179799148E-2</v>
      </c>
      <c r="I29" s="17">
        <f t="shared" si="3"/>
        <v>0.16614035286868734</v>
      </c>
      <c r="J29" s="17">
        <f t="shared" si="4"/>
        <v>181.33222673500012</v>
      </c>
      <c r="K29" s="17">
        <f t="shared" si="5"/>
        <v>3.2380754774107166</v>
      </c>
      <c r="L29" s="17">
        <v>122</v>
      </c>
      <c r="M29" s="17">
        <f t="shared" si="6"/>
        <v>0.45901639344262296</v>
      </c>
      <c r="N29" s="17">
        <v>83</v>
      </c>
      <c r="O29" s="17">
        <f t="shared" ref="O29:P29" si="16">D29/7</f>
        <v>8</v>
      </c>
      <c r="P29" s="17">
        <f t="shared" si="16"/>
        <v>0</v>
      </c>
      <c r="Q29" s="17">
        <f t="shared" si="8"/>
        <v>10</v>
      </c>
      <c r="R29" s="17"/>
      <c r="S29" s="48">
        <v>2.2011173184357542</v>
      </c>
      <c r="T29" s="48" t="s">
        <v>56</v>
      </c>
      <c r="U29" s="49" t="s">
        <v>56</v>
      </c>
      <c r="V29" s="54" t="s">
        <v>56</v>
      </c>
      <c r="W29" s="48">
        <v>7</v>
      </c>
      <c r="X29" s="48">
        <f t="shared" si="9"/>
        <v>0.125</v>
      </c>
      <c r="Y29" s="48">
        <f t="shared" si="10"/>
        <v>7.0091666666666654</v>
      </c>
      <c r="Z29" s="48">
        <v>5</v>
      </c>
      <c r="AA29" s="48" t="s">
        <v>57</v>
      </c>
      <c r="AB29" s="51">
        <f t="shared" si="11"/>
        <v>-0.69</v>
      </c>
      <c r="AC29" s="48">
        <v>0.15682263541666666</v>
      </c>
      <c r="AD29" s="48">
        <f t="shared" si="12"/>
        <v>-12.119253264999998</v>
      </c>
      <c r="AE29" s="48">
        <v>-7.18</v>
      </c>
      <c r="AF29" s="48">
        <v>-4.4300449999999998</v>
      </c>
      <c r="AG29" s="48">
        <v>0</v>
      </c>
    </row>
    <row r="30" spans="1:33" s="52" customFormat="1" ht="15.75" customHeight="1" x14ac:dyDescent="0.2">
      <c r="A30" s="13" t="s">
        <v>63</v>
      </c>
      <c r="B30" s="13"/>
      <c r="C30" s="17">
        <f t="shared" si="1"/>
        <v>18.715806451612906</v>
      </c>
      <c r="D30" s="17">
        <v>62</v>
      </c>
      <c r="E30" s="17">
        <v>0</v>
      </c>
      <c r="F30" s="17">
        <v>1160.3800000000001</v>
      </c>
      <c r="G30" s="17">
        <v>-103.35</v>
      </c>
      <c r="H30" s="17">
        <f t="shared" si="2"/>
        <v>8.9065650907461338E-2</v>
      </c>
      <c r="I30" s="17">
        <f t="shared" si="3"/>
        <v>0.12903744059165972</v>
      </c>
      <c r="J30" s="17">
        <f t="shared" si="4"/>
        <v>149.73246531375014</v>
      </c>
      <c r="K30" s="17">
        <f t="shared" si="5"/>
        <v>2.4150397631250025</v>
      </c>
      <c r="L30" s="17">
        <v>137</v>
      </c>
      <c r="M30" s="17">
        <f t="shared" si="6"/>
        <v>0.45255474452554745</v>
      </c>
      <c r="N30" s="17">
        <v>23</v>
      </c>
      <c r="O30" s="17">
        <f t="shared" ref="O30:P30" si="17">D30/7</f>
        <v>8.8571428571428577</v>
      </c>
      <c r="P30" s="17">
        <f t="shared" si="17"/>
        <v>0</v>
      </c>
      <c r="Q30" s="17">
        <f t="shared" si="8"/>
        <v>2</v>
      </c>
      <c r="R30" s="17"/>
      <c r="S30" s="48">
        <v>1.2219451371571071</v>
      </c>
      <c r="T30" s="48" t="s">
        <v>56</v>
      </c>
      <c r="U30" s="49" t="s">
        <v>56</v>
      </c>
      <c r="V30" s="54" t="s">
        <v>56</v>
      </c>
      <c r="W30" s="48">
        <v>9</v>
      </c>
      <c r="X30" s="48">
        <f t="shared" si="9"/>
        <v>0.14516129032258066</v>
      </c>
      <c r="Y30" s="48">
        <f t="shared" si="10"/>
        <v>7.9499999999999993</v>
      </c>
      <c r="Z30" s="48">
        <v>4</v>
      </c>
      <c r="AA30" s="48" t="s">
        <v>57</v>
      </c>
      <c r="AB30" s="51">
        <f t="shared" si="11"/>
        <v>-0.69</v>
      </c>
      <c r="AC30" s="48">
        <v>0.15682263541666666</v>
      </c>
      <c r="AD30" s="48">
        <f t="shared" si="12"/>
        <v>-13.417744686249998</v>
      </c>
      <c r="AE30" s="48">
        <v>-7.18</v>
      </c>
      <c r="AF30" s="48">
        <v>-4.4300449999999998</v>
      </c>
      <c r="AG30" s="48">
        <v>0</v>
      </c>
    </row>
    <row r="31" spans="1:33" s="52" customFormat="1" ht="15.75" customHeight="1" x14ac:dyDescent="0.2">
      <c r="A31" s="13" t="s">
        <v>64</v>
      </c>
      <c r="B31" s="13"/>
      <c r="C31" s="17">
        <f t="shared" si="1"/>
        <v>17.989999999999998</v>
      </c>
      <c r="D31" s="17">
        <v>6</v>
      </c>
      <c r="E31" s="17">
        <v>0</v>
      </c>
      <c r="F31" s="17">
        <v>107.94</v>
      </c>
      <c r="G31" s="17">
        <v>-63.22999999999999</v>
      </c>
      <c r="H31" s="17">
        <f t="shared" si="2"/>
        <v>0.58578840096349816</v>
      </c>
      <c r="I31" s="17">
        <f t="shared" si="3"/>
        <v>-0.39317918678200842</v>
      </c>
      <c r="J31" s="17">
        <f t="shared" si="4"/>
        <v>-42.43976142124999</v>
      </c>
      <c r="K31" s="17">
        <f t="shared" si="5"/>
        <v>-7.0732935702083317</v>
      </c>
      <c r="L31" s="17">
        <v>140</v>
      </c>
      <c r="M31" s="17">
        <f t="shared" si="6"/>
        <v>4.2857142857142858E-2</v>
      </c>
      <c r="N31" s="17">
        <v>17</v>
      </c>
      <c r="O31" s="17">
        <f t="shared" ref="O31:P31" si="18">D31/7</f>
        <v>0.8571428571428571</v>
      </c>
      <c r="P31" s="17">
        <f t="shared" si="18"/>
        <v>0</v>
      </c>
      <c r="Q31" s="17">
        <f t="shared" si="8"/>
        <v>19</v>
      </c>
      <c r="R31" s="17" t="str">
        <f ca="1">IFERROR(__xludf.DUMMYFUNCTION("IFERROR(VLOOKUP($B$2,IMPORTRANGE(""https://docs.google.com/spreadsheets/d/1KiWZV1ko8G7lnRucBRBd29jj3Be6ltMfljMDqzOkQmI/edit#gid=1381463014"",""Lookup!A:F""),6,FALSE),"""")"),"")</f>
        <v/>
      </c>
      <c r="S31" s="48">
        <v>1.8356164383561639</v>
      </c>
      <c r="T31" s="48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1" s="49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1" s="54" t="str">
        <f ca="1">IFERROR(__xludf.DUMMYFUNCTION("IFERROR(VLOOKUP($B$2,IMPORTRANGE(""https://docs.google.com/spreadsheets/d/1KiWZV1ko8G7lnRucBRBd29jj3Be6ltMfljMDqzOkQmI/edit#gid=1381463014"",""Lookup!A:D""),2,FALSE),"""")"),"")</f>
        <v/>
      </c>
      <c r="W31" s="48">
        <v>2</v>
      </c>
      <c r="X31" s="48">
        <f t="shared" si="9"/>
        <v>0.33333333333333331</v>
      </c>
      <c r="Y31" s="48">
        <f t="shared" si="10"/>
        <v>7.0255555555555542</v>
      </c>
      <c r="Z31" s="48">
        <v>7</v>
      </c>
      <c r="AA31" s="48" t="s">
        <v>57</v>
      </c>
      <c r="AB31" s="51">
        <f t="shared" si="11"/>
        <v>-0.69</v>
      </c>
      <c r="AC31" s="48">
        <v>0.15682263541666666</v>
      </c>
      <c r="AD31" s="48">
        <f t="shared" si="12"/>
        <v>-1.2984914212499998</v>
      </c>
      <c r="AE31" s="48">
        <v>-7.18</v>
      </c>
      <c r="AF31" s="48">
        <v>-4.4300449999999998</v>
      </c>
      <c r="AG31" s="48">
        <v>0</v>
      </c>
    </row>
    <row r="32" spans="1:33" ht="15.75" customHeight="1" x14ac:dyDescent="0.2">
      <c r="A32" s="13"/>
      <c r="B32" s="13"/>
      <c r="C32" s="24"/>
      <c r="D32" s="15"/>
      <c r="E32" s="15"/>
      <c r="F32" s="14"/>
      <c r="G32" s="14"/>
      <c r="H32" s="14"/>
      <c r="I32" s="15"/>
      <c r="J32" s="15"/>
      <c r="K32" s="15"/>
      <c r="L32" s="15"/>
      <c r="M32" s="16"/>
      <c r="N32" s="15"/>
      <c r="O32" s="15"/>
      <c r="P32" s="15"/>
      <c r="Q32" s="15"/>
      <c r="R32" s="15"/>
      <c r="S32" s="18"/>
      <c r="T32" s="13"/>
      <c r="U32" s="19"/>
      <c r="V32" s="1"/>
      <c r="W32" s="13"/>
      <c r="X32" s="13"/>
      <c r="Y32" s="13"/>
      <c r="Z32" s="13"/>
      <c r="AA32" s="13"/>
      <c r="AB32" s="13"/>
      <c r="AC32" s="13"/>
      <c r="AD32" s="13"/>
      <c r="AE32" s="20"/>
      <c r="AF32" s="20"/>
      <c r="AG32" s="20"/>
    </row>
    <row r="33" spans="1:33" ht="15.75" customHeight="1" x14ac:dyDescent="0.2">
      <c r="A33" s="13"/>
      <c r="B33" s="13"/>
      <c r="C33" s="24"/>
      <c r="D33" s="15"/>
      <c r="E33" s="15"/>
      <c r="F33" s="14"/>
      <c r="G33" s="14"/>
      <c r="H33" s="14"/>
      <c r="I33" s="15"/>
      <c r="J33" s="15"/>
      <c r="K33" s="15"/>
      <c r="L33" s="15"/>
      <c r="M33" s="16"/>
      <c r="N33" s="15"/>
      <c r="O33" s="15"/>
      <c r="P33" s="15"/>
      <c r="Q33" s="15"/>
      <c r="R33" s="15"/>
      <c r="S33" s="18"/>
      <c r="T33" s="13"/>
      <c r="U33" s="19"/>
      <c r="V33" s="1"/>
      <c r="W33" s="13"/>
      <c r="X33" s="13"/>
      <c r="Y33" s="13"/>
      <c r="Z33" s="13"/>
      <c r="AA33" s="13"/>
      <c r="AB33" s="13"/>
      <c r="AC33" s="13"/>
      <c r="AD33" s="13"/>
      <c r="AE33" s="20"/>
      <c r="AF33" s="20"/>
      <c r="AG33" s="20"/>
    </row>
    <row r="34" spans="1:33" ht="15.75" customHeight="1" x14ac:dyDescent="0.2">
      <c r="A34" s="13"/>
      <c r="B34" s="13"/>
      <c r="C34" s="24"/>
      <c r="D34" s="15"/>
      <c r="E34" s="15"/>
      <c r="F34" s="14"/>
      <c r="G34" s="14"/>
      <c r="H34" s="14"/>
      <c r="I34" s="15"/>
      <c r="J34" s="15"/>
      <c r="K34" s="15"/>
      <c r="L34" s="15"/>
      <c r="M34" s="16"/>
      <c r="N34" s="15"/>
      <c r="O34" s="15"/>
      <c r="P34" s="15"/>
      <c r="Q34" s="15"/>
      <c r="R34" s="15"/>
      <c r="S34" s="18"/>
      <c r="T34" s="13"/>
      <c r="U34" s="19"/>
      <c r="V34" s="1"/>
      <c r="W34" s="13"/>
      <c r="X34" s="13"/>
      <c r="Y34" s="13"/>
      <c r="Z34" s="13"/>
      <c r="AA34" s="13"/>
      <c r="AB34" s="13"/>
      <c r="AC34" s="13"/>
      <c r="AD34" s="13"/>
      <c r="AE34" s="20"/>
      <c r="AF34" s="20"/>
      <c r="AG34" s="20"/>
    </row>
    <row r="35" spans="1:33" ht="15.75" customHeight="1" x14ac:dyDescent="0.2">
      <c r="A35" s="13"/>
      <c r="B35" s="13"/>
      <c r="C35" s="24"/>
      <c r="D35" s="15"/>
      <c r="E35" s="15"/>
      <c r="F35" s="14"/>
      <c r="G35" s="14"/>
      <c r="H35" s="14"/>
      <c r="I35" s="15"/>
      <c r="J35" s="15"/>
      <c r="K35" s="15"/>
      <c r="L35" s="15"/>
      <c r="M35" s="16"/>
      <c r="N35" s="15"/>
      <c r="O35" s="15"/>
      <c r="P35" s="15"/>
      <c r="Q35" s="15"/>
      <c r="R35" s="15"/>
      <c r="S35" s="18"/>
      <c r="T35" s="13"/>
      <c r="U35" s="19"/>
      <c r="V35" s="1"/>
      <c r="W35" s="13"/>
      <c r="X35" s="13"/>
      <c r="Y35" s="13"/>
      <c r="Z35" s="13"/>
      <c r="AA35" s="13"/>
      <c r="AB35" s="13"/>
      <c r="AC35" s="13"/>
      <c r="AD35" s="13"/>
      <c r="AE35" s="20"/>
      <c r="AF35" s="20"/>
      <c r="AG35" s="20"/>
    </row>
    <row r="36" spans="1:33" ht="15.75" customHeight="1" x14ac:dyDescent="0.2">
      <c r="A36" s="13"/>
      <c r="B36" s="13"/>
      <c r="C36" s="24"/>
      <c r="D36" s="15"/>
      <c r="E36" s="15"/>
      <c r="F36" s="14"/>
      <c r="G36" s="14"/>
      <c r="H36" s="14"/>
      <c r="I36" s="15"/>
      <c r="J36" s="15"/>
      <c r="K36" s="15"/>
      <c r="L36" s="15"/>
      <c r="M36" s="16"/>
      <c r="N36" s="15"/>
      <c r="O36" s="15"/>
      <c r="P36" s="15"/>
      <c r="Q36" s="15"/>
      <c r="R36" s="15"/>
      <c r="S36" s="18"/>
      <c r="T36" s="13"/>
      <c r="U36" s="19"/>
      <c r="V36" s="1"/>
      <c r="W36" s="13"/>
      <c r="X36" s="13"/>
      <c r="Y36" s="13"/>
      <c r="Z36" s="13"/>
      <c r="AA36" s="13"/>
      <c r="AB36" s="13"/>
      <c r="AC36" s="13"/>
      <c r="AD36" s="13"/>
      <c r="AE36" s="20"/>
      <c r="AF36" s="20"/>
      <c r="AG36" s="20"/>
    </row>
    <row r="37" spans="1:33" ht="15.75" customHeight="1" x14ac:dyDescent="0.2">
      <c r="A37" s="13"/>
      <c r="B37" s="13"/>
      <c r="C37" s="24"/>
      <c r="D37" s="15"/>
      <c r="E37" s="15"/>
      <c r="F37" s="14"/>
      <c r="G37" s="14"/>
      <c r="H37" s="14"/>
      <c r="I37" s="15"/>
      <c r="J37" s="15"/>
      <c r="K37" s="15"/>
      <c r="L37" s="15"/>
      <c r="M37" s="16"/>
      <c r="N37" s="15"/>
      <c r="O37" s="15"/>
      <c r="P37" s="15"/>
      <c r="Q37" s="15"/>
      <c r="R37" s="15"/>
      <c r="S37" s="18"/>
      <c r="T37" s="13"/>
      <c r="U37" s="19"/>
      <c r="V37" s="1"/>
      <c r="W37" s="13"/>
      <c r="X37" s="13"/>
      <c r="Y37" s="13"/>
      <c r="Z37" s="13"/>
      <c r="AA37" s="13"/>
      <c r="AB37" s="13"/>
      <c r="AC37" s="13"/>
      <c r="AD37" s="13"/>
      <c r="AE37" s="20"/>
      <c r="AF37" s="20"/>
      <c r="AG37" s="20"/>
    </row>
    <row r="38" spans="1:33" ht="15.75" customHeight="1" x14ac:dyDescent="0.2">
      <c r="A38" s="13"/>
      <c r="B38" s="13"/>
      <c r="C38" s="24"/>
      <c r="D38" s="15"/>
      <c r="E38" s="15"/>
      <c r="F38" s="14"/>
      <c r="G38" s="14"/>
      <c r="H38" s="14"/>
      <c r="I38" s="15"/>
      <c r="J38" s="15"/>
      <c r="K38" s="15"/>
      <c r="L38" s="15"/>
      <c r="M38" s="16"/>
      <c r="N38" s="15"/>
      <c r="O38" s="15"/>
      <c r="P38" s="15"/>
      <c r="Q38" s="15"/>
      <c r="R38" s="15"/>
      <c r="S38" s="18"/>
      <c r="T38" s="13"/>
      <c r="U38" s="19"/>
      <c r="V38" s="1"/>
      <c r="W38" s="13"/>
      <c r="X38" s="13"/>
      <c r="Y38" s="13"/>
      <c r="Z38" s="13"/>
      <c r="AA38" s="13"/>
      <c r="AB38" s="13"/>
      <c r="AC38" s="13"/>
      <c r="AD38" s="13"/>
      <c r="AE38" s="20"/>
      <c r="AF38" s="20"/>
      <c r="AG38" s="20"/>
    </row>
    <row r="39" spans="1:33" ht="15.75" customHeight="1" x14ac:dyDescent="0.2">
      <c r="A39" s="13"/>
      <c r="B39" s="13"/>
      <c r="C39" s="24"/>
      <c r="D39" s="15"/>
      <c r="E39" s="15"/>
      <c r="F39" s="14"/>
      <c r="G39" s="14"/>
      <c r="H39" s="14"/>
      <c r="I39" s="15"/>
      <c r="J39" s="15"/>
      <c r="K39" s="15"/>
      <c r="L39" s="15"/>
      <c r="M39" s="16"/>
      <c r="N39" s="15"/>
      <c r="O39" s="15"/>
      <c r="P39" s="15"/>
      <c r="Q39" s="15"/>
      <c r="R39" s="15"/>
      <c r="S39" s="18"/>
      <c r="T39" s="13"/>
      <c r="U39" s="19"/>
      <c r="V39" s="1"/>
      <c r="W39" s="13"/>
      <c r="X39" s="13"/>
      <c r="Y39" s="13"/>
      <c r="Z39" s="13"/>
      <c r="AA39" s="13"/>
      <c r="AB39" s="13"/>
      <c r="AC39" s="13"/>
      <c r="AD39" s="13"/>
      <c r="AE39" s="20"/>
      <c r="AF39" s="20"/>
      <c r="AG39" s="20"/>
    </row>
    <row r="40" spans="1:33" ht="15.75" customHeight="1" x14ac:dyDescent="0.2">
      <c r="A40" s="13"/>
      <c r="B40" s="13"/>
      <c r="C40" s="24"/>
      <c r="D40" s="15"/>
      <c r="E40" s="15"/>
      <c r="F40" s="14"/>
      <c r="G40" s="14"/>
      <c r="H40" s="14"/>
      <c r="I40" s="15"/>
      <c r="J40" s="15"/>
      <c r="K40" s="15"/>
      <c r="L40" s="15"/>
      <c r="M40" s="16"/>
      <c r="N40" s="15"/>
      <c r="O40" s="15"/>
      <c r="P40" s="15"/>
      <c r="Q40" s="15"/>
      <c r="R40" s="15"/>
      <c r="S40" s="18"/>
      <c r="T40" s="13"/>
      <c r="U40" s="19"/>
      <c r="V40" s="1"/>
      <c r="W40" s="13"/>
      <c r="X40" s="13"/>
      <c r="Y40" s="13"/>
      <c r="Z40" s="13"/>
      <c r="AA40" s="13"/>
      <c r="AB40" s="13"/>
      <c r="AC40" s="13"/>
      <c r="AD40" s="13"/>
      <c r="AE40" s="20"/>
      <c r="AF40" s="20"/>
      <c r="AG40" s="20"/>
    </row>
    <row r="41" spans="1:33" ht="15.75" customHeight="1" x14ac:dyDescent="0.2">
      <c r="A41" s="13"/>
      <c r="B41" s="13"/>
      <c r="C41" s="24"/>
      <c r="D41" s="15"/>
      <c r="E41" s="15"/>
      <c r="F41" s="14"/>
      <c r="G41" s="14"/>
      <c r="H41" s="14"/>
      <c r="I41" s="15"/>
      <c r="J41" s="15"/>
      <c r="K41" s="15"/>
      <c r="L41" s="15"/>
      <c r="M41" s="16"/>
      <c r="N41" s="15"/>
      <c r="O41" s="15"/>
      <c r="P41" s="15"/>
      <c r="Q41" s="15"/>
      <c r="R41" s="15"/>
      <c r="S41" s="18"/>
      <c r="T41" s="13"/>
      <c r="U41" s="19"/>
      <c r="V41" s="1"/>
      <c r="W41" s="13"/>
      <c r="X41" s="13"/>
      <c r="Y41" s="13"/>
      <c r="Z41" s="13"/>
      <c r="AA41" s="13"/>
      <c r="AB41" s="13"/>
      <c r="AC41" s="13"/>
      <c r="AD41" s="13"/>
      <c r="AE41" s="20"/>
      <c r="AF41" s="20"/>
      <c r="AG41" s="20"/>
    </row>
    <row r="42" spans="1:33" ht="15.75" customHeight="1" x14ac:dyDescent="0.2">
      <c r="A42" s="13"/>
      <c r="B42" s="13"/>
      <c r="C42" s="24"/>
      <c r="D42" s="15"/>
      <c r="E42" s="15"/>
      <c r="F42" s="14"/>
      <c r="G42" s="14"/>
      <c r="H42" s="14"/>
      <c r="I42" s="15"/>
      <c r="J42" s="15"/>
      <c r="K42" s="15"/>
      <c r="L42" s="15"/>
      <c r="M42" s="16"/>
      <c r="N42" s="15"/>
      <c r="O42" s="15"/>
      <c r="P42" s="15"/>
      <c r="Q42" s="15"/>
      <c r="R42" s="15"/>
      <c r="S42" s="18"/>
      <c r="T42" s="13"/>
      <c r="U42" s="19"/>
      <c r="V42" s="1"/>
      <c r="W42" s="13"/>
      <c r="X42" s="13"/>
      <c r="Y42" s="13"/>
      <c r="Z42" s="13"/>
      <c r="AA42" s="13"/>
      <c r="AB42" s="13"/>
      <c r="AC42" s="13"/>
      <c r="AD42" s="13"/>
      <c r="AE42" s="20"/>
      <c r="AF42" s="20"/>
      <c r="AG42" s="20"/>
    </row>
    <row r="43" spans="1:33" ht="15.75" customHeight="1" x14ac:dyDescent="0.2">
      <c r="A43" s="13"/>
      <c r="B43" s="13"/>
      <c r="C43" s="24"/>
      <c r="D43" s="15"/>
      <c r="E43" s="15"/>
      <c r="F43" s="14"/>
      <c r="G43" s="14"/>
      <c r="H43" s="14"/>
      <c r="I43" s="15"/>
      <c r="J43" s="15"/>
      <c r="K43" s="15"/>
      <c r="L43" s="15"/>
      <c r="M43" s="16"/>
      <c r="N43" s="15"/>
      <c r="O43" s="15"/>
      <c r="P43" s="15"/>
      <c r="Q43" s="15"/>
      <c r="R43" s="15"/>
      <c r="S43" s="18"/>
      <c r="T43" s="13"/>
      <c r="U43" s="19"/>
      <c r="V43" s="1"/>
      <c r="W43" s="13"/>
      <c r="X43" s="13"/>
      <c r="Y43" s="13"/>
      <c r="Z43" s="13"/>
      <c r="AA43" s="13"/>
      <c r="AB43" s="13"/>
      <c r="AC43" s="13"/>
      <c r="AD43" s="13"/>
      <c r="AE43" s="20"/>
      <c r="AF43" s="20"/>
      <c r="AG43" s="20"/>
    </row>
    <row r="44" spans="1:33" ht="15.75" customHeight="1" x14ac:dyDescent="0.2">
      <c r="A44" s="13"/>
      <c r="B44" s="13"/>
      <c r="C44" s="24"/>
      <c r="D44" s="15"/>
      <c r="E44" s="15"/>
      <c r="F44" s="14"/>
      <c r="G44" s="14"/>
      <c r="H44" s="14"/>
      <c r="I44" s="15"/>
      <c r="J44" s="15"/>
      <c r="K44" s="15"/>
      <c r="L44" s="15"/>
      <c r="M44" s="16"/>
      <c r="N44" s="15"/>
      <c r="O44" s="15"/>
      <c r="P44" s="15"/>
      <c r="Q44" s="15"/>
      <c r="R44" s="15"/>
      <c r="S44" s="18"/>
      <c r="T44" s="13"/>
      <c r="U44" s="19"/>
      <c r="V44" s="1"/>
      <c r="W44" s="13"/>
      <c r="X44" s="13"/>
      <c r="Y44" s="13"/>
      <c r="Z44" s="13"/>
      <c r="AA44" s="13"/>
      <c r="AB44" s="13"/>
      <c r="AC44" s="13"/>
      <c r="AD44" s="13"/>
      <c r="AE44" s="20"/>
      <c r="AF44" s="20"/>
      <c r="AG44" s="20"/>
    </row>
    <row r="45" spans="1:33" ht="15.75" customHeight="1" x14ac:dyDescent="0.2">
      <c r="A45" s="13"/>
      <c r="B45" s="13"/>
      <c r="C45" s="24"/>
      <c r="D45" s="15"/>
      <c r="E45" s="15"/>
      <c r="F45" s="14"/>
      <c r="G45" s="14"/>
      <c r="H45" s="14"/>
      <c r="I45" s="15"/>
      <c r="J45" s="15"/>
      <c r="K45" s="15"/>
      <c r="L45" s="15"/>
      <c r="M45" s="16"/>
      <c r="N45" s="15"/>
      <c r="O45" s="15"/>
      <c r="P45" s="15"/>
      <c r="Q45" s="15"/>
      <c r="R45" s="15"/>
      <c r="S45" s="18"/>
      <c r="T45" s="13"/>
      <c r="U45" s="19"/>
      <c r="V45" s="1"/>
      <c r="W45" s="13"/>
      <c r="X45" s="13"/>
      <c r="Y45" s="13"/>
      <c r="Z45" s="13"/>
      <c r="AA45" s="13"/>
      <c r="AB45" s="13"/>
      <c r="AC45" s="13"/>
      <c r="AD45" s="13"/>
      <c r="AE45" s="20"/>
      <c r="AF45" s="20"/>
      <c r="AG45" s="20"/>
    </row>
    <row r="46" spans="1:33" ht="15.75" customHeight="1" x14ac:dyDescent="0.2">
      <c r="A46" s="13"/>
      <c r="B46" s="13"/>
      <c r="C46" s="24"/>
      <c r="D46" s="15"/>
      <c r="E46" s="15"/>
      <c r="F46" s="14"/>
      <c r="G46" s="14"/>
      <c r="H46" s="14"/>
      <c r="I46" s="15"/>
      <c r="J46" s="15"/>
      <c r="K46" s="15"/>
      <c r="L46" s="15"/>
      <c r="M46" s="16"/>
      <c r="N46" s="15"/>
      <c r="O46" s="15"/>
      <c r="P46" s="15"/>
      <c r="Q46" s="15"/>
      <c r="R46" s="15"/>
      <c r="S46" s="18"/>
      <c r="T46" s="13"/>
      <c r="U46" s="19"/>
      <c r="V46" s="1"/>
      <c r="W46" s="13"/>
      <c r="X46" s="13"/>
      <c r="Y46" s="13"/>
      <c r="Z46" s="13"/>
      <c r="AA46" s="13"/>
      <c r="AB46" s="13"/>
      <c r="AC46" s="13"/>
      <c r="AD46" s="13"/>
      <c r="AE46" s="20"/>
      <c r="AF46" s="20"/>
      <c r="AG46" s="20"/>
    </row>
    <row r="47" spans="1:33" ht="15.75" customHeight="1" x14ac:dyDescent="0.2">
      <c r="A47" s="13"/>
      <c r="B47" s="13"/>
      <c r="C47" s="24"/>
      <c r="D47" s="15"/>
      <c r="E47" s="15"/>
      <c r="F47" s="14"/>
      <c r="G47" s="14"/>
      <c r="H47" s="14"/>
      <c r="I47" s="15"/>
      <c r="J47" s="15"/>
      <c r="K47" s="15"/>
      <c r="L47" s="15"/>
      <c r="M47" s="16"/>
      <c r="N47" s="15"/>
      <c r="O47" s="15"/>
      <c r="P47" s="15"/>
      <c r="Q47" s="15"/>
      <c r="R47" s="15"/>
      <c r="S47" s="18"/>
      <c r="T47" s="13"/>
      <c r="U47" s="19"/>
      <c r="V47" s="1"/>
      <c r="W47" s="13"/>
      <c r="X47" s="13"/>
      <c r="Y47" s="13"/>
      <c r="Z47" s="13"/>
      <c r="AA47" s="13"/>
      <c r="AB47" s="13"/>
      <c r="AC47" s="13"/>
      <c r="AD47" s="13"/>
      <c r="AE47" s="20"/>
      <c r="AF47" s="20"/>
      <c r="AG47" s="20"/>
    </row>
    <row r="48" spans="1:33" ht="15.75" customHeight="1" x14ac:dyDescent="0.2">
      <c r="A48" s="13"/>
      <c r="B48" s="13"/>
      <c r="C48" s="24"/>
      <c r="D48" s="15"/>
      <c r="E48" s="15"/>
      <c r="F48" s="14"/>
      <c r="G48" s="14"/>
      <c r="H48" s="14"/>
      <c r="I48" s="15"/>
      <c r="J48" s="15"/>
      <c r="K48" s="15"/>
      <c r="L48" s="15"/>
      <c r="M48" s="16"/>
      <c r="N48" s="15"/>
      <c r="O48" s="15"/>
      <c r="P48" s="15"/>
      <c r="Q48" s="15"/>
      <c r="R48" s="15"/>
      <c r="S48" s="18"/>
      <c r="T48" s="13"/>
      <c r="U48" s="19"/>
      <c r="V48" s="1"/>
      <c r="W48" s="13"/>
      <c r="X48" s="13"/>
      <c r="Y48" s="13"/>
      <c r="Z48" s="13"/>
      <c r="AA48" s="13"/>
      <c r="AB48" s="13"/>
      <c r="AC48" s="13"/>
      <c r="AD48" s="13"/>
      <c r="AE48" s="20"/>
      <c r="AF48" s="20"/>
      <c r="AG48" s="20"/>
    </row>
    <row r="49" spans="1:33" ht="15.75" customHeight="1" x14ac:dyDescent="0.2">
      <c r="A49" s="13"/>
      <c r="B49" s="13"/>
      <c r="C49" s="24"/>
      <c r="D49" s="15"/>
      <c r="E49" s="15"/>
      <c r="F49" s="14"/>
      <c r="G49" s="14"/>
      <c r="H49" s="14"/>
      <c r="I49" s="15"/>
      <c r="J49" s="15"/>
      <c r="K49" s="15"/>
      <c r="L49" s="15"/>
      <c r="M49" s="16"/>
      <c r="N49" s="15"/>
      <c r="O49" s="15"/>
      <c r="P49" s="15"/>
      <c r="Q49" s="15"/>
      <c r="R49" s="15"/>
      <c r="S49" s="18"/>
      <c r="T49" s="13"/>
      <c r="U49" s="19"/>
      <c r="V49" s="1"/>
      <c r="W49" s="13"/>
      <c r="X49" s="13"/>
      <c r="Y49" s="13"/>
      <c r="Z49" s="13"/>
      <c r="AA49" s="13"/>
      <c r="AB49" s="13"/>
      <c r="AC49" s="13"/>
      <c r="AD49" s="13"/>
      <c r="AE49" s="20"/>
      <c r="AF49" s="20"/>
      <c r="AG49" s="20"/>
    </row>
    <row r="50" spans="1:33" ht="15.75" customHeight="1" x14ac:dyDescent="0.2">
      <c r="A50" s="13"/>
      <c r="B50" s="13"/>
      <c r="C50" s="24"/>
      <c r="D50" s="15"/>
      <c r="E50" s="15"/>
      <c r="F50" s="14"/>
      <c r="G50" s="14"/>
      <c r="H50" s="14"/>
      <c r="I50" s="15"/>
      <c r="J50" s="15"/>
      <c r="K50" s="15"/>
      <c r="L50" s="15"/>
      <c r="M50" s="16"/>
      <c r="N50" s="15"/>
      <c r="O50" s="15"/>
      <c r="P50" s="15"/>
      <c r="Q50" s="15"/>
      <c r="R50" s="15"/>
      <c r="S50" s="18"/>
      <c r="T50" s="13"/>
      <c r="U50" s="19"/>
      <c r="V50" s="1"/>
      <c r="W50" s="13"/>
      <c r="X50" s="13"/>
      <c r="Y50" s="13"/>
      <c r="Z50" s="13"/>
      <c r="AA50" s="13"/>
      <c r="AB50" s="13"/>
      <c r="AC50" s="13"/>
      <c r="AD50" s="13"/>
      <c r="AE50" s="20"/>
      <c r="AF50" s="20"/>
      <c r="AG50" s="20"/>
    </row>
    <row r="51" spans="1:33" ht="15.75" customHeight="1" x14ac:dyDescent="0.2">
      <c r="A51" s="13"/>
      <c r="B51" s="13"/>
      <c r="C51" s="24"/>
      <c r="D51" s="15"/>
      <c r="E51" s="15"/>
      <c r="F51" s="14"/>
      <c r="G51" s="14"/>
      <c r="H51" s="14"/>
      <c r="I51" s="15"/>
      <c r="J51" s="15"/>
      <c r="K51" s="15"/>
      <c r="L51" s="15"/>
      <c r="M51" s="16"/>
      <c r="N51" s="15"/>
      <c r="O51" s="15"/>
      <c r="P51" s="15"/>
      <c r="Q51" s="15"/>
      <c r="R51" s="15"/>
      <c r="S51" s="18"/>
      <c r="T51" s="13"/>
      <c r="U51" s="19"/>
      <c r="V51" s="1"/>
      <c r="W51" s="13"/>
      <c r="X51" s="13"/>
      <c r="Y51" s="13"/>
      <c r="Z51" s="13"/>
      <c r="AA51" s="13"/>
      <c r="AB51" s="13"/>
      <c r="AC51" s="13"/>
      <c r="AD51" s="13"/>
      <c r="AE51" s="20"/>
      <c r="AF51" s="20"/>
      <c r="AG51" s="20"/>
    </row>
    <row r="52" spans="1:33" ht="15.75" customHeight="1" x14ac:dyDescent="0.2">
      <c r="A52" s="13"/>
      <c r="B52" s="13"/>
      <c r="C52" s="24"/>
      <c r="D52" s="15"/>
      <c r="E52" s="15"/>
      <c r="F52" s="14"/>
      <c r="G52" s="14"/>
      <c r="H52" s="14"/>
      <c r="I52" s="15"/>
      <c r="J52" s="15"/>
      <c r="K52" s="15"/>
      <c r="L52" s="15"/>
      <c r="M52" s="16"/>
      <c r="N52" s="15"/>
      <c r="O52" s="15"/>
      <c r="P52" s="15"/>
      <c r="Q52" s="15"/>
      <c r="R52" s="15"/>
      <c r="S52" s="18"/>
      <c r="T52" s="13"/>
      <c r="U52" s="19"/>
      <c r="V52" s="1"/>
      <c r="W52" s="13"/>
      <c r="X52" s="13"/>
      <c r="Y52" s="13"/>
      <c r="Z52" s="13"/>
      <c r="AA52" s="13"/>
      <c r="AB52" s="13"/>
      <c r="AC52" s="13"/>
      <c r="AD52" s="13"/>
      <c r="AE52" s="20"/>
      <c r="AF52" s="20"/>
      <c r="AG52" s="20"/>
    </row>
    <row r="53" spans="1:33" ht="15.75" customHeight="1" x14ac:dyDescent="0.2">
      <c r="A53" s="13"/>
      <c r="B53" s="13"/>
      <c r="C53" s="24"/>
      <c r="D53" s="15"/>
      <c r="E53" s="15"/>
      <c r="F53" s="14"/>
      <c r="G53" s="14"/>
      <c r="H53" s="14"/>
      <c r="I53" s="15"/>
      <c r="J53" s="15"/>
      <c r="K53" s="15"/>
      <c r="L53" s="15"/>
      <c r="M53" s="16"/>
      <c r="N53" s="15"/>
      <c r="O53" s="15"/>
      <c r="P53" s="15"/>
      <c r="Q53" s="15"/>
      <c r="R53" s="15"/>
      <c r="S53" s="18"/>
      <c r="T53" s="13"/>
      <c r="U53" s="19"/>
      <c r="V53" s="1"/>
      <c r="W53" s="13"/>
      <c r="X53" s="13"/>
      <c r="Y53" s="13"/>
      <c r="Z53" s="13"/>
      <c r="AA53" s="13"/>
      <c r="AB53" s="13"/>
      <c r="AC53" s="13"/>
      <c r="AD53" s="13"/>
      <c r="AE53" s="20"/>
      <c r="AF53" s="20"/>
      <c r="AG53" s="20"/>
    </row>
    <row r="54" spans="1:33" ht="15.75" customHeight="1" x14ac:dyDescent="0.2">
      <c r="A54" s="13"/>
      <c r="B54" s="13"/>
      <c r="C54" s="24"/>
      <c r="D54" s="15"/>
      <c r="E54" s="15"/>
      <c r="F54" s="14"/>
      <c r="G54" s="14"/>
      <c r="H54" s="14"/>
      <c r="I54" s="15"/>
      <c r="J54" s="15"/>
      <c r="K54" s="15"/>
      <c r="L54" s="15"/>
      <c r="M54" s="16"/>
      <c r="N54" s="15"/>
      <c r="O54" s="15"/>
      <c r="P54" s="15"/>
      <c r="Q54" s="15"/>
      <c r="R54" s="15"/>
      <c r="S54" s="18"/>
      <c r="T54" s="13"/>
      <c r="U54" s="19"/>
      <c r="V54" s="1"/>
      <c r="W54" s="13"/>
      <c r="X54" s="13"/>
      <c r="Y54" s="13"/>
      <c r="Z54" s="13"/>
      <c r="AA54" s="13"/>
      <c r="AB54" s="13"/>
      <c r="AC54" s="13"/>
      <c r="AD54" s="13"/>
      <c r="AE54" s="20"/>
      <c r="AF54" s="20"/>
      <c r="AG54" s="20"/>
    </row>
    <row r="55" spans="1:33" ht="15.75" customHeight="1" x14ac:dyDescent="0.2">
      <c r="A55" s="13"/>
      <c r="B55" s="13"/>
      <c r="C55" s="24"/>
      <c r="D55" s="15"/>
      <c r="E55" s="15"/>
      <c r="F55" s="14"/>
      <c r="G55" s="14"/>
      <c r="H55" s="14"/>
      <c r="I55" s="15"/>
      <c r="J55" s="15"/>
      <c r="K55" s="15"/>
      <c r="L55" s="15"/>
      <c r="M55" s="16"/>
      <c r="N55" s="15"/>
      <c r="O55" s="15"/>
      <c r="P55" s="15"/>
      <c r="Q55" s="15"/>
      <c r="R55" s="15"/>
      <c r="S55" s="18"/>
      <c r="T55" s="13"/>
      <c r="U55" s="19"/>
      <c r="V55" s="1"/>
      <c r="W55" s="13"/>
      <c r="X55" s="13"/>
      <c r="Y55" s="13"/>
      <c r="Z55" s="13"/>
      <c r="AA55" s="13"/>
      <c r="AB55" s="13"/>
      <c r="AC55" s="13"/>
      <c r="AD55" s="13"/>
      <c r="AE55" s="20"/>
      <c r="AF55" s="20"/>
      <c r="AG55" s="20"/>
    </row>
    <row r="56" spans="1:33" ht="15.75" customHeight="1" x14ac:dyDescent="0.2">
      <c r="A56" s="13"/>
      <c r="B56" s="13"/>
      <c r="C56" s="24"/>
      <c r="D56" s="15"/>
      <c r="E56" s="15"/>
      <c r="F56" s="14"/>
      <c r="G56" s="14"/>
      <c r="H56" s="14"/>
      <c r="I56" s="15"/>
      <c r="J56" s="15"/>
      <c r="K56" s="15"/>
      <c r="L56" s="15"/>
      <c r="M56" s="16"/>
      <c r="N56" s="15"/>
      <c r="O56" s="15"/>
      <c r="P56" s="15"/>
      <c r="Q56" s="15"/>
      <c r="R56" s="15"/>
      <c r="S56" s="18"/>
      <c r="T56" s="13"/>
      <c r="U56" s="19"/>
      <c r="V56" s="1"/>
      <c r="W56" s="13"/>
      <c r="X56" s="13"/>
      <c r="Y56" s="13"/>
      <c r="Z56" s="13"/>
      <c r="AA56" s="13"/>
      <c r="AB56" s="13"/>
      <c r="AC56" s="13"/>
      <c r="AD56" s="13"/>
      <c r="AE56" s="20"/>
      <c r="AF56" s="20"/>
      <c r="AG56" s="20"/>
    </row>
    <row r="57" spans="1:33" ht="15.75" customHeight="1" x14ac:dyDescent="0.2">
      <c r="A57" s="13"/>
      <c r="B57" s="13"/>
      <c r="C57" s="24"/>
      <c r="D57" s="15"/>
      <c r="E57" s="15"/>
      <c r="F57" s="14"/>
      <c r="G57" s="14"/>
      <c r="H57" s="14"/>
      <c r="I57" s="15"/>
      <c r="J57" s="15"/>
      <c r="K57" s="15"/>
      <c r="L57" s="15"/>
      <c r="M57" s="16"/>
      <c r="N57" s="15"/>
      <c r="O57" s="15"/>
      <c r="P57" s="15"/>
      <c r="Q57" s="15"/>
      <c r="R57" s="15"/>
      <c r="S57" s="18"/>
      <c r="T57" s="13"/>
      <c r="U57" s="19"/>
      <c r="V57" s="1"/>
      <c r="W57" s="13"/>
      <c r="X57" s="13"/>
      <c r="Y57" s="13"/>
      <c r="Z57" s="13"/>
      <c r="AA57" s="13"/>
      <c r="AB57" s="13"/>
      <c r="AC57" s="13"/>
      <c r="AD57" s="13"/>
      <c r="AE57" s="20"/>
      <c r="AF57" s="20"/>
      <c r="AG57" s="20"/>
    </row>
    <row r="58" spans="1:33" ht="15.75" customHeight="1" x14ac:dyDescent="0.2">
      <c r="A58" s="13"/>
      <c r="B58" s="13"/>
      <c r="C58" s="24"/>
      <c r="D58" s="15"/>
      <c r="E58" s="15"/>
      <c r="F58" s="14"/>
      <c r="G58" s="14"/>
      <c r="H58" s="14"/>
      <c r="I58" s="15"/>
      <c r="J58" s="15"/>
      <c r="K58" s="15"/>
      <c r="L58" s="15"/>
      <c r="M58" s="16"/>
      <c r="N58" s="15"/>
      <c r="O58" s="15"/>
      <c r="P58" s="15"/>
      <c r="Q58" s="15"/>
      <c r="R58" s="15"/>
      <c r="S58" s="18"/>
      <c r="T58" s="13"/>
      <c r="U58" s="19"/>
      <c r="V58" s="1"/>
      <c r="W58" s="13"/>
      <c r="X58" s="13"/>
      <c r="Y58" s="13"/>
      <c r="Z58" s="13"/>
      <c r="AA58" s="13"/>
      <c r="AB58" s="13"/>
      <c r="AC58" s="13"/>
      <c r="AD58" s="13"/>
      <c r="AE58" s="20"/>
      <c r="AF58" s="20"/>
      <c r="AG58" s="20"/>
    </row>
    <row r="59" spans="1:33" ht="15.75" customHeight="1" x14ac:dyDescent="0.2">
      <c r="A59" s="13"/>
      <c r="B59" s="13"/>
      <c r="C59" s="24"/>
      <c r="D59" s="15"/>
      <c r="E59" s="15"/>
      <c r="F59" s="14"/>
      <c r="G59" s="14"/>
      <c r="H59" s="14"/>
      <c r="I59" s="15"/>
      <c r="J59" s="15"/>
      <c r="K59" s="15"/>
      <c r="L59" s="15"/>
      <c r="M59" s="16"/>
      <c r="N59" s="15"/>
      <c r="O59" s="15"/>
      <c r="P59" s="15"/>
      <c r="Q59" s="15"/>
      <c r="R59" s="15"/>
      <c r="S59" s="18"/>
      <c r="T59" s="13"/>
      <c r="U59" s="19"/>
      <c r="V59" s="1"/>
      <c r="W59" s="13"/>
      <c r="X59" s="13"/>
      <c r="Y59" s="13"/>
      <c r="Z59" s="13"/>
      <c r="AA59" s="13"/>
      <c r="AB59" s="13"/>
      <c r="AC59" s="13"/>
      <c r="AD59" s="13"/>
      <c r="AE59" s="20"/>
      <c r="AF59" s="20"/>
      <c r="AG59" s="20"/>
    </row>
    <row r="60" spans="1:33" ht="15.75" customHeight="1" x14ac:dyDescent="0.2">
      <c r="A60" s="13"/>
      <c r="B60" s="13"/>
      <c r="C60" s="24"/>
      <c r="D60" s="15"/>
      <c r="E60" s="15"/>
      <c r="F60" s="14"/>
      <c r="G60" s="14"/>
      <c r="H60" s="14"/>
      <c r="I60" s="15"/>
      <c r="J60" s="15"/>
      <c r="K60" s="15"/>
      <c r="L60" s="15"/>
      <c r="M60" s="16"/>
      <c r="N60" s="15"/>
      <c r="O60" s="15"/>
      <c r="P60" s="15"/>
      <c r="Q60" s="15"/>
      <c r="R60" s="15"/>
      <c r="S60" s="18"/>
      <c r="T60" s="13"/>
      <c r="U60" s="19"/>
      <c r="V60" s="1"/>
      <c r="W60" s="13"/>
      <c r="X60" s="13"/>
      <c r="Y60" s="13"/>
      <c r="Z60" s="13"/>
      <c r="AA60" s="13"/>
      <c r="AB60" s="13"/>
      <c r="AC60" s="13"/>
      <c r="AD60" s="13"/>
      <c r="AE60" s="20"/>
      <c r="AF60" s="20"/>
      <c r="AG60" s="20"/>
    </row>
    <row r="61" spans="1:33" ht="15.75" customHeight="1" x14ac:dyDescent="0.2">
      <c r="A61" s="13"/>
      <c r="B61" s="13"/>
      <c r="C61" s="24"/>
      <c r="D61" s="15"/>
      <c r="E61" s="15"/>
      <c r="F61" s="14"/>
      <c r="G61" s="14"/>
      <c r="H61" s="14"/>
      <c r="I61" s="15"/>
      <c r="J61" s="15"/>
      <c r="K61" s="15"/>
      <c r="L61" s="15"/>
      <c r="M61" s="16"/>
      <c r="N61" s="15"/>
      <c r="O61" s="15"/>
      <c r="P61" s="15"/>
      <c r="Q61" s="15"/>
      <c r="R61" s="15"/>
      <c r="S61" s="18"/>
      <c r="T61" s="13"/>
      <c r="U61" s="19"/>
      <c r="V61" s="1"/>
      <c r="W61" s="13"/>
      <c r="X61" s="13"/>
      <c r="Y61" s="13"/>
      <c r="Z61" s="13"/>
      <c r="AA61" s="13"/>
      <c r="AB61" s="13"/>
      <c r="AC61" s="13"/>
      <c r="AD61" s="13"/>
      <c r="AE61" s="20"/>
      <c r="AF61" s="20"/>
      <c r="AG61" s="20"/>
    </row>
    <row r="62" spans="1:33" ht="15.75" customHeight="1" x14ac:dyDescent="0.2">
      <c r="A62" s="13"/>
      <c r="B62" s="13"/>
      <c r="C62" s="24"/>
      <c r="D62" s="15"/>
      <c r="E62" s="15"/>
      <c r="F62" s="14"/>
      <c r="G62" s="14"/>
      <c r="H62" s="14"/>
      <c r="I62" s="15"/>
      <c r="J62" s="15"/>
      <c r="K62" s="15"/>
      <c r="L62" s="15"/>
      <c r="M62" s="16"/>
      <c r="N62" s="15"/>
      <c r="O62" s="15"/>
      <c r="P62" s="15"/>
      <c r="Q62" s="15"/>
      <c r="R62" s="15"/>
      <c r="S62" s="18"/>
      <c r="T62" s="13"/>
      <c r="U62" s="19"/>
      <c r="V62" s="1"/>
      <c r="W62" s="13"/>
      <c r="X62" s="13"/>
      <c r="Y62" s="13"/>
      <c r="Z62" s="13"/>
      <c r="AA62" s="13"/>
      <c r="AB62" s="13"/>
      <c r="AC62" s="13"/>
      <c r="AD62" s="13"/>
      <c r="AE62" s="20"/>
      <c r="AF62" s="20"/>
      <c r="AG62" s="20"/>
    </row>
    <row r="63" spans="1:33" ht="15.75" customHeight="1" x14ac:dyDescent="0.2">
      <c r="A63" s="13"/>
      <c r="B63" s="13"/>
      <c r="C63" s="24"/>
      <c r="D63" s="15"/>
      <c r="E63" s="15"/>
      <c r="F63" s="14"/>
      <c r="G63" s="14"/>
      <c r="H63" s="14"/>
      <c r="I63" s="15"/>
      <c r="J63" s="15"/>
      <c r="K63" s="15"/>
      <c r="L63" s="15"/>
      <c r="M63" s="16"/>
      <c r="N63" s="15"/>
      <c r="O63" s="15"/>
      <c r="P63" s="15"/>
      <c r="Q63" s="15"/>
      <c r="R63" s="15"/>
      <c r="S63" s="18"/>
      <c r="T63" s="13"/>
      <c r="U63" s="19"/>
      <c r="V63" s="1"/>
      <c r="W63" s="13"/>
      <c r="X63" s="13"/>
      <c r="Y63" s="13"/>
      <c r="Z63" s="13"/>
      <c r="AA63" s="13"/>
      <c r="AB63" s="13"/>
      <c r="AC63" s="13"/>
      <c r="AD63" s="13"/>
      <c r="AE63" s="20"/>
      <c r="AF63" s="20"/>
      <c r="AG63" s="20"/>
    </row>
    <row r="64" spans="1:33" ht="15.75" customHeight="1" x14ac:dyDescent="0.2">
      <c r="A64" s="13"/>
      <c r="B64" s="13"/>
      <c r="C64" s="24"/>
      <c r="D64" s="15"/>
      <c r="E64" s="15"/>
      <c r="F64" s="14"/>
      <c r="G64" s="14"/>
      <c r="H64" s="14"/>
      <c r="I64" s="15"/>
      <c r="J64" s="15"/>
      <c r="K64" s="15"/>
      <c r="L64" s="15"/>
      <c r="M64" s="16"/>
      <c r="N64" s="15"/>
      <c r="O64" s="15"/>
      <c r="P64" s="15"/>
      <c r="Q64" s="15"/>
      <c r="R64" s="15"/>
      <c r="S64" s="18"/>
      <c r="T64" s="13"/>
      <c r="U64" s="19"/>
      <c r="V64" s="1"/>
      <c r="W64" s="13"/>
      <c r="X64" s="13"/>
      <c r="Y64" s="13"/>
      <c r="Z64" s="13"/>
      <c r="AA64" s="13"/>
      <c r="AB64" s="13"/>
      <c r="AC64" s="13"/>
      <c r="AD64" s="13"/>
      <c r="AE64" s="20"/>
      <c r="AF64" s="20"/>
      <c r="AG64" s="20"/>
    </row>
    <row r="65" spans="1:33" ht="15.75" customHeight="1" x14ac:dyDescent="0.2">
      <c r="A65" s="13"/>
      <c r="B65" s="13"/>
      <c r="C65" s="24"/>
      <c r="D65" s="15"/>
      <c r="E65" s="15"/>
      <c r="F65" s="14"/>
      <c r="G65" s="14"/>
      <c r="H65" s="14"/>
      <c r="I65" s="15"/>
      <c r="J65" s="15"/>
      <c r="K65" s="15"/>
      <c r="L65" s="15"/>
      <c r="M65" s="16"/>
      <c r="N65" s="15"/>
      <c r="O65" s="15"/>
      <c r="P65" s="15"/>
      <c r="Q65" s="15"/>
      <c r="R65" s="15"/>
      <c r="S65" s="18"/>
      <c r="T65" s="13"/>
      <c r="U65" s="19"/>
      <c r="V65" s="1"/>
      <c r="W65" s="13"/>
      <c r="X65" s="13"/>
      <c r="Y65" s="13"/>
      <c r="Z65" s="13"/>
      <c r="AA65" s="13"/>
      <c r="AB65" s="13"/>
      <c r="AC65" s="13"/>
      <c r="AD65" s="13"/>
      <c r="AE65" s="20"/>
      <c r="AF65" s="20"/>
      <c r="AG65" s="20"/>
    </row>
    <row r="66" spans="1:33" ht="15.75" customHeight="1" x14ac:dyDescent="0.2">
      <c r="A66" s="13"/>
      <c r="B66" s="13"/>
      <c r="C66" s="24"/>
      <c r="D66" s="15"/>
      <c r="E66" s="15"/>
      <c r="F66" s="14"/>
      <c r="G66" s="14"/>
      <c r="H66" s="14"/>
      <c r="I66" s="15"/>
      <c r="J66" s="15"/>
      <c r="K66" s="15"/>
      <c r="L66" s="15"/>
      <c r="M66" s="16"/>
      <c r="N66" s="15"/>
      <c r="O66" s="15"/>
      <c r="P66" s="15"/>
      <c r="Q66" s="15"/>
      <c r="R66" s="15"/>
      <c r="S66" s="18"/>
      <c r="T66" s="13"/>
      <c r="U66" s="19"/>
      <c r="V66" s="1"/>
      <c r="W66" s="13"/>
      <c r="X66" s="13"/>
      <c r="Y66" s="13"/>
      <c r="Z66" s="13"/>
      <c r="AA66" s="13"/>
      <c r="AB66" s="13"/>
      <c r="AC66" s="13"/>
      <c r="AD66" s="13"/>
      <c r="AE66" s="20"/>
      <c r="AF66" s="20"/>
      <c r="AG66" s="20"/>
    </row>
    <row r="67" spans="1:33" ht="15.75" customHeight="1" x14ac:dyDescent="0.2">
      <c r="A67" s="13"/>
      <c r="B67" s="13"/>
      <c r="C67" s="24"/>
      <c r="D67" s="15"/>
      <c r="E67" s="15"/>
      <c r="F67" s="14"/>
      <c r="G67" s="14"/>
      <c r="H67" s="14"/>
      <c r="I67" s="15"/>
      <c r="J67" s="15"/>
      <c r="K67" s="15"/>
      <c r="L67" s="15"/>
      <c r="M67" s="16"/>
      <c r="N67" s="15"/>
      <c r="O67" s="15"/>
      <c r="P67" s="15"/>
      <c r="Q67" s="15"/>
      <c r="R67" s="15"/>
      <c r="S67" s="18"/>
      <c r="T67" s="13"/>
      <c r="U67" s="19"/>
      <c r="V67" s="1"/>
      <c r="W67" s="13"/>
      <c r="X67" s="13"/>
      <c r="Y67" s="13"/>
      <c r="Z67" s="13"/>
      <c r="AA67" s="13"/>
      <c r="AB67" s="13"/>
      <c r="AC67" s="13"/>
      <c r="AD67" s="13"/>
      <c r="AE67" s="20"/>
      <c r="AF67" s="20"/>
      <c r="AG67" s="20"/>
    </row>
    <row r="68" spans="1:33" ht="15.75" customHeight="1" x14ac:dyDescent="0.2">
      <c r="A68" s="13"/>
      <c r="B68" s="13"/>
      <c r="C68" s="24"/>
      <c r="D68" s="15"/>
      <c r="E68" s="15"/>
      <c r="F68" s="14"/>
      <c r="G68" s="14"/>
      <c r="H68" s="14"/>
      <c r="I68" s="15"/>
      <c r="J68" s="15"/>
      <c r="K68" s="15"/>
      <c r="L68" s="15"/>
      <c r="M68" s="16"/>
      <c r="N68" s="15"/>
      <c r="O68" s="15"/>
      <c r="P68" s="15"/>
      <c r="Q68" s="15"/>
      <c r="R68" s="15"/>
      <c r="S68" s="18"/>
      <c r="T68" s="13"/>
      <c r="U68" s="19"/>
      <c r="V68" s="1"/>
      <c r="W68" s="13"/>
      <c r="X68" s="13"/>
      <c r="Y68" s="13"/>
      <c r="Z68" s="13"/>
      <c r="AA68" s="13"/>
      <c r="AB68" s="13"/>
      <c r="AC68" s="13"/>
      <c r="AD68" s="13"/>
      <c r="AE68" s="20"/>
      <c r="AF68" s="20"/>
      <c r="AG68" s="20"/>
    </row>
    <row r="69" spans="1:33" ht="15.75" customHeight="1" x14ac:dyDescent="0.2">
      <c r="A69" s="13"/>
      <c r="B69" s="13"/>
      <c r="C69" s="24"/>
      <c r="D69" s="15"/>
      <c r="E69" s="15"/>
      <c r="F69" s="14"/>
      <c r="G69" s="14"/>
      <c r="H69" s="14"/>
      <c r="I69" s="15"/>
      <c r="J69" s="15"/>
      <c r="K69" s="15"/>
      <c r="L69" s="15"/>
      <c r="M69" s="16"/>
      <c r="N69" s="15"/>
      <c r="O69" s="15"/>
      <c r="P69" s="15"/>
      <c r="Q69" s="15"/>
      <c r="R69" s="15"/>
      <c r="S69" s="18"/>
      <c r="T69" s="13"/>
      <c r="U69" s="19"/>
      <c r="V69" s="1"/>
      <c r="W69" s="13"/>
      <c r="X69" s="13"/>
      <c r="Y69" s="13"/>
      <c r="Z69" s="13"/>
      <c r="AA69" s="13"/>
      <c r="AB69" s="13"/>
      <c r="AC69" s="13"/>
      <c r="AD69" s="13"/>
      <c r="AE69" s="20"/>
      <c r="AF69" s="20"/>
      <c r="AG69" s="20"/>
    </row>
    <row r="70" spans="1:33" ht="15.75" customHeight="1" x14ac:dyDescent="0.2">
      <c r="A70" s="13"/>
      <c r="B70" s="13"/>
      <c r="C70" s="24"/>
      <c r="D70" s="15"/>
      <c r="E70" s="15"/>
      <c r="F70" s="14"/>
      <c r="G70" s="14"/>
      <c r="H70" s="14"/>
      <c r="I70" s="15"/>
      <c r="J70" s="15"/>
      <c r="K70" s="15"/>
      <c r="L70" s="15"/>
      <c r="M70" s="16"/>
      <c r="N70" s="15"/>
      <c r="O70" s="15"/>
      <c r="P70" s="15"/>
      <c r="Q70" s="15"/>
      <c r="R70" s="15"/>
      <c r="S70" s="18"/>
      <c r="T70" s="13"/>
      <c r="U70" s="19"/>
      <c r="V70" s="1"/>
      <c r="W70" s="13"/>
      <c r="X70" s="13"/>
      <c r="Y70" s="13"/>
      <c r="Z70" s="13"/>
      <c r="AA70" s="13"/>
      <c r="AB70" s="13"/>
      <c r="AC70" s="13"/>
      <c r="AD70" s="13"/>
      <c r="AE70" s="20"/>
      <c r="AF70" s="20"/>
      <c r="AG70" s="20"/>
    </row>
    <row r="71" spans="1:33" ht="15.75" customHeight="1" x14ac:dyDescent="0.2">
      <c r="A71" s="13"/>
      <c r="B71" s="13"/>
      <c r="C71" s="24"/>
      <c r="D71" s="15"/>
      <c r="E71" s="15"/>
      <c r="F71" s="14"/>
      <c r="G71" s="14"/>
      <c r="H71" s="14"/>
      <c r="I71" s="15"/>
      <c r="J71" s="15"/>
      <c r="K71" s="15"/>
      <c r="L71" s="15"/>
      <c r="M71" s="16"/>
      <c r="N71" s="15"/>
      <c r="O71" s="15"/>
      <c r="P71" s="15"/>
      <c r="Q71" s="15"/>
      <c r="R71" s="15"/>
      <c r="S71" s="18"/>
      <c r="T71" s="13"/>
      <c r="U71" s="19"/>
      <c r="V71" s="1"/>
      <c r="W71" s="13"/>
      <c r="X71" s="13"/>
      <c r="Y71" s="13"/>
      <c r="Z71" s="13"/>
      <c r="AA71" s="13"/>
      <c r="AB71" s="13"/>
      <c r="AC71" s="13"/>
      <c r="AD71" s="13"/>
      <c r="AE71" s="20"/>
      <c r="AF71" s="20"/>
      <c r="AG71" s="20"/>
    </row>
    <row r="72" spans="1:33" ht="15.75" customHeight="1" x14ac:dyDescent="0.2">
      <c r="A72" s="13"/>
      <c r="B72" s="13"/>
      <c r="C72" s="24"/>
      <c r="D72" s="15"/>
      <c r="E72" s="15"/>
      <c r="F72" s="14"/>
      <c r="G72" s="14"/>
      <c r="H72" s="14"/>
      <c r="I72" s="15"/>
      <c r="J72" s="15"/>
      <c r="K72" s="15"/>
      <c r="L72" s="15"/>
      <c r="M72" s="16"/>
      <c r="N72" s="15"/>
      <c r="O72" s="15"/>
      <c r="P72" s="15"/>
      <c r="Q72" s="15"/>
      <c r="R72" s="15"/>
      <c r="S72" s="18"/>
      <c r="T72" s="13"/>
      <c r="U72" s="19"/>
      <c r="V72" s="1"/>
      <c r="W72" s="13"/>
      <c r="X72" s="13"/>
      <c r="Y72" s="13"/>
      <c r="Z72" s="13"/>
      <c r="AA72" s="13"/>
      <c r="AB72" s="13"/>
      <c r="AC72" s="13"/>
      <c r="AD72" s="13"/>
      <c r="AE72" s="20"/>
      <c r="AF72" s="20"/>
      <c r="AG72" s="20"/>
    </row>
    <row r="73" spans="1:33" ht="15.75" customHeight="1" x14ac:dyDescent="0.2">
      <c r="A73" s="13"/>
      <c r="B73" s="13"/>
      <c r="C73" s="24"/>
      <c r="D73" s="15"/>
      <c r="E73" s="15"/>
      <c r="F73" s="14"/>
      <c r="G73" s="14"/>
      <c r="H73" s="14"/>
      <c r="I73" s="15"/>
      <c r="J73" s="15"/>
      <c r="K73" s="15"/>
      <c r="L73" s="15"/>
      <c r="M73" s="16"/>
      <c r="N73" s="15"/>
      <c r="O73" s="15"/>
      <c r="P73" s="15"/>
      <c r="Q73" s="15"/>
      <c r="R73" s="15"/>
      <c r="S73" s="18"/>
      <c r="T73" s="13"/>
      <c r="U73" s="19"/>
      <c r="V73" s="1"/>
      <c r="W73" s="13"/>
      <c r="X73" s="13"/>
      <c r="Y73" s="13"/>
      <c r="Z73" s="13"/>
      <c r="AA73" s="13"/>
      <c r="AB73" s="13"/>
      <c r="AC73" s="13"/>
      <c r="AD73" s="13"/>
      <c r="AE73" s="20"/>
      <c r="AF73" s="20"/>
      <c r="AG73" s="20"/>
    </row>
    <row r="74" spans="1:33" ht="15.75" customHeight="1" x14ac:dyDescent="0.2">
      <c r="A74" s="13"/>
      <c r="B74" s="13"/>
      <c r="C74" s="24"/>
      <c r="D74" s="15"/>
      <c r="E74" s="15"/>
      <c r="F74" s="14"/>
      <c r="G74" s="14"/>
      <c r="H74" s="14"/>
      <c r="I74" s="15"/>
      <c r="J74" s="15"/>
      <c r="K74" s="15"/>
      <c r="L74" s="15"/>
      <c r="M74" s="16"/>
      <c r="N74" s="15"/>
      <c r="O74" s="15"/>
      <c r="P74" s="15"/>
      <c r="Q74" s="15"/>
      <c r="R74" s="15"/>
      <c r="S74" s="18"/>
      <c r="T74" s="13"/>
      <c r="U74" s="19"/>
      <c r="V74" s="1"/>
      <c r="W74" s="13"/>
      <c r="X74" s="13"/>
      <c r="Y74" s="13"/>
      <c r="Z74" s="13"/>
      <c r="AA74" s="13"/>
      <c r="AB74" s="13"/>
      <c r="AC74" s="13"/>
      <c r="AD74" s="13"/>
      <c r="AE74" s="20"/>
      <c r="AF74" s="20"/>
      <c r="AG74" s="20"/>
    </row>
    <row r="75" spans="1:33" ht="15.75" customHeight="1" x14ac:dyDescent="0.2">
      <c r="A75" s="13"/>
      <c r="B75" s="13"/>
      <c r="C75" s="24"/>
      <c r="D75" s="15"/>
      <c r="E75" s="15"/>
      <c r="F75" s="14"/>
      <c r="G75" s="14"/>
      <c r="H75" s="14"/>
      <c r="I75" s="15"/>
      <c r="J75" s="15"/>
      <c r="K75" s="15"/>
      <c r="L75" s="15"/>
      <c r="M75" s="16"/>
      <c r="N75" s="15"/>
      <c r="O75" s="15"/>
      <c r="P75" s="15"/>
      <c r="Q75" s="15"/>
      <c r="R75" s="15"/>
      <c r="S75" s="18"/>
      <c r="T75" s="13"/>
      <c r="U75" s="19"/>
      <c r="V75" s="1"/>
      <c r="W75" s="13"/>
      <c r="X75" s="13"/>
      <c r="Y75" s="13"/>
      <c r="Z75" s="13"/>
      <c r="AA75" s="13"/>
      <c r="AB75" s="13"/>
      <c r="AC75" s="13"/>
      <c r="AD75" s="13"/>
      <c r="AE75" s="20"/>
      <c r="AF75" s="20"/>
      <c r="AG75" s="20"/>
    </row>
    <row r="76" spans="1:33" ht="15.75" customHeight="1" x14ac:dyDescent="0.2">
      <c r="A76" s="13"/>
      <c r="B76" s="13"/>
      <c r="C76" s="24"/>
      <c r="D76" s="15"/>
      <c r="E76" s="15"/>
      <c r="F76" s="14"/>
      <c r="G76" s="14"/>
      <c r="H76" s="14"/>
      <c r="I76" s="15"/>
      <c r="J76" s="15"/>
      <c r="K76" s="15"/>
      <c r="L76" s="15"/>
      <c r="M76" s="16"/>
      <c r="N76" s="15"/>
      <c r="O76" s="15"/>
      <c r="P76" s="15"/>
      <c r="Q76" s="15"/>
      <c r="R76" s="15"/>
      <c r="S76" s="18"/>
      <c r="T76" s="13"/>
      <c r="U76" s="19"/>
      <c r="V76" s="1"/>
      <c r="W76" s="13"/>
      <c r="X76" s="13"/>
      <c r="Y76" s="13"/>
      <c r="Z76" s="13"/>
      <c r="AA76" s="13"/>
      <c r="AB76" s="13"/>
      <c r="AC76" s="13"/>
      <c r="AD76" s="13"/>
      <c r="AE76" s="20"/>
      <c r="AF76" s="20"/>
      <c r="AG76" s="20"/>
    </row>
    <row r="77" spans="1:33" ht="15.75" customHeight="1" x14ac:dyDescent="0.2">
      <c r="A77" s="13"/>
      <c r="B77" s="13"/>
      <c r="C77" s="24"/>
      <c r="D77" s="15"/>
      <c r="E77" s="15"/>
      <c r="F77" s="14"/>
      <c r="G77" s="14"/>
      <c r="H77" s="14"/>
      <c r="I77" s="15"/>
      <c r="J77" s="15"/>
      <c r="K77" s="15"/>
      <c r="L77" s="15"/>
      <c r="M77" s="16"/>
      <c r="N77" s="15"/>
      <c r="O77" s="15"/>
      <c r="P77" s="15"/>
      <c r="Q77" s="15"/>
      <c r="R77" s="15"/>
      <c r="S77" s="18"/>
      <c r="T77" s="13"/>
      <c r="U77" s="19"/>
      <c r="V77" s="1"/>
      <c r="W77" s="13"/>
      <c r="X77" s="13"/>
      <c r="Y77" s="13"/>
      <c r="Z77" s="13"/>
      <c r="AA77" s="13"/>
      <c r="AB77" s="13"/>
      <c r="AC77" s="13"/>
      <c r="AD77" s="13"/>
      <c r="AE77" s="20"/>
      <c r="AF77" s="20"/>
      <c r="AG77" s="20"/>
    </row>
    <row r="78" spans="1:33" ht="15.75" customHeight="1" x14ac:dyDescent="0.2">
      <c r="A78" s="13"/>
      <c r="B78" s="13"/>
      <c r="C78" s="24"/>
      <c r="D78" s="15"/>
      <c r="E78" s="15"/>
      <c r="F78" s="14"/>
      <c r="G78" s="14"/>
      <c r="H78" s="14"/>
      <c r="I78" s="15"/>
      <c r="J78" s="15"/>
      <c r="K78" s="15"/>
      <c r="L78" s="15"/>
      <c r="M78" s="16"/>
      <c r="N78" s="15"/>
      <c r="O78" s="15"/>
      <c r="P78" s="15"/>
      <c r="Q78" s="15"/>
      <c r="R78" s="15"/>
      <c r="S78" s="18"/>
      <c r="T78" s="13"/>
      <c r="U78" s="19"/>
      <c r="V78" s="1"/>
      <c r="W78" s="13"/>
      <c r="X78" s="13"/>
      <c r="Y78" s="13"/>
      <c r="Z78" s="13"/>
      <c r="AA78" s="13"/>
      <c r="AB78" s="13"/>
      <c r="AC78" s="13"/>
      <c r="AD78" s="13"/>
      <c r="AE78" s="20"/>
      <c r="AF78" s="20"/>
      <c r="AG78" s="20"/>
    </row>
    <row r="79" spans="1:33" ht="15.75" customHeight="1" x14ac:dyDescent="0.2">
      <c r="A79" s="13"/>
      <c r="B79" s="13"/>
      <c r="C79" s="24"/>
      <c r="D79" s="15"/>
      <c r="E79" s="15"/>
      <c r="F79" s="14"/>
      <c r="G79" s="14"/>
      <c r="H79" s="14"/>
      <c r="I79" s="15"/>
      <c r="J79" s="15"/>
      <c r="K79" s="15"/>
      <c r="L79" s="15"/>
      <c r="M79" s="16"/>
      <c r="N79" s="15"/>
      <c r="O79" s="15"/>
      <c r="P79" s="15"/>
      <c r="Q79" s="15"/>
      <c r="R79" s="15"/>
      <c r="S79" s="18"/>
      <c r="T79" s="13"/>
      <c r="U79" s="19"/>
      <c r="V79" s="1"/>
      <c r="W79" s="13"/>
      <c r="X79" s="13"/>
      <c r="Y79" s="13"/>
      <c r="Z79" s="13"/>
      <c r="AA79" s="13"/>
      <c r="AB79" s="13"/>
      <c r="AC79" s="13"/>
      <c r="AD79" s="13"/>
      <c r="AE79" s="20"/>
      <c r="AF79" s="20"/>
      <c r="AG79" s="20"/>
    </row>
    <row r="80" spans="1:33" ht="15.75" customHeight="1" x14ac:dyDescent="0.2">
      <c r="A80" s="13"/>
      <c r="B80" s="13"/>
      <c r="C80" s="24"/>
      <c r="D80" s="15"/>
      <c r="E80" s="15"/>
      <c r="F80" s="14"/>
      <c r="G80" s="14"/>
      <c r="H80" s="14"/>
      <c r="I80" s="15"/>
      <c r="J80" s="15"/>
      <c r="K80" s="15"/>
      <c r="L80" s="15"/>
      <c r="M80" s="16"/>
      <c r="N80" s="15"/>
      <c r="O80" s="15"/>
      <c r="P80" s="15"/>
      <c r="Q80" s="15"/>
      <c r="R80" s="15"/>
      <c r="S80" s="18"/>
      <c r="T80" s="13"/>
      <c r="U80" s="19"/>
      <c r="V80" s="1"/>
      <c r="W80" s="13"/>
      <c r="X80" s="13"/>
      <c r="Y80" s="13"/>
      <c r="Z80" s="13"/>
      <c r="AA80" s="13"/>
      <c r="AB80" s="13"/>
      <c r="AC80" s="13"/>
      <c r="AD80" s="13"/>
      <c r="AE80" s="20"/>
      <c r="AF80" s="20"/>
      <c r="AG80" s="20"/>
    </row>
    <row r="81" spans="1:33" ht="15.75" customHeight="1" x14ac:dyDescent="0.2">
      <c r="A81" s="13"/>
      <c r="B81" s="13"/>
      <c r="C81" s="24"/>
      <c r="D81" s="15"/>
      <c r="E81" s="15"/>
      <c r="F81" s="14"/>
      <c r="G81" s="14"/>
      <c r="H81" s="14"/>
      <c r="I81" s="15"/>
      <c r="J81" s="15"/>
      <c r="K81" s="15"/>
      <c r="L81" s="15"/>
      <c r="M81" s="16"/>
      <c r="N81" s="15"/>
      <c r="O81" s="15"/>
      <c r="P81" s="15"/>
      <c r="Q81" s="15"/>
      <c r="R81" s="15"/>
      <c r="S81" s="18"/>
      <c r="T81" s="13"/>
      <c r="U81" s="19"/>
      <c r="V81" s="1"/>
      <c r="W81" s="13"/>
      <c r="X81" s="13"/>
      <c r="Y81" s="13"/>
      <c r="Z81" s="13"/>
      <c r="AA81" s="13"/>
      <c r="AB81" s="13"/>
      <c r="AC81" s="13"/>
      <c r="AD81" s="13"/>
      <c r="AE81" s="20"/>
      <c r="AF81" s="20"/>
      <c r="AG81" s="20"/>
    </row>
    <row r="82" spans="1:33" ht="15.75" customHeight="1" x14ac:dyDescent="0.2">
      <c r="A82" s="13"/>
      <c r="B82" s="13"/>
      <c r="C82" s="24"/>
      <c r="D82" s="15"/>
      <c r="E82" s="15"/>
      <c r="F82" s="14"/>
      <c r="G82" s="14"/>
      <c r="H82" s="14"/>
      <c r="I82" s="15"/>
      <c r="J82" s="15"/>
      <c r="K82" s="15"/>
      <c r="L82" s="15"/>
      <c r="M82" s="16"/>
      <c r="N82" s="15"/>
      <c r="O82" s="15"/>
      <c r="P82" s="15"/>
      <c r="Q82" s="15"/>
      <c r="R82" s="15"/>
      <c r="S82" s="18"/>
      <c r="T82" s="13"/>
      <c r="U82" s="19"/>
      <c r="V82" s="1"/>
      <c r="W82" s="13"/>
      <c r="X82" s="13"/>
      <c r="Y82" s="13"/>
      <c r="Z82" s="13"/>
      <c r="AA82" s="13"/>
      <c r="AB82" s="13"/>
      <c r="AC82" s="13"/>
      <c r="AD82" s="13"/>
      <c r="AE82" s="20"/>
      <c r="AF82" s="20"/>
      <c r="AG82" s="20"/>
    </row>
    <row r="83" spans="1:33" ht="15.75" customHeight="1" x14ac:dyDescent="0.2">
      <c r="A83" s="13"/>
      <c r="B83" s="13"/>
      <c r="C83" s="24"/>
      <c r="D83" s="15"/>
      <c r="E83" s="15"/>
      <c r="F83" s="14"/>
      <c r="G83" s="14"/>
      <c r="H83" s="14"/>
      <c r="I83" s="15"/>
      <c r="J83" s="15"/>
      <c r="K83" s="15"/>
      <c r="L83" s="15"/>
      <c r="M83" s="16"/>
      <c r="N83" s="15"/>
      <c r="O83" s="15"/>
      <c r="P83" s="15"/>
      <c r="Q83" s="15"/>
      <c r="R83" s="15"/>
      <c r="S83" s="18"/>
      <c r="T83" s="13"/>
      <c r="U83" s="19"/>
      <c r="V83" s="1"/>
      <c r="W83" s="13"/>
      <c r="X83" s="13"/>
      <c r="Y83" s="13"/>
      <c r="Z83" s="13"/>
      <c r="AA83" s="13"/>
      <c r="AB83" s="13"/>
      <c r="AC83" s="13"/>
      <c r="AD83" s="13"/>
      <c r="AE83" s="20"/>
      <c r="AF83" s="20"/>
      <c r="AG83" s="20"/>
    </row>
    <row r="84" spans="1:33" ht="15.75" customHeight="1" x14ac:dyDescent="0.2">
      <c r="A84" s="13"/>
      <c r="B84" s="13"/>
      <c r="C84" s="24"/>
      <c r="D84" s="15"/>
      <c r="E84" s="15"/>
      <c r="F84" s="14"/>
      <c r="G84" s="14"/>
      <c r="H84" s="14"/>
      <c r="I84" s="15"/>
      <c r="J84" s="15"/>
      <c r="K84" s="15"/>
      <c r="L84" s="15"/>
      <c r="M84" s="16"/>
      <c r="N84" s="15"/>
      <c r="O84" s="15"/>
      <c r="P84" s="15"/>
      <c r="Q84" s="15"/>
      <c r="R84" s="15"/>
      <c r="S84" s="18"/>
      <c r="T84" s="13"/>
      <c r="U84" s="19"/>
      <c r="V84" s="1"/>
      <c r="W84" s="13"/>
      <c r="X84" s="13"/>
      <c r="Y84" s="13"/>
      <c r="Z84" s="13"/>
      <c r="AA84" s="13"/>
      <c r="AB84" s="13"/>
      <c r="AC84" s="13"/>
      <c r="AD84" s="13"/>
      <c r="AE84" s="20"/>
      <c r="AF84" s="20"/>
      <c r="AG84" s="20"/>
    </row>
    <row r="85" spans="1:33" ht="15.75" customHeight="1" x14ac:dyDescent="0.2">
      <c r="A85" s="13"/>
      <c r="B85" s="13"/>
      <c r="C85" s="24"/>
      <c r="D85" s="15"/>
      <c r="E85" s="15"/>
      <c r="F85" s="14"/>
      <c r="G85" s="14"/>
      <c r="H85" s="14"/>
      <c r="I85" s="15"/>
      <c r="J85" s="15"/>
      <c r="K85" s="15"/>
      <c r="L85" s="15"/>
      <c r="M85" s="16"/>
      <c r="N85" s="15"/>
      <c r="O85" s="15"/>
      <c r="P85" s="15"/>
      <c r="Q85" s="15"/>
      <c r="R85" s="15"/>
      <c r="S85" s="18"/>
      <c r="T85" s="13"/>
      <c r="U85" s="19"/>
      <c r="V85" s="1"/>
      <c r="W85" s="13"/>
      <c r="X85" s="13"/>
      <c r="Y85" s="13"/>
      <c r="Z85" s="13"/>
      <c r="AA85" s="13"/>
      <c r="AB85" s="13"/>
      <c r="AC85" s="13"/>
      <c r="AD85" s="13"/>
      <c r="AE85" s="20"/>
      <c r="AF85" s="20"/>
      <c r="AG85" s="20"/>
    </row>
    <row r="86" spans="1:33" ht="15.75" customHeight="1" x14ac:dyDescent="0.2">
      <c r="A86" s="13"/>
      <c r="B86" s="13"/>
      <c r="C86" s="24"/>
      <c r="D86" s="15"/>
      <c r="E86" s="15"/>
      <c r="F86" s="14"/>
      <c r="G86" s="14"/>
      <c r="H86" s="14"/>
      <c r="I86" s="15"/>
      <c r="J86" s="15"/>
      <c r="K86" s="15"/>
      <c r="L86" s="15"/>
      <c r="M86" s="16"/>
      <c r="N86" s="15"/>
      <c r="O86" s="15"/>
      <c r="P86" s="15"/>
      <c r="Q86" s="15"/>
      <c r="R86" s="15"/>
      <c r="S86" s="18"/>
      <c r="T86" s="13"/>
      <c r="U86" s="19"/>
      <c r="V86" s="1"/>
      <c r="W86" s="13"/>
      <c r="X86" s="13"/>
      <c r="Y86" s="13"/>
      <c r="Z86" s="13"/>
      <c r="AA86" s="13"/>
      <c r="AB86" s="13"/>
      <c r="AC86" s="13"/>
      <c r="AD86" s="13"/>
      <c r="AE86" s="20"/>
      <c r="AF86" s="20"/>
      <c r="AG86" s="20"/>
    </row>
    <row r="87" spans="1:33" ht="15.75" customHeight="1" x14ac:dyDescent="0.2">
      <c r="A87" s="13"/>
      <c r="B87" s="13"/>
      <c r="C87" s="24"/>
      <c r="D87" s="15"/>
      <c r="E87" s="15"/>
      <c r="F87" s="14"/>
      <c r="G87" s="14"/>
      <c r="H87" s="14"/>
      <c r="I87" s="15"/>
      <c r="J87" s="15"/>
      <c r="K87" s="15"/>
      <c r="L87" s="15"/>
      <c r="M87" s="16"/>
      <c r="N87" s="15"/>
      <c r="O87" s="15"/>
      <c r="P87" s="15"/>
      <c r="Q87" s="15"/>
      <c r="R87" s="15"/>
      <c r="S87" s="18"/>
      <c r="T87" s="13"/>
      <c r="U87" s="19"/>
      <c r="V87" s="1"/>
      <c r="W87" s="13"/>
      <c r="X87" s="13"/>
      <c r="Y87" s="13"/>
      <c r="Z87" s="13"/>
      <c r="AA87" s="13"/>
      <c r="AB87" s="13"/>
      <c r="AC87" s="13"/>
      <c r="AD87" s="13"/>
      <c r="AE87" s="20"/>
      <c r="AF87" s="20"/>
      <c r="AG87" s="20"/>
    </row>
    <row r="88" spans="1:33" ht="15.75" customHeight="1" x14ac:dyDescent="0.2">
      <c r="A88" s="13"/>
      <c r="B88" s="13"/>
      <c r="C88" s="24"/>
      <c r="D88" s="15"/>
      <c r="E88" s="15"/>
      <c r="F88" s="14"/>
      <c r="G88" s="14"/>
      <c r="H88" s="14"/>
      <c r="I88" s="15"/>
      <c r="J88" s="15"/>
      <c r="K88" s="15"/>
      <c r="L88" s="15"/>
      <c r="M88" s="16"/>
      <c r="N88" s="15"/>
      <c r="O88" s="15"/>
      <c r="P88" s="15"/>
      <c r="Q88" s="15"/>
      <c r="R88" s="15"/>
      <c r="S88" s="18"/>
      <c r="T88" s="13"/>
      <c r="U88" s="19"/>
      <c r="V88" s="1"/>
      <c r="W88" s="13"/>
      <c r="X88" s="13"/>
      <c r="Y88" s="13"/>
      <c r="Z88" s="13"/>
      <c r="AA88" s="13"/>
      <c r="AB88" s="13"/>
      <c r="AC88" s="13"/>
      <c r="AD88" s="13"/>
      <c r="AE88" s="20"/>
      <c r="AF88" s="20"/>
      <c r="AG88" s="20"/>
    </row>
    <row r="89" spans="1:33" ht="15.75" customHeight="1" x14ac:dyDescent="0.2">
      <c r="A89" s="13"/>
      <c r="B89" s="13"/>
      <c r="C89" s="24"/>
      <c r="D89" s="15"/>
      <c r="E89" s="15"/>
      <c r="F89" s="14"/>
      <c r="G89" s="14"/>
      <c r="H89" s="14"/>
      <c r="I89" s="15"/>
      <c r="J89" s="15"/>
      <c r="K89" s="15"/>
      <c r="L89" s="15"/>
      <c r="M89" s="16"/>
      <c r="N89" s="15"/>
      <c r="O89" s="15"/>
      <c r="P89" s="15"/>
      <c r="Q89" s="15"/>
      <c r="R89" s="15"/>
      <c r="S89" s="18"/>
      <c r="T89" s="13"/>
      <c r="U89" s="19"/>
      <c r="V89" s="1"/>
      <c r="W89" s="13"/>
      <c r="X89" s="13"/>
      <c r="Y89" s="13"/>
      <c r="Z89" s="13"/>
      <c r="AA89" s="13"/>
      <c r="AB89" s="13"/>
      <c r="AC89" s="13"/>
      <c r="AD89" s="13"/>
      <c r="AE89" s="20"/>
      <c r="AF89" s="20"/>
      <c r="AG89" s="20"/>
    </row>
    <row r="90" spans="1:33" ht="15.75" customHeight="1" x14ac:dyDescent="0.2">
      <c r="A90" s="13"/>
      <c r="B90" s="13"/>
      <c r="C90" s="24"/>
      <c r="D90" s="15"/>
      <c r="E90" s="15"/>
      <c r="F90" s="14"/>
      <c r="G90" s="14"/>
      <c r="H90" s="14"/>
      <c r="I90" s="15"/>
      <c r="J90" s="15"/>
      <c r="K90" s="15"/>
      <c r="L90" s="15"/>
      <c r="M90" s="16"/>
      <c r="N90" s="15"/>
      <c r="O90" s="15"/>
      <c r="P90" s="15"/>
      <c r="Q90" s="15"/>
      <c r="R90" s="15"/>
      <c r="S90" s="18"/>
      <c r="T90" s="13"/>
      <c r="U90" s="19"/>
      <c r="V90" s="1"/>
      <c r="W90" s="13"/>
      <c r="X90" s="13"/>
      <c r="Y90" s="13"/>
      <c r="Z90" s="13"/>
      <c r="AA90" s="13"/>
      <c r="AB90" s="13"/>
      <c r="AC90" s="13"/>
      <c r="AD90" s="13"/>
      <c r="AE90" s="20"/>
      <c r="AF90" s="20"/>
      <c r="AG90" s="20"/>
    </row>
    <row r="91" spans="1:33" ht="15.75" customHeight="1" x14ac:dyDescent="0.2">
      <c r="A91" s="13"/>
      <c r="B91" s="13"/>
      <c r="C91" s="24"/>
      <c r="D91" s="15"/>
      <c r="E91" s="15"/>
      <c r="F91" s="14"/>
      <c r="G91" s="14"/>
      <c r="H91" s="14"/>
      <c r="I91" s="15"/>
      <c r="J91" s="15"/>
      <c r="K91" s="15"/>
      <c r="L91" s="15"/>
      <c r="M91" s="16"/>
      <c r="N91" s="15"/>
      <c r="O91" s="15"/>
      <c r="P91" s="15"/>
      <c r="Q91" s="15"/>
      <c r="R91" s="15"/>
      <c r="S91" s="18"/>
      <c r="T91" s="13"/>
      <c r="U91" s="19"/>
      <c r="V91" s="1"/>
      <c r="W91" s="13"/>
      <c r="X91" s="13"/>
      <c r="Y91" s="13"/>
      <c r="Z91" s="13"/>
      <c r="AA91" s="13"/>
      <c r="AB91" s="13"/>
      <c r="AC91" s="13"/>
      <c r="AD91" s="13"/>
      <c r="AE91" s="20"/>
      <c r="AF91" s="20"/>
      <c r="AG91" s="20"/>
    </row>
    <row r="92" spans="1:33" ht="15.75" customHeight="1" x14ac:dyDescent="0.2">
      <c r="A92" s="13"/>
      <c r="B92" s="13"/>
      <c r="C92" s="24"/>
      <c r="D92" s="15"/>
      <c r="E92" s="15"/>
      <c r="F92" s="14"/>
      <c r="G92" s="14"/>
      <c r="H92" s="14"/>
      <c r="I92" s="15"/>
      <c r="J92" s="15"/>
      <c r="K92" s="15"/>
      <c r="L92" s="15"/>
      <c r="M92" s="16"/>
      <c r="N92" s="15"/>
      <c r="O92" s="15"/>
      <c r="P92" s="15"/>
      <c r="Q92" s="15"/>
      <c r="R92" s="15"/>
      <c r="S92" s="18"/>
      <c r="T92" s="13"/>
      <c r="U92" s="19"/>
      <c r="V92" s="1"/>
      <c r="W92" s="13"/>
      <c r="X92" s="13"/>
      <c r="Y92" s="13"/>
      <c r="Z92" s="13"/>
      <c r="AA92" s="13"/>
      <c r="AB92" s="13"/>
      <c r="AC92" s="13"/>
      <c r="AD92" s="13"/>
      <c r="AE92" s="20"/>
      <c r="AF92" s="20"/>
      <c r="AG92" s="20"/>
    </row>
    <row r="93" spans="1:33" ht="15.75" customHeight="1" x14ac:dyDescent="0.2">
      <c r="A93" s="13"/>
      <c r="B93" s="13"/>
      <c r="C93" s="24"/>
      <c r="D93" s="15"/>
      <c r="E93" s="15"/>
      <c r="F93" s="14"/>
      <c r="G93" s="14"/>
      <c r="H93" s="14"/>
      <c r="I93" s="15"/>
      <c r="J93" s="15"/>
      <c r="K93" s="15"/>
      <c r="L93" s="15"/>
      <c r="M93" s="16"/>
      <c r="N93" s="15"/>
      <c r="O93" s="15"/>
      <c r="P93" s="15"/>
      <c r="Q93" s="15"/>
      <c r="R93" s="15"/>
      <c r="S93" s="18"/>
      <c r="T93" s="13"/>
      <c r="U93" s="19"/>
      <c r="V93" s="1"/>
      <c r="W93" s="13"/>
      <c r="X93" s="13"/>
      <c r="Y93" s="13"/>
      <c r="Z93" s="13"/>
      <c r="AA93" s="13"/>
      <c r="AB93" s="13"/>
      <c r="AC93" s="13"/>
      <c r="AD93" s="13"/>
      <c r="AE93" s="20"/>
      <c r="AF93" s="20"/>
      <c r="AG93" s="20"/>
    </row>
    <row r="94" spans="1:33" ht="15.75" customHeight="1" x14ac:dyDescent="0.2">
      <c r="A94" s="13"/>
      <c r="B94" s="13"/>
      <c r="C94" s="24"/>
      <c r="D94" s="15"/>
      <c r="E94" s="15"/>
      <c r="F94" s="14"/>
      <c r="G94" s="14"/>
      <c r="H94" s="14"/>
      <c r="I94" s="15"/>
      <c r="J94" s="15"/>
      <c r="K94" s="15"/>
      <c r="L94" s="15"/>
      <c r="M94" s="16"/>
      <c r="N94" s="15"/>
      <c r="O94" s="15"/>
      <c r="P94" s="15"/>
      <c r="Q94" s="15"/>
      <c r="R94" s="15"/>
      <c r="S94" s="18"/>
      <c r="T94" s="13"/>
      <c r="U94" s="19"/>
      <c r="V94" s="1"/>
      <c r="W94" s="13"/>
      <c r="X94" s="13"/>
      <c r="Y94" s="13"/>
      <c r="Z94" s="13"/>
      <c r="AA94" s="13"/>
      <c r="AB94" s="13"/>
      <c r="AC94" s="13"/>
      <c r="AD94" s="13"/>
      <c r="AE94" s="20"/>
      <c r="AF94" s="20"/>
      <c r="AG94" s="20"/>
    </row>
    <row r="95" spans="1:33" ht="15.75" customHeight="1" x14ac:dyDescent="0.2">
      <c r="A95" s="13"/>
      <c r="B95" s="13"/>
      <c r="C95" s="15"/>
      <c r="D95" s="15"/>
      <c r="E95" s="15"/>
      <c r="F95" s="14"/>
      <c r="G95" s="14"/>
      <c r="H95" s="15"/>
      <c r="I95" s="15"/>
      <c r="J95" s="15"/>
      <c r="K95" s="15"/>
      <c r="L95" s="15"/>
      <c r="M95" s="15"/>
      <c r="N95" s="15"/>
      <c r="O95" s="15"/>
      <c r="P95" s="15"/>
      <c r="Q95" s="22"/>
      <c r="R95" s="22"/>
      <c r="S95" s="18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20"/>
    </row>
    <row r="96" spans="1:33" ht="15.75" customHeight="1" x14ac:dyDescent="0.2">
      <c r="A96" s="13"/>
      <c r="B96" s="13"/>
      <c r="C96" s="15"/>
      <c r="D96" s="15"/>
      <c r="E96" s="15"/>
      <c r="F96" s="14"/>
      <c r="G96" s="14"/>
      <c r="H96" s="15"/>
      <c r="I96" s="15"/>
      <c r="J96" s="15"/>
      <c r="K96" s="15"/>
      <c r="L96" s="15"/>
      <c r="M96" s="15"/>
      <c r="N96" s="15"/>
      <c r="O96" s="15"/>
      <c r="P96" s="15"/>
      <c r="Q96" s="22"/>
      <c r="R96" s="22"/>
      <c r="S96" s="18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20"/>
    </row>
    <row r="97" spans="1:33" ht="15.75" customHeight="1" x14ac:dyDescent="0.2">
      <c r="A97" s="13"/>
      <c r="B97" s="13"/>
      <c r="C97" s="15"/>
      <c r="D97" s="15"/>
      <c r="E97" s="15"/>
      <c r="F97" s="14"/>
      <c r="G97" s="14"/>
      <c r="H97" s="15"/>
      <c r="I97" s="15"/>
      <c r="J97" s="15"/>
      <c r="K97" s="15"/>
      <c r="L97" s="15"/>
      <c r="M97" s="15"/>
      <c r="N97" s="15"/>
      <c r="O97" s="15"/>
      <c r="P97" s="15"/>
      <c r="Q97" s="22"/>
      <c r="R97" s="22"/>
      <c r="S97" s="18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20"/>
    </row>
    <row r="98" spans="1:33" ht="15.75" customHeight="1" x14ac:dyDescent="0.2">
      <c r="A98" s="13"/>
      <c r="B98" s="13"/>
      <c r="C98" s="15"/>
      <c r="D98" s="15"/>
      <c r="E98" s="15"/>
      <c r="F98" s="14"/>
      <c r="G98" s="14"/>
      <c r="H98" s="15"/>
      <c r="I98" s="15"/>
      <c r="J98" s="15"/>
      <c r="K98" s="15"/>
      <c r="L98" s="15"/>
      <c r="M98" s="15"/>
      <c r="N98" s="15"/>
      <c r="O98" s="15"/>
      <c r="P98" s="15"/>
      <c r="Q98" s="22"/>
      <c r="R98" s="22"/>
      <c r="S98" s="18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20"/>
    </row>
    <row r="99" spans="1:33" ht="15.75" customHeight="1" x14ac:dyDescent="0.2">
      <c r="A99" s="13"/>
      <c r="B99" s="13"/>
      <c r="C99" s="15"/>
      <c r="D99" s="15"/>
      <c r="E99" s="15"/>
      <c r="F99" s="14"/>
      <c r="G99" s="14"/>
      <c r="H99" s="15"/>
      <c r="I99" s="15"/>
      <c r="J99" s="15"/>
      <c r="K99" s="15"/>
      <c r="L99" s="15"/>
      <c r="M99" s="15"/>
      <c r="N99" s="15"/>
      <c r="O99" s="15"/>
      <c r="P99" s="15"/>
      <c r="Q99" s="22"/>
      <c r="R99" s="22"/>
      <c r="S99" s="18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20"/>
    </row>
    <row r="100" spans="1:33" ht="15.75" customHeight="1" x14ac:dyDescent="0.2">
      <c r="A100" s="13"/>
      <c r="B100" s="13"/>
      <c r="C100" s="15"/>
      <c r="D100" s="15"/>
      <c r="E100" s="15"/>
      <c r="F100" s="14"/>
      <c r="G100" s="14"/>
      <c r="H100" s="15"/>
      <c r="I100" s="15"/>
      <c r="J100" s="15"/>
      <c r="K100" s="15"/>
      <c r="L100" s="15"/>
      <c r="M100" s="15"/>
      <c r="N100" s="15"/>
      <c r="O100" s="15"/>
      <c r="P100" s="15"/>
      <c r="Q100" s="22"/>
      <c r="R100" s="22"/>
      <c r="S100" s="18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20"/>
    </row>
    <row r="101" spans="1:33" ht="15.75" customHeight="1" x14ac:dyDescent="0.2">
      <c r="A101" s="13"/>
      <c r="B101" s="13"/>
      <c r="C101" s="15"/>
      <c r="D101" s="15"/>
      <c r="E101" s="15"/>
      <c r="F101" s="14"/>
      <c r="G101" s="14"/>
      <c r="H101" s="15"/>
      <c r="I101" s="15"/>
      <c r="J101" s="15"/>
      <c r="K101" s="15"/>
      <c r="L101" s="15"/>
      <c r="M101" s="15"/>
      <c r="N101" s="15"/>
      <c r="O101" s="15"/>
      <c r="P101" s="15"/>
      <c r="Q101" s="22"/>
      <c r="R101" s="22"/>
      <c r="S101" s="18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20"/>
    </row>
    <row r="102" spans="1:33" ht="15.75" customHeight="1" x14ac:dyDescent="0.2">
      <c r="A102" s="13"/>
      <c r="B102" s="13"/>
      <c r="C102" s="15"/>
      <c r="D102" s="15"/>
      <c r="E102" s="15"/>
      <c r="F102" s="14"/>
      <c r="G102" s="14"/>
      <c r="H102" s="15"/>
      <c r="I102" s="15"/>
      <c r="J102" s="15"/>
      <c r="K102" s="15"/>
      <c r="L102" s="15"/>
      <c r="M102" s="15"/>
      <c r="N102" s="15"/>
      <c r="O102" s="15"/>
      <c r="P102" s="15"/>
      <c r="Q102" s="22"/>
      <c r="R102" s="22"/>
      <c r="S102" s="18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20"/>
    </row>
    <row r="103" spans="1:33" ht="15.75" customHeight="1" x14ac:dyDescent="0.2">
      <c r="A103" s="13"/>
      <c r="B103" s="13"/>
      <c r="C103" s="15"/>
      <c r="D103" s="15"/>
      <c r="E103" s="15"/>
      <c r="F103" s="14"/>
      <c r="G103" s="14"/>
      <c r="H103" s="15"/>
      <c r="I103" s="15"/>
      <c r="J103" s="15"/>
      <c r="K103" s="15"/>
      <c r="L103" s="15"/>
      <c r="M103" s="15"/>
      <c r="N103" s="15"/>
      <c r="O103" s="15"/>
      <c r="P103" s="15"/>
      <c r="Q103" s="22"/>
      <c r="R103" s="22"/>
      <c r="S103" s="18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20"/>
    </row>
    <row r="104" spans="1:33" ht="15.75" customHeight="1" x14ac:dyDescent="0.2">
      <c r="A104" s="13"/>
      <c r="B104" s="13"/>
      <c r="C104" s="15"/>
      <c r="D104" s="15"/>
      <c r="E104" s="15"/>
      <c r="F104" s="14"/>
      <c r="G104" s="14"/>
      <c r="H104" s="15"/>
      <c r="I104" s="15"/>
      <c r="J104" s="15"/>
      <c r="K104" s="15"/>
      <c r="L104" s="15"/>
      <c r="M104" s="15"/>
      <c r="N104" s="15"/>
      <c r="O104" s="15"/>
      <c r="P104" s="15"/>
      <c r="Q104" s="22"/>
      <c r="R104" s="22"/>
      <c r="S104" s="18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20"/>
    </row>
    <row r="105" spans="1:33" ht="15.75" customHeight="1" x14ac:dyDescent="0.2">
      <c r="A105" s="13"/>
      <c r="B105" s="13"/>
      <c r="C105" s="15"/>
      <c r="D105" s="15"/>
      <c r="E105" s="15"/>
      <c r="F105" s="14"/>
      <c r="G105" s="14"/>
      <c r="H105" s="15"/>
      <c r="I105" s="15"/>
      <c r="J105" s="15"/>
      <c r="K105" s="15"/>
      <c r="L105" s="15"/>
      <c r="M105" s="15"/>
      <c r="N105" s="15"/>
      <c r="O105" s="15"/>
      <c r="P105" s="15"/>
      <c r="Q105" s="22"/>
      <c r="R105" s="22"/>
      <c r="S105" s="18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20"/>
    </row>
    <row r="106" spans="1:33" ht="15.75" customHeight="1" x14ac:dyDescent="0.2">
      <c r="A106" s="13"/>
      <c r="B106" s="13"/>
      <c r="C106" s="15"/>
      <c r="D106" s="15"/>
      <c r="E106" s="15"/>
      <c r="F106" s="14"/>
      <c r="G106" s="14"/>
      <c r="H106" s="15"/>
      <c r="I106" s="15"/>
      <c r="J106" s="15"/>
      <c r="K106" s="15"/>
      <c r="L106" s="15"/>
      <c r="M106" s="15"/>
      <c r="N106" s="15"/>
      <c r="O106" s="15"/>
      <c r="P106" s="15"/>
      <c r="Q106" s="22"/>
      <c r="R106" s="22"/>
      <c r="S106" s="18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20"/>
    </row>
    <row r="107" spans="1:33" ht="15.75" customHeight="1" x14ac:dyDescent="0.2">
      <c r="A107" s="13"/>
      <c r="B107" s="13"/>
      <c r="C107" s="15"/>
      <c r="D107" s="15"/>
      <c r="E107" s="15"/>
      <c r="F107" s="14"/>
      <c r="G107" s="14"/>
      <c r="H107" s="15"/>
      <c r="I107" s="15"/>
      <c r="J107" s="15"/>
      <c r="K107" s="15"/>
      <c r="L107" s="15"/>
      <c r="M107" s="15"/>
      <c r="N107" s="15"/>
      <c r="O107" s="15"/>
      <c r="P107" s="15"/>
      <c r="Q107" s="22"/>
      <c r="R107" s="22"/>
      <c r="S107" s="18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20"/>
    </row>
    <row r="108" spans="1:33" ht="15.75" customHeight="1" x14ac:dyDescent="0.2">
      <c r="A108" s="13"/>
      <c r="B108" s="13"/>
      <c r="C108" s="15"/>
      <c r="D108" s="15"/>
      <c r="E108" s="15"/>
      <c r="F108" s="14"/>
      <c r="G108" s="14"/>
      <c r="H108" s="15"/>
      <c r="I108" s="15"/>
      <c r="J108" s="15"/>
      <c r="K108" s="15"/>
      <c r="L108" s="15"/>
      <c r="M108" s="15"/>
      <c r="N108" s="15"/>
      <c r="O108" s="15"/>
      <c r="P108" s="15"/>
      <c r="Q108" s="22"/>
      <c r="R108" s="22"/>
      <c r="S108" s="18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20"/>
    </row>
    <row r="109" spans="1:33" ht="15.75" customHeight="1" x14ac:dyDescent="0.2">
      <c r="A109" s="13"/>
      <c r="B109" s="13"/>
      <c r="C109" s="15"/>
      <c r="D109" s="15"/>
      <c r="E109" s="15"/>
      <c r="F109" s="14"/>
      <c r="G109" s="14"/>
      <c r="H109" s="15"/>
      <c r="I109" s="15"/>
      <c r="J109" s="15"/>
      <c r="K109" s="15"/>
      <c r="L109" s="15"/>
      <c r="M109" s="15"/>
      <c r="N109" s="15"/>
      <c r="O109" s="15"/>
      <c r="P109" s="15"/>
      <c r="Q109" s="22"/>
      <c r="R109" s="22"/>
      <c r="S109" s="18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20"/>
    </row>
    <row r="110" spans="1:33" ht="15.75" customHeight="1" x14ac:dyDescent="0.2">
      <c r="A110" s="13"/>
      <c r="B110" s="13"/>
      <c r="C110" s="15"/>
      <c r="D110" s="15"/>
      <c r="E110" s="15"/>
      <c r="F110" s="14"/>
      <c r="G110" s="14"/>
      <c r="H110" s="15"/>
      <c r="I110" s="15"/>
      <c r="J110" s="15"/>
      <c r="K110" s="15"/>
      <c r="L110" s="15"/>
      <c r="M110" s="15"/>
      <c r="N110" s="15"/>
      <c r="O110" s="15"/>
      <c r="P110" s="15"/>
      <c r="Q110" s="22"/>
      <c r="R110" s="22"/>
      <c r="S110" s="18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20"/>
    </row>
    <row r="111" spans="1:33" ht="15.75" customHeight="1" x14ac:dyDescent="0.2">
      <c r="A111" s="13"/>
      <c r="B111" s="13"/>
      <c r="C111" s="15"/>
      <c r="D111" s="15"/>
      <c r="E111" s="15"/>
      <c r="F111" s="14"/>
      <c r="G111" s="14"/>
      <c r="H111" s="15"/>
      <c r="I111" s="15"/>
      <c r="J111" s="15"/>
      <c r="K111" s="15"/>
      <c r="L111" s="15"/>
      <c r="M111" s="15"/>
      <c r="N111" s="15"/>
      <c r="O111" s="15"/>
      <c r="P111" s="15"/>
      <c r="Q111" s="22"/>
      <c r="R111" s="22"/>
      <c r="S111" s="18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20"/>
    </row>
    <row r="112" spans="1:33" ht="15.75" customHeight="1" x14ac:dyDescent="0.2">
      <c r="A112" s="13"/>
      <c r="B112" s="13"/>
      <c r="C112" s="15"/>
      <c r="D112" s="15"/>
      <c r="E112" s="15"/>
      <c r="F112" s="14"/>
      <c r="G112" s="14"/>
      <c r="H112" s="15"/>
      <c r="I112" s="15"/>
      <c r="J112" s="15"/>
      <c r="K112" s="15"/>
      <c r="L112" s="15"/>
      <c r="M112" s="15"/>
      <c r="N112" s="15"/>
      <c r="O112" s="15"/>
      <c r="P112" s="15"/>
      <c r="Q112" s="22"/>
      <c r="R112" s="22"/>
      <c r="S112" s="18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20"/>
    </row>
    <row r="113" spans="1:33" ht="15.75" customHeight="1" x14ac:dyDescent="0.2">
      <c r="A113" s="13"/>
      <c r="B113" s="13"/>
      <c r="C113" s="15"/>
      <c r="D113" s="15"/>
      <c r="E113" s="15"/>
      <c r="F113" s="14"/>
      <c r="G113" s="14"/>
      <c r="H113" s="15"/>
      <c r="I113" s="15"/>
      <c r="J113" s="15"/>
      <c r="K113" s="15"/>
      <c r="L113" s="15"/>
      <c r="M113" s="15"/>
      <c r="N113" s="15"/>
      <c r="O113" s="15"/>
      <c r="P113" s="15"/>
      <c r="Q113" s="22"/>
      <c r="R113" s="22"/>
      <c r="S113" s="18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20"/>
    </row>
    <row r="114" spans="1:33" ht="15.75" customHeight="1" x14ac:dyDescent="0.2">
      <c r="A114" s="13"/>
      <c r="B114" s="13"/>
      <c r="C114" s="22"/>
      <c r="D114" s="15"/>
      <c r="E114" s="15"/>
      <c r="F114" s="14"/>
      <c r="G114" s="14"/>
      <c r="H114" s="15"/>
      <c r="I114" s="15"/>
      <c r="J114" s="22"/>
      <c r="K114" s="22"/>
      <c r="L114" s="15"/>
      <c r="M114" s="15"/>
      <c r="N114" s="15"/>
      <c r="O114" s="15"/>
      <c r="P114" s="22"/>
      <c r="Q114" s="22"/>
      <c r="R114" s="22"/>
      <c r="S114" s="18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20"/>
    </row>
    <row r="115" spans="1:33" ht="15.75" customHeight="1" x14ac:dyDescent="0.2">
      <c r="A115" s="13"/>
      <c r="B115" s="13"/>
      <c r="C115" s="22"/>
      <c r="D115" s="15"/>
      <c r="E115" s="15"/>
      <c r="F115" s="14"/>
      <c r="G115" s="14"/>
      <c r="H115" s="15"/>
      <c r="I115" s="15"/>
      <c r="J115" s="22"/>
      <c r="K115" s="22"/>
      <c r="L115" s="15"/>
      <c r="M115" s="15"/>
      <c r="N115" s="15"/>
      <c r="O115" s="15"/>
      <c r="P115" s="22"/>
      <c r="Q115" s="22"/>
      <c r="R115" s="22"/>
      <c r="S115" s="18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20"/>
    </row>
    <row r="116" spans="1:33" ht="15.75" customHeight="1" x14ac:dyDescent="0.2">
      <c r="A116" s="13"/>
      <c r="B116" s="13"/>
      <c r="C116" s="22"/>
      <c r="D116" s="15"/>
      <c r="E116" s="15"/>
      <c r="F116" s="14"/>
      <c r="G116" s="14"/>
      <c r="H116" s="15"/>
      <c r="I116" s="15"/>
      <c r="J116" s="22"/>
      <c r="K116" s="22"/>
      <c r="L116" s="15"/>
      <c r="M116" s="15"/>
      <c r="N116" s="15"/>
      <c r="O116" s="15"/>
      <c r="P116" s="22"/>
      <c r="Q116" s="22"/>
      <c r="R116" s="22"/>
      <c r="S116" s="18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20"/>
    </row>
    <row r="117" spans="1:33" ht="15.75" customHeight="1" x14ac:dyDescent="0.2">
      <c r="A117" s="13"/>
      <c r="B117" s="13"/>
      <c r="C117" s="22"/>
      <c r="D117" s="15"/>
      <c r="E117" s="15"/>
      <c r="F117" s="14"/>
      <c r="G117" s="14"/>
      <c r="H117" s="15"/>
      <c r="I117" s="15"/>
      <c r="J117" s="22"/>
      <c r="K117" s="22"/>
      <c r="L117" s="15"/>
      <c r="M117" s="15"/>
      <c r="N117" s="15"/>
      <c r="O117" s="15"/>
      <c r="P117" s="22"/>
      <c r="Q117" s="22"/>
      <c r="R117" s="22"/>
      <c r="S117" s="18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20"/>
    </row>
    <row r="118" spans="1:33" ht="15.75" customHeight="1" x14ac:dyDescent="0.2">
      <c r="A118" s="13"/>
      <c r="B118" s="13"/>
      <c r="C118" s="22"/>
      <c r="D118" s="15"/>
      <c r="E118" s="15"/>
      <c r="F118" s="14"/>
      <c r="G118" s="14"/>
      <c r="H118" s="15"/>
      <c r="I118" s="15"/>
      <c r="J118" s="22"/>
      <c r="K118" s="22"/>
      <c r="L118" s="15"/>
      <c r="M118" s="15"/>
      <c r="N118" s="15"/>
      <c r="O118" s="15"/>
      <c r="P118" s="22"/>
      <c r="Q118" s="22"/>
      <c r="R118" s="22"/>
      <c r="S118" s="18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20"/>
    </row>
    <row r="119" spans="1:33" ht="15.75" customHeight="1" x14ac:dyDescent="0.2">
      <c r="A119" s="13"/>
      <c r="B119" s="13"/>
      <c r="C119" s="22"/>
      <c r="D119" s="15"/>
      <c r="E119" s="15"/>
      <c r="F119" s="14"/>
      <c r="G119" s="14"/>
      <c r="H119" s="15"/>
      <c r="I119" s="15"/>
      <c r="J119" s="22"/>
      <c r="K119" s="22"/>
      <c r="L119" s="15"/>
      <c r="M119" s="15"/>
      <c r="N119" s="15"/>
      <c r="O119" s="15"/>
      <c r="P119" s="22"/>
      <c r="Q119" s="22"/>
      <c r="R119" s="22"/>
      <c r="S119" s="18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20"/>
    </row>
    <row r="120" spans="1:33" ht="15.75" customHeight="1" x14ac:dyDescent="0.2">
      <c r="A120" s="13"/>
      <c r="B120" s="13"/>
      <c r="C120" s="22"/>
      <c r="D120" s="15"/>
      <c r="E120" s="15"/>
      <c r="F120" s="14"/>
      <c r="G120" s="14"/>
      <c r="H120" s="15"/>
      <c r="I120" s="15"/>
      <c r="J120" s="22"/>
      <c r="K120" s="22"/>
      <c r="L120" s="15"/>
      <c r="M120" s="15"/>
      <c r="N120" s="15"/>
      <c r="O120" s="15"/>
      <c r="P120" s="22"/>
      <c r="Q120" s="22"/>
      <c r="R120" s="22"/>
      <c r="S120" s="18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20"/>
    </row>
    <row r="121" spans="1:33" ht="15.75" customHeight="1" x14ac:dyDescent="0.2">
      <c r="A121" s="13"/>
      <c r="B121" s="13"/>
      <c r="C121" s="22"/>
      <c r="D121" s="15"/>
      <c r="E121" s="15"/>
      <c r="F121" s="14"/>
      <c r="G121" s="14"/>
      <c r="H121" s="15"/>
      <c r="I121" s="15"/>
      <c r="J121" s="22"/>
      <c r="K121" s="22"/>
      <c r="L121" s="15"/>
      <c r="M121" s="15"/>
      <c r="N121" s="15"/>
      <c r="O121" s="15"/>
      <c r="P121" s="22"/>
      <c r="Q121" s="22"/>
      <c r="R121" s="22"/>
      <c r="S121" s="18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20"/>
    </row>
    <row r="122" spans="1:33" ht="15.75" customHeight="1" x14ac:dyDescent="0.2">
      <c r="A122" s="13"/>
      <c r="B122" s="13"/>
      <c r="C122" s="22"/>
      <c r="D122" s="15"/>
      <c r="E122" s="15"/>
      <c r="F122" s="14"/>
      <c r="G122" s="14"/>
      <c r="H122" s="15"/>
      <c r="I122" s="15"/>
      <c r="J122" s="22"/>
      <c r="K122" s="22"/>
      <c r="L122" s="15"/>
      <c r="M122" s="15"/>
      <c r="N122" s="15"/>
      <c r="O122" s="15"/>
      <c r="P122" s="22"/>
      <c r="Q122" s="22"/>
      <c r="R122" s="22"/>
      <c r="S122" s="18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20"/>
    </row>
    <row r="123" spans="1:33" ht="15.75" customHeight="1" x14ac:dyDescent="0.2">
      <c r="A123" s="13"/>
      <c r="B123" s="13"/>
      <c r="C123" s="22"/>
      <c r="D123" s="15"/>
      <c r="E123" s="15"/>
      <c r="F123" s="14"/>
      <c r="G123" s="14"/>
      <c r="H123" s="15"/>
      <c r="I123" s="15"/>
      <c r="J123" s="22"/>
      <c r="K123" s="22"/>
      <c r="L123" s="15"/>
      <c r="M123" s="15"/>
      <c r="N123" s="15"/>
      <c r="O123" s="15"/>
      <c r="P123" s="22"/>
      <c r="Q123" s="22"/>
      <c r="R123" s="22"/>
      <c r="S123" s="18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20"/>
    </row>
    <row r="124" spans="1:33" ht="15.75" customHeight="1" x14ac:dyDescent="0.2">
      <c r="A124" s="13"/>
      <c r="B124" s="13"/>
      <c r="C124" s="22"/>
      <c r="D124" s="15"/>
      <c r="E124" s="15"/>
      <c r="F124" s="14"/>
      <c r="G124" s="14"/>
      <c r="H124" s="15"/>
      <c r="I124" s="15"/>
      <c r="J124" s="22"/>
      <c r="K124" s="22"/>
      <c r="L124" s="15"/>
      <c r="M124" s="15"/>
      <c r="N124" s="15"/>
      <c r="O124" s="15"/>
      <c r="P124" s="22"/>
      <c r="Q124" s="22"/>
      <c r="R124" s="22"/>
      <c r="S124" s="18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20"/>
    </row>
    <row r="125" spans="1:33" ht="15.75" customHeight="1" x14ac:dyDescent="0.2">
      <c r="A125" s="13"/>
      <c r="B125" s="13"/>
      <c r="C125" s="22"/>
      <c r="D125" s="15"/>
      <c r="E125" s="15"/>
      <c r="F125" s="14"/>
      <c r="G125" s="14"/>
      <c r="H125" s="15"/>
      <c r="I125" s="15"/>
      <c r="J125" s="22"/>
      <c r="K125" s="22"/>
      <c r="L125" s="15"/>
      <c r="M125" s="15"/>
      <c r="N125" s="15"/>
      <c r="O125" s="15"/>
      <c r="P125" s="22"/>
      <c r="Q125" s="22"/>
      <c r="R125" s="22"/>
      <c r="S125" s="18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20"/>
    </row>
    <row r="126" spans="1:33" ht="15.75" customHeight="1" x14ac:dyDescent="0.2">
      <c r="A126" s="13"/>
      <c r="B126" s="13"/>
      <c r="C126" s="22"/>
      <c r="D126" s="15"/>
      <c r="E126" s="15"/>
      <c r="F126" s="14"/>
      <c r="G126" s="14"/>
      <c r="H126" s="15"/>
      <c r="I126" s="15"/>
      <c r="J126" s="22"/>
      <c r="K126" s="22"/>
      <c r="L126" s="15"/>
      <c r="M126" s="15"/>
      <c r="N126" s="15"/>
      <c r="O126" s="15"/>
      <c r="P126" s="22"/>
      <c r="Q126" s="22"/>
      <c r="R126" s="22"/>
      <c r="S126" s="18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20"/>
    </row>
    <row r="127" spans="1:33" ht="15.75" customHeight="1" x14ac:dyDescent="0.2">
      <c r="A127" s="13"/>
      <c r="B127" s="13"/>
      <c r="C127" s="22"/>
      <c r="D127" s="15"/>
      <c r="E127" s="15"/>
      <c r="F127" s="14"/>
      <c r="G127" s="14"/>
      <c r="H127" s="15"/>
      <c r="I127" s="15"/>
      <c r="J127" s="22"/>
      <c r="K127" s="22"/>
      <c r="L127" s="15"/>
      <c r="M127" s="15"/>
      <c r="N127" s="15"/>
      <c r="O127" s="15"/>
      <c r="P127" s="22"/>
      <c r="Q127" s="22"/>
      <c r="R127" s="22"/>
      <c r="S127" s="18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20"/>
    </row>
    <row r="128" spans="1:33" ht="15.75" customHeight="1" x14ac:dyDescent="0.2">
      <c r="A128" s="13"/>
      <c r="B128" s="13"/>
      <c r="C128" s="22"/>
      <c r="D128" s="15"/>
      <c r="E128" s="15"/>
      <c r="F128" s="14"/>
      <c r="G128" s="14"/>
      <c r="H128" s="15"/>
      <c r="I128" s="15"/>
      <c r="J128" s="22"/>
      <c r="K128" s="22"/>
      <c r="L128" s="15"/>
      <c r="M128" s="15"/>
      <c r="N128" s="15"/>
      <c r="O128" s="15"/>
      <c r="P128" s="22"/>
      <c r="Q128" s="22"/>
      <c r="R128" s="22"/>
      <c r="S128" s="18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20"/>
    </row>
    <row r="129" spans="1:33" ht="15.75" customHeight="1" x14ac:dyDescent="0.2">
      <c r="A129" s="13"/>
      <c r="B129" s="13"/>
      <c r="C129" s="22"/>
      <c r="D129" s="15"/>
      <c r="E129" s="15"/>
      <c r="F129" s="14"/>
      <c r="G129" s="14"/>
      <c r="H129" s="15"/>
      <c r="I129" s="15"/>
      <c r="J129" s="22"/>
      <c r="K129" s="22"/>
      <c r="L129" s="15"/>
      <c r="M129" s="15"/>
      <c r="N129" s="15"/>
      <c r="O129" s="15"/>
      <c r="P129" s="22"/>
      <c r="Q129" s="22"/>
      <c r="R129" s="22"/>
      <c r="S129" s="18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20"/>
    </row>
    <row r="130" spans="1:33" ht="15.75" customHeight="1" x14ac:dyDescent="0.2">
      <c r="A130" s="13"/>
      <c r="B130" s="13"/>
      <c r="C130" s="22"/>
      <c r="D130" s="15"/>
      <c r="E130" s="15"/>
      <c r="F130" s="14"/>
      <c r="G130" s="14"/>
      <c r="H130" s="15"/>
      <c r="I130" s="15"/>
      <c r="J130" s="22"/>
      <c r="K130" s="22"/>
      <c r="L130" s="15"/>
      <c r="M130" s="15"/>
      <c r="N130" s="15"/>
      <c r="O130" s="15"/>
      <c r="P130" s="22"/>
      <c r="Q130" s="22"/>
      <c r="R130" s="22"/>
      <c r="S130" s="18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20"/>
    </row>
    <row r="131" spans="1:33" ht="15.75" customHeight="1" x14ac:dyDescent="0.2">
      <c r="A131" s="13"/>
      <c r="B131" s="13"/>
      <c r="C131" s="22"/>
      <c r="D131" s="15"/>
      <c r="E131" s="15"/>
      <c r="F131" s="14"/>
      <c r="G131" s="14"/>
      <c r="H131" s="15"/>
      <c r="I131" s="15"/>
      <c r="J131" s="22"/>
      <c r="K131" s="22"/>
      <c r="L131" s="15"/>
      <c r="M131" s="15"/>
      <c r="N131" s="15"/>
      <c r="O131" s="15"/>
      <c r="P131" s="22"/>
      <c r="Q131" s="22"/>
      <c r="R131" s="22"/>
      <c r="S131" s="18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20"/>
    </row>
    <row r="132" spans="1:33" ht="15.75" customHeight="1" x14ac:dyDescent="0.2">
      <c r="A132" s="13"/>
      <c r="B132" s="13"/>
      <c r="C132" s="22"/>
      <c r="D132" s="15"/>
      <c r="E132" s="15"/>
      <c r="F132" s="14"/>
      <c r="G132" s="14"/>
      <c r="H132" s="15"/>
      <c r="I132" s="15"/>
      <c r="J132" s="22"/>
      <c r="K132" s="22"/>
      <c r="L132" s="15"/>
      <c r="M132" s="15"/>
      <c r="N132" s="15"/>
      <c r="O132" s="15"/>
      <c r="P132" s="22"/>
      <c r="Q132" s="22"/>
      <c r="R132" s="22"/>
      <c r="S132" s="18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20"/>
    </row>
    <row r="133" spans="1:33" ht="15.75" customHeight="1" x14ac:dyDescent="0.2">
      <c r="A133" s="13"/>
      <c r="B133" s="13"/>
      <c r="C133" s="22"/>
      <c r="D133" s="15"/>
      <c r="E133" s="15"/>
      <c r="F133" s="14"/>
      <c r="G133" s="14"/>
      <c r="H133" s="15"/>
      <c r="I133" s="15"/>
      <c r="J133" s="22"/>
      <c r="K133" s="22"/>
      <c r="L133" s="15"/>
      <c r="M133" s="15"/>
      <c r="N133" s="15"/>
      <c r="O133" s="15"/>
      <c r="P133" s="22"/>
      <c r="Q133" s="22"/>
      <c r="R133" s="22"/>
      <c r="S133" s="18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20"/>
    </row>
    <row r="134" spans="1:33" ht="15.75" customHeight="1" x14ac:dyDescent="0.2">
      <c r="A134" s="13"/>
      <c r="B134" s="13"/>
      <c r="C134" s="22"/>
      <c r="D134" s="15"/>
      <c r="E134" s="15"/>
      <c r="F134" s="14"/>
      <c r="G134" s="14"/>
      <c r="H134" s="15"/>
      <c r="I134" s="15"/>
      <c r="J134" s="22"/>
      <c r="K134" s="22"/>
      <c r="L134" s="15"/>
      <c r="M134" s="15"/>
      <c r="N134" s="15"/>
      <c r="O134" s="15"/>
      <c r="P134" s="22"/>
      <c r="Q134" s="22"/>
      <c r="R134" s="22"/>
      <c r="S134" s="18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20"/>
    </row>
    <row r="135" spans="1:33" ht="15.75" customHeight="1" x14ac:dyDescent="0.2">
      <c r="A135" s="13"/>
      <c r="B135" s="13"/>
      <c r="C135" s="22"/>
      <c r="D135" s="15"/>
      <c r="E135" s="15"/>
      <c r="F135" s="14"/>
      <c r="G135" s="14"/>
      <c r="H135" s="15"/>
      <c r="I135" s="15"/>
      <c r="J135" s="22"/>
      <c r="K135" s="22"/>
      <c r="L135" s="15"/>
      <c r="M135" s="15"/>
      <c r="N135" s="15"/>
      <c r="O135" s="15"/>
      <c r="P135" s="22"/>
      <c r="Q135" s="22"/>
      <c r="R135" s="22"/>
      <c r="S135" s="18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20"/>
    </row>
    <row r="136" spans="1:33" ht="15.75" customHeight="1" x14ac:dyDescent="0.2">
      <c r="A136" s="13"/>
      <c r="B136" s="13"/>
      <c r="C136" s="22"/>
      <c r="D136" s="15"/>
      <c r="E136" s="15"/>
      <c r="F136" s="14"/>
      <c r="G136" s="14"/>
      <c r="H136" s="15"/>
      <c r="I136" s="15"/>
      <c r="J136" s="22"/>
      <c r="K136" s="22"/>
      <c r="L136" s="15"/>
      <c r="M136" s="15"/>
      <c r="N136" s="15"/>
      <c r="O136" s="15"/>
      <c r="P136" s="22"/>
      <c r="Q136" s="22"/>
      <c r="R136" s="22"/>
      <c r="S136" s="18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20"/>
    </row>
    <row r="137" spans="1:33" ht="15.75" customHeight="1" x14ac:dyDescent="0.2">
      <c r="A137" s="13"/>
      <c r="B137" s="13"/>
      <c r="C137" s="22"/>
      <c r="D137" s="15"/>
      <c r="E137" s="15"/>
      <c r="F137" s="14"/>
      <c r="G137" s="14"/>
      <c r="H137" s="15"/>
      <c r="I137" s="15"/>
      <c r="J137" s="22"/>
      <c r="K137" s="22"/>
      <c r="L137" s="15"/>
      <c r="M137" s="15"/>
      <c r="N137" s="15"/>
      <c r="O137" s="15"/>
      <c r="P137" s="22"/>
      <c r="Q137" s="22"/>
      <c r="R137" s="22"/>
      <c r="S137" s="18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20"/>
    </row>
    <row r="138" spans="1:33" ht="15.75" customHeight="1" x14ac:dyDescent="0.2">
      <c r="A138" s="13"/>
      <c r="B138" s="13"/>
      <c r="C138" s="22"/>
      <c r="D138" s="15"/>
      <c r="E138" s="15"/>
      <c r="F138" s="14"/>
      <c r="G138" s="14"/>
      <c r="H138" s="15"/>
      <c r="I138" s="15"/>
      <c r="J138" s="22"/>
      <c r="K138" s="22"/>
      <c r="L138" s="15"/>
      <c r="M138" s="15"/>
      <c r="N138" s="15"/>
      <c r="O138" s="15"/>
      <c r="P138" s="22"/>
      <c r="Q138" s="22"/>
      <c r="R138" s="22"/>
      <c r="S138" s="18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20"/>
    </row>
    <row r="139" spans="1:33" ht="15.75" customHeight="1" x14ac:dyDescent="0.2">
      <c r="A139" s="13"/>
      <c r="B139" s="13"/>
      <c r="C139" s="22"/>
      <c r="D139" s="15"/>
      <c r="E139" s="15"/>
      <c r="F139" s="14"/>
      <c r="G139" s="14"/>
      <c r="H139" s="15"/>
      <c r="I139" s="15"/>
      <c r="J139" s="22"/>
      <c r="K139" s="22"/>
      <c r="L139" s="15"/>
      <c r="M139" s="15"/>
      <c r="N139" s="15"/>
      <c r="O139" s="15"/>
      <c r="P139" s="22"/>
      <c r="Q139" s="22"/>
      <c r="R139" s="22"/>
      <c r="S139" s="18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20"/>
    </row>
    <row r="140" spans="1:33" ht="15.75" customHeight="1" x14ac:dyDescent="0.2">
      <c r="A140" s="13"/>
      <c r="B140" s="13"/>
      <c r="C140" s="22"/>
      <c r="D140" s="15"/>
      <c r="E140" s="15"/>
      <c r="F140" s="14"/>
      <c r="G140" s="14"/>
      <c r="H140" s="15"/>
      <c r="I140" s="15"/>
      <c r="J140" s="22"/>
      <c r="K140" s="22"/>
      <c r="L140" s="15"/>
      <c r="M140" s="15"/>
      <c r="N140" s="15"/>
      <c r="O140" s="15"/>
      <c r="P140" s="22"/>
      <c r="Q140" s="22"/>
      <c r="R140" s="22"/>
      <c r="S140" s="18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20"/>
    </row>
    <row r="141" spans="1:33" ht="15.75" customHeight="1" x14ac:dyDescent="0.2">
      <c r="A141" s="13"/>
      <c r="B141" s="13"/>
      <c r="C141" s="22"/>
      <c r="D141" s="15"/>
      <c r="E141" s="15"/>
      <c r="F141" s="14"/>
      <c r="G141" s="14"/>
      <c r="H141" s="15"/>
      <c r="I141" s="15"/>
      <c r="J141" s="22"/>
      <c r="K141" s="22"/>
      <c r="L141" s="15"/>
      <c r="M141" s="15"/>
      <c r="N141" s="15"/>
      <c r="O141" s="15"/>
      <c r="P141" s="22"/>
      <c r="Q141" s="22"/>
      <c r="R141" s="22"/>
      <c r="S141" s="18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20"/>
    </row>
    <row r="142" spans="1:33" ht="15.75" customHeight="1" x14ac:dyDescent="0.2">
      <c r="A142" s="13"/>
      <c r="B142" s="13"/>
      <c r="C142" s="22"/>
      <c r="D142" s="15"/>
      <c r="E142" s="15"/>
      <c r="F142" s="14"/>
      <c r="G142" s="14"/>
      <c r="H142" s="15"/>
      <c r="I142" s="15"/>
      <c r="J142" s="22"/>
      <c r="K142" s="22"/>
      <c r="L142" s="15"/>
      <c r="M142" s="15"/>
      <c r="N142" s="15"/>
      <c r="O142" s="15"/>
      <c r="P142" s="22"/>
      <c r="Q142" s="22"/>
      <c r="R142" s="22"/>
      <c r="S142" s="18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20"/>
    </row>
    <row r="143" spans="1:33" ht="15.75" customHeight="1" x14ac:dyDescent="0.2">
      <c r="A143" s="13"/>
      <c r="B143" s="13"/>
      <c r="C143" s="22"/>
      <c r="D143" s="15"/>
      <c r="E143" s="15"/>
      <c r="F143" s="14"/>
      <c r="G143" s="14"/>
      <c r="H143" s="15"/>
      <c r="I143" s="15"/>
      <c r="J143" s="22"/>
      <c r="K143" s="22"/>
      <c r="L143" s="15"/>
      <c r="M143" s="15"/>
      <c r="N143" s="15"/>
      <c r="O143" s="15"/>
      <c r="P143" s="22"/>
      <c r="Q143" s="22"/>
      <c r="R143" s="22"/>
      <c r="S143" s="18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20"/>
    </row>
    <row r="144" spans="1:33" ht="15.75" customHeight="1" x14ac:dyDescent="0.2">
      <c r="A144" s="13"/>
      <c r="B144" s="13"/>
      <c r="C144" s="22"/>
      <c r="D144" s="15"/>
      <c r="E144" s="15"/>
      <c r="F144" s="14"/>
      <c r="G144" s="14"/>
      <c r="H144" s="15"/>
      <c r="I144" s="15"/>
      <c r="J144" s="22"/>
      <c r="K144" s="22"/>
      <c r="L144" s="15"/>
      <c r="M144" s="15"/>
      <c r="N144" s="15"/>
      <c r="O144" s="15"/>
      <c r="P144" s="22"/>
      <c r="Q144" s="22"/>
      <c r="R144" s="22"/>
      <c r="S144" s="18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20"/>
    </row>
    <row r="145" spans="1:33" ht="15.75" customHeight="1" x14ac:dyDescent="0.2">
      <c r="A145" s="13"/>
      <c r="B145" s="13"/>
      <c r="C145" s="22"/>
      <c r="D145" s="15"/>
      <c r="E145" s="15"/>
      <c r="F145" s="14"/>
      <c r="G145" s="14"/>
      <c r="H145" s="15"/>
      <c r="I145" s="15"/>
      <c r="J145" s="22"/>
      <c r="K145" s="22"/>
      <c r="L145" s="15"/>
      <c r="M145" s="15"/>
      <c r="N145" s="15"/>
      <c r="O145" s="15"/>
      <c r="P145" s="22"/>
      <c r="Q145" s="22"/>
      <c r="R145" s="22"/>
      <c r="S145" s="18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20"/>
    </row>
    <row r="146" spans="1:33" ht="15.75" customHeight="1" x14ac:dyDescent="0.2">
      <c r="A146" s="13"/>
      <c r="B146" s="13"/>
      <c r="C146" s="22"/>
      <c r="D146" s="15"/>
      <c r="E146" s="15"/>
      <c r="F146" s="14"/>
      <c r="G146" s="14"/>
      <c r="H146" s="15"/>
      <c r="I146" s="15"/>
      <c r="J146" s="22"/>
      <c r="K146" s="22"/>
      <c r="L146" s="15"/>
      <c r="M146" s="15"/>
      <c r="N146" s="15"/>
      <c r="O146" s="15"/>
      <c r="P146" s="22"/>
      <c r="Q146" s="22"/>
      <c r="R146" s="22"/>
      <c r="S146" s="18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20"/>
    </row>
    <row r="147" spans="1:33" ht="15.75" customHeight="1" x14ac:dyDescent="0.2">
      <c r="A147" s="13"/>
      <c r="B147" s="13"/>
      <c r="C147" s="22"/>
      <c r="D147" s="15"/>
      <c r="E147" s="15"/>
      <c r="F147" s="14"/>
      <c r="G147" s="14"/>
      <c r="H147" s="15"/>
      <c r="I147" s="15"/>
      <c r="J147" s="22"/>
      <c r="K147" s="22"/>
      <c r="L147" s="15"/>
      <c r="M147" s="15"/>
      <c r="N147" s="15"/>
      <c r="O147" s="15"/>
      <c r="P147" s="22"/>
      <c r="Q147" s="22"/>
      <c r="R147" s="22"/>
      <c r="S147" s="18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20"/>
    </row>
    <row r="148" spans="1:33" ht="15.75" customHeight="1" x14ac:dyDescent="0.2">
      <c r="A148" s="13"/>
      <c r="B148" s="13"/>
      <c r="C148" s="22"/>
      <c r="D148" s="15"/>
      <c r="E148" s="15"/>
      <c r="F148" s="14"/>
      <c r="G148" s="14"/>
      <c r="H148" s="15"/>
      <c r="I148" s="15"/>
      <c r="J148" s="22"/>
      <c r="K148" s="22"/>
      <c r="L148" s="15"/>
      <c r="M148" s="15"/>
      <c r="N148" s="15"/>
      <c r="O148" s="15"/>
      <c r="P148" s="22"/>
      <c r="Q148" s="22"/>
      <c r="R148" s="22"/>
      <c r="S148" s="18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20"/>
    </row>
    <row r="149" spans="1:33" ht="15.75" customHeight="1" x14ac:dyDescent="0.2">
      <c r="A149" s="13"/>
      <c r="B149" s="13"/>
      <c r="C149" s="22"/>
      <c r="D149" s="15"/>
      <c r="E149" s="15"/>
      <c r="F149" s="14"/>
      <c r="G149" s="14"/>
      <c r="H149" s="15"/>
      <c r="I149" s="15"/>
      <c r="J149" s="22"/>
      <c r="K149" s="22"/>
      <c r="L149" s="15"/>
      <c r="M149" s="15"/>
      <c r="N149" s="15"/>
      <c r="O149" s="15"/>
      <c r="P149" s="22"/>
      <c r="Q149" s="22"/>
      <c r="R149" s="22"/>
      <c r="S149" s="18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20"/>
    </row>
    <row r="150" spans="1:33" ht="15.75" customHeight="1" x14ac:dyDescent="0.2">
      <c r="A150" s="13"/>
      <c r="B150" s="13"/>
      <c r="C150" s="22"/>
      <c r="D150" s="15"/>
      <c r="E150" s="15"/>
      <c r="F150" s="14"/>
      <c r="G150" s="14"/>
      <c r="H150" s="15"/>
      <c r="I150" s="15"/>
      <c r="J150" s="22"/>
      <c r="K150" s="22"/>
      <c r="L150" s="15"/>
      <c r="M150" s="15"/>
      <c r="N150" s="15"/>
      <c r="O150" s="15"/>
      <c r="P150" s="22"/>
      <c r="Q150" s="22"/>
      <c r="R150" s="22"/>
      <c r="S150" s="18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20"/>
    </row>
    <row r="151" spans="1:33" ht="15.75" customHeight="1" x14ac:dyDescent="0.2">
      <c r="A151" s="13"/>
      <c r="B151" s="13"/>
      <c r="C151" s="22"/>
      <c r="D151" s="15"/>
      <c r="E151" s="15"/>
      <c r="F151" s="14"/>
      <c r="G151" s="14"/>
      <c r="H151" s="15"/>
      <c r="I151" s="15"/>
      <c r="J151" s="22"/>
      <c r="K151" s="22"/>
      <c r="L151" s="15"/>
      <c r="M151" s="15"/>
      <c r="N151" s="15"/>
      <c r="O151" s="15"/>
      <c r="P151" s="22"/>
      <c r="Q151" s="22"/>
      <c r="R151" s="22"/>
      <c r="S151" s="18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20"/>
    </row>
    <row r="152" spans="1:33" ht="15.75" customHeight="1" x14ac:dyDescent="0.2">
      <c r="A152" s="13"/>
      <c r="B152" s="13"/>
      <c r="C152" s="22"/>
      <c r="D152" s="15"/>
      <c r="E152" s="15"/>
      <c r="F152" s="14"/>
      <c r="G152" s="14"/>
      <c r="H152" s="15"/>
      <c r="I152" s="15"/>
      <c r="J152" s="22"/>
      <c r="K152" s="22"/>
      <c r="L152" s="15"/>
      <c r="M152" s="15"/>
      <c r="N152" s="15"/>
      <c r="O152" s="15"/>
      <c r="P152" s="22"/>
      <c r="Q152" s="22"/>
      <c r="R152" s="22"/>
      <c r="S152" s="18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20"/>
    </row>
    <row r="153" spans="1:33" ht="15.75" customHeight="1" x14ac:dyDescent="0.2">
      <c r="A153" s="13"/>
      <c r="B153" s="13"/>
      <c r="C153" s="22"/>
      <c r="D153" s="15"/>
      <c r="E153" s="15"/>
      <c r="F153" s="14"/>
      <c r="G153" s="14"/>
      <c r="H153" s="15"/>
      <c r="I153" s="15"/>
      <c r="J153" s="22"/>
      <c r="K153" s="22"/>
      <c r="L153" s="15"/>
      <c r="M153" s="15"/>
      <c r="N153" s="15"/>
      <c r="O153" s="15"/>
      <c r="P153" s="22"/>
      <c r="Q153" s="22"/>
      <c r="R153" s="22"/>
      <c r="S153" s="18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20"/>
    </row>
    <row r="154" spans="1:33" ht="15.75" customHeight="1" x14ac:dyDescent="0.2">
      <c r="A154" s="13"/>
      <c r="B154" s="13"/>
      <c r="C154" s="22"/>
      <c r="D154" s="15"/>
      <c r="E154" s="15"/>
      <c r="F154" s="14"/>
      <c r="G154" s="14"/>
      <c r="H154" s="15"/>
      <c r="I154" s="15"/>
      <c r="J154" s="22"/>
      <c r="K154" s="22"/>
      <c r="L154" s="15"/>
      <c r="M154" s="15"/>
      <c r="N154" s="15"/>
      <c r="O154" s="15"/>
      <c r="P154" s="22"/>
      <c r="Q154" s="22"/>
      <c r="R154" s="22"/>
      <c r="S154" s="18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20"/>
    </row>
    <row r="155" spans="1:33" ht="15.75" customHeight="1" x14ac:dyDescent="0.2">
      <c r="A155" s="13"/>
      <c r="B155" s="13"/>
      <c r="C155" s="22"/>
      <c r="D155" s="15"/>
      <c r="E155" s="15"/>
      <c r="F155" s="14"/>
      <c r="G155" s="14"/>
      <c r="H155" s="15"/>
      <c r="I155" s="15"/>
      <c r="J155" s="22"/>
      <c r="K155" s="22"/>
      <c r="L155" s="15"/>
      <c r="M155" s="15"/>
      <c r="N155" s="15"/>
      <c r="O155" s="15"/>
      <c r="P155" s="22"/>
      <c r="Q155" s="22"/>
      <c r="R155" s="22"/>
      <c r="S155" s="18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20"/>
    </row>
    <row r="156" spans="1:33" ht="15.75" customHeight="1" x14ac:dyDescent="0.2">
      <c r="A156" s="13"/>
      <c r="B156" s="13"/>
      <c r="C156" s="22"/>
      <c r="D156" s="15"/>
      <c r="E156" s="15"/>
      <c r="F156" s="14"/>
      <c r="G156" s="14"/>
      <c r="H156" s="15"/>
      <c r="I156" s="15"/>
      <c r="J156" s="22"/>
      <c r="K156" s="22"/>
      <c r="L156" s="15"/>
      <c r="M156" s="15"/>
      <c r="N156" s="15"/>
      <c r="O156" s="15"/>
      <c r="P156" s="22"/>
      <c r="Q156" s="22"/>
      <c r="R156" s="22"/>
      <c r="S156" s="18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20"/>
    </row>
    <row r="157" spans="1:33" ht="15.75" customHeight="1" x14ac:dyDescent="0.2">
      <c r="A157" s="13"/>
      <c r="B157" s="13"/>
      <c r="C157" s="22"/>
      <c r="D157" s="15"/>
      <c r="E157" s="15"/>
      <c r="F157" s="14"/>
      <c r="G157" s="14"/>
      <c r="H157" s="15"/>
      <c r="I157" s="15"/>
      <c r="J157" s="22"/>
      <c r="K157" s="22"/>
      <c r="L157" s="15"/>
      <c r="M157" s="15"/>
      <c r="N157" s="15"/>
      <c r="O157" s="15"/>
      <c r="P157" s="22"/>
      <c r="Q157" s="22"/>
      <c r="R157" s="22"/>
      <c r="S157" s="18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20"/>
    </row>
    <row r="158" spans="1:33" ht="15.75" customHeight="1" x14ac:dyDescent="0.2">
      <c r="A158" s="13"/>
      <c r="B158" s="13"/>
      <c r="C158" s="22"/>
      <c r="D158" s="15"/>
      <c r="E158" s="15"/>
      <c r="F158" s="14"/>
      <c r="G158" s="14"/>
      <c r="H158" s="15"/>
      <c r="I158" s="15"/>
      <c r="J158" s="22"/>
      <c r="K158" s="22"/>
      <c r="L158" s="15"/>
      <c r="M158" s="15"/>
      <c r="N158" s="15"/>
      <c r="O158" s="15"/>
      <c r="P158" s="22"/>
      <c r="Q158" s="22"/>
      <c r="R158" s="22"/>
      <c r="S158" s="18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20"/>
    </row>
    <row r="159" spans="1:33" ht="15.75" customHeight="1" x14ac:dyDescent="0.2">
      <c r="A159" s="13"/>
      <c r="B159" s="13"/>
      <c r="C159" s="22"/>
      <c r="D159" s="15"/>
      <c r="E159" s="15"/>
      <c r="F159" s="14"/>
      <c r="G159" s="14"/>
      <c r="H159" s="15"/>
      <c r="I159" s="15"/>
      <c r="J159" s="22"/>
      <c r="K159" s="22"/>
      <c r="L159" s="15"/>
      <c r="M159" s="15"/>
      <c r="N159" s="15"/>
      <c r="O159" s="15"/>
      <c r="P159" s="22"/>
      <c r="Q159" s="22"/>
      <c r="R159" s="22"/>
      <c r="S159" s="18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20"/>
    </row>
    <row r="160" spans="1:33" ht="15.75" customHeight="1" x14ac:dyDescent="0.2">
      <c r="A160" s="13"/>
      <c r="B160" s="13"/>
      <c r="C160" s="22"/>
      <c r="D160" s="15"/>
      <c r="E160" s="15"/>
      <c r="F160" s="14"/>
      <c r="G160" s="14"/>
      <c r="H160" s="15"/>
      <c r="I160" s="15"/>
      <c r="J160" s="22"/>
      <c r="K160" s="22"/>
      <c r="L160" s="15"/>
      <c r="M160" s="15"/>
      <c r="N160" s="15"/>
      <c r="O160" s="15"/>
      <c r="P160" s="22"/>
      <c r="Q160" s="22"/>
      <c r="R160" s="22"/>
      <c r="S160" s="18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20"/>
    </row>
    <row r="161" spans="1:33" ht="15.75" customHeight="1" x14ac:dyDescent="0.2">
      <c r="A161" s="13"/>
      <c r="B161" s="13"/>
      <c r="C161" s="22"/>
      <c r="D161" s="15"/>
      <c r="E161" s="15"/>
      <c r="F161" s="14"/>
      <c r="G161" s="14"/>
      <c r="H161" s="15"/>
      <c r="I161" s="15"/>
      <c r="J161" s="22"/>
      <c r="K161" s="22"/>
      <c r="L161" s="15"/>
      <c r="M161" s="15"/>
      <c r="N161" s="15"/>
      <c r="O161" s="15"/>
      <c r="P161" s="22"/>
      <c r="Q161" s="22"/>
      <c r="R161" s="22"/>
      <c r="S161" s="18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20"/>
    </row>
    <row r="162" spans="1:33" ht="15.75" customHeight="1" x14ac:dyDescent="0.2">
      <c r="A162" s="13"/>
      <c r="B162" s="13"/>
      <c r="C162" s="22"/>
      <c r="D162" s="15"/>
      <c r="E162" s="15"/>
      <c r="F162" s="14"/>
      <c r="G162" s="14"/>
      <c r="H162" s="15"/>
      <c r="I162" s="15"/>
      <c r="J162" s="22"/>
      <c r="K162" s="22"/>
      <c r="L162" s="15"/>
      <c r="M162" s="15"/>
      <c r="N162" s="15"/>
      <c r="O162" s="15"/>
      <c r="P162" s="22"/>
      <c r="Q162" s="22"/>
      <c r="R162" s="22"/>
      <c r="S162" s="18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20"/>
    </row>
    <row r="163" spans="1:33" ht="15.75" customHeight="1" x14ac:dyDescent="0.2">
      <c r="A163" s="13"/>
      <c r="B163" s="13"/>
      <c r="C163" s="22"/>
      <c r="D163" s="15"/>
      <c r="E163" s="15"/>
      <c r="F163" s="14"/>
      <c r="G163" s="14"/>
      <c r="H163" s="15"/>
      <c r="I163" s="15"/>
      <c r="J163" s="22"/>
      <c r="K163" s="22"/>
      <c r="L163" s="15"/>
      <c r="M163" s="15"/>
      <c r="N163" s="15"/>
      <c r="O163" s="15"/>
      <c r="P163" s="22"/>
      <c r="Q163" s="22"/>
      <c r="R163" s="22"/>
      <c r="S163" s="18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20"/>
    </row>
    <row r="164" spans="1:33" ht="15.75" customHeight="1" x14ac:dyDescent="0.2">
      <c r="A164" s="13"/>
      <c r="B164" s="13"/>
      <c r="C164" s="22"/>
      <c r="D164" s="15"/>
      <c r="E164" s="15"/>
      <c r="F164" s="14"/>
      <c r="G164" s="14"/>
      <c r="H164" s="15"/>
      <c r="I164" s="15"/>
      <c r="J164" s="22"/>
      <c r="K164" s="22"/>
      <c r="L164" s="15"/>
      <c r="M164" s="15"/>
      <c r="N164" s="15"/>
      <c r="O164" s="15"/>
      <c r="P164" s="22"/>
      <c r="Q164" s="22"/>
      <c r="R164" s="22"/>
      <c r="S164" s="18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20"/>
    </row>
    <row r="165" spans="1:33" ht="15.75" customHeight="1" x14ac:dyDescent="0.2">
      <c r="A165" s="13"/>
      <c r="B165" s="13"/>
      <c r="C165" s="22"/>
      <c r="D165" s="15"/>
      <c r="E165" s="15"/>
      <c r="F165" s="14"/>
      <c r="G165" s="14"/>
      <c r="H165" s="15"/>
      <c r="I165" s="15"/>
      <c r="J165" s="22"/>
      <c r="K165" s="22"/>
      <c r="L165" s="15"/>
      <c r="M165" s="15"/>
      <c r="N165" s="15"/>
      <c r="O165" s="15"/>
      <c r="P165" s="22"/>
      <c r="Q165" s="22"/>
      <c r="R165" s="22"/>
      <c r="S165" s="18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20"/>
    </row>
    <row r="166" spans="1:33" ht="15.75" customHeight="1" x14ac:dyDescent="0.2">
      <c r="A166" s="13"/>
      <c r="B166" s="13"/>
      <c r="C166" s="22"/>
      <c r="D166" s="15"/>
      <c r="E166" s="15"/>
      <c r="F166" s="14"/>
      <c r="G166" s="14"/>
      <c r="H166" s="15"/>
      <c r="I166" s="15"/>
      <c r="J166" s="22"/>
      <c r="K166" s="22"/>
      <c r="L166" s="15"/>
      <c r="M166" s="15"/>
      <c r="N166" s="15"/>
      <c r="O166" s="15"/>
      <c r="P166" s="22"/>
      <c r="Q166" s="22"/>
      <c r="R166" s="22"/>
      <c r="S166" s="18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20"/>
    </row>
    <row r="167" spans="1:33" ht="15.75" customHeight="1" x14ac:dyDescent="0.2">
      <c r="A167" s="13"/>
      <c r="B167" s="13"/>
      <c r="C167" s="22"/>
      <c r="D167" s="15"/>
      <c r="E167" s="15"/>
      <c r="F167" s="14"/>
      <c r="G167" s="14"/>
      <c r="H167" s="15"/>
      <c r="I167" s="15"/>
      <c r="J167" s="22"/>
      <c r="K167" s="22"/>
      <c r="L167" s="15"/>
      <c r="M167" s="15"/>
      <c r="N167" s="15"/>
      <c r="O167" s="15"/>
      <c r="P167" s="22"/>
      <c r="Q167" s="22"/>
      <c r="R167" s="22"/>
      <c r="S167" s="18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20"/>
    </row>
    <row r="168" spans="1:33" ht="15.75" customHeight="1" x14ac:dyDescent="0.2">
      <c r="A168" s="13"/>
      <c r="B168" s="13"/>
      <c r="C168" s="22"/>
      <c r="D168" s="15"/>
      <c r="E168" s="15"/>
      <c r="F168" s="14"/>
      <c r="G168" s="14"/>
      <c r="H168" s="15"/>
      <c r="I168" s="15"/>
      <c r="J168" s="22"/>
      <c r="K168" s="22"/>
      <c r="L168" s="15"/>
      <c r="M168" s="15"/>
      <c r="N168" s="15"/>
      <c r="O168" s="15"/>
      <c r="P168" s="22"/>
      <c r="Q168" s="22"/>
      <c r="R168" s="22"/>
      <c r="S168" s="18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20"/>
    </row>
    <row r="169" spans="1:33" ht="15.75" customHeight="1" x14ac:dyDescent="0.2">
      <c r="A169" s="13"/>
      <c r="B169" s="13"/>
      <c r="C169" s="22"/>
      <c r="D169" s="15"/>
      <c r="E169" s="15"/>
      <c r="F169" s="14"/>
      <c r="G169" s="14"/>
      <c r="H169" s="15"/>
      <c r="I169" s="15"/>
      <c r="J169" s="22"/>
      <c r="K169" s="22"/>
      <c r="L169" s="15"/>
      <c r="M169" s="15"/>
      <c r="N169" s="15"/>
      <c r="O169" s="15"/>
      <c r="P169" s="22"/>
      <c r="Q169" s="22"/>
      <c r="R169" s="22"/>
      <c r="S169" s="18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20"/>
    </row>
    <row r="170" spans="1:33" ht="15.75" customHeight="1" x14ac:dyDescent="0.2">
      <c r="A170" s="13"/>
      <c r="B170" s="13"/>
      <c r="C170" s="22"/>
      <c r="D170" s="15"/>
      <c r="E170" s="15"/>
      <c r="F170" s="14"/>
      <c r="G170" s="14"/>
      <c r="H170" s="15"/>
      <c r="I170" s="15"/>
      <c r="J170" s="22"/>
      <c r="K170" s="22"/>
      <c r="L170" s="15"/>
      <c r="M170" s="15"/>
      <c r="N170" s="15"/>
      <c r="O170" s="15"/>
      <c r="P170" s="22"/>
      <c r="Q170" s="22"/>
      <c r="R170" s="22"/>
      <c r="S170" s="18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20"/>
    </row>
    <row r="171" spans="1:33" ht="15.75" customHeight="1" x14ac:dyDescent="0.2">
      <c r="A171" s="13"/>
      <c r="B171" s="13"/>
      <c r="C171" s="22"/>
      <c r="D171" s="15"/>
      <c r="E171" s="15"/>
      <c r="F171" s="14"/>
      <c r="G171" s="14"/>
      <c r="H171" s="15"/>
      <c r="I171" s="15"/>
      <c r="J171" s="22"/>
      <c r="K171" s="22"/>
      <c r="L171" s="15"/>
      <c r="M171" s="15"/>
      <c r="N171" s="15"/>
      <c r="O171" s="15"/>
      <c r="P171" s="22"/>
      <c r="Q171" s="22"/>
      <c r="R171" s="22"/>
      <c r="S171" s="18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20"/>
    </row>
    <row r="172" spans="1:33" ht="15.75" customHeight="1" x14ac:dyDescent="0.2">
      <c r="A172" s="13"/>
      <c r="B172" s="13"/>
      <c r="C172" s="22"/>
      <c r="D172" s="15"/>
      <c r="E172" s="15"/>
      <c r="F172" s="14"/>
      <c r="G172" s="14"/>
      <c r="H172" s="15"/>
      <c r="I172" s="15"/>
      <c r="J172" s="22"/>
      <c r="K172" s="22"/>
      <c r="L172" s="15"/>
      <c r="M172" s="15"/>
      <c r="N172" s="15"/>
      <c r="O172" s="15"/>
      <c r="P172" s="22"/>
      <c r="Q172" s="22"/>
      <c r="R172" s="22"/>
      <c r="S172" s="18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20"/>
    </row>
    <row r="173" spans="1:33" ht="15.75" customHeight="1" x14ac:dyDescent="0.2">
      <c r="A173" s="13"/>
      <c r="B173" s="13"/>
      <c r="C173" s="22"/>
      <c r="D173" s="15"/>
      <c r="E173" s="15"/>
      <c r="F173" s="14"/>
      <c r="G173" s="14"/>
      <c r="H173" s="15"/>
      <c r="I173" s="15"/>
      <c r="J173" s="22"/>
      <c r="K173" s="22"/>
      <c r="L173" s="15"/>
      <c r="M173" s="15"/>
      <c r="N173" s="15"/>
      <c r="O173" s="15"/>
      <c r="P173" s="22"/>
      <c r="Q173" s="22"/>
      <c r="R173" s="22"/>
      <c r="S173" s="18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20"/>
    </row>
    <row r="174" spans="1:33" ht="15.75" customHeight="1" x14ac:dyDescent="0.2">
      <c r="A174" s="13"/>
      <c r="B174" s="13"/>
      <c r="C174" s="22"/>
      <c r="D174" s="15"/>
      <c r="E174" s="15"/>
      <c r="F174" s="14"/>
      <c r="G174" s="14"/>
      <c r="H174" s="15"/>
      <c r="I174" s="15"/>
      <c r="J174" s="22"/>
      <c r="K174" s="22"/>
      <c r="L174" s="15"/>
      <c r="M174" s="15"/>
      <c r="N174" s="15"/>
      <c r="O174" s="15"/>
      <c r="P174" s="22"/>
      <c r="Q174" s="22"/>
      <c r="R174" s="22"/>
      <c r="S174" s="18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20"/>
    </row>
    <row r="175" spans="1:33" ht="15.75" customHeight="1" x14ac:dyDescent="0.2">
      <c r="A175" s="13"/>
      <c r="B175" s="13"/>
      <c r="C175" s="22"/>
      <c r="D175" s="15"/>
      <c r="E175" s="15"/>
      <c r="F175" s="14"/>
      <c r="G175" s="14"/>
      <c r="H175" s="15"/>
      <c r="I175" s="15"/>
      <c r="J175" s="22"/>
      <c r="K175" s="22"/>
      <c r="L175" s="15"/>
      <c r="M175" s="15"/>
      <c r="N175" s="15"/>
      <c r="O175" s="15"/>
      <c r="P175" s="22"/>
      <c r="Q175" s="22"/>
      <c r="R175" s="22"/>
      <c r="S175" s="18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20"/>
    </row>
    <row r="176" spans="1:33" ht="15.75" customHeight="1" x14ac:dyDescent="0.2">
      <c r="A176" s="13"/>
      <c r="B176" s="13"/>
      <c r="C176" s="22"/>
      <c r="D176" s="15"/>
      <c r="E176" s="15"/>
      <c r="F176" s="14"/>
      <c r="G176" s="14"/>
      <c r="H176" s="15"/>
      <c r="I176" s="15"/>
      <c r="J176" s="22"/>
      <c r="K176" s="22"/>
      <c r="L176" s="15"/>
      <c r="M176" s="15"/>
      <c r="N176" s="15"/>
      <c r="O176" s="15"/>
      <c r="P176" s="22"/>
      <c r="Q176" s="22"/>
      <c r="R176" s="22"/>
      <c r="S176" s="18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20"/>
    </row>
    <row r="177" spans="1:33" ht="15.75" customHeight="1" x14ac:dyDescent="0.2">
      <c r="A177" s="13"/>
      <c r="B177" s="13"/>
      <c r="C177" s="22"/>
      <c r="D177" s="15"/>
      <c r="E177" s="15"/>
      <c r="F177" s="14"/>
      <c r="G177" s="14"/>
      <c r="H177" s="15"/>
      <c r="I177" s="15"/>
      <c r="J177" s="22"/>
      <c r="K177" s="22"/>
      <c r="L177" s="15"/>
      <c r="M177" s="15"/>
      <c r="N177" s="15"/>
      <c r="O177" s="15"/>
      <c r="P177" s="22"/>
      <c r="Q177" s="22"/>
      <c r="R177" s="22"/>
      <c r="S177" s="18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20"/>
    </row>
    <row r="178" spans="1:33" ht="15.75" customHeight="1" x14ac:dyDescent="0.2">
      <c r="A178" s="13"/>
      <c r="B178" s="13"/>
      <c r="C178" s="22"/>
      <c r="D178" s="15"/>
      <c r="E178" s="15"/>
      <c r="F178" s="14"/>
      <c r="G178" s="14"/>
      <c r="H178" s="15"/>
      <c r="I178" s="15"/>
      <c r="J178" s="22"/>
      <c r="K178" s="22"/>
      <c r="L178" s="15"/>
      <c r="M178" s="15"/>
      <c r="N178" s="15"/>
      <c r="O178" s="15"/>
      <c r="P178" s="22"/>
      <c r="Q178" s="22"/>
      <c r="R178" s="22"/>
      <c r="S178" s="18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20"/>
    </row>
    <row r="179" spans="1:33" ht="15.75" customHeight="1" x14ac:dyDescent="0.2">
      <c r="A179" s="13"/>
      <c r="B179" s="13"/>
      <c r="C179" s="22"/>
      <c r="D179" s="15"/>
      <c r="E179" s="15"/>
      <c r="F179" s="14"/>
      <c r="G179" s="14"/>
      <c r="H179" s="15"/>
      <c r="I179" s="15"/>
      <c r="J179" s="22"/>
      <c r="K179" s="22"/>
      <c r="L179" s="15"/>
      <c r="M179" s="15"/>
      <c r="N179" s="15"/>
      <c r="O179" s="15"/>
      <c r="P179" s="22"/>
      <c r="Q179" s="22"/>
      <c r="R179" s="22"/>
      <c r="S179" s="18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20"/>
    </row>
    <row r="180" spans="1:33" ht="15.75" customHeight="1" x14ac:dyDescent="0.2">
      <c r="A180" s="13"/>
      <c r="B180" s="13"/>
      <c r="C180" s="22"/>
      <c r="D180" s="15"/>
      <c r="E180" s="15"/>
      <c r="F180" s="14"/>
      <c r="G180" s="14"/>
      <c r="H180" s="15"/>
      <c r="I180" s="15"/>
      <c r="J180" s="22"/>
      <c r="K180" s="22"/>
      <c r="L180" s="15"/>
      <c r="M180" s="15"/>
      <c r="N180" s="15"/>
      <c r="O180" s="15"/>
      <c r="P180" s="22"/>
      <c r="Q180" s="22"/>
      <c r="R180" s="22"/>
      <c r="S180" s="18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20"/>
    </row>
    <row r="181" spans="1:33" ht="15.75" customHeight="1" x14ac:dyDescent="0.2">
      <c r="A181" s="13"/>
      <c r="B181" s="13"/>
      <c r="C181" s="22"/>
      <c r="D181" s="15"/>
      <c r="E181" s="15"/>
      <c r="F181" s="14"/>
      <c r="G181" s="14"/>
      <c r="H181" s="15"/>
      <c r="I181" s="15"/>
      <c r="J181" s="22"/>
      <c r="K181" s="22"/>
      <c r="L181" s="15"/>
      <c r="M181" s="15"/>
      <c r="N181" s="15"/>
      <c r="O181" s="15"/>
      <c r="P181" s="22"/>
      <c r="Q181" s="22"/>
      <c r="R181" s="22"/>
      <c r="S181" s="18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20"/>
    </row>
    <row r="182" spans="1:33" ht="15.75" customHeight="1" x14ac:dyDescent="0.2">
      <c r="A182" s="13"/>
      <c r="B182" s="13"/>
      <c r="C182" s="22"/>
      <c r="D182" s="15"/>
      <c r="E182" s="15"/>
      <c r="F182" s="14"/>
      <c r="G182" s="14"/>
      <c r="H182" s="15"/>
      <c r="I182" s="15"/>
      <c r="J182" s="22"/>
      <c r="K182" s="22"/>
      <c r="L182" s="15"/>
      <c r="M182" s="15"/>
      <c r="N182" s="15"/>
      <c r="O182" s="15"/>
      <c r="P182" s="22"/>
      <c r="Q182" s="22"/>
      <c r="R182" s="22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20"/>
    </row>
    <row r="183" spans="1:33" ht="15.75" customHeight="1" x14ac:dyDescent="0.2">
      <c r="A183" s="13"/>
      <c r="B183" s="13"/>
      <c r="C183" s="22"/>
      <c r="D183" s="15"/>
      <c r="E183" s="15"/>
      <c r="F183" s="14"/>
      <c r="G183" s="14"/>
      <c r="H183" s="15"/>
      <c r="I183" s="15"/>
      <c r="J183" s="22"/>
      <c r="K183" s="22"/>
      <c r="L183" s="15"/>
      <c r="M183" s="15"/>
      <c r="N183" s="15"/>
      <c r="O183" s="15"/>
      <c r="P183" s="22"/>
      <c r="Q183" s="22"/>
      <c r="R183" s="22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20"/>
    </row>
    <row r="184" spans="1:33" ht="15.75" customHeight="1" x14ac:dyDescent="0.2">
      <c r="A184" s="13"/>
      <c r="B184" s="13"/>
      <c r="C184" s="22"/>
      <c r="D184" s="15"/>
      <c r="E184" s="15"/>
      <c r="F184" s="14"/>
      <c r="G184" s="14"/>
      <c r="H184" s="15"/>
      <c r="I184" s="15"/>
      <c r="J184" s="22"/>
      <c r="K184" s="22"/>
      <c r="L184" s="15"/>
      <c r="M184" s="15"/>
      <c r="N184" s="15"/>
      <c r="O184" s="15"/>
      <c r="P184" s="22"/>
      <c r="Q184" s="22"/>
      <c r="R184" s="22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20"/>
    </row>
    <row r="185" spans="1:33" ht="15.75" customHeight="1" x14ac:dyDescent="0.2">
      <c r="A185" s="13"/>
      <c r="B185" s="13"/>
      <c r="C185" s="22"/>
      <c r="D185" s="15"/>
      <c r="E185" s="15"/>
      <c r="F185" s="14"/>
      <c r="G185" s="14"/>
      <c r="H185" s="15"/>
      <c r="I185" s="15"/>
      <c r="J185" s="22"/>
      <c r="K185" s="22"/>
      <c r="L185" s="15"/>
      <c r="M185" s="15"/>
      <c r="N185" s="15"/>
      <c r="O185" s="15"/>
      <c r="P185" s="22"/>
      <c r="Q185" s="22"/>
      <c r="R185" s="22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20"/>
    </row>
    <row r="186" spans="1:33" ht="15.75" customHeight="1" x14ac:dyDescent="0.2">
      <c r="A186" s="13"/>
      <c r="B186" s="13"/>
      <c r="C186" s="22"/>
      <c r="D186" s="15"/>
      <c r="E186" s="15"/>
      <c r="F186" s="14"/>
      <c r="G186" s="14"/>
      <c r="H186" s="15"/>
      <c r="I186" s="15"/>
      <c r="J186" s="22"/>
      <c r="K186" s="22"/>
      <c r="L186" s="15"/>
      <c r="M186" s="15"/>
      <c r="N186" s="15"/>
      <c r="O186" s="15"/>
      <c r="P186" s="22"/>
      <c r="Q186" s="22"/>
      <c r="R186" s="22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20"/>
    </row>
    <row r="187" spans="1:33" ht="15.75" customHeight="1" x14ac:dyDescent="0.2">
      <c r="A187" s="13"/>
      <c r="B187" s="13"/>
      <c r="C187" s="22"/>
      <c r="D187" s="15"/>
      <c r="E187" s="15"/>
      <c r="F187" s="14"/>
      <c r="G187" s="14"/>
      <c r="H187" s="15"/>
      <c r="I187" s="15"/>
      <c r="J187" s="22"/>
      <c r="K187" s="22"/>
      <c r="L187" s="15"/>
      <c r="M187" s="15"/>
      <c r="N187" s="15"/>
      <c r="O187" s="15"/>
      <c r="P187" s="22"/>
      <c r="Q187" s="22"/>
      <c r="R187" s="22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20"/>
    </row>
    <row r="188" spans="1:33" ht="15.75" customHeight="1" x14ac:dyDescent="0.2">
      <c r="A188" s="13"/>
      <c r="B188" s="13"/>
      <c r="C188" s="22"/>
      <c r="D188" s="15"/>
      <c r="E188" s="15"/>
      <c r="F188" s="14"/>
      <c r="G188" s="14"/>
      <c r="H188" s="15"/>
      <c r="I188" s="15"/>
      <c r="J188" s="22"/>
      <c r="K188" s="22"/>
      <c r="L188" s="15"/>
      <c r="M188" s="15"/>
      <c r="N188" s="15"/>
      <c r="O188" s="15"/>
      <c r="P188" s="22"/>
      <c r="Q188" s="22"/>
      <c r="R188" s="22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20"/>
    </row>
    <row r="189" spans="1:33" ht="15.75" customHeight="1" x14ac:dyDescent="0.2">
      <c r="A189" s="13"/>
      <c r="B189" s="13"/>
      <c r="C189" s="22"/>
      <c r="D189" s="15"/>
      <c r="E189" s="15"/>
      <c r="F189" s="14"/>
      <c r="G189" s="14"/>
      <c r="H189" s="15"/>
      <c r="I189" s="15"/>
      <c r="J189" s="22"/>
      <c r="K189" s="22"/>
      <c r="L189" s="15"/>
      <c r="M189" s="15"/>
      <c r="N189" s="15"/>
      <c r="O189" s="15"/>
      <c r="P189" s="22"/>
      <c r="Q189" s="22"/>
      <c r="R189" s="22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20"/>
    </row>
    <row r="190" spans="1:33" ht="15.75" customHeight="1" x14ac:dyDescent="0.2">
      <c r="A190" s="13"/>
      <c r="B190" s="13"/>
      <c r="C190" s="22"/>
      <c r="D190" s="15"/>
      <c r="E190" s="15"/>
      <c r="F190" s="14"/>
      <c r="G190" s="14"/>
      <c r="H190" s="15"/>
      <c r="I190" s="15"/>
      <c r="J190" s="22"/>
      <c r="K190" s="22"/>
      <c r="L190" s="15"/>
      <c r="M190" s="15"/>
      <c r="N190" s="15"/>
      <c r="O190" s="15"/>
      <c r="P190" s="22"/>
      <c r="Q190" s="22"/>
      <c r="R190" s="22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20"/>
    </row>
    <row r="191" spans="1:33" ht="15.75" customHeight="1" x14ac:dyDescent="0.2">
      <c r="A191" s="13"/>
      <c r="B191" s="13"/>
      <c r="C191" s="22"/>
      <c r="D191" s="15"/>
      <c r="E191" s="15"/>
      <c r="F191" s="14"/>
      <c r="G191" s="14"/>
      <c r="H191" s="15"/>
      <c r="I191" s="15"/>
      <c r="J191" s="22"/>
      <c r="K191" s="22"/>
      <c r="L191" s="15"/>
      <c r="M191" s="15"/>
      <c r="N191" s="15"/>
      <c r="O191" s="15"/>
      <c r="P191" s="22"/>
      <c r="Q191" s="22"/>
      <c r="R191" s="22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20"/>
    </row>
    <row r="192" spans="1:33" ht="15.75" customHeight="1" x14ac:dyDescent="0.2">
      <c r="A192" s="13"/>
      <c r="B192" s="13"/>
      <c r="C192" s="22"/>
      <c r="D192" s="15"/>
      <c r="E192" s="15"/>
      <c r="F192" s="14"/>
      <c r="G192" s="14"/>
      <c r="H192" s="15"/>
      <c r="I192" s="15"/>
      <c r="J192" s="22"/>
      <c r="K192" s="22"/>
      <c r="L192" s="15"/>
      <c r="M192" s="15"/>
      <c r="N192" s="15"/>
      <c r="O192" s="15"/>
      <c r="P192" s="22"/>
      <c r="Q192" s="22"/>
      <c r="R192" s="22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20"/>
    </row>
    <row r="193" spans="1:33" ht="15.75" customHeight="1" x14ac:dyDescent="0.2">
      <c r="A193" s="13"/>
      <c r="B193" s="13"/>
      <c r="C193" s="22"/>
      <c r="D193" s="15"/>
      <c r="E193" s="15"/>
      <c r="F193" s="14"/>
      <c r="G193" s="14"/>
      <c r="H193" s="15"/>
      <c r="I193" s="15"/>
      <c r="J193" s="22"/>
      <c r="K193" s="22"/>
      <c r="L193" s="15"/>
      <c r="M193" s="15"/>
      <c r="N193" s="15"/>
      <c r="O193" s="15"/>
      <c r="P193" s="22"/>
      <c r="Q193" s="22"/>
      <c r="R193" s="22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20"/>
    </row>
    <row r="194" spans="1:33" ht="15.75" customHeight="1" x14ac:dyDescent="0.2">
      <c r="A194" s="13"/>
      <c r="B194" s="13"/>
      <c r="C194" s="22"/>
      <c r="D194" s="15"/>
      <c r="E194" s="15"/>
      <c r="F194" s="14"/>
      <c r="G194" s="14"/>
      <c r="H194" s="15"/>
      <c r="I194" s="15"/>
      <c r="J194" s="22"/>
      <c r="K194" s="22"/>
      <c r="L194" s="15"/>
      <c r="M194" s="15"/>
      <c r="N194" s="15"/>
      <c r="O194" s="15"/>
      <c r="P194" s="22"/>
      <c r="Q194" s="22"/>
      <c r="R194" s="22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20"/>
    </row>
    <row r="195" spans="1:33" ht="15.75" customHeight="1" x14ac:dyDescent="0.2">
      <c r="C195" s="22"/>
      <c r="D195" s="15"/>
      <c r="E195" s="15"/>
      <c r="F195" s="14"/>
      <c r="G195" s="14"/>
      <c r="H195" s="15"/>
      <c r="I195" s="15"/>
      <c r="J195" s="22"/>
      <c r="K195" s="22"/>
      <c r="L195" s="15"/>
      <c r="M195" s="15"/>
      <c r="N195" s="15"/>
      <c r="O195" s="15"/>
      <c r="P195" s="22"/>
      <c r="Q195" s="22"/>
      <c r="R195" s="22"/>
      <c r="AG195" s="20"/>
    </row>
    <row r="196" spans="1:33" ht="15.75" customHeight="1" x14ac:dyDescent="0.2">
      <c r="C196" s="22"/>
      <c r="D196" s="15"/>
      <c r="E196" s="15"/>
      <c r="F196" s="14"/>
      <c r="G196" s="14"/>
      <c r="H196" s="15"/>
      <c r="I196" s="15"/>
      <c r="J196" s="22"/>
      <c r="K196" s="22"/>
      <c r="L196" s="15"/>
      <c r="M196" s="15"/>
      <c r="N196" s="15"/>
      <c r="O196" s="15"/>
      <c r="P196" s="22"/>
      <c r="Q196" s="22"/>
      <c r="R196" s="22"/>
      <c r="AG196" s="20"/>
    </row>
    <row r="197" spans="1:33" ht="15.75" customHeight="1" x14ac:dyDescent="0.2">
      <c r="C197" s="22"/>
      <c r="D197" s="22"/>
      <c r="E197" s="22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</row>
    <row r="198" spans="1:33" ht="15.75" customHeight="1" x14ac:dyDescent="0.2">
      <c r="C198" s="22"/>
      <c r="D198" s="22"/>
      <c r="E198" s="22"/>
      <c r="F198" s="22"/>
      <c r="G198" s="22"/>
      <c r="H198" s="22"/>
      <c r="I198" s="22"/>
      <c r="J198" s="22"/>
      <c r="K198" s="22"/>
      <c r="L198" s="22"/>
      <c r="M198" s="22"/>
      <c r="N198" s="22"/>
      <c r="O198" s="22"/>
      <c r="P198" s="22"/>
      <c r="Q198" s="22"/>
      <c r="R198" s="22"/>
    </row>
    <row r="199" spans="1:33" ht="15.75" customHeight="1" x14ac:dyDescent="0.2">
      <c r="C199" s="22"/>
      <c r="D199" s="22"/>
      <c r="E199" s="22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</row>
    <row r="200" spans="1:33" ht="15.75" customHeight="1" x14ac:dyDescent="0.2">
      <c r="C200" s="22"/>
      <c r="D200" s="22"/>
      <c r="E200" s="22"/>
      <c r="F200" s="22"/>
      <c r="G200" s="22"/>
      <c r="H200" s="22"/>
      <c r="I200" s="22"/>
      <c r="J200" s="22"/>
      <c r="K200" s="22"/>
      <c r="L200" s="22"/>
      <c r="M200" s="22"/>
      <c r="N200" s="22"/>
      <c r="O200" s="22"/>
      <c r="P200" s="22"/>
      <c r="Q200" s="22"/>
      <c r="R200" s="22"/>
    </row>
    <row r="201" spans="1:33" ht="15.75" customHeight="1" x14ac:dyDescent="0.2">
      <c r="C201" s="22"/>
      <c r="D201" s="22"/>
      <c r="E201" s="22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</row>
    <row r="202" spans="1:33" ht="15.75" customHeight="1" x14ac:dyDescent="0.2">
      <c r="C202" s="22"/>
      <c r="D202" s="22"/>
      <c r="E202" s="22"/>
      <c r="F202" s="22"/>
      <c r="G202" s="22"/>
      <c r="H202" s="22"/>
      <c r="I202" s="22"/>
      <c r="J202" s="22"/>
      <c r="K202" s="22"/>
      <c r="L202" s="22"/>
      <c r="M202" s="22"/>
      <c r="N202" s="22"/>
      <c r="O202" s="22"/>
      <c r="P202" s="22"/>
      <c r="Q202" s="22"/>
      <c r="R202" s="22"/>
    </row>
    <row r="203" spans="1:33" ht="15.75" customHeight="1" x14ac:dyDescent="0.2">
      <c r="C203" s="22"/>
      <c r="D203" s="22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</row>
    <row r="204" spans="1:33" ht="15.75" customHeight="1" x14ac:dyDescent="0.2">
      <c r="C204" s="22"/>
      <c r="D204" s="22"/>
      <c r="E204" s="22"/>
      <c r="F204" s="22"/>
      <c r="G204" s="22"/>
      <c r="H204" s="22"/>
      <c r="I204" s="22"/>
      <c r="J204" s="22"/>
      <c r="K204" s="22"/>
      <c r="L204" s="22"/>
      <c r="M204" s="22"/>
      <c r="N204" s="22"/>
      <c r="O204" s="22"/>
      <c r="P204" s="22"/>
      <c r="Q204" s="22"/>
      <c r="R204" s="22"/>
    </row>
    <row r="205" spans="1:33" ht="15.75" customHeight="1" x14ac:dyDescent="0.2">
      <c r="C205" s="22"/>
      <c r="D205" s="22"/>
      <c r="E205" s="22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</row>
    <row r="206" spans="1:33" ht="15.75" customHeight="1" x14ac:dyDescent="0.2">
      <c r="C206" s="22"/>
      <c r="D206" s="22"/>
      <c r="E206" s="22"/>
      <c r="F206" s="22"/>
      <c r="G206" s="22"/>
      <c r="H206" s="22"/>
      <c r="I206" s="22"/>
      <c r="J206" s="22"/>
      <c r="K206" s="22"/>
      <c r="L206" s="22"/>
      <c r="M206" s="22"/>
      <c r="N206" s="22"/>
      <c r="O206" s="22"/>
      <c r="P206" s="22"/>
      <c r="Q206" s="22"/>
      <c r="R206" s="22"/>
    </row>
    <row r="207" spans="1:33" ht="15.75" customHeight="1" x14ac:dyDescent="0.2">
      <c r="C207" s="22"/>
      <c r="D207" s="22"/>
      <c r="E207" s="22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</row>
    <row r="208" spans="1:33" ht="15.75" customHeight="1" x14ac:dyDescent="0.2">
      <c r="C208" s="22"/>
      <c r="D208" s="22"/>
      <c r="E208" s="22"/>
      <c r="F208" s="22"/>
      <c r="G208" s="22"/>
      <c r="H208" s="22"/>
      <c r="I208" s="22"/>
      <c r="J208" s="22"/>
      <c r="K208" s="22"/>
      <c r="L208" s="22"/>
      <c r="M208" s="22"/>
      <c r="N208" s="22"/>
      <c r="O208" s="22"/>
      <c r="P208" s="22"/>
      <c r="Q208" s="22"/>
      <c r="R208" s="22"/>
    </row>
    <row r="209" spans="3:18" ht="15.75" customHeight="1" x14ac:dyDescent="0.2">
      <c r="C209" s="22"/>
      <c r="D209" s="22"/>
      <c r="E209" s="22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</row>
    <row r="210" spans="3:18" ht="15.75" customHeight="1" x14ac:dyDescent="0.2">
      <c r="C210" s="22"/>
      <c r="D210" s="22"/>
      <c r="E210" s="22"/>
      <c r="F210" s="22"/>
      <c r="G210" s="22"/>
      <c r="H210" s="22"/>
      <c r="I210" s="22"/>
      <c r="J210" s="22"/>
      <c r="K210" s="22"/>
      <c r="L210" s="22"/>
      <c r="M210" s="22"/>
      <c r="N210" s="22"/>
      <c r="O210" s="22"/>
      <c r="P210" s="22"/>
      <c r="Q210" s="22"/>
      <c r="R210" s="22"/>
    </row>
    <row r="211" spans="3:18" ht="15.75" customHeight="1" x14ac:dyDescent="0.2">
      <c r="C211" s="22"/>
      <c r="D211" s="22"/>
      <c r="E211" s="22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</row>
    <row r="212" spans="3:18" ht="15.75" customHeight="1" x14ac:dyDescent="0.2">
      <c r="C212" s="22"/>
      <c r="D212" s="22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  <c r="R212" s="22"/>
    </row>
    <row r="213" spans="3:18" ht="15.75" customHeight="1" x14ac:dyDescent="0.2">
      <c r="C213" s="22"/>
      <c r="D213" s="22"/>
      <c r="E213" s="22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</row>
    <row r="214" spans="3:18" ht="15.75" customHeight="1" x14ac:dyDescent="0.2">
      <c r="C214" s="22"/>
      <c r="D214" s="22"/>
      <c r="E214" s="22"/>
      <c r="F214" s="22"/>
      <c r="G214" s="22"/>
      <c r="H214" s="22"/>
      <c r="I214" s="22"/>
      <c r="J214" s="22"/>
      <c r="K214" s="22"/>
      <c r="L214" s="22"/>
      <c r="M214" s="22"/>
      <c r="N214" s="22"/>
      <c r="O214" s="22"/>
      <c r="P214" s="22"/>
      <c r="Q214" s="22"/>
      <c r="R214" s="22"/>
    </row>
    <row r="215" spans="3:18" ht="15.75" customHeight="1" x14ac:dyDescent="0.2">
      <c r="C215" s="22"/>
      <c r="D215" s="22"/>
      <c r="E215" s="22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</row>
    <row r="216" spans="3:18" ht="15.75" customHeight="1" x14ac:dyDescent="0.2">
      <c r="C216" s="22"/>
      <c r="D216" s="22"/>
      <c r="E216" s="22"/>
      <c r="F216" s="22"/>
      <c r="G216" s="22"/>
      <c r="H216" s="22"/>
      <c r="I216" s="22"/>
      <c r="J216" s="22"/>
      <c r="K216" s="22"/>
      <c r="L216" s="22"/>
      <c r="M216" s="22"/>
      <c r="N216" s="22"/>
      <c r="O216" s="22"/>
      <c r="P216" s="22"/>
      <c r="Q216" s="22"/>
      <c r="R216" s="22"/>
    </row>
    <row r="217" spans="3:18" ht="15.75" customHeight="1" x14ac:dyDescent="0.2">
      <c r="C217" s="22"/>
      <c r="D217" s="22"/>
      <c r="E217" s="22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</row>
    <row r="218" spans="3:18" ht="15.75" customHeight="1" x14ac:dyDescent="0.2">
      <c r="C218" s="22"/>
      <c r="D218" s="22"/>
      <c r="E218" s="22"/>
      <c r="F218" s="22"/>
      <c r="G218" s="22"/>
      <c r="H218" s="22"/>
      <c r="I218" s="22"/>
      <c r="J218" s="22"/>
      <c r="K218" s="22"/>
      <c r="L218" s="22"/>
      <c r="M218" s="22"/>
      <c r="N218" s="22"/>
      <c r="O218" s="22"/>
      <c r="P218" s="22"/>
      <c r="Q218" s="22"/>
      <c r="R218" s="22"/>
    </row>
    <row r="219" spans="3:18" ht="15.75" customHeight="1" x14ac:dyDescent="0.2">
      <c r="C219" s="22"/>
      <c r="D219" s="22"/>
      <c r="E219" s="22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</row>
    <row r="220" spans="3:18" ht="15.75" customHeight="1" x14ac:dyDescent="0.2">
      <c r="C220" s="22"/>
      <c r="D220" s="22"/>
      <c r="E220" s="22"/>
      <c r="F220" s="22"/>
      <c r="G220" s="22"/>
      <c r="H220" s="22"/>
      <c r="I220" s="22"/>
      <c r="J220" s="22"/>
      <c r="K220" s="22"/>
      <c r="L220" s="22"/>
      <c r="M220" s="22"/>
      <c r="N220" s="22"/>
      <c r="O220" s="22"/>
      <c r="P220" s="22"/>
      <c r="Q220" s="22"/>
      <c r="R220" s="22"/>
    </row>
    <row r="221" spans="3:18" ht="15.75" customHeight="1" x14ac:dyDescent="0.15"/>
    <row r="222" spans="3:18" ht="15.75" customHeight="1" x14ac:dyDescent="0.15"/>
    <row r="223" spans="3:18" ht="15.75" customHeight="1" x14ac:dyDescent="0.15"/>
    <row r="224" spans="3:18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AG1000"/>
  <sheetViews>
    <sheetView tabSelected="1" workbookViewId="0">
      <pane xSplit="2" ySplit="3" topLeftCell="C4" activePane="bottomRight" state="frozen"/>
      <selection activeCell="C4" sqref="C4:XFD31"/>
      <selection pane="topRight" activeCell="C4" sqref="C4:XFD31"/>
      <selection pane="bottomLeft" activeCell="C4" sqref="C4:XFD31"/>
      <selection pane="bottomRight" activeCell="C4" sqref="C4:XFD31"/>
    </sheetView>
  </sheetViews>
  <sheetFormatPr baseColWidth="10" defaultColWidth="14.5" defaultRowHeight="15" customHeight="1" x14ac:dyDescent="0.15"/>
  <cols>
    <col min="1" max="1" width="14.83203125" customWidth="1"/>
    <col min="2" max="2" width="28.332031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6.83203125" customWidth="1"/>
    <col min="16" max="16" width="11" customWidth="1"/>
    <col min="17" max="18" width="8.5" customWidth="1"/>
    <col min="19" max="19" width="8.33203125" customWidth="1"/>
    <col min="20" max="20" width="11.5" customWidth="1"/>
    <col min="21" max="21" width="22.33203125" customWidth="1"/>
    <col min="22" max="22" width="13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29" t="str">
        <f ca="1">IFERROR(__xludf.DUMMYFUNCTION("IFERROR(VLOOKUP(B2,IMPORTRANGE(""https://docs.google.com/spreadsheets/d/1x0DhHglkXKoEBOD2MBsuK_EyIr1ouxD2ftIpqOYFa-k/edit?usp=sharing"",""OllieShops-SKU-Specific Info!B1:BJ7000""),4,FALSE),"""")"),"Play Platoon Parachute 6 Foot for Kids with 8 Handles Play Parachute - Multicolored Parachute")</f>
        <v>Play Platoon Parachute 6 Foot for Kids with 8 Handles Play Parachute - Multicolored Parachute</v>
      </c>
      <c r="B1" s="30"/>
      <c r="C1" s="31" t="s">
        <v>0</v>
      </c>
      <c r="D1" s="33" t="s">
        <v>1</v>
      </c>
      <c r="E1" s="33" t="s">
        <v>2</v>
      </c>
      <c r="F1" s="35" t="s">
        <v>3</v>
      </c>
      <c r="G1" s="35" t="s">
        <v>4</v>
      </c>
      <c r="H1" s="36" t="s">
        <v>5</v>
      </c>
      <c r="I1" s="33" t="s">
        <v>6</v>
      </c>
      <c r="J1" s="33" t="s">
        <v>7</v>
      </c>
      <c r="K1" s="33" t="s">
        <v>8</v>
      </c>
      <c r="L1" s="33" t="s">
        <v>9</v>
      </c>
      <c r="M1" s="40" t="s">
        <v>10</v>
      </c>
      <c r="N1" s="41" t="s">
        <v>11</v>
      </c>
      <c r="O1" s="33" t="s">
        <v>12</v>
      </c>
      <c r="P1" s="33" t="s">
        <v>13</v>
      </c>
      <c r="Q1" s="33" t="s">
        <v>14</v>
      </c>
      <c r="R1" s="33" t="s">
        <v>15</v>
      </c>
      <c r="S1" s="47" t="s">
        <v>16</v>
      </c>
      <c r="T1" s="42" t="s">
        <v>17</v>
      </c>
      <c r="U1" s="42" t="s">
        <v>18</v>
      </c>
      <c r="V1" s="42" t="s">
        <v>19</v>
      </c>
      <c r="W1" s="42" t="s">
        <v>20</v>
      </c>
      <c r="X1" s="42" t="s">
        <v>21</v>
      </c>
      <c r="Y1" s="42" t="s">
        <v>22</v>
      </c>
      <c r="Z1" s="42" t="s">
        <v>23</v>
      </c>
      <c r="AA1" s="42" t="s">
        <v>24</v>
      </c>
      <c r="AB1" s="42" t="s">
        <v>25</v>
      </c>
      <c r="AC1" s="42" t="s">
        <v>26</v>
      </c>
      <c r="AD1" s="44" t="s">
        <v>27</v>
      </c>
      <c r="AE1" s="45" t="s">
        <v>28</v>
      </c>
      <c r="AF1" s="46" t="s">
        <v>29</v>
      </c>
      <c r="AG1" s="45" t="s">
        <v>30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IFERROR(__xludf.DUMMYFUNCTION("IFERROR(VLOOKUP(B2,IMPORTRANGE(""https://docs.google.com/spreadsheets/d/1x0DhHglkXKoEBOD2MBsuK_EyIr1ouxD2ftIpqOYFa-k/edit?usp=sharing"",""OllieShops-SKU-Specific Info!B1:BJ7000""),3,FALSE),"""")"),"B01BYK3KR4")</f>
        <v>B01BYK3KR4</v>
      </c>
      <c r="B2" s="3" t="s">
        <v>120</v>
      </c>
      <c r="C2" s="32"/>
      <c r="D2" s="34"/>
      <c r="E2" s="32"/>
      <c r="F2" s="34"/>
      <c r="G2" s="34"/>
      <c r="H2" s="37"/>
      <c r="I2" s="34"/>
      <c r="J2" s="34"/>
      <c r="K2" s="37"/>
      <c r="L2" s="37"/>
      <c r="M2" s="37"/>
      <c r="N2" s="34"/>
      <c r="O2" s="34"/>
      <c r="P2" s="32"/>
      <c r="Q2" s="34"/>
      <c r="R2" s="34"/>
      <c r="S2" s="30"/>
      <c r="T2" s="30"/>
      <c r="U2" s="43"/>
      <c r="V2" s="43"/>
      <c r="W2" s="30"/>
      <c r="X2" s="30"/>
      <c r="Y2" s="30"/>
      <c r="Z2" s="30"/>
      <c r="AA2" s="43"/>
      <c r="AB2" s="43"/>
      <c r="AC2" s="43"/>
      <c r="AD2" s="43"/>
      <c r="AE2" s="30"/>
      <c r="AF2" s="30"/>
      <c r="AG2" s="30"/>
    </row>
    <row r="3" spans="1:33" ht="16" x14ac:dyDescent="0.15">
      <c r="A3" s="38" t="s">
        <v>32</v>
      </c>
      <c r="B3" s="39"/>
      <c r="C3" s="4">
        <f>((AE31+AF31)/0.85)*-1</f>
        <v>8.6384304812834127</v>
      </c>
      <c r="D3" s="5">
        <f>SUM(D4:D99763)</f>
        <v>28</v>
      </c>
      <c r="E3" s="5"/>
      <c r="F3" s="6">
        <f t="shared" ref="F3:G3" si="0">SUM(F4:F99763)</f>
        <v>502.22</v>
      </c>
      <c r="G3" s="6">
        <f t="shared" si="0"/>
        <v>0</v>
      </c>
      <c r="H3" s="7">
        <f>G3/F3*-1</f>
        <v>0</v>
      </c>
      <c r="I3" s="8">
        <f>J3/F3</f>
        <v>0.43876378777219088</v>
      </c>
      <c r="J3" s="6">
        <f>SUM(J4:J99763)</f>
        <v>220.35594949494973</v>
      </c>
      <c r="K3" s="6">
        <f>J3/D3</f>
        <v>7.8698553391053476</v>
      </c>
      <c r="L3" s="5"/>
      <c r="M3" s="9"/>
      <c r="N3" s="10"/>
      <c r="O3" s="5" t="str">
        <f ca="1">IFERROR(__xludf.DUMMYFUNCTION("IFERROR(VLOOKUP(B2,IMPORTRANGE(""https://docs.google.com/spreadsheets/d/1owCo6kL_VFQ5nPTdNogErmCBLjNiktT1m3SzTrxu3R0/edit#gid=2146806407"",""Ollie Shops - Compiled!b1:g5000""),2,FALSE),"""")"),"")</f>
        <v/>
      </c>
      <c r="P3" s="5"/>
      <c r="Q3" s="11"/>
      <c r="R3" s="11"/>
      <c r="S3" s="23"/>
      <c r="T3" s="10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10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10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5">
        <f>SUM(W4:W99763)</f>
        <v>0</v>
      </c>
      <c r="X3" s="7">
        <f>AVERAGE(X4:X99763)</f>
        <v>0</v>
      </c>
      <c r="Y3" s="6">
        <f>ROUND(AVERAGE(Y4:Y99763),2)</f>
        <v>0</v>
      </c>
      <c r="Z3" s="5"/>
      <c r="AA3" s="5"/>
      <c r="AB3" s="5"/>
      <c r="AC3" s="5"/>
      <c r="AD3" s="5"/>
      <c r="AE3" s="12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Info!B2:BZ7000""),36,false)),"""")*-1"),0)</f>
        <v>0</v>
      </c>
      <c r="AG3" s="6">
        <f>SUM(AG4:AG99763)</f>
        <v>0</v>
      </c>
    </row>
    <row r="4" spans="1:33" s="52" customFormat="1" ht="15.75" hidden="1" customHeight="1" x14ac:dyDescent="0.2">
      <c r="A4" s="13" t="s">
        <v>33</v>
      </c>
      <c r="B4" s="13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48"/>
      <c r="T4" s="48"/>
      <c r="U4" s="49"/>
      <c r="V4" s="54"/>
      <c r="W4" s="48"/>
      <c r="X4" s="48"/>
      <c r="Y4" s="48"/>
      <c r="Z4" s="48"/>
      <c r="AA4" s="48"/>
      <c r="AB4" s="51"/>
      <c r="AC4" s="48"/>
      <c r="AD4" s="48"/>
      <c r="AE4" s="48"/>
      <c r="AF4" s="48"/>
      <c r="AG4" s="48"/>
    </row>
    <row r="5" spans="1:33" s="52" customFormat="1" ht="15.75" hidden="1" customHeight="1" x14ac:dyDescent="0.2">
      <c r="A5" s="13" t="s">
        <v>34</v>
      </c>
      <c r="B5" s="13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48"/>
      <c r="T5" s="48"/>
      <c r="U5" s="49"/>
      <c r="V5" s="54"/>
      <c r="W5" s="48"/>
      <c r="X5" s="48"/>
      <c r="Y5" s="48"/>
      <c r="Z5" s="48"/>
      <c r="AA5" s="48"/>
      <c r="AB5" s="51"/>
      <c r="AC5" s="48"/>
      <c r="AD5" s="48"/>
      <c r="AE5" s="48"/>
      <c r="AF5" s="48"/>
      <c r="AG5" s="48"/>
    </row>
    <row r="6" spans="1:33" s="52" customFormat="1" ht="15.75" hidden="1" customHeight="1" x14ac:dyDescent="0.2">
      <c r="A6" s="13" t="s">
        <v>35</v>
      </c>
      <c r="B6" s="13"/>
      <c r="C6" s="17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48"/>
      <c r="T6" s="48"/>
      <c r="U6" s="49"/>
      <c r="V6" s="54"/>
      <c r="W6" s="48"/>
      <c r="X6" s="48"/>
      <c r="Y6" s="48"/>
      <c r="Z6" s="48"/>
      <c r="AA6" s="48"/>
      <c r="AB6" s="51"/>
      <c r="AC6" s="48"/>
      <c r="AD6" s="48"/>
      <c r="AE6" s="48"/>
      <c r="AF6" s="48"/>
      <c r="AG6" s="48"/>
    </row>
    <row r="7" spans="1:33" s="52" customFormat="1" ht="15.75" hidden="1" customHeight="1" x14ac:dyDescent="0.2">
      <c r="A7" s="13" t="s">
        <v>36</v>
      </c>
      <c r="B7" s="13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48"/>
      <c r="T7" s="48"/>
      <c r="U7" s="49"/>
      <c r="V7" s="54"/>
      <c r="W7" s="48"/>
      <c r="X7" s="48"/>
      <c r="Y7" s="48"/>
      <c r="Z7" s="48"/>
      <c r="AA7" s="48"/>
      <c r="AB7" s="51"/>
      <c r="AC7" s="48"/>
      <c r="AD7" s="48"/>
      <c r="AE7" s="48"/>
      <c r="AF7" s="48"/>
      <c r="AG7" s="48"/>
    </row>
    <row r="8" spans="1:33" s="52" customFormat="1" ht="15.75" hidden="1" customHeight="1" x14ac:dyDescent="0.2">
      <c r="A8" s="13" t="s">
        <v>37</v>
      </c>
      <c r="B8" s="13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48"/>
      <c r="T8" s="48"/>
      <c r="U8" s="49"/>
      <c r="V8" s="54"/>
      <c r="W8" s="48"/>
      <c r="X8" s="48"/>
      <c r="Y8" s="48"/>
      <c r="Z8" s="48"/>
      <c r="AA8" s="48"/>
      <c r="AB8" s="51"/>
      <c r="AC8" s="48"/>
      <c r="AD8" s="48"/>
      <c r="AE8" s="48"/>
      <c r="AF8" s="48"/>
      <c r="AG8" s="48"/>
    </row>
    <row r="9" spans="1:33" s="52" customFormat="1" ht="15.75" hidden="1" customHeight="1" x14ac:dyDescent="0.2">
      <c r="A9" s="13" t="s">
        <v>38</v>
      </c>
      <c r="B9" s="13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48"/>
      <c r="T9" s="48"/>
      <c r="U9" s="49"/>
      <c r="V9" s="54"/>
      <c r="W9" s="48"/>
      <c r="X9" s="48"/>
      <c r="Y9" s="48"/>
      <c r="Z9" s="48"/>
      <c r="AA9" s="48"/>
      <c r="AB9" s="51"/>
      <c r="AC9" s="48"/>
      <c r="AD9" s="48"/>
      <c r="AE9" s="48"/>
      <c r="AF9" s="48"/>
      <c r="AG9" s="48"/>
    </row>
    <row r="10" spans="1:33" s="52" customFormat="1" ht="15.75" hidden="1" customHeight="1" x14ac:dyDescent="0.2">
      <c r="A10" s="13" t="s">
        <v>39</v>
      </c>
      <c r="B10" s="13"/>
      <c r="C10" s="17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48"/>
      <c r="T10" s="48"/>
      <c r="U10" s="49"/>
      <c r="V10" s="54"/>
      <c r="W10" s="48"/>
      <c r="X10" s="48"/>
      <c r="Y10" s="48"/>
      <c r="Z10" s="48"/>
      <c r="AA10" s="48"/>
      <c r="AB10" s="51"/>
      <c r="AC10" s="48"/>
      <c r="AD10" s="48"/>
      <c r="AE10" s="48"/>
      <c r="AF10" s="48"/>
      <c r="AG10" s="48"/>
    </row>
    <row r="11" spans="1:33" s="52" customFormat="1" ht="15.75" hidden="1" customHeight="1" x14ac:dyDescent="0.2">
      <c r="A11" s="13" t="s">
        <v>40</v>
      </c>
      <c r="B11" s="13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48"/>
      <c r="T11" s="48"/>
      <c r="U11" s="49"/>
      <c r="V11" s="54"/>
      <c r="W11" s="48"/>
      <c r="X11" s="48"/>
      <c r="Y11" s="48"/>
      <c r="Z11" s="48"/>
      <c r="AA11" s="48"/>
      <c r="AB11" s="51"/>
      <c r="AC11" s="48"/>
      <c r="AD11" s="48"/>
      <c r="AE11" s="48"/>
      <c r="AF11" s="48"/>
      <c r="AG11" s="48"/>
    </row>
    <row r="12" spans="1:33" s="52" customFormat="1" ht="15.75" hidden="1" customHeight="1" x14ac:dyDescent="0.2">
      <c r="A12" s="13" t="s">
        <v>41</v>
      </c>
      <c r="B12" s="13"/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48"/>
      <c r="T12" s="48"/>
      <c r="U12" s="49"/>
      <c r="V12" s="54"/>
      <c r="W12" s="48"/>
      <c r="X12" s="48"/>
      <c r="Y12" s="48"/>
      <c r="Z12" s="48"/>
      <c r="AA12" s="48"/>
      <c r="AB12" s="51"/>
      <c r="AC12" s="48"/>
      <c r="AD12" s="48"/>
      <c r="AE12" s="48"/>
      <c r="AF12" s="48"/>
      <c r="AG12" s="48"/>
    </row>
    <row r="13" spans="1:33" s="52" customFormat="1" ht="15.75" hidden="1" customHeight="1" x14ac:dyDescent="0.2">
      <c r="A13" s="13" t="s">
        <v>42</v>
      </c>
      <c r="B13" s="13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48"/>
      <c r="T13" s="48"/>
      <c r="U13" s="49"/>
      <c r="V13" s="54"/>
      <c r="W13" s="48"/>
      <c r="X13" s="48"/>
      <c r="Y13" s="48"/>
      <c r="Z13" s="48"/>
      <c r="AA13" s="48"/>
      <c r="AB13" s="51"/>
      <c r="AC13" s="48"/>
      <c r="AD13" s="48"/>
      <c r="AE13" s="48"/>
      <c r="AF13" s="48"/>
      <c r="AG13" s="48"/>
    </row>
    <row r="14" spans="1:33" s="52" customFormat="1" ht="15.75" hidden="1" customHeight="1" x14ac:dyDescent="0.2">
      <c r="A14" s="13" t="s">
        <v>43</v>
      </c>
      <c r="B14" s="13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48"/>
      <c r="T14" s="48"/>
      <c r="U14" s="49"/>
      <c r="V14" s="54"/>
      <c r="W14" s="48"/>
      <c r="X14" s="48"/>
      <c r="Y14" s="48"/>
      <c r="Z14" s="48"/>
      <c r="AA14" s="48"/>
      <c r="AB14" s="51"/>
      <c r="AC14" s="48"/>
      <c r="AD14" s="48"/>
      <c r="AE14" s="48"/>
      <c r="AF14" s="48"/>
      <c r="AG14" s="48"/>
    </row>
    <row r="15" spans="1:33" s="52" customFormat="1" ht="15.75" hidden="1" customHeight="1" x14ac:dyDescent="0.2">
      <c r="A15" s="13" t="s">
        <v>44</v>
      </c>
      <c r="B15" s="13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48"/>
      <c r="T15" s="48"/>
      <c r="U15" s="49"/>
      <c r="V15" s="54"/>
      <c r="W15" s="48"/>
      <c r="X15" s="48"/>
      <c r="Y15" s="48"/>
      <c r="Z15" s="48"/>
      <c r="AA15" s="48"/>
      <c r="AB15" s="51"/>
      <c r="AC15" s="48"/>
      <c r="AD15" s="48"/>
      <c r="AE15" s="48"/>
      <c r="AF15" s="48"/>
      <c r="AG15" s="48"/>
    </row>
    <row r="16" spans="1:33" s="52" customFormat="1" ht="15.75" hidden="1" customHeight="1" x14ac:dyDescent="0.2">
      <c r="A16" s="13" t="s">
        <v>45</v>
      </c>
      <c r="B16" s="13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48"/>
      <c r="T16" s="48"/>
      <c r="U16" s="49"/>
      <c r="V16" s="54"/>
      <c r="W16" s="48"/>
      <c r="X16" s="48"/>
      <c r="Y16" s="48"/>
      <c r="Z16" s="48"/>
      <c r="AA16" s="48"/>
      <c r="AB16" s="51"/>
      <c r="AC16" s="48"/>
      <c r="AD16" s="48"/>
      <c r="AE16" s="48"/>
      <c r="AF16" s="48"/>
      <c r="AG16" s="48"/>
    </row>
    <row r="17" spans="1:33" s="52" customFormat="1" ht="15.75" hidden="1" customHeight="1" x14ac:dyDescent="0.2">
      <c r="A17" s="13" t="s">
        <v>46</v>
      </c>
      <c r="B17" s="13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48"/>
      <c r="T17" s="48"/>
      <c r="U17" s="49"/>
      <c r="V17" s="54"/>
      <c r="W17" s="48"/>
      <c r="X17" s="48"/>
      <c r="Y17" s="48"/>
      <c r="Z17" s="48"/>
      <c r="AA17" s="48"/>
      <c r="AB17" s="51"/>
      <c r="AC17" s="48"/>
      <c r="AD17" s="48"/>
      <c r="AE17" s="48"/>
      <c r="AF17" s="48"/>
      <c r="AG17" s="48"/>
    </row>
    <row r="18" spans="1:33" s="52" customFormat="1" ht="15.75" hidden="1" customHeight="1" x14ac:dyDescent="0.2">
      <c r="A18" s="13" t="s">
        <v>47</v>
      </c>
      <c r="B18" s="13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48"/>
      <c r="T18" s="48"/>
      <c r="U18" s="49"/>
      <c r="V18" s="54"/>
      <c r="W18" s="48"/>
      <c r="X18" s="48"/>
      <c r="Y18" s="48"/>
      <c r="Z18" s="48"/>
      <c r="AA18" s="48"/>
      <c r="AB18" s="51"/>
      <c r="AC18" s="48"/>
      <c r="AD18" s="48"/>
      <c r="AE18" s="48"/>
      <c r="AF18" s="48"/>
      <c r="AG18" s="48"/>
    </row>
    <row r="19" spans="1:33" s="52" customFormat="1" ht="15.75" hidden="1" customHeight="1" x14ac:dyDescent="0.2">
      <c r="A19" s="13" t="s">
        <v>83</v>
      </c>
      <c r="B19" s="13"/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48"/>
      <c r="T19" s="48"/>
      <c r="U19" s="49"/>
      <c r="V19" s="54"/>
      <c r="W19" s="48"/>
      <c r="X19" s="48"/>
      <c r="Y19" s="48"/>
      <c r="Z19" s="48"/>
      <c r="AA19" s="48"/>
      <c r="AB19" s="51"/>
      <c r="AC19" s="48"/>
      <c r="AD19" s="48"/>
      <c r="AE19" s="48"/>
      <c r="AF19" s="48"/>
      <c r="AG19" s="48"/>
    </row>
    <row r="20" spans="1:33" s="52" customFormat="1" ht="15.75" hidden="1" customHeight="1" x14ac:dyDescent="0.2">
      <c r="A20" s="13" t="s">
        <v>49</v>
      </c>
      <c r="B20" s="13"/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48"/>
      <c r="T20" s="48"/>
      <c r="U20" s="49"/>
      <c r="V20" s="54"/>
      <c r="W20" s="48"/>
      <c r="X20" s="48"/>
      <c r="Y20" s="48"/>
      <c r="Z20" s="48"/>
      <c r="AA20" s="48"/>
      <c r="AB20" s="51"/>
      <c r="AC20" s="48"/>
      <c r="AD20" s="48"/>
      <c r="AE20" s="48"/>
      <c r="AF20" s="48"/>
      <c r="AG20" s="48"/>
    </row>
    <row r="21" spans="1:33" s="52" customFormat="1" ht="15.75" hidden="1" customHeight="1" x14ac:dyDescent="0.2">
      <c r="A21" s="13" t="s">
        <v>50</v>
      </c>
      <c r="B21" s="13"/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48"/>
      <c r="T21" s="48"/>
      <c r="U21" s="49"/>
      <c r="V21" s="54"/>
      <c r="W21" s="48"/>
      <c r="X21" s="48"/>
      <c r="Y21" s="48"/>
      <c r="Z21" s="48"/>
      <c r="AA21" s="48"/>
      <c r="AB21" s="51"/>
      <c r="AC21" s="48"/>
      <c r="AD21" s="48"/>
      <c r="AE21" s="48"/>
      <c r="AF21" s="48"/>
      <c r="AG21" s="48"/>
    </row>
    <row r="22" spans="1:33" s="52" customFormat="1" ht="15.75" hidden="1" customHeight="1" x14ac:dyDescent="0.2">
      <c r="A22" s="13" t="s">
        <v>51</v>
      </c>
      <c r="B22" s="13"/>
      <c r="C22" s="17"/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48"/>
      <c r="T22" s="48"/>
      <c r="U22" s="49"/>
      <c r="V22" s="54"/>
      <c r="W22" s="48"/>
      <c r="X22" s="48"/>
      <c r="Y22" s="48"/>
      <c r="Z22" s="48"/>
      <c r="AA22" s="48"/>
      <c r="AB22" s="51"/>
      <c r="AC22" s="48"/>
      <c r="AD22" s="48"/>
      <c r="AE22" s="48"/>
      <c r="AF22" s="48"/>
      <c r="AG22" s="48"/>
    </row>
    <row r="23" spans="1:33" s="52" customFormat="1" ht="15.75" customHeight="1" x14ac:dyDescent="0.2">
      <c r="A23" s="13" t="s">
        <v>52</v>
      </c>
      <c r="B23" s="13"/>
      <c r="C23" s="17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48"/>
      <c r="T23" s="48"/>
      <c r="U23" s="49"/>
      <c r="V23" s="54"/>
      <c r="W23" s="48"/>
      <c r="X23" s="48"/>
      <c r="Y23" s="48"/>
      <c r="Z23" s="48"/>
      <c r="AA23" s="48"/>
      <c r="AB23" s="51"/>
      <c r="AC23" s="48"/>
      <c r="AD23" s="48"/>
      <c r="AE23" s="48"/>
      <c r="AF23" s="48"/>
      <c r="AG23" s="48"/>
    </row>
    <row r="24" spans="1:33" s="52" customFormat="1" ht="15.75" customHeight="1" x14ac:dyDescent="0.2">
      <c r="A24" s="13" t="s">
        <v>53</v>
      </c>
      <c r="B24" s="13"/>
      <c r="C24" s="17">
        <f t="shared" ref="C24:C31" si="1">IFERROR(F24/D24," - ")</f>
        <v>15.99</v>
      </c>
      <c r="D24" s="17">
        <v>3</v>
      </c>
      <c r="E24" s="17">
        <v>0</v>
      </c>
      <c r="F24" s="17">
        <v>47.97</v>
      </c>
      <c r="G24" s="17">
        <v>0</v>
      </c>
      <c r="H24" s="17">
        <f t="shared" ref="H24:H31" si="2">G24/F24*-1</f>
        <v>0</v>
      </c>
      <c r="I24" s="17">
        <f t="shared" ref="I24:I31" si="3">J24/F24</f>
        <v>0.3977878969494823</v>
      </c>
      <c r="J24" s="17">
        <f t="shared" ref="J24:J31" si="4">F24*0.85+G24+AF24*D24+D24*AE24+AG24+AD24</f>
        <v>19.081885416666665</v>
      </c>
      <c r="K24" s="17">
        <f t="shared" ref="K24:K31" si="5">J24/D24</f>
        <v>6.3606284722222215</v>
      </c>
      <c r="L24" s="17">
        <v>28</v>
      </c>
      <c r="M24" s="17">
        <f t="shared" ref="M24:M31" si="6">IFERROR(D24/L24,"-")</f>
        <v>0.10714285714285714</v>
      </c>
      <c r="N24" s="17">
        <v>0</v>
      </c>
      <c r="O24" s="17">
        <f t="shared" ref="O24:P24" si="7">D24/7</f>
        <v>0.42857142857142855</v>
      </c>
      <c r="P24" s="17">
        <f t="shared" si="7"/>
        <v>0</v>
      </c>
      <c r="Q24" s="17">
        <f t="shared" ref="Q24:Q31" si="8">ROUNDDOWN(N24/(O24+P24),0)</f>
        <v>0</v>
      </c>
      <c r="R24" s="17"/>
      <c r="S24" s="48">
        <v>0</v>
      </c>
      <c r="T24" s="48" t="s">
        <v>56</v>
      </c>
      <c r="U24" s="49" t="s">
        <v>56</v>
      </c>
      <c r="V24" s="54" t="s">
        <v>56</v>
      </c>
      <c r="W24" s="48">
        <v>0</v>
      </c>
      <c r="X24" s="48">
        <f t="shared" ref="X24:X31" si="9">IFERROR(W24/D24,0)</f>
        <v>0</v>
      </c>
      <c r="Y24" s="48">
        <f t="shared" ref="Y24:Y31" si="10">IFERROR(G24/(W24+Z24)*-1,0)</f>
        <v>0</v>
      </c>
      <c r="Z24" s="48">
        <v>0</v>
      </c>
      <c r="AA24" s="48" t="s">
        <v>57</v>
      </c>
      <c r="AB24" s="51">
        <f t="shared" ref="AB24:AB31" si="11">IF(OR(AA24="UsLargeStandardSize",AA24="UsSmallStandardSize"),-0.69,-0.48)</f>
        <v>-0.69</v>
      </c>
      <c r="AC24" s="48">
        <v>3.6863425925925918E-2</v>
      </c>
      <c r="AD24" s="48">
        <f t="shared" ref="AD24:AD31" si="12">IFERROR(AB24*AC24*D24*2,0)</f>
        <v>-0.1526145833333333</v>
      </c>
      <c r="AE24" s="48">
        <v>-3.48</v>
      </c>
      <c r="AF24" s="48">
        <v>-3.7</v>
      </c>
      <c r="AG24" s="48">
        <v>0</v>
      </c>
    </row>
    <row r="25" spans="1:33" s="52" customFormat="1" ht="15.75" customHeight="1" x14ac:dyDescent="0.2">
      <c r="A25" s="13" t="s">
        <v>54</v>
      </c>
      <c r="B25" s="13"/>
      <c r="C25" s="17">
        <f t="shared" si="1"/>
        <v>17.656666666666666</v>
      </c>
      <c r="D25" s="17">
        <v>12</v>
      </c>
      <c r="E25" s="17">
        <v>0</v>
      </c>
      <c r="F25" s="17">
        <v>211.88</v>
      </c>
      <c r="G25" s="17">
        <v>0</v>
      </c>
      <c r="H25" s="17">
        <f t="shared" si="2"/>
        <v>0</v>
      </c>
      <c r="I25" s="17">
        <f t="shared" si="3"/>
        <v>0.43126085877655213</v>
      </c>
      <c r="J25" s="17">
        <f t="shared" si="4"/>
        <v>91.375550757575866</v>
      </c>
      <c r="K25" s="17">
        <f t="shared" si="5"/>
        <v>7.6146292297979885</v>
      </c>
      <c r="L25" s="17">
        <v>96</v>
      </c>
      <c r="M25" s="17">
        <f t="shared" si="6"/>
        <v>0.125</v>
      </c>
      <c r="N25" s="17">
        <v>0</v>
      </c>
      <c r="O25" s="17">
        <f t="shared" ref="O25:P25" si="13">D25/7</f>
        <v>1.7142857142857142</v>
      </c>
      <c r="P25" s="17">
        <f t="shared" si="13"/>
        <v>0</v>
      </c>
      <c r="Q25" s="17">
        <f t="shared" si="8"/>
        <v>0</v>
      </c>
      <c r="R25" s="17"/>
      <c r="S25" s="48">
        <v>8.3333333333333329E-2</v>
      </c>
      <c r="T25" s="48" t="s">
        <v>56</v>
      </c>
      <c r="U25" s="49" t="s">
        <v>56</v>
      </c>
      <c r="V25" s="54" t="s">
        <v>56</v>
      </c>
      <c r="W25" s="48">
        <v>0</v>
      </c>
      <c r="X25" s="48">
        <f t="shared" si="9"/>
        <v>0</v>
      </c>
      <c r="Y25" s="48">
        <f t="shared" si="10"/>
        <v>0</v>
      </c>
      <c r="Z25" s="48">
        <v>0</v>
      </c>
      <c r="AA25" s="48" t="s">
        <v>57</v>
      </c>
      <c r="AB25" s="51">
        <f t="shared" si="11"/>
        <v>-0.69</v>
      </c>
      <c r="AC25" s="48">
        <v>3.6863425925925918E-2</v>
      </c>
      <c r="AD25" s="48">
        <f t="shared" si="12"/>
        <v>-0.61045833333333321</v>
      </c>
      <c r="AE25" s="48">
        <v>-3.64</v>
      </c>
      <c r="AF25" s="48">
        <v>-3.7026659090909</v>
      </c>
      <c r="AG25" s="48">
        <v>0</v>
      </c>
    </row>
    <row r="26" spans="1:33" s="52" customFormat="1" ht="15.75" customHeight="1" x14ac:dyDescent="0.2">
      <c r="A26" s="13" t="s">
        <v>58</v>
      </c>
      <c r="B26" s="13"/>
      <c r="C26" s="17">
        <f t="shared" si="1"/>
        <v>19.989999999999998</v>
      </c>
      <c r="D26" s="17">
        <v>3</v>
      </c>
      <c r="E26" s="17">
        <v>0</v>
      </c>
      <c r="F26" s="17">
        <v>59.97</v>
      </c>
      <c r="G26" s="17">
        <v>0</v>
      </c>
      <c r="H26" s="17">
        <f t="shared" si="2"/>
        <v>0</v>
      </c>
      <c r="I26" s="17">
        <f t="shared" si="3"/>
        <v>0.48013819725519374</v>
      </c>
      <c r="J26" s="17">
        <f t="shared" si="4"/>
        <v>28.793887689393969</v>
      </c>
      <c r="K26" s="17">
        <f t="shared" si="5"/>
        <v>9.5979625631313237</v>
      </c>
      <c r="L26" s="17">
        <v>107</v>
      </c>
      <c r="M26" s="17">
        <f t="shared" si="6"/>
        <v>2.8037383177570093E-2</v>
      </c>
      <c r="N26" s="17">
        <v>20</v>
      </c>
      <c r="O26" s="17">
        <f t="shared" ref="O26:P26" si="14">D26/7</f>
        <v>0.42857142857142855</v>
      </c>
      <c r="P26" s="17">
        <f t="shared" si="14"/>
        <v>0</v>
      </c>
      <c r="Q26" s="17">
        <f t="shared" si="8"/>
        <v>46</v>
      </c>
      <c r="R26" s="17"/>
      <c r="S26" s="48">
        <v>0.81818181818181823</v>
      </c>
      <c r="T26" s="48" t="s">
        <v>56</v>
      </c>
      <c r="U26" s="49" t="s">
        <v>56</v>
      </c>
      <c r="V26" s="54" t="s">
        <v>56</v>
      </c>
      <c r="W26" s="48">
        <v>0</v>
      </c>
      <c r="X26" s="48">
        <f t="shared" si="9"/>
        <v>0</v>
      </c>
      <c r="Y26" s="48">
        <f t="shared" si="10"/>
        <v>0</v>
      </c>
      <c r="Z26" s="48">
        <v>0</v>
      </c>
      <c r="AA26" s="48" t="s">
        <v>57</v>
      </c>
      <c r="AB26" s="51">
        <f t="shared" si="11"/>
        <v>-0.69</v>
      </c>
      <c r="AC26" s="48">
        <v>3.6863425925925918E-2</v>
      </c>
      <c r="AD26" s="48">
        <f t="shared" si="12"/>
        <v>-0.1526145833333333</v>
      </c>
      <c r="AE26" s="48">
        <v>-3.64</v>
      </c>
      <c r="AF26" s="48">
        <v>-3.7026659090909</v>
      </c>
      <c r="AG26" s="48">
        <v>0</v>
      </c>
    </row>
    <row r="27" spans="1:33" s="52" customFormat="1" ht="15.75" customHeight="1" x14ac:dyDescent="0.2">
      <c r="A27" s="13" t="s">
        <v>60</v>
      </c>
      <c r="B27" s="13"/>
      <c r="C27" s="17">
        <f t="shared" si="1"/>
        <v>19.989999999999998</v>
      </c>
      <c r="D27" s="17">
        <v>1</v>
      </c>
      <c r="E27" s="17">
        <v>0</v>
      </c>
      <c r="F27" s="17">
        <v>19.989999999999998</v>
      </c>
      <c r="G27" s="17">
        <v>0</v>
      </c>
      <c r="H27" s="17">
        <f t="shared" si="2"/>
        <v>0</v>
      </c>
      <c r="I27" s="17">
        <f t="shared" si="3"/>
        <v>0.48013819725519363</v>
      </c>
      <c r="J27" s="17">
        <f t="shared" si="4"/>
        <v>9.5979625631313201</v>
      </c>
      <c r="K27" s="17">
        <f t="shared" si="5"/>
        <v>9.5979625631313201</v>
      </c>
      <c r="L27" s="17">
        <v>65</v>
      </c>
      <c r="M27" s="17">
        <f t="shared" si="6"/>
        <v>1.5384615384615385E-2</v>
      </c>
      <c r="N27" s="17">
        <v>18</v>
      </c>
      <c r="O27" s="17">
        <f t="shared" ref="O27:P27" si="15">D27/7</f>
        <v>0.14285714285714285</v>
      </c>
      <c r="P27" s="17">
        <f t="shared" si="15"/>
        <v>0</v>
      </c>
      <c r="Q27" s="17">
        <f t="shared" si="8"/>
        <v>126</v>
      </c>
      <c r="R27" s="17"/>
      <c r="S27" s="48">
        <v>2.1111111111111112</v>
      </c>
      <c r="T27" s="48" t="s">
        <v>56</v>
      </c>
      <c r="U27" s="49" t="s">
        <v>56</v>
      </c>
      <c r="V27" s="54" t="s">
        <v>56</v>
      </c>
      <c r="W27" s="48">
        <v>0</v>
      </c>
      <c r="X27" s="48">
        <f t="shared" si="9"/>
        <v>0</v>
      </c>
      <c r="Y27" s="48">
        <f t="shared" si="10"/>
        <v>0</v>
      </c>
      <c r="Z27" s="48">
        <v>0</v>
      </c>
      <c r="AA27" s="48" t="s">
        <v>57</v>
      </c>
      <c r="AB27" s="51">
        <f t="shared" si="11"/>
        <v>-0.69</v>
      </c>
      <c r="AC27" s="48">
        <v>3.6863425925925918E-2</v>
      </c>
      <c r="AD27" s="48">
        <f t="shared" si="12"/>
        <v>-5.0871527777777766E-2</v>
      </c>
      <c r="AE27" s="48">
        <v>-3.64</v>
      </c>
      <c r="AF27" s="48">
        <v>-3.7026659090909</v>
      </c>
      <c r="AG27" s="48">
        <v>0</v>
      </c>
    </row>
    <row r="28" spans="1:33" s="52" customFormat="1" ht="15.75" customHeight="1" x14ac:dyDescent="0.2">
      <c r="A28" s="13" t="s">
        <v>61</v>
      </c>
      <c r="B28" s="13" t="s">
        <v>121</v>
      </c>
      <c r="C28" s="17" t="str">
        <f t="shared" si="1"/>
        <v xml:space="preserve"> - </v>
      </c>
      <c r="D28" s="17">
        <v>0</v>
      </c>
      <c r="E28" s="17">
        <v>0</v>
      </c>
      <c r="F28" s="17">
        <v>0</v>
      </c>
      <c r="G28" s="17">
        <v>0</v>
      </c>
      <c r="H28" s="17" t="e">
        <f t="shared" si="2"/>
        <v>#DIV/0!</v>
      </c>
      <c r="I28" s="17" t="e">
        <f t="shared" si="3"/>
        <v>#DIV/0!</v>
      </c>
      <c r="J28" s="17">
        <f t="shared" si="4"/>
        <v>0</v>
      </c>
      <c r="K28" s="17" t="e">
        <f t="shared" si="5"/>
        <v>#DIV/0!</v>
      </c>
      <c r="L28" s="17">
        <v>0</v>
      </c>
      <c r="M28" s="17" t="str">
        <f t="shared" si="6"/>
        <v>-</v>
      </c>
      <c r="N28" s="17">
        <v>21</v>
      </c>
      <c r="O28" s="17">
        <f t="shared" ref="O28:P28" si="16">D28/7</f>
        <v>0</v>
      </c>
      <c r="P28" s="17">
        <f t="shared" si="16"/>
        <v>0</v>
      </c>
      <c r="Q28" s="17" t="e">
        <f t="shared" si="8"/>
        <v>#DIV/0!</v>
      </c>
      <c r="R28" s="17"/>
      <c r="S28" s="48">
        <v>1.80952380952381</v>
      </c>
      <c r="T28" s="48" t="s">
        <v>56</v>
      </c>
      <c r="U28" s="49" t="s">
        <v>56</v>
      </c>
      <c r="V28" s="54" t="s">
        <v>56</v>
      </c>
      <c r="W28" s="48">
        <v>0</v>
      </c>
      <c r="X28" s="48">
        <f t="shared" si="9"/>
        <v>0</v>
      </c>
      <c r="Y28" s="48">
        <f t="shared" si="10"/>
        <v>0</v>
      </c>
      <c r="Z28" s="48">
        <v>0</v>
      </c>
      <c r="AA28" s="48" t="s">
        <v>57</v>
      </c>
      <c r="AB28" s="51">
        <f t="shared" si="11"/>
        <v>-0.69</v>
      </c>
      <c r="AC28" s="48">
        <v>3.6863425925925918E-2</v>
      </c>
      <c r="AD28" s="48">
        <f t="shared" si="12"/>
        <v>0</v>
      </c>
      <c r="AE28" s="48">
        <v>-3.64</v>
      </c>
      <c r="AF28" s="48">
        <v>-3.7026659090909</v>
      </c>
      <c r="AG28" s="48">
        <v>0</v>
      </c>
    </row>
    <row r="29" spans="1:33" s="52" customFormat="1" ht="15.75" customHeight="1" x14ac:dyDescent="0.2">
      <c r="A29" s="13" t="s">
        <v>62</v>
      </c>
      <c r="B29" s="13"/>
      <c r="C29" s="17">
        <f t="shared" si="1"/>
        <v>19.989999999999998</v>
      </c>
      <c r="D29" s="17">
        <v>4</v>
      </c>
      <c r="E29" s="17">
        <v>0</v>
      </c>
      <c r="F29" s="17">
        <v>79.959999999999994</v>
      </c>
      <c r="G29" s="17">
        <v>0</v>
      </c>
      <c r="H29" s="17">
        <f t="shared" si="2"/>
        <v>0</v>
      </c>
      <c r="I29" s="17">
        <f t="shared" si="3"/>
        <v>0.48013819725519363</v>
      </c>
      <c r="J29" s="17">
        <f t="shared" si="4"/>
        <v>38.39185025252528</v>
      </c>
      <c r="K29" s="17">
        <f t="shared" si="5"/>
        <v>9.5979625631313201</v>
      </c>
      <c r="L29" s="17">
        <v>51</v>
      </c>
      <c r="M29" s="17">
        <f t="shared" si="6"/>
        <v>7.8431372549019607E-2</v>
      </c>
      <c r="N29" s="17">
        <v>17</v>
      </c>
      <c r="O29" s="17">
        <f t="shared" ref="O29:P29" si="17">D29/7</f>
        <v>0.5714285714285714</v>
      </c>
      <c r="P29" s="17">
        <f t="shared" si="17"/>
        <v>0</v>
      </c>
      <c r="Q29" s="17">
        <f t="shared" si="8"/>
        <v>29</v>
      </c>
      <c r="R29" s="17"/>
      <c r="S29" s="48">
        <v>0.86792452830188682</v>
      </c>
      <c r="T29" s="48" t="s">
        <v>56</v>
      </c>
      <c r="U29" s="49" t="s">
        <v>56</v>
      </c>
      <c r="V29" s="54" t="s">
        <v>56</v>
      </c>
      <c r="W29" s="48">
        <v>0</v>
      </c>
      <c r="X29" s="48">
        <f t="shared" si="9"/>
        <v>0</v>
      </c>
      <c r="Y29" s="48">
        <f t="shared" si="10"/>
        <v>0</v>
      </c>
      <c r="Z29" s="48">
        <v>0</v>
      </c>
      <c r="AA29" s="48" t="s">
        <v>57</v>
      </c>
      <c r="AB29" s="51">
        <f t="shared" si="11"/>
        <v>-0.69</v>
      </c>
      <c r="AC29" s="48">
        <v>3.6863425925925918E-2</v>
      </c>
      <c r="AD29" s="48">
        <f t="shared" si="12"/>
        <v>-0.20348611111111106</v>
      </c>
      <c r="AE29" s="48">
        <v>-3.64</v>
      </c>
      <c r="AF29" s="48">
        <v>-3.7026659090909</v>
      </c>
      <c r="AG29" s="48">
        <v>0</v>
      </c>
    </row>
    <row r="30" spans="1:33" s="52" customFormat="1" ht="15.75" customHeight="1" x14ac:dyDescent="0.2">
      <c r="A30" s="13" t="s">
        <v>63</v>
      </c>
      <c r="B30" s="13"/>
      <c r="C30" s="17">
        <f t="shared" si="1"/>
        <v>16.489999999999998</v>
      </c>
      <c r="D30" s="17">
        <v>2</v>
      </c>
      <c r="E30" s="17">
        <v>0</v>
      </c>
      <c r="F30" s="17">
        <v>32.979999999999997</v>
      </c>
      <c r="G30" s="17">
        <v>0</v>
      </c>
      <c r="H30" s="17">
        <f t="shared" si="2"/>
        <v>0</v>
      </c>
      <c r="I30" s="17">
        <f t="shared" si="3"/>
        <v>0.40163508569625961</v>
      </c>
      <c r="J30" s="17">
        <f t="shared" si="4"/>
        <v>13.245925126262641</v>
      </c>
      <c r="K30" s="17">
        <f t="shared" si="5"/>
        <v>6.6229625631313205</v>
      </c>
      <c r="L30" s="17">
        <v>42</v>
      </c>
      <c r="M30" s="17">
        <f t="shared" si="6"/>
        <v>4.7619047619047616E-2</v>
      </c>
      <c r="N30" s="17">
        <v>16</v>
      </c>
      <c r="O30" s="17">
        <f t="shared" ref="O30:P30" si="18">D30/7</f>
        <v>0.2857142857142857</v>
      </c>
      <c r="P30" s="17">
        <f t="shared" si="18"/>
        <v>0</v>
      </c>
      <c r="Q30" s="17">
        <f t="shared" si="8"/>
        <v>56</v>
      </c>
      <c r="R30" s="17"/>
      <c r="S30" s="48">
        <v>1.121951219512195</v>
      </c>
      <c r="T30" s="48" t="s">
        <v>56</v>
      </c>
      <c r="U30" s="49" t="s">
        <v>56</v>
      </c>
      <c r="V30" s="54" t="s">
        <v>56</v>
      </c>
      <c r="W30" s="48">
        <v>0</v>
      </c>
      <c r="X30" s="48">
        <f t="shared" si="9"/>
        <v>0</v>
      </c>
      <c r="Y30" s="48">
        <f t="shared" si="10"/>
        <v>0</v>
      </c>
      <c r="Z30" s="48">
        <v>0</v>
      </c>
      <c r="AA30" s="48" t="s">
        <v>57</v>
      </c>
      <c r="AB30" s="51">
        <f t="shared" si="11"/>
        <v>-0.69</v>
      </c>
      <c r="AC30" s="48">
        <v>3.6863425925925918E-2</v>
      </c>
      <c r="AD30" s="48">
        <f t="shared" si="12"/>
        <v>-0.10174305555555553</v>
      </c>
      <c r="AE30" s="48">
        <v>-3.64</v>
      </c>
      <c r="AF30" s="48">
        <v>-3.7026659090909</v>
      </c>
      <c r="AG30" s="48">
        <v>0</v>
      </c>
    </row>
    <row r="31" spans="1:33" s="52" customFormat="1" ht="15.75" customHeight="1" x14ac:dyDescent="0.2">
      <c r="A31" s="13" t="s">
        <v>64</v>
      </c>
      <c r="B31" s="13"/>
      <c r="C31" s="17">
        <f t="shared" si="1"/>
        <v>16.489999999999998</v>
      </c>
      <c r="D31" s="17">
        <v>3</v>
      </c>
      <c r="E31" s="17">
        <v>0</v>
      </c>
      <c r="F31" s="17">
        <v>49.47</v>
      </c>
      <c r="G31" s="17">
        <v>0</v>
      </c>
      <c r="H31" s="17">
        <f t="shared" si="2"/>
        <v>0</v>
      </c>
      <c r="I31" s="17">
        <f t="shared" si="3"/>
        <v>0.40163508569625966</v>
      </c>
      <c r="J31" s="17">
        <f t="shared" si="4"/>
        <v>19.868887689393965</v>
      </c>
      <c r="K31" s="17">
        <f t="shared" si="5"/>
        <v>6.6229625631313214</v>
      </c>
      <c r="L31" s="17">
        <v>88</v>
      </c>
      <c r="M31" s="17">
        <f t="shared" si="6"/>
        <v>3.4090909090909088E-2</v>
      </c>
      <c r="N31" s="17">
        <v>12</v>
      </c>
      <c r="O31" s="17">
        <f t="shared" ref="O31:P31" si="19">D31/7</f>
        <v>0.42857142857142855</v>
      </c>
      <c r="P31" s="17">
        <f t="shared" si="19"/>
        <v>0</v>
      </c>
      <c r="Q31" s="17">
        <f t="shared" si="8"/>
        <v>28</v>
      </c>
      <c r="R31" s="17" t="str">
        <f ca="1">IFERROR(__xludf.DUMMYFUNCTION("IFERROR(VLOOKUP($B$2,IMPORTRANGE(""https://docs.google.com/spreadsheets/d/1KiWZV1ko8G7lnRucBRBd29jj3Be6ltMfljMDqzOkQmI/edit#gid=1381463014"",""Lookup!A:F""),6,FALSE),"""")"),"")</f>
        <v/>
      </c>
      <c r="S31" s="48">
        <v>1.696969696969697</v>
      </c>
      <c r="T31" s="48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1" s="49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1" s="54" t="str">
        <f ca="1">IFERROR(__xludf.DUMMYFUNCTION("IFERROR(VLOOKUP($B$2,IMPORTRANGE(""https://docs.google.com/spreadsheets/d/1KiWZV1ko8G7lnRucBRBd29jj3Be6ltMfljMDqzOkQmI/edit#gid=1381463014"",""Lookup!A:D""),2,FALSE),"""")"),"")</f>
        <v/>
      </c>
      <c r="W31" s="48">
        <v>0</v>
      </c>
      <c r="X31" s="48">
        <f t="shared" si="9"/>
        <v>0</v>
      </c>
      <c r="Y31" s="48">
        <f t="shared" si="10"/>
        <v>0</v>
      </c>
      <c r="Z31" s="48">
        <v>0</v>
      </c>
      <c r="AA31" s="48" t="s">
        <v>57</v>
      </c>
      <c r="AB31" s="51">
        <f t="shared" si="11"/>
        <v>-0.69</v>
      </c>
      <c r="AC31" s="48">
        <v>3.6863425925925918E-2</v>
      </c>
      <c r="AD31" s="48">
        <f t="shared" si="12"/>
        <v>-0.1526145833333333</v>
      </c>
      <c r="AE31" s="48">
        <v>-3.64</v>
      </c>
      <c r="AF31" s="48">
        <v>-3.7026659090909</v>
      </c>
      <c r="AG31" s="48">
        <v>0</v>
      </c>
    </row>
    <row r="32" spans="1:33" ht="15.75" customHeight="1" x14ac:dyDescent="0.2">
      <c r="A32" s="13"/>
      <c r="B32" s="13"/>
      <c r="C32" s="24"/>
      <c r="D32" s="15"/>
      <c r="E32" s="15"/>
      <c r="F32" s="14"/>
      <c r="G32" s="14"/>
      <c r="H32" s="14"/>
      <c r="I32" s="15"/>
      <c r="J32" s="15"/>
      <c r="K32" s="15"/>
      <c r="L32" s="15"/>
      <c r="M32" s="16"/>
      <c r="N32" s="15"/>
      <c r="O32" s="15"/>
      <c r="P32" s="15"/>
      <c r="Q32" s="15"/>
      <c r="R32" s="15"/>
      <c r="S32" s="18"/>
      <c r="T32" s="13"/>
      <c r="U32" s="19"/>
      <c r="V32" s="1"/>
      <c r="W32" s="13"/>
      <c r="X32" s="13"/>
      <c r="Y32" s="13"/>
      <c r="Z32" s="13"/>
      <c r="AA32" s="13"/>
      <c r="AB32" s="13"/>
      <c r="AC32" s="13"/>
      <c r="AD32" s="13"/>
      <c r="AE32" s="20"/>
      <c r="AF32" s="20"/>
      <c r="AG32" s="20"/>
    </row>
    <row r="33" spans="1:33" ht="15.75" customHeight="1" x14ac:dyDescent="0.2">
      <c r="A33" s="13"/>
      <c r="B33" s="13"/>
      <c r="C33" s="24"/>
      <c r="D33" s="15"/>
      <c r="E33" s="15"/>
      <c r="F33" s="14"/>
      <c r="G33" s="14"/>
      <c r="H33" s="14"/>
      <c r="I33" s="15"/>
      <c r="J33" s="15"/>
      <c r="K33" s="15"/>
      <c r="L33" s="15"/>
      <c r="M33" s="16"/>
      <c r="N33" s="15"/>
      <c r="O33" s="15"/>
      <c r="P33" s="15"/>
      <c r="Q33" s="15"/>
      <c r="R33" s="15"/>
      <c r="S33" s="18"/>
      <c r="T33" s="13"/>
      <c r="U33" s="19"/>
      <c r="V33" s="1"/>
      <c r="W33" s="13"/>
      <c r="X33" s="13"/>
      <c r="Y33" s="13"/>
      <c r="Z33" s="13"/>
      <c r="AA33" s="13"/>
      <c r="AB33" s="13"/>
      <c r="AC33" s="13"/>
      <c r="AD33" s="13"/>
      <c r="AE33" s="20"/>
      <c r="AF33" s="20"/>
      <c r="AG33" s="20"/>
    </row>
    <row r="34" spans="1:33" ht="15.75" customHeight="1" x14ac:dyDescent="0.2">
      <c r="A34" s="13"/>
      <c r="B34" s="13"/>
      <c r="C34" s="24"/>
      <c r="D34" s="15"/>
      <c r="E34" s="15"/>
      <c r="F34" s="14"/>
      <c r="G34" s="14"/>
      <c r="H34" s="14"/>
      <c r="I34" s="15"/>
      <c r="J34" s="15"/>
      <c r="K34" s="15"/>
      <c r="L34" s="15"/>
      <c r="M34" s="16"/>
      <c r="N34" s="15"/>
      <c r="O34" s="15"/>
      <c r="P34" s="15"/>
      <c r="Q34" s="15"/>
      <c r="R34" s="15"/>
      <c r="S34" s="18"/>
      <c r="T34" s="13"/>
      <c r="U34" s="19"/>
      <c r="V34" s="1"/>
      <c r="W34" s="13"/>
      <c r="X34" s="13"/>
      <c r="Y34" s="13"/>
      <c r="Z34" s="13"/>
      <c r="AA34" s="13"/>
      <c r="AB34" s="13"/>
      <c r="AC34" s="13"/>
      <c r="AD34" s="13"/>
      <c r="AE34" s="20"/>
      <c r="AF34" s="20"/>
      <c r="AG34" s="20"/>
    </row>
    <row r="35" spans="1:33" ht="15.75" customHeight="1" x14ac:dyDescent="0.2">
      <c r="A35" s="13"/>
      <c r="B35" s="13"/>
      <c r="C35" s="24"/>
      <c r="D35" s="15"/>
      <c r="E35" s="15"/>
      <c r="F35" s="14"/>
      <c r="G35" s="14"/>
      <c r="H35" s="14"/>
      <c r="I35" s="15"/>
      <c r="J35" s="15"/>
      <c r="K35" s="15"/>
      <c r="L35" s="15"/>
      <c r="M35" s="16"/>
      <c r="N35" s="15"/>
      <c r="O35" s="15"/>
      <c r="P35" s="15"/>
      <c r="Q35" s="15"/>
      <c r="R35" s="15"/>
      <c r="S35" s="18"/>
      <c r="T35" s="13"/>
      <c r="U35" s="19"/>
      <c r="V35" s="1"/>
      <c r="W35" s="13"/>
      <c r="X35" s="13"/>
      <c r="Y35" s="13"/>
      <c r="Z35" s="13"/>
      <c r="AA35" s="13"/>
      <c r="AB35" s="13"/>
      <c r="AC35" s="13"/>
      <c r="AD35" s="13"/>
      <c r="AE35" s="20"/>
      <c r="AF35" s="20"/>
      <c r="AG35" s="20"/>
    </row>
    <row r="36" spans="1:33" ht="15.75" customHeight="1" x14ac:dyDescent="0.2">
      <c r="A36" s="13"/>
      <c r="B36" s="13"/>
      <c r="C36" s="24"/>
      <c r="D36" s="15"/>
      <c r="E36" s="15"/>
      <c r="F36" s="14"/>
      <c r="G36" s="14"/>
      <c r="H36" s="14"/>
      <c r="I36" s="15"/>
      <c r="J36" s="15"/>
      <c r="K36" s="15"/>
      <c r="L36" s="15"/>
      <c r="M36" s="16"/>
      <c r="N36" s="15"/>
      <c r="O36" s="15"/>
      <c r="P36" s="15"/>
      <c r="Q36" s="15"/>
      <c r="R36" s="15"/>
      <c r="S36" s="18"/>
      <c r="T36" s="13"/>
      <c r="U36" s="19"/>
      <c r="V36" s="1"/>
      <c r="W36" s="13"/>
      <c r="X36" s="13"/>
      <c r="Y36" s="13"/>
      <c r="Z36" s="13"/>
      <c r="AA36" s="13"/>
      <c r="AB36" s="13"/>
      <c r="AC36" s="13"/>
      <c r="AD36" s="13"/>
      <c r="AE36" s="20"/>
      <c r="AF36" s="20"/>
      <c r="AG36" s="20"/>
    </row>
    <row r="37" spans="1:33" ht="15.75" customHeight="1" x14ac:dyDescent="0.2">
      <c r="A37" s="13"/>
      <c r="B37" s="13"/>
      <c r="C37" s="24"/>
      <c r="D37" s="15"/>
      <c r="E37" s="15"/>
      <c r="F37" s="14"/>
      <c r="G37" s="14"/>
      <c r="H37" s="14"/>
      <c r="I37" s="15"/>
      <c r="J37" s="15"/>
      <c r="K37" s="15"/>
      <c r="L37" s="15"/>
      <c r="M37" s="16"/>
      <c r="N37" s="15"/>
      <c r="O37" s="15"/>
      <c r="P37" s="15"/>
      <c r="Q37" s="15"/>
      <c r="R37" s="15"/>
      <c r="S37" s="18"/>
      <c r="T37" s="13"/>
      <c r="U37" s="19"/>
      <c r="V37" s="1"/>
      <c r="W37" s="13"/>
      <c r="X37" s="13"/>
      <c r="Y37" s="13"/>
      <c r="Z37" s="13"/>
      <c r="AA37" s="13"/>
      <c r="AB37" s="13"/>
      <c r="AC37" s="13"/>
      <c r="AD37" s="13"/>
      <c r="AE37" s="20"/>
      <c r="AF37" s="20"/>
      <c r="AG37" s="20"/>
    </row>
    <row r="38" spans="1:33" ht="15.75" customHeight="1" x14ac:dyDescent="0.2">
      <c r="A38" s="13"/>
      <c r="B38" s="13"/>
      <c r="C38" s="24"/>
      <c r="D38" s="15"/>
      <c r="E38" s="15"/>
      <c r="F38" s="14"/>
      <c r="G38" s="14"/>
      <c r="H38" s="14"/>
      <c r="I38" s="15"/>
      <c r="J38" s="15"/>
      <c r="K38" s="15"/>
      <c r="L38" s="15"/>
      <c r="M38" s="16"/>
      <c r="N38" s="15"/>
      <c r="O38" s="15"/>
      <c r="P38" s="15"/>
      <c r="Q38" s="15"/>
      <c r="R38" s="15"/>
      <c r="S38" s="18"/>
      <c r="T38" s="13"/>
      <c r="U38" s="19"/>
      <c r="V38" s="1"/>
      <c r="W38" s="13"/>
      <c r="X38" s="13"/>
      <c r="Y38" s="13"/>
      <c r="Z38" s="13"/>
      <c r="AA38" s="13"/>
      <c r="AB38" s="13"/>
      <c r="AC38" s="13"/>
      <c r="AD38" s="13"/>
      <c r="AE38" s="20"/>
      <c r="AF38" s="20"/>
      <c r="AG38" s="20"/>
    </row>
    <row r="39" spans="1:33" ht="15.75" customHeight="1" x14ac:dyDescent="0.2">
      <c r="A39" s="13"/>
      <c r="B39" s="13"/>
      <c r="C39" s="24"/>
      <c r="D39" s="15"/>
      <c r="E39" s="15"/>
      <c r="F39" s="14"/>
      <c r="G39" s="14"/>
      <c r="H39" s="14"/>
      <c r="I39" s="15"/>
      <c r="J39" s="15"/>
      <c r="K39" s="15"/>
      <c r="L39" s="15"/>
      <c r="M39" s="16"/>
      <c r="N39" s="15"/>
      <c r="O39" s="15"/>
      <c r="P39" s="15"/>
      <c r="Q39" s="15"/>
      <c r="R39" s="15"/>
      <c r="S39" s="18"/>
      <c r="T39" s="13"/>
      <c r="U39" s="19"/>
      <c r="V39" s="1"/>
      <c r="W39" s="13"/>
      <c r="X39" s="13"/>
      <c r="Y39" s="13"/>
      <c r="Z39" s="13"/>
      <c r="AA39" s="13"/>
      <c r="AB39" s="13"/>
      <c r="AC39" s="13"/>
      <c r="AD39" s="13"/>
      <c r="AE39" s="20"/>
      <c r="AF39" s="20"/>
      <c r="AG39" s="20"/>
    </row>
    <row r="40" spans="1:33" ht="15.75" customHeight="1" x14ac:dyDescent="0.2">
      <c r="A40" s="13"/>
      <c r="B40" s="13"/>
      <c r="C40" s="24"/>
      <c r="D40" s="15"/>
      <c r="E40" s="15"/>
      <c r="F40" s="14"/>
      <c r="G40" s="14"/>
      <c r="H40" s="14"/>
      <c r="I40" s="15"/>
      <c r="J40" s="15"/>
      <c r="K40" s="15"/>
      <c r="L40" s="15"/>
      <c r="M40" s="16"/>
      <c r="N40" s="15"/>
      <c r="O40" s="15"/>
      <c r="P40" s="15"/>
      <c r="Q40" s="15"/>
      <c r="R40" s="15"/>
      <c r="S40" s="18"/>
      <c r="T40" s="13"/>
      <c r="U40" s="19"/>
      <c r="V40" s="1"/>
      <c r="W40" s="13"/>
      <c r="X40" s="13"/>
      <c r="Y40" s="13"/>
      <c r="Z40" s="13"/>
      <c r="AA40" s="13"/>
      <c r="AB40" s="13"/>
      <c r="AC40" s="13"/>
      <c r="AD40" s="13"/>
      <c r="AE40" s="20"/>
      <c r="AF40" s="20"/>
      <c r="AG40" s="20"/>
    </row>
    <row r="41" spans="1:33" ht="15.75" customHeight="1" x14ac:dyDescent="0.2">
      <c r="A41" s="13"/>
      <c r="B41" s="13"/>
      <c r="C41" s="24"/>
      <c r="D41" s="15"/>
      <c r="E41" s="15"/>
      <c r="F41" s="14"/>
      <c r="G41" s="14"/>
      <c r="H41" s="14"/>
      <c r="I41" s="15"/>
      <c r="J41" s="15"/>
      <c r="K41" s="15"/>
      <c r="L41" s="15"/>
      <c r="M41" s="16"/>
      <c r="N41" s="15"/>
      <c r="O41" s="15"/>
      <c r="P41" s="15"/>
      <c r="Q41" s="15"/>
      <c r="R41" s="15"/>
      <c r="S41" s="18"/>
      <c r="T41" s="13"/>
      <c r="U41" s="19"/>
      <c r="V41" s="1"/>
      <c r="W41" s="13"/>
      <c r="X41" s="13"/>
      <c r="Y41" s="13"/>
      <c r="Z41" s="13"/>
      <c r="AA41" s="13"/>
      <c r="AB41" s="13"/>
      <c r="AC41" s="13"/>
      <c r="AD41" s="13"/>
      <c r="AE41" s="20"/>
      <c r="AF41" s="20"/>
      <c r="AG41" s="20"/>
    </row>
    <row r="42" spans="1:33" ht="15.75" customHeight="1" x14ac:dyDescent="0.2">
      <c r="A42" s="13"/>
      <c r="B42" s="13"/>
      <c r="C42" s="24"/>
      <c r="D42" s="15"/>
      <c r="E42" s="15"/>
      <c r="F42" s="14"/>
      <c r="G42" s="14"/>
      <c r="H42" s="14"/>
      <c r="I42" s="15"/>
      <c r="J42" s="15"/>
      <c r="K42" s="15"/>
      <c r="L42" s="15"/>
      <c r="M42" s="16"/>
      <c r="N42" s="15"/>
      <c r="O42" s="15"/>
      <c r="P42" s="15"/>
      <c r="Q42" s="15"/>
      <c r="R42" s="15"/>
      <c r="S42" s="18"/>
      <c r="T42" s="13"/>
      <c r="U42" s="19"/>
      <c r="V42" s="1"/>
      <c r="W42" s="13"/>
      <c r="X42" s="13"/>
      <c r="Y42" s="13"/>
      <c r="Z42" s="13"/>
      <c r="AA42" s="13"/>
      <c r="AB42" s="13"/>
      <c r="AC42" s="13"/>
      <c r="AD42" s="13"/>
      <c r="AE42" s="20"/>
      <c r="AF42" s="20"/>
      <c r="AG42" s="20"/>
    </row>
    <row r="43" spans="1:33" ht="15.75" customHeight="1" x14ac:dyDescent="0.2">
      <c r="A43" s="13"/>
      <c r="B43" s="13"/>
      <c r="C43" s="24"/>
      <c r="D43" s="15"/>
      <c r="E43" s="15"/>
      <c r="F43" s="14"/>
      <c r="G43" s="14"/>
      <c r="H43" s="14"/>
      <c r="I43" s="15"/>
      <c r="J43" s="15"/>
      <c r="K43" s="15"/>
      <c r="L43" s="15"/>
      <c r="M43" s="16"/>
      <c r="N43" s="15"/>
      <c r="O43" s="15"/>
      <c r="P43" s="15"/>
      <c r="Q43" s="15"/>
      <c r="R43" s="15"/>
      <c r="S43" s="18"/>
      <c r="T43" s="13"/>
      <c r="U43" s="19"/>
      <c r="V43" s="1"/>
      <c r="W43" s="13"/>
      <c r="X43" s="13"/>
      <c r="Y43" s="13"/>
      <c r="Z43" s="13"/>
      <c r="AA43" s="13"/>
      <c r="AB43" s="13"/>
      <c r="AC43" s="13"/>
      <c r="AD43" s="13"/>
      <c r="AE43" s="20"/>
      <c r="AF43" s="20"/>
      <c r="AG43" s="20"/>
    </row>
    <row r="44" spans="1:33" ht="15.75" customHeight="1" x14ac:dyDescent="0.2">
      <c r="A44" s="13"/>
      <c r="B44" s="13"/>
      <c r="C44" s="24"/>
      <c r="D44" s="15"/>
      <c r="E44" s="15"/>
      <c r="F44" s="14"/>
      <c r="G44" s="14"/>
      <c r="H44" s="14"/>
      <c r="I44" s="15"/>
      <c r="J44" s="15"/>
      <c r="K44" s="15"/>
      <c r="L44" s="15"/>
      <c r="M44" s="16"/>
      <c r="N44" s="15"/>
      <c r="O44" s="15"/>
      <c r="P44" s="15"/>
      <c r="Q44" s="15"/>
      <c r="R44" s="15"/>
      <c r="S44" s="18"/>
      <c r="T44" s="13"/>
      <c r="U44" s="19"/>
      <c r="V44" s="1"/>
      <c r="W44" s="13"/>
      <c r="X44" s="13"/>
      <c r="Y44" s="13"/>
      <c r="Z44" s="13"/>
      <c r="AA44" s="13"/>
      <c r="AB44" s="13"/>
      <c r="AC44" s="13"/>
      <c r="AD44" s="13"/>
      <c r="AE44" s="20"/>
      <c r="AF44" s="20"/>
      <c r="AG44" s="20"/>
    </row>
    <row r="45" spans="1:33" ht="15.75" customHeight="1" x14ac:dyDescent="0.2">
      <c r="A45" s="13"/>
      <c r="B45" s="13"/>
      <c r="C45" s="24"/>
      <c r="D45" s="15"/>
      <c r="E45" s="15"/>
      <c r="F45" s="14"/>
      <c r="G45" s="14"/>
      <c r="H45" s="14"/>
      <c r="I45" s="15"/>
      <c r="J45" s="15"/>
      <c r="K45" s="15"/>
      <c r="L45" s="15"/>
      <c r="M45" s="16"/>
      <c r="N45" s="15"/>
      <c r="O45" s="15"/>
      <c r="P45" s="15"/>
      <c r="Q45" s="15"/>
      <c r="R45" s="15"/>
      <c r="S45" s="18"/>
      <c r="T45" s="13"/>
      <c r="U45" s="19"/>
      <c r="V45" s="1"/>
      <c r="W45" s="13"/>
      <c r="X45" s="13"/>
      <c r="Y45" s="13"/>
      <c r="Z45" s="13"/>
      <c r="AA45" s="13"/>
      <c r="AB45" s="13"/>
      <c r="AC45" s="13"/>
      <c r="AD45" s="13"/>
      <c r="AE45" s="20"/>
      <c r="AF45" s="20"/>
      <c r="AG45" s="20"/>
    </row>
    <row r="46" spans="1:33" ht="15.75" customHeight="1" x14ac:dyDescent="0.2">
      <c r="A46" s="13"/>
      <c r="B46" s="13"/>
      <c r="C46" s="24"/>
      <c r="D46" s="15"/>
      <c r="E46" s="15"/>
      <c r="F46" s="14"/>
      <c r="G46" s="14"/>
      <c r="H46" s="14"/>
      <c r="I46" s="15"/>
      <c r="J46" s="15"/>
      <c r="K46" s="15"/>
      <c r="L46" s="15"/>
      <c r="M46" s="16"/>
      <c r="N46" s="15"/>
      <c r="O46" s="15"/>
      <c r="P46" s="15"/>
      <c r="Q46" s="15"/>
      <c r="R46" s="15"/>
      <c r="S46" s="18"/>
      <c r="T46" s="13"/>
      <c r="U46" s="19"/>
      <c r="V46" s="1"/>
      <c r="W46" s="13"/>
      <c r="X46" s="13"/>
      <c r="Y46" s="13"/>
      <c r="Z46" s="13"/>
      <c r="AA46" s="13"/>
      <c r="AB46" s="13"/>
      <c r="AC46" s="13"/>
      <c r="AD46" s="13"/>
      <c r="AE46" s="20"/>
      <c r="AF46" s="20"/>
      <c r="AG46" s="20"/>
    </row>
    <row r="47" spans="1:33" ht="15.75" customHeight="1" x14ac:dyDescent="0.2">
      <c r="A47" s="13"/>
      <c r="B47" s="13"/>
      <c r="C47" s="24"/>
      <c r="D47" s="15"/>
      <c r="E47" s="15"/>
      <c r="F47" s="14"/>
      <c r="G47" s="14"/>
      <c r="H47" s="14"/>
      <c r="I47" s="15"/>
      <c r="J47" s="15"/>
      <c r="K47" s="15"/>
      <c r="L47" s="15"/>
      <c r="M47" s="16"/>
      <c r="N47" s="15"/>
      <c r="O47" s="15"/>
      <c r="P47" s="15"/>
      <c r="Q47" s="15"/>
      <c r="R47" s="15"/>
      <c r="S47" s="18"/>
      <c r="T47" s="13"/>
      <c r="U47" s="19"/>
      <c r="V47" s="1"/>
      <c r="W47" s="13"/>
      <c r="X47" s="13"/>
      <c r="Y47" s="13"/>
      <c r="Z47" s="13"/>
      <c r="AA47" s="13"/>
      <c r="AB47" s="13"/>
      <c r="AC47" s="13"/>
      <c r="AD47" s="13"/>
      <c r="AE47" s="20"/>
      <c r="AF47" s="20"/>
      <c r="AG47" s="20"/>
    </row>
    <row r="48" spans="1:33" ht="15.75" customHeight="1" x14ac:dyDescent="0.2">
      <c r="A48" s="13"/>
      <c r="B48" s="13"/>
      <c r="C48" s="24"/>
      <c r="D48" s="15"/>
      <c r="E48" s="15"/>
      <c r="F48" s="14"/>
      <c r="G48" s="14"/>
      <c r="H48" s="14"/>
      <c r="I48" s="15"/>
      <c r="J48" s="15"/>
      <c r="K48" s="15"/>
      <c r="L48" s="15"/>
      <c r="M48" s="16"/>
      <c r="N48" s="15"/>
      <c r="O48" s="15"/>
      <c r="P48" s="15"/>
      <c r="Q48" s="15"/>
      <c r="R48" s="15"/>
      <c r="S48" s="18"/>
      <c r="T48" s="13"/>
      <c r="U48" s="19"/>
      <c r="V48" s="1"/>
      <c r="W48" s="13"/>
      <c r="X48" s="13"/>
      <c r="Y48" s="13"/>
      <c r="Z48" s="13"/>
      <c r="AA48" s="13"/>
      <c r="AB48" s="13"/>
      <c r="AC48" s="13"/>
      <c r="AD48" s="13"/>
      <c r="AE48" s="20"/>
      <c r="AF48" s="20"/>
      <c r="AG48" s="20"/>
    </row>
    <row r="49" spans="1:33" ht="15.75" customHeight="1" x14ac:dyDescent="0.2">
      <c r="A49" s="13"/>
      <c r="B49" s="13"/>
      <c r="C49" s="24"/>
      <c r="D49" s="15"/>
      <c r="E49" s="15"/>
      <c r="F49" s="14"/>
      <c r="G49" s="14"/>
      <c r="H49" s="14"/>
      <c r="I49" s="15"/>
      <c r="J49" s="15"/>
      <c r="K49" s="15"/>
      <c r="L49" s="15"/>
      <c r="M49" s="16"/>
      <c r="N49" s="15"/>
      <c r="O49" s="15"/>
      <c r="P49" s="15"/>
      <c r="Q49" s="15"/>
      <c r="R49" s="15"/>
      <c r="S49" s="18"/>
      <c r="T49" s="13"/>
      <c r="U49" s="19"/>
      <c r="V49" s="1"/>
      <c r="W49" s="13"/>
      <c r="X49" s="13"/>
      <c r="Y49" s="13"/>
      <c r="Z49" s="13"/>
      <c r="AA49" s="13"/>
      <c r="AB49" s="13"/>
      <c r="AC49" s="13"/>
      <c r="AD49" s="13"/>
      <c r="AE49" s="20"/>
      <c r="AF49" s="20"/>
      <c r="AG49" s="20"/>
    </row>
    <row r="50" spans="1:33" ht="15.75" customHeight="1" x14ac:dyDescent="0.2">
      <c r="A50" s="13"/>
      <c r="B50" s="13"/>
      <c r="C50" s="24"/>
      <c r="D50" s="15"/>
      <c r="E50" s="15"/>
      <c r="F50" s="14"/>
      <c r="G50" s="14"/>
      <c r="H50" s="14"/>
      <c r="I50" s="15"/>
      <c r="J50" s="15"/>
      <c r="K50" s="15"/>
      <c r="L50" s="15"/>
      <c r="M50" s="16"/>
      <c r="N50" s="15"/>
      <c r="O50" s="15"/>
      <c r="P50" s="15"/>
      <c r="Q50" s="15"/>
      <c r="R50" s="15"/>
      <c r="S50" s="18"/>
      <c r="T50" s="13"/>
      <c r="U50" s="19"/>
      <c r="V50" s="1"/>
      <c r="W50" s="13"/>
      <c r="X50" s="13"/>
      <c r="Y50" s="13"/>
      <c r="Z50" s="13"/>
      <c r="AA50" s="13"/>
      <c r="AB50" s="13"/>
      <c r="AC50" s="13"/>
      <c r="AD50" s="13"/>
      <c r="AE50" s="20"/>
      <c r="AF50" s="20"/>
      <c r="AG50" s="20"/>
    </row>
    <row r="51" spans="1:33" ht="15.75" customHeight="1" x14ac:dyDescent="0.2">
      <c r="A51" s="13"/>
      <c r="B51" s="13"/>
      <c r="C51" s="24"/>
      <c r="D51" s="15"/>
      <c r="E51" s="15"/>
      <c r="F51" s="14"/>
      <c r="G51" s="14"/>
      <c r="H51" s="14"/>
      <c r="I51" s="15"/>
      <c r="J51" s="15"/>
      <c r="K51" s="15"/>
      <c r="L51" s="15"/>
      <c r="M51" s="16"/>
      <c r="N51" s="15"/>
      <c r="O51" s="15"/>
      <c r="P51" s="15"/>
      <c r="Q51" s="15"/>
      <c r="R51" s="15"/>
      <c r="S51" s="18"/>
      <c r="T51" s="13"/>
      <c r="U51" s="19"/>
      <c r="V51" s="1"/>
      <c r="W51" s="13"/>
      <c r="X51" s="13"/>
      <c r="Y51" s="13"/>
      <c r="Z51" s="13"/>
      <c r="AA51" s="13"/>
      <c r="AB51" s="13"/>
      <c r="AC51" s="13"/>
      <c r="AD51" s="13"/>
      <c r="AE51" s="20"/>
      <c r="AF51" s="20"/>
      <c r="AG51" s="20"/>
    </row>
    <row r="52" spans="1:33" ht="15.75" customHeight="1" x14ac:dyDescent="0.2">
      <c r="A52" s="13"/>
      <c r="B52" s="13"/>
      <c r="C52" s="24"/>
      <c r="D52" s="15"/>
      <c r="E52" s="15"/>
      <c r="F52" s="14"/>
      <c r="G52" s="14"/>
      <c r="H52" s="14"/>
      <c r="I52" s="15"/>
      <c r="J52" s="15"/>
      <c r="K52" s="15"/>
      <c r="L52" s="15"/>
      <c r="M52" s="16"/>
      <c r="N52" s="15"/>
      <c r="O52" s="15"/>
      <c r="P52" s="15"/>
      <c r="Q52" s="15"/>
      <c r="R52" s="15"/>
      <c r="S52" s="18"/>
      <c r="T52" s="13"/>
      <c r="U52" s="19"/>
      <c r="V52" s="1"/>
      <c r="W52" s="13"/>
      <c r="X52" s="13"/>
      <c r="Y52" s="13"/>
      <c r="Z52" s="13"/>
      <c r="AA52" s="13"/>
      <c r="AB52" s="13"/>
      <c r="AC52" s="13"/>
      <c r="AD52" s="13"/>
      <c r="AE52" s="20"/>
      <c r="AF52" s="20"/>
      <c r="AG52" s="20"/>
    </row>
    <row r="53" spans="1:33" ht="15.75" customHeight="1" x14ac:dyDescent="0.2">
      <c r="A53" s="13"/>
      <c r="B53" s="13"/>
      <c r="C53" s="24"/>
      <c r="D53" s="15"/>
      <c r="E53" s="15"/>
      <c r="F53" s="14"/>
      <c r="G53" s="14"/>
      <c r="H53" s="14"/>
      <c r="I53" s="15"/>
      <c r="J53" s="15"/>
      <c r="K53" s="15"/>
      <c r="L53" s="15"/>
      <c r="M53" s="16"/>
      <c r="N53" s="15"/>
      <c r="O53" s="15"/>
      <c r="P53" s="15"/>
      <c r="Q53" s="15"/>
      <c r="R53" s="15"/>
      <c r="S53" s="18"/>
      <c r="T53" s="13"/>
      <c r="U53" s="19"/>
      <c r="V53" s="1"/>
      <c r="W53" s="13"/>
      <c r="X53" s="13"/>
      <c r="Y53" s="13"/>
      <c r="Z53" s="13"/>
      <c r="AA53" s="13"/>
      <c r="AB53" s="13"/>
      <c r="AC53" s="13"/>
      <c r="AD53" s="13"/>
      <c r="AE53" s="20"/>
      <c r="AF53" s="20"/>
      <c r="AG53" s="20"/>
    </row>
    <row r="54" spans="1:33" ht="15.75" customHeight="1" x14ac:dyDescent="0.2">
      <c r="A54" s="13"/>
      <c r="B54" s="13"/>
      <c r="C54" s="24"/>
      <c r="D54" s="15"/>
      <c r="E54" s="15"/>
      <c r="F54" s="14"/>
      <c r="G54" s="14"/>
      <c r="H54" s="14"/>
      <c r="I54" s="15"/>
      <c r="J54" s="15"/>
      <c r="K54" s="15"/>
      <c r="L54" s="15"/>
      <c r="M54" s="16"/>
      <c r="N54" s="15"/>
      <c r="O54" s="15"/>
      <c r="P54" s="15"/>
      <c r="Q54" s="15"/>
      <c r="R54" s="15"/>
      <c r="S54" s="18"/>
      <c r="T54" s="13"/>
      <c r="U54" s="19"/>
      <c r="V54" s="1"/>
      <c r="W54" s="13"/>
      <c r="X54" s="13"/>
      <c r="Y54" s="13"/>
      <c r="Z54" s="13"/>
      <c r="AA54" s="13"/>
      <c r="AB54" s="13"/>
      <c r="AC54" s="13"/>
      <c r="AD54" s="13"/>
      <c r="AE54" s="20"/>
      <c r="AF54" s="20"/>
      <c r="AG54" s="20"/>
    </row>
    <row r="55" spans="1:33" ht="15.75" customHeight="1" x14ac:dyDescent="0.2">
      <c r="A55" s="13"/>
      <c r="B55" s="13"/>
      <c r="C55" s="24"/>
      <c r="D55" s="15"/>
      <c r="E55" s="15"/>
      <c r="F55" s="14"/>
      <c r="G55" s="14"/>
      <c r="H55" s="14"/>
      <c r="I55" s="15"/>
      <c r="J55" s="15"/>
      <c r="K55" s="15"/>
      <c r="L55" s="15"/>
      <c r="M55" s="16"/>
      <c r="N55" s="15"/>
      <c r="O55" s="15"/>
      <c r="P55" s="15"/>
      <c r="Q55" s="15"/>
      <c r="R55" s="15"/>
      <c r="S55" s="18"/>
      <c r="T55" s="13"/>
      <c r="U55" s="19"/>
      <c r="V55" s="1"/>
      <c r="W55" s="13"/>
      <c r="X55" s="13"/>
      <c r="Y55" s="13"/>
      <c r="Z55" s="13"/>
      <c r="AA55" s="13"/>
      <c r="AB55" s="13"/>
      <c r="AC55" s="13"/>
      <c r="AD55" s="13"/>
      <c r="AE55" s="20"/>
      <c r="AF55" s="20"/>
      <c r="AG55" s="20"/>
    </row>
    <row r="56" spans="1:33" ht="15.75" customHeight="1" x14ac:dyDescent="0.2">
      <c r="A56" s="13"/>
      <c r="B56" s="13"/>
      <c r="C56" s="24"/>
      <c r="D56" s="15"/>
      <c r="E56" s="15"/>
      <c r="F56" s="14"/>
      <c r="G56" s="14"/>
      <c r="H56" s="14"/>
      <c r="I56" s="15"/>
      <c r="J56" s="15"/>
      <c r="K56" s="15"/>
      <c r="L56" s="15"/>
      <c r="M56" s="16"/>
      <c r="N56" s="15"/>
      <c r="O56" s="15"/>
      <c r="P56" s="15"/>
      <c r="Q56" s="15"/>
      <c r="R56" s="15"/>
      <c r="S56" s="18"/>
      <c r="T56" s="13"/>
      <c r="U56" s="19"/>
      <c r="V56" s="1"/>
      <c r="W56" s="13"/>
      <c r="X56" s="13"/>
      <c r="Y56" s="13"/>
      <c r="Z56" s="13"/>
      <c r="AA56" s="13"/>
      <c r="AB56" s="13"/>
      <c r="AC56" s="13"/>
      <c r="AD56" s="13"/>
      <c r="AE56" s="20"/>
      <c r="AF56" s="20"/>
      <c r="AG56" s="20"/>
    </row>
    <row r="57" spans="1:33" ht="15.75" customHeight="1" x14ac:dyDescent="0.2">
      <c r="A57" s="13"/>
      <c r="B57" s="13"/>
      <c r="C57" s="24"/>
      <c r="D57" s="15"/>
      <c r="E57" s="15"/>
      <c r="F57" s="14"/>
      <c r="G57" s="14"/>
      <c r="H57" s="14"/>
      <c r="I57" s="15"/>
      <c r="J57" s="15"/>
      <c r="K57" s="15"/>
      <c r="L57" s="15"/>
      <c r="M57" s="16"/>
      <c r="N57" s="15"/>
      <c r="O57" s="15"/>
      <c r="P57" s="15"/>
      <c r="Q57" s="15"/>
      <c r="R57" s="15"/>
      <c r="S57" s="18"/>
      <c r="T57" s="13"/>
      <c r="U57" s="19"/>
      <c r="V57" s="1"/>
      <c r="W57" s="13"/>
      <c r="X57" s="13"/>
      <c r="Y57" s="13"/>
      <c r="Z57" s="13"/>
      <c r="AA57" s="13"/>
      <c r="AB57" s="13"/>
      <c r="AC57" s="13"/>
      <c r="AD57" s="13"/>
      <c r="AE57" s="20"/>
      <c r="AF57" s="20"/>
      <c r="AG57" s="20"/>
    </row>
    <row r="58" spans="1:33" ht="15.75" customHeight="1" x14ac:dyDescent="0.2">
      <c r="A58" s="13"/>
      <c r="B58" s="13"/>
      <c r="C58" s="24"/>
      <c r="D58" s="15"/>
      <c r="E58" s="15"/>
      <c r="F58" s="14"/>
      <c r="G58" s="14"/>
      <c r="H58" s="14"/>
      <c r="I58" s="15"/>
      <c r="J58" s="15"/>
      <c r="K58" s="15"/>
      <c r="L58" s="15"/>
      <c r="M58" s="16"/>
      <c r="N58" s="15"/>
      <c r="O58" s="15"/>
      <c r="P58" s="15"/>
      <c r="Q58" s="15"/>
      <c r="R58" s="15"/>
      <c r="S58" s="18"/>
      <c r="T58" s="13"/>
      <c r="U58" s="19"/>
      <c r="V58" s="1"/>
      <c r="W58" s="13"/>
      <c r="X58" s="13"/>
      <c r="Y58" s="13"/>
      <c r="Z58" s="13"/>
      <c r="AA58" s="13"/>
      <c r="AB58" s="13"/>
      <c r="AC58" s="13"/>
      <c r="AD58" s="13"/>
      <c r="AE58" s="20"/>
      <c r="AF58" s="20"/>
      <c r="AG58" s="20"/>
    </row>
    <row r="59" spans="1:33" ht="15.75" customHeight="1" x14ac:dyDescent="0.2">
      <c r="A59" s="13"/>
      <c r="B59" s="13"/>
      <c r="C59" s="24"/>
      <c r="D59" s="15"/>
      <c r="E59" s="15"/>
      <c r="F59" s="14"/>
      <c r="G59" s="14"/>
      <c r="H59" s="14"/>
      <c r="I59" s="15"/>
      <c r="J59" s="15"/>
      <c r="K59" s="15"/>
      <c r="L59" s="15"/>
      <c r="M59" s="16"/>
      <c r="N59" s="15"/>
      <c r="O59" s="15"/>
      <c r="P59" s="15"/>
      <c r="Q59" s="15"/>
      <c r="R59" s="15"/>
      <c r="S59" s="18"/>
      <c r="T59" s="13"/>
      <c r="U59" s="19"/>
      <c r="V59" s="1"/>
      <c r="W59" s="13"/>
      <c r="X59" s="13"/>
      <c r="Y59" s="13"/>
      <c r="Z59" s="13"/>
      <c r="AA59" s="13"/>
      <c r="AB59" s="13"/>
      <c r="AC59" s="13"/>
      <c r="AD59" s="13"/>
      <c r="AE59" s="20"/>
      <c r="AF59" s="20"/>
      <c r="AG59" s="20"/>
    </row>
    <row r="60" spans="1:33" ht="15.75" customHeight="1" x14ac:dyDescent="0.2">
      <c r="A60" s="13"/>
      <c r="B60" s="13"/>
      <c r="C60" s="24"/>
      <c r="D60" s="15"/>
      <c r="E60" s="15"/>
      <c r="F60" s="14"/>
      <c r="G60" s="14"/>
      <c r="H60" s="14"/>
      <c r="I60" s="15"/>
      <c r="J60" s="15"/>
      <c r="K60" s="15"/>
      <c r="L60" s="15"/>
      <c r="M60" s="16"/>
      <c r="N60" s="15"/>
      <c r="O60" s="15"/>
      <c r="P60" s="15"/>
      <c r="Q60" s="15"/>
      <c r="R60" s="15"/>
      <c r="S60" s="18"/>
      <c r="T60" s="13"/>
      <c r="U60" s="19"/>
      <c r="V60" s="1"/>
      <c r="W60" s="13"/>
      <c r="X60" s="13"/>
      <c r="Y60" s="13"/>
      <c r="Z60" s="13"/>
      <c r="AA60" s="13"/>
      <c r="AB60" s="13"/>
      <c r="AC60" s="13"/>
      <c r="AD60" s="13"/>
      <c r="AE60" s="20"/>
      <c r="AF60" s="20"/>
      <c r="AG60" s="20"/>
    </row>
    <row r="61" spans="1:33" ht="15.75" customHeight="1" x14ac:dyDescent="0.2">
      <c r="A61" s="13"/>
      <c r="B61" s="13"/>
      <c r="C61" s="24"/>
      <c r="D61" s="15"/>
      <c r="E61" s="15"/>
      <c r="F61" s="14"/>
      <c r="G61" s="14"/>
      <c r="H61" s="14"/>
      <c r="I61" s="15"/>
      <c r="J61" s="15"/>
      <c r="K61" s="15"/>
      <c r="L61" s="15"/>
      <c r="M61" s="16"/>
      <c r="N61" s="15"/>
      <c r="O61" s="15"/>
      <c r="P61" s="15"/>
      <c r="Q61" s="15"/>
      <c r="R61" s="15"/>
      <c r="S61" s="18"/>
      <c r="T61" s="13"/>
      <c r="U61" s="19"/>
      <c r="V61" s="1"/>
      <c r="W61" s="13"/>
      <c r="X61" s="13"/>
      <c r="Y61" s="13"/>
      <c r="Z61" s="13"/>
      <c r="AA61" s="13"/>
      <c r="AB61" s="13"/>
      <c r="AC61" s="13"/>
      <c r="AD61" s="13"/>
      <c r="AE61" s="20"/>
      <c r="AF61" s="20"/>
      <c r="AG61" s="20"/>
    </row>
    <row r="62" spans="1:33" ht="15.75" customHeight="1" x14ac:dyDescent="0.2">
      <c r="A62" s="13"/>
      <c r="B62" s="13"/>
      <c r="C62" s="24"/>
      <c r="D62" s="15"/>
      <c r="E62" s="15"/>
      <c r="F62" s="14"/>
      <c r="G62" s="14"/>
      <c r="H62" s="14"/>
      <c r="I62" s="15"/>
      <c r="J62" s="15"/>
      <c r="K62" s="15"/>
      <c r="L62" s="15"/>
      <c r="M62" s="16"/>
      <c r="N62" s="15"/>
      <c r="O62" s="15"/>
      <c r="P62" s="15"/>
      <c r="Q62" s="15"/>
      <c r="R62" s="15"/>
      <c r="S62" s="18"/>
      <c r="T62" s="13"/>
      <c r="U62" s="19"/>
      <c r="V62" s="1"/>
      <c r="W62" s="13"/>
      <c r="X62" s="13"/>
      <c r="Y62" s="13"/>
      <c r="Z62" s="13"/>
      <c r="AA62" s="13"/>
      <c r="AB62" s="13"/>
      <c r="AC62" s="13"/>
      <c r="AD62" s="13"/>
      <c r="AE62" s="20"/>
      <c r="AF62" s="20"/>
      <c r="AG62" s="20"/>
    </row>
    <row r="63" spans="1:33" ht="15.75" customHeight="1" x14ac:dyDescent="0.2">
      <c r="A63" s="13"/>
      <c r="B63" s="13"/>
      <c r="C63" s="24"/>
      <c r="D63" s="15"/>
      <c r="E63" s="15"/>
      <c r="F63" s="14"/>
      <c r="G63" s="14"/>
      <c r="H63" s="14"/>
      <c r="I63" s="15"/>
      <c r="J63" s="15"/>
      <c r="K63" s="15"/>
      <c r="L63" s="15"/>
      <c r="M63" s="16"/>
      <c r="N63" s="15"/>
      <c r="O63" s="15"/>
      <c r="P63" s="15"/>
      <c r="Q63" s="15"/>
      <c r="R63" s="15"/>
      <c r="S63" s="18"/>
      <c r="T63" s="13"/>
      <c r="U63" s="19"/>
      <c r="V63" s="1"/>
      <c r="W63" s="13"/>
      <c r="X63" s="13"/>
      <c r="Y63" s="13"/>
      <c r="Z63" s="13"/>
      <c r="AA63" s="13"/>
      <c r="AB63" s="13"/>
      <c r="AC63" s="13"/>
      <c r="AD63" s="13"/>
      <c r="AE63" s="20"/>
      <c r="AF63" s="20"/>
      <c r="AG63" s="20"/>
    </row>
    <row r="64" spans="1:33" ht="15.75" customHeight="1" x14ac:dyDescent="0.2">
      <c r="A64" s="13"/>
      <c r="B64" s="13"/>
      <c r="C64" s="24"/>
      <c r="D64" s="15"/>
      <c r="E64" s="15"/>
      <c r="F64" s="14"/>
      <c r="G64" s="14"/>
      <c r="H64" s="14"/>
      <c r="I64" s="15"/>
      <c r="J64" s="15"/>
      <c r="K64" s="15"/>
      <c r="L64" s="15"/>
      <c r="M64" s="16"/>
      <c r="N64" s="15"/>
      <c r="O64" s="15"/>
      <c r="P64" s="15"/>
      <c r="Q64" s="15"/>
      <c r="R64" s="15"/>
      <c r="S64" s="18"/>
      <c r="T64" s="13"/>
      <c r="U64" s="19"/>
      <c r="V64" s="1"/>
      <c r="W64" s="13"/>
      <c r="X64" s="13"/>
      <c r="Y64" s="13"/>
      <c r="Z64" s="13"/>
      <c r="AA64" s="13"/>
      <c r="AB64" s="13"/>
      <c r="AC64" s="13"/>
      <c r="AD64" s="13"/>
      <c r="AE64" s="20"/>
      <c r="AF64" s="20"/>
      <c r="AG64" s="20"/>
    </row>
    <row r="65" spans="1:33" ht="15.75" customHeight="1" x14ac:dyDescent="0.2">
      <c r="A65" s="13"/>
      <c r="B65" s="13"/>
      <c r="C65" s="24"/>
      <c r="D65" s="15"/>
      <c r="E65" s="15"/>
      <c r="F65" s="14"/>
      <c r="G65" s="14"/>
      <c r="H65" s="14"/>
      <c r="I65" s="15"/>
      <c r="J65" s="15"/>
      <c r="K65" s="15"/>
      <c r="L65" s="15"/>
      <c r="M65" s="16"/>
      <c r="N65" s="15"/>
      <c r="O65" s="15"/>
      <c r="P65" s="15"/>
      <c r="Q65" s="15"/>
      <c r="R65" s="15"/>
      <c r="S65" s="18"/>
      <c r="T65" s="13"/>
      <c r="U65" s="19"/>
      <c r="V65" s="1"/>
      <c r="W65" s="13"/>
      <c r="X65" s="13"/>
      <c r="Y65" s="13"/>
      <c r="Z65" s="13"/>
      <c r="AA65" s="13"/>
      <c r="AB65" s="13"/>
      <c r="AC65" s="13"/>
      <c r="AD65" s="13"/>
      <c r="AE65" s="20"/>
      <c r="AF65" s="20"/>
      <c r="AG65" s="20"/>
    </row>
    <row r="66" spans="1:33" ht="15.75" customHeight="1" x14ac:dyDescent="0.2">
      <c r="A66" s="13"/>
      <c r="B66" s="13"/>
      <c r="C66" s="24"/>
      <c r="D66" s="15"/>
      <c r="E66" s="15"/>
      <c r="F66" s="14"/>
      <c r="G66" s="14"/>
      <c r="H66" s="14"/>
      <c r="I66" s="15"/>
      <c r="J66" s="15"/>
      <c r="K66" s="15"/>
      <c r="L66" s="15"/>
      <c r="M66" s="16"/>
      <c r="N66" s="15"/>
      <c r="O66" s="15"/>
      <c r="P66" s="15"/>
      <c r="Q66" s="15"/>
      <c r="R66" s="15"/>
      <c r="S66" s="18"/>
      <c r="T66" s="13"/>
      <c r="U66" s="19"/>
      <c r="V66" s="1"/>
      <c r="W66" s="13"/>
      <c r="X66" s="13"/>
      <c r="Y66" s="13"/>
      <c r="Z66" s="13"/>
      <c r="AA66" s="13"/>
      <c r="AB66" s="13"/>
      <c r="AC66" s="13"/>
      <c r="AD66" s="13"/>
      <c r="AE66" s="20"/>
      <c r="AF66" s="20"/>
      <c r="AG66" s="20"/>
    </row>
    <row r="67" spans="1:33" ht="15.75" customHeight="1" x14ac:dyDescent="0.2">
      <c r="A67" s="13"/>
      <c r="B67" s="13"/>
      <c r="C67" s="24"/>
      <c r="D67" s="15"/>
      <c r="E67" s="15"/>
      <c r="F67" s="14"/>
      <c r="G67" s="14"/>
      <c r="H67" s="14"/>
      <c r="I67" s="15"/>
      <c r="J67" s="15"/>
      <c r="K67" s="15"/>
      <c r="L67" s="15"/>
      <c r="M67" s="16"/>
      <c r="N67" s="15"/>
      <c r="O67" s="15"/>
      <c r="P67" s="15"/>
      <c r="Q67" s="15"/>
      <c r="R67" s="15"/>
      <c r="S67" s="18"/>
      <c r="T67" s="13"/>
      <c r="U67" s="19"/>
      <c r="V67" s="1"/>
      <c r="W67" s="13"/>
      <c r="X67" s="13"/>
      <c r="Y67" s="13"/>
      <c r="Z67" s="13"/>
      <c r="AA67" s="13"/>
      <c r="AB67" s="13"/>
      <c r="AC67" s="13"/>
      <c r="AD67" s="13"/>
      <c r="AE67" s="20"/>
      <c r="AF67" s="20"/>
      <c r="AG67" s="20"/>
    </row>
    <row r="68" spans="1:33" ht="15.75" customHeight="1" x14ac:dyDescent="0.2">
      <c r="A68" s="13"/>
      <c r="B68" s="13"/>
      <c r="C68" s="24"/>
      <c r="D68" s="15"/>
      <c r="E68" s="15"/>
      <c r="F68" s="14"/>
      <c r="G68" s="14"/>
      <c r="H68" s="14"/>
      <c r="I68" s="15"/>
      <c r="J68" s="15"/>
      <c r="K68" s="15"/>
      <c r="L68" s="15"/>
      <c r="M68" s="16"/>
      <c r="N68" s="15"/>
      <c r="O68" s="15"/>
      <c r="P68" s="15"/>
      <c r="Q68" s="15"/>
      <c r="R68" s="15"/>
      <c r="S68" s="18"/>
      <c r="T68" s="13"/>
      <c r="U68" s="19"/>
      <c r="V68" s="1"/>
      <c r="W68" s="13"/>
      <c r="X68" s="13"/>
      <c r="Y68" s="13"/>
      <c r="Z68" s="13"/>
      <c r="AA68" s="13"/>
      <c r="AB68" s="13"/>
      <c r="AC68" s="13"/>
      <c r="AD68" s="13"/>
      <c r="AE68" s="20"/>
      <c r="AF68" s="20"/>
      <c r="AG68" s="20"/>
    </row>
    <row r="69" spans="1:33" ht="15.75" customHeight="1" x14ac:dyDescent="0.2">
      <c r="A69" s="13"/>
      <c r="B69" s="13"/>
      <c r="C69" s="24"/>
      <c r="D69" s="15"/>
      <c r="E69" s="15"/>
      <c r="F69" s="14"/>
      <c r="G69" s="14"/>
      <c r="H69" s="14"/>
      <c r="I69" s="15"/>
      <c r="J69" s="15"/>
      <c r="K69" s="15"/>
      <c r="L69" s="15"/>
      <c r="M69" s="16"/>
      <c r="N69" s="15"/>
      <c r="O69" s="15"/>
      <c r="P69" s="15"/>
      <c r="Q69" s="15"/>
      <c r="R69" s="15"/>
      <c r="S69" s="18"/>
      <c r="T69" s="13"/>
      <c r="U69" s="19"/>
      <c r="V69" s="1"/>
      <c r="W69" s="13"/>
      <c r="X69" s="13"/>
      <c r="Y69" s="13"/>
      <c r="Z69" s="13"/>
      <c r="AA69" s="13"/>
      <c r="AB69" s="13"/>
      <c r="AC69" s="13"/>
      <c r="AD69" s="13"/>
      <c r="AE69" s="20"/>
      <c r="AF69" s="20"/>
      <c r="AG69" s="20"/>
    </row>
    <row r="70" spans="1:33" ht="15.75" customHeight="1" x14ac:dyDescent="0.2">
      <c r="A70" s="13"/>
      <c r="B70" s="13"/>
      <c r="C70" s="24"/>
      <c r="D70" s="15"/>
      <c r="E70" s="15"/>
      <c r="F70" s="14"/>
      <c r="G70" s="14"/>
      <c r="H70" s="14"/>
      <c r="I70" s="15"/>
      <c r="J70" s="15"/>
      <c r="K70" s="15"/>
      <c r="L70" s="15"/>
      <c r="M70" s="16"/>
      <c r="N70" s="15"/>
      <c r="O70" s="15"/>
      <c r="P70" s="15"/>
      <c r="Q70" s="15"/>
      <c r="R70" s="15"/>
      <c r="S70" s="18"/>
      <c r="T70" s="13"/>
      <c r="U70" s="19"/>
      <c r="V70" s="1"/>
      <c r="W70" s="13"/>
      <c r="X70" s="13"/>
      <c r="Y70" s="13"/>
      <c r="Z70" s="13"/>
      <c r="AA70" s="13"/>
      <c r="AB70" s="13"/>
      <c r="AC70" s="13"/>
      <c r="AD70" s="13"/>
      <c r="AE70" s="20"/>
      <c r="AF70" s="20"/>
      <c r="AG70" s="20"/>
    </row>
    <row r="71" spans="1:33" ht="15.75" customHeight="1" x14ac:dyDescent="0.2">
      <c r="A71" s="13"/>
      <c r="B71" s="13"/>
      <c r="C71" s="24"/>
      <c r="D71" s="15"/>
      <c r="E71" s="15"/>
      <c r="F71" s="14"/>
      <c r="G71" s="14"/>
      <c r="H71" s="14"/>
      <c r="I71" s="15"/>
      <c r="J71" s="15"/>
      <c r="K71" s="15"/>
      <c r="L71" s="15"/>
      <c r="M71" s="16"/>
      <c r="N71" s="15"/>
      <c r="O71" s="15"/>
      <c r="P71" s="15"/>
      <c r="Q71" s="15"/>
      <c r="R71" s="15"/>
      <c r="S71" s="18"/>
      <c r="T71" s="13"/>
      <c r="U71" s="19"/>
      <c r="V71" s="1"/>
      <c r="W71" s="13"/>
      <c r="X71" s="13"/>
      <c r="Y71" s="13"/>
      <c r="Z71" s="13"/>
      <c r="AA71" s="13"/>
      <c r="AB71" s="13"/>
      <c r="AC71" s="13"/>
      <c r="AD71" s="13"/>
      <c r="AE71" s="20"/>
      <c r="AF71" s="20"/>
      <c r="AG71" s="20"/>
    </row>
    <row r="72" spans="1:33" ht="15.75" customHeight="1" x14ac:dyDescent="0.2">
      <c r="A72" s="13"/>
      <c r="B72" s="13"/>
      <c r="C72" s="24"/>
      <c r="D72" s="15"/>
      <c r="E72" s="15"/>
      <c r="F72" s="14"/>
      <c r="G72" s="14"/>
      <c r="H72" s="14"/>
      <c r="I72" s="15"/>
      <c r="J72" s="15"/>
      <c r="K72" s="15"/>
      <c r="L72" s="15"/>
      <c r="M72" s="16"/>
      <c r="N72" s="15"/>
      <c r="O72" s="15"/>
      <c r="P72" s="15"/>
      <c r="Q72" s="15"/>
      <c r="R72" s="15"/>
      <c r="S72" s="18"/>
      <c r="T72" s="13"/>
      <c r="U72" s="19"/>
      <c r="V72" s="1"/>
      <c r="W72" s="13"/>
      <c r="X72" s="13"/>
      <c r="Y72" s="13"/>
      <c r="Z72" s="13"/>
      <c r="AA72" s="13"/>
      <c r="AB72" s="13"/>
      <c r="AC72" s="13"/>
      <c r="AD72" s="13"/>
      <c r="AE72" s="20"/>
      <c r="AF72" s="20"/>
      <c r="AG72" s="20"/>
    </row>
    <row r="73" spans="1:33" ht="15.75" customHeight="1" x14ac:dyDescent="0.2">
      <c r="A73" s="13"/>
      <c r="B73" s="13"/>
      <c r="C73" s="24"/>
      <c r="D73" s="15"/>
      <c r="E73" s="15"/>
      <c r="F73" s="14"/>
      <c r="G73" s="14"/>
      <c r="H73" s="14"/>
      <c r="I73" s="15"/>
      <c r="J73" s="15"/>
      <c r="K73" s="15"/>
      <c r="L73" s="15"/>
      <c r="M73" s="16"/>
      <c r="N73" s="15"/>
      <c r="O73" s="15"/>
      <c r="P73" s="15"/>
      <c r="Q73" s="15"/>
      <c r="R73" s="15"/>
      <c r="S73" s="18"/>
      <c r="T73" s="13"/>
      <c r="U73" s="19"/>
      <c r="V73" s="1"/>
      <c r="W73" s="13"/>
      <c r="X73" s="13"/>
      <c r="Y73" s="13"/>
      <c r="Z73" s="13"/>
      <c r="AA73" s="13"/>
      <c r="AB73" s="13"/>
      <c r="AC73" s="13"/>
      <c r="AD73" s="13"/>
      <c r="AE73" s="20"/>
      <c r="AF73" s="20"/>
      <c r="AG73" s="20"/>
    </row>
    <row r="74" spans="1:33" ht="15.75" customHeight="1" x14ac:dyDescent="0.2">
      <c r="A74" s="13"/>
      <c r="B74" s="13"/>
      <c r="C74" s="24"/>
      <c r="D74" s="15"/>
      <c r="E74" s="15"/>
      <c r="F74" s="14"/>
      <c r="G74" s="14"/>
      <c r="H74" s="14"/>
      <c r="I74" s="15"/>
      <c r="J74" s="15"/>
      <c r="K74" s="15"/>
      <c r="L74" s="15"/>
      <c r="M74" s="16"/>
      <c r="N74" s="15"/>
      <c r="O74" s="15"/>
      <c r="P74" s="15"/>
      <c r="Q74" s="15"/>
      <c r="R74" s="15"/>
      <c r="S74" s="18"/>
      <c r="T74" s="13"/>
      <c r="U74" s="19"/>
      <c r="V74" s="1"/>
      <c r="W74" s="13"/>
      <c r="X74" s="13"/>
      <c r="Y74" s="13"/>
      <c r="Z74" s="13"/>
      <c r="AA74" s="13"/>
      <c r="AB74" s="13"/>
      <c r="AC74" s="13"/>
      <c r="AD74" s="13"/>
      <c r="AE74" s="20"/>
      <c r="AF74" s="20"/>
      <c r="AG74" s="20"/>
    </row>
    <row r="75" spans="1:33" ht="15.75" customHeight="1" x14ac:dyDescent="0.2">
      <c r="A75" s="13"/>
      <c r="B75" s="13"/>
      <c r="C75" s="24"/>
      <c r="D75" s="15"/>
      <c r="E75" s="15"/>
      <c r="F75" s="14"/>
      <c r="G75" s="14"/>
      <c r="H75" s="14"/>
      <c r="I75" s="15"/>
      <c r="J75" s="15"/>
      <c r="K75" s="15"/>
      <c r="L75" s="15"/>
      <c r="M75" s="16"/>
      <c r="N75" s="15"/>
      <c r="O75" s="15"/>
      <c r="P75" s="15"/>
      <c r="Q75" s="15"/>
      <c r="R75" s="15"/>
      <c r="S75" s="18"/>
      <c r="T75" s="13"/>
      <c r="U75" s="19"/>
      <c r="V75" s="1"/>
      <c r="W75" s="13"/>
      <c r="X75" s="13"/>
      <c r="Y75" s="13"/>
      <c r="Z75" s="13"/>
      <c r="AA75" s="13"/>
      <c r="AB75" s="13"/>
      <c r="AC75" s="13"/>
      <c r="AD75" s="13"/>
      <c r="AE75" s="20"/>
      <c r="AF75" s="20"/>
      <c r="AG75" s="20"/>
    </row>
    <row r="76" spans="1:33" ht="15.75" customHeight="1" x14ac:dyDescent="0.2">
      <c r="A76" s="13"/>
      <c r="B76" s="13"/>
      <c r="C76" s="24"/>
      <c r="D76" s="15"/>
      <c r="E76" s="15"/>
      <c r="F76" s="14"/>
      <c r="G76" s="14"/>
      <c r="H76" s="14"/>
      <c r="I76" s="15"/>
      <c r="J76" s="15"/>
      <c r="K76" s="15"/>
      <c r="L76" s="15"/>
      <c r="M76" s="16"/>
      <c r="N76" s="15"/>
      <c r="O76" s="15"/>
      <c r="P76" s="15"/>
      <c r="Q76" s="15"/>
      <c r="R76" s="15"/>
      <c r="S76" s="18"/>
      <c r="T76" s="13"/>
      <c r="U76" s="19"/>
      <c r="V76" s="1"/>
      <c r="W76" s="13"/>
      <c r="X76" s="13"/>
      <c r="Y76" s="13"/>
      <c r="Z76" s="13"/>
      <c r="AA76" s="13"/>
      <c r="AB76" s="13"/>
      <c r="AC76" s="13"/>
      <c r="AD76" s="13"/>
      <c r="AE76" s="20"/>
      <c r="AF76" s="20"/>
      <c r="AG76" s="20"/>
    </row>
    <row r="77" spans="1:33" ht="15.75" customHeight="1" x14ac:dyDescent="0.2">
      <c r="A77" s="13"/>
      <c r="B77" s="13"/>
      <c r="C77" s="24"/>
      <c r="D77" s="15"/>
      <c r="E77" s="15"/>
      <c r="F77" s="14"/>
      <c r="G77" s="14"/>
      <c r="H77" s="14"/>
      <c r="I77" s="15"/>
      <c r="J77" s="15"/>
      <c r="K77" s="15"/>
      <c r="L77" s="15"/>
      <c r="M77" s="16"/>
      <c r="N77" s="15"/>
      <c r="O77" s="15"/>
      <c r="P77" s="15"/>
      <c r="Q77" s="15"/>
      <c r="R77" s="15"/>
      <c r="S77" s="18"/>
      <c r="T77" s="13"/>
      <c r="U77" s="19"/>
      <c r="V77" s="1"/>
      <c r="W77" s="13"/>
      <c r="X77" s="13"/>
      <c r="Y77" s="13"/>
      <c r="Z77" s="13"/>
      <c r="AA77" s="13"/>
      <c r="AB77" s="13"/>
      <c r="AC77" s="13"/>
      <c r="AD77" s="13"/>
      <c r="AE77" s="20"/>
      <c r="AF77" s="20"/>
      <c r="AG77" s="20"/>
    </row>
    <row r="78" spans="1:33" ht="15.75" customHeight="1" x14ac:dyDescent="0.2">
      <c r="A78" s="13"/>
      <c r="B78" s="13"/>
      <c r="C78" s="24"/>
      <c r="D78" s="15"/>
      <c r="E78" s="15"/>
      <c r="F78" s="14"/>
      <c r="G78" s="14"/>
      <c r="H78" s="14"/>
      <c r="I78" s="15"/>
      <c r="J78" s="15"/>
      <c r="K78" s="15"/>
      <c r="L78" s="15"/>
      <c r="M78" s="16"/>
      <c r="N78" s="15"/>
      <c r="O78" s="15"/>
      <c r="P78" s="15"/>
      <c r="Q78" s="15"/>
      <c r="R78" s="15"/>
      <c r="S78" s="18"/>
      <c r="T78" s="13"/>
      <c r="U78" s="19"/>
      <c r="V78" s="1"/>
      <c r="W78" s="13"/>
      <c r="X78" s="13"/>
      <c r="Y78" s="13"/>
      <c r="Z78" s="13"/>
      <c r="AA78" s="13"/>
      <c r="AB78" s="13"/>
      <c r="AC78" s="13"/>
      <c r="AD78" s="13"/>
      <c r="AE78" s="20"/>
      <c r="AF78" s="20"/>
      <c r="AG78" s="20"/>
    </row>
    <row r="79" spans="1:33" ht="15.75" customHeight="1" x14ac:dyDescent="0.2">
      <c r="A79" s="13"/>
      <c r="B79" s="13"/>
      <c r="C79" s="24"/>
      <c r="D79" s="15"/>
      <c r="E79" s="15"/>
      <c r="F79" s="14"/>
      <c r="G79" s="14"/>
      <c r="H79" s="14"/>
      <c r="I79" s="15"/>
      <c r="J79" s="15"/>
      <c r="K79" s="15"/>
      <c r="L79" s="15"/>
      <c r="M79" s="16"/>
      <c r="N79" s="15"/>
      <c r="O79" s="15"/>
      <c r="P79" s="15"/>
      <c r="Q79" s="15"/>
      <c r="R79" s="15"/>
      <c r="S79" s="18"/>
      <c r="T79" s="13"/>
      <c r="U79" s="19"/>
      <c r="V79" s="1"/>
      <c r="W79" s="13"/>
      <c r="X79" s="13"/>
      <c r="Y79" s="13"/>
      <c r="Z79" s="13"/>
      <c r="AA79" s="13"/>
      <c r="AB79" s="13"/>
      <c r="AC79" s="13"/>
      <c r="AD79" s="13"/>
      <c r="AE79" s="20"/>
      <c r="AF79" s="20"/>
      <c r="AG79" s="20"/>
    </row>
    <row r="80" spans="1:33" ht="15.75" customHeight="1" x14ac:dyDescent="0.2">
      <c r="A80" s="13"/>
      <c r="B80" s="13"/>
      <c r="C80" s="24"/>
      <c r="D80" s="15"/>
      <c r="E80" s="15"/>
      <c r="F80" s="14"/>
      <c r="G80" s="14"/>
      <c r="H80" s="14"/>
      <c r="I80" s="15"/>
      <c r="J80" s="15"/>
      <c r="K80" s="15"/>
      <c r="L80" s="15"/>
      <c r="M80" s="16"/>
      <c r="N80" s="15"/>
      <c r="O80" s="15"/>
      <c r="P80" s="15"/>
      <c r="Q80" s="15"/>
      <c r="R80" s="15"/>
      <c r="S80" s="18"/>
      <c r="T80" s="13"/>
      <c r="U80" s="19"/>
      <c r="V80" s="1"/>
      <c r="W80" s="13"/>
      <c r="X80" s="13"/>
      <c r="Y80" s="13"/>
      <c r="Z80" s="13"/>
      <c r="AA80" s="13"/>
      <c r="AB80" s="13"/>
      <c r="AC80" s="13"/>
      <c r="AD80" s="13"/>
      <c r="AE80" s="20"/>
      <c r="AF80" s="20"/>
      <c r="AG80" s="20"/>
    </row>
    <row r="81" spans="1:33" ht="15.75" customHeight="1" x14ac:dyDescent="0.2">
      <c r="A81" s="13"/>
      <c r="B81" s="13"/>
      <c r="C81" s="24"/>
      <c r="D81" s="15"/>
      <c r="E81" s="15"/>
      <c r="F81" s="14"/>
      <c r="G81" s="14"/>
      <c r="H81" s="14"/>
      <c r="I81" s="15"/>
      <c r="J81" s="15"/>
      <c r="K81" s="15"/>
      <c r="L81" s="15"/>
      <c r="M81" s="16"/>
      <c r="N81" s="15"/>
      <c r="O81" s="15"/>
      <c r="P81" s="15"/>
      <c r="Q81" s="15"/>
      <c r="R81" s="15"/>
      <c r="S81" s="18"/>
      <c r="T81" s="13"/>
      <c r="U81" s="19"/>
      <c r="V81" s="1"/>
      <c r="W81" s="13"/>
      <c r="X81" s="13"/>
      <c r="Y81" s="13"/>
      <c r="Z81" s="13"/>
      <c r="AA81" s="13"/>
      <c r="AB81" s="13"/>
      <c r="AC81" s="13"/>
      <c r="AD81" s="13"/>
      <c r="AE81" s="20"/>
      <c r="AF81" s="20"/>
      <c r="AG81" s="20"/>
    </row>
    <row r="82" spans="1:33" ht="15.75" customHeight="1" x14ac:dyDescent="0.2">
      <c r="A82" s="13"/>
      <c r="B82" s="13"/>
      <c r="C82" s="24"/>
      <c r="D82" s="15"/>
      <c r="E82" s="15"/>
      <c r="F82" s="14"/>
      <c r="G82" s="14"/>
      <c r="H82" s="14"/>
      <c r="I82" s="15"/>
      <c r="J82" s="15"/>
      <c r="K82" s="15"/>
      <c r="L82" s="15"/>
      <c r="M82" s="16"/>
      <c r="N82" s="15"/>
      <c r="O82" s="15"/>
      <c r="P82" s="15"/>
      <c r="Q82" s="15"/>
      <c r="R82" s="15"/>
      <c r="S82" s="18"/>
      <c r="T82" s="13"/>
      <c r="U82" s="19"/>
      <c r="V82" s="1"/>
      <c r="W82" s="13"/>
      <c r="X82" s="13"/>
      <c r="Y82" s="13"/>
      <c r="Z82" s="13"/>
      <c r="AA82" s="13"/>
      <c r="AB82" s="13"/>
      <c r="AC82" s="13"/>
      <c r="AD82" s="13"/>
      <c r="AE82" s="20"/>
      <c r="AF82" s="20"/>
      <c r="AG82" s="20"/>
    </row>
    <row r="83" spans="1:33" ht="15.75" customHeight="1" x14ac:dyDescent="0.2">
      <c r="A83" s="13"/>
      <c r="B83" s="13"/>
      <c r="C83" s="24"/>
      <c r="D83" s="15"/>
      <c r="E83" s="15"/>
      <c r="F83" s="14"/>
      <c r="G83" s="14"/>
      <c r="H83" s="14"/>
      <c r="I83" s="15"/>
      <c r="J83" s="15"/>
      <c r="K83" s="15"/>
      <c r="L83" s="15"/>
      <c r="M83" s="16"/>
      <c r="N83" s="15"/>
      <c r="O83" s="15"/>
      <c r="P83" s="15"/>
      <c r="Q83" s="15"/>
      <c r="R83" s="15"/>
      <c r="S83" s="18"/>
      <c r="T83" s="13"/>
      <c r="U83" s="19"/>
      <c r="V83" s="1"/>
      <c r="W83" s="13"/>
      <c r="X83" s="13"/>
      <c r="Y83" s="13"/>
      <c r="Z83" s="13"/>
      <c r="AA83" s="13"/>
      <c r="AB83" s="13"/>
      <c r="AC83" s="13"/>
      <c r="AD83" s="13"/>
      <c r="AE83" s="20"/>
      <c r="AF83" s="20"/>
      <c r="AG83" s="20"/>
    </row>
    <row r="84" spans="1:33" ht="15.75" customHeight="1" x14ac:dyDescent="0.2">
      <c r="A84" s="13"/>
      <c r="B84" s="13"/>
      <c r="C84" s="24"/>
      <c r="D84" s="15"/>
      <c r="E84" s="15"/>
      <c r="F84" s="14"/>
      <c r="G84" s="14"/>
      <c r="H84" s="14"/>
      <c r="I84" s="15"/>
      <c r="J84" s="15"/>
      <c r="K84" s="15"/>
      <c r="L84" s="15"/>
      <c r="M84" s="16"/>
      <c r="N84" s="15"/>
      <c r="O84" s="15"/>
      <c r="P84" s="15"/>
      <c r="Q84" s="15"/>
      <c r="R84" s="15"/>
      <c r="S84" s="18"/>
      <c r="T84" s="13"/>
      <c r="U84" s="19"/>
      <c r="V84" s="1"/>
      <c r="W84" s="13"/>
      <c r="X84" s="13"/>
      <c r="Y84" s="13"/>
      <c r="Z84" s="13"/>
      <c r="AA84" s="13"/>
      <c r="AB84" s="13"/>
      <c r="AC84" s="13"/>
      <c r="AD84" s="13"/>
      <c r="AE84" s="20"/>
      <c r="AF84" s="20"/>
      <c r="AG84" s="20"/>
    </row>
    <row r="85" spans="1:33" ht="15.75" customHeight="1" x14ac:dyDescent="0.2">
      <c r="A85" s="13"/>
      <c r="B85" s="13"/>
      <c r="C85" s="24"/>
      <c r="D85" s="15"/>
      <c r="E85" s="15"/>
      <c r="F85" s="14"/>
      <c r="G85" s="14"/>
      <c r="H85" s="14"/>
      <c r="I85" s="15"/>
      <c r="J85" s="15"/>
      <c r="K85" s="15"/>
      <c r="L85" s="15"/>
      <c r="M85" s="16"/>
      <c r="N85" s="15"/>
      <c r="O85" s="15"/>
      <c r="P85" s="15"/>
      <c r="Q85" s="15"/>
      <c r="R85" s="15"/>
      <c r="S85" s="18"/>
      <c r="T85" s="13"/>
      <c r="U85" s="19"/>
      <c r="V85" s="1"/>
      <c r="W85" s="13"/>
      <c r="X85" s="13"/>
      <c r="Y85" s="13"/>
      <c r="Z85" s="13"/>
      <c r="AA85" s="13"/>
      <c r="AB85" s="13"/>
      <c r="AC85" s="13"/>
      <c r="AD85" s="13"/>
      <c r="AE85" s="20"/>
      <c r="AF85" s="20"/>
      <c r="AG85" s="20"/>
    </row>
    <row r="86" spans="1:33" ht="15.75" customHeight="1" x14ac:dyDescent="0.2">
      <c r="A86" s="13"/>
      <c r="B86" s="13"/>
      <c r="C86" s="24"/>
      <c r="D86" s="15"/>
      <c r="E86" s="15"/>
      <c r="F86" s="14"/>
      <c r="G86" s="14"/>
      <c r="H86" s="14"/>
      <c r="I86" s="15"/>
      <c r="J86" s="15"/>
      <c r="K86" s="15"/>
      <c r="L86" s="15"/>
      <c r="M86" s="16"/>
      <c r="N86" s="15"/>
      <c r="O86" s="15"/>
      <c r="P86" s="15"/>
      <c r="Q86" s="15"/>
      <c r="R86" s="15"/>
      <c r="S86" s="18"/>
      <c r="T86" s="13"/>
      <c r="U86" s="19"/>
      <c r="V86" s="1"/>
      <c r="W86" s="13"/>
      <c r="X86" s="13"/>
      <c r="Y86" s="13"/>
      <c r="Z86" s="13"/>
      <c r="AA86" s="13"/>
      <c r="AB86" s="13"/>
      <c r="AC86" s="13"/>
      <c r="AD86" s="13"/>
      <c r="AE86" s="20"/>
      <c r="AF86" s="20"/>
      <c r="AG86" s="20"/>
    </row>
    <row r="87" spans="1:33" ht="15.75" customHeight="1" x14ac:dyDescent="0.2">
      <c r="A87" s="13"/>
      <c r="B87" s="13"/>
      <c r="C87" s="24"/>
      <c r="D87" s="15"/>
      <c r="E87" s="15"/>
      <c r="F87" s="14"/>
      <c r="G87" s="14"/>
      <c r="H87" s="14"/>
      <c r="I87" s="15"/>
      <c r="J87" s="15"/>
      <c r="K87" s="15"/>
      <c r="L87" s="15"/>
      <c r="M87" s="16"/>
      <c r="N87" s="15"/>
      <c r="O87" s="15"/>
      <c r="P87" s="15"/>
      <c r="Q87" s="15"/>
      <c r="R87" s="15"/>
      <c r="S87" s="18"/>
      <c r="T87" s="13"/>
      <c r="U87" s="19"/>
      <c r="V87" s="1"/>
      <c r="W87" s="13"/>
      <c r="X87" s="13"/>
      <c r="Y87" s="13"/>
      <c r="Z87" s="13"/>
      <c r="AA87" s="13"/>
      <c r="AB87" s="13"/>
      <c r="AC87" s="13"/>
      <c r="AD87" s="13"/>
      <c r="AE87" s="20"/>
      <c r="AF87" s="20"/>
      <c r="AG87" s="20"/>
    </row>
    <row r="88" spans="1:33" ht="15.75" customHeight="1" x14ac:dyDescent="0.2">
      <c r="A88" s="13"/>
      <c r="B88" s="13"/>
      <c r="C88" s="24"/>
      <c r="D88" s="15"/>
      <c r="E88" s="15"/>
      <c r="F88" s="14"/>
      <c r="G88" s="14"/>
      <c r="H88" s="14"/>
      <c r="I88" s="15"/>
      <c r="J88" s="15"/>
      <c r="K88" s="15"/>
      <c r="L88" s="15"/>
      <c r="M88" s="16"/>
      <c r="N88" s="15"/>
      <c r="O88" s="15"/>
      <c r="P88" s="15"/>
      <c r="Q88" s="15"/>
      <c r="R88" s="15"/>
      <c r="S88" s="18"/>
      <c r="T88" s="13"/>
      <c r="U88" s="19"/>
      <c r="V88" s="1"/>
      <c r="W88" s="13"/>
      <c r="X88" s="13"/>
      <c r="Y88" s="13"/>
      <c r="Z88" s="13"/>
      <c r="AA88" s="13"/>
      <c r="AB88" s="13"/>
      <c r="AC88" s="13"/>
      <c r="AD88" s="13"/>
      <c r="AE88" s="20"/>
      <c r="AF88" s="20"/>
      <c r="AG88" s="20"/>
    </row>
    <row r="89" spans="1:33" ht="15.75" customHeight="1" x14ac:dyDescent="0.2">
      <c r="A89" s="13"/>
      <c r="B89" s="13"/>
      <c r="C89" s="24"/>
      <c r="D89" s="15"/>
      <c r="E89" s="15"/>
      <c r="F89" s="14"/>
      <c r="G89" s="14"/>
      <c r="H89" s="14"/>
      <c r="I89" s="15"/>
      <c r="J89" s="15"/>
      <c r="K89" s="15"/>
      <c r="L89" s="15"/>
      <c r="M89" s="16"/>
      <c r="N89" s="15"/>
      <c r="O89" s="15"/>
      <c r="P89" s="15"/>
      <c r="Q89" s="15"/>
      <c r="R89" s="15"/>
      <c r="S89" s="18"/>
      <c r="T89" s="13"/>
      <c r="U89" s="19"/>
      <c r="V89" s="1"/>
      <c r="W89" s="13"/>
      <c r="X89" s="13"/>
      <c r="Y89" s="13"/>
      <c r="Z89" s="13"/>
      <c r="AA89" s="13"/>
      <c r="AB89" s="13"/>
      <c r="AC89" s="13"/>
      <c r="AD89" s="13"/>
      <c r="AE89" s="20"/>
      <c r="AF89" s="20"/>
      <c r="AG89" s="20"/>
    </row>
    <row r="90" spans="1:33" ht="15.75" customHeight="1" x14ac:dyDescent="0.2">
      <c r="A90" s="13"/>
      <c r="B90" s="13"/>
      <c r="C90" s="24"/>
      <c r="D90" s="15"/>
      <c r="E90" s="15"/>
      <c r="F90" s="14"/>
      <c r="G90" s="14"/>
      <c r="H90" s="14"/>
      <c r="I90" s="15"/>
      <c r="J90" s="15"/>
      <c r="K90" s="15"/>
      <c r="L90" s="15"/>
      <c r="M90" s="16"/>
      <c r="N90" s="15"/>
      <c r="O90" s="15"/>
      <c r="P90" s="15"/>
      <c r="Q90" s="15"/>
      <c r="R90" s="15"/>
      <c r="S90" s="18"/>
      <c r="T90" s="13"/>
      <c r="U90" s="19"/>
      <c r="V90" s="1"/>
      <c r="W90" s="13"/>
      <c r="X90" s="13"/>
      <c r="Y90" s="13"/>
      <c r="Z90" s="13"/>
      <c r="AA90" s="13"/>
      <c r="AB90" s="13"/>
      <c r="AC90" s="13"/>
      <c r="AD90" s="13"/>
      <c r="AE90" s="20"/>
      <c r="AF90" s="20"/>
      <c r="AG90" s="20"/>
    </row>
    <row r="91" spans="1:33" ht="15.75" customHeight="1" x14ac:dyDescent="0.2">
      <c r="A91" s="13"/>
      <c r="B91" s="13"/>
      <c r="C91" s="24"/>
      <c r="D91" s="15"/>
      <c r="E91" s="15"/>
      <c r="F91" s="14"/>
      <c r="G91" s="14"/>
      <c r="H91" s="14"/>
      <c r="I91" s="15"/>
      <c r="J91" s="15"/>
      <c r="K91" s="15"/>
      <c r="L91" s="15"/>
      <c r="M91" s="16"/>
      <c r="N91" s="15"/>
      <c r="O91" s="15"/>
      <c r="P91" s="15"/>
      <c r="Q91" s="15"/>
      <c r="R91" s="15"/>
      <c r="S91" s="18"/>
      <c r="T91" s="13"/>
      <c r="U91" s="19"/>
      <c r="V91" s="1"/>
      <c r="W91" s="13"/>
      <c r="X91" s="13"/>
      <c r="Y91" s="13"/>
      <c r="Z91" s="13"/>
      <c r="AA91" s="13"/>
      <c r="AB91" s="13"/>
      <c r="AC91" s="13"/>
      <c r="AD91" s="13"/>
      <c r="AE91" s="20"/>
      <c r="AF91" s="20"/>
      <c r="AG91" s="20"/>
    </row>
    <row r="92" spans="1:33" ht="15.75" customHeight="1" x14ac:dyDescent="0.2">
      <c r="A92" s="13"/>
      <c r="B92" s="13"/>
      <c r="C92" s="24"/>
      <c r="D92" s="15"/>
      <c r="E92" s="15"/>
      <c r="F92" s="14"/>
      <c r="G92" s="14"/>
      <c r="H92" s="14"/>
      <c r="I92" s="15"/>
      <c r="J92" s="15"/>
      <c r="K92" s="15"/>
      <c r="L92" s="15"/>
      <c r="M92" s="16"/>
      <c r="N92" s="15"/>
      <c r="O92" s="15"/>
      <c r="P92" s="15"/>
      <c r="Q92" s="15"/>
      <c r="R92" s="15"/>
      <c r="S92" s="18"/>
      <c r="T92" s="13"/>
      <c r="U92" s="19"/>
      <c r="V92" s="1"/>
      <c r="W92" s="13"/>
      <c r="X92" s="13"/>
      <c r="Y92" s="13"/>
      <c r="Z92" s="13"/>
      <c r="AA92" s="13"/>
      <c r="AB92" s="13"/>
      <c r="AC92" s="13"/>
      <c r="AD92" s="13"/>
      <c r="AE92" s="20"/>
      <c r="AF92" s="20"/>
      <c r="AG92" s="20"/>
    </row>
    <row r="93" spans="1:33" ht="15.75" customHeight="1" x14ac:dyDescent="0.2">
      <c r="A93" s="13"/>
      <c r="B93" s="13"/>
      <c r="C93" s="24"/>
      <c r="D93" s="15"/>
      <c r="E93" s="15"/>
      <c r="F93" s="14"/>
      <c r="G93" s="14"/>
      <c r="H93" s="14"/>
      <c r="I93" s="15"/>
      <c r="J93" s="15"/>
      <c r="K93" s="15"/>
      <c r="L93" s="15"/>
      <c r="M93" s="16"/>
      <c r="N93" s="15"/>
      <c r="O93" s="15"/>
      <c r="P93" s="15"/>
      <c r="Q93" s="15"/>
      <c r="R93" s="15"/>
      <c r="S93" s="18"/>
      <c r="T93" s="13"/>
      <c r="U93" s="19"/>
      <c r="V93" s="1"/>
      <c r="W93" s="13"/>
      <c r="X93" s="13"/>
      <c r="Y93" s="13"/>
      <c r="Z93" s="13"/>
      <c r="AA93" s="13"/>
      <c r="AB93" s="13"/>
      <c r="AC93" s="13"/>
      <c r="AD93" s="13"/>
      <c r="AE93" s="20"/>
      <c r="AF93" s="20"/>
      <c r="AG93" s="20"/>
    </row>
    <row r="94" spans="1:33" ht="15.75" customHeight="1" x14ac:dyDescent="0.2">
      <c r="A94" s="13"/>
      <c r="B94" s="13"/>
      <c r="C94" s="24"/>
      <c r="D94" s="15"/>
      <c r="E94" s="15"/>
      <c r="F94" s="14"/>
      <c r="G94" s="14"/>
      <c r="H94" s="14"/>
      <c r="I94" s="15"/>
      <c r="J94" s="15"/>
      <c r="K94" s="15"/>
      <c r="L94" s="15"/>
      <c r="M94" s="16"/>
      <c r="N94" s="15"/>
      <c r="O94" s="15"/>
      <c r="P94" s="15"/>
      <c r="Q94" s="15"/>
      <c r="R94" s="15"/>
      <c r="S94" s="18"/>
      <c r="T94" s="13"/>
      <c r="U94" s="19"/>
      <c r="V94" s="1"/>
      <c r="W94" s="13"/>
      <c r="X94" s="13"/>
      <c r="Y94" s="13"/>
      <c r="Z94" s="13"/>
      <c r="AA94" s="13"/>
      <c r="AB94" s="13"/>
      <c r="AC94" s="13"/>
      <c r="AD94" s="13"/>
      <c r="AE94" s="20"/>
      <c r="AF94" s="20"/>
      <c r="AG94" s="20"/>
    </row>
    <row r="95" spans="1:33" ht="15.75" customHeight="1" x14ac:dyDescent="0.2">
      <c r="A95" s="13"/>
      <c r="B95" s="13"/>
      <c r="C95" s="15"/>
      <c r="D95" s="15"/>
      <c r="E95" s="15"/>
      <c r="F95" s="14"/>
      <c r="G95" s="14"/>
      <c r="H95" s="15"/>
      <c r="I95" s="15"/>
      <c r="J95" s="15"/>
      <c r="K95" s="15"/>
      <c r="L95" s="15"/>
      <c r="M95" s="15"/>
      <c r="N95" s="15"/>
      <c r="O95" s="15"/>
      <c r="P95" s="15"/>
      <c r="Q95" s="22"/>
      <c r="R95" s="22"/>
      <c r="S95" s="18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20"/>
    </row>
    <row r="96" spans="1:33" ht="15.75" customHeight="1" x14ac:dyDescent="0.2">
      <c r="A96" s="13"/>
      <c r="B96" s="13"/>
      <c r="C96" s="15"/>
      <c r="D96" s="15"/>
      <c r="E96" s="15"/>
      <c r="F96" s="14"/>
      <c r="G96" s="14"/>
      <c r="H96" s="15"/>
      <c r="I96" s="15"/>
      <c r="J96" s="15"/>
      <c r="K96" s="15"/>
      <c r="L96" s="15"/>
      <c r="M96" s="15"/>
      <c r="N96" s="15"/>
      <c r="O96" s="15"/>
      <c r="P96" s="15"/>
      <c r="Q96" s="22"/>
      <c r="R96" s="22"/>
      <c r="S96" s="18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20"/>
    </row>
    <row r="97" spans="1:33" ht="15.75" customHeight="1" x14ac:dyDescent="0.2">
      <c r="A97" s="13"/>
      <c r="B97" s="13"/>
      <c r="C97" s="15"/>
      <c r="D97" s="15"/>
      <c r="E97" s="15"/>
      <c r="F97" s="14"/>
      <c r="G97" s="14"/>
      <c r="H97" s="15"/>
      <c r="I97" s="15"/>
      <c r="J97" s="15"/>
      <c r="K97" s="15"/>
      <c r="L97" s="15"/>
      <c r="M97" s="15"/>
      <c r="N97" s="15"/>
      <c r="O97" s="15"/>
      <c r="P97" s="15"/>
      <c r="Q97" s="22"/>
      <c r="R97" s="22"/>
      <c r="S97" s="18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20"/>
    </row>
    <row r="98" spans="1:33" ht="15.75" customHeight="1" x14ac:dyDescent="0.2">
      <c r="A98" s="13"/>
      <c r="B98" s="13"/>
      <c r="C98" s="15"/>
      <c r="D98" s="15"/>
      <c r="E98" s="15"/>
      <c r="F98" s="14"/>
      <c r="G98" s="14"/>
      <c r="H98" s="15"/>
      <c r="I98" s="15"/>
      <c r="J98" s="15"/>
      <c r="K98" s="15"/>
      <c r="L98" s="15"/>
      <c r="M98" s="15"/>
      <c r="N98" s="15"/>
      <c r="O98" s="15"/>
      <c r="P98" s="15"/>
      <c r="Q98" s="22"/>
      <c r="R98" s="22"/>
      <c r="S98" s="18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20"/>
    </row>
    <row r="99" spans="1:33" ht="15.75" customHeight="1" x14ac:dyDescent="0.2">
      <c r="A99" s="13"/>
      <c r="B99" s="13"/>
      <c r="C99" s="15"/>
      <c r="D99" s="15"/>
      <c r="E99" s="15"/>
      <c r="F99" s="14"/>
      <c r="G99" s="14"/>
      <c r="H99" s="15"/>
      <c r="I99" s="15"/>
      <c r="J99" s="15"/>
      <c r="K99" s="15"/>
      <c r="L99" s="15"/>
      <c r="M99" s="15"/>
      <c r="N99" s="15"/>
      <c r="O99" s="15"/>
      <c r="P99" s="15"/>
      <c r="Q99" s="22"/>
      <c r="R99" s="22"/>
      <c r="S99" s="18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20"/>
    </row>
    <row r="100" spans="1:33" ht="15.75" customHeight="1" x14ac:dyDescent="0.2">
      <c r="A100" s="13"/>
      <c r="B100" s="13"/>
      <c r="C100" s="15"/>
      <c r="D100" s="15"/>
      <c r="E100" s="15"/>
      <c r="F100" s="14"/>
      <c r="G100" s="14"/>
      <c r="H100" s="15"/>
      <c r="I100" s="15"/>
      <c r="J100" s="15"/>
      <c r="K100" s="15"/>
      <c r="L100" s="15"/>
      <c r="M100" s="15"/>
      <c r="N100" s="15"/>
      <c r="O100" s="15"/>
      <c r="P100" s="15"/>
      <c r="Q100" s="22"/>
      <c r="R100" s="22"/>
      <c r="S100" s="18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20"/>
    </row>
    <row r="101" spans="1:33" ht="15.75" customHeight="1" x14ac:dyDescent="0.2">
      <c r="A101" s="13"/>
      <c r="B101" s="13"/>
      <c r="C101" s="15"/>
      <c r="D101" s="15"/>
      <c r="E101" s="15"/>
      <c r="F101" s="14"/>
      <c r="G101" s="14"/>
      <c r="H101" s="15"/>
      <c r="I101" s="15"/>
      <c r="J101" s="15"/>
      <c r="K101" s="15"/>
      <c r="L101" s="15"/>
      <c r="M101" s="15"/>
      <c r="N101" s="15"/>
      <c r="O101" s="15"/>
      <c r="P101" s="15"/>
      <c r="Q101" s="22"/>
      <c r="R101" s="22"/>
      <c r="S101" s="18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20"/>
    </row>
    <row r="102" spans="1:33" ht="15.75" customHeight="1" x14ac:dyDescent="0.2">
      <c r="A102" s="13"/>
      <c r="B102" s="13"/>
      <c r="C102" s="15"/>
      <c r="D102" s="15"/>
      <c r="E102" s="15"/>
      <c r="F102" s="14"/>
      <c r="G102" s="14"/>
      <c r="H102" s="15"/>
      <c r="I102" s="15"/>
      <c r="J102" s="15"/>
      <c r="K102" s="15"/>
      <c r="L102" s="15"/>
      <c r="M102" s="15"/>
      <c r="N102" s="15"/>
      <c r="O102" s="15"/>
      <c r="P102" s="15"/>
      <c r="Q102" s="22"/>
      <c r="R102" s="22"/>
      <c r="S102" s="18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20"/>
    </row>
    <row r="103" spans="1:33" ht="15.75" customHeight="1" x14ac:dyDescent="0.2">
      <c r="A103" s="13"/>
      <c r="B103" s="13"/>
      <c r="C103" s="15"/>
      <c r="D103" s="15"/>
      <c r="E103" s="15"/>
      <c r="F103" s="14"/>
      <c r="G103" s="14"/>
      <c r="H103" s="15"/>
      <c r="I103" s="15"/>
      <c r="J103" s="15"/>
      <c r="K103" s="15"/>
      <c r="L103" s="15"/>
      <c r="M103" s="15"/>
      <c r="N103" s="15"/>
      <c r="O103" s="15"/>
      <c r="P103" s="15"/>
      <c r="Q103" s="22"/>
      <c r="R103" s="22"/>
      <c r="S103" s="18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20"/>
    </row>
    <row r="104" spans="1:33" ht="15.75" customHeight="1" x14ac:dyDescent="0.2">
      <c r="A104" s="13"/>
      <c r="B104" s="13"/>
      <c r="C104" s="15"/>
      <c r="D104" s="15"/>
      <c r="E104" s="15"/>
      <c r="F104" s="14"/>
      <c r="G104" s="14"/>
      <c r="H104" s="15"/>
      <c r="I104" s="15"/>
      <c r="J104" s="15"/>
      <c r="K104" s="15"/>
      <c r="L104" s="15"/>
      <c r="M104" s="15"/>
      <c r="N104" s="15"/>
      <c r="O104" s="15"/>
      <c r="P104" s="15"/>
      <c r="Q104" s="22"/>
      <c r="R104" s="22"/>
      <c r="S104" s="18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20"/>
    </row>
    <row r="105" spans="1:33" ht="15.75" customHeight="1" x14ac:dyDescent="0.2">
      <c r="A105" s="13"/>
      <c r="B105" s="13"/>
      <c r="C105" s="15"/>
      <c r="D105" s="15"/>
      <c r="E105" s="15"/>
      <c r="F105" s="14"/>
      <c r="G105" s="14"/>
      <c r="H105" s="15"/>
      <c r="I105" s="15"/>
      <c r="J105" s="15"/>
      <c r="K105" s="15"/>
      <c r="L105" s="15"/>
      <c r="M105" s="15"/>
      <c r="N105" s="15"/>
      <c r="O105" s="15"/>
      <c r="P105" s="15"/>
      <c r="Q105" s="22"/>
      <c r="R105" s="22"/>
      <c r="S105" s="18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20"/>
    </row>
    <row r="106" spans="1:33" ht="15.75" customHeight="1" x14ac:dyDescent="0.2">
      <c r="A106" s="13"/>
      <c r="B106" s="13"/>
      <c r="C106" s="15"/>
      <c r="D106" s="15"/>
      <c r="E106" s="15"/>
      <c r="F106" s="14"/>
      <c r="G106" s="14"/>
      <c r="H106" s="15"/>
      <c r="I106" s="15"/>
      <c r="J106" s="15"/>
      <c r="K106" s="15"/>
      <c r="L106" s="15"/>
      <c r="M106" s="15"/>
      <c r="N106" s="15"/>
      <c r="O106" s="15"/>
      <c r="P106" s="15"/>
      <c r="Q106" s="22"/>
      <c r="R106" s="22"/>
      <c r="S106" s="18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20"/>
    </row>
    <row r="107" spans="1:33" ht="15.75" customHeight="1" x14ac:dyDescent="0.2">
      <c r="A107" s="13"/>
      <c r="B107" s="13"/>
      <c r="C107" s="15"/>
      <c r="D107" s="15"/>
      <c r="E107" s="15"/>
      <c r="F107" s="14"/>
      <c r="G107" s="14"/>
      <c r="H107" s="15"/>
      <c r="I107" s="15"/>
      <c r="J107" s="15"/>
      <c r="K107" s="15"/>
      <c r="L107" s="15"/>
      <c r="M107" s="15"/>
      <c r="N107" s="15"/>
      <c r="O107" s="15"/>
      <c r="P107" s="15"/>
      <c r="Q107" s="22"/>
      <c r="R107" s="22"/>
      <c r="S107" s="18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20"/>
    </row>
    <row r="108" spans="1:33" ht="15.75" customHeight="1" x14ac:dyDescent="0.2">
      <c r="A108" s="13"/>
      <c r="B108" s="13"/>
      <c r="C108" s="15"/>
      <c r="D108" s="15"/>
      <c r="E108" s="15"/>
      <c r="F108" s="14"/>
      <c r="G108" s="14"/>
      <c r="H108" s="15"/>
      <c r="I108" s="15"/>
      <c r="J108" s="15"/>
      <c r="K108" s="15"/>
      <c r="L108" s="15"/>
      <c r="M108" s="15"/>
      <c r="N108" s="15"/>
      <c r="O108" s="15"/>
      <c r="P108" s="15"/>
      <c r="Q108" s="22"/>
      <c r="R108" s="22"/>
      <c r="S108" s="18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20"/>
    </row>
    <row r="109" spans="1:33" ht="15.75" customHeight="1" x14ac:dyDescent="0.2">
      <c r="A109" s="13"/>
      <c r="B109" s="13"/>
      <c r="C109" s="15"/>
      <c r="D109" s="15"/>
      <c r="E109" s="15"/>
      <c r="F109" s="14"/>
      <c r="G109" s="14"/>
      <c r="H109" s="15"/>
      <c r="I109" s="15"/>
      <c r="J109" s="15"/>
      <c r="K109" s="15"/>
      <c r="L109" s="15"/>
      <c r="M109" s="15"/>
      <c r="N109" s="15"/>
      <c r="O109" s="15"/>
      <c r="P109" s="15"/>
      <c r="Q109" s="22"/>
      <c r="R109" s="22"/>
      <c r="S109" s="18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20"/>
    </row>
    <row r="110" spans="1:33" ht="15.75" customHeight="1" x14ac:dyDescent="0.2">
      <c r="A110" s="13"/>
      <c r="B110" s="13"/>
      <c r="C110" s="15"/>
      <c r="D110" s="15"/>
      <c r="E110" s="15"/>
      <c r="F110" s="14"/>
      <c r="G110" s="14"/>
      <c r="H110" s="15"/>
      <c r="I110" s="15"/>
      <c r="J110" s="15"/>
      <c r="K110" s="15"/>
      <c r="L110" s="15"/>
      <c r="M110" s="15"/>
      <c r="N110" s="15"/>
      <c r="O110" s="15"/>
      <c r="P110" s="15"/>
      <c r="Q110" s="22"/>
      <c r="R110" s="22"/>
      <c r="S110" s="18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20"/>
    </row>
    <row r="111" spans="1:33" ht="15.75" customHeight="1" x14ac:dyDescent="0.2">
      <c r="A111" s="13"/>
      <c r="B111" s="13"/>
      <c r="C111" s="15"/>
      <c r="D111" s="15"/>
      <c r="E111" s="15"/>
      <c r="F111" s="14"/>
      <c r="G111" s="14"/>
      <c r="H111" s="15"/>
      <c r="I111" s="15"/>
      <c r="J111" s="15"/>
      <c r="K111" s="15"/>
      <c r="L111" s="15"/>
      <c r="M111" s="15"/>
      <c r="N111" s="15"/>
      <c r="O111" s="15"/>
      <c r="P111" s="15"/>
      <c r="Q111" s="22"/>
      <c r="R111" s="22"/>
      <c r="S111" s="18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20"/>
    </row>
    <row r="112" spans="1:33" ht="15.75" customHeight="1" x14ac:dyDescent="0.2">
      <c r="A112" s="13"/>
      <c r="B112" s="13"/>
      <c r="C112" s="15"/>
      <c r="D112" s="15"/>
      <c r="E112" s="15"/>
      <c r="F112" s="14"/>
      <c r="G112" s="14"/>
      <c r="H112" s="15"/>
      <c r="I112" s="15"/>
      <c r="J112" s="15"/>
      <c r="K112" s="15"/>
      <c r="L112" s="15"/>
      <c r="M112" s="15"/>
      <c r="N112" s="15"/>
      <c r="O112" s="15"/>
      <c r="P112" s="15"/>
      <c r="Q112" s="22"/>
      <c r="R112" s="22"/>
      <c r="S112" s="18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20"/>
    </row>
    <row r="113" spans="1:33" ht="15.75" customHeight="1" x14ac:dyDescent="0.2">
      <c r="A113" s="13"/>
      <c r="B113" s="13"/>
      <c r="C113" s="15"/>
      <c r="D113" s="15"/>
      <c r="E113" s="15"/>
      <c r="F113" s="14"/>
      <c r="G113" s="14"/>
      <c r="H113" s="15"/>
      <c r="I113" s="15"/>
      <c r="J113" s="15"/>
      <c r="K113" s="15"/>
      <c r="L113" s="15"/>
      <c r="M113" s="15"/>
      <c r="N113" s="15"/>
      <c r="O113" s="15"/>
      <c r="P113" s="15"/>
      <c r="Q113" s="22"/>
      <c r="R113" s="22"/>
      <c r="S113" s="18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20"/>
    </row>
    <row r="114" spans="1:33" ht="15.75" customHeight="1" x14ac:dyDescent="0.2">
      <c r="A114" s="13"/>
      <c r="B114" s="13"/>
      <c r="C114" s="22"/>
      <c r="D114" s="15"/>
      <c r="E114" s="15"/>
      <c r="F114" s="14"/>
      <c r="G114" s="14"/>
      <c r="H114" s="15"/>
      <c r="I114" s="15"/>
      <c r="J114" s="22"/>
      <c r="K114" s="22"/>
      <c r="L114" s="15"/>
      <c r="M114" s="15"/>
      <c r="N114" s="15"/>
      <c r="O114" s="15"/>
      <c r="P114" s="22"/>
      <c r="Q114" s="22"/>
      <c r="R114" s="22"/>
      <c r="S114" s="18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20"/>
    </row>
    <row r="115" spans="1:33" ht="15.75" customHeight="1" x14ac:dyDescent="0.2">
      <c r="A115" s="13"/>
      <c r="B115" s="13"/>
      <c r="C115" s="22"/>
      <c r="D115" s="15"/>
      <c r="E115" s="15"/>
      <c r="F115" s="14"/>
      <c r="G115" s="14"/>
      <c r="H115" s="15"/>
      <c r="I115" s="15"/>
      <c r="J115" s="22"/>
      <c r="K115" s="22"/>
      <c r="L115" s="15"/>
      <c r="M115" s="15"/>
      <c r="N115" s="15"/>
      <c r="O115" s="15"/>
      <c r="P115" s="22"/>
      <c r="Q115" s="22"/>
      <c r="R115" s="22"/>
      <c r="S115" s="18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20"/>
    </row>
    <row r="116" spans="1:33" ht="15.75" customHeight="1" x14ac:dyDescent="0.2">
      <c r="A116" s="13"/>
      <c r="B116" s="13"/>
      <c r="C116" s="22"/>
      <c r="D116" s="15"/>
      <c r="E116" s="15"/>
      <c r="F116" s="14"/>
      <c r="G116" s="14"/>
      <c r="H116" s="15"/>
      <c r="I116" s="15"/>
      <c r="J116" s="22"/>
      <c r="K116" s="22"/>
      <c r="L116" s="15"/>
      <c r="M116" s="15"/>
      <c r="N116" s="15"/>
      <c r="O116" s="15"/>
      <c r="P116" s="22"/>
      <c r="Q116" s="22"/>
      <c r="R116" s="22"/>
      <c r="S116" s="18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20"/>
    </row>
    <row r="117" spans="1:33" ht="15.75" customHeight="1" x14ac:dyDescent="0.2">
      <c r="A117" s="13"/>
      <c r="B117" s="13"/>
      <c r="C117" s="22"/>
      <c r="D117" s="15"/>
      <c r="E117" s="15"/>
      <c r="F117" s="14"/>
      <c r="G117" s="14"/>
      <c r="H117" s="15"/>
      <c r="I117" s="15"/>
      <c r="J117" s="22"/>
      <c r="K117" s="22"/>
      <c r="L117" s="15"/>
      <c r="M117" s="15"/>
      <c r="N117" s="15"/>
      <c r="O117" s="15"/>
      <c r="P117" s="22"/>
      <c r="Q117" s="22"/>
      <c r="R117" s="22"/>
      <c r="S117" s="18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20"/>
    </row>
    <row r="118" spans="1:33" ht="15.75" customHeight="1" x14ac:dyDescent="0.2">
      <c r="A118" s="13"/>
      <c r="B118" s="13"/>
      <c r="C118" s="22"/>
      <c r="D118" s="15"/>
      <c r="E118" s="15"/>
      <c r="F118" s="14"/>
      <c r="G118" s="14"/>
      <c r="H118" s="15"/>
      <c r="I118" s="15"/>
      <c r="J118" s="22"/>
      <c r="K118" s="22"/>
      <c r="L118" s="15"/>
      <c r="M118" s="15"/>
      <c r="N118" s="15"/>
      <c r="O118" s="15"/>
      <c r="P118" s="22"/>
      <c r="Q118" s="22"/>
      <c r="R118" s="22"/>
      <c r="S118" s="18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20"/>
    </row>
    <row r="119" spans="1:33" ht="15.75" customHeight="1" x14ac:dyDescent="0.2">
      <c r="A119" s="13"/>
      <c r="B119" s="13"/>
      <c r="C119" s="22"/>
      <c r="D119" s="15"/>
      <c r="E119" s="15"/>
      <c r="F119" s="14"/>
      <c r="G119" s="14"/>
      <c r="H119" s="15"/>
      <c r="I119" s="15"/>
      <c r="J119" s="22"/>
      <c r="K119" s="22"/>
      <c r="L119" s="15"/>
      <c r="M119" s="15"/>
      <c r="N119" s="15"/>
      <c r="O119" s="15"/>
      <c r="P119" s="22"/>
      <c r="Q119" s="22"/>
      <c r="R119" s="22"/>
      <c r="S119" s="18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20"/>
    </row>
    <row r="120" spans="1:33" ht="15.75" customHeight="1" x14ac:dyDescent="0.2">
      <c r="A120" s="13"/>
      <c r="B120" s="13"/>
      <c r="C120" s="22"/>
      <c r="D120" s="15"/>
      <c r="E120" s="15"/>
      <c r="F120" s="14"/>
      <c r="G120" s="14"/>
      <c r="H120" s="15"/>
      <c r="I120" s="15"/>
      <c r="J120" s="22"/>
      <c r="K120" s="22"/>
      <c r="L120" s="15"/>
      <c r="M120" s="15"/>
      <c r="N120" s="15"/>
      <c r="O120" s="15"/>
      <c r="P120" s="22"/>
      <c r="Q120" s="22"/>
      <c r="R120" s="22"/>
      <c r="S120" s="18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20"/>
    </row>
    <row r="121" spans="1:33" ht="15.75" customHeight="1" x14ac:dyDescent="0.2">
      <c r="A121" s="13"/>
      <c r="B121" s="13"/>
      <c r="C121" s="22"/>
      <c r="D121" s="15"/>
      <c r="E121" s="15"/>
      <c r="F121" s="14"/>
      <c r="G121" s="14"/>
      <c r="H121" s="15"/>
      <c r="I121" s="15"/>
      <c r="J121" s="22"/>
      <c r="K121" s="22"/>
      <c r="L121" s="15"/>
      <c r="M121" s="15"/>
      <c r="N121" s="15"/>
      <c r="O121" s="15"/>
      <c r="P121" s="22"/>
      <c r="Q121" s="22"/>
      <c r="R121" s="22"/>
      <c r="S121" s="18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20"/>
    </row>
    <row r="122" spans="1:33" ht="15.75" customHeight="1" x14ac:dyDescent="0.2">
      <c r="A122" s="13"/>
      <c r="B122" s="13"/>
      <c r="C122" s="22"/>
      <c r="D122" s="15"/>
      <c r="E122" s="15"/>
      <c r="F122" s="14"/>
      <c r="G122" s="14"/>
      <c r="H122" s="15"/>
      <c r="I122" s="15"/>
      <c r="J122" s="22"/>
      <c r="K122" s="22"/>
      <c r="L122" s="15"/>
      <c r="M122" s="15"/>
      <c r="N122" s="15"/>
      <c r="O122" s="15"/>
      <c r="P122" s="22"/>
      <c r="Q122" s="22"/>
      <c r="R122" s="22"/>
      <c r="S122" s="18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20"/>
    </row>
    <row r="123" spans="1:33" ht="15.75" customHeight="1" x14ac:dyDescent="0.2">
      <c r="A123" s="13"/>
      <c r="B123" s="13"/>
      <c r="C123" s="22"/>
      <c r="D123" s="15"/>
      <c r="E123" s="15"/>
      <c r="F123" s="14"/>
      <c r="G123" s="14"/>
      <c r="H123" s="15"/>
      <c r="I123" s="15"/>
      <c r="J123" s="22"/>
      <c r="K123" s="22"/>
      <c r="L123" s="15"/>
      <c r="M123" s="15"/>
      <c r="N123" s="15"/>
      <c r="O123" s="15"/>
      <c r="P123" s="22"/>
      <c r="Q123" s="22"/>
      <c r="R123" s="22"/>
      <c r="S123" s="18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20"/>
    </row>
    <row r="124" spans="1:33" ht="15.75" customHeight="1" x14ac:dyDescent="0.2">
      <c r="A124" s="13"/>
      <c r="B124" s="13"/>
      <c r="C124" s="22"/>
      <c r="D124" s="15"/>
      <c r="E124" s="15"/>
      <c r="F124" s="14"/>
      <c r="G124" s="14"/>
      <c r="H124" s="15"/>
      <c r="I124" s="15"/>
      <c r="J124" s="22"/>
      <c r="K124" s="22"/>
      <c r="L124" s="15"/>
      <c r="M124" s="15"/>
      <c r="N124" s="15"/>
      <c r="O124" s="15"/>
      <c r="P124" s="22"/>
      <c r="Q124" s="22"/>
      <c r="R124" s="22"/>
      <c r="S124" s="18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20"/>
    </row>
    <row r="125" spans="1:33" ht="15.75" customHeight="1" x14ac:dyDescent="0.2">
      <c r="A125" s="13"/>
      <c r="B125" s="13"/>
      <c r="C125" s="22"/>
      <c r="D125" s="15"/>
      <c r="E125" s="15"/>
      <c r="F125" s="14"/>
      <c r="G125" s="14"/>
      <c r="H125" s="15"/>
      <c r="I125" s="15"/>
      <c r="J125" s="22"/>
      <c r="K125" s="22"/>
      <c r="L125" s="15"/>
      <c r="M125" s="15"/>
      <c r="N125" s="15"/>
      <c r="O125" s="15"/>
      <c r="P125" s="22"/>
      <c r="Q125" s="22"/>
      <c r="R125" s="22"/>
      <c r="S125" s="18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20"/>
    </row>
    <row r="126" spans="1:33" ht="15.75" customHeight="1" x14ac:dyDescent="0.2">
      <c r="A126" s="13"/>
      <c r="B126" s="13"/>
      <c r="C126" s="22"/>
      <c r="D126" s="15"/>
      <c r="E126" s="15"/>
      <c r="F126" s="14"/>
      <c r="G126" s="14"/>
      <c r="H126" s="15"/>
      <c r="I126" s="15"/>
      <c r="J126" s="22"/>
      <c r="K126" s="22"/>
      <c r="L126" s="15"/>
      <c r="M126" s="15"/>
      <c r="N126" s="15"/>
      <c r="O126" s="15"/>
      <c r="P126" s="22"/>
      <c r="Q126" s="22"/>
      <c r="R126" s="22"/>
      <c r="S126" s="18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20"/>
    </row>
    <row r="127" spans="1:33" ht="15.75" customHeight="1" x14ac:dyDescent="0.2">
      <c r="A127" s="13"/>
      <c r="B127" s="13"/>
      <c r="C127" s="22"/>
      <c r="D127" s="15"/>
      <c r="E127" s="15"/>
      <c r="F127" s="14"/>
      <c r="G127" s="14"/>
      <c r="H127" s="15"/>
      <c r="I127" s="15"/>
      <c r="J127" s="22"/>
      <c r="K127" s="22"/>
      <c r="L127" s="15"/>
      <c r="M127" s="15"/>
      <c r="N127" s="15"/>
      <c r="O127" s="15"/>
      <c r="P127" s="22"/>
      <c r="Q127" s="22"/>
      <c r="R127" s="22"/>
      <c r="S127" s="18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20"/>
    </row>
    <row r="128" spans="1:33" ht="15.75" customHeight="1" x14ac:dyDescent="0.2">
      <c r="A128" s="13"/>
      <c r="B128" s="13"/>
      <c r="C128" s="22"/>
      <c r="D128" s="15"/>
      <c r="E128" s="15"/>
      <c r="F128" s="14"/>
      <c r="G128" s="14"/>
      <c r="H128" s="15"/>
      <c r="I128" s="15"/>
      <c r="J128" s="22"/>
      <c r="K128" s="22"/>
      <c r="L128" s="15"/>
      <c r="M128" s="15"/>
      <c r="N128" s="15"/>
      <c r="O128" s="15"/>
      <c r="P128" s="22"/>
      <c r="Q128" s="22"/>
      <c r="R128" s="22"/>
      <c r="S128" s="18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20"/>
    </row>
    <row r="129" spans="1:33" ht="15.75" customHeight="1" x14ac:dyDescent="0.2">
      <c r="A129" s="13"/>
      <c r="B129" s="13"/>
      <c r="C129" s="22"/>
      <c r="D129" s="15"/>
      <c r="E129" s="15"/>
      <c r="F129" s="14"/>
      <c r="G129" s="14"/>
      <c r="H129" s="15"/>
      <c r="I129" s="15"/>
      <c r="J129" s="22"/>
      <c r="K129" s="22"/>
      <c r="L129" s="15"/>
      <c r="M129" s="15"/>
      <c r="N129" s="15"/>
      <c r="O129" s="15"/>
      <c r="P129" s="22"/>
      <c r="Q129" s="22"/>
      <c r="R129" s="22"/>
      <c r="S129" s="18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20"/>
    </row>
    <row r="130" spans="1:33" ht="15.75" customHeight="1" x14ac:dyDescent="0.2">
      <c r="A130" s="13"/>
      <c r="B130" s="13"/>
      <c r="C130" s="22"/>
      <c r="D130" s="15"/>
      <c r="E130" s="15"/>
      <c r="F130" s="14"/>
      <c r="G130" s="14"/>
      <c r="H130" s="15"/>
      <c r="I130" s="15"/>
      <c r="J130" s="22"/>
      <c r="K130" s="22"/>
      <c r="L130" s="15"/>
      <c r="M130" s="15"/>
      <c r="N130" s="15"/>
      <c r="O130" s="15"/>
      <c r="P130" s="22"/>
      <c r="Q130" s="22"/>
      <c r="R130" s="22"/>
      <c r="S130" s="18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20"/>
    </row>
    <row r="131" spans="1:33" ht="15.75" customHeight="1" x14ac:dyDescent="0.2">
      <c r="A131" s="13"/>
      <c r="B131" s="13"/>
      <c r="C131" s="22"/>
      <c r="D131" s="15"/>
      <c r="E131" s="15"/>
      <c r="F131" s="14"/>
      <c r="G131" s="14"/>
      <c r="H131" s="15"/>
      <c r="I131" s="15"/>
      <c r="J131" s="22"/>
      <c r="K131" s="22"/>
      <c r="L131" s="15"/>
      <c r="M131" s="15"/>
      <c r="N131" s="15"/>
      <c r="O131" s="15"/>
      <c r="P131" s="22"/>
      <c r="Q131" s="22"/>
      <c r="R131" s="22"/>
      <c r="S131" s="18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20"/>
    </row>
    <row r="132" spans="1:33" ht="15.75" customHeight="1" x14ac:dyDescent="0.2">
      <c r="A132" s="13"/>
      <c r="B132" s="13"/>
      <c r="C132" s="22"/>
      <c r="D132" s="15"/>
      <c r="E132" s="15"/>
      <c r="F132" s="14"/>
      <c r="G132" s="14"/>
      <c r="H132" s="15"/>
      <c r="I132" s="15"/>
      <c r="J132" s="22"/>
      <c r="K132" s="22"/>
      <c r="L132" s="15"/>
      <c r="M132" s="15"/>
      <c r="N132" s="15"/>
      <c r="O132" s="15"/>
      <c r="P132" s="22"/>
      <c r="Q132" s="22"/>
      <c r="R132" s="22"/>
      <c r="S132" s="18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20"/>
    </row>
    <row r="133" spans="1:33" ht="15.75" customHeight="1" x14ac:dyDescent="0.2">
      <c r="A133" s="13"/>
      <c r="B133" s="13"/>
      <c r="C133" s="22"/>
      <c r="D133" s="15"/>
      <c r="E133" s="15"/>
      <c r="F133" s="14"/>
      <c r="G133" s="14"/>
      <c r="H133" s="15"/>
      <c r="I133" s="15"/>
      <c r="J133" s="22"/>
      <c r="K133" s="22"/>
      <c r="L133" s="15"/>
      <c r="M133" s="15"/>
      <c r="N133" s="15"/>
      <c r="O133" s="15"/>
      <c r="P133" s="22"/>
      <c r="Q133" s="22"/>
      <c r="R133" s="22"/>
      <c r="S133" s="18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20"/>
    </row>
    <row r="134" spans="1:33" ht="15.75" customHeight="1" x14ac:dyDescent="0.2">
      <c r="A134" s="13"/>
      <c r="B134" s="13"/>
      <c r="C134" s="22"/>
      <c r="D134" s="15"/>
      <c r="E134" s="15"/>
      <c r="F134" s="14"/>
      <c r="G134" s="14"/>
      <c r="H134" s="15"/>
      <c r="I134" s="15"/>
      <c r="J134" s="22"/>
      <c r="K134" s="22"/>
      <c r="L134" s="15"/>
      <c r="M134" s="15"/>
      <c r="N134" s="15"/>
      <c r="O134" s="15"/>
      <c r="P134" s="22"/>
      <c r="Q134" s="22"/>
      <c r="R134" s="22"/>
      <c r="S134" s="18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20"/>
    </row>
    <row r="135" spans="1:33" ht="15.75" customHeight="1" x14ac:dyDescent="0.2">
      <c r="A135" s="13"/>
      <c r="B135" s="13"/>
      <c r="C135" s="22"/>
      <c r="D135" s="15"/>
      <c r="E135" s="15"/>
      <c r="F135" s="14"/>
      <c r="G135" s="14"/>
      <c r="H135" s="15"/>
      <c r="I135" s="15"/>
      <c r="J135" s="22"/>
      <c r="K135" s="22"/>
      <c r="L135" s="15"/>
      <c r="M135" s="15"/>
      <c r="N135" s="15"/>
      <c r="O135" s="15"/>
      <c r="P135" s="22"/>
      <c r="Q135" s="22"/>
      <c r="R135" s="22"/>
      <c r="S135" s="18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20"/>
    </row>
    <row r="136" spans="1:33" ht="15.75" customHeight="1" x14ac:dyDescent="0.2">
      <c r="A136" s="13"/>
      <c r="B136" s="13"/>
      <c r="C136" s="22"/>
      <c r="D136" s="15"/>
      <c r="E136" s="15"/>
      <c r="F136" s="14"/>
      <c r="G136" s="14"/>
      <c r="H136" s="15"/>
      <c r="I136" s="15"/>
      <c r="J136" s="22"/>
      <c r="K136" s="22"/>
      <c r="L136" s="15"/>
      <c r="M136" s="15"/>
      <c r="N136" s="15"/>
      <c r="O136" s="15"/>
      <c r="P136" s="22"/>
      <c r="Q136" s="22"/>
      <c r="R136" s="22"/>
      <c r="S136" s="18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20"/>
    </row>
    <row r="137" spans="1:33" ht="15.75" customHeight="1" x14ac:dyDescent="0.2">
      <c r="A137" s="13"/>
      <c r="B137" s="13"/>
      <c r="C137" s="22"/>
      <c r="D137" s="15"/>
      <c r="E137" s="15"/>
      <c r="F137" s="14"/>
      <c r="G137" s="14"/>
      <c r="H137" s="15"/>
      <c r="I137" s="15"/>
      <c r="J137" s="22"/>
      <c r="K137" s="22"/>
      <c r="L137" s="15"/>
      <c r="M137" s="15"/>
      <c r="N137" s="15"/>
      <c r="O137" s="15"/>
      <c r="P137" s="22"/>
      <c r="Q137" s="22"/>
      <c r="R137" s="22"/>
      <c r="S137" s="18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20"/>
    </row>
    <row r="138" spans="1:33" ht="15.75" customHeight="1" x14ac:dyDescent="0.2">
      <c r="A138" s="13"/>
      <c r="B138" s="13"/>
      <c r="C138" s="22"/>
      <c r="D138" s="15"/>
      <c r="E138" s="15"/>
      <c r="F138" s="14"/>
      <c r="G138" s="14"/>
      <c r="H138" s="15"/>
      <c r="I138" s="15"/>
      <c r="J138" s="22"/>
      <c r="K138" s="22"/>
      <c r="L138" s="15"/>
      <c r="M138" s="15"/>
      <c r="N138" s="15"/>
      <c r="O138" s="15"/>
      <c r="P138" s="22"/>
      <c r="Q138" s="22"/>
      <c r="R138" s="22"/>
      <c r="S138" s="18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20"/>
    </row>
    <row r="139" spans="1:33" ht="15.75" customHeight="1" x14ac:dyDescent="0.2">
      <c r="A139" s="13"/>
      <c r="B139" s="13"/>
      <c r="C139" s="22"/>
      <c r="D139" s="15"/>
      <c r="E139" s="15"/>
      <c r="F139" s="14"/>
      <c r="G139" s="14"/>
      <c r="H139" s="15"/>
      <c r="I139" s="15"/>
      <c r="J139" s="22"/>
      <c r="K139" s="22"/>
      <c r="L139" s="15"/>
      <c r="M139" s="15"/>
      <c r="N139" s="15"/>
      <c r="O139" s="15"/>
      <c r="P139" s="22"/>
      <c r="Q139" s="22"/>
      <c r="R139" s="22"/>
      <c r="S139" s="18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20"/>
    </row>
    <row r="140" spans="1:33" ht="15.75" customHeight="1" x14ac:dyDescent="0.2">
      <c r="A140" s="13"/>
      <c r="B140" s="13"/>
      <c r="C140" s="22"/>
      <c r="D140" s="15"/>
      <c r="E140" s="15"/>
      <c r="F140" s="14"/>
      <c r="G140" s="14"/>
      <c r="H140" s="15"/>
      <c r="I140" s="15"/>
      <c r="J140" s="22"/>
      <c r="K140" s="22"/>
      <c r="L140" s="15"/>
      <c r="M140" s="15"/>
      <c r="N140" s="15"/>
      <c r="O140" s="15"/>
      <c r="P140" s="22"/>
      <c r="Q140" s="22"/>
      <c r="R140" s="22"/>
      <c r="S140" s="18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20"/>
    </row>
    <row r="141" spans="1:33" ht="15.75" customHeight="1" x14ac:dyDescent="0.2">
      <c r="A141" s="13"/>
      <c r="B141" s="13"/>
      <c r="C141" s="22"/>
      <c r="D141" s="15"/>
      <c r="E141" s="15"/>
      <c r="F141" s="14"/>
      <c r="G141" s="14"/>
      <c r="H141" s="15"/>
      <c r="I141" s="15"/>
      <c r="J141" s="22"/>
      <c r="K141" s="22"/>
      <c r="L141" s="15"/>
      <c r="M141" s="15"/>
      <c r="N141" s="15"/>
      <c r="O141" s="15"/>
      <c r="P141" s="22"/>
      <c r="Q141" s="22"/>
      <c r="R141" s="22"/>
      <c r="S141" s="18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20"/>
    </row>
    <row r="142" spans="1:33" ht="15.75" customHeight="1" x14ac:dyDescent="0.2">
      <c r="A142" s="13"/>
      <c r="B142" s="13"/>
      <c r="C142" s="22"/>
      <c r="D142" s="15"/>
      <c r="E142" s="15"/>
      <c r="F142" s="14"/>
      <c r="G142" s="14"/>
      <c r="H142" s="15"/>
      <c r="I142" s="15"/>
      <c r="J142" s="22"/>
      <c r="K142" s="22"/>
      <c r="L142" s="15"/>
      <c r="M142" s="15"/>
      <c r="N142" s="15"/>
      <c r="O142" s="15"/>
      <c r="P142" s="22"/>
      <c r="Q142" s="22"/>
      <c r="R142" s="22"/>
      <c r="S142" s="18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20"/>
    </row>
    <row r="143" spans="1:33" ht="15.75" customHeight="1" x14ac:dyDescent="0.2">
      <c r="A143" s="13"/>
      <c r="B143" s="13"/>
      <c r="C143" s="22"/>
      <c r="D143" s="15"/>
      <c r="E143" s="15"/>
      <c r="F143" s="14"/>
      <c r="G143" s="14"/>
      <c r="H143" s="15"/>
      <c r="I143" s="15"/>
      <c r="J143" s="22"/>
      <c r="K143" s="22"/>
      <c r="L143" s="15"/>
      <c r="M143" s="15"/>
      <c r="N143" s="15"/>
      <c r="O143" s="15"/>
      <c r="P143" s="22"/>
      <c r="Q143" s="22"/>
      <c r="R143" s="22"/>
      <c r="S143" s="18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20"/>
    </row>
    <row r="144" spans="1:33" ht="15.75" customHeight="1" x14ac:dyDescent="0.2">
      <c r="A144" s="13"/>
      <c r="B144" s="13"/>
      <c r="C144" s="22"/>
      <c r="D144" s="15"/>
      <c r="E144" s="15"/>
      <c r="F144" s="14"/>
      <c r="G144" s="14"/>
      <c r="H144" s="15"/>
      <c r="I144" s="15"/>
      <c r="J144" s="22"/>
      <c r="K144" s="22"/>
      <c r="L144" s="15"/>
      <c r="M144" s="15"/>
      <c r="N144" s="15"/>
      <c r="O144" s="15"/>
      <c r="P144" s="22"/>
      <c r="Q144" s="22"/>
      <c r="R144" s="22"/>
      <c r="S144" s="18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20"/>
    </row>
    <row r="145" spans="1:33" ht="15.75" customHeight="1" x14ac:dyDescent="0.2">
      <c r="A145" s="13"/>
      <c r="B145" s="13"/>
      <c r="C145" s="22"/>
      <c r="D145" s="15"/>
      <c r="E145" s="15"/>
      <c r="F145" s="14"/>
      <c r="G145" s="14"/>
      <c r="H145" s="15"/>
      <c r="I145" s="15"/>
      <c r="J145" s="22"/>
      <c r="K145" s="22"/>
      <c r="L145" s="15"/>
      <c r="M145" s="15"/>
      <c r="N145" s="15"/>
      <c r="O145" s="15"/>
      <c r="P145" s="22"/>
      <c r="Q145" s="22"/>
      <c r="R145" s="22"/>
      <c r="S145" s="18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20"/>
    </row>
    <row r="146" spans="1:33" ht="15.75" customHeight="1" x14ac:dyDescent="0.2">
      <c r="A146" s="13"/>
      <c r="B146" s="13"/>
      <c r="C146" s="22"/>
      <c r="D146" s="15"/>
      <c r="E146" s="15"/>
      <c r="F146" s="14"/>
      <c r="G146" s="14"/>
      <c r="H146" s="15"/>
      <c r="I146" s="15"/>
      <c r="J146" s="22"/>
      <c r="K146" s="22"/>
      <c r="L146" s="15"/>
      <c r="M146" s="15"/>
      <c r="N146" s="15"/>
      <c r="O146" s="15"/>
      <c r="P146" s="22"/>
      <c r="Q146" s="22"/>
      <c r="R146" s="22"/>
      <c r="S146" s="18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20"/>
    </row>
    <row r="147" spans="1:33" ht="15.75" customHeight="1" x14ac:dyDescent="0.2">
      <c r="A147" s="13"/>
      <c r="B147" s="13"/>
      <c r="C147" s="22"/>
      <c r="D147" s="15"/>
      <c r="E147" s="15"/>
      <c r="F147" s="14"/>
      <c r="G147" s="14"/>
      <c r="H147" s="15"/>
      <c r="I147" s="15"/>
      <c r="J147" s="22"/>
      <c r="K147" s="22"/>
      <c r="L147" s="15"/>
      <c r="M147" s="15"/>
      <c r="N147" s="15"/>
      <c r="O147" s="15"/>
      <c r="P147" s="22"/>
      <c r="Q147" s="22"/>
      <c r="R147" s="22"/>
      <c r="S147" s="18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20"/>
    </row>
    <row r="148" spans="1:33" ht="15.75" customHeight="1" x14ac:dyDescent="0.2">
      <c r="A148" s="13"/>
      <c r="B148" s="13"/>
      <c r="C148" s="22"/>
      <c r="D148" s="15"/>
      <c r="E148" s="15"/>
      <c r="F148" s="14"/>
      <c r="G148" s="14"/>
      <c r="H148" s="15"/>
      <c r="I148" s="15"/>
      <c r="J148" s="22"/>
      <c r="K148" s="22"/>
      <c r="L148" s="15"/>
      <c r="M148" s="15"/>
      <c r="N148" s="15"/>
      <c r="O148" s="15"/>
      <c r="P148" s="22"/>
      <c r="Q148" s="22"/>
      <c r="R148" s="22"/>
      <c r="S148" s="18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20"/>
    </row>
    <row r="149" spans="1:33" ht="15.75" customHeight="1" x14ac:dyDescent="0.2">
      <c r="A149" s="13"/>
      <c r="B149" s="13"/>
      <c r="C149" s="22"/>
      <c r="D149" s="15"/>
      <c r="E149" s="15"/>
      <c r="F149" s="14"/>
      <c r="G149" s="14"/>
      <c r="H149" s="15"/>
      <c r="I149" s="15"/>
      <c r="J149" s="22"/>
      <c r="K149" s="22"/>
      <c r="L149" s="15"/>
      <c r="M149" s="15"/>
      <c r="N149" s="15"/>
      <c r="O149" s="15"/>
      <c r="P149" s="22"/>
      <c r="Q149" s="22"/>
      <c r="R149" s="22"/>
      <c r="S149" s="18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20"/>
    </row>
    <row r="150" spans="1:33" ht="15.75" customHeight="1" x14ac:dyDescent="0.2">
      <c r="A150" s="13"/>
      <c r="B150" s="13"/>
      <c r="C150" s="22"/>
      <c r="D150" s="15"/>
      <c r="E150" s="15"/>
      <c r="F150" s="14"/>
      <c r="G150" s="14"/>
      <c r="H150" s="15"/>
      <c r="I150" s="15"/>
      <c r="J150" s="22"/>
      <c r="K150" s="22"/>
      <c r="L150" s="15"/>
      <c r="M150" s="15"/>
      <c r="N150" s="15"/>
      <c r="O150" s="15"/>
      <c r="P150" s="22"/>
      <c r="Q150" s="22"/>
      <c r="R150" s="22"/>
      <c r="S150" s="18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20"/>
    </row>
    <row r="151" spans="1:33" ht="15.75" customHeight="1" x14ac:dyDescent="0.2">
      <c r="A151" s="13"/>
      <c r="B151" s="13"/>
      <c r="C151" s="22"/>
      <c r="D151" s="15"/>
      <c r="E151" s="15"/>
      <c r="F151" s="14"/>
      <c r="G151" s="14"/>
      <c r="H151" s="15"/>
      <c r="I151" s="15"/>
      <c r="J151" s="22"/>
      <c r="K151" s="22"/>
      <c r="L151" s="15"/>
      <c r="M151" s="15"/>
      <c r="N151" s="15"/>
      <c r="O151" s="15"/>
      <c r="P151" s="22"/>
      <c r="Q151" s="22"/>
      <c r="R151" s="22"/>
      <c r="S151" s="18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20"/>
    </row>
    <row r="152" spans="1:33" ht="15.75" customHeight="1" x14ac:dyDescent="0.2">
      <c r="A152" s="13"/>
      <c r="B152" s="13"/>
      <c r="C152" s="22"/>
      <c r="D152" s="15"/>
      <c r="E152" s="15"/>
      <c r="F152" s="14"/>
      <c r="G152" s="14"/>
      <c r="H152" s="15"/>
      <c r="I152" s="15"/>
      <c r="J152" s="22"/>
      <c r="K152" s="22"/>
      <c r="L152" s="15"/>
      <c r="M152" s="15"/>
      <c r="N152" s="15"/>
      <c r="O152" s="15"/>
      <c r="P152" s="22"/>
      <c r="Q152" s="22"/>
      <c r="R152" s="22"/>
      <c r="S152" s="18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20"/>
    </row>
    <row r="153" spans="1:33" ht="15.75" customHeight="1" x14ac:dyDescent="0.2">
      <c r="A153" s="13"/>
      <c r="B153" s="13"/>
      <c r="C153" s="22"/>
      <c r="D153" s="15"/>
      <c r="E153" s="15"/>
      <c r="F153" s="14"/>
      <c r="G153" s="14"/>
      <c r="H153" s="15"/>
      <c r="I153" s="15"/>
      <c r="J153" s="22"/>
      <c r="K153" s="22"/>
      <c r="L153" s="15"/>
      <c r="M153" s="15"/>
      <c r="N153" s="15"/>
      <c r="O153" s="15"/>
      <c r="P153" s="22"/>
      <c r="Q153" s="22"/>
      <c r="R153" s="22"/>
      <c r="S153" s="18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20"/>
    </row>
    <row r="154" spans="1:33" ht="15.75" customHeight="1" x14ac:dyDescent="0.2">
      <c r="A154" s="13"/>
      <c r="B154" s="13"/>
      <c r="C154" s="22"/>
      <c r="D154" s="15"/>
      <c r="E154" s="15"/>
      <c r="F154" s="14"/>
      <c r="G154" s="14"/>
      <c r="H154" s="15"/>
      <c r="I154" s="15"/>
      <c r="J154" s="22"/>
      <c r="K154" s="22"/>
      <c r="L154" s="15"/>
      <c r="M154" s="15"/>
      <c r="N154" s="15"/>
      <c r="O154" s="15"/>
      <c r="P154" s="22"/>
      <c r="Q154" s="22"/>
      <c r="R154" s="22"/>
      <c r="S154" s="18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20"/>
    </row>
    <row r="155" spans="1:33" ht="15.75" customHeight="1" x14ac:dyDescent="0.2">
      <c r="A155" s="13"/>
      <c r="B155" s="13"/>
      <c r="C155" s="22"/>
      <c r="D155" s="15"/>
      <c r="E155" s="15"/>
      <c r="F155" s="14"/>
      <c r="G155" s="14"/>
      <c r="H155" s="15"/>
      <c r="I155" s="15"/>
      <c r="J155" s="22"/>
      <c r="K155" s="22"/>
      <c r="L155" s="15"/>
      <c r="M155" s="15"/>
      <c r="N155" s="15"/>
      <c r="O155" s="15"/>
      <c r="P155" s="22"/>
      <c r="Q155" s="22"/>
      <c r="R155" s="22"/>
      <c r="S155" s="18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20"/>
    </row>
    <row r="156" spans="1:33" ht="15.75" customHeight="1" x14ac:dyDescent="0.2">
      <c r="A156" s="13"/>
      <c r="B156" s="13"/>
      <c r="C156" s="22"/>
      <c r="D156" s="15"/>
      <c r="E156" s="15"/>
      <c r="F156" s="14"/>
      <c r="G156" s="14"/>
      <c r="H156" s="15"/>
      <c r="I156" s="15"/>
      <c r="J156" s="22"/>
      <c r="K156" s="22"/>
      <c r="L156" s="15"/>
      <c r="M156" s="15"/>
      <c r="N156" s="15"/>
      <c r="O156" s="15"/>
      <c r="P156" s="22"/>
      <c r="Q156" s="22"/>
      <c r="R156" s="22"/>
      <c r="S156" s="18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20"/>
    </row>
    <row r="157" spans="1:33" ht="15.75" customHeight="1" x14ac:dyDescent="0.2">
      <c r="A157" s="13"/>
      <c r="B157" s="13"/>
      <c r="C157" s="22"/>
      <c r="D157" s="15"/>
      <c r="E157" s="15"/>
      <c r="F157" s="14"/>
      <c r="G157" s="14"/>
      <c r="H157" s="15"/>
      <c r="I157" s="15"/>
      <c r="J157" s="22"/>
      <c r="K157" s="22"/>
      <c r="L157" s="15"/>
      <c r="M157" s="15"/>
      <c r="N157" s="15"/>
      <c r="O157" s="15"/>
      <c r="P157" s="22"/>
      <c r="Q157" s="22"/>
      <c r="R157" s="22"/>
      <c r="S157" s="18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20"/>
    </row>
    <row r="158" spans="1:33" ht="15.75" customHeight="1" x14ac:dyDescent="0.2">
      <c r="A158" s="13"/>
      <c r="B158" s="13"/>
      <c r="C158" s="22"/>
      <c r="D158" s="15"/>
      <c r="E158" s="15"/>
      <c r="F158" s="14"/>
      <c r="G158" s="14"/>
      <c r="H158" s="15"/>
      <c r="I158" s="15"/>
      <c r="J158" s="22"/>
      <c r="K158" s="22"/>
      <c r="L158" s="15"/>
      <c r="M158" s="15"/>
      <c r="N158" s="15"/>
      <c r="O158" s="15"/>
      <c r="P158" s="22"/>
      <c r="Q158" s="22"/>
      <c r="R158" s="22"/>
      <c r="S158" s="18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20"/>
    </row>
    <row r="159" spans="1:33" ht="15.75" customHeight="1" x14ac:dyDescent="0.2">
      <c r="A159" s="13"/>
      <c r="B159" s="13"/>
      <c r="C159" s="22"/>
      <c r="D159" s="15"/>
      <c r="E159" s="15"/>
      <c r="F159" s="14"/>
      <c r="G159" s="14"/>
      <c r="H159" s="15"/>
      <c r="I159" s="15"/>
      <c r="J159" s="22"/>
      <c r="K159" s="22"/>
      <c r="L159" s="15"/>
      <c r="M159" s="15"/>
      <c r="N159" s="15"/>
      <c r="O159" s="15"/>
      <c r="P159" s="22"/>
      <c r="Q159" s="22"/>
      <c r="R159" s="22"/>
      <c r="S159" s="18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20"/>
    </row>
    <row r="160" spans="1:33" ht="15.75" customHeight="1" x14ac:dyDescent="0.2">
      <c r="A160" s="13"/>
      <c r="B160" s="13"/>
      <c r="C160" s="22"/>
      <c r="D160" s="15"/>
      <c r="E160" s="15"/>
      <c r="F160" s="14"/>
      <c r="G160" s="14"/>
      <c r="H160" s="15"/>
      <c r="I160" s="15"/>
      <c r="J160" s="22"/>
      <c r="K160" s="22"/>
      <c r="L160" s="15"/>
      <c r="M160" s="15"/>
      <c r="N160" s="15"/>
      <c r="O160" s="15"/>
      <c r="P160" s="22"/>
      <c r="Q160" s="22"/>
      <c r="R160" s="22"/>
      <c r="S160" s="18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20"/>
    </row>
    <row r="161" spans="1:33" ht="15.75" customHeight="1" x14ac:dyDescent="0.2">
      <c r="A161" s="13"/>
      <c r="B161" s="13"/>
      <c r="C161" s="22"/>
      <c r="D161" s="15"/>
      <c r="E161" s="15"/>
      <c r="F161" s="14"/>
      <c r="G161" s="14"/>
      <c r="H161" s="15"/>
      <c r="I161" s="15"/>
      <c r="J161" s="22"/>
      <c r="K161" s="22"/>
      <c r="L161" s="15"/>
      <c r="M161" s="15"/>
      <c r="N161" s="15"/>
      <c r="O161" s="15"/>
      <c r="P161" s="22"/>
      <c r="Q161" s="22"/>
      <c r="R161" s="22"/>
      <c r="S161" s="18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20"/>
    </row>
    <row r="162" spans="1:33" ht="15.75" customHeight="1" x14ac:dyDescent="0.2">
      <c r="A162" s="13"/>
      <c r="B162" s="13"/>
      <c r="C162" s="22"/>
      <c r="D162" s="15"/>
      <c r="E162" s="15"/>
      <c r="F162" s="14"/>
      <c r="G162" s="14"/>
      <c r="H162" s="15"/>
      <c r="I162" s="15"/>
      <c r="J162" s="22"/>
      <c r="K162" s="22"/>
      <c r="L162" s="15"/>
      <c r="M162" s="15"/>
      <c r="N162" s="15"/>
      <c r="O162" s="15"/>
      <c r="P162" s="22"/>
      <c r="Q162" s="22"/>
      <c r="R162" s="22"/>
      <c r="S162" s="18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20"/>
    </row>
    <row r="163" spans="1:33" ht="15.75" customHeight="1" x14ac:dyDescent="0.2">
      <c r="A163" s="13"/>
      <c r="B163" s="13"/>
      <c r="C163" s="22"/>
      <c r="D163" s="15"/>
      <c r="E163" s="15"/>
      <c r="F163" s="14"/>
      <c r="G163" s="14"/>
      <c r="H163" s="15"/>
      <c r="I163" s="15"/>
      <c r="J163" s="22"/>
      <c r="K163" s="22"/>
      <c r="L163" s="15"/>
      <c r="M163" s="15"/>
      <c r="N163" s="15"/>
      <c r="O163" s="15"/>
      <c r="P163" s="22"/>
      <c r="Q163" s="22"/>
      <c r="R163" s="22"/>
      <c r="S163" s="18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20"/>
    </row>
    <row r="164" spans="1:33" ht="15.75" customHeight="1" x14ac:dyDescent="0.2">
      <c r="A164" s="13"/>
      <c r="B164" s="13"/>
      <c r="C164" s="22"/>
      <c r="D164" s="15"/>
      <c r="E164" s="15"/>
      <c r="F164" s="14"/>
      <c r="G164" s="14"/>
      <c r="H164" s="15"/>
      <c r="I164" s="15"/>
      <c r="J164" s="22"/>
      <c r="K164" s="22"/>
      <c r="L164" s="15"/>
      <c r="M164" s="15"/>
      <c r="N164" s="15"/>
      <c r="O164" s="15"/>
      <c r="P164" s="22"/>
      <c r="Q164" s="22"/>
      <c r="R164" s="22"/>
      <c r="S164" s="18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20"/>
    </row>
    <row r="165" spans="1:33" ht="15.75" customHeight="1" x14ac:dyDescent="0.2">
      <c r="A165" s="13"/>
      <c r="B165" s="13"/>
      <c r="C165" s="22"/>
      <c r="D165" s="15"/>
      <c r="E165" s="15"/>
      <c r="F165" s="14"/>
      <c r="G165" s="14"/>
      <c r="H165" s="15"/>
      <c r="I165" s="15"/>
      <c r="J165" s="22"/>
      <c r="K165" s="22"/>
      <c r="L165" s="15"/>
      <c r="M165" s="15"/>
      <c r="N165" s="15"/>
      <c r="O165" s="15"/>
      <c r="P165" s="22"/>
      <c r="Q165" s="22"/>
      <c r="R165" s="22"/>
      <c r="S165" s="18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20"/>
    </row>
    <row r="166" spans="1:33" ht="15.75" customHeight="1" x14ac:dyDescent="0.2">
      <c r="A166" s="13"/>
      <c r="B166" s="13"/>
      <c r="C166" s="22"/>
      <c r="D166" s="15"/>
      <c r="E166" s="15"/>
      <c r="F166" s="14"/>
      <c r="G166" s="14"/>
      <c r="H166" s="15"/>
      <c r="I166" s="15"/>
      <c r="J166" s="22"/>
      <c r="K166" s="22"/>
      <c r="L166" s="15"/>
      <c r="M166" s="15"/>
      <c r="N166" s="15"/>
      <c r="O166" s="15"/>
      <c r="P166" s="22"/>
      <c r="Q166" s="22"/>
      <c r="R166" s="22"/>
      <c r="S166" s="18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20"/>
    </row>
    <row r="167" spans="1:33" ht="15.75" customHeight="1" x14ac:dyDescent="0.2">
      <c r="A167" s="13"/>
      <c r="B167" s="13"/>
      <c r="C167" s="22"/>
      <c r="D167" s="15"/>
      <c r="E167" s="15"/>
      <c r="F167" s="14"/>
      <c r="G167" s="14"/>
      <c r="H167" s="15"/>
      <c r="I167" s="15"/>
      <c r="J167" s="22"/>
      <c r="K167" s="22"/>
      <c r="L167" s="15"/>
      <c r="M167" s="15"/>
      <c r="N167" s="15"/>
      <c r="O167" s="15"/>
      <c r="P167" s="22"/>
      <c r="Q167" s="22"/>
      <c r="R167" s="22"/>
      <c r="S167" s="18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20"/>
    </row>
    <row r="168" spans="1:33" ht="15.75" customHeight="1" x14ac:dyDescent="0.2">
      <c r="A168" s="13"/>
      <c r="B168" s="13"/>
      <c r="C168" s="22"/>
      <c r="D168" s="15"/>
      <c r="E168" s="15"/>
      <c r="F168" s="14"/>
      <c r="G168" s="14"/>
      <c r="H168" s="15"/>
      <c r="I168" s="15"/>
      <c r="J168" s="22"/>
      <c r="K168" s="22"/>
      <c r="L168" s="15"/>
      <c r="M168" s="15"/>
      <c r="N168" s="15"/>
      <c r="O168" s="15"/>
      <c r="P168" s="22"/>
      <c r="Q168" s="22"/>
      <c r="R168" s="22"/>
      <c r="S168" s="18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20"/>
    </row>
    <row r="169" spans="1:33" ht="15.75" customHeight="1" x14ac:dyDescent="0.2">
      <c r="A169" s="13"/>
      <c r="B169" s="13"/>
      <c r="C169" s="22"/>
      <c r="D169" s="15"/>
      <c r="E169" s="15"/>
      <c r="F169" s="14"/>
      <c r="G169" s="14"/>
      <c r="H169" s="15"/>
      <c r="I169" s="15"/>
      <c r="J169" s="22"/>
      <c r="K169" s="22"/>
      <c r="L169" s="15"/>
      <c r="M169" s="15"/>
      <c r="N169" s="15"/>
      <c r="O169" s="15"/>
      <c r="P169" s="22"/>
      <c r="Q169" s="22"/>
      <c r="R169" s="22"/>
      <c r="S169" s="18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20"/>
    </row>
    <row r="170" spans="1:33" ht="15.75" customHeight="1" x14ac:dyDescent="0.2">
      <c r="A170" s="13"/>
      <c r="B170" s="13"/>
      <c r="C170" s="22"/>
      <c r="D170" s="15"/>
      <c r="E170" s="15"/>
      <c r="F170" s="14"/>
      <c r="G170" s="14"/>
      <c r="H170" s="15"/>
      <c r="I170" s="15"/>
      <c r="J170" s="22"/>
      <c r="K170" s="22"/>
      <c r="L170" s="15"/>
      <c r="M170" s="15"/>
      <c r="N170" s="15"/>
      <c r="O170" s="15"/>
      <c r="P170" s="22"/>
      <c r="Q170" s="22"/>
      <c r="R170" s="22"/>
      <c r="S170" s="18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20"/>
    </row>
    <row r="171" spans="1:33" ht="15.75" customHeight="1" x14ac:dyDescent="0.2">
      <c r="A171" s="13"/>
      <c r="B171" s="13"/>
      <c r="C171" s="22"/>
      <c r="D171" s="15"/>
      <c r="E171" s="15"/>
      <c r="F171" s="14"/>
      <c r="G171" s="14"/>
      <c r="H171" s="15"/>
      <c r="I171" s="15"/>
      <c r="J171" s="22"/>
      <c r="K171" s="22"/>
      <c r="L171" s="15"/>
      <c r="M171" s="15"/>
      <c r="N171" s="15"/>
      <c r="O171" s="15"/>
      <c r="P171" s="22"/>
      <c r="Q171" s="22"/>
      <c r="R171" s="22"/>
      <c r="S171" s="18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20"/>
    </row>
    <row r="172" spans="1:33" ht="15.75" customHeight="1" x14ac:dyDescent="0.2">
      <c r="A172" s="13"/>
      <c r="B172" s="13"/>
      <c r="C172" s="22"/>
      <c r="D172" s="15"/>
      <c r="E172" s="15"/>
      <c r="F172" s="14"/>
      <c r="G172" s="14"/>
      <c r="H172" s="15"/>
      <c r="I172" s="15"/>
      <c r="J172" s="22"/>
      <c r="K172" s="22"/>
      <c r="L172" s="15"/>
      <c r="M172" s="15"/>
      <c r="N172" s="15"/>
      <c r="O172" s="15"/>
      <c r="P172" s="22"/>
      <c r="Q172" s="22"/>
      <c r="R172" s="22"/>
      <c r="S172" s="18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20"/>
    </row>
    <row r="173" spans="1:33" ht="15.75" customHeight="1" x14ac:dyDescent="0.2">
      <c r="A173" s="13"/>
      <c r="B173" s="13"/>
      <c r="C173" s="22"/>
      <c r="D173" s="15"/>
      <c r="E173" s="15"/>
      <c r="F173" s="14"/>
      <c r="G173" s="14"/>
      <c r="H173" s="15"/>
      <c r="I173" s="15"/>
      <c r="J173" s="22"/>
      <c r="K173" s="22"/>
      <c r="L173" s="15"/>
      <c r="M173" s="15"/>
      <c r="N173" s="15"/>
      <c r="O173" s="15"/>
      <c r="P173" s="22"/>
      <c r="Q173" s="22"/>
      <c r="R173" s="22"/>
      <c r="S173" s="18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20"/>
    </row>
    <row r="174" spans="1:33" ht="15.75" customHeight="1" x14ac:dyDescent="0.2">
      <c r="A174" s="13"/>
      <c r="B174" s="13"/>
      <c r="C174" s="22"/>
      <c r="D174" s="15"/>
      <c r="E174" s="15"/>
      <c r="F174" s="14"/>
      <c r="G174" s="14"/>
      <c r="H174" s="15"/>
      <c r="I174" s="15"/>
      <c r="J174" s="22"/>
      <c r="K174" s="22"/>
      <c r="L174" s="15"/>
      <c r="M174" s="15"/>
      <c r="N174" s="15"/>
      <c r="O174" s="15"/>
      <c r="P174" s="22"/>
      <c r="Q174" s="22"/>
      <c r="R174" s="22"/>
      <c r="S174" s="18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20"/>
    </row>
    <row r="175" spans="1:33" ht="15.75" customHeight="1" x14ac:dyDescent="0.2">
      <c r="A175" s="13"/>
      <c r="B175" s="13"/>
      <c r="C175" s="22"/>
      <c r="D175" s="15"/>
      <c r="E175" s="15"/>
      <c r="F175" s="14"/>
      <c r="G175" s="14"/>
      <c r="H175" s="15"/>
      <c r="I175" s="15"/>
      <c r="J175" s="22"/>
      <c r="K175" s="22"/>
      <c r="L175" s="15"/>
      <c r="M175" s="15"/>
      <c r="N175" s="15"/>
      <c r="O175" s="15"/>
      <c r="P175" s="22"/>
      <c r="Q175" s="22"/>
      <c r="R175" s="22"/>
      <c r="S175" s="18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20"/>
    </row>
    <row r="176" spans="1:33" ht="15.75" customHeight="1" x14ac:dyDescent="0.2">
      <c r="A176" s="13"/>
      <c r="B176" s="13"/>
      <c r="C176" s="22"/>
      <c r="D176" s="15"/>
      <c r="E176" s="15"/>
      <c r="F176" s="14"/>
      <c r="G176" s="14"/>
      <c r="H176" s="15"/>
      <c r="I176" s="15"/>
      <c r="J176" s="22"/>
      <c r="K176" s="22"/>
      <c r="L176" s="15"/>
      <c r="M176" s="15"/>
      <c r="N176" s="15"/>
      <c r="O176" s="15"/>
      <c r="P176" s="22"/>
      <c r="Q176" s="22"/>
      <c r="R176" s="22"/>
      <c r="S176" s="18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20"/>
    </row>
    <row r="177" spans="1:33" ht="15.75" customHeight="1" x14ac:dyDescent="0.2">
      <c r="A177" s="13"/>
      <c r="B177" s="13"/>
      <c r="C177" s="22"/>
      <c r="D177" s="15"/>
      <c r="E177" s="15"/>
      <c r="F177" s="14"/>
      <c r="G177" s="14"/>
      <c r="H177" s="15"/>
      <c r="I177" s="15"/>
      <c r="J177" s="22"/>
      <c r="K177" s="22"/>
      <c r="L177" s="15"/>
      <c r="M177" s="15"/>
      <c r="N177" s="15"/>
      <c r="O177" s="15"/>
      <c r="P177" s="22"/>
      <c r="Q177" s="22"/>
      <c r="R177" s="22"/>
      <c r="S177" s="18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20"/>
    </row>
    <row r="178" spans="1:33" ht="15.75" customHeight="1" x14ac:dyDescent="0.2">
      <c r="A178" s="13"/>
      <c r="B178" s="13"/>
      <c r="C178" s="22"/>
      <c r="D178" s="15"/>
      <c r="E178" s="15"/>
      <c r="F178" s="14"/>
      <c r="G178" s="14"/>
      <c r="H178" s="15"/>
      <c r="I178" s="15"/>
      <c r="J178" s="22"/>
      <c r="K178" s="22"/>
      <c r="L178" s="15"/>
      <c r="M178" s="15"/>
      <c r="N178" s="15"/>
      <c r="O178" s="15"/>
      <c r="P178" s="22"/>
      <c r="Q178" s="22"/>
      <c r="R178" s="22"/>
      <c r="S178" s="18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20"/>
    </row>
    <row r="179" spans="1:33" ht="15.75" customHeight="1" x14ac:dyDescent="0.2">
      <c r="A179" s="13"/>
      <c r="B179" s="13"/>
      <c r="C179" s="22"/>
      <c r="D179" s="15"/>
      <c r="E179" s="15"/>
      <c r="F179" s="14"/>
      <c r="G179" s="14"/>
      <c r="H179" s="15"/>
      <c r="I179" s="15"/>
      <c r="J179" s="22"/>
      <c r="K179" s="22"/>
      <c r="L179" s="15"/>
      <c r="M179" s="15"/>
      <c r="N179" s="15"/>
      <c r="O179" s="15"/>
      <c r="P179" s="22"/>
      <c r="Q179" s="22"/>
      <c r="R179" s="22"/>
      <c r="S179" s="18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20"/>
    </row>
    <row r="180" spans="1:33" ht="15.75" customHeight="1" x14ac:dyDescent="0.2">
      <c r="A180" s="13"/>
      <c r="B180" s="13"/>
      <c r="C180" s="22"/>
      <c r="D180" s="15"/>
      <c r="E180" s="15"/>
      <c r="F180" s="14"/>
      <c r="G180" s="14"/>
      <c r="H180" s="15"/>
      <c r="I180" s="15"/>
      <c r="J180" s="22"/>
      <c r="K180" s="22"/>
      <c r="L180" s="15"/>
      <c r="M180" s="15"/>
      <c r="N180" s="15"/>
      <c r="O180" s="15"/>
      <c r="P180" s="22"/>
      <c r="Q180" s="22"/>
      <c r="R180" s="22"/>
      <c r="S180" s="18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20"/>
    </row>
    <row r="181" spans="1:33" ht="15.75" customHeight="1" x14ac:dyDescent="0.2">
      <c r="A181" s="13"/>
      <c r="B181" s="13"/>
      <c r="C181" s="22"/>
      <c r="D181" s="15"/>
      <c r="E181" s="15"/>
      <c r="F181" s="14"/>
      <c r="G181" s="14"/>
      <c r="H181" s="15"/>
      <c r="I181" s="15"/>
      <c r="J181" s="22"/>
      <c r="K181" s="22"/>
      <c r="L181" s="15"/>
      <c r="M181" s="15"/>
      <c r="N181" s="15"/>
      <c r="O181" s="15"/>
      <c r="P181" s="22"/>
      <c r="Q181" s="22"/>
      <c r="R181" s="22"/>
      <c r="S181" s="18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20"/>
    </row>
    <row r="182" spans="1:33" ht="15.75" customHeight="1" x14ac:dyDescent="0.2">
      <c r="A182" s="13"/>
      <c r="B182" s="13"/>
      <c r="C182" s="22"/>
      <c r="D182" s="15"/>
      <c r="E182" s="15"/>
      <c r="F182" s="14"/>
      <c r="G182" s="14"/>
      <c r="H182" s="15"/>
      <c r="I182" s="15"/>
      <c r="J182" s="22"/>
      <c r="K182" s="22"/>
      <c r="L182" s="15"/>
      <c r="M182" s="15"/>
      <c r="N182" s="15"/>
      <c r="O182" s="15"/>
      <c r="P182" s="22"/>
      <c r="Q182" s="22"/>
      <c r="R182" s="22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20"/>
    </row>
    <row r="183" spans="1:33" ht="15.75" customHeight="1" x14ac:dyDescent="0.2">
      <c r="A183" s="13"/>
      <c r="B183" s="13"/>
      <c r="C183" s="22"/>
      <c r="D183" s="15"/>
      <c r="E183" s="15"/>
      <c r="F183" s="14"/>
      <c r="G183" s="14"/>
      <c r="H183" s="15"/>
      <c r="I183" s="15"/>
      <c r="J183" s="22"/>
      <c r="K183" s="22"/>
      <c r="L183" s="15"/>
      <c r="M183" s="15"/>
      <c r="N183" s="15"/>
      <c r="O183" s="15"/>
      <c r="P183" s="22"/>
      <c r="Q183" s="22"/>
      <c r="R183" s="22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20"/>
    </row>
    <row r="184" spans="1:33" ht="15.75" customHeight="1" x14ac:dyDescent="0.2">
      <c r="A184" s="13"/>
      <c r="B184" s="13"/>
      <c r="C184" s="22"/>
      <c r="D184" s="15"/>
      <c r="E184" s="15"/>
      <c r="F184" s="14"/>
      <c r="G184" s="14"/>
      <c r="H184" s="15"/>
      <c r="I184" s="15"/>
      <c r="J184" s="22"/>
      <c r="K184" s="22"/>
      <c r="L184" s="15"/>
      <c r="M184" s="15"/>
      <c r="N184" s="15"/>
      <c r="O184" s="15"/>
      <c r="P184" s="22"/>
      <c r="Q184" s="22"/>
      <c r="R184" s="22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20"/>
    </row>
    <row r="185" spans="1:33" ht="15.75" customHeight="1" x14ac:dyDescent="0.2">
      <c r="A185" s="13"/>
      <c r="B185" s="13"/>
      <c r="C185" s="22"/>
      <c r="D185" s="15"/>
      <c r="E185" s="15"/>
      <c r="F185" s="14"/>
      <c r="G185" s="14"/>
      <c r="H185" s="15"/>
      <c r="I185" s="15"/>
      <c r="J185" s="22"/>
      <c r="K185" s="22"/>
      <c r="L185" s="15"/>
      <c r="M185" s="15"/>
      <c r="N185" s="15"/>
      <c r="O185" s="15"/>
      <c r="P185" s="22"/>
      <c r="Q185" s="22"/>
      <c r="R185" s="22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20"/>
    </row>
    <row r="186" spans="1:33" ht="15.75" customHeight="1" x14ac:dyDescent="0.2">
      <c r="A186" s="13"/>
      <c r="B186" s="13"/>
      <c r="C186" s="22"/>
      <c r="D186" s="15"/>
      <c r="E186" s="15"/>
      <c r="F186" s="14"/>
      <c r="G186" s="14"/>
      <c r="H186" s="15"/>
      <c r="I186" s="15"/>
      <c r="J186" s="22"/>
      <c r="K186" s="22"/>
      <c r="L186" s="15"/>
      <c r="M186" s="15"/>
      <c r="N186" s="15"/>
      <c r="O186" s="15"/>
      <c r="P186" s="22"/>
      <c r="Q186" s="22"/>
      <c r="R186" s="22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20"/>
    </row>
    <row r="187" spans="1:33" ht="15.75" customHeight="1" x14ac:dyDescent="0.2">
      <c r="A187" s="13"/>
      <c r="B187" s="13"/>
      <c r="C187" s="22"/>
      <c r="D187" s="15"/>
      <c r="E187" s="15"/>
      <c r="F187" s="14"/>
      <c r="G187" s="14"/>
      <c r="H187" s="15"/>
      <c r="I187" s="15"/>
      <c r="J187" s="22"/>
      <c r="K187" s="22"/>
      <c r="L187" s="15"/>
      <c r="M187" s="15"/>
      <c r="N187" s="15"/>
      <c r="O187" s="15"/>
      <c r="P187" s="22"/>
      <c r="Q187" s="22"/>
      <c r="R187" s="22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20"/>
    </row>
    <row r="188" spans="1:33" ht="15.75" customHeight="1" x14ac:dyDescent="0.2">
      <c r="A188" s="13"/>
      <c r="B188" s="13"/>
      <c r="C188" s="22"/>
      <c r="D188" s="15"/>
      <c r="E188" s="15"/>
      <c r="F188" s="14"/>
      <c r="G188" s="14"/>
      <c r="H188" s="15"/>
      <c r="I188" s="15"/>
      <c r="J188" s="22"/>
      <c r="K188" s="22"/>
      <c r="L188" s="15"/>
      <c r="M188" s="15"/>
      <c r="N188" s="15"/>
      <c r="O188" s="15"/>
      <c r="P188" s="22"/>
      <c r="Q188" s="22"/>
      <c r="R188" s="22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20"/>
    </row>
    <row r="189" spans="1:33" ht="15.75" customHeight="1" x14ac:dyDescent="0.2">
      <c r="A189" s="13"/>
      <c r="B189" s="13"/>
      <c r="C189" s="22"/>
      <c r="D189" s="15"/>
      <c r="E189" s="15"/>
      <c r="F189" s="14"/>
      <c r="G189" s="14"/>
      <c r="H189" s="15"/>
      <c r="I189" s="15"/>
      <c r="J189" s="22"/>
      <c r="K189" s="22"/>
      <c r="L189" s="15"/>
      <c r="M189" s="15"/>
      <c r="N189" s="15"/>
      <c r="O189" s="15"/>
      <c r="P189" s="22"/>
      <c r="Q189" s="22"/>
      <c r="R189" s="22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20"/>
    </row>
    <row r="190" spans="1:33" ht="15.75" customHeight="1" x14ac:dyDescent="0.2">
      <c r="A190" s="13"/>
      <c r="B190" s="13"/>
      <c r="C190" s="22"/>
      <c r="D190" s="15"/>
      <c r="E190" s="15"/>
      <c r="F190" s="14"/>
      <c r="G190" s="14"/>
      <c r="H190" s="15"/>
      <c r="I190" s="15"/>
      <c r="J190" s="22"/>
      <c r="K190" s="22"/>
      <c r="L190" s="15"/>
      <c r="M190" s="15"/>
      <c r="N190" s="15"/>
      <c r="O190" s="15"/>
      <c r="P190" s="22"/>
      <c r="Q190" s="22"/>
      <c r="R190" s="22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20"/>
    </row>
    <row r="191" spans="1:33" ht="15.75" customHeight="1" x14ac:dyDescent="0.2">
      <c r="A191" s="13"/>
      <c r="B191" s="13"/>
      <c r="C191" s="22"/>
      <c r="D191" s="15"/>
      <c r="E191" s="15"/>
      <c r="F191" s="14"/>
      <c r="G191" s="14"/>
      <c r="H191" s="15"/>
      <c r="I191" s="15"/>
      <c r="J191" s="22"/>
      <c r="K191" s="22"/>
      <c r="L191" s="15"/>
      <c r="M191" s="15"/>
      <c r="N191" s="15"/>
      <c r="O191" s="15"/>
      <c r="P191" s="22"/>
      <c r="Q191" s="22"/>
      <c r="R191" s="22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20"/>
    </row>
    <row r="192" spans="1:33" ht="15.75" customHeight="1" x14ac:dyDescent="0.2">
      <c r="A192" s="13"/>
      <c r="B192" s="13"/>
      <c r="C192" s="22"/>
      <c r="D192" s="15"/>
      <c r="E192" s="15"/>
      <c r="F192" s="14"/>
      <c r="G192" s="14"/>
      <c r="H192" s="15"/>
      <c r="I192" s="15"/>
      <c r="J192" s="22"/>
      <c r="K192" s="22"/>
      <c r="L192" s="15"/>
      <c r="M192" s="15"/>
      <c r="N192" s="15"/>
      <c r="O192" s="15"/>
      <c r="P192" s="22"/>
      <c r="Q192" s="22"/>
      <c r="R192" s="22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20"/>
    </row>
    <row r="193" spans="1:33" ht="15.75" customHeight="1" x14ac:dyDescent="0.2">
      <c r="A193" s="13"/>
      <c r="B193" s="13"/>
      <c r="C193" s="22"/>
      <c r="D193" s="15"/>
      <c r="E193" s="15"/>
      <c r="F193" s="14"/>
      <c r="G193" s="14"/>
      <c r="H193" s="15"/>
      <c r="I193" s="15"/>
      <c r="J193" s="22"/>
      <c r="K193" s="22"/>
      <c r="L193" s="15"/>
      <c r="M193" s="15"/>
      <c r="N193" s="15"/>
      <c r="O193" s="15"/>
      <c r="P193" s="22"/>
      <c r="Q193" s="22"/>
      <c r="R193" s="22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20"/>
    </row>
    <row r="194" spans="1:33" ht="15.75" customHeight="1" x14ac:dyDescent="0.2">
      <c r="A194" s="13"/>
      <c r="B194" s="13"/>
      <c r="C194" s="22"/>
      <c r="D194" s="15"/>
      <c r="E194" s="15"/>
      <c r="F194" s="14"/>
      <c r="G194" s="14"/>
      <c r="H194" s="15"/>
      <c r="I194" s="15"/>
      <c r="J194" s="22"/>
      <c r="K194" s="22"/>
      <c r="L194" s="15"/>
      <c r="M194" s="15"/>
      <c r="N194" s="15"/>
      <c r="O194" s="15"/>
      <c r="P194" s="22"/>
      <c r="Q194" s="22"/>
      <c r="R194" s="22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20"/>
    </row>
    <row r="195" spans="1:33" ht="15.75" customHeight="1" x14ac:dyDescent="0.2">
      <c r="C195" s="22"/>
      <c r="D195" s="15"/>
      <c r="E195" s="15"/>
      <c r="F195" s="14"/>
      <c r="G195" s="14"/>
      <c r="H195" s="15"/>
      <c r="I195" s="15"/>
      <c r="J195" s="22"/>
      <c r="K195" s="22"/>
      <c r="L195" s="15"/>
      <c r="M195" s="15"/>
      <c r="N195" s="15"/>
      <c r="O195" s="15"/>
      <c r="P195" s="22"/>
      <c r="Q195" s="22"/>
      <c r="R195" s="22"/>
      <c r="AG195" s="20"/>
    </row>
    <row r="196" spans="1:33" ht="15.75" customHeight="1" x14ac:dyDescent="0.2">
      <c r="C196" s="22"/>
      <c r="D196" s="15"/>
      <c r="E196" s="15"/>
      <c r="F196" s="14"/>
      <c r="G196" s="14"/>
      <c r="H196" s="15"/>
      <c r="I196" s="15"/>
      <c r="J196" s="22"/>
      <c r="K196" s="22"/>
      <c r="L196" s="15"/>
      <c r="M196" s="15"/>
      <c r="N196" s="15"/>
      <c r="O196" s="15"/>
      <c r="P196" s="22"/>
      <c r="Q196" s="22"/>
      <c r="R196" s="22"/>
      <c r="AG196" s="20"/>
    </row>
    <row r="197" spans="1:33" ht="15.75" customHeight="1" x14ac:dyDescent="0.2">
      <c r="C197" s="22"/>
      <c r="D197" s="22"/>
      <c r="E197" s="22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</row>
    <row r="198" spans="1:33" ht="15.75" customHeight="1" x14ac:dyDescent="0.2">
      <c r="C198" s="22"/>
      <c r="D198" s="22"/>
      <c r="E198" s="22"/>
      <c r="F198" s="22"/>
      <c r="G198" s="22"/>
      <c r="H198" s="22"/>
      <c r="I198" s="22"/>
      <c r="J198" s="22"/>
      <c r="K198" s="22"/>
      <c r="L198" s="22"/>
      <c r="M198" s="22"/>
      <c r="N198" s="22"/>
      <c r="O198" s="22"/>
      <c r="P198" s="22"/>
      <c r="Q198" s="22"/>
      <c r="R198" s="22"/>
    </row>
    <row r="199" spans="1:33" ht="15.75" customHeight="1" x14ac:dyDescent="0.2">
      <c r="C199" s="22"/>
      <c r="D199" s="22"/>
      <c r="E199" s="22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</row>
    <row r="200" spans="1:33" ht="15.75" customHeight="1" x14ac:dyDescent="0.2">
      <c r="C200" s="22"/>
      <c r="D200" s="22"/>
      <c r="E200" s="22"/>
      <c r="F200" s="22"/>
      <c r="G200" s="22"/>
      <c r="H200" s="22"/>
      <c r="I200" s="22"/>
      <c r="J200" s="22"/>
      <c r="K200" s="22"/>
      <c r="L200" s="22"/>
      <c r="M200" s="22"/>
      <c r="N200" s="22"/>
      <c r="O200" s="22"/>
      <c r="P200" s="22"/>
      <c r="Q200" s="22"/>
      <c r="R200" s="22"/>
    </row>
    <row r="201" spans="1:33" ht="15.75" customHeight="1" x14ac:dyDescent="0.2">
      <c r="C201" s="22"/>
      <c r="D201" s="22"/>
      <c r="E201" s="22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</row>
    <row r="202" spans="1:33" ht="15.75" customHeight="1" x14ac:dyDescent="0.2">
      <c r="C202" s="22"/>
      <c r="D202" s="22"/>
      <c r="E202" s="22"/>
      <c r="F202" s="22"/>
      <c r="G202" s="22"/>
      <c r="H202" s="22"/>
      <c r="I202" s="22"/>
      <c r="J202" s="22"/>
      <c r="K202" s="22"/>
      <c r="L202" s="22"/>
      <c r="M202" s="22"/>
      <c r="N202" s="22"/>
      <c r="O202" s="22"/>
      <c r="P202" s="22"/>
      <c r="Q202" s="22"/>
      <c r="R202" s="22"/>
    </row>
    <row r="203" spans="1:33" ht="15.75" customHeight="1" x14ac:dyDescent="0.2">
      <c r="C203" s="22"/>
      <c r="D203" s="22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</row>
    <row r="204" spans="1:33" ht="15.75" customHeight="1" x14ac:dyDescent="0.2">
      <c r="C204" s="22"/>
      <c r="D204" s="22"/>
      <c r="E204" s="22"/>
      <c r="F204" s="22"/>
      <c r="G204" s="22"/>
      <c r="H204" s="22"/>
      <c r="I204" s="22"/>
      <c r="J204" s="22"/>
      <c r="K204" s="22"/>
      <c r="L204" s="22"/>
      <c r="M204" s="22"/>
      <c r="N204" s="22"/>
      <c r="O204" s="22"/>
      <c r="P204" s="22"/>
      <c r="Q204" s="22"/>
      <c r="R204" s="22"/>
    </row>
    <row r="205" spans="1:33" ht="15.75" customHeight="1" x14ac:dyDescent="0.2">
      <c r="C205" s="22"/>
      <c r="D205" s="22"/>
      <c r="E205" s="22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</row>
    <row r="206" spans="1:33" ht="15.75" customHeight="1" x14ac:dyDescent="0.2">
      <c r="C206" s="22"/>
      <c r="D206" s="22"/>
      <c r="E206" s="22"/>
      <c r="F206" s="22"/>
      <c r="G206" s="22"/>
      <c r="H206" s="22"/>
      <c r="I206" s="22"/>
      <c r="J206" s="22"/>
      <c r="K206" s="22"/>
      <c r="L206" s="22"/>
      <c r="M206" s="22"/>
      <c r="N206" s="22"/>
      <c r="O206" s="22"/>
      <c r="P206" s="22"/>
      <c r="Q206" s="22"/>
      <c r="R206" s="22"/>
    </row>
    <row r="207" spans="1:33" ht="15.75" customHeight="1" x14ac:dyDescent="0.2">
      <c r="C207" s="22"/>
      <c r="D207" s="22"/>
      <c r="E207" s="22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</row>
    <row r="208" spans="1:33" ht="15.75" customHeight="1" x14ac:dyDescent="0.2">
      <c r="C208" s="22"/>
      <c r="D208" s="22"/>
      <c r="E208" s="22"/>
      <c r="F208" s="22"/>
      <c r="G208" s="22"/>
      <c r="H208" s="22"/>
      <c r="I208" s="22"/>
      <c r="J208" s="22"/>
      <c r="K208" s="22"/>
      <c r="L208" s="22"/>
      <c r="M208" s="22"/>
      <c r="N208" s="22"/>
      <c r="O208" s="22"/>
      <c r="P208" s="22"/>
      <c r="Q208" s="22"/>
      <c r="R208" s="22"/>
    </row>
    <row r="209" spans="3:18" ht="15.75" customHeight="1" x14ac:dyDescent="0.2">
      <c r="C209" s="22"/>
      <c r="D209" s="22"/>
      <c r="E209" s="22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</row>
    <row r="210" spans="3:18" ht="15.75" customHeight="1" x14ac:dyDescent="0.2">
      <c r="C210" s="22"/>
      <c r="D210" s="22"/>
      <c r="E210" s="22"/>
      <c r="F210" s="22"/>
      <c r="G210" s="22"/>
      <c r="H210" s="22"/>
      <c r="I210" s="22"/>
      <c r="J210" s="22"/>
      <c r="K210" s="22"/>
      <c r="L210" s="22"/>
      <c r="M210" s="22"/>
      <c r="N210" s="22"/>
      <c r="O210" s="22"/>
      <c r="P210" s="22"/>
      <c r="Q210" s="22"/>
      <c r="R210" s="22"/>
    </row>
    <row r="211" spans="3:18" ht="15.75" customHeight="1" x14ac:dyDescent="0.2">
      <c r="C211" s="22"/>
      <c r="D211" s="22"/>
      <c r="E211" s="22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</row>
    <row r="212" spans="3:18" ht="15.75" customHeight="1" x14ac:dyDescent="0.2">
      <c r="C212" s="22"/>
      <c r="D212" s="22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  <c r="R212" s="22"/>
    </row>
    <row r="213" spans="3:18" ht="15.75" customHeight="1" x14ac:dyDescent="0.2">
      <c r="C213" s="22"/>
      <c r="D213" s="22"/>
      <c r="E213" s="22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</row>
    <row r="214" spans="3:18" ht="15.75" customHeight="1" x14ac:dyDescent="0.2">
      <c r="C214" s="22"/>
      <c r="D214" s="22"/>
      <c r="E214" s="22"/>
      <c r="F214" s="22"/>
      <c r="G214" s="22"/>
      <c r="H214" s="22"/>
      <c r="I214" s="22"/>
      <c r="J214" s="22"/>
      <c r="K214" s="22"/>
      <c r="L214" s="22"/>
      <c r="M214" s="22"/>
      <c r="N214" s="22"/>
      <c r="O214" s="22"/>
      <c r="P214" s="22"/>
      <c r="Q214" s="22"/>
      <c r="R214" s="22"/>
    </row>
    <row r="215" spans="3:18" ht="15.75" customHeight="1" x14ac:dyDescent="0.2">
      <c r="C215" s="22"/>
      <c r="D215" s="22"/>
      <c r="E215" s="22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</row>
    <row r="216" spans="3:18" ht="15.75" customHeight="1" x14ac:dyDescent="0.2">
      <c r="C216" s="22"/>
      <c r="D216" s="22"/>
      <c r="E216" s="22"/>
      <c r="F216" s="22"/>
      <c r="G216" s="22"/>
      <c r="H216" s="22"/>
      <c r="I216" s="22"/>
      <c r="J216" s="22"/>
      <c r="K216" s="22"/>
      <c r="L216" s="22"/>
      <c r="M216" s="22"/>
      <c r="N216" s="22"/>
      <c r="O216" s="22"/>
      <c r="P216" s="22"/>
      <c r="Q216" s="22"/>
      <c r="R216" s="22"/>
    </row>
    <row r="217" spans="3:18" ht="15.75" customHeight="1" x14ac:dyDescent="0.2">
      <c r="C217" s="22"/>
      <c r="D217" s="22"/>
      <c r="E217" s="22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</row>
    <row r="218" spans="3:18" ht="15.75" customHeight="1" x14ac:dyDescent="0.2">
      <c r="C218" s="22"/>
      <c r="D218" s="22"/>
      <c r="E218" s="22"/>
      <c r="F218" s="22"/>
      <c r="G218" s="22"/>
      <c r="H218" s="22"/>
      <c r="I218" s="22"/>
      <c r="J218" s="22"/>
      <c r="K218" s="22"/>
      <c r="L218" s="22"/>
      <c r="M218" s="22"/>
      <c r="N218" s="22"/>
      <c r="O218" s="22"/>
      <c r="P218" s="22"/>
      <c r="Q218" s="22"/>
      <c r="R218" s="22"/>
    </row>
    <row r="219" spans="3:18" ht="15.75" customHeight="1" x14ac:dyDescent="0.2">
      <c r="C219" s="22"/>
      <c r="D219" s="22"/>
      <c r="E219" s="22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</row>
    <row r="220" spans="3:18" ht="15.75" customHeight="1" x14ac:dyDescent="0.2">
      <c r="C220" s="22"/>
      <c r="D220" s="22"/>
      <c r="E220" s="22"/>
      <c r="F220" s="22"/>
      <c r="G220" s="22"/>
      <c r="H220" s="22"/>
      <c r="I220" s="22"/>
      <c r="J220" s="22"/>
      <c r="K220" s="22"/>
      <c r="L220" s="22"/>
      <c r="M220" s="22"/>
      <c r="N220" s="22"/>
      <c r="O220" s="22"/>
      <c r="P220" s="22"/>
      <c r="Q220" s="22"/>
      <c r="R220" s="22"/>
    </row>
    <row r="221" spans="3:18" ht="15.75" customHeight="1" x14ac:dyDescent="0.15"/>
    <row r="222" spans="3:18" ht="15.75" customHeight="1" x14ac:dyDescent="0.15"/>
    <row r="223" spans="3:18" ht="15.75" customHeight="1" x14ac:dyDescent="0.15"/>
    <row r="224" spans="3:18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AG1000"/>
  <sheetViews>
    <sheetView tabSelected="1" workbookViewId="0">
      <pane xSplit="2" ySplit="3" topLeftCell="C4" activePane="bottomRight" state="frozen"/>
      <selection activeCell="C4" sqref="C4:XFD31"/>
      <selection pane="topRight" activeCell="C4" sqref="C4:XFD31"/>
      <selection pane="bottomLeft" activeCell="C4" sqref="C4:XFD31"/>
      <selection pane="bottomRight" activeCell="C4" sqref="C4:XFD31"/>
    </sheetView>
  </sheetViews>
  <sheetFormatPr baseColWidth="10" defaultColWidth="14.5" defaultRowHeight="15" customHeight="1" x14ac:dyDescent="0.15"/>
  <cols>
    <col min="1" max="1" width="14.83203125" customWidth="1"/>
    <col min="2" max="2" width="34.66406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6.83203125" customWidth="1"/>
    <col min="16" max="16" width="11" customWidth="1"/>
    <col min="17" max="18" width="8.5" customWidth="1"/>
    <col min="19" max="19" width="8.33203125" customWidth="1"/>
    <col min="20" max="20" width="11.5" customWidth="1"/>
    <col min="21" max="21" width="13.33203125" customWidth="1"/>
    <col min="22" max="22" width="13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29" t="str">
        <f ca="1">IFERROR(__xludf.DUMMYFUNCTION("IFERROR(VLOOKUP(B2,IMPORTRANGE(""https://docs.google.com/spreadsheets/d/1x0DhHglkXKoEBOD2MBsuK_EyIr1ouxD2ftIpqOYFa-k/edit?usp=sharing"",""OllieShops-SKU-Specific Info!B1:BJ7000""),4,FALSE),"""")"),"Play Platoon 90 mm Bocce Ball Set with 8 Premium Balls, Pallino, Carry Bag &amp; Measuring Rope")</f>
        <v>Play Platoon 90 mm Bocce Ball Set with 8 Premium Balls, Pallino, Carry Bag &amp; Measuring Rope</v>
      </c>
      <c r="B1" s="30"/>
      <c r="C1" s="31" t="s">
        <v>0</v>
      </c>
      <c r="D1" s="33" t="s">
        <v>1</v>
      </c>
      <c r="E1" s="33" t="s">
        <v>2</v>
      </c>
      <c r="F1" s="35" t="s">
        <v>3</v>
      </c>
      <c r="G1" s="35" t="s">
        <v>4</v>
      </c>
      <c r="H1" s="36" t="s">
        <v>5</v>
      </c>
      <c r="I1" s="33" t="s">
        <v>6</v>
      </c>
      <c r="J1" s="33" t="s">
        <v>7</v>
      </c>
      <c r="K1" s="33" t="s">
        <v>8</v>
      </c>
      <c r="L1" s="33" t="s">
        <v>9</v>
      </c>
      <c r="M1" s="40" t="s">
        <v>10</v>
      </c>
      <c r="N1" s="41" t="s">
        <v>11</v>
      </c>
      <c r="O1" s="33" t="s">
        <v>12</v>
      </c>
      <c r="P1" s="33" t="s">
        <v>13</v>
      </c>
      <c r="Q1" s="33" t="s">
        <v>14</v>
      </c>
      <c r="R1" s="33" t="s">
        <v>15</v>
      </c>
      <c r="S1" s="47" t="s">
        <v>16</v>
      </c>
      <c r="T1" s="42" t="s">
        <v>17</v>
      </c>
      <c r="U1" s="42" t="s">
        <v>18</v>
      </c>
      <c r="V1" s="42" t="s">
        <v>19</v>
      </c>
      <c r="W1" s="42" t="s">
        <v>20</v>
      </c>
      <c r="X1" s="42" t="s">
        <v>21</v>
      </c>
      <c r="Y1" s="42" t="s">
        <v>22</v>
      </c>
      <c r="Z1" s="42" t="s">
        <v>23</v>
      </c>
      <c r="AA1" s="42" t="s">
        <v>24</v>
      </c>
      <c r="AB1" s="42" t="s">
        <v>25</v>
      </c>
      <c r="AC1" s="42" t="s">
        <v>26</v>
      </c>
      <c r="AD1" s="44" t="s">
        <v>27</v>
      </c>
      <c r="AE1" s="45" t="s">
        <v>28</v>
      </c>
      <c r="AF1" s="46" t="s">
        <v>29</v>
      </c>
      <c r="AG1" s="45" t="s">
        <v>30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IFERROR(__xludf.DUMMYFUNCTION("IFERROR(VLOOKUP(B2,IMPORTRANGE(""https://docs.google.com/spreadsheets/d/1x0DhHglkXKoEBOD2MBsuK_EyIr1ouxD2ftIpqOYFa-k/edit?usp=sharing"",""OllieShops-SKU-Specific Info!B1:BJ7000""),3,FALSE),"""")"),"B07DDPBCTW")</f>
        <v>B07DDPBCTW</v>
      </c>
      <c r="B2" s="3" t="s">
        <v>122</v>
      </c>
      <c r="C2" s="32"/>
      <c r="D2" s="34"/>
      <c r="E2" s="32"/>
      <c r="F2" s="34"/>
      <c r="G2" s="34"/>
      <c r="H2" s="37"/>
      <c r="I2" s="34"/>
      <c r="J2" s="34"/>
      <c r="K2" s="37"/>
      <c r="L2" s="37"/>
      <c r="M2" s="37"/>
      <c r="N2" s="34"/>
      <c r="O2" s="34"/>
      <c r="P2" s="32"/>
      <c r="Q2" s="34"/>
      <c r="R2" s="34"/>
      <c r="S2" s="30"/>
      <c r="T2" s="30"/>
      <c r="U2" s="43"/>
      <c r="V2" s="43"/>
      <c r="W2" s="30"/>
      <c r="X2" s="30"/>
      <c r="Y2" s="30"/>
      <c r="Z2" s="30"/>
      <c r="AA2" s="43"/>
      <c r="AB2" s="43"/>
      <c r="AC2" s="43"/>
      <c r="AD2" s="43"/>
      <c r="AE2" s="30"/>
      <c r="AF2" s="30"/>
      <c r="AG2" s="30"/>
    </row>
    <row r="3" spans="1:33" ht="16" x14ac:dyDescent="0.15">
      <c r="A3" s="38" t="s">
        <v>32</v>
      </c>
      <c r="B3" s="39"/>
      <c r="C3" s="4">
        <f>((AE31+AF31)/0.85)*-1</f>
        <v>28.662823529411764</v>
      </c>
      <c r="D3" s="5">
        <f>SUM(D4:D99763)</f>
        <v>4</v>
      </c>
      <c r="E3" s="5"/>
      <c r="F3" s="6">
        <f t="shared" ref="F3:G3" si="0">SUM(F4:F99763)</f>
        <v>134.96</v>
      </c>
      <c r="G3" s="6">
        <f t="shared" si="0"/>
        <v>0</v>
      </c>
      <c r="H3" s="7">
        <f>G3/F3*-1</f>
        <v>0</v>
      </c>
      <c r="I3" s="8">
        <f>J3/F3</f>
        <v>0.15815570599930842</v>
      </c>
      <c r="J3" s="6">
        <f>SUM(J4:J99763)</f>
        <v>21.344694081666667</v>
      </c>
      <c r="K3" s="6">
        <f>J3/D3</f>
        <v>5.3361735204166667</v>
      </c>
      <c r="L3" s="5"/>
      <c r="M3" s="9"/>
      <c r="N3" s="10"/>
      <c r="O3" s="5" t="str">
        <f ca="1">IFERROR(__xludf.DUMMYFUNCTION("IFERROR(VLOOKUP(B2,IMPORTRANGE(""https://docs.google.com/spreadsheets/d/1owCo6kL_VFQ5nPTdNogErmCBLjNiktT1m3SzTrxu3R0/edit#gid=2146806407"",""Ollie Shops - Compiled!b1:g5000""),2,FALSE),"""")"),"")</f>
        <v/>
      </c>
      <c r="P3" s="5"/>
      <c r="Q3" s="11"/>
      <c r="R3" s="11"/>
      <c r="S3" s="23"/>
      <c r="T3" s="10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10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10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5">
        <f>SUM(W4:W99763)</f>
        <v>0</v>
      </c>
      <c r="X3" s="7">
        <f>AVERAGE(X4:X99763)</f>
        <v>0</v>
      </c>
      <c r="Y3" s="6">
        <f>ROUND(AVERAGE(Y4:Y99763),2)</f>
        <v>0</v>
      </c>
      <c r="Z3" s="5"/>
      <c r="AA3" s="5"/>
      <c r="AB3" s="5"/>
      <c r="AC3" s="5"/>
      <c r="AD3" s="5"/>
      <c r="AE3" s="12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Info!B2:BZ7000""),36,false)),"""")*-1"),-0.733093897083333)</f>
        <v>-0.73309389708333295</v>
      </c>
      <c r="AG3" s="6">
        <f>SUM(AG4:AG99763)</f>
        <v>0</v>
      </c>
    </row>
    <row r="4" spans="1:33" s="52" customFormat="1" ht="15.75" hidden="1" customHeight="1" x14ac:dyDescent="0.2">
      <c r="A4" s="13" t="s">
        <v>33</v>
      </c>
      <c r="B4" s="13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48"/>
      <c r="T4" s="48"/>
      <c r="U4" s="49"/>
      <c r="V4" s="54"/>
      <c r="W4" s="48"/>
      <c r="X4" s="48"/>
      <c r="Y4" s="48"/>
      <c r="Z4" s="48"/>
      <c r="AA4" s="48"/>
      <c r="AB4" s="51"/>
      <c r="AC4" s="48"/>
      <c r="AD4" s="48"/>
      <c r="AE4" s="48"/>
      <c r="AF4" s="48"/>
      <c r="AG4" s="48"/>
    </row>
    <row r="5" spans="1:33" s="52" customFormat="1" ht="15.75" hidden="1" customHeight="1" x14ac:dyDescent="0.2">
      <c r="A5" s="13" t="s">
        <v>34</v>
      </c>
      <c r="B5" s="13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48"/>
      <c r="T5" s="48"/>
      <c r="U5" s="49"/>
      <c r="V5" s="54"/>
      <c r="W5" s="48"/>
      <c r="X5" s="48"/>
      <c r="Y5" s="48"/>
      <c r="Z5" s="48"/>
      <c r="AA5" s="48"/>
      <c r="AB5" s="51"/>
      <c r="AC5" s="48"/>
      <c r="AD5" s="48"/>
      <c r="AE5" s="48"/>
      <c r="AF5" s="48"/>
      <c r="AG5" s="48"/>
    </row>
    <row r="6" spans="1:33" s="52" customFormat="1" ht="15.75" hidden="1" customHeight="1" x14ac:dyDescent="0.2">
      <c r="A6" s="13" t="s">
        <v>35</v>
      </c>
      <c r="B6" s="13"/>
      <c r="C6" s="17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48"/>
      <c r="T6" s="48"/>
      <c r="U6" s="49"/>
      <c r="V6" s="54"/>
      <c r="W6" s="48"/>
      <c r="X6" s="48"/>
      <c r="Y6" s="48"/>
      <c r="Z6" s="48"/>
      <c r="AA6" s="48"/>
      <c r="AB6" s="51"/>
      <c r="AC6" s="48"/>
      <c r="AD6" s="48"/>
      <c r="AE6" s="48"/>
      <c r="AF6" s="48"/>
      <c r="AG6" s="48"/>
    </row>
    <row r="7" spans="1:33" s="52" customFormat="1" ht="15.75" hidden="1" customHeight="1" x14ac:dyDescent="0.2">
      <c r="A7" s="13" t="s">
        <v>36</v>
      </c>
      <c r="B7" s="13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48"/>
      <c r="T7" s="48"/>
      <c r="U7" s="49"/>
      <c r="V7" s="54"/>
      <c r="W7" s="48"/>
      <c r="X7" s="48"/>
      <c r="Y7" s="48"/>
      <c r="Z7" s="48"/>
      <c r="AA7" s="48"/>
      <c r="AB7" s="51"/>
      <c r="AC7" s="48"/>
      <c r="AD7" s="48"/>
      <c r="AE7" s="48"/>
      <c r="AF7" s="48"/>
      <c r="AG7" s="48"/>
    </row>
    <row r="8" spans="1:33" s="52" customFormat="1" ht="15.75" hidden="1" customHeight="1" x14ac:dyDescent="0.2">
      <c r="A8" s="13" t="s">
        <v>37</v>
      </c>
      <c r="B8" s="13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48"/>
      <c r="T8" s="48"/>
      <c r="U8" s="49"/>
      <c r="V8" s="54"/>
      <c r="W8" s="48"/>
      <c r="X8" s="48"/>
      <c r="Y8" s="48"/>
      <c r="Z8" s="48"/>
      <c r="AA8" s="48"/>
      <c r="AB8" s="51"/>
      <c r="AC8" s="48"/>
      <c r="AD8" s="48"/>
      <c r="AE8" s="48"/>
      <c r="AF8" s="48"/>
      <c r="AG8" s="48"/>
    </row>
    <row r="9" spans="1:33" s="52" customFormat="1" ht="15.75" hidden="1" customHeight="1" x14ac:dyDescent="0.2">
      <c r="A9" s="13" t="s">
        <v>38</v>
      </c>
      <c r="B9" s="13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48"/>
      <c r="T9" s="48"/>
      <c r="U9" s="49"/>
      <c r="V9" s="54"/>
      <c r="W9" s="48"/>
      <c r="X9" s="48"/>
      <c r="Y9" s="48"/>
      <c r="Z9" s="48"/>
      <c r="AA9" s="48"/>
      <c r="AB9" s="51"/>
      <c r="AC9" s="48"/>
      <c r="AD9" s="48"/>
      <c r="AE9" s="48"/>
      <c r="AF9" s="48"/>
      <c r="AG9" s="48"/>
    </row>
    <row r="10" spans="1:33" s="52" customFormat="1" ht="15.75" hidden="1" customHeight="1" x14ac:dyDescent="0.2">
      <c r="A10" s="13" t="s">
        <v>39</v>
      </c>
      <c r="B10" s="13"/>
      <c r="C10" s="17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48"/>
      <c r="T10" s="48"/>
      <c r="U10" s="49"/>
      <c r="V10" s="54"/>
      <c r="W10" s="48"/>
      <c r="X10" s="48"/>
      <c r="Y10" s="48"/>
      <c r="Z10" s="48"/>
      <c r="AA10" s="48"/>
      <c r="AB10" s="51"/>
      <c r="AC10" s="48"/>
      <c r="AD10" s="48"/>
      <c r="AE10" s="48"/>
      <c r="AF10" s="48"/>
      <c r="AG10" s="48"/>
    </row>
    <row r="11" spans="1:33" s="52" customFormat="1" ht="15.75" hidden="1" customHeight="1" x14ac:dyDescent="0.2">
      <c r="A11" s="13" t="s">
        <v>40</v>
      </c>
      <c r="B11" s="13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48"/>
      <c r="T11" s="48"/>
      <c r="U11" s="49"/>
      <c r="V11" s="54"/>
      <c r="W11" s="48"/>
      <c r="X11" s="48"/>
      <c r="Y11" s="48"/>
      <c r="Z11" s="48"/>
      <c r="AA11" s="48"/>
      <c r="AB11" s="51"/>
      <c r="AC11" s="48"/>
      <c r="AD11" s="48"/>
      <c r="AE11" s="48"/>
      <c r="AF11" s="48"/>
      <c r="AG11" s="48"/>
    </row>
    <row r="12" spans="1:33" s="52" customFormat="1" ht="15.75" hidden="1" customHeight="1" x14ac:dyDescent="0.2">
      <c r="A12" s="13" t="s">
        <v>41</v>
      </c>
      <c r="B12" s="13"/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48"/>
      <c r="T12" s="48"/>
      <c r="U12" s="49"/>
      <c r="V12" s="54"/>
      <c r="W12" s="48"/>
      <c r="X12" s="48"/>
      <c r="Y12" s="48"/>
      <c r="Z12" s="48"/>
      <c r="AA12" s="48"/>
      <c r="AB12" s="51"/>
      <c r="AC12" s="48"/>
      <c r="AD12" s="48"/>
      <c r="AE12" s="48"/>
      <c r="AF12" s="48"/>
      <c r="AG12" s="48"/>
    </row>
    <row r="13" spans="1:33" s="52" customFormat="1" ht="15.75" hidden="1" customHeight="1" x14ac:dyDescent="0.2">
      <c r="A13" s="13" t="s">
        <v>42</v>
      </c>
      <c r="B13" s="13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48"/>
      <c r="T13" s="48"/>
      <c r="U13" s="49"/>
      <c r="V13" s="54"/>
      <c r="W13" s="48"/>
      <c r="X13" s="48"/>
      <c r="Y13" s="48"/>
      <c r="Z13" s="48"/>
      <c r="AA13" s="48"/>
      <c r="AB13" s="51"/>
      <c r="AC13" s="48"/>
      <c r="AD13" s="48"/>
      <c r="AE13" s="48"/>
      <c r="AF13" s="48"/>
      <c r="AG13" s="48"/>
    </row>
    <row r="14" spans="1:33" s="52" customFormat="1" ht="15.75" hidden="1" customHeight="1" x14ac:dyDescent="0.2">
      <c r="A14" s="13" t="s">
        <v>43</v>
      </c>
      <c r="B14" s="13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48"/>
      <c r="T14" s="48"/>
      <c r="U14" s="49"/>
      <c r="V14" s="54"/>
      <c r="W14" s="48"/>
      <c r="X14" s="48"/>
      <c r="Y14" s="48"/>
      <c r="Z14" s="48"/>
      <c r="AA14" s="48"/>
      <c r="AB14" s="51"/>
      <c r="AC14" s="48"/>
      <c r="AD14" s="48"/>
      <c r="AE14" s="48"/>
      <c r="AF14" s="48"/>
      <c r="AG14" s="48"/>
    </row>
    <row r="15" spans="1:33" s="52" customFormat="1" ht="15.75" hidden="1" customHeight="1" x14ac:dyDescent="0.2">
      <c r="A15" s="13" t="s">
        <v>44</v>
      </c>
      <c r="B15" s="13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48"/>
      <c r="T15" s="48"/>
      <c r="U15" s="49"/>
      <c r="V15" s="54"/>
      <c r="W15" s="48"/>
      <c r="X15" s="48"/>
      <c r="Y15" s="48"/>
      <c r="Z15" s="48"/>
      <c r="AA15" s="48"/>
      <c r="AB15" s="51"/>
      <c r="AC15" s="48"/>
      <c r="AD15" s="48"/>
      <c r="AE15" s="48"/>
      <c r="AF15" s="48"/>
      <c r="AG15" s="48"/>
    </row>
    <row r="16" spans="1:33" s="52" customFormat="1" ht="15.75" hidden="1" customHeight="1" x14ac:dyDescent="0.2">
      <c r="A16" s="13" t="s">
        <v>45</v>
      </c>
      <c r="B16" s="13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48"/>
      <c r="T16" s="48"/>
      <c r="U16" s="49"/>
      <c r="V16" s="54"/>
      <c r="W16" s="48"/>
      <c r="X16" s="48"/>
      <c r="Y16" s="48"/>
      <c r="Z16" s="48"/>
      <c r="AA16" s="48"/>
      <c r="AB16" s="51"/>
      <c r="AC16" s="48"/>
      <c r="AD16" s="48"/>
      <c r="AE16" s="48"/>
      <c r="AF16" s="48"/>
      <c r="AG16" s="48"/>
    </row>
    <row r="17" spans="1:33" s="52" customFormat="1" ht="15.75" hidden="1" customHeight="1" x14ac:dyDescent="0.2">
      <c r="A17" s="13" t="s">
        <v>46</v>
      </c>
      <c r="B17" s="13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48"/>
      <c r="T17" s="48"/>
      <c r="U17" s="49"/>
      <c r="V17" s="54"/>
      <c r="W17" s="48"/>
      <c r="X17" s="48"/>
      <c r="Y17" s="48"/>
      <c r="Z17" s="48"/>
      <c r="AA17" s="48"/>
      <c r="AB17" s="51"/>
      <c r="AC17" s="48"/>
      <c r="AD17" s="48"/>
      <c r="AE17" s="48"/>
      <c r="AF17" s="48"/>
      <c r="AG17" s="48"/>
    </row>
    <row r="18" spans="1:33" s="52" customFormat="1" ht="15.75" hidden="1" customHeight="1" x14ac:dyDescent="0.2">
      <c r="A18" s="13" t="s">
        <v>47</v>
      </c>
      <c r="B18" s="13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48"/>
      <c r="T18" s="48"/>
      <c r="U18" s="49"/>
      <c r="V18" s="54"/>
      <c r="W18" s="48"/>
      <c r="X18" s="48"/>
      <c r="Y18" s="48"/>
      <c r="Z18" s="48"/>
      <c r="AA18" s="48"/>
      <c r="AB18" s="51"/>
      <c r="AC18" s="48"/>
      <c r="AD18" s="48"/>
      <c r="AE18" s="48"/>
      <c r="AF18" s="48"/>
      <c r="AG18" s="48"/>
    </row>
    <row r="19" spans="1:33" s="52" customFormat="1" ht="15.75" hidden="1" customHeight="1" x14ac:dyDescent="0.2">
      <c r="A19" s="13" t="s">
        <v>83</v>
      </c>
      <c r="B19" s="13"/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48"/>
      <c r="T19" s="48"/>
      <c r="U19" s="49"/>
      <c r="V19" s="54"/>
      <c r="W19" s="48"/>
      <c r="X19" s="48"/>
      <c r="Y19" s="48"/>
      <c r="Z19" s="48"/>
      <c r="AA19" s="48"/>
      <c r="AB19" s="51"/>
      <c r="AC19" s="48"/>
      <c r="AD19" s="48"/>
      <c r="AE19" s="48"/>
      <c r="AF19" s="48"/>
      <c r="AG19" s="48"/>
    </row>
    <row r="20" spans="1:33" s="52" customFormat="1" ht="15.75" hidden="1" customHeight="1" x14ac:dyDescent="0.2">
      <c r="A20" s="13" t="s">
        <v>49</v>
      </c>
      <c r="B20" s="13"/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48"/>
      <c r="T20" s="48"/>
      <c r="U20" s="49"/>
      <c r="V20" s="54"/>
      <c r="W20" s="48"/>
      <c r="X20" s="48"/>
      <c r="Y20" s="48"/>
      <c r="Z20" s="48"/>
      <c r="AA20" s="48"/>
      <c r="AB20" s="51"/>
      <c r="AC20" s="48"/>
      <c r="AD20" s="48"/>
      <c r="AE20" s="48"/>
      <c r="AF20" s="48"/>
      <c r="AG20" s="48"/>
    </row>
    <row r="21" spans="1:33" s="52" customFormat="1" ht="15.75" hidden="1" customHeight="1" x14ac:dyDescent="0.2">
      <c r="A21" s="13" t="s">
        <v>50</v>
      </c>
      <c r="B21" s="13"/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48"/>
      <c r="T21" s="48"/>
      <c r="U21" s="49"/>
      <c r="V21" s="54"/>
      <c r="W21" s="48"/>
      <c r="X21" s="48"/>
      <c r="Y21" s="48"/>
      <c r="Z21" s="48"/>
      <c r="AA21" s="48"/>
      <c r="AB21" s="51"/>
      <c r="AC21" s="48"/>
      <c r="AD21" s="48"/>
      <c r="AE21" s="48"/>
      <c r="AF21" s="48"/>
      <c r="AG21" s="48"/>
    </row>
    <row r="22" spans="1:33" s="52" customFormat="1" ht="15.75" hidden="1" customHeight="1" x14ac:dyDescent="0.2">
      <c r="A22" s="13" t="s">
        <v>51</v>
      </c>
      <c r="B22" s="13"/>
      <c r="C22" s="17"/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48"/>
      <c r="T22" s="48"/>
      <c r="U22" s="49"/>
      <c r="V22" s="54"/>
      <c r="W22" s="48"/>
      <c r="X22" s="48"/>
      <c r="Y22" s="48"/>
      <c r="Z22" s="48"/>
      <c r="AA22" s="48"/>
      <c r="AB22" s="51"/>
      <c r="AC22" s="48"/>
      <c r="AD22" s="48"/>
      <c r="AE22" s="48"/>
      <c r="AF22" s="48"/>
      <c r="AG22" s="48"/>
    </row>
    <row r="23" spans="1:33" s="52" customFormat="1" ht="15.75" hidden="1" customHeight="1" x14ac:dyDescent="0.2">
      <c r="A23" s="13" t="s">
        <v>52</v>
      </c>
      <c r="B23" s="13"/>
      <c r="C23" s="17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48"/>
      <c r="T23" s="48"/>
      <c r="U23" s="49"/>
      <c r="V23" s="54"/>
      <c r="W23" s="48"/>
      <c r="X23" s="48"/>
      <c r="Y23" s="48"/>
      <c r="Z23" s="48"/>
      <c r="AA23" s="48"/>
      <c r="AB23" s="51"/>
      <c r="AC23" s="48"/>
      <c r="AD23" s="48"/>
      <c r="AE23" s="48"/>
      <c r="AF23" s="48"/>
      <c r="AG23" s="48"/>
    </row>
    <row r="24" spans="1:33" s="52" customFormat="1" ht="15.75" customHeight="1" x14ac:dyDescent="0.2">
      <c r="A24" s="13" t="s">
        <v>53</v>
      </c>
      <c r="B24" s="13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48"/>
      <c r="T24" s="48"/>
      <c r="U24" s="49"/>
      <c r="V24" s="54"/>
      <c r="W24" s="48"/>
      <c r="X24" s="48"/>
      <c r="Y24" s="48"/>
      <c r="Z24" s="48"/>
      <c r="AA24" s="48"/>
      <c r="AB24" s="51"/>
      <c r="AC24" s="48"/>
      <c r="AD24" s="48"/>
      <c r="AE24" s="48"/>
      <c r="AF24" s="48"/>
      <c r="AG24" s="48"/>
    </row>
    <row r="25" spans="1:33" s="52" customFormat="1" ht="15.75" customHeight="1" x14ac:dyDescent="0.2">
      <c r="A25" s="13" t="s">
        <v>54</v>
      </c>
      <c r="B25" s="13" t="s">
        <v>111</v>
      </c>
      <c r="C25" s="17">
        <f t="shared" ref="C25:C31" si="1">IFERROR(F25/D25," - ")</f>
        <v>25.99</v>
      </c>
      <c r="D25" s="17">
        <v>2</v>
      </c>
      <c r="E25" s="17">
        <v>0</v>
      </c>
      <c r="F25" s="17">
        <v>51.98</v>
      </c>
      <c r="G25" s="17">
        <v>0</v>
      </c>
      <c r="H25" s="17">
        <f t="shared" ref="H25:H31" si="2">G25/F25*-1</f>
        <v>0</v>
      </c>
      <c r="I25" s="17">
        <f t="shared" ref="I25:I31" si="3">J25/F25</f>
        <v>8.2650200397587706E-3</v>
      </c>
      <c r="J25" s="17">
        <f t="shared" ref="J25:J31" si="4">F25*0.85+G25+AF25*D25+D25*AE25+AG25+AD25</f>
        <v>0.42961574166666083</v>
      </c>
      <c r="K25" s="17">
        <f t="shared" ref="K25:K31" si="5">J25/D25</f>
        <v>0.21480787083333042</v>
      </c>
      <c r="L25" s="17">
        <v>8</v>
      </c>
      <c r="M25" s="17">
        <f t="shared" ref="M25:M31" si="6">IFERROR(D25/L25,"-")</f>
        <v>0.25</v>
      </c>
      <c r="N25" s="17">
        <v>0</v>
      </c>
      <c r="O25" s="17">
        <f t="shared" ref="O25:P25" si="7">D25/7</f>
        <v>0.2857142857142857</v>
      </c>
      <c r="P25" s="17">
        <f t="shared" si="7"/>
        <v>0</v>
      </c>
      <c r="Q25" s="17">
        <f t="shared" ref="Q25:Q31" si="8">ROUNDDOWN(N25/(O25+P25),0)</f>
        <v>0</v>
      </c>
      <c r="R25" s="17"/>
      <c r="S25" s="48">
        <v>0</v>
      </c>
      <c r="T25" s="48" t="s">
        <v>56</v>
      </c>
      <c r="U25" s="49" t="s">
        <v>56</v>
      </c>
      <c r="V25" s="54" t="s">
        <v>56</v>
      </c>
      <c r="W25" s="48">
        <v>0</v>
      </c>
      <c r="X25" s="48">
        <f t="shared" ref="X25:X31" si="9">IFERROR(W25/D25,0)</f>
        <v>0</v>
      </c>
      <c r="Y25" s="48">
        <f t="shared" ref="Y25:Y31" si="10">IFERROR(G25/(W25+Z25)*-1,0)</f>
        <v>0</v>
      </c>
      <c r="Z25" s="48">
        <v>0</v>
      </c>
      <c r="AA25" s="48" t="s">
        <v>57</v>
      </c>
      <c r="AB25" s="51">
        <f t="shared" ref="AB25:AB31" si="11">IF(OR(AA25="UsLargeStandardSize",AA25="UsSmallStandardSize"),-0.69,-0.48)</f>
        <v>-0.69</v>
      </c>
      <c r="AC25" s="48">
        <v>0.15455951388888886</v>
      </c>
      <c r="AD25" s="48">
        <f t="shared" ref="AD25:AD31" si="12">IFERROR(AB25*AC25*D25*2,0)</f>
        <v>-0.42658425833333324</v>
      </c>
      <c r="AE25" s="48">
        <v>-6.58</v>
      </c>
      <c r="AF25" s="48">
        <v>-15.083399999999999</v>
      </c>
      <c r="AG25" s="48">
        <v>0</v>
      </c>
    </row>
    <row r="26" spans="1:33" s="52" customFormat="1" ht="15.75" customHeight="1" x14ac:dyDescent="0.2">
      <c r="A26" s="13" t="s">
        <v>58</v>
      </c>
      <c r="B26" s="13" t="s">
        <v>123</v>
      </c>
      <c r="C26" s="17">
        <f t="shared" si="1"/>
        <v>41.49</v>
      </c>
      <c r="D26" s="17">
        <v>1</v>
      </c>
      <c r="E26" s="17">
        <v>0</v>
      </c>
      <c r="F26" s="17">
        <v>41.49</v>
      </c>
      <c r="G26" s="17">
        <v>0</v>
      </c>
      <c r="H26" s="17">
        <f t="shared" si="2"/>
        <v>0</v>
      </c>
      <c r="I26" s="17">
        <f t="shared" si="3"/>
        <v>0.25204963051337681</v>
      </c>
      <c r="J26" s="17">
        <f t="shared" si="4"/>
        <v>10.457539170000004</v>
      </c>
      <c r="K26" s="17">
        <f t="shared" si="5"/>
        <v>10.457539170000004</v>
      </c>
      <c r="L26" s="17">
        <v>338</v>
      </c>
      <c r="M26" s="17">
        <f t="shared" si="6"/>
        <v>2.9585798816568047E-3</v>
      </c>
      <c r="N26" s="17">
        <v>6</v>
      </c>
      <c r="O26" s="17">
        <f t="shared" ref="O26:P26" si="13">D26/7</f>
        <v>0.14285714285714285</v>
      </c>
      <c r="P26" s="17">
        <f t="shared" si="13"/>
        <v>0</v>
      </c>
      <c r="Q26" s="17">
        <f t="shared" si="8"/>
        <v>42</v>
      </c>
      <c r="R26" s="17"/>
      <c r="S26" s="48">
        <v>0</v>
      </c>
      <c r="T26" s="48" t="s">
        <v>56</v>
      </c>
      <c r="U26" s="49" t="s">
        <v>56</v>
      </c>
      <c r="V26" s="54" t="s">
        <v>56</v>
      </c>
      <c r="W26" s="48">
        <v>0</v>
      </c>
      <c r="X26" s="48">
        <f t="shared" si="9"/>
        <v>0</v>
      </c>
      <c r="Y26" s="48">
        <f t="shared" si="10"/>
        <v>0</v>
      </c>
      <c r="Z26" s="48">
        <v>0</v>
      </c>
      <c r="AA26" s="48" t="s">
        <v>57</v>
      </c>
      <c r="AB26" s="51">
        <f t="shared" si="11"/>
        <v>-0.69</v>
      </c>
      <c r="AC26" s="48">
        <v>0.32287016666666668</v>
      </c>
      <c r="AD26" s="48">
        <f t="shared" si="12"/>
        <v>-0.44556082999999996</v>
      </c>
      <c r="AE26" s="48">
        <v>-9.2799999999999994</v>
      </c>
      <c r="AF26" s="48">
        <v>-15.083399999999999</v>
      </c>
      <c r="AG26" s="48">
        <v>0</v>
      </c>
    </row>
    <row r="27" spans="1:33" s="52" customFormat="1" ht="15.75" customHeight="1" x14ac:dyDescent="0.2">
      <c r="A27" s="13" t="s">
        <v>60</v>
      </c>
      <c r="B27" s="13"/>
      <c r="C27" s="17">
        <f t="shared" si="1"/>
        <v>41.49</v>
      </c>
      <c r="D27" s="17">
        <v>1</v>
      </c>
      <c r="E27" s="17">
        <v>0</v>
      </c>
      <c r="F27" s="17">
        <v>41.49</v>
      </c>
      <c r="G27" s="17">
        <v>0</v>
      </c>
      <c r="H27" s="17">
        <f t="shared" si="2"/>
        <v>0</v>
      </c>
      <c r="I27" s="17">
        <f t="shared" si="3"/>
        <v>0.25204963051337681</v>
      </c>
      <c r="J27" s="17">
        <f t="shared" si="4"/>
        <v>10.457539170000004</v>
      </c>
      <c r="K27" s="17">
        <f t="shared" si="5"/>
        <v>10.457539170000004</v>
      </c>
      <c r="L27" s="17">
        <v>310</v>
      </c>
      <c r="M27" s="17">
        <f t="shared" si="6"/>
        <v>3.2258064516129032E-3</v>
      </c>
      <c r="N27" s="17">
        <v>3</v>
      </c>
      <c r="O27" s="17">
        <f t="shared" ref="O27:P27" si="14">D27/7</f>
        <v>0.14285714285714285</v>
      </c>
      <c r="P27" s="17">
        <f t="shared" si="14"/>
        <v>0</v>
      </c>
      <c r="Q27" s="17">
        <f t="shared" si="8"/>
        <v>21</v>
      </c>
      <c r="R27" s="17"/>
      <c r="S27" s="48">
        <v>0</v>
      </c>
      <c r="T27" s="48" t="s">
        <v>56</v>
      </c>
      <c r="U27" s="49" t="s">
        <v>56</v>
      </c>
      <c r="V27" s="54" t="s">
        <v>56</v>
      </c>
      <c r="W27" s="48">
        <v>0</v>
      </c>
      <c r="X27" s="48">
        <f t="shared" si="9"/>
        <v>0</v>
      </c>
      <c r="Y27" s="48">
        <f t="shared" si="10"/>
        <v>0</v>
      </c>
      <c r="Z27" s="48">
        <v>0</v>
      </c>
      <c r="AA27" s="48" t="s">
        <v>57</v>
      </c>
      <c r="AB27" s="51">
        <f t="shared" si="11"/>
        <v>-0.69</v>
      </c>
      <c r="AC27" s="48">
        <v>0.32287016666666668</v>
      </c>
      <c r="AD27" s="48">
        <f t="shared" si="12"/>
        <v>-0.44556082999999996</v>
      </c>
      <c r="AE27" s="48">
        <v>-9.2799999999999994</v>
      </c>
      <c r="AF27" s="48">
        <v>-15.083399999999999</v>
      </c>
      <c r="AG27" s="48">
        <v>0</v>
      </c>
    </row>
    <row r="28" spans="1:33" s="52" customFormat="1" ht="15.75" customHeight="1" x14ac:dyDescent="0.2">
      <c r="A28" s="13" t="s">
        <v>61</v>
      </c>
      <c r="B28" s="13"/>
      <c r="C28" s="17" t="str">
        <f t="shared" si="1"/>
        <v xml:space="preserve"> - </v>
      </c>
      <c r="D28" s="17">
        <v>0</v>
      </c>
      <c r="E28" s="17">
        <v>0</v>
      </c>
      <c r="F28" s="17">
        <v>0</v>
      </c>
      <c r="G28" s="17">
        <v>0</v>
      </c>
      <c r="H28" s="17" t="e">
        <f t="shared" si="2"/>
        <v>#DIV/0!</v>
      </c>
      <c r="I28" s="17" t="e">
        <f t="shared" si="3"/>
        <v>#DIV/0!</v>
      </c>
      <c r="J28" s="17">
        <f t="shared" si="4"/>
        <v>0</v>
      </c>
      <c r="K28" s="17" t="e">
        <f t="shared" si="5"/>
        <v>#DIV/0!</v>
      </c>
      <c r="L28" s="17">
        <v>0</v>
      </c>
      <c r="M28" s="17" t="str">
        <f t="shared" si="6"/>
        <v>-</v>
      </c>
      <c r="N28" s="17">
        <v>0</v>
      </c>
      <c r="O28" s="17">
        <f t="shared" ref="O28:P28" si="15">D28/7</f>
        <v>0</v>
      </c>
      <c r="P28" s="17">
        <f t="shared" si="15"/>
        <v>0</v>
      </c>
      <c r="Q28" s="17" t="e">
        <f t="shared" si="8"/>
        <v>#DIV/0!</v>
      </c>
      <c r="R28" s="17"/>
      <c r="S28" s="48">
        <v>0</v>
      </c>
      <c r="T28" s="48" t="s">
        <v>56</v>
      </c>
      <c r="U28" s="49" t="s">
        <v>56</v>
      </c>
      <c r="V28" s="54" t="s">
        <v>56</v>
      </c>
      <c r="W28" s="48">
        <v>0</v>
      </c>
      <c r="X28" s="48">
        <f t="shared" si="9"/>
        <v>0</v>
      </c>
      <c r="Y28" s="48">
        <f t="shared" si="10"/>
        <v>0</v>
      </c>
      <c r="Z28" s="48">
        <v>0</v>
      </c>
      <c r="AA28" s="48" t="s">
        <v>57</v>
      </c>
      <c r="AB28" s="51">
        <f t="shared" si="11"/>
        <v>-0.69</v>
      </c>
      <c r="AC28" s="48">
        <v>0.32287016666666668</v>
      </c>
      <c r="AD28" s="48">
        <f t="shared" si="12"/>
        <v>0</v>
      </c>
      <c r="AE28" s="48">
        <v>-9.2799999999999994</v>
      </c>
      <c r="AF28" s="48">
        <v>-15.083399999999999</v>
      </c>
      <c r="AG28" s="48">
        <v>0</v>
      </c>
    </row>
    <row r="29" spans="1:33" s="52" customFormat="1" ht="15.75" customHeight="1" x14ac:dyDescent="0.2">
      <c r="A29" s="13" t="s">
        <v>62</v>
      </c>
      <c r="B29" s="13"/>
      <c r="C29" s="17" t="str">
        <f t="shared" si="1"/>
        <v xml:space="preserve"> - </v>
      </c>
      <c r="D29" s="17">
        <v>0</v>
      </c>
      <c r="E29" s="17">
        <v>0</v>
      </c>
      <c r="F29" s="17">
        <v>0</v>
      </c>
      <c r="G29" s="17">
        <v>0</v>
      </c>
      <c r="H29" s="17" t="e">
        <f t="shared" si="2"/>
        <v>#DIV/0!</v>
      </c>
      <c r="I29" s="17" t="e">
        <f t="shared" si="3"/>
        <v>#DIV/0!</v>
      </c>
      <c r="J29" s="17">
        <f t="shared" si="4"/>
        <v>0</v>
      </c>
      <c r="K29" s="17" t="e">
        <f t="shared" si="5"/>
        <v>#DIV/0!</v>
      </c>
      <c r="L29" s="17">
        <v>0</v>
      </c>
      <c r="M29" s="17" t="str">
        <f t="shared" si="6"/>
        <v>-</v>
      </c>
      <c r="N29" s="17">
        <v>0</v>
      </c>
      <c r="O29" s="17">
        <f t="shared" ref="O29:P29" si="16">D29/7</f>
        <v>0</v>
      </c>
      <c r="P29" s="17">
        <f t="shared" si="16"/>
        <v>0</v>
      </c>
      <c r="Q29" s="17" t="e">
        <f t="shared" si="8"/>
        <v>#DIV/0!</v>
      </c>
      <c r="R29" s="17"/>
      <c r="S29" s="48">
        <v>0</v>
      </c>
      <c r="T29" s="48" t="s">
        <v>56</v>
      </c>
      <c r="U29" s="49" t="s">
        <v>56</v>
      </c>
      <c r="V29" s="54" t="s">
        <v>56</v>
      </c>
      <c r="W29" s="48">
        <v>0</v>
      </c>
      <c r="X29" s="48">
        <f t="shared" si="9"/>
        <v>0</v>
      </c>
      <c r="Y29" s="48">
        <f t="shared" si="10"/>
        <v>0</v>
      </c>
      <c r="Z29" s="48">
        <v>0</v>
      </c>
      <c r="AA29" s="48" t="s">
        <v>57</v>
      </c>
      <c r="AB29" s="51">
        <f t="shared" si="11"/>
        <v>-0.69</v>
      </c>
      <c r="AC29" s="48">
        <v>0.32287016666666668</v>
      </c>
      <c r="AD29" s="48">
        <f t="shared" si="12"/>
        <v>0</v>
      </c>
      <c r="AE29" s="48">
        <v>-9.2799999999999994</v>
      </c>
      <c r="AF29" s="48">
        <v>-15.083399999999999</v>
      </c>
      <c r="AG29" s="48">
        <v>0</v>
      </c>
    </row>
    <row r="30" spans="1:33" s="52" customFormat="1" ht="15.75" customHeight="1" x14ac:dyDescent="0.2">
      <c r="A30" s="13" t="s">
        <v>63</v>
      </c>
      <c r="B30" s="13"/>
      <c r="C30" s="17" t="str">
        <f t="shared" si="1"/>
        <v xml:space="preserve"> - </v>
      </c>
      <c r="D30" s="17">
        <v>0</v>
      </c>
      <c r="E30" s="17">
        <v>0</v>
      </c>
      <c r="F30" s="17">
        <v>0</v>
      </c>
      <c r="G30" s="17">
        <v>0</v>
      </c>
      <c r="H30" s="17" t="e">
        <f t="shared" si="2"/>
        <v>#DIV/0!</v>
      </c>
      <c r="I30" s="17" t="e">
        <f t="shared" si="3"/>
        <v>#DIV/0!</v>
      </c>
      <c r="J30" s="17">
        <f t="shared" si="4"/>
        <v>0</v>
      </c>
      <c r="K30" s="17" t="e">
        <f t="shared" si="5"/>
        <v>#DIV/0!</v>
      </c>
      <c r="L30" s="17">
        <v>0</v>
      </c>
      <c r="M30" s="17" t="str">
        <f t="shared" si="6"/>
        <v>-</v>
      </c>
      <c r="N30" s="17">
        <v>0</v>
      </c>
      <c r="O30" s="17">
        <f t="shared" ref="O30:P30" si="17">D30/7</f>
        <v>0</v>
      </c>
      <c r="P30" s="17">
        <f t="shared" si="17"/>
        <v>0</v>
      </c>
      <c r="Q30" s="17" t="e">
        <f t="shared" si="8"/>
        <v>#DIV/0!</v>
      </c>
      <c r="R30" s="17"/>
      <c r="S30" s="48">
        <v>0</v>
      </c>
      <c r="T30" s="48" t="s">
        <v>56</v>
      </c>
      <c r="U30" s="49" t="s">
        <v>56</v>
      </c>
      <c r="V30" s="54" t="s">
        <v>56</v>
      </c>
      <c r="W30" s="48">
        <v>0</v>
      </c>
      <c r="X30" s="48">
        <f t="shared" si="9"/>
        <v>0</v>
      </c>
      <c r="Y30" s="48">
        <f t="shared" si="10"/>
        <v>0</v>
      </c>
      <c r="Z30" s="48">
        <v>0</v>
      </c>
      <c r="AA30" s="48" t="s">
        <v>57</v>
      </c>
      <c r="AB30" s="51">
        <f t="shared" si="11"/>
        <v>-0.69</v>
      </c>
      <c r="AC30" s="48">
        <v>0.32287016666666668</v>
      </c>
      <c r="AD30" s="48">
        <f t="shared" si="12"/>
        <v>0</v>
      </c>
      <c r="AE30" s="48">
        <v>-9.2799999999999994</v>
      </c>
      <c r="AF30" s="48">
        <v>-15.083399999999999</v>
      </c>
      <c r="AG30" s="48">
        <v>0</v>
      </c>
    </row>
    <row r="31" spans="1:33" s="52" customFormat="1" ht="15.75" customHeight="1" x14ac:dyDescent="0.2">
      <c r="A31" s="13" t="s">
        <v>64</v>
      </c>
      <c r="B31" s="13"/>
      <c r="C31" s="17" t="str">
        <f t="shared" si="1"/>
        <v xml:space="preserve"> - </v>
      </c>
      <c r="D31" s="17">
        <v>0</v>
      </c>
      <c r="E31" s="17">
        <v>0</v>
      </c>
      <c r="F31" s="17">
        <v>0</v>
      </c>
      <c r="G31" s="17">
        <v>0</v>
      </c>
      <c r="H31" s="17" t="e">
        <f t="shared" si="2"/>
        <v>#DIV/0!</v>
      </c>
      <c r="I31" s="17" t="e">
        <f t="shared" si="3"/>
        <v>#DIV/0!</v>
      </c>
      <c r="J31" s="17">
        <f t="shared" si="4"/>
        <v>0</v>
      </c>
      <c r="K31" s="17" t="e">
        <f t="shared" si="5"/>
        <v>#DIV/0!</v>
      </c>
      <c r="L31" s="17">
        <v>0</v>
      </c>
      <c r="M31" s="17" t="str">
        <f t="shared" si="6"/>
        <v>-</v>
      </c>
      <c r="N31" s="17">
        <v>0</v>
      </c>
      <c r="O31" s="17">
        <f t="shared" ref="O31:P31" si="18">D31/7</f>
        <v>0</v>
      </c>
      <c r="P31" s="17">
        <f t="shared" si="18"/>
        <v>0</v>
      </c>
      <c r="Q31" s="17" t="e">
        <f t="shared" si="8"/>
        <v>#DIV/0!</v>
      </c>
      <c r="R31" s="17" t="str">
        <f ca="1">IFERROR(__xludf.DUMMYFUNCTION("IFERROR(VLOOKUP($B$2,IMPORTRANGE(""https://docs.google.com/spreadsheets/d/1KiWZV1ko8G7lnRucBRBd29jj3Be6ltMfljMDqzOkQmI/edit#gid=1381463014"",""Lookup!A:F""),6,FALSE),"""")"),"")</f>
        <v/>
      </c>
      <c r="S31" s="48">
        <v>0</v>
      </c>
      <c r="T31" s="48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1" s="49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1" s="54" t="str">
        <f ca="1">IFERROR(__xludf.DUMMYFUNCTION("IFERROR(VLOOKUP($B$2,IMPORTRANGE(""https://docs.google.com/spreadsheets/d/1KiWZV1ko8G7lnRucBRBd29jj3Be6ltMfljMDqzOkQmI/edit#gid=1381463014"",""Lookup!A:D""),2,FALSE),"""")"),"")</f>
        <v/>
      </c>
      <c r="W31" s="48">
        <v>0</v>
      </c>
      <c r="X31" s="48">
        <f t="shared" si="9"/>
        <v>0</v>
      </c>
      <c r="Y31" s="48">
        <f t="shared" si="10"/>
        <v>0</v>
      </c>
      <c r="Z31" s="48">
        <v>0</v>
      </c>
      <c r="AA31" s="48" t="s">
        <v>57</v>
      </c>
      <c r="AB31" s="51">
        <f t="shared" si="11"/>
        <v>-0.69</v>
      </c>
      <c r="AC31" s="48">
        <v>0.32287016666666668</v>
      </c>
      <c r="AD31" s="48">
        <f t="shared" si="12"/>
        <v>0</v>
      </c>
      <c r="AE31" s="48">
        <v>-9.2799999999999994</v>
      </c>
      <c r="AF31" s="48">
        <v>-15.083399999999999</v>
      </c>
      <c r="AG31" s="48">
        <v>0</v>
      </c>
    </row>
    <row r="32" spans="1:33" ht="15.75" customHeight="1" x14ac:dyDescent="0.2">
      <c r="A32" s="13"/>
      <c r="B32" s="13"/>
      <c r="C32" s="24"/>
      <c r="D32" s="15"/>
      <c r="E32" s="15"/>
      <c r="F32" s="14"/>
      <c r="G32" s="14"/>
      <c r="H32" s="14"/>
      <c r="I32" s="15"/>
      <c r="J32" s="15"/>
      <c r="K32" s="15"/>
      <c r="L32" s="15"/>
      <c r="M32" s="16"/>
      <c r="N32" s="15"/>
      <c r="O32" s="15"/>
      <c r="P32" s="15"/>
      <c r="Q32" s="15"/>
      <c r="R32" s="15"/>
      <c r="S32" s="18"/>
      <c r="T32" s="13"/>
      <c r="U32" s="19"/>
      <c r="V32" s="1"/>
      <c r="W32" s="13"/>
      <c r="X32" s="13"/>
      <c r="Y32" s="13"/>
      <c r="Z32" s="13"/>
      <c r="AA32" s="13"/>
      <c r="AB32" s="13"/>
      <c r="AC32" s="13"/>
      <c r="AD32" s="13"/>
      <c r="AE32" s="20"/>
      <c r="AF32" s="20"/>
      <c r="AG32" s="20"/>
    </row>
    <row r="33" spans="1:33" ht="15.75" customHeight="1" x14ac:dyDescent="0.2">
      <c r="A33" s="13"/>
      <c r="B33" s="13"/>
      <c r="C33" s="24"/>
      <c r="D33" s="15"/>
      <c r="E33" s="15"/>
      <c r="F33" s="14"/>
      <c r="G33" s="14"/>
      <c r="H33" s="14"/>
      <c r="I33" s="15"/>
      <c r="J33" s="15"/>
      <c r="K33" s="15"/>
      <c r="L33" s="15"/>
      <c r="M33" s="16"/>
      <c r="N33" s="15"/>
      <c r="O33" s="15"/>
      <c r="P33" s="15"/>
      <c r="Q33" s="15"/>
      <c r="R33" s="15"/>
      <c r="S33" s="18"/>
      <c r="T33" s="13"/>
      <c r="U33" s="19"/>
      <c r="V33" s="1"/>
      <c r="W33" s="13"/>
      <c r="X33" s="13"/>
      <c r="Y33" s="13"/>
      <c r="Z33" s="13"/>
      <c r="AA33" s="13"/>
      <c r="AB33" s="13"/>
      <c r="AC33" s="13"/>
      <c r="AD33" s="13"/>
      <c r="AE33" s="20"/>
      <c r="AF33" s="20"/>
      <c r="AG33" s="20"/>
    </row>
    <row r="34" spans="1:33" ht="15.75" customHeight="1" x14ac:dyDescent="0.2">
      <c r="A34" s="13"/>
      <c r="B34" s="13"/>
      <c r="C34" s="24"/>
      <c r="D34" s="15"/>
      <c r="E34" s="15"/>
      <c r="F34" s="14"/>
      <c r="G34" s="14"/>
      <c r="H34" s="14"/>
      <c r="I34" s="15"/>
      <c r="J34" s="15"/>
      <c r="K34" s="15"/>
      <c r="L34" s="15"/>
      <c r="M34" s="16"/>
      <c r="N34" s="15"/>
      <c r="O34" s="15"/>
      <c r="P34" s="15"/>
      <c r="Q34" s="15"/>
      <c r="R34" s="15"/>
      <c r="S34" s="18"/>
      <c r="T34" s="13"/>
      <c r="U34" s="19"/>
      <c r="V34" s="1"/>
      <c r="W34" s="13"/>
      <c r="X34" s="13"/>
      <c r="Y34" s="13"/>
      <c r="Z34" s="13"/>
      <c r="AA34" s="13"/>
      <c r="AB34" s="13"/>
      <c r="AC34" s="13"/>
      <c r="AD34" s="13"/>
      <c r="AE34" s="20"/>
      <c r="AF34" s="20"/>
      <c r="AG34" s="20"/>
    </row>
    <row r="35" spans="1:33" ht="15.75" customHeight="1" x14ac:dyDescent="0.2">
      <c r="A35" s="13"/>
      <c r="B35" s="13"/>
      <c r="C35" s="24"/>
      <c r="D35" s="15"/>
      <c r="E35" s="15"/>
      <c r="F35" s="14"/>
      <c r="G35" s="14"/>
      <c r="H35" s="14"/>
      <c r="I35" s="15"/>
      <c r="J35" s="15"/>
      <c r="K35" s="15"/>
      <c r="L35" s="15"/>
      <c r="M35" s="16"/>
      <c r="N35" s="15"/>
      <c r="O35" s="15"/>
      <c r="P35" s="15"/>
      <c r="Q35" s="15"/>
      <c r="R35" s="15"/>
      <c r="S35" s="18"/>
      <c r="T35" s="13"/>
      <c r="U35" s="19"/>
      <c r="V35" s="1"/>
      <c r="W35" s="13"/>
      <c r="X35" s="13"/>
      <c r="Y35" s="13"/>
      <c r="Z35" s="13"/>
      <c r="AA35" s="13"/>
      <c r="AB35" s="13"/>
      <c r="AC35" s="13"/>
      <c r="AD35" s="13"/>
      <c r="AE35" s="20"/>
      <c r="AF35" s="20"/>
      <c r="AG35" s="20"/>
    </row>
    <row r="36" spans="1:33" ht="15.75" customHeight="1" x14ac:dyDescent="0.2">
      <c r="A36" s="13"/>
      <c r="B36" s="13"/>
      <c r="C36" s="24"/>
      <c r="D36" s="15"/>
      <c r="E36" s="15"/>
      <c r="F36" s="14"/>
      <c r="G36" s="14"/>
      <c r="H36" s="14"/>
      <c r="I36" s="15"/>
      <c r="J36" s="15"/>
      <c r="K36" s="15"/>
      <c r="L36" s="15"/>
      <c r="M36" s="16"/>
      <c r="N36" s="15"/>
      <c r="O36" s="15"/>
      <c r="P36" s="15"/>
      <c r="Q36" s="15"/>
      <c r="R36" s="15"/>
      <c r="S36" s="18"/>
      <c r="T36" s="13"/>
      <c r="U36" s="19"/>
      <c r="V36" s="1"/>
      <c r="W36" s="13"/>
      <c r="X36" s="13"/>
      <c r="Y36" s="13"/>
      <c r="Z36" s="13"/>
      <c r="AA36" s="13"/>
      <c r="AB36" s="13"/>
      <c r="AC36" s="13"/>
      <c r="AD36" s="13"/>
      <c r="AE36" s="20"/>
      <c r="AF36" s="20"/>
      <c r="AG36" s="20"/>
    </row>
    <row r="37" spans="1:33" ht="15.75" customHeight="1" x14ac:dyDescent="0.2">
      <c r="A37" s="13"/>
      <c r="B37" s="13"/>
      <c r="C37" s="24"/>
      <c r="D37" s="15"/>
      <c r="E37" s="15"/>
      <c r="F37" s="14"/>
      <c r="G37" s="14"/>
      <c r="H37" s="14"/>
      <c r="I37" s="15"/>
      <c r="J37" s="15"/>
      <c r="K37" s="15"/>
      <c r="L37" s="15"/>
      <c r="M37" s="16"/>
      <c r="N37" s="15"/>
      <c r="O37" s="15"/>
      <c r="P37" s="15"/>
      <c r="Q37" s="15"/>
      <c r="R37" s="15"/>
      <c r="S37" s="18"/>
      <c r="T37" s="13"/>
      <c r="U37" s="19"/>
      <c r="V37" s="1"/>
      <c r="W37" s="13"/>
      <c r="X37" s="13"/>
      <c r="Y37" s="13"/>
      <c r="Z37" s="13"/>
      <c r="AA37" s="13"/>
      <c r="AB37" s="13"/>
      <c r="AC37" s="13"/>
      <c r="AD37" s="13"/>
      <c r="AE37" s="20"/>
      <c r="AF37" s="20"/>
      <c r="AG37" s="20"/>
    </row>
    <row r="38" spans="1:33" ht="15.75" customHeight="1" x14ac:dyDescent="0.2">
      <c r="A38" s="13"/>
      <c r="B38" s="13"/>
      <c r="C38" s="24"/>
      <c r="D38" s="15"/>
      <c r="E38" s="15"/>
      <c r="F38" s="14"/>
      <c r="G38" s="14"/>
      <c r="H38" s="14"/>
      <c r="I38" s="15"/>
      <c r="J38" s="15"/>
      <c r="K38" s="15"/>
      <c r="L38" s="15"/>
      <c r="M38" s="16"/>
      <c r="N38" s="15"/>
      <c r="O38" s="15"/>
      <c r="P38" s="15"/>
      <c r="Q38" s="15"/>
      <c r="R38" s="15"/>
      <c r="S38" s="18"/>
      <c r="T38" s="13"/>
      <c r="U38" s="19"/>
      <c r="V38" s="1"/>
      <c r="W38" s="13"/>
      <c r="X38" s="13"/>
      <c r="Y38" s="13"/>
      <c r="Z38" s="13"/>
      <c r="AA38" s="13"/>
      <c r="AB38" s="13"/>
      <c r="AC38" s="13"/>
      <c r="AD38" s="13"/>
      <c r="AE38" s="20"/>
      <c r="AF38" s="20"/>
      <c r="AG38" s="20"/>
    </row>
    <row r="39" spans="1:33" ht="15.75" customHeight="1" x14ac:dyDescent="0.2">
      <c r="A39" s="13"/>
      <c r="B39" s="13"/>
      <c r="C39" s="24"/>
      <c r="D39" s="15"/>
      <c r="E39" s="15"/>
      <c r="F39" s="14"/>
      <c r="G39" s="14"/>
      <c r="H39" s="14"/>
      <c r="I39" s="15"/>
      <c r="J39" s="15"/>
      <c r="K39" s="15"/>
      <c r="L39" s="15"/>
      <c r="M39" s="16"/>
      <c r="N39" s="15"/>
      <c r="O39" s="15"/>
      <c r="P39" s="15"/>
      <c r="Q39" s="15"/>
      <c r="R39" s="15"/>
      <c r="S39" s="18"/>
      <c r="T39" s="13"/>
      <c r="U39" s="19"/>
      <c r="V39" s="1"/>
      <c r="W39" s="13"/>
      <c r="X39" s="13"/>
      <c r="Y39" s="13"/>
      <c r="Z39" s="13"/>
      <c r="AA39" s="13"/>
      <c r="AB39" s="13"/>
      <c r="AC39" s="13"/>
      <c r="AD39" s="13"/>
      <c r="AE39" s="20"/>
      <c r="AF39" s="20"/>
      <c r="AG39" s="20"/>
    </row>
    <row r="40" spans="1:33" ht="15.75" customHeight="1" x14ac:dyDescent="0.2">
      <c r="A40" s="13"/>
      <c r="B40" s="13"/>
      <c r="C40" s="24"/>
      <c r="D40" s="15"/>
      <c r="E40" s="15"/>
      <c r="F40" s="14"/>
      <c r="G40" s="14"/>
      <c r="H40" s="14"/>
      <c r="I40" s="15"/>
      <c r="J40" s="15"/>
      <c r="K40" s="15"/>
      <c r="L40" s="15"/>
      <c r="M40" s="16"/>
      <c r="N40" s="15"/>
      <c r="O40" s="15"/>
      <c r="P40" s="15"/>
      <c r="Q40" s="15"/>
      <c r="R40" s="15"/>
      <c r="S40" s="18"/>
      <c r="T40" s="13"/>
      <c r="U40" s="19"/>
      <c r="V40" s="1"/>
      <c r="W40" s="13"/>
      <c r="X40" s="13"/>
      <c r="Y40" s="13"/>
      <c r="Z40" s="13"/>
      <c r="AA40" s="13"/>
      <c r="AB40" s="13"/>
      <c r="AC40" s="13"/>
      <c r="AD40" s="13"/>
      <c r="AE40" s="20"/>
      <c r="AF40" s="20"/>
      <c r="AG40" s="20"/>
    </row>
    <row r="41" spans="1:33" ht="15.75" customHeight="1" x14ac:dyDescent="0.2">
      <c r="A41" s="13"/>
      <c r="B41" s="13"/>
      <c r="C41" s="24"/>
      <c r="D41" s="15"/>
      <c r="E41" s="15"/>
      <c r="F41" s="14"/>
      <c r="G41" s="14"/>
      <c r="H41" s="14"/>
      <c r="I41" s="15"/>
      <c r="J41" s="15"/>
      <c r="K41" s="15"/>
      <c r="L41" s="15"/>
      <c r="M41" s="16"/>
      <c r="N41" s="15"/>
      <c r="O41" s="15"/>
      <c r="P41" s="15"/>
      <c r="Q41" s="15"/>
      <c r="R41" s="15"/>
      <c r="S41" s="18"/>
      <c r="T41" s="13"/>
      <c r="U41" s="19"/>
      <c r="V41" s="1"/>
      <c r="W41" s="13"/>
      <c r="X41" s="13"/>
      <c r="Y41" s="13"/>
      <c r="Z41" s="13"/>
      <c r="AA41" s="13"/>
      <c r="AB41" s="13"/>
      <c r="AC41" s="13"/>
      <c r="AD41" s="13"/>
      <c r="AE41" s="20"/>
      <c r="AF41" s="20"/>
      <c r="AG41" s="20"/>
    </row>
    <row r="42" spans="1:33" ht="15.75" customHeight="1" x14ac:dyDescent="0.2">
      <c r="A42" s="13"/>
      <c r="B42" s="13"/>
      <c r="C42" s="24"/>
      <c r="D42" s="15"/>
      <c r="E42" s="15"/>
      <c r="F42" s="14"/>
      <c r="G42" s="14"/>
      <c r="H42" s="14"/>
      <c r="I42" s="15"/>
      <c r="J42" s="15"/>
      <c r="K42" s="15"/>
      <c r="L42" s="15"/>
      <c r="M42" s="16"/>
      <c r="N42" s="15"/>
      <c r="O42" s="15"/>
      <c r="P42" s="15"/>
      <c r="Q42" s="15"/>
      <c r="R42" s="15"/>
      <c r="S42" s="18"/>
      <c r="T42" s="13"/>
      <c r="U42" s="19"/>
      <c r="V42" s="1"/>
      <c r="W42" s="13"/>
      <c r="X42" s="13"/>
      <c r="Y42" s="13"/>
      <c r="Z42" s="13"/>
      <c r="AA42" s="13"/>
      <c r="AB42" s="13"/>
      <c r="AC42" s="13"/>
      <c r="AD42" s="13"/>
      <c r="AE42" s="20"/>
      <c r="AF42" s="20"/>
      <c r="AG42" s="20"/>
    </row>
    <row r="43" spans="1:33" ht="15.75" customHeight="1" x14ac:dyDescent="0.2">
      <c r="A43" s="13"/>
      <c r="B43" s="13"/>
      <c r="C43" s="24"/>
      <c r="D43" s="15"/>
      <c r="E43" s="15"/>
      <c r="F43" s="14"/>
      <c r="G43" s="14"/>
      <c r="H43" s="14"/>
      <c r="I43" s="15"/>
      <c r="J43" s="15"/>
      <c r="K43" s="15"/>
      <c r="L43" s="15"/>
      <c r="M43" s="16"/>
      <c r="N43" s="15"/>
      <c r="O43" s="15"/>
      <c r="P43" s="15"/>
      <c r="Q43" s="15"/>
      <c r="R43" s="15"/>
      <c r="S43" s="18"/>
      <c r="T43" s="13"/>
      <c r="U43" s="19"/>
      <c r="V43" s="1"/>
      <c r="W43" s="13"/>
      <c r="X43" s="13"/>
      <c r="Y43" s="13"/>
      <c r="Z43" s="13"/>
      <c r="AA43" s="13"/>
      <c r="AB43" s="13"/>
      <c r="AC43" s="13"/>
      <c r="AD43" s="13"/>
      <c r="AE43" s="20"/>
      <c r="AF43" s="20"/>
      <c r="AG43" s="20"/>
    </row>
    <row r="44" spans="1:33" ht="15.75" customHeight="1" x14ac:dyDescent="0.2">
      <c r="A44" s="13"/>
      <c r="B44" s="13"/>
      <c r="C44" s="24"/>
      <c r="D44" s="15"/>
      <c r="E44" s="15"/>
      <c r="F44" s="14"/>
      <c r="G44" s="14"/>
      <c r="H44" s="14"/>
      <c r="I44" s="15"/>
      <c r="J44" s="15"/>
      <c r="K44" s="15"/>
      <c r="L44" s="15"/>
      <c r="M44" s="16"/>
      <c r="N44" s="15"/>
      <c r="O44" s="15"/>
      <c r="P44" s="15"/>
      <c r="Q44" s="15"/>
      <c r="R44" s="15"/>
      <c r="S44" s="18"/>
      <c r="T44" s="13"/>
      <c r="U44" s="19"/>
      <c r="V44" s="1"/>
      <c r="W44" s="13"/>
      <c r="X44" s="13"/>
      <c r="Y44" s="13"/>
      <c r="Z44" s="13"/>
      <c r="AA44" s="13"/>
      <c r="AB44" s="13"/>
      <c r="AC44" s="13"/>
      <c r="AD44" s="13"/>
      <c r="AE44" s="20"/>
      <c r="AF44" s="20"/>
      <c r="AG44" s="20"/>
    </row>
    <row r="45" spans="1:33" ht="15.75" customHeight="1" x14ac:dyDescent="0.2">
      <c r="A45" s="13"/>
      <c r="B45" s="13"/>
      <c r="C45" s="24"/>
      <c r="D45" s="15"/>
      <c r="E45" s="15"/>
      <c r="F45" s="14"/>
      <c r="G45" s="14"/>
      <c r="H45" s="14"/>
      <c r="I45" s="15"/>
      <c r="J45" s="15"/>
      <c r="K45" s="15"/>
      <c r="L45" s="15"/>
      <c r="M45" s="16"/>
      <c r="N45" s="15"/>
      <c r="O45" s="15"/>
      <c r="P45" s="15"/>
      <c r="Q45" s="15"/>
      <c r="R45" s="15"/>
      <c r="S45" s="18"/>
      <c r="T45" s="13"/>
      <c r="U45" s="19"/>
      <c r="V45" s="1"/>
      <c r="W45" s="13"/>
      <c r="X45" s="13"/>
      <c r="Y45" s="13"/>
      <c r="Z45" s="13"/>
      <c r="AA45" s="13"/>
      <c r="AB45" s="13"/>
      <c r="AC45" s="13"/>
      <c r="AD45" s="13"/>
      <c r="AE45" s="20"/>
      <c r="AF45" s="20"/>
      <c r="AG45" s="20"/>
    </row>
    <row r="46" spans="1:33" ht="15.75" customHeight="1" x14ac:dyDescent="0.2">
      <c r="A46" s="13"/>
      <c r="B46" s="13"/>
      <c r="C46" s="24"/>
      <c r="D46" s="15"/>
      <c r="E46" s="15"/>
      <c r="F46" s="14"/>
      <c r="G46" s="14"/>
      <c r="H46" s="14"/>
      <c r="I46" s="15"/>
      <c r="J46" s="15"/>
      <c r="K46" s="15"/>
      <c r="L46" s="15"/>
      <c r="M46" s="16"/>
      <c r="N46" s="15"/>
      <c r="O46" s="15"/>
      <c r="P46" s="15"/>
      <c r="Q46" s="15"/>
      <c r="R46" s="15"/>
      <c r="S46" s="18"/>
      <c r="T46" s="13"/>
      <c r="U46" s="19"/>
      <c r="V46" s="1"/>
      <c r="W46" s="13"/>
      <c r="X46" s="13"/>
      <c r="Y46" s="13"/>
      <c r="Z46" s="13"/>
      <c r="AA46" s="13"/>
      <c r="AB46" s="13"/>
      <c r="AC46" s="13"/>
      <c r="AD46" s="13"/>
      <c r="AE46" s="20"/>
      <c r="AF46" s="20"/>
      <c r="AG46" s="20"/>
    </row>
    <row r="47" spans="1:33" ht="15.75" customHeight="1" x14ac:dyDescent="0.2">
      <c r="A47" s="13"/>
      <c r="B47" s="13"/>
      <c r="C47" s="24"/>
      <c r="D47" s="15"/>
      <c r="E47" s="15"/>
      <c r="F47" s="14"/>
      <c r="G47" s="14"/>
      <c r="H47" s="14"/>
      <c r="I47" s="15"/>
      <c r="J47" s="15"/>
      <c r="K47" s="15"/>
      <c r="L47" s="15"/>
      <c r="M47" s="16"/>
      <c r="N47" s="15"/>
      <c r="O47" s="15"/>
      <c r="P47" s="15"/>
      <c r="Q47" s="15"/>
      <c r="R47" s="15"/>
      <c r="S47" s="18"/>
      <c r="T47" s="13"/>
      <c r="U47" s="19"/>
      <c r="V47" s="1"/>
      <c r="W47" s="13"/>
      <c r="X47" s="13"/>
      <c r="Y47" s="13"/>
      <c r="Z47" s="13"/>
      <c r="AA47" s="13"/>
      <c r="AB47" s="13"/>
      <c r="AC47" s="13"/>
      <c r="AD47" s="13"/>
      <c r="AE47" s="20"/>
      <c r="AF47" s="20"/>
      <c r="AG47" s="20"/>
    </row>
    <row r="48" spans="1:33" ht="15.75" customHeight="1" x14ac:dyDescent="0.2">
      <c r="A48" s="13"/>
      <c r="B48" s="13"/>
      <c r="C48" s="24"/>
      <c r="D48" s="15"/>
      <c r="E48" s="15"/>
      <c r="F48" s="14"/>
      <c r="G48" s="14"/>
      <c r="H48" s="14"/>
      <c r="I48" s="15"/>
      <c r="J48" s="15"/>
      <c r="K48" s="15"/>
      <c r="L48" s="15"/>
      <c r="M48" s="16"/>
      <c r="N48" s="15"/>
      <c r="O48" s="15"/>
      <c r="P48" s="15"/>
      <c r="Q48" s="15"/>
      <c r="R48" s="15"/>
      <c r="S48" s="18"/>
      <c r="T48" s="13"/>
      <c r="U48" s="19"/>
      <c r="V48" s="1"/>
      <c r="W48" s="13"/>
      <c r="X48" s="13"/>
      <c r="Y48" s="13"/>
      <c r="Z48" s="13"/>
      <c r="AA48" s="13"/>
      <c r="AB48" s="13"/>
      <c r="AC48" s="13"/>
      <c r="AD48" s="13"/>
      <c r="AE48" s="20"/>
      <c r="AF48" s="20"/>
      <c r="AG48" s="20"/>
    </row>
    <row r="49" spans="1:33" ht="15.75" customHeight="1" x14ac:dyDescent="0.2">
      <c r="A49" s="13"/>
      <c r="B49" s="13"/>
      <c r="C49" s="24"/>
      <c r="D49" s="15"/>
      <c r="E49" s="15"/>
      <c r="F49" s="14"/>
      <c r="G49" s="14"/>
      <c r="H49" s="14"/>
      <c r="I49" s="15"/>
      <c r="J49" s="15"/>
      <c r="K49" s="15"/>
      <c r="L49" s="15"/>
      <c r="M49" s="16"/>
      <c r="N49" s="15"/>
      <c r="O49" s="15"/>
      <c r="P49" s="15"/>
      <c r="Q49" s="15"/>
      <c r="R49" s="15"/>
      <c r="S49" s="18"/>
      <c r="T49" s="13"/>
      <c r="U49" s="19"/>
      <c r="V49" s="1"/>
      <c r="W49" s="13"/>
      <c r="X49" s="13"/>
      <c r="Y49" s="13"/>
      <c r="Z49" s="13"/>
      <c r="AA49" s="13"/>
      <c r="AB49" s="13"/>
      <c r="AC49" s="13"/>
      <c r="AD49" s="13"/>
      <c r="AE49" s="20"/>
      <c r="AF49" s="20"/>
      <c r="AG49" s="20"/>
    </row>
    <row r="50" spans="1:33" ht="15.75" customHeight="1" x14ac:dyDescent="0.2">
      <c r="A50" s="13"/>
      <c r="B50" s="13"/>
      <c r="C50" s="24"/>
      <c r="D50" s="15"/>
      <c r="E50" s="15"/>
      <c r="F50" s="14"/>
      <c r="G50" s="14"/>
      <c r="H50" s="14"/>
      <c r="I50" s="15"/>
      <c r="J50" s="15"/>
      <c r="K50" s="15"/>
      <c r="L50" s="15"/>
      <c r="M50" s="16"/>
      <c r="N50" s="15"/>
      <c r="O50" s="15"/>
      <c r="P50" s="15"/>
      <c r="Q50" s="15"/>
      <c r="R50" s="15"/>
      <c r="S50" s="18"/>
      <c r="T50" s="13"/>
      <c r="U50" s="19"/>
      <c r="V50" s="1"/>
      <c r="W50" s="13"/>
      <c r="X50" s="13"/>
      <c r="Y50" s="13"/>
      <c r="Z50" s="13"/>
      <c r="AA50" s="13"/>
      <c r="AB50" s="13"/>
      <c r="AC50" s="13"/>
      <c r="AD50" s="13"/>
      <c r="AE50" s="20"/>
      <c r="AF50" s="20"/>
      <c r="AG50" s="20"/>
    </row>
    <row r="51" spans="1:33" ht="15.75" customHeight="1" x14ac:dyDescent="0.2">
      <c r="A51" s="13"/>
      <c r="B51" s="13"/>
      <c r="C51" s="24"/>
      <c r="D51" s="15"/>
      <c r="E51" s="15"/>
      <c r="F51" s="14"/>
      <c r="G51" s="14"/>
      <c r="H51" s="14"/>
      <c r="I51" s="15"/>
      <c r="J51" s="15"/>
      <c r="K51" s="15"/>
      <c r="L51" s="15"/>
      <c r="M51" s="16"/>
      <c r="N51" s="15"/>
      <c r="O51" s="15"/>
      <c r="P51" s="15"/>
      <c r="Q51" s="15"/>
      <c r="R51" s="15"/>
      <c r="S51" s="18"/>
      <c r="T51" s="13"/>
      <c r="U51" s="19"/>
      <c r="V51" s="1"/>
      <c r="W51" s="13"/>
      <c r="X51" s="13"/>
      <c r="Y51" s="13"/>
      <c r="Z51" s="13"/>
      <c r="AA51" s="13"/>
      <c r="AB51" s="13"/>
      <c r="AC51" s="13"/>
      <c r="AD51" s="13"/>
      <c r="AE51" s="20"/>
      <c r="AF51" s="20"/>
      <c r="AG51" s="20"/>
    </row>
    <row r="52" spans="1:33" ht="15.75" customHeight="1" x14ac:dyDescent="0.2">
      <c r="A52" s="13"/>
      <c r="B52" s="13"/>
      <c r="C52" s="24"/>
      <c r="D52" s="15"/>
      <c r="E52" s="15"/>
      <c r="F52" s="14"/>
      <c r="G52" s="14"/>
      <c r="H52" s="14"/>
      <c r="I52" s="15"/>
      <c r="J52" s="15"/>
      <c r="K52" s="15"/>
      <c r="L52" s="15"/>
      <c r="M52" s="16"/>
      <c r="N52" s="15"/>
      <c r="O52" s="15"/>
      <c r="P52" s="15"/>
      <c r="Q52" s="15"/>
      <c r="R52" s="15"/>
      <c r="S52" s="18"/>
      <c r="T52" s="13"/>
      <c r="U52" s="19"/>
      <c r="V52" s="1"/>
      <c r="W52" s="13"/>
      <c r="X52" s="13"/>
      <c r="Y52" s="13"/>
      <c r="Z52" s="13"/>
      <c r="AA52" s="13"/>
      <c r="AB52" s="13"/>
      <c r="AC52" s="13"/>
      <c r="AD52" s="13"/>
      <c r="AE52" s="20"/>
      <c r="AF52" s="20"/>
      <c r="AG52" s="20"/>
    </row>
    <row r="53" spans="1:33" ht="15.75" customHeight="1" x14ac:dyDescent="0.2">
      <c r="A53" s="13"/>
      <c r="B53" s="13"/>
      <c r="C53" s="24"/>
      <c r="D53" s="15"/>
      <c r="E53" s="15"/>
      <c r="F53" s="14"/>
      <c r="G53" s="14"/>
      <c r="H53" s="14"/>
      <c r="I53" s="15"/>
      <c r="J53" s="15"/>
      <c r="K53" s="15"/>
      <c r="L53" s="15"/>
      <c r="M53" s="16"/>
      <c r="N53" s="15"/>
      <c r="O53" s="15"/>
      <c r="P53" s="15"/>
      <c r="Q53" s="15"/>
      <c r="R53" s="15"/>
      <c r="S53" s="18"/>
      <c r="T53" s="13"/>
      <c r="U53" s="19"/>
      <c r="V53" s="1"/>
      <c r="W53" s="13"/>
      <c r="X53" s="13"/>
      <c r="Y53" s="13"/>
      <c r="Z53" s="13"/>
      <c r="AA53" s="13"/>
      <c r="AB53" s="13"/>
      <c r="AC53" s="13"/>
      <c r="AD53" s="13"/>
      <c r="AE53" s="20"/>
      <c r="AF53" s="20"/>
      <c r="AG53" s="20"/>
    </row>
    <row r="54" spans="1:33" ht="15.75" customHeight="1" x14ac:dyDescent="0.2">
      <c r="A54" s="13"/>
      <c r="B54" s="13"/>
      <c r="C54" s="24"/>
      <c r="D54" s="15"/>
      <c r="E54" s="15"/>
      <c r="F54" s="14"/>
      <c r="G54" s="14"/>
      <c r="H54" s="14"/>
      <c r="I54" s="15"/>
      <c r="J54" s="15"/>
      <c r="K54" s="15"/>
      <c r="L54" s="15"/>
      <c r="M54" s="16"/>
      <c r="N54" s="15"/>
      <c r="O54" s="15"/>
      <c r="P54" s="15"/>
      <c r="Q54" s="15"/>
      <c r="R54" s="15"/>
      <c r="S54" s="18"/>
      <c r="T54" s="13"/>
      <c r="U54" s="19"/>
      <c r="V54" s="1"/>
      <c r="W54" s="13"/>
      <c r="X54" s="13"/>
      <c r="Y54" s="13"/>
      <c r="Z54" s="13"/>
      <c r="AA54" s="13"/>
      <c r="AB54" s="13"/>
      <c r="AC54" s="13"/>
      <c r="AD54" s="13"/>
      <c r="AE54" s="20"/>
      <c r="AF54" s="20"/>
      <c r="AG54" s="20"/>
    </row>
    <row r="55" spans="1:33" ht="15.75" customHeight="1" x14ac:dyDescent="0.2">
      <c r="A55" s="13"/>
      <c r="B55" s="13"/>
      <c r="C55" s="24"/>
      <c r="D55" s="15"/>
      <c r="E55" s="15"/>
      <c r="F55" s="14"/>
      <c r="G55" s="14"/>
      <c r="H55" s="14"/>
      <c r="I55" s="15"/>
      <c r="J55" s="15"/>
      <c r="K55" s="15"/>
      <c r="L55" s="15"/>
      <c r="M55" s="16"/>
      <c r="N55" s="15"/>
      <c r="O55" s="15"/>
      <c r="P55" s="15"/>
      <c r="Q55" s="15"/>
      <c r="R55" s="15"/>
      <c r="S55" s="18"/>
      <c r="T55" s="13"/>
      <c r="U55" s="19"/>
      <c r="V55" s="1"/>
      <c r="W55" s="13"/>
      <c r="X55" s="13"/>
      <c r="Y55" s="13"/>
      <c r="Z55" s="13"/>
      <c r="AA55" s="13"/>
      <c r="AB55" s="13"/>
      <c r="AC55" s="13"/>
      <c r="AD55" s="13"/>
      <c r="AE55" s="20"/>
      <c r="AF55" s="20"/>
      <c r="AG55" s="20"/>
    </row>
    <row r="56" spans="1:33" ht="15.75" customHeight="1" x14ac:dyDescent="0.2">
      <c r="A56" s="13"/>
      <c r="B56" s="13"/>
      <c r="C56" s="24"/>
      <c r="D56" s="15"/>
      <c r="E56" s="15"/>
      <c r="F56" s="14"/>
      <c r="G56" s="14"/>
      <c r="H56" s="14"/>
      <c r="I56" s="15"/>
      <c r="J56" s="15"/>
      <c r="K56" s="15"/>
      <c r="L56" s="15"/>
      <c r="M56" s="16"/>
      <c r="N56" s="15"/>
      <c r="O56" s="15"/>
      <c r="P56" s="15"/>
      <c r="Q56" s="15"/>
      <c r="R56" s="15"/>
      <c r="S56" s="18"/>
      <c r="T56" s="13"/>
      <c r="U56" s="19"/>
      <c r="V56" s="1"/>
      <c r="W56" s="13"/>
      <c r="X56" s="13"/>
      <c r="Y56" s="13"/>
      <c r="Z56" s="13"/>
      <c r="AA56" s="13"/>
      <c r="AB56" s="13"/>
      <c r="AC56" s="13"/>
      <c r="AD56" s="13"/>
      <c r="AE56" s="20"/>
      <c r="AF56" s="20"/>
      <c r="AG56" s="20"/>
    </row>
    <row r="57" spans="1:33" ht="15.75" customHeight="1" x14ac:dyDescent="0.2">
      <c r="A57" s="13"/>
      <c r="B57" s="13"/>
      <c r="C57" s="24"/>
      <c r="D57" s="15"/>
      <c r="E57" s="15"/>
      <c r="F57" s="14"/>
      <c r="G57" s="14"/>
      <c r="H57" s="14"/>
      <c r="I57" s="15"/>
      <c r="J57" s="15"/>
      <c r="K57" s="15"/>
      <c r="L57" s="15"/>
      <c r="M57" s="16"/>
      <c r="N57" s="15"/>
      <c r="O57" s="15"/>
      <c r="P57" s="15"/>
      <c r="Q57" s="15"/>
      <c r="R57" s="15"/>
      <c r="S57" s="18"/>
      <c r="T57" s="13"/>
      <c r="U57" s="19"/>
      <c r="V57" s="1"/>
      <c r="W57" s="13"/>
      <c r="X57" s="13"/>
      <c r="Y57" s="13"/>
      <c r="Z57" s="13"/>
      <c r="AA57" s="13"/>
      <c r="AB57" s="13"/>
      <c r="AC57" s="13"/>
      <c r="AD57" s="13"/>
      <c r="AE57" s="20"/>
      <c r="AF57" s="20"/>
      <c r="AG57" s="20"/>
    </row>
    <row r="58" spans="1:33" ht="15.75" customHeight="1" x14ac:dyDescent="0.2">
      <c r="A58" s="13"/>
      <c r="B58" s="13"/>
      <c r="C58" s="24"/>
      <c r="D58" s="15"/>
      <c r="E58" s="15"/>
      <c r="F58" s="14"/>
      <c r="G58" s="14"/>
      <c r="H58" s="14"/>
      <c r="I58" s="15"/>
      <c r="J58" s="15"/>
      <c r="K58" s="15"/>
      <c r="L58" s="15"/>
      <c r="M58" s="16"/>
      <c r="N58" s="15"/>
      <c r="O58" s="15"/>
      <c r="P58" s="15"/>
      <c r="Q58" s="15"/>
      <c r="R58" s="15"/>
      <c r="S58" s="18"/>
      <c r="T58" s="13"/>
      <c r="U58" s="19"/>
      <c r="V58" s="1"/>
      <c r="W58" s="13"/>
      <c r="X58" s="13"/>
      <c r="Y58" s="13"/>
      <c r="Z58" s="13"/>
      <c r="AA58" s="13"/>
      <c r="AB58" s="13"/>
      <c r="AC58" s="13"/>
      <c r="AD58" s="13"/>
      <c r="AE58" s="20"/>
      <c r="AF58" s="20"/>
      <c r="AG58" s="20"/>
    </row>
    <row r="59" spans="1:33" ht="15.75" customHeight="1" x14ac:dyDescent="0.2">
      <c r="A59" s="13"/>
      <c r="B59" s="13"/>
      <c r="C59" s="24"/>
      <c r="D59" s="15"/>
      <c r="E59" s="15"/>
      <c r="F59" s="14"/>
      <c r="G59" s="14"/>
      <c r="H59" s="14"/>
      <c r="I59" s="15"/>
      <c r="J59" s="15"/>
      <c r="K59" s="15"/>
      <c r="L59" s="15"/>
      <c r="M59" s="16"/>
      <c r="N59" s="15"/>
      <c r="O59" s="15"/>
      <c r="P59" s="15"/>
      <c r="Q59" s="15"/>
      <c r="R59" s="15"/>
      <c r="S59" s="18"/>
      <c r="T59" s="13"/>
      <c r="U59" s="19"/>
      <c r="V59" s="1"/>
      <c r="W59" s="13"/>
      <c r="X59" s="13"/>
      <c r="Y59" s="13"/>
      <c r="Z59" s="13"/>
      <c r="AA59" s="13"/>
      <c r="AB59" s="13"/>
      <c r="AC59" s="13"/>
      <c r="AD59" s="13"/>
      <c r="AE59" s="20"/>
      <c r="AF59" s="20"/>
      <c r="AG59" s="20"/>
    </row>
    <row r="60" spans="1:33" ht="15.75" customHeight="1" x14ac:dyDescent="0.2">
      <c r="A60" s="13"/>
      <c r="B60" s="13"/>
      <c r="C60" s="24"/>
      <c r="D60" s="15"/>
      <c r="E60" s="15"/>
      <c r="F60" s="14"/>
      <c r="G60" s="14"/>
      <c r="H60" s="14"/>
      <c r="I60" s="15"/>
      <c r="J60" s="15"/>
      <c r="K60" s="15"/>
      <c r="L60" s="15"/>
      <c r="M60" s="16"/>
      <c r="N60" s="15"/>
      <c r="O60" s="15"/>
      <c r="P60" s="15"/>
      <c r="Q60" s="15"/>
      <c r="R60" s="15"/>
      <c r="S60" s="18"/>
      <c r="T60" s="13"/>
      <c r="U60" s="19"/>
      <c r="V60" s="1"/>
      <c r="W60" s="13"/>
      <c r="X60" s="13"/>
      <c r="Y60" s="13"/>
      <c r="Z60" s="13"/>
      <c r="AA60" s="13"/>
      <c r="AB60" s="13"/>
      <c r="AC60" s="13"/>
      <c r="AD60" s="13"/>
      <c r="AE60" s="20"/>
      <c r="AF60" s="20"/>
      <c r="AG60" s="20"/>
    </row>
    <row r="61" spans="1:33" ht="15.75" customHeight="1" x14ac:dyDescent="0.2">
      <c r="A61" s="13"/>
      <c r="B61" s="13"/>
      <c r="C61" s="24"/>
      <c r="D61" s="15"/>
      <c r="E61" s="15"/>
      <c r="F61" s="14"/>
      <c r="G61" s="14"/>
      <c r="H61" s="14"/>
      <c r="I61" s="15"/>
      <c r="J61" s="15"/>
      <c r="K61" s="15"/>
      <c r="L61" s="15"/>
      <c r="M61" s="16"/>
      <c r="N61" s="15"/>
      <c r="O61" s="15"/>
      <c r="P61" s="15"/>
      <c r="Q61" s="15"/>
      <c r="R61" s="15"/>
      <c r="S61" s="18"/>
      <c r="T61" s="13"/>
      <c r="U61" s="19"/>
      <c r="V61" s="1"/>
      <c r="W61" s="13"/>
      <c r="X61" s="13"/>
      <c r="Y61" s="13"/>
      <c r="Z61" s="13"/>
      <c r="AA61" s="13"/>
      <c r="AB61" s="13"/>
      <c r="AC61" s="13"/>
      <c r="AD61" s="13"/>
      <c r="AE61" s="20"/>
      <c r="AF61" s="20"/>
      <c r="AG61" s="20"/>
    </row>
    <row r="62" spans="1:33" ht="15.75" customHeight="1" x14ac:dyDescent="0.2">
      <c r="A62" s="13"/>
      <c r="B62" s="13"/>
      <c r="C62" s="24"/>
      <c r="D62" s="15"/>
      <c r="E62" s="15"/>
      <c r="F62" s="14"/>
      <c r="G62" s="14"/>
      <c r="H62" s="14"/>
      <c r="I62" s="15"/>
      <c r="J62" s="15"/>
      <c r="K62" s="15"/>
      <c r="L62" s="15"/>
      <c r="M62" s="16"/>
      <c r="N62" s="15"/>
      <c r="O62" s="15"/>
      <c r="P62" s="15"/>
      <c r="Q62" s="15"/>
      <c r="R62" s="15"/>
      <c r="S62" s="18"/>
      <c r="T62" s="13"/>
      <c r="U62" s="19"/>
      <c r="V62" s="1"/>
      <c r="W62" s="13"/>
      <c r="X62" s="13"/>
      <c r="Y62" s="13"/>
      <c r="Z62" s="13"/>
      <c r="AA62" s="13"/>
      <c r="AB62" s="13"/>
      <c r="AC62" s="13"/>
      <c r="AD62" s="13"/>
      <c r="AE62" s="20"/>
      <c r="AF62" s="20"/>
      <c r="AG62" s="20"/>
    </row>
    <row r="63" spans="1:33" ht="15.75" customHeight="1" x14ac:dyDescent="0.2">
      <c r="A63" s="13"/>
      <c r="B63" s="13"/>
      <c r="C63" s="24"/>
      <c r="D63" s="15"/>
      <c r="E63" s="15"/>
      <c r="F63" s="14"/>
      <c r="G63" s="14"/>
      <c r="H63" s="14"/>
      <c r="I63" s="15"/>
      <c r="J63" s="15"/>
      <c r="K63" s="15"/>
      <c r="L63" s="15"/>
      <c r="M63" s="16"/>
      <c r="N63" s="15"/>
      <c r="O63" s="15"/>
      <c r="P63" s="15"/>
      <c r="Q63" s="15"/>
      <c r="R63" s="15"/>
      <c r="S63" s="18"/>
      <c r="T63" s="13"/>
      <c r="U63" s="19"/>
      <c r="V63" s="1"/>
      <c r="W63" s="13"/>
      <c r="X63" s="13"/>
      <c r="Y63" s="13"/>
      <c r="Z63" s="13"/>
      <c r="AA63" s="13"/>
      <c r="AB63" s="13"/>
      <c r="AC63" s="13"/>
      <c r="AD63" s="13"/>
      <c r="AE63" s="20"/>
      <c r="AF63" s="20"/>
      <c r="AG63" s="20"/>
    </row>
    <row r="64" spans="1:33" ht="15.75" customHeight="1" x14ac:dyDescent="0.2">
      <c r="A64" s="13"/>
      <c r="B64" s="13"/>
      <c r="C64" s="24"/>
      <c r="D64" s="15"/>
      <c r="E64" s="15"/>
      <c r="F64" s="14"/>
      <c r="G64" s="14"/>
      <c r="H64" s="14"/>
      <c r="I64" s="15"/>
      <c r="J64" s="15"/>
      <c r="K64" s="15"/>
      <c r="L64" s="15"/>
      <c r="M64" s="16"/>
      <c r="N64" s="15"/>
      <c r="O64" s="15"/>
      <c r="P64" s="15"/>
      <c r="Q64" s="15"/>
      <c r="R64" s="15"/>
      <c r="S64" s="18"/>
      <c r="T64" s="13"/>
      <c r="U64" s="19"/>
      <c r="V64" s="1"/>
      <c r="W64" s="13"/>
      <c r="X64" s="13"/>
      <c r="Y64" s="13"/>
      <c r="Z64" s="13"/>
      <c r="AA64" s="13"/>
      <c r="AB64" s="13"/>
      <c r="AC64" s="13"/>
      <c r="AD64" s="13"/>
      <c r="AE64" s="20"/>
      <c r="AF64" s="20"/>
      <c r="AG64" s="20"/>
    </row>
    <row r="65" spans="1:33" ht="15.75" customHeight="1" x14ac:dyDescent="0.2">
      <c r="A65" s="13"/>
      <c r="B65" s="13"/>
      <c r="C65" s="24"/>
      <c r="D65" s="15"/>
      <c r="E65" s="15"/>
      <c r="F65" s="14"/>
      <c r="G65" s="14"/>
      <c r="H65" s="14"/>
      <c r="I65" s="15"/>
      <c r="J65" s="15"/>
      <c r="K65" s="15"/>
      <c r="L65" s="15"/>
      <c r="M65" s="16"/>
      <c r="N65" s="15"/>
      <c r="O65" s="15"/>
      <c r="P65" s="15"/>
      <c r="Q65" s="15"/>
      <c r="R65" s="15"/>
      <c r="S65" s="18"/>
      <c r="T65" s="13"/>
      <c r="U65" s="19"/>
      <c r="V65" s="1"/>
      <c r="W65" s="13"/>
      <c r="X65" s="13"/>
      <c r="Y65" s="13"/>
      <c r="Z65" s="13"/>
      <c r="AA65" s="13"/>
      <c r="AB65" s="13"/>
      <c r="AC65" s="13"/>
      <c r="AD65" s="13"/>
      <c r="AE65" s="20"/>
      <c r="AF65" s="20"/>
      <c r="AG65" s="20"/>
    </row>
    <row r="66" spans="1:33" ht="15.75" customHeight="1" x14ac:dyDescent="0.2">
      <c r="A66" s="13"/>
      <c r="B66" s="13"/>
      <c r="C66" s="24"/>
      <c r="D66" s="15"/>
      <c r="E66" s="15"/>
      <c r="F66" s="14"/>
      <c r="G66" s="14"/>
      <c r="H66" s="14"/>
      <c r="I66" s="15"/>
      <c r="J66" s="15"/>
      <c r="K66" s="15"/>
      <c r="L66" s="15"/>
      <c r="M66" s="16"/>
      <c r="N66" s="15"/>
      <c r="O66" s="15"/>
      <c r="P66" s="15"/>
      <c r="Q66" s="15"/>
      <c r="R66" s="15"/>
      <c r="S66" s="18"/>
      <c r="T66" s="13"/>
      <c r="U66" s="19"/>
      <c r="V66" s="1"/>
      <c r="W66" s="13"/>
      <c r="X66" s="13"/>
      <c r="Y66" s="13"/>
      <c r="Z66" s="13"/>
      <c r="AA66" s="13"/>
      <c r="AB66" s="13"/>
      <c r="AC66" s="13"/>
      <c r="AD66" s="13"/>
      <c r="AE66" s="20"/>
      <c r="AF66" s="20"/>
      <c r="AG66" s="20"/>
    </row>
    <row r="67" spans="1:33" ht="15.75" customHeight="1" x14ac:dyDescent="0.2">
      <c r="A67" s="13"/>
      <c r="B67" s="13"/>
      <c r="C67" s="24"/>
      <c r="D67" s="15"/>
      <c r="E67" s="15"/>
      <c r="F67" s="14"/>
      <c r="G67" s="14"/>
      <c r="H67" s="14"/>
      <c r="I67" s="15"/>
      <c r="J67" s="15"/>
      <c r="K67" s="15"/>
      <c r="L67" s="15"/>
      <c r="M67" s="16"/>
      <c r="N67" s="15"/>
      <c r="O67" s="15"/>
      <c r="P67" s="15"/>
      <c r="Q67" s="15"/>
      <c r="R67" s="15"/>
      <c r="S67" s="18"/>
      <c r="T67" s="13"/>
      <c r="U67" s="19"/>
      <c r="V67" s="1"/>
      <c r="W67" s="13"/>
      <c r="X67" s="13"/>
      <c r="Y67" s="13"/>
      <c r="Z67" s="13"/>
      <c r="AA67" s="13"/>
      <c r="AB67" s="13"/>
      <c r="AC67" s="13"/>
      <c r="AD67" s="13"/>
      <c r="AE67" s="20"/>
      <c r="AF67" s="20"/>
      <c r="AG67" s="20"/>
    </row>
    <row r="68" spans="1:33" ht="15.75" customHeight="1" x14ac:dyDescent="0.2">
      <c r="A68" s="13"/>
      <c r="B68" s="13"/>
      <c r="C68" s="24"/>
      <c r="D68" s="15"/>
      <c r="E68" s="15"/>
      <c r="F68" s="14"/>
      <c r="G68" s="14"/>
      <c r="H68" s="14"/>
      <c r="I68" s="15"/>
      <c r="J68" s="15"/>
      <c r="K68" s="15"/>
      <c r="L68" s="15"/>
      <c r="M68" s="16"/>
      <c r="N68" s="15"/>
      <c r="O68" s="15"/>
      <c r="P68" s="15"/>
      <c r="Q68" s="15"/>
      <c r="R68" s="15"/>
      <c r="S68" s="18"/>
      <c r="T68" s="13"/>
      <c r="U68" s="19"/>
      <c r="V68" s="1"/>
      <c r="W68" s="13"/>
      <c r="X68" s="13"/>
      <c r="Y68" s="13"/>
      <c r="Z68" s="13"/>
      <c r="AA68" s="13"/>
      <c r="AB68" s="13"/>
      <c r="AC68" s="13"/>
      <c r="AD68" s="13"/>
      <c r="AE68" s="20"/>
      <c r="AF68" s="20"/>
      <c r="AG68" s="20"/>
    </row>
    <row r="69" spans="1:33" ht="15.75" customHeight="1" x14ac:dyDescent="0.2">
      <c r="A69" s="13"/>
      <c r="B69" s="13"/>
      <c r="C69" s="24"/>
      <c r="D69" s="15"/>
      <c r="E69" s="15"/>
      <c r="F69" s="14"/>
      <c r="G69" s="14"/>
      <c r="H69" s="14"/>
      <c r="I69" s="15"/>
      <c r="J69" s="15"/>
      <c r="K69" s="15"/>
      <c r="L69" s="15"/>
      <c r="M69" s="16"/>
      <c r="N69" s="15"/>
      <c r="O69" s="15"/>
      <c r="P69" s="15"/>
      <c r="Q69" s="15"/>
      <c r="R69" s="15"/>
      <c r="S69" s="18"/>
      <c r="T69" s="13"/>
      <c r="U69" s="19"/>
      <c r="V69" s="1"/>
      <c r="W69" s="13"/>
      <c r="X69" s="13"/>
      <c r="Y69" s="13"/>
      <c r="Z69" s="13"/>
      <c r="AA69" s="13"/>
      <c r="AB69" s="13"/>
      <c r="AC69" s="13"/>
      <c r="AD69" s="13"/>
      <c r="AE69" s="20"/>
      <c r="AF69" s="20"/>
      <c r="AG69" s="20"/>
    </row>
    <row r="70" spans="1:33" ht="15.75" customHeight="1" x14ac:dyDescent="0.2">
      <c r="A70" s="13"/>
      <c r="B70" s="13"/>
      <c r="C70" s="24"/>
      <c r="D70" s="15"/>
      <c r="E70" s="15"/>
      <c r="F70" s="14"/>
      <c r="G70" s="14"/>
      <c r="H70" s="14"/>
      <c r="I70" s="15"/>
      <c r="J70" s="15"/>
      <c r="K70" s="15"/>
      <c r="L70" s="15"/>
      <c r="M70" s="16"/>
      <c r="N70" s="15"/>
      <c r="O70" s="15"/>
      <c r="P70" s="15"/>
      <c r="Q70" s="15"/>
      <c r="R70" s="15"/>
      <c r="S70" s="18"/>
      <c r="T70" s="13"/>
      <c r="U70" s="19"/>
      <c r="V70" s="1"/>
      <c r="W70" s="13"/>
      <c r="X70" s="13"/>
      <c r="Y70" s="13"/>
      <c r="Z70" s="13"/>
      <c r="AA70" s="13"/>
      <c r="AB70" s="13"/>
      <c r="AC70" s="13"/>
      <c r="AD70" s="13"/>
      <c r="AE70" s="20"/>
      <c r="AF70" s="20"/>
      <c r="AG70" s="20"/>
    </row>
    <row r="71" spans="1:33" ht="15.75" customHeight="1" x14ac:dyDescent="0.2">
      <c r="A71" s="13"/>
      <c r="B71" s="13"/>
      <c r="C71" s="24"/>
      <c r="D71" s="15"/>
      <c r="E71" s="15"/>
      <c r="F71" s="14"/>
      <c r="G71" s="14"/>
      <c r="H71" s="14"/>
      <c r="I71" s="15"/>
      <c r="J71" s="15"/>
      <c r="K71" s="15"/>
      <c r="L71" s="15"/>
      <c r="M71" s="16"/>
      <c r="N71" s="15"/>
      <c r="O71" s="15"/>
      <c r="P71" s="15"/>
      <c r="Q71" s="15"/>
      <c r="R71" s="15"/>
      <c r="S71" s="18"/>
      <c r="T71" s="13"/>
      <c r="U71" s="19"/>
      <c r="V71" s="1"/>
      <c r="W71" s="13"/>
      <c r="X71" s="13"/>
      <c r="Y71" s="13"/>
      <c r="Z71" s="13"/>
      <c r="AA71" s="13"/>
      <c r="AB71" s="13"/>
      <c r="AC71" s="13"/>
      <c r="AD71" s="13"/>
      <c r="AE71" s="20"/>
      <c r="AF71" s="20"/>
      <c r="AG71" s="20"/>
    </row>
    <row r="72" spans="1:33" ht="15.75" customHeight="1" x14ac:dyDescent="0.2">
      <c r="A72" s="13"/>
      <c r="B72" s="13"/>
      <c r="C72" s="24"/>
      <c r="D72" s="15"/>
      <c r="E72" s="15"/>
      <c r="F72" s="14"/>
      <c r="G72" s="14"/>
      <c r="H72" s="14"/>
      <c r="I72" s="15"/>
      <c r="J72" s="15"/>
      <c r="K72" s="15"/>
      <c r="L72" s="15"/>
      <c r="M72" s="16"/>
      <c r="N72" s="15"/>
      <c r="O72" s="15"/>
      <c r="P72" s="15"/>
      <c r="Q72" s="15"/>
      <c r="R72" s="15"/>
      <c r="S72" s="18"/>
      <c r="T72" s="13"/>
      <c r="U72" s="19"/>
      <c r="V72" s="1"/>
      <c r="W72" s="13"/>
      <c r="X72" s="13"/>
      <c r="Y72" s="13"/>
      <c r="Z72" s="13"/>
      <c r="AA72" s="13"/>
      <c r="AB72" s="13"/>
      <c r="AC72" s="13"/>
      <c r="AD72" s="13"/>
      <c r="AE72" s="20"/>
      <c r="AF72" s="20"/>
      <c r="AG72" s="20"/>
    </row>
    <row r="73" spans="1:33" ht="15.75" customHeight="1" x14ac:dyDescent="0.2">
      <c r="A73" s="13"/>
      <c r="B73" s="13"/>
      <c r="C73" s="24"/>
      <c r="D73" s="15"/>
      <c r="E73" s="15"/>
      <c r="F73" s="14"/>
      <c r="G73" s="14"/>
      <c r="H73" s="14"/>
      <c r="I73" s="15"/>
      <c r="J73" s="15"/>
      <c r="K73" s="15"/>
      <c r="L73" s="15"/>
      <c r="M73" s="16"/>
      <c r="N73" s="15"/>
      <c r="O73" s="15"/>
      <c r="P73" s="15"/>
      <c r="Q73" s="15"/>
      <c r="R73" s="15"/>
      <c r="S73" s="18"/>
      <c r="T73" s="13"/>
      <c r="U73" s="19"/>
      <c r="V73" s="1"/>
      <c r="W73" s="13"/>
      <c r="X73" s="13"/>
      <c r="Y73" s="13"/>
      <c r="Z73" s="13"/>
      <c r="AA73" s="13"/>
      <c r="AB73" s="13"/>
      <c r="AC73" s="13"/>
      <c r="AD73" s="13"/>
      <c r="AE73" s="20"/>
      <c r="AF73" s="20"/>
      <c r="AG73" s="20"/>
    </row>
    <row r="74" spans="1:33" ht="15.75" customHeight="1" x14ac:dyDescent="0.2">
      <c r="A74" s="13"/>
      <c r="B74" s="13"/>
      <c r="C74" s="24"/>
      <c r="D74" s="15"/>
      <c r="E74" s="15"/>
      <c r="F74" s="14"/>
      <c r="G74" s="14"/>
      <c r="H74" s="14"/>
      <c r="I74" s="15"/>
      <c r="J74" s="15"/>
      <c r="K74" s="15"/>
      <c r="L74" s="15"/>
      <c r="M74" s="16"/>
      <c r="N74" s="15"/>
      <c r="O74" s="15"/>
      <c r="P74" s="15"/>
      <c r="Q74" s="15"/>
      <c r="R74" s="15"/>
      <c r="S74" s="18"/>
      <c r="T74" s="13"/>
      <c r="U74" s="19"/>
      <c r="V74" s="1"/>
      <c r="W74" s="13"/>
      <c r="X74" s="13"/>
      <c r="Y74" s="13"/>
      <c r="Z74" s="13"/>
      <c r="AA74" s="13"/>
      <c r="AB74" s="13"/>
      <c r="AC74" s="13"/>
      <c r="AD74" s="13"/>
      <c r="AE74" s="20"/>
      <c r="AF74" s="20"/>
      <c r="AG74" s="20"/>
    </row>
    <row r="75" spans="1:33" ht="15.75" customHeight="1" x14ac:dyDescent="0.2">
      <c r="A75" s="13"/>
      <c r="B75" s="13"/>
      <c r="C75" s="24"/>
      <c r="D75" s="15"/>
      <c r="E75" s="15"/>
      <c r="F75" s="14"/>
      <c r="G75" s="14"/>
      <c r="H75" s="14"/>
      <c r="I75" s="15"/>
      <c r="J75" s="15"/>
      <c r="K75" s="15"/>
      <c r="L75" s="15"/>
      <c r="M75" s="16"/>
      <c r="N75" s="15"/>
      <c r="O75" s="15"/>
      <c r="P75" s="15"/>
      <c r="Q75" s="15"/>
      <c r="R75" s="15"/>
      <c r="S75" s="18"/>
      <c r="T75" s="13"/>
      <c r="U75" s="19"/>
      <c r="V75" s="1"/>
      <c r="W75" s="13"/>
      <c r="X75" s="13"/>
      <c r="Y75" s="13"/>
      <c r="Z75" s="13"/>
      <c r="AA75" s="13"/>
      <c r="AB75" s="13"/>
      <c r="AC75" s="13"/>
      <c r="AD75" s="13"/>
      <c r="AE75" s="20"/>
      <c r="AF75" s="20"/>
      <c r="AG75" s="20"/>
    </row>
    <row r="76" spans="1:33" ht="15.75" customHeight="1" x14ac:dyDescent="0.2">
      <c r="A76" s="13"/>
      <c r="B76" s="13"/>
      <c r="C76" s="24"/>
      <c r="D76" s="15"/>
      <c r="E76" s="15"/>
      <c r="F76" s="14"/>
      <c r="G76" s="14"/>
      <c r="H76" s="14"/>
      <c r="I76" s="15"/>
      <c r="J76" s="15"/>
      <c r="K76" s="15"/>
      <c r="L76" s="15"/>
      <c r="M76" s="16"/>
      <c r="N76" s="15"/>
      <c r="O76" s="15"/>
      <c r="P76" s="15"/>
      <c r="Q76" s="15"/>
      <c r="R76" s="15"/>
      <c r="S76" s="18"/>
      <c r="T76" s="13"/>
      <c r="U76" s="19"/>
      <c r="V76" s="1"/>
      <c r="W76" s="13"/>
      <c r="X76" s="13"/>
      <c r="Y76" s="13"/>
      <c r="Z76" s="13"/>
      <c r="AA76" s="13"/>
      <c r="AB76" s="13"/>
      <c r="AC76" s="13"/>
      <c r="AD76" s="13"/>
      <c r="AE76" s="20"/>
      <c r="AF76" s="20"/>
      <c r="AG76" s="20"/>
    </row>
    <row r="77" spans="1:33" ht="15.75" customHeight="1" x14ac:dyDescent="0.2">
      <c r="A77" s="13"/>
      <c r="B77" s="13"/>
      <c r="C77" s="24"/>
      <c r="D77" s="15"/>
      <c r="E77" s="15"/>
      <c r="F77" s="14"/>
      <c r="G77" s="14"/>
      <c r="H77" s="14"/>
      <c r="I77" s="15"/>
      <c r="J77" s="15"/>
      <c r="K77" s="15"/>
      <c r="L77" s="15"/>
      <c r="M77" s="16"/>
      <c r="N77" s="15"/>
      <c r="O77" s="15"/>
      <c r="P77" s="15"/>
      <c r="Q77" s="15"/>
      <c r="R77" s="15"/>
      <c r="S77" s="18"/>
      <c r="T77" s="13"/>
      <c r="U77" s="19"/>
      <c r="V77" s="1"/>
      <c r="W77" s="13"/>
      <c r="X77" s="13"/>
      <c r="Y77" s="13"/>
      <c r="Z77" s="13"/>
      <c r="AA77" s="13"/>
      <c r="AB77" s="13"/>
      <c r="AC77" s="13"/>
      <c r="AD77" s="13"/>
      <c r="AE77" s="20"/>
      <c r="AF77" s="20"/>
      <c r="AG77" s="20"/>
    </row>
    <row r="78" spans="1:33" ht="15.75" customHeight="1" x14ac:dyDescent="0.2">
      <c r="A78" s="13"/>
      <c r="B78" s="13"/>
      <c r="C78" s="24"/>
      <c r="D78" s="15"/>
      <c r="E78" s="15"/>
      <c r="F78" s="14"/>
      <c r="G78" s="14"/>
      <c r="H78" s="14"/>
      <c r="I78" s="15"/>
      <c r="J78" s="15"/>
      <c r="K78" s="15"/>
      <c r="L78" s="15"/>
      <c r="M78" s="16"/>
      <c r="N78" s="15"/>
      <c r="O78" s="15"/>
      <c r="P78" s="15"/>
      <c r="Q78" s="15"/>
      <c r="R78" s="15"/>
      <c r="S78" s="18"/>
      <c r="T78" s="13"/>
      <c r="U78" s="19"/>
      <c r="V78" s="1"/>
      <c r="W78" s="13"/>
      <c r="X78" s="13"/>
      <c r="Y78" s="13"/>
      <c r="Z78" s="13"/>
      <c r="AA78" s="13"/>
      <c r="AB78" s="13"/>
      <c r="AC78" s="13"/>
      <c r="AD78" s="13"/>
      <c r="AE78" s="20"/>
      <c r="AF78" s="20"/>
      <c r="AG78" s="20"/>
    </row>
    <row r="79" spans="1:33" ht="15.75" customHeight="1" x14ac:dyDescent="0.2">
      <c r="A79" s="13"/>
      <c r="B79" s="13"/>
      <c r="C79" s="24"/>
      <c r="D79" s="15"/>
      <c r="E79" s="15"/>
      <c r="F79" s="14"/>
      <c r="G79" s="14"/>
      <c r="H79" s="14"/>
      <c r="I79" s="15"/>
      <c r="J79" s="15"/>
      <c r="K79" s="15"/>
      <c r="L79" s="15"/>
      <c r="M79" s="16"/>
      <c r="N79" s="15"/>
      <c r="O79" s="15"/>
      <c r="P79" s="15"/>
      <c r="Q79" s="15"/>
      <c r="R79" s="15"/>
      <c r="S79" s="18"/>
      <c r="T79" s="13"/>
      <c r="U79" s="19"/>
      <c r="V79" s="1"/>
      <c r="W79" s="13"/>
      <c r="X79" s="13"/>
      <c r="Y79" s="13"/>
      <c r="Z79" s="13"/>
      <c r="AA79" s="13"/>
      <c r="AB79" s="13"/>
      <c r="AC79" s="13"/>
      <c r="AD79" s="13"/>
      <c r="AE79" s="20"/>
      <c r="AF79" s="20"/>
      <c r="AG79" s="20"/>
    </row>
    <row r="80" spans="1:33" ht="15.75" customHeight="1" x14ac:dyDescent="0.2">
      <c r="A80" s="13"/>
      <c r="B80" s="13"/>
      <c r="C80" s="24"/>
      <c r="D80" s="15"/>
      <c r="E80" s="15"/>
      <c r="F80" s="14"/>
      <c r="G80" s="14"/>
      <c r="H80" s="14"/>
      <c r="I80" s="15"/>
      <c r="J80" s="15"/>
      <c r="K80" s="15"/>
      <c r="L80" s="15"/>
      <c r="M80" s="16"/>
      <c r="N80" s="15"/>
      <c r="O80" s="15"/>
      <c r="P80" s="15"/>
      <c r="Q80" s="15"/>
      <c r="R80" s="15"/>
      <c r="S80" s="18"/>
      <c r="T80" s="13"/>
      <c r="U80" s="19"/>
      <c r="V80" s="1"/>
      <c r="W80" s="13"/>
      <c r="X80" s="13"/>
      <c r="Y80" s="13"/>
      <c r="Z80" s="13"/>
      <c r="AA80" s="13"/>
      <c r="AB80" s="13"/>
      <c r="AC80" s="13"/>
      <c r="AD80" s="13"/>
      <c r="AE80" s="20"/>
      <c r="AF80" s="20"/>
      <c r="AG80" s="20"/>
    </row>
    <row r="81" spans="1:33" ht="15.75" customHeight="1" x14ac:dyDescent="0.2">
      <c r="A81" s="13"/>
      <c r="B81" s="13"/>
      <c r="C81" s="24"/>
      <c r="D81" s="15"/>
      <c r="E81" s="15"/>
      <c r="F81" s="14"/>
      <c r="G81" s="14"/>
      <c r="H81" s="14"/>
      <c r="I81" s="15"/>
      <c r="J81" s="15"/>
      <c r="K81" s="15"/>
      <c r="L81" s="15"/>
      <c r="M81" s="16"/>
      <c r="N81" s="15"/>
      <c r="O81" s="15"/>
      <c r="P81" s="15"/>
      <c r="Q81" s="15"/>
      <c r="R81" s="15"/>
      <c r="S81" s="18"/>
      <c r="T81" s="13"/>
      <c r="U81" s="19"/>
      <c r="V81" s="1"/>
      <c r="W81" s="13"/>
      <c r="X81" s="13"/>
      <c r="Y81" s="13"/>
      <c r="Z81" s="13"/>
      <c r="AA81" s="13"/>
      <c r="AB81" s="13"/>
      <c r="AC81" s="13"/>
      <c r="AD81" s="13"/>
      <c r="AE81" s="20"/>
      <c r="AF81" s="20"/>
      <c r="AG81" s="20"/>
    </row>
    <row r="82" spans="1:33" ht="15.75" customHeight="1" x14ac:dyDescent="0.2">
      <c r="A82" s="13"/>
      <c r="B82" s="13"/>
      <c r="C82" s="24"/>
      <c r="D82" s="15"/>
      <c r="E82" s="15"/>
      <c r="F82" s="14"/>
      <c r="G82" s="14"/>
      <c r="H82" s="14"/>
      <c r="I82" s="15"/>
      <c r="J82" s="15"/>
      <c r="K82" s="15"/>
      <c r="L82" s="15"/>
      <c r="M82" s="16"/>
      <c r="N82" s="15"/>
      <c r="O82" s="15"/>
      <c r="P82" s="15"/>
      <c r="Q82" s="15"/>
      <c r="R82" s="15"/>
      <c r="S82" s="18"/>
      <c r="T82" s="13"/>
      <c r="U82" s="19"/>
      <c r="V82" s="1"/>
      <c r="W82" s="13"/>
      <c r="X82" s="13"/>
      <c r="Y82" s="13"/>
      <c r="Z82" s="13"/>
      <c r="AA82" s="13"/>
      <c r="AB82" s="13"/>
      <c r="AC82" s="13"/>
      <c r="AD82" s="13"/>
      <c r="AE82" s="20"/>
      <c r="AF82" s="20"/>
      <c r="AG82" s="20"/>
    </row>
    <row r="83" spans="1:33" ht="15.75" customHeight="1" x14ac:dyDescent="0.2">
      <c r="A83" s="13"/>
      <c r="B83" s="13"/>
      <c r="C83" s="24"/>
      <c r="D83" s="15"/>
      <c r="E83" s="15"/>
      <c r="F83" s="14"/>
      <c r="G83" s="14"/>
      <c r="H83" s="14"/>
      <c r="I83" s="15"/>
      <c r="J83" s="15"/>
      <c r="K83" s="15"/>
      <c r="L83" s="15"/>
      <c r="M83" s="16"/>
      <c r="N83" s="15"/>
      <c r="O83" s="15"/>
      <c r="P83" s="15"/>
      <c r="Q83" s="15"/>
      <c r="R83" s="15"/>
      <c r="S83" s="18"/>
      <c r="T83" s="13"/>
      <c r="U83" s="19"/>
      <c r="V83" s="1"/>
      <c r="W83" s="13"/>
      <c r="X83" s="13"/>
      <c r="Y83" s="13"/>
      <c r="Z83" s="13"/>
      <c r="AA83" s="13"/>
      <c r="AB83" s="13"/>
      <c r="AC83" s="13"/>
      <c r="AD83" s="13"/>
      <c r="AE83" s="20"/>
      <c r="AF83" s="20"/>
      <c r="AG83" s="20"/>
    </row>
    <row r="84" spans="1:33" ht="15.75" customHeight="1" x14ac:dyDescent="0.2">
      <c r="A84" s="13"/>
      <c r="B84" s="13"/>
      <c r="C84" s="24"/>
      <c r="D84" s="15"/>
      <c r="E84" s="15"/>
      <c r="F84" s="14"/>
      <c r="G84" s="14"/>
      <c r="H84" s="14"/>
      <c r="I84" s="15"/>
      <c r="J84" s="15"/>
      <c r="K84" s="15"/>
      <c r="L84" s="15"/>
      <c r="M84" s="16"/>
      <c r="N84" s="15"/>
      <c r="O84" s="15"/>
      <c r="P84" s="15"/>
      <c r="Q84" s="15"/>
      <c r="R84" s="15"/>
      <c r="S84" s="18"/>
      <c r="T84" s="13"/>
      <c r="U84" s="19"/>
      <c r="V84" s="1"/>
      <c r="W84" s="13"/>
      <c r="X84" s="13"/>
      <c r="Y84" s="13"/>
      <c r="Z84" s="13"/>
      <c r="AA84" s="13"/>
      <c r="AB84" s="13"/>
      <c r="AC84" s="13"/>
      <c r="AD84" s="13"/>
      <c r="AE84" s="20"/>
      <c r="AF84" s="20"/>
      <c r="AG84" s="20"/>
    </row>
    <row r="85" spans="1:33" ht="15.75" customHeight="1" x14ac:dyDescent="0.2">
      <c r="A85" s="13"/>
      <c r="B85" s="13"/>
      <c r="C85" s="24"/>
      <c r="D85" s="15"/>
      <c r="E85" s="15"/>
      <c r="F85" s="14"/>
      <c r="G85" s="14"/>
      <c r="H85" s="14"/>
      <c r="I85" s="15"/>
      <c r="J85" s="15"/>
      <c r="K85" s="15"/>
      <c r="L85" s="15"/>
      <c r="M85" s="16"/>
      <c r="N85" s="15"/>
      <c r="O85" s="15"/>
      <c r="P85" s="15"/>
      <c r="Q85" s="15"/>
      <c r="R85" s="15"/>
      <c r="S85" s="18"/>
      <c r="T85" s="13"/>
      <c r="U85" s="19"/>
      <c r="V85" s="1"/>
      <c r="W85" s="13"/>
      <c r="X85" s="13"/>
      <c r="Y85" s="13"/>
      <c r="Z85" s="13"/>
      <c r="AA85" s="13"/>
      <c r="AB85" s="13"/>
      <c r="AC85" s="13"/>
      <c r="AD85" s="13"/>
      <c r="AE85" s="20"/>
      <c r="AF85" s="20"/>
      <c r="AG85" s="20"/>
    </row>
    <row r="86" spans="1:33" ht="15.75" customHeight="1" x14ac:dyDescent="0.2">
      <c r="A86" s="13"/>
      <c r="B86" s="13"/>
      <c r="C86" s="24"/>
      <c r="D86" s="15"/>
      <c r="E86" s="15"/>
      <c r="F86" s="14"/>
      <c r="G86" s="14"/>
      <c r="H86" s="14"/>
      <c r="I86" s="15"/>
      <c r="J86" s="15"/>
      <c r="K86" s="15"/>
      <c r="L86" s="15"/>
      <c r="M86" s="16"/>
      <c r="N86" s="15"/>
      <c r="O86" s="15"/>
      <c r="P86" s="15"/>
      <c r="Q86" s="15"/>
      <c r="R86" s="15"/>
      <c r="S86" s="18"/>
      <c r="T86" s="13"/>
      <c r="U86" s="19"/>
      <c r="V86" s="1"/>
      <c r="W86" s="13"/>
      <c r="X86" s="13"/>
      <c r="Y86" s="13"/>
      <c r="Z86" s="13"/>
      <c r="AA86" s="13"/>
      <c r="AB86" s="13"/>
      <c r="AC86" s="13"/>
      <c r="AD86" s="13"/>
      <c r="AE86" s="20"/>
      <c r="AF86" s="20"/>
      <c r="AG86" s="20"/>
    </row>
    <row r="87" spans="1:33" ht="15.75" customHeight="1" x14ac:dyDescent="0.2">
      <c r="A87" s="13"/>
      <c r="B87" s="13"/>
      <c r="C87" s="24"/>
      <c r="D87" s="15"/>
      <c r="E87" s="15"/>
      <c r="F87" s="14"/>
      <c r="G87" s="14"/>
      <c r="H87" s="14"/>
      <c r="I87" s="15"/>
      <c r="J87" s="15"/>
      <c r="K87" s="15"/>
      <c r="L87" s="15"/>
      <c r="M87" s="16"/>
      <c r="N87" s="15"/>
      <c r="O87" s="15"/>
      <c r="P87" s="15"/>
      <c r="Q87" s="15"/>
      <c r="R87" s="15"/>
      <c r="S87" s="18"/>
      <c r="T87" s="13"/>
      <c r="U87" s="19"/>
      <c r="V87" s="1"/>
      <c r="W87" s="13"/>
      <c r="X87" s="13"/>
      <c r="Y87" s="13"/>
      <c r="Z87" s="13"/>
      <c r="AA87" s="13"/>
      <c r="AB87" s="13"/>
      <c r="AC87" s="13"/>
      <c r="AD87" s="13"/>
      <c r="AE87" s="20"/>
      <c r="AF87" s="20"/>
      <c r="AG87" s="20"/>
    </row>
    <row r="88" spans="1:33" ht="15.75" customHeight="1" x14ac:dyDescent="0.2">
      <c r="A88" s="13"/>
      <c r="B88" s="13"/>
      <c r="C88" s="24"/>
      <c r="D88" s="15"/>
      <c r="E88" s="15"/>
      <c r="F88" s="14"/>
      <c r="G88" s="14"/>
      <c r="H88" s="14"/>
      <c r="I88" s="15"/>
      <c r="J88" s="15"/>
      <c r="K88" s="15"/>
      <c r="L88" s="15"/>
      <c r="M88" s="16"/>
      <c r="N88" s="15"/>
      <c r="O88" s="15"/>
      <c r="P88" s="15"/>
      <c r="Q88" s="15"/>
      <c r="R88" s="15"/>
      <c r="S88" s="18"/>
      <c r="T88" s="13"/>
      <c r="U88" s="19"/>
      <c r="V88" s="1"/>
      <c r="W88" s="13"/>
      <c r="X88" s="13"/>
      <c r="Y88" s="13"/>
      <c r="Z88" s="13"/>
      <c r="AA88" s="13"/>
      <c r="AB88" s="13"/>
      <c r="AC88" s="13"/>
      <c r="AD88" s="13"/>
      <c r="AE88" s="20"/>
      <c r="AF88" s="20"/>
      <c r="AG88" s="20"/>
    </row>
    <row r="89" spans="1:33" ht="15.75" customHeight="1" x14ac:dyDescent="0.2">
      <c r="A89" s="13"/>
      <c r="B89" s="13"/>
      <c r="C89" s="24"/>
      <c r="D89" s="15"/>
      <c r="E89" s="15"/>
      <c r="F89" s="14"/>
      <c r="G89" s="14"/>
      <c r="H89" s="14"/>
      <c r="I89" s="15"/>
      <c r="J89" s="15"/>
      <c r="K89" s="15"/>
      <c r="L89" s="15"/>
      <c r="M89" s="16"/>
      <c r="N89" s="15"/>
      <c r="O89" s="15"/>
      <c r="P89" s="15"/>
      <c r="Q89" s="15"/>
      <c r="R89" s="15"/>
      <c r="S89" s="18"/>
      <c r="T89" s="13"/>
      <c r="U89" s="19"/>
      <c r="V89" s="1"/>
      <c r="W89" s="13"/>
      <c r="X89" s="13"/>
      <c r="Y89" s="13"/>
      <c r="Z89" s="13"/>
      <c r="AA89" s="13"/>
      <c r="AB89" s="13"/>
      <c r="AC89" s="13"/>
      <c r="AD89" s="13"/>
      <c r="AE89" s="20"/>
      <c r="AF89" s="20"/>
      <c r="AG89" s="20"/>
    </row>
    <row r="90" spans="1:33" ht="15.75" customHeight="1" x14ac:dyDescent="0.2">
      <c r="A90" s="13"/>
      <c r="B90" s="13"/>
      <c r="C90" s="24"/>
      <c r="D90" s="15"/>
      <c r="E90" s="15"/>
      <c r="F90" s="14"/>
      <c r="G90" s="14"/>
      <c r="H90" s="14"/>
      <c r="I90" s="15"/>
      <c r="J90" s="15"/>
      <c r="K90" s="15"/>
      <c r="L90" s="15"/>
      <c r="M90" s="16"/>
      <c r="N90" s="15"/>
      <c r="O90" s="15"/>
      <c r="P90" s="15"/>
      <c r="Q90" s="15"/>
      <c r="R90" s="15"/>
      <c r="S90" s="18"/>
      <c r="T90" s="13"/>
      <c r="U90" s="19"/>
      <c r="V90" s="1"/>
      <c r="W90" s="13"/>
      <c r="X90" s="13"/>
      <c r="Y90" s="13"/>
      <c r="Z90" s="13"/>
      <c r="AA90" s="13"/>
      <c r="AB90" s="13"/>
      <c r="AC90" s="13"/>
      <c r="AD90" s="13"/>
      <c r="AE90" s="20"/>
      <c r="AF90" s="20"/>
      <c r="AG90" s="20"/>
    </row>
    <row r="91" spans="1:33" ht="15.75" customHeight="1" x14ac:dyDescent="0.2">
      <c r="A91" s="13"/>
      <c r="B91" s="13"/>
      <c r="C91" s="24"/>
      <c r="D91" s="15"/>
      <c r="E91" s="15"/>
      <c r="F91" s="14"/>
      <c r="G91" s="14"/>
      <c r="H91" s="14"/>
      <c r="I91" s="15"/>
      <c r="J91" s="15"/>
      <c r="K91" s="15"/>
      <c r="L91" s="15"/>
      <c r="M91" s="16"/>
      <c r="N91" s="15"/>
      <c r="O91" s="15"/>
      <c r="P91" s="15"/>
      <c r="Q91" s="15"/>
      <c r="R91" s="15"/>
      <c r="S91" s="18"/>
      <c r="T91" s="13"/>
      <c r="U91" s="19"/>
      <c r="V91" s="1"/>
      <c r="W91" s="13"/>
      <c r="X91" s="13"/>
      <c r="Y91" s="13"/>
      <c r="Z91" s="13"/>
      <c r="AA91" s="13"/>
      <c r="AB91" s="13"/>
      <c r="AC91" s="13"/>
      <c r="AD91" s="13"/>
      <c r="AE91" s="20"/>
      <c r="AF91" s="20"/>
      <c r="AG91" s="20"/>
    </row>
    <row r="92" spans="1:33" ht="15.75" customHeight="1" x14ac:dyDescent="0.2">
      <c r="A92" s="13"/>
      <c r="B92" s="13"/>
      <c r="C92" s="24"/>
      <c r="D92" s="15"/>
      <c r="E92" s="15"/>
      <c r="F92" s="14"/>
      <c r="G92" s="14"/>
      <c r="H92" s="14"/>
      <c r="I92" s="15"/>
      <c r="J92" s="15"/>
      <c r="K92" s="15"/>
      <c r="L92" s="15"/>
      <c r="M92" s="16"/>
      <c r="N92" s="15"/>
      <c r="O92" s="15"/>
      <c r="P92" s="15"/>
      <c r="Q92" s="15"/>
      <c r="R92" s="15"/>
      <c r="S92" s="18"/>
      <c r="T92" s="13"/>
      <c r="U92" s="19"/>
      <c r="V92" s="1"/>
      <c r="W92" s="13"/>
      <c r="X92" s="13"/>
      <c r="Y92" s="13"/>
      <c r="Z92" s="13"/>
      <c r="AA92" s="13"/>
      <c r="AB92" s="13"/>
      <c r="AC92" s="13"/>
      <c r="AD92" s="13"/>
      <c r="AE92" s="20"/>
      <c r="AF92" s="20"/>
      <c r="AG92" s="20"/>
    </row>
    <row r="93" spans="1:33" ht="15.75" customHeight="1" x14ac:dyDescent="0.2">
      <c r="A93" s="13"/>
      <c r="B93" s="13"/>
      <c r="C93" s="24"/>
      <c r="D93" s="15"/>
      <c r="E93" s="15"/>
      <c r="F93" s="14"/>
      <c r="G93" s="14"/>
      <c r="H93" s="14"/>
      <c r="I93" s="15"/>
      <c r="J93" s="15"/>
      <c r="K93" s="15"/>
      <c r="L93" s="15"/>
      <c r="M93" s="16"/>
      <c r="N93" s="15"/>
      <c r="O93" s="15"/>
      <c r="P93" s="15"/>
      <c r="Q93" s="15"/>
      <c r="R93" s="15"/>
      <c r="S93" s="18"/>
      <c r="T93" s="13"/>
      <c r="U93" s="19"/>
      <c r="V93" s="1"/>
      <c r="W93" s="13"/>
      <c r="X93" s="13"/>
      <c r="Y93" s="13"/>
      <c r="Z93" s="13"/>
      <c r="AA93" s="13"/>
      <c r="AB93" s="13"/>
      <c r="AC93" s="13"/>
      <c r="AD93" s="13"/>
      <c r="AE93" s="20"/>
      <c r="AF93" s="20"/>
      <c r="AG93" s="20"/>
    </row>
    <row r="94" spans="1:33" ht="15.75" customHeight="1" x14ac:dyDescent="0.2">
      <c r="A94" s="13"/>
      <c r="B94" s="13"/>
      <c r="C94" s="24"/>
      <c r="D94" s="15"/>
      <c r="E94" s="15"/>
      <c r="F94" s="14"/>
      <c r="G94" s="14"/>
      <c r="H94" s="14"/>
      <c r="I94" s="15"/>
      <c r="J94" s="15"/>
      <c r="K94" s="15"/>
      <c r="L94" s="15"/>
      <c r="M94" s="16"/>
      <c r="N94" s="15"/>
      <c r="O94" s="15"/>
      <c r="P94" s="15"/>
      <c r="Q94" s="15"/>
      <c r="R94" s="15"/>
      <c r="S94" s="18"/>
      <c r="T94" s="13"/>
      <c r="U94" s="19"/>
      <c r="V94" s="1"/>
      <c r="W94" s="13"/>
      <c r="X94" s="13"/>
      <c r="Y94" s="13"/>
      <c r="Z94" s="13"/>
      <c r="AA94" s="13"/>
      <c r="AB94" s="13"/>
      <c r="AC94" s="13"/>
      <c r="AD94" s="13"/>
      <c r="AE94" s="20"/>
      <c r="AF94" s="20"/>
      <c r="AG94" s="20"/>
    </row>
    <row r="95" spans="1:33" ht="15.75" customHeight="1" x14ac:dyDescent="0.2">
      <c r="A95" s="13"/>
      <c r="B95" s="13"/>
      <c r="C95" s="15"/>
      <c r="D95" s="15"/>
      <c r="E95" s="15"/>
      <c r="F95" s="14"/>
      <c r="G95" s="14"/>
      <c r="H95" s="15"/>
      <c r="I95" s="15"/>
      <c r="J95" s="15"/>
      <c r="K95" s="15"/>
      <c r="L95" s="15"/>
      <c r="M95" s="15"/>
      <c r="N95" s="15"/>
      <c r="O95" s="15"/>
      <c r="P95" s="15"/>
      <c r="Q95" s="22"/>
      <c r="R95" s="22"/>
      <c r="S95" s="18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20"/>
    </row>
    <row r="96" spans="1:33" ht="15.75" customHeight="1" x14ac:dyDescent="0.2">
      <c r="A96" s="13"/>
      <c r="B96" s="13"/>
      <c r="C96" s="15"/>
      <c r="D96" s="15"/>
      <c r="E96" s="15"/>
      <c r="F96" s="14"/>
      <c r="G96" s="14"/>
      <c r="H96" s="15"/>
      <c r="I96" s="15"/>
      <c r="J96" s="15"/>
      <c r="K96" s="15"/>
      <c r="L96" s="15"/>
      <c r="M96" s="15"/>
      <c r="N96" s="15"/>
      <c r="O96" s="15"/>
      <c r="P96" s="15"/>
      <c r="Q96" s="22"/>
      <c r="R96" s="22"/>
      <c r="S96" s="18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20"/>
    </row>
    <row r="97" spans="1:33" ht="15.75" customHeight="1" x14ac:dyDescent="0.2">
      <c r="A97" s="13"/>
      <c r="B97" s="13"/>
      <c r="C97" s="15"/>
      <c r="D97" s="15"/>
      <c r="E97" s="15"/>
      <c r="F97" s="14"/>
      <c r="G97" s="14"/>
      <c r="H97" s="15"/>
      <c r="I97" s="15"/>
      <c r="J97" s="15"/>
      <c r="K97" s="15"/>
      <c r="L97" s="15"/>
      <c r="M97" s="15"/>
      <c r="N97" s="15"/>
      <c r="O97" s="15"/>
      <c r="P97" s="15"/>
      <c r="Q97" s="22"/>
      <c r="R97" s="22"/>
      <c r="S97" s="18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20"/>
    </row>
    <row r="98" spans="1:33" ht="15.75" customHeight="1" x14ac:dyDescent="0.2">
      <c r="A98" s="13"/>
      <c r="B98" s="13"/>
      <c r="C98" s="15"/>
      <c r="D98" s="15"/>
      <c r="E98" s="15"/>
      <c r="F98" s="14"/>
      <c r="G98" s="14"/>
      <c r="H98" s="15"/>
      <c r="I98" s="15"/>
      <c r="J98" s="15"/>
      <c r="K98" s="15"/>
      <c r="L98" s="15"/>
      <c r="M98" s="15"/>
      <c r="N98" s="15"/>
      <c r="O98" s="15"/>
      <c r="P98" s="15"/>
      <c r="Q98" s="22"/>
      <c r="R98" s="22"/>
      <c r="S98" s="18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20"/>
    </row>
    <row r="99" spans="1:33" ht="15.75" customHeight="1" x14ac:dyDescent="0.2">
      <c r="A99" s="13"/>
      <c r="B99" s="13"/>
      <c r="C99" s="15"/>
      <c r="D99" s="15"/>
      <c r="E99" s="15"/>
      <c r="F99" s="14"/>
      <c r="G99" s="14"/>
      <c r="H99" s="15"/>
      <c r="I99" s="15"/>
      <c r="J99" s="15"/>
      <c r="K99" s="15"/>
      <c r="L99" s="15"/>
      <c r="M99" s="15"/>
      <c r="N99" s="15"/>
      <c r="O99" s="15"/>
      <c r="P99" s="15"/>
      <c r="Q99" s="22"/>
      <c r="R99" s="22"/>
      <c r="S99" s="18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20"/>
    </row>
    <row r="100" spans="1:33" ht="15.75" customHeight="1" x14ac:dyDescent="0.2">
      <c r="A100" s="13"/>
      <c r="B100" s="13"/>
      <c r="C100" s="15"/>
      <c r="D100" s="15"/>
      <c r="E100" s="15"/>
      <c r="F100" s="14"/>
      <c r="G100" s="14"/>
      <c r="H100" s="15"/>
      <c r="I100" s="15"/>
      <c r="J100" s="15"/>
      <c r="K100" s="15"/>
      <c r="L100" s="15"/>
      <c r="M100" s="15"/>
      <c r="N100" s="15"/>
      <c r="O100" s="15"/>
      <c r="P100" s="15"/>
      <c r="Q100" s="22"/>
      <c r="R100" s="22"/>
      <c r="S100" s="18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20"/>
    </row>
    <row r="101" spans="1:33" ht="15.75" customHeight="1" x14ac:dyDescent="0.2">
      <c r="A101" s="13"/>
      <c r="B101" s="13"/>
      <c r="C101" s="15"/>
      <c r="D101" s="15"/>
      <c r="E101" s="15"/>
      <c r="F101" s="14"/>
      <c r="G101" s="14"/>
      <c r="H101" s="15"/>
      <c r="I101" s="15"/>
      <c r="J101" s="15"/>
      <c r="K101" s="15"/>
      <c r="L101" s="15"/>
      <c r="M101" s="15"/>
      <c r="N101" s="15"/>
      <c r="O101" s="15"/>
      <c r="P101" s="15"/>
      <c r="Q101" s="22"/>
      <c r="R101" s="22"/>
      <c r="S101" s="18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20"/>
    </row>
    <row r="102" spans="1:33" ht="15.75" customHeight="1" x14ac:dyDescent="0.2">
      <c r="A102" s="13"/>
      <c r="B102" s="13"/>
      <c r="C102" s="15"/>
      <c r="D102" s="15"/>
      <c r="E102" s="15"/>
      <c r="F102" s="14"/>
      <c r="G102" s="14"/>
      <c r="H102" s="15"/>
      <c r="I102" s="15"/>
      <c r="J102" s="15"/>
      <c r="K102" s="15"/>
      <c r="L102" s="15"/>
      <c r="M102" s="15"/>
      <c r="N102" s="15"/>
      <c r="O102" s="15"/>
      <c r="P102" s="15"/>
      <c r="Q102" s="22"/>
      <c r="R102" s="22"/>
      <c r="S102" s="18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20"/>
    </row>
    <row r="103" spans="1:33" ht="15.75" customHeight="1" x14ac:dyDescent="0.2">
      <c r="A103" s="13"/>
      <c r="B103" s="13"/>
      <c r="C103" s="15"/>
      <c r="D103" s="15"/>
      <c r="E103" s="15"/>
      <c r="F103" s="14"/>
      <c r="G103" s="14"/>
      <c r="H103" s="15"/>
      <c r="I103" s="15"/>
      <c r="J103" s="15"/>
      <c r="K103" s="15"/>
      <c r="L103" s="15"/>
      <c r="M103" s="15"/>
      <c r="N103" s="15"/>
      <c r="O103" s="15"/>
      <c r="P103" s="15"/>
      <c r="Q103" s="22"/>
      <c r="R103" s="22"/>
      <c r="S103" s="18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20"/>
    </row>
    <row r="104" spans="1:33" ht="15.75" customHeight="1" x14ac:dyDescent="0.2">
      <c r="A104" s="13"/>
      <c r="B104" s="13"/>
      <c r="C104" s="15"/>
      <c r="D104" s="15"/>
      <c r="E104" s="15"/>
      <c r="F104" s="14"/>
      <c r="G104" s="14"/>
      <c r="H104" s="15"/>
      <c r="I104" s="15"/>
      <c r="J104" s="15"/>
      <c r="K104" s="15"/>
      <c r="L104" s="15"/>
      <c r="M104" s="15"/>
      <c r="N104" s="15"/>
      <c r="O104" s="15"/>
      <c r="P104" s="15"/>
      <c r="Q104" s="22"/>
      <c r="R104" s="22"/>
      <c r="S104" s="18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20"/>
    </row>
    <row r="105" spans="1:33" ht="15.75" customHeight="1" x14ac:dyDescent="0.2">
      <c r="A105" s="13"/>
      <c r="B105" s="13"/>
      <c r="C105" s="15"/>
      <c r="D105" s="15"/>
      <c r="E105" s="15"/>
      <c r="F105" s="14"/>
      <c r="G105" s="14"/>
      <c r="H105" s="15"/>
      <c r="I105" s="15"/>
      <c r="J105" s="15"/>
      <c r="K105" s="15"/>
      <c r="L105" s="15"/>
      <c r="M105" s="15"/>
      <c r="N105" s="15"/>
      <c r="O105" s="15"/>
      <c r="P105" s="15"/>
      <c r="Q105" s="22"/>
      <c r="R105" s="22"/>
      <c r="S105" s="18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20"/>
    </row>
    <row r="106" spans="1:33" ht="15.75" customHeight="1" x14ac:dyDescent="0.2">
      <c r="A106" s="13"/>
      <c r="B106" s="13"/>
      <c r="C106" s="15"/>
      <c r="D106" s="15"/>
      <c r="E106" s="15"/>
      <c r="F106" s="14"/>
      <c r="G106" s="14"/>
      <c r="H106" s="15"/>
      <c r="I106" s="15"/>
      <c r="J106" s="15"/>
      <c r="K106" s="15"/>
      <c r="L106" s="15"/>
      <c r="M106" s="15"/>
      <c r="N106" s="15"/>
      <c r="O106" s="15"/>
      <c r="P106" s="15"/>
      <c r="Q106" s="22"/>
      <c r="R106" s="22"/>
      <c r="S106" s="18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20"/>
    </row>
    <row r="107" spans="1:33" ht="15.75" customHeight="1" x14ac:dyDescent="0.2">
      <c r="A107" s="13"/>
      <c r="B107" s="13"/>
      <c r="C107" s="15"/>
      <c r="D107" s="15"/>
      <c r="E107" s="15"/>
      <c r="F107" s="14"/>
      <c r="G107" s="14"/>
      <c r="H107" s="15"/>
      <c r="I107" s="15"/>
      <c r="J107" s="15"/>
      <c r="K107" s="15"/>
      <c r="L107" s="15"/>
      <c r="M107" s="15"/>
      <c r="N107" s="15"/>
      <c r="O107" s="15"/>
      <c r="P107" s="15"/>
      <c r="Q107" s="22"/>
      <c r="R107" s="22"/>
      <c r="S107" s="18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20"/>
    </row>
    <row r="108" spans="1:33" ht="15.75" customHeight="1" x14ac:dyDescent="0.2">
      <c r="A108" s="13"/>
      <c r="B108" s="13"/>
      <c r="C108" s="15"/>
      <c r="D108" s="15"/>
      <c r="E108" s="15"/>
      <c r="F108" s="14"/>
      <c r="G108" s="14"/>
      <c r="H108" s="15"/>
      <c r="I108" s="15"/>
      <c r="J108" s="15"/>
      <c r="K108" s="15"/>
      <c r="L108" s="15"/>
      <c r="M108" s="15"/>
      <c r="N108" s="15"/>
      <c r="O108" s="15"/>
      <c r="P108" s="15"/>
      <c r="Q108" s="22"/>
      <c r="R108" s="22"/>
      <c r="S108" s="18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20"/>
    </row>
    <row r="109" spans="1:33" ht="15.75" customHeight="1" x14ac:dyDescent="0.2">
      <c r="A109" s="13"/>
      <c r="B109" s="13"/>
      <c r="C109" s="15"/>
      <c r="D109" s="15"/>
      <c r="E109" s="15"/>
      <c r="F109" s="14"/>
      <c r="G109" s="14"/>
      <c r="H109" s="15"/>
      <c r="I109" s="15"/>
      <c r="J109" s="15"/>
      <c r="K109" s="15"/>
      <c r="L109" s="15"/>
      <c r="M109" s="15"/>
      <c r="N109" s="15"/>
      <c r="O109" s="15"/>
      <c r="P109" s="15"/>
      <c r="Q109" s="22"/>
      <c r="R109" s="22"/>
      <c r="S109" s="18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20"/>
    </row>
    <row r="110" spans="1:33" ht="15.75" customHeight="1" x14ac:dyDescent="0.2">
      <c r="A110" s="13"/>
      <c r="B110" s="13"/>
      <c r="C110" s="15"/>
      <c r="D110" s="15"/>
      <c r="E110" s="15"/>
      <c r="F110" s="14"/>
      <c r="G110" s="14"/>
      <c r="H110" s="15"/>
      <c r="I110" s="15"/>
      <c r="J110" s="15"/>
      <c r="K110" s="15"/>
      <c r="L110" s="15"/>
      <c r="M110" s="15"/>
      <c r="N110" s="15"/>
      <c r="O110" s="15"/>
      <c r="P110" s="15"/>
      <c r="Q110" s="22"/>
      <c r="R110" s="22"/>
      <c r="S110" s="18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20"/>
    </row>
    <row r="111" spans="1:33" ht="15.75" customHeight="1" x14ac:dyDescent="0.2">
      <c r="A111" s="13"/>
      <c r="B111" s="13"/>
      <c r="C111" s="15"/>
      <c r="D111" s="15"/>
      <c r="E111" s="15"/>
      <c r="F111" s="14"/>
      <c r="G111" s="14"/>
      <c r="H111" s="15"/>
      <c r="I111" s="15"/>
      <c r="J111" s="15"/>
      <c r="K111" s="15"/>
      <c r="L111" s="15"/>
      <c r="M111" s="15"/>
      <c r="N111" s="15"/>
      <c r="O111" s="15"/>
      <c r="P111" s="15"/>
      <c r="Q111" s="22"/>
      <c r="R111" s="22"/>
      <c r="S111" s="18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20"/>
    </row>
    <row r="112" spans="1:33" ht="15.75" customHeight="1" x14ac:dyDescent="0.2">
      <c r="A112" s="13"/>
      <c r="B112" s="13"/>
      <c r="C112" s="15"/>
      <c r="D112" s="15"/>
      <c r="E112" s="15"/>
      <c r="F112" s="14"/>
      <c r="G112" s="14"/>
      <c r="H112" s="15"/>
      <c r="I112" s="15"/>
      <c r="J112" s="15"/>
      <c r="K112" s="15"/>
      <c r="L112" s="15"/>
      <c r="M112" s="15"/>
      <c r="N112" s="15"/>
      <c r="O112" s="15"/>
      <c r="P112" s="15"/>
      <c r="Q112" s="22"/>
      <c r="R112" s="22"/>
      <c r="S112" s="18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20"/>
    </row>
    <row r="113" spans="1:33" ht="15.75" customHeight="1" x14ac:dyDescent="0.2">
      <c r="A113" s="13"/>
      <c r="B113" s="13"/>
      <c r="C113" s="15"/>
      <c r="D113" s="15"/>
      <c r="E113" s="15"/>
      <c r="F113" s="14"/>
      <c r="G113" s="14"/>
      <c r="H113" s="15"/>
      <c r="I113" s="15"/>
      <c r="J113" s="15"/>
      <c r="K113" s="15"/>
      <c r="L113" s="15"/>
      <c r="M113" s="15"/>
      <c r="N113" s="15"/>
      <c r="O113" s="15"/>
      <c r="P113" s="15"/>
      <c r="Q113" s="22"/>
      <c r="R113" s="22"/>
      <c r="S113" s="18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20"/>
    </row>
    <row r="114" spans="1:33" ht="15.75" customHeight="1" x14ac:dyDescent="0.2">
      <c r="A114" s="13"/>
      <c r="B114" s="13"/>
      <c r="C114" s="22"/>
      <c r="D114" s="15"/>
      <c r="E114" s="15"/>
      <c r="F114" s="14"/>
      <c r="G114" s="14"/>
      <c r="H114" s="15"/>
      <c r="I114" s="15"/>
      <c r="J114" s="22"/>
      <c r="K114" s="22"/>
      <c r="L114" s="15"/>
      <c r="M114" s="15"/>
      <c r="N114" s="15"/>
      <c r="O114" s="15"/>
      <c r="P114" s="22"/>
      <c r="Q114" s="22"/>
      <c r="R114" s="22"/>
      <c r="S114" s="18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20"/>
    </row>
    <row r="115" spans="1:33" ht="15.75" customHeight="1" x14ac:dyDescent="0.2">
      <c r="A115" s="13"/>
      <c r="B115" s="13"/>
      <c r="C115" s="22"/>
      <c r="D115" s="15"/>
      <c r="E115" s="15"/>
      <c r="F115" s="14"/>
      <c r="G115" s="14"/>
      <c r="H115" s="15"/>
      <c r="I115" s="15"/>
      <c r="J115" s="22"/>
      <c r="K115" s="22"/>
      <c r="L115" s="15"/>
      <c r="M115" s="15"/>
      <c r="N115" s="15"/>
      <c r="O115" s="15"/>
      <c r="P115" s="22"/>
      <c r="Q115" s="22"/>
      <c r="R115" s="22"/>
      <c r="S115" s="18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20"/>
    </row>
    <row r="116" spans="1:33" ht="15.75" customHeight="1" x14ac:dyDescent="0.2">
      <c r="A116" s="13"/>
      <c r="B116" s="13"/>
      <c r="C116" s="22"/>
      <c r="D116" s="15"/>
      <c r="E116" s="15"/>
      <c r="F116" s="14"/>
      <c r="G116" s="14"/>
      <c r="H116" s="15"/>
      <c r="I116" s="15"/>
      <c r="J116" s="22"/>
      <c r="K116" s="22"/>
      <c r="L116" s="15"/>
      <c r="M116" s="15"/>
      <c r="N116" s="15"/>
      <c r="O116" s="15"/>
      <c r="P116" s="22"/>
      <c r="Q116" s="22"/>
      <c r="R116" s="22"/>
      <c r="S116" s="18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20"/>
    </row>
    <row r="117" spans="1:33" ht="15.75" customHeight="1" x14ac:dyDescent="0.2">
      <c r="A117" s="13"/>
      <c r="B117" s="13"/>
      <c r="C117" s="22"/>
      <c r="D117" s="15"/>
      <c r="E117" s="15"/>
      <c r="F117" s="14"/>
      <c r="G117" s="14"/>
      <c r="H117" s="15"/>
      <c r="I117" s="15"/>
      <c r="J117" s="22"/>
      <c r="K117" s="22"/>
      <c r="L117" s="15"/>
      <c r="M117" s="15"/>
      <c r="N117" s="15"/>
      <c r="O117" s="15"/>
      <c r="P117" s="22"/>
      <c r="Q117" s="22"/>
      <c r="R117" s="22"/>
      <c r="S117" s="18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20"/>
    </row>
    <row r="118" spans="1:33" ht="15.75" customHeight="1" x14ac:dyDescent="0.2">
      <c r="A118" s="13"/>
      <c r="B118" s="13"/>
      <c r="C118" s="22"/>
      <c r="D118" s="15"/>
      <c r="E118" s="15"/>
      <c r="F118" s="14"/>
      <c r="G118" s="14"/>
      <c r="H118" s="15"/>
      <c r="I118" s="15"/>
      <c r="J118" s="22"/>
      <c r="K118" s="22"/>
      <c r="L118" s="15"/>
      <c r="M118" s="15"/>
      <c r="N118" s="15"/>
      <c r="O118" s="15"/>
      <c r="P118" s="22"/>
      <c r="Q118" s="22"/>
      <c r="R118" s="22"/>
      <c r="S118" s="18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20"/>
    </row>
    <row r="119" spans="1:33" ht="15.75" customHeight="1" x14ac:dyDescent="0.2">
      <c r="A119" s="13"/>
      <c r="B119" s="13"/>
      <c r="C119" s="22"/>
      <c r="D119" s="15"/>
      <c r="E119" s="15"/>
      <c r="F119" s="14"/>
      <c r="G119" s="14"/>
      <c r="H119" s="15"/>
      <c r="I119" s="15"/>
      <c r="J119" s="22"/>
      <c r="K119" s="22"/>
      <c r="L119" s="15"/>
      <c r="M119" s="15"/>
      <c r="N119" s="15"/>
      <c r="O119" s="15"/>
      <c r="P119" s="22"/>
      <c r="Q119" s="22"/>
      <c r="R119" s="22"/>
      <c r="S119" s="18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20"/>
    </row>
    <row r="120" spans="1:33" ht="15.75" customHeight="1" x14ac:dyDescent="0.2">
      <c r="A120" s="13"/>
      <c r="B120" s="13"/>
      <c r="C120" s="22"/>
      <c r="D120" s="15"/>
      <c r="E120" s="15"/>
      <c r="F120" s="14"/>
      <c r="G120" s="14"/>
      <c r="H120" s="15"/>
      <c r="I120" s="15"/>
      <c r="J120" s="22"/>
      <c r="K120" s="22"/>
      <c r="L120" s="15"/>
      <c r="M120" s="15"/>
      <c r="N120" s="15"/>
      <c r="O120" s="15"/>
      <c r="P120" s="22"/>
      <c r="Q120" s="22"/>
      <c r="R120" s="22"/>
      <c r="S120" s="18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20"/>
    </row>
    <row r="121" spans="1:33" ht="15.75" customHeight="1" x14ac:dyDescent="0.2">
      <c r="A121" s="13"/>
      <c r="B121" s="13"/>
      <c r="C121" s="22"/>
      <c r="D121" s="15"/>
      <c r="E121" s="15"/>
      <c r="F121" s="14"/>
      <c r="G121" s="14"/>
      <c r="H121" s="15"/>
      <c r="I121" s="15"/>
      <c r="J121" s="22"/>
      <c r="K121" s="22"/>
      <c r="L121" s="15"/>
      <c r="M121" s="15"/>
      <c r="N121" s="15"/>
      <c r="O121" s="15"/>
      <c r="P121" s="22"/>
      <c r="Q121" s="22"/>
      <c r="R121" s="22"/>
      <c r="S121" s="18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20"/>
    </row>
    <row r="122" spans="1:33" ht="15.75" customHeight="1" x14ac:dyDescent="0.2">
      <c r="A122" s="13"/>
      <c r="B122" s="13"/>
      <c r="C122" s="22"/>
      <c r="D122" s="15"/>
      <c r="E122" s="15"/>
      <c r="F122" s="14"/>
      <c r="G122" s="14"/>
      <c r="H122" s="15"/>
      <c r="I122" s="15"/>
      <c r="J122" s="22"/>
      <c r="K122" s="22"/>
      <c r="L122" s="15"/>
      <c r="M122" s="15"/>
      <c r="N122" s="15"/>
      <c r="O122" s="15"/>
      <c r="P122" s="22"/>
      <c r="Q122" s="22"/>
      <c r="R122" s="22"/>
      <c r="S122" s="18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20"/>
    </row>
    <row r="123" spans="1:33" ht="15.75" customHeight="1" x14ac:dyDescent="0.2">
      <c r="A123" s="13"/>
      <c r="B123" s="13"/>
      <c r="C123" s="22"/>
      <c r="D123" s="15"/>
      <c r="E123" s="15"/>
      <c r="F123" s="14"/>
      <c r="G123" s="14"/>
      <c r="H123" s="15"/>
      <c r="I123" s="15"/>
      <c r="J123" s="22"/>
      <c r="K123" s="22"/>
      <c r="L123" s="15"/>
      <c r="M123" s="15"/>
      <c r="N123" s="15"/>
      <c r="O123" s="15"/>
      <c r="P123" s="22"/>
      <c r="Q123" s="22"/>
      <c r="R123" s="22"/>
      <c r="S123" s="18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20"/>
    </row>
    <row r="124" spans="1:33" ht="15.75" customHeight="1" x14ac:dyDescent="0.2">
      <c r="A124" s="13"/>
      <c r="B124" s="13"/>
      <c r="C124" s="22"/>
      <c r="D124" s="15"/>
      <c r="E124" s="15"/>
      <c r="F124" s="14"/>
      <c r="G124" s="14"/>
      <c r="H124" s="15"/>
      <c r="I124" s="15"/>
      <c r="J124" s="22"/>
      <c r="K124" s="22"/>
      <c r="L124" s="15"/>
      <c r="M124" s="15"/>
      <c r="N124" s="15"/>
      <c r="O124" s="15"/>
      <c r="P124" s="22"/>
      <c r="Q124" s="22"/>
      <c r="R124" s="22"/>
      <c r="S124" s="18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20"/>
    </row>
    <row r="125" spans="1:33" ht="15.75" customHeight="1" x14ac:dyDescent="0.2">
      <c r="A125" s="13"/>
      <c r="B125" s="13"/>
      <c r="C125" s="22"/>
      <c r="D125" s="15"/>
      <c r="E125" s="15"/>
      <c r="F125" s="14"/>
      <c r="G125" s="14"/>
      <c r="H125" s="15"/>
      <c r="I125" s="15"/>
      <c r="J125" s="22"/>
      <c r="K125" s="22"/>
      <c r="L125" s="15"/>
      <c r="M125" s="15"/>
      <c r="N125" s="15"/>
      <c r="O125" s="15"/>
      <c r="P125" s="22"/>
      <c r="Q125" s="22"/>
      <c r="R125" s="22"/>
      <c r="S125" s="18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20"/>
    </row>
    <row r="126" spans="1:33" ht="15.75" customHeight="1" x14ac:dyDescent="0.2">
      <c r="A126" s="13"/>
      <c r="B126" s="13"/>
      <c r="C126" s="22"/>
      <c r="D126" s="15"/>
      <c r="E126" s="15"/>
      <c r="F126" s="14"/>
      <c r="G126" s="14"/>
      <c r="H126" s="15"/>
      <c r="I126" s="15"/>
      <c r="J126" s="22"/>
      <c r="K126" s="22"/>
      <c r="L126" s="15"/>
      <c r="M126" s="15"/>
      <c r="N126" s="15"/>
      <c r="O126" s="15"/>
      <c r="P126" s="22"/>
      <c r="Q126" s="22"/>
      <c r="R126" s="22"/>
      <c r="S126" s="18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20"/>
    </row>
    <row r="127" spans="1:33" ht="15.75" customHeight="1" x14ac:dyDescent="0.2">
      <c r="A127" s="13"/>
      <c r="B127" s="13"/>
      <c r="C127" s="22"/>
      <c r="D127" s="15"/>
      <c r="E127" s="15"/>
      <c r="F127" s="14"/>
      <c r="G127" s="14"/>
      <c r="H127" s="15"/>
      <c r="I127" s="15"/>
      <c r="J127" s="22"/>
      <c r="K127" s="22"/>
      <c r="L127" s="15"/>
      <c r="M127" s="15"/>
      <c r="N127" s="15"/>
      <c r="O127" s="15"/>
      <c r="P127" s="22"/>
      <c r="Q127" s="22"/>
      <c r="R127" s="22"/>
      <c r="S127" s="18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20"/>
    </row>
    <row r="128" spans="1:33" ht="15.75" customHeight="1" x14ac:dyDescent="0.2">
      <c r="A128" s="13"/>
      <c r="B128" s="13"/>
      <c r="C128" s="22"/>
      <c r="D128" s="15"/>
      <c r="E128" s="15"/>
      <c r="F128" s="14"/>
      <c r="G128" s="14"/>
      <c r="H128" s="15"/>
      <c r="I128" s="15"/>
      <c r="J128" s="22"/>
      <c r="K128" s="22"/>
      <c r="L128" s="15"/>
      <c r="M128" s="15"/>
      <c r="N128" s="15"/>
      <c r="O128" s="15"/>
      <c r="P128" s="22"/>
      <c r="Q128" s="22"/>
      <c r="R128" s="22"/>
      <c r="S128" s="18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20"/>
    </row>
    <row r="129" spans="1:33" ht="15.75" customHeight="1" x14ac:dyDescent="0.2">
      <c r="A129" s="13"/>
      <c r="B129" s="13"/>
      <c r="C129" s="22"/>
      <c r="D129" s="15"/>
      <c r="E129" s="15"/>
      <c r="F129" s="14"/>
      <c r="G129" s="14"/>
      <c r="H129" s="15"/>
      <c r="I129" s="15"/>
      <c r="J129" s="22"/>
      <c r="K129" s="22"/>
      <c r="L129" s="15"/>
      <c r="M129" s="15"/>
      <c r="N129" s="15"/>
      <c r="O129" s="15"/>
      <c r="P129" s="22"/>
      <c r="Q129" s="22"/>
      <c r="R129" s="22"/>
      <c r="S129" s="18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20"/>
    </row>
    <row r="130" spans="1:33" ht="15.75" customHeight="1" x14ac:dyDescent="0.2">
      <c r="A130" s="13"/>
      <c r="B130" s="13"/>
      <c r="C130" s="22"/>
      <c r="D130" s="15"/>
      <c r="E130" s="15"/>
      <c r="F130" s="14"/>
      <c r="G130" s="14"/>
      <c r="H130" s="15"/>
      <c r="I130" s="15"/>
      <c r="J130" s="22"/>
      <c r="K130" s="22"/>
      <c r="L130" s="15"/>
      <c r="M130" s="15"/>
      <c r="N130" s="15"/>
      <c r="O130" s="15"/>
      <c r="P130" s="22"/>
      <c r="Q130" s="22"/>
      <c r="R130" s="22"/>
      <c r="S130" s="18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20"/>
    </row>
    <row r="131" spans="1:33" ht="15.75" customHeight="1" x14ac:dyDescent="0.2">
      <c r="A131" s="13"/>
      <c r="B131" s="13"/>
      <c r="C131" s="22"/>
      <c r="D131" s="15"/>
      <c r="E131" s="15"/>
      <c r="F131" s="14"/>
      <c r="G131" s="14"/>
      <c r="H131" s="15"/>
      <c r="I131" s="15"/>
      <c r="J131" s="22"/>
      <c r="K131" s="22"/>
      <c r="L131" s="15"/>
      <c r="M131" s="15"/>
      <c r="N131" s="15"/>
      <c r="O131" s="15"/>
      <c r="P131" s="22"/>
      <c r="Q131" s="22"/>
      <c r="R131" s="22"/>
      <c r="S131" s="18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20"/>
    </row>
    <row r="132" spans="1:33" ht="15.75" customHeight="1" x14ac:dyDescent="0.2">
      <c r="A132" s="13"/>
      <c r="B132" s="13"/>
      <c r="C132" s="22"/>
      <c r="D132" s="15"/>
      <c r="E132" s="15"/>
      <c r="F132" s="14"/>
      <c r="G132" s="14"/>
      <c r="H132" s="15"/>
      <c r="I132" s="15"/>
      <c r="J132" s="22"/>
      <c r="K132" s="22"/>
      <c r="L132" s="15"/>
      <c r="M132" s="15"/>
      <c r="N132" s="15"/>
      <c r="O132" s="15"/>
      <c r="P132" s="22"/>
      <c r="Q132" s="22"/>
      <c r="R132" s="22"/>
      <c r="S132" s="18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20"/>
    </row>
    <row r="133" spans="1:33" ht="15.75" customHeight="1" x14ac:dyDescent="0.2">
      <c r="A133" s="13"/>
      <c r="B133" s="13"/>
      <c r="C133" s="22"/>
      <c r="D133" s="15"/>
      <c r="E133" s="15"/>
      <c r="F133" s="14"/>
      <c r="G133" s="14"/>
      <c r="H133" s="15"/>
      <c r="I133" s="15"/>
      <c r="J133" s="22"/>
      <c r="K133" s="22"/>
      <c r="L133" s="15"/>
      <c r="M133" s="15"/>
      <c r="N133" s="15"/>
      <c r="O133" s="15"/>
      <c r="P133" s="22"/>
      <c r="Q133" s="22"/>
      <c r="R133" s="22"/>
      <c r="S133" s="18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20"/>
    </row>
    <row r="134" spans="1:33" ht="15.75" customHeight="1" x14ac:dyDescent="0.2">
      <c r="A134" s="13"/>
      <c r="B134" s="13"/>
      <c r="C134" s="22"/>
      <c r="D134" s="15"/>
      <c r="E134" s="15"/>
      <c r="F134" s="14"/>
      <c r="G134" s="14"/>
      <c r="H134" s="15"/>
      <c r="I134" s="15"/>
      <c r="J134" s="22"/>
      <c r="K134" s="22"/>
      <c r="L134" s="15"/>
      <c r="M134" s="15"/>
      <c r="N134" s="15"/>
      <c r="O134" s="15"/>
      <c r="P134" s="22"/>
      <c r="Q134" s="22"/>
      <c r="R134" s="22"/>
      <c r="S134" s="18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20"/>
    </row>
    <row r="135" spans="1:33" ht="15.75" customHeight="1" x14ac:dyDescent="0.2">
      <c r="A135" s="13"/>
      <c r="B135" s="13"/>
      <c r="C135" s="22"/>
      <c r="D135" s="15"/>
      <c r="E135" s="15"/>
      <c r="F135" s="14"/>
      <c r="G135" s="14"/>
      <c r="H135" s="15"/>
      <c r="I135" s="15"/>
      <c r="J135" s="22"/>
      <c r="K135" s="22"/>
      <c r="L135" s="15"/>
      <c r="M135" s="15"/>
      <c r="N135" s="15"/>
      <c r="O135" s="15"/>
      <c r="P135" s="22"/>
      <c r="Q135" s="22"/>
      <c r="R135" s="22"/>
      <c r="S135" s="18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20"/>
    </row>
    <row r="136" spans="1:33" ht="15.75" customHeight="1" x14ac:dyDescent="0.2">
      <c r="A136" s="13"/>
      <c r="B136" s="13"/>
      <c r="C136" s="22"/>
      <c r="D136" s="15"/>
      <c r="E136" s="15"/>
      <c r="F136" s="14"/>
      <c r="G136" s="14"/>
      <c r="H136" s="15"/>
      <c r="I136" s="15"/>
      <c r="J136" s="22"/>
      <c r="K136" s="22"/>
      <c r="L136" s="15"/>
      <c r="M136" s="15"/>
      <c r="N136" s="15"/>
      <c r="O136" s="15"/>
      <c r="P136" s="22"/>
      <c r="Q136" s="22"/>
      <c r="R136" s="22"/>
      <c r="S136" s="18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20"/>
    </row>
    <row r="137" spans="1:33" ht="15.75" customHeight="1" x14ac:dyDescent="0.2">
      <c r="A137" s="13"/>
      <c r="B137" s="13"/>
      <c r="C137" s="22"/>
      <c r="D137" s="15"/>
      <c r="E137" s="15"/>
      <c r="F137" s="14"/>
      <c r="G137" s="14"/>
      <c r="H137" s="15"/>
      <c r="I137" s="15"/>
      <c r="J137" s="22"/>
      <c r="K137" s="22"/>
      <c r="L137" s="15"/>
      <c r="M137" s="15"/>
      <c r="N137" s="15"/>
      <c r="O137" s="15"/>
      <c r="P137" s="22"/>
      <c r="Q137" s="22"/>
      <c r="R137" s="22"/>
      <c r="S137" s="18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20"/>
    </row>
    <row r="138" spans="1:33" ht="15.75" customHeight="1" x14ac:dyDescent="0.2">
      <c r="A138" s="13"/>
      <c r="B138" s="13"/>
      <c r="C138" s="22"/>
      <c r="D138" s="15"/>
      <c r="E138" s="15"/>
      <c r="F138" s="14"/>
      <c r="G138" s="14"/>
      <c r="H138" s="15"/>
      <c r="I138" s="15"/>
      <c r="J138" s="22"/>
      <c r="K138" s="22"/>
      <c r="L138" s="15"/>
      <c r="M138" s="15"/>
      <c r="N138" s="15"/>
      <c r="O138" s="15"/>
      <c r="P138" s="22"/>
      <c r="Q138" s="22"/>
      <c r="R138" s="22"/>
      <c r="S138" s="18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20"/>
    </row>
    <row r="139" spans="1:33" ht="15.75" customHeight="1" x14ac:dyDescent="0.2">
      <c r="A139" s="13"/>
      <c r="B139" s="13"/>
      <c r="C139" s="22"/>
      <c r="D139" s="15"/>
      <c r="E139" s="15"/>
      <c r="F139" s="14"/>
      <c r="G139" s="14"/>
      <c r="H139" s="15"/>
      <c r="I139" s="15"/>
      <c r="J139" s="22"/>
      <c r="K139" s="22"/>
      <c r="L139" s="15"/>
      <c r="M139" s="15"/>
      <c r="N139" s="15"/>
      <c r="O139" s="15"/>
      <c r="P139" s="22"/>
      <c r="Q139" s="22"/>
      <c r="R139" s="22"/>
      <c r="S139" s="18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20"/>
    </row>
    <row r="140" spans="1:33" ht="15.75" customHeight="1" x14ac:dyDescent="0.2">
      <c r="A140" s="13"/>
      <c r="B140" s="13"/>
      <c r="C140" s="22"/>
      <c r="D140" s="15"/>
      <c r="E140" s="15"/>
      <c r="F140" s="14"/>
      <c r="G140" s="14"/>
      <c r="H140" s="15"/>
      <c r="I140" s="15"/>
      <c r="J140" s="22"/>
      <c r="K140" s="22"/>
      <c r="L140" s="15"/>
      <c r="M140" s="15"/>
      <c r="N140" s="15"/>
      <c r="O140" s="15"/>
      <c r="P140" s="22"/>
      <c r="Q140" s="22"/>
      <c r="R140" s="22"/>
      <c r="S140" s="18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20"/>
    </row>
    <row r="141" spans="1:33" ht="15.75" customHeight="1" x14ac:dyDescent="0.2">
      <c r="A141" s="13"/>
      <c r="B141" s="13"/>
      <c r="C141" s="22"/>
      <c r="D141" s="15"/>
      <c r="E141" s="15"/>
      <c r="F141" s="14"/>
      <c r="G141" s="14"/>
      <c r="H141" s="15"/>
      <c r="I141" s="15"/>
      <c r="J141" s="22"/>
      <c r="K141" s="22"/>
      <c r="L141" s="15"/>
      <c r="M141" s="15"/>
      <c r="N141" s="15"/>
      <c r="O141" s="15"/>
      <c r="P141" s="22"/>
      <c r="Q141" s="22"/>
      <c r="R141" s="22"/>
      <c r="S141" s="18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20"/>
    </row>
    <row r="142" spans="1:33" ht="15.75" customHeight="1" x14ac:dyDescent="0.2">
      <c r="A142" s="13"/>
      <c r="B142" s="13"/>
      <c r="C142" s="22"/>
      <c r="D142" s="15"/>
      <c r="E142" s="15"/>
      <c r="F142" s="14"/>
      <c r="G142" s="14"/>
      <c r="H142" s="15"/>
      <c r="I142" s="15"/>
      <c r="J142" s="22"/>
      <c r="K142" s="22"/>
      <c r="L142" s="15"/>
      <c r="M142" s="15"/>
      <c r="N142" s="15"/>
      <c r="O142" s="15"/>
      <c r="P142" s="22"/>
      <c r="Q142" s="22"/>
      <c r="R142" s="22"/>
      <c r="S142" s="18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20"/>
    </row>
    <row r="143" spans="1:33" ht="15.75" customHeight="1" x14ac:dyDescent="0.2">
      <c r="A143" s="13"/>
      <c r="B143" s="13"/>
      <c r="C143" s="22"/>
      <c r="D143" s="15"/>
      <c r="E143" s="15"/>
      <c r="F143" s="14"/>
      <c r="G143" s="14"/>
      <c r="H143" s="15"/>
      <c r="I143" s="15"/>
      <c r="J143" s="22"/>
      <c r="K143" s="22"/>
      <c r="L143" s="15"/>
      <c r="M143" s="15"/>
      <c r="N143" s="15"/>
      <c r="O143" s="15"/>
      <c r="P143" s="22"/>
      <c r="Q143" s="22"/>
      <c r="R143" s="22"/>
      <c r="S143" s="18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20"/>
    </row>
    <row r="144" spans="1:33" ht="15.75" customHeight="1" x14ac:dyDescent="0.2">
      <c r="A144" s="13"/>
      <c r="B144" s="13"/>
      <c r="C144" s="22"/>
      <c r="D144" s="15"/>
      <c r="E144" s="15"/>
      <c r="F144" s="14"/>
      <c r="G144" s="14"/>
      <c r="H144" s="15"/>
      <c r="I144" s="15"/>
      <c r="J144" s="22"/>
      <c r="K144" s="22"/>
      <c r="L144" s="15"/>
      <c r="M144" s="15"/>
      <c r="N144" s="15"/>
      <c r="O144" s="15"/>
      <c r="P144" s="22"/>
      <c r="Q144" s="22"/>
      <c r="R144" s="22"/>
      <c r="S144" s="18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20"/>
    </row>
    <row r="145" spans="1:33" ht="15.75" customHeight="1" x14ac:dyDescent="0.2">
      <c r="A145" s="13"/>
      <c r="B145" s="13"/>
      <c r="C145" s="22"/>
      <c r="D145" s="15"/>
      <c r="E145" s="15"/>
      <c r="F145" s="14"/>
      <c r="G145" s="14"/>
      <c r="H145" s="15"/>
      <c r="I145" s="15"/>
      <c r="J145" s="22"/>
      <c r="K145" s="22"/>
      <c r="L145" s="15"/>
      <c r="M145" s="15"/>
      <c r="N145" s="15"/>
      <c r="O145" s="15"/>
      <c r="P145" s="22"/>
      <c r="Q145" s="22"/>
      <c r="R145" s="22"/>
      <c r="S145" s="18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20"/>
    </row>
    <row r="146" spans="1:33" ht="15.75" customHeight="1" x14ac:dyDescent="0.2">
      <c r="A146" s="13"/>
      <c r="B146" s="13"/>
      <c r="C146" s="22"/>
      <c r="D146" s="15"/>
      <c r="E146" s="15"/>
      <c r="F146" s="14"/>
      <c r="G146" s="14"/>
      <c r="H146" s="15"/>
      <c r="I146" s="15"/>
      <c r="J146" s="22"/>
      <c r="K146" s="22"/>
      <c r="L146" s="15"/>
      <c r="M146" s="15"/>
      <c r="N146" s="15"/>
      <c r="O146" s="15"/>
      <c r="P146" s="22"/>
      <c r="Q146" s="22"/>
      <c r="R146" s="22"/>
      <c r="S146" s="18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20"/>
    </row>
    <row r="147" spans="1:33" ht="15.75" customHeight="1" x14ac:dyDescent="0.2">
      <c r="A147" s="13"/>
      <c r="B147" s="13"/>
      <c r="C147" s="22"/>
      <c r="D147" s="15"/>
      <c r="E147" s="15"/>
      <c r="F147" s="14"/>
      <c r="G147" s="14"/>
      <c r="H147" s="15"/>
      <c r="I147" s="15"/>
      <c r="J147" s="22"/>
      <c r="K147" s="22"/>
      <c r="L147" s="15"/>
      <c r="M147" s="15"/>
      <c r="N147" s="15"/>
      <c r="O147" s="15"/>
      <c r="P147" s="22"/>
      <c r="Q147" s="22"/>
      <c r="R147" s="22"/>
      <c r="S147" s="18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20"/>
    </row>
    <row r="148" spans="1:33" ht="15.75" customHeight="1" x14ac:dyDescent="0.2">
      <c r="A148" s="13"/>
      <c r="B148" s="13"/>
      <c r="C148" s="22"/>
      <c r="D148" s="15"/>
      <c r="E148" s="15"/>
      <c r="F148" s="14"/>
      <c r="G148" s="14"/>
      <c r="H148" s="15"/>
      <c r="I148" s="15"/>
      <c r="J148" s="22"/>
      <c r="K148" s="22"/>
      <c r="L148" s="15"/>
      <c r="M148" s="15"/>
      <c r="N148" s="15"/>
      <c r="O148" s="15"/>
      <c r="P148" s="22"/>
      <c r="Q148" s="22"/>
      <c r="R148" s="22"/>
      <c r="S148" s="18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20"/>
    </row>
    <row r="149" spans="1:33" ht="15.75" customHeight="1" x14ac:dyDescent="0.2">
      <c r="A149" s="13"/>
      <c r="B149" s="13"/>
      <c r="C149" s="22"/>
      <c r="D149" s="15"/>
      <c r="E149" s="15"/>
      <c r="F149" s="14"/>
      <c r="G149" s="14"/>
      <c r="H149" s="15"/>
      <c r="I149" s="15"/>
      <c r="J149" s="22"/>
      <c r="K149" s="22"/>
      <c r="L149" s="15"/>
      <c r="M149" s="15"/>
      <c r="N149" s="15"/>
      <c r="O149" s="15"/>
      <c r="P149" s="22"/>
      <c r="Q149" s="22"/>
      <c r="R149" s="22"/>
      <c r="S149" s="18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20"/>
    </row>
    <row r="150" spans="1:33" ht="15.75" customHeight="1" x14ac:dyDescent="0.2">
      <c r="A150" s="13"/>
      <c r="B150" s="13"/>
      <c r="C150" s="22"/>
      <c r="D150" s="15"/>
      <c r="E150" s="15"/>
      <c r="F150" s="14"/>
      <c r="G150" s="14"/>
      <c r="H150" s="15"/>
      <c r="I150" s="15"/>
      <c r="J150" s="22"/>
      <c r="K150" s="22"/>
      <c r="L150" s="15"/>
      <c r="M150" s="15"/>
      <c r="N150" s="15"/>
      <c r="O150" s="15"/>
      <c r="P150" s="22"/>
      <c r="Q150" s="22"/>
      <c r="R150" s="22"/>
      <c r="S150" s="18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20"/>
    </row>
    <row r="151" spans="1:33" ht="15.75" customHeight="1" x14ac:dyDescent="0.2">
      <c r="A151" s="13"/>
      <c r="B151" s="13"/>
      <c r="C151" s="22"/>
      <c r="D151" s="15"/>
      <c r="E151" s="15"/>
      <c r="F151" s="14"/>
      <c r="G151" s="14"/>
      <c r="H151" s="15"/>
      <c r="I151" s="15"/>
      <c r="J151" s="22"/>
      <c r="K151" s="22"/>
      <c r="L151" s="15"/>
      <c r="M151" s="15"/>
      <c r="N151" s="15"/>
      <c r="O151" s="15"/>
      <c r="P151" s="22"/>
      <c r="Q151" s="22"/>
      <c r="R151" s="22"/>
      <c r="S151" s="18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20"/>
    </row>
    <row r="152" spans="1:33" ht="15.75" customHeight="1" x14ac:dyDescent="0.2">
      <c r="A152" s="13"/>
      <c r="B152" s="13"/>
      <c r="C152" s="22"/>
      <c r="D152" s="15"/>
      <c r="E152" s="15"/>
      <c r="F152" s="14"/>
      <c r="G152" s="14"/>
      <c r="H152" s="15"/>
      <c r="I152" s="15"/>
      <c r="J152" s="22"/>
      <c r="K152" s="22"/>
      <c r="L152" s="15"/>
      <c r="M152" s="15"/>
      <c r="N152" s="15"/>
      <c r="O152" s="15"/>
      <c r="P152" s="22"/>
      <c r="Q152" s="22"/>
      <c r="R152" s="22"/>
      <c r="S152" s="18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20"/>
    </row>
    <row r="153" spans="1:33" ht="15.75" customHeight="1" x14ac:dyDescent="0.2">
      <c r="A153" s="13"/>
      <c r="B153" s="13"/>
      <c r="C153" s="22"/>
      <c r="D153" s="15"/>
      <c r="E153" s="15"/>
      <c r="F153" s="14"/>
      <c r="G153" s="14"/>
      <c r="H153" s="15"/>
      <c r="I153" s="15"/>
      <c r="J153" s="22"/>
      <c r="K153" s="22"/>
      <c r="L153" s="15"/>
      <c r="M153" s="15"/>
      <c r="N153" s="15"/>
      <c r="O153" s="15"/>
      <c r="P153" s="22"/>
      <c r="Q153" s="22"/>
      <c r="R153" s="22"/>
      <c r="S153" s="18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20"/>
    </row>
    <row r="154" spans="1:33" ht="15.75" customHeight="1" x14ac:dyDescent="0.2">
      <c r="A154" s="13"/>
      <c r="B154" s="13"/>
      <c r="C154" s="22"/>
      <c r="D154" s="15"/>
      <c r="E154" s="15"/>
      <c r="F154" s="14"/>
      <c r="G154" s="14"/>
      <c r="H154" s="15"/>
      <c r="I154" s="15"/>
      <c r="J154" s="22"/>
      <c r="K154" s="22"/>
      <c r="L154" s="15"/>
      <c r="M154" s="15"/>
      <c r="N154" s="15"/>
      <c r="O154" s="15"/>
      <c r="P154" s="22"/>
      <c r="Q154" s="22"/>
      <c r="R154" s="22"/>
      <c r="S154" s="18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20"/>
    </row>
    <row r="155" spans="1:33" ht="15.75" customHeight="1" x14ac:dyDescent="0.2">
      <c r="A155" s="13"/>
      <c r="B155" s="13"/>
      <c r="C155" s="22"/>
      <c r="D155" s="15"/>
      <c r="E155" s="15"/>
      <c r="F155" s="14"/>
      <c r="G155" s="14"/>
      <c r="H155" s="15"/>
      <c r="I155" s="15"/>
      <c r="J155" s="22"/>
      <c r="K155" s="22"/>
      <c r="L155" s="15"/>
      <c r="M155" s="15"/>
      <c r="N155" s="15"/>
      <c r="O155" s="15"/>
      <c r="P155" s="22"/>
      <c r="Q155" s="22"/>
      <c r="R155" s="22"/>
      <c r="S155" s="18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20"/>
    </row>
    <row r="156" spans="1:33" ht="15.75" customHeight="1" x14ac:dyDescent="0.2">
      <c r="A156" s="13"/>
      <c r="B156" s="13"/>
      <c r="C156" s="22"/>
      <c r="D156" s="15"/>
      <c r="E156" s="15"/>
      <c r="F156" s="14"/>
      <c r="G156" s="14"/>
      <c r="H156" s="15"/>
      <c r="I156" s="15"/>
      <c r="J156" s="22"/>
      <c r="K156" s="22"/>
      <c r="L156" s="15"/>
      <c r="M156" s="15"/>
      <c r="N156" s="15"/>
      <c r="O156" s="15"/>
      <c r="P156" s="22"/>
      <c r="Q156" s="22"/>
      <c r="R156" s="22"/>
      <c r="S156" s="18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20"/>
    </row>
    <row r="157" spans="1:33" ht="15.75" customHeight="1" x14ac:dyDescent="0.2">
      <c r="A157" s="13"/>
      <c r="B157" s="13"/>
      <c r="C157" s="22"/>
      <c r="D157" s="15"/>
      <c r="E157" s="15"/>
      <c r="F157" s="14"/>
      <c r="G157" s="14"/>
      <c r="H157" s="15"/>
      <c r="I157" s="15"/>
      <c r="J157" s="22"/>
      <c r="K157" s="22"/>
      <c r="L157" s="15"/>
      <c r="M157" s="15"/>
      <c r="N157" s="15"/>
      <c r="O157" s="15"/>
      <c r="P157" s="22"/>
      <c r="Q157" s="22"/>
      <c r="R157" s="22"/>
      <c r="S157" s="18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20"/>
    </row>
    <row r="158" spans="1:33" ht="15.75" customHeight="1" x14ac:dyDescent="0.2">
      <c r="A158" s="13"/>
      <c r="B158" s="13"/>
      <c r="C158" s="22"/>
      <c r="D158" s="15"/>
      <c r="E158" s="15"/>
      <c r="F158" s="14"/>
      <c r="G158" s="14"/>
      <c r="H158" s="15"/>
      <c r="I158" s="15"/>
      <c r="J158" s="22"/>
      <c r="K158" s="22"/>
      <c r="L158" s="15"/>
      <c r="M158" s="15"/>
      <c r="N158" s="15"/>
      <c r="O158" s="15"/>
      <c r="P158" s="22"/>
      <c r="Q158" s="22"/>
      <c r="R158" s="22"/>
      <c r="S158" s="18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20"/>
    </row>
    <row r="159" spans="1:33" ht="15.75" customHeight="1" x14ac:dyDescent="0.2">
      <c r="A159" s="13"/>
      <c r="B159" s="13"/>
      <c r="C159" s="22"/>
      <c r="D159" s="15"/>
      <c r="E159" s="15"/>
      <c r="F159" s="14"/>
      <c r="G159" s="14"/>
      <c r="H159" s="15"/>
      <c r="I159" s="15"/>
      <c r="J159" s="22"/>
      <c r="K159" s="22"/>
      <c r="L159" s="15"/>
      <c r="M159" s="15"/>
      <c r="N159" s="15"/>
      <c r="O159" s="15"/>
      <c r="P159" s="22"/>
      <c r="Q159" s="22"/>
      <c r="R159" s="22"/>
      <c r="S159" s="18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20"/>
    </row>
    <row r="160" spans="1:33" ht="15.75" customHeight="1" x14ac:dyDescent="0.2">
      <c r="A160" s="13"/>
      <c r="B160" s="13"/>
      <c r="C160" s="22"/>
      <c r="D160" s="15"/>
      <c r="E160" s="15"/>
      <c r="F160" s="14"/>
      <c r="G160" s="14"/>
      <c r="H160" s="15"/>
      <c r="I160" s="15"/>
      <c r="J160" s="22"/>
      <c r="K160" s="22"/>
      <c r="L160" s="15"/>
      <c r="M160" s="15"/>
      <c r="N160" s="15"/>
      <c r="O160" s="15"/>
      <c r="P160" s="22"/>
      <c r="Q160" s="22"/>
      <c r="R160" s="22"/>
      <c r="S160" s="18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20"/>
    </row>
    <row r="161" spans="1:33" ht="15.75" customHeight="1" x14ac:dyDescent="0.2">
      <c r="A161" s="13"/>
      <c r="B161" s="13"/>
      <c r="C161" s="22"/>
      <c r="D161" s="15"/>
      <c r="E161" s="15"/>
      <c r="F161" s="14"/>
      <c r="G161" s="14"/>
      <c r="H161" s="15"/>
      <c r="I161" s="15"/>
      <c r="J161" s="22"/>
      <c r="K161" s="22"/>
      <c r="L161" s="15"/>
      <c r="M161" s="15"/>
      <c r="N161" s="15"/>
      <c r="O161" s="15"/>
      <c r="P161" s="22"/>
      <c r="Q161" s="22"/>
      <c r="R161" s="22"/>
      <c r="S161" s="18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20"/>
    </row>
    <row r="162" spans="1:33" ht="15.75" customHeight="1" x14ac:dyDescent="0.2">
      <c r="A162" s="13"/>
      <c r="B162" s="13"/>
      <c r="C162" s="22"/>
      <c r="D162" s="15"/>
      <c r="E162" s="15"/>
      <c r="F162" s="14"/>
      <c r="G162" s="14"/>
      <c r="H162" s="15"/>
      <c r="I162" s="15"/>
      <c r="J162" s="22"/>
      <c r="K162" s="22"/>
      <c r="L162" s="15"/>
      <c r="M162" s="15"/>
      <c r="N162" s="15"/>
      <c r="O162" s="15"/>
      <c r="P162" s="22"/>
      <c r="Q162" s="22"/>
      <c r="R162" s="22"/>
      <c r="S162" s="18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20"/>
    </row>
    <row r="163" spans="1:33" ht="15.75" customHeight="1" x14ac:dyDescent="0.2">
      <c r="A163" s="13"/>
      <c r="B163" s="13"/>
      <c r="C163" s="22"/>
      <c r="D163" s="15"/>
      <c r="E163" s="15"/>
      <c r="F163" s="14"/>
      <c r="G163" s="14"/>
      <c r="H163" s="15"/>
      <c r="I163" s="15"/>
      <c r="J163" s="22"/>
      <c r="K163" s="22"/>
      <c r="L163" s="15"/>
      <c r="M163" s="15"/>
      <c r="N163" s="15"/>
      <c r="O163" s="15"/>
      <c r="P163" s="22"/>
      <c r="Q163" s="22"/>
      <c r="R163" s="22"/>
      <c r="S163" s="18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20"/>
    </row>
    <row r="164" spans="1:33" ht="15.75" customHeight="1" x14ac:dyDescent="0.2">
      <c r="A164" s="13"/>
      <c r="B164" s="13"/>
      <c r="C164" s="22"/>
      <c r="D164" s="15"/>
      <c r="E164" s="15"/>
      <c r="F164" s="14"/>
      <c r="G164" s="14"/>
      <c r="H164" s="15"/>
      <c r="I164" s="15"/>
      <c r="J164" s="22"/>
      <c r="K164" s="22"/>
      <c r="L164" s="15"/>
      <c r="M164" s="15"/>
      <c r="N164" s="15"/>
      <c r="O164" s="15"/>
      <c r="P164" s="22"/>
      <c r="Q164" s="22"/>
      <c r="R164" s="22"/>
      <c r="S164" s="18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20"/>
    </row>
    <row r="165" spans="1:33" ht="15.75" customHeight="1" x14ac:dyDescent="0.2">
      <c r="A165" s="13"/>
      <c r="B165" s="13"/>
      <c r="C165" s="22"/>
      <c r="D165" s="15"/>
      <c r="E165" s="15"/>
      <c r="F165" s="14"/>
      <c r="G165" s="14"/>
      <c r="H165" s="15"/>
      <c r="I165" s="15"/>
      <c r="J165" s="22"/>
      <c r="K165" s="22"/>
      <c r="L165" s="15"/>
      <c r="M165" s="15"/>
      <c r="N165" s="15"/>
      <c r="O165" s="15"/>
      <c r="P165" s="22"/>
      <c r="Q165" s="22"/>
      <c r="R165" s="22"/>
      <c r="S165" s="18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20"/>
    </row>
    <row r="166" spans="1:33" ht="15.75" customHeight="1" x14ac:dyDescent="0.2">
      <c r="A166" s="13"/>
      <c r="B166" s="13"/>
      <c r="C166" s="22"/>
      <c r="D166" s="15"/>
      <c r="E166" s="15"/>
      <c r="F166" s="14"/>
      <c r="G166" s="14"/>
      <c r="H166" s="15"/>
      <c r="I166" s="15"/>
      <c r="J166" s="22"/>
      <c r="K166" s="22"/>
      <c r="L166" s="15"/>
      <c r="M166" s="15"/>
      <c r="N166" s="15"/>
      <c r="O166" s="15"/>
      <c r="P166" s="22"/>
      <c r="Q166" s="22"/>
      <c r="R166" s="22"/>
      <c r="S166" s="18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20"/>
    </row>
    <row r="167" spans="1:33" ht="15.75" customHeight="1" x14ac:dyDescent="0.2">
      <c r="A167" s="13"/>
      <c r="B167" s="13"/>
      <c r="C167" s="22"/>
      <c r="D167" s="15"/>
      <c r="E167" s="15"/>
      <c r="F167" s="14"/>
      <c r="G167" s="14"/>
      <c r="H167" s="15"/>
      <c r="I167" s="15"/>
      <c r="J167" s="22"/>
      <c r="K167" s="22"/>
      <c r="L167" s="15"/>
      <c r="M167" s="15"/>
      <c r="N167" s="15"/>
      <c r="O167" s="15"/>
      <c r="P167" s="22"/>
      <c r="Q167" s="22"/>
      <c r="R167" s="22"/>
      <c r="S167" s="18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20"/>
    </row>
    <row r="168" spans="1:33" ht="15.75" customHeight="1" x14ac:dyDescent="0.2">
      <c r="A168" s="13"/>
      <c r="B168" s="13"/>
      <c r="C168" s="22"/>
      <c r="D168" s="15"/>
      <c r="E168" s="15"/>
      <c r="F168" s="14"/>
      <c r="G168" s="14"/>
      <c r="H168" s="15"/>
      <c r="I168" s="15"/>
      <c r="J168" s="22"/>
      <c r="K168" s="22"/>
      <c r="L168" s="15"/>
      <c r="M168" s="15"/>
      <c r="N168" s="15"/>
      <c r="O168" s="15"/>
      <c r="P168" s="22"/>
      <c r="Q168" s="22"/>
      <c r="R168" s="22"/>
      <c r="S168" s="18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20"/>
    </row>
    <row r="169" spans="1:33" ht="15.75" customHeight="1" x14ac:dyDescent="0.2">
      <c r="A169" s="13"/>
      <c r="B169" s="13"/>
      <c r="C169" s="22"/>
      <c r="D169" s="15"/>
      <c r="E169" s="15"/>
      <c r="F169" s="14"/>
      <c r="G169" s="14"/>
      <c r="H169" s="15"/>
      <c r="I169" s="15"/>
      <c r="J169" s="22"/>
      <c r="K169" s="22"/>
      <c r="L169" s="15"/>
      <c r="M169" s="15"/>
      <c r="N169" s="15"/>
      <c r="O169" s="15"/>
      <c r="P169" s="22"/>
      <c r="Q169" s="22"/>
      <c r="R169" s="22"/>
      <c r="S169" s="18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20"/>
    </row>
    <row r="170" spans="1:33" ht="15.75" customHeight="1" x14ac:dyDescent="0.2">
      <c r="A170" s="13"/>
      <c r="B170" s="13"/>
      <c r="C170" s="22"/>
      <c r="D170" s="15"/>
      <c r="E170" s="15"/>
      <c r="F170" s="14"/>
      <c r="G170" s="14"/>
      <c r="H170" s="15"/>
      <c r="I170" s="15"/>
      <c r="J170" s="22"/>
      <c r="K170" s="22"/>
      <c r="L170" s="15"/>
      <c r="M170" s="15"/>
      <c r="N170" s="15"/>
      <c r="O170" s="15"/>
      <c r="P170" s="22"/>
      <c r="Q170" s="22"/>
      <c r="R170" s="22"/>
      <c r="S170" s="18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20"/>
    </row>
    <row r="171" spans="1:33" ht="15.75" customHeight="1" x14ac:dyDescent="0.2">
      <c r="A171" s="13"/>
      <c r="B171" s="13"/>
      <c r="C171" s="22"/>
      <c r="D171" s="15"/>
      <c r="E171" s="15"/>
      <c r="F171" s="14"/>
      <c r="G171" s="14"/>
      <c r="H171" s="15"/>
      <c r="I171" s="15"/>
      <c r="J171" s="22"/>
      <c r="K171" s="22"/>
      <c r="L171" s="15"/>
      <c r="M171" s="15"/>
      <c r="N171" s="15"/>
      <c r="O171" s="15"/>
      <c r="P171" s="22"/>
      <c r="Q171" s="22"/>
      <c r="R171" s="22"/>
      <c r="S171" s="18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20"/>
    </row>
    <row r="172" spans="1:33" ht="15.75" customHeight="1" x14ac:dyDescent="0.2">
      <c r="A172" s="13"/>
      <c r="B172" s="13"/>
      <c r="C172" s="22"/>
      <c r="D172" s="15"/>
      <c r="E172" s="15"/>
      <c r="F172" s="14"/>
      <c r="G172" s="14"/>
      <c r="H172" s="15"/>
      <c r="I172" s="15"/>
      <c r="J172" s="22"/>
      <c r="K172" s="22"/>
      <c r="L172" s="15"/>
      <c r="M172" s="15"/>
      <c r="N172" s="15"/>
      <c r="O172" s="15"/>
      <c r="P172" s="22"/>
      <c r="Q172" s="22"/>
      <c r="R172" s="22"/>
      <c r="S172" s="18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20"/>
    </row>
    <row r="173" spans="1:33" ht="15.75" customHeight="1" x14ac:dyDescent="0.2">
      <c r="A173" s="13"/>
      <c r="B173" s="13"/>
      <c r="C173" s="22"/>
      <c r="D173" s="15"/>
      <c r="E173" s="15"/>
      <c r="F173" s="14"/>
      <c r="G173" s="14"/>
      <c r="H173" s="15"/>
      <c r="I173" s="15"/>
      <c r="J173" s="22"/>
      <c r="K173" s="22"/>
      <c r="L173" s="15"/>
      <c r="M173" s="15"/>
      <c r="N173" s="15"/>
      <c r="O173" s="15"/>
      <c r="P173" s="22"/>
      <c r="Q173" s="22"/>
      <c r="R173" s="22"/>
      <c r="S173" s="18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20"/>
    </row>
    <row r="174" spans="1:33" ht="15.75" customHeight="1" x14ac:dyDescent="0.2">
      <c r="A174" s="13"/>
      <c r="B174" s="13"/>
      <c r="C174" s="22"/>
      <c r="D174" s="15"/>
      <c r="E174" s="15"/>
      <c r="F174" s="14"/>
      <c r="G174" s="14"/>
      <c r="H174" s="15"/>
      <c r="I174" s="15"/>
      <c r="J174" s="22"/>
      <c r="K174" s="22"/>
      <c r="L174" s="15"/>
      <c r="M174" s="15"/>
      <c r="N174" s="15"/>
      <c r="O174" s="15"/>
      <c r="P174" s="22"/>
      <c r="Q174" s="22"/>
      <c r="R174" s="22"/>
      <c r="S174" s="18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20"/>
    </row>
    <row r="175" spans="1:33" ht="15.75" customHeight="1" x14ac:dyDescent="0.2">
      <c r="A175" s="13"/>
      <c r="B175" s="13"/>
      <c r="C175" s="22"/>
      <c r="D175" s="15"/>
      <c r="E175" s="15"/>
      <c r="F175" s="14"/>
      <c r="G175" s="14"/>
      <c r="H175" s="15"/>
      <c r="I175" s="15"/>
      <c r="J175" s="22"/>
      <c r="K175" s="22"/>
      <c r="L175" s="15"/>
      <c r="M175" s="15"/>
      <c r="N175" s="15"/>
      <c r="O175" s="15"/>
      <c r="P175" s="22"/>
      <c r="Q175" s="22"/>
      <c r="R175" s="22"/>
      <c r="S175" s="18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20"/>
    </row>
    <row r="176" spans="1:33" ht="15.75" customHeight="1" x14ac:dyDescent="0.2">
      <c r="A176" s="13"/>
      <c r="B176" s="13"/>
      <c r="C176" s="22"/>
      <c r="D176" s="15"/>
      <c r="E176" s="15"/>
      <c r="F176" s="14"/>
      <c r="G176" s="14"/>
      <c r="H176" s="15"/>
      <c r="I176" s="15"/>
      <c r="J176" s="22"/>
      <c r="K176" s="22"/>
      <c r="L176" s="15"/>
      <c r="M176" s="15"/>
      <c r="N176" s="15"/>
      <c r="O176" s="15"/>
      <c r="P176" s="22"/>
      <c r="Q176" s="22"/>
      <c r="R176" s="22"/>
      <c r="S176" s="18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20"/>
    </row>
    <row r="177" spans="1:33" ht="15.75" customHeight="1" x14ac:dyDescent="0.2">
      <c r="A177" s="13"/>
      <c r="B177" s="13"/>
      <c r="C177" s="22"/>
      <c r="D177" s="15"/>
      <c r="E177" s="15"/>
      <c r="F177" s="14"/>
      <c r="G177" s="14"/>
      <c r="H177" s="15"/>
      <c r="I177" s="15"/>
      <c r="J177" s="22"/>
      <c r="K177" s="22"/>
      <c r="L177" s="15"/>
      <c r="M177" s="15"/>
      <c r="N177" s="15"/>
      <c r="O177" s="15"/>
      <c r="P177" s="22"/>
      <c r="Q177" s="22"/>
      <c r="R177" s="22"/>
      <c r="S177" s="18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20"/>
    </row>
    <row r="178" spans="1:33" ht="15.75" customHeight="1" x14ac:dyDescent="0.2">
      <c r="A178" s="13"/>
      <c r="B178" s="13"/>
      <c r="C178" s="22"/>
      <c r="D178" s="15"/>
      <c r="E178" s="15"/>
      <c r="F178" s="14"/>
      <c r="G178" s="14"/>
      <c r="H178" s="15"/>
      <c r="I178" s="15"/>
      <c r="J178" s="22"/>
      <c r="K178" s="22"/>
      <c r="L178" s="15"/>
      <c r="M178" s="15"/>
      <c r="N178" s="15"/>
      <c r="O178" s="15"/>
      <c r="P178" s="22"/>
      <c r="Q178" s="22"/>
      <c r="R178" s="22"/>
      <c r="S178" s="18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20"/>
    </row>
    <row r="179" spans="1:33" ht="15.75" customHeight="1" x14ac:dyDescent="0.2">
      <c r="A179" s="13"/>
      <c r="B179" s="13"/>
      <c r="C179" s="22"/>
      <c r="D179" s="15"/>
      <c r="E179" s="15"/>
      <c r="F179" s="14"/>
      <c r="G179" s="14"/>
      <c r="H179" s="15"/>
      <c r="I179" s="15"/>
      <c r="J179" s="22"/>
      <c r="K179" s="22"/>
      <c r="L179" s="15"/>
      <c r="M179" s="15"/>
      <c r="N179" s="15"/>
      <c r="O179" s="15"/>
      <c r="P179" s="22"/>
      <c r="Q179" s="22"/>
      <c r="R179" s="22"/>
      <c r="S179" s="18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20"/>
    </row>
    <row r="180" spans="1:33" ht="15.75" customHeight="1" x14ac:dyDescent="0.2">
      <c r="A180" s="13"/>
      <c r="B180" s="13"/>
      <c r="C180" s="22"/>
      <c r="D180" s="15"/>
      <c r="E180" s="15"/>
      <c r="F180" s="14"/>
      <c r="G180" s="14"/>
      <c r="H180" s="15"/>
      <c r="I180" s="15"/>
      <c r="J180" s="22"/>
      <c r="K180" s="22"/>
      <c r="L180" s="15"/>
      <c r="M180" s="15"/>
      <c r="N180" s="15"/>
      <c r="O180" s="15"/>
      <c r="P180" s="22"/>
      <c r="Q180" s="22"/>
      <c r="R180" s="22"/>
      <c r="S180" s="18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20"/>
    </row>
    <row r="181" spans="1:33" ht="15.75" customHeight="1" x14ac:dyDescent="0.2">
      <c r="A181" s="13"/>
      <c r="B181" s="13"/>
      <c r="C181" s="22"/>
      <c r="D181" s="15"/>
      <c r="E181" s="15"/>
      <c r="F181" s="14"/>
      <c r="G181" s="14"/>
      <c r="H181" s="15"/>
      <c r="I181" s="15"/>
      <c r="J181" s="22"/>
      <c r="K181" s="22"/>
      <c r="L181" s="15"/>
      <c r="M181" s="15"/>
      <c r="N181" s="15"/>
      <c r="O181" s="15"/>
      <c r="P181" s="22"/>
      <c r="Q181" s="22"/>
      <c r="R181" s="22"/>
      <c r="S181" s="18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20"/>
    </row>
    <row r="182" spans="1:33" ht="15.75" customHeight="1" x14ac:dyDescent="0.2">
      <c r="A182" s="13"/>
      <c r="B182" s="13"/>
      <c r="C182" s="22"/>
      <c r="D182" s="15"/>
      <c r="E182" s="15"/>
      <c r="F182" s="14"/>
      <c r="G182" s="14"/>
      <c r="H182" s="15"/>
      <c r="I182" s="15"/>
      <c r="J182" s="22"/>
      <c r="K182" s="22"/>
      <c r="L182" s="15"/>
      <c r="M182" s="15"/>
      <c r="N182" s="15"/>
      <c r="O182" s="15"/>
      <c r="P182" s="22"/>
      <c r="Q182" s="22"/>
      <c r="R182" s="22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20"/>
    </row>
    <row r="183" spans="1:33" ht="15.75" customHeight="1" x14ac:dyDescent="0.2">
      <c r="A183" s="13"/>
      <c r="B183" s="13"/>
      <c r="C183" s="22"/>
      <c r="D183" s="15"/>
      <c r="E183" s="15"/>
      <c r="F183" s="14"/>
      <c r="G183" s="14"/>
      <c r="H183" s="15"/>
      <c r="I183" s="15"/>
      <c r="J183" s="22"/>
      <c r="K183" s="22"/>
      <c r="L183" s="15"/>
      <c r="M183" s="15"/>
      <c r="N183" s="15"/>
      <c r="O183" s="15"/>
      <c r="P183" s="22"/>
      <c r="Q183" s="22"/>
      <c r="R183" s="22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20"/>
    </row>
    <row r="184" spans="1:33" ht="15.75" customHeight="1" x14ac:dyDescent="0.2">
      <c r="A184" s="13"/>
      <c r="B184" s="13"/>
      <c r="C184" s="22"/>
      <c r="D184" s="15"/>
      <c r="E184" s="15"/>
      <c r="F184" s="14"/>
      <c r="G184" s="14"/>
      <c r="H184" s="15"/>
      <c r="I184" s="15"/>
      <c r="J184" s="22"/>
      <c r="K184" s="22"/>
      <c r="L184" s="15"/>
      <c r="M184" s="15"/>
      <c r="N184" s="15"/>
      <c r="O184" s="15"/>
      <c r="P184" s="22"/>
      <c r="Q184" s="22"/>
      <c r="R184" s="22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20"/>
    </row>
    <row r="185" spans="1:33" ht="15.75" customHeight="1" x14ac:dyDescent="0.2">
      <c r="A185" s="13"/>
      <c r="B185" s="13"/>
      <c r="C185" s="22"/>
      <c r="D185" s="15"/>
      <c r="E185" s="15"/>
      <c r="F185" s="14"/>
      <c r="G185" s="14"/>
      <c r="H185" s="15"/>
      <c r="I185" s="15"/>
      <c r="J185" s="22"/>
      <c r="K185" s="22"/>
      <c r="L185" s="15"/>
      <c r="M185" s="15"/>
      <c r="N185" s="15"/>
      <c r="O185" s="15"/>
      <c r="P185" s="22"/>
      <c r="Q185" s="22"/>
      <c r="R185" s="22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20"/>
    </row>
    <row r="186" spans="1:33" ht="15.75" customHeight="1" x14ac:dyDescent="0.2">
      <c r="A186" s="13"/>
      <c r="B186" s="13"/>
      <c r="C186" s="22"/>
      <c r="D186" s="15"/>
      <c r="E186" s="15"/>
      <c r="F186" s="14"/>
      <c r="G186" s="14"/>
      <c r="H186" s="15"/>
      <c r="I186" s="15"/>
      <c r="J186" s="22"/>
      <c r="K186" s="22"/>
      <c r="L186" s="15"/>
      <c r="M186" s="15"/>
      <c r="N186" s="15"/>
      <c r="O186" s="15"/>
      <c r="P186" s="22"/>
      <c r="Q186" s="22"/>
      <c r="R186" s="22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20"/>
    </row>
    <row r="187" spans="1:33" ht="15.75" customHeight="1" x14ac:dyDescent="0.2">
      <c r="A187" s="13"/>
      <c r="B187" s="13"/>
      <c r="C187" s="22"/>
      <c r="D187" s="15"/>
      <c r="E187" s="15"/>
      <c r="F187" s="14"/>
      <c r="G187" s="14"/>
      <c r="H187" s="15"/>
      <c r="I187" s="15"/>
      <c r="J187" s="22"/>
      <c r="K187" s="22"/>
      <c r="L187" s="15"/>
      <c r="M187" s="15"/>
      <c r="N187" s="15"/>
      <c r="O187" s="15"/>
      <c r="P187" s="22"/>
      <c r="Q187" s="22"/>
      <c r="R187" s="22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20"/>
    </row>
    <row r="188" spans="1:33" ht="15.75" customHeight="1" x14ac:dyDescent="0.2">
      <c r="A188" s="13"/>
      <c r="B188" s="13"/>
      <c r="C188" s="22"/>
      <c r="D188" s="15"/>
      <c r="E188" s="15"/>
      <c r="F188" s="14"/>
      <c r="G188" s="14"/>
      <c r="H188" s="15"/>
      <c r="I188" s="15"/>
      <c r="J188" s="22"/>
      <c r="K188" s="22"/>
      <c r="L188" s="15"/>
      <c r="M188" s="15"/>
      <c r="N188" s="15"/>
      <c r="O188" s="15"/>
      <c r="P188" s="22"/>
      <c r="Q188" s="22"/>
      <c r="R188" s="22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20"/>
    </row>
    <row r="189" spans="1:33" ht="15.75" customHeight="1" x14ac:dyDescent="0.2">
      <c r="A189" s="13"/>
      <c r="B189" s="13"/>
      <c r="C189" s="22"/>
      <c r="D189" s="15"/>
      <c r="E189" s="15"/>
      <c r="F189" s="14"/>
      <c r="G189" s="14"/>
      <c r="H189" s="15"/>
      <c r="I189" s="15"/>
      <c r="J189" s="22"/>
      <c r="K189" s="22"/>
      <c r="L189" s="15"/>
      <c r="M189" s="15"/>
      <c r="N189" s="15"/>
      <c r="O189" s="15"/>
      <c r="P189" s="22"/>
      <c r="Q189" s="22"/>
      <c r="R189" s="22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20"/>
    </row>
    <row r="190" spans="1:33" ht="15.75" customHeight="1" x14ac:dyDescent="0.2">
      <c r="A190" s="13"/>
      <c r="B190" s="13"/>
      <c r="C190" s="22"/>
      <c r="D190" s="15"/>
      <c r="E190" s="15"/>
      <c r="F190" s="14"/>
      <c r="G190" s="14"/>
      <c r="H190" s="15"/>
      <c r="I190" s="15"/>
      <c r="J190" s="22"/>
      <c r="K190" s="22"/>
      <c r="L190" s="15"/>
      <c r="M190" s="15"/>
      <c r="N190" s="15"/>
      <c r="O190" s="15"/>
      <c r="P190" s="22"/>
      <c r="Q190" s="22"/>
      <c r="R190" s="22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20"/>
    </row>
    <row r="191" spans="1:33" ht="15.75" customHeight="1" x14ac:dyDescent="0.2">
      <c r="A191" s="13"/>
      <c r="B191" s="13"/>
      <c r="C191" s="22"/>
      <c r="D191" s="15"/>
      <c r="E191" s="15"/>
      <c r="F191" s="14"/>
      <c r="G191" s="14"/>
      <c r="H191" s="15"/>
      <c r="I191" s="15"/>
      <c r="J191" s="22"/>
      <c r="K191" s="22"/>
      <c r="L191" s="15"/>
      <c r="M191" s="15"/>
      <c r="N191" s="15"/>
      <c r="O191" s="15"/>
      <c r="P191" s="22"/>
      <c r="Q191" s="22"/>
      <c r="R191" s="22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20"/>
    </row>
    <row r="192" spans="1:33" ht="15.75" customHeight="1" x14ac:dyDescent="0.2">
      <c r="A192" s="13"/>
      <c r="B192" s="13"/>
      <c r="C192" s="22"/>
      <c r="D192" s="15"/>
      <c r="E192" s="15"/>
      <c r="F192" s="14"/>
      <c r="G192" s="14"/>
      <c r="H192" s="15"/>
      <c r="I192" s="15"/>
      <c r="J192" s="22"/>
      <c r="K192" s="22"/>
      <c r="L192" s="15"/>
      <c r="M192" s="15"/>
      <c r="N192" s="15"/>
      <c r="O192" s="15"/>
      <c r="P192" s="22"/>
      <c r="Q192" s="22"/>
      <c r="R192" s="22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20"/>
    </row>
    <row r="193" spans="1:33" ht="15.75" customHeight="1" x14ac:dyDescent="0.2">
      <c r="A193" s="13"/>
      <c r="B193" s="13"/>
      <c r="C193" s="22"/>
      <c r="D193" s="15"/>
      <c r="E193" s="15"/>
      <c r="F193" s="14"/>
      <c r="G193" s="14"/>
      <c r="H193" s="15"/>
      <c r="I193" s="15"/>
      <c r="J193" s="22"/>
      <c r="K193" s="22"/>
      <c r="L193" s="15"/>
      <c r="M193" s="15"/>
      <c r="N193" s="15"/>
      <c r="O193" s="15"/>
      <c r="P193" s="22"/>
      <c r="Q193" s="22"/>
      <c r="R193" s="22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20"/>
    </row>
    <row r="194" spans="1:33" ht="15.75" customHeight="1" x14ac:dyDescent="0.2">
      <c r="A194" s="13"/>
      <c r="B194" s="13"/>
      <c r="C194" s="22"/>
      <c r="D194" s="15"/>
      <c r="E194" s="15"/>
      <c r="F194" s="14"/>
      <c r="G194" s="14"/>
      <c r="H194" s="15"/>
      <c r="I194" s="15"/>
      <c r="J194" s="22"/>
      <c r="K194" s="22"/>
      <c r="L194" s="15"/>
      <c r="M194" s="15"/>
      <c r="N194" s="15"/>
      <c r="O194" s="15"/>
      <c r="P194" s="22"/>
      <c r="Q194" s="22"/>
      <c r="R194" s="22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20"/>
    </row>
    <row r="195" spans="1:33" ht="15.75" customHeight="1" x14ac:dyDescent="0.2">
      <c r="C195" s="22"/>
      <c r="D195" s="15"/>
      <c r="E195" s="15"/>
      <c r="F195" s="14"/>
      <c r="G195" s="14"/>
      <c r="H195" s="15"/>
      <c r="I195" s="15"/>
      <c r="J195" s="22"/>
      <c r="K195" s="22"/>
      <c r="L195" s="15"/>
      <c r="M195" s="15"/>
      <c r="N195" s="15"/>
      <c r="O195" s="15"/>
      <c r="P195" s="22"/>
      <c r="Q195" s="22"/>
      <c r="R195" s="22"/>
      <c r="AG195" s="20"/>
    </row>
    <row r="196" spans="1:33" ht="15.75" customHeight="1" x14ac:dyDescent="0.2">
      <c r="C196" s="22"/>
      <c r="D196" s="15"/>
      <c r="E196" s="15"/>
      <c r="F196" s="14"/>
      <c r="G196" s="14"/>
      <c r="H196" s="15"/>
      <c r="I196" s="15"/>
      <c r="J196" s="22"/>
      <c r="K196" s="22"/>
      <c r="L196" s="15"/>
      <c r="M196" s="15"/>
      <c r="N196" s="15"/>
      <c r="O196" s="15"/>
      <c r="P196" s="22"/>
      <c r="Q196" s="22"/>
      <c r="R196" s="22"/>
      <c r="AG196" s="20"/>
    </row>
    <row r="197" spans="1:33" ht="15.75" customHeight="1" x14ac:dyDescent="0.2">
      <c r="C197" s="22"/>
      <c r="D197" s="22"/>
      <c r="E197" s="22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</row>
    <row r="198" spans="1:33" ht="15.75" customHeight="1" x14ac:dyDescent="0.2">
      <c r="C198" s="22"/>
      <c r="D198" s="22"/>
      <c r="E198" s="22"/>
      <c r="F198" s="22"/>
      <c r="G198" s="22"/>
      <c r="H198" s="22"/>
      <c r="I198" s="22"/>
      <c r="J198" s="22"/>
      <c r="K198" s="22"/>
      <c r="L198" s="22"/>
      <c r="M198" s="22"/>
      <c r="N198" s="22"/>
      <c r="O198" s="22"/>
      <c r="P198" s="22"/>
      <c r="Q198" s="22"/>
      <c r="R198" s="22"/>
    </row>
    <row r="199" spans="1:33" ht="15.75" customHeight="1" x14ac:dyDescent="0.2">
      <c r="C199" s="22"/>
      <c r="D199" s="22"/>
      <c r="E199" s="22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</row>
    <row r="200" spans="1:33" ht="15.75" customHeight="1" x14ac:dyDescent="0.2">
      <c r="C200" s="22"/>
      <c r="D200" s="22"/>
      <c r="E200" s="22"/>
      <c r="F200" s="22"/>
      <c r="G200" s="22"/>
      <c r="H200" s="22"/>
      <c r="I200" s="22"/>
      <c r="J200" s="22"/>
      <c r="K200" s="22"/>
      <c r="L200" s="22"/>
      <c r="M200" s="22"/>
      <c r="N200" s="22"/>
      <c r="O200" s="22"/>
      <c r="P200" s="22"/>
      <c r="Q200" s="22"/>
      <c r="R200" s="22"/>
    </row>
    <row r="201" spans="1:33" ht="15.75" customHeight="1" x14ac:dyDescent="0.2">
      <c r="C201" s="22"/>
      <c r="D201" s="22"/>
      <c r="E201" s="22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</row>
    <row r="202" spans="1:33" ht="15.75" customHeight="1" x14ac:dyDescent="0.2">
      <c r="C202" s="22"/>
      <c r="D202" s="22"/>
      <c r="E202" s="22"/>
      <c r="F202" s="22"/>
      <c r="G202" s="22"/>
      <c r="H202" s="22"/>
      <c r="I202" s="22"/>
      <c r="J202" s="22"/>
      <c r="K202" s="22"/>
      <c r="L202" s="22"/>
      <c r="M202" s="22"/>
      <c r="N202" s="22"/>
      <c r="O202" s="22"/>
      <c r="P202" s="22"/>
      <c r="Q202" s="22"/>
      <c r="R202" s="22"/>
    </row>
    <row r="203" spans="1:33" ht="15.75" customHeight="1" x14ac:dyDescent="0.2">
      <c r="C203" s="22"/>
      <c r="D203" s="22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</row>
    <row r="204" spans="1:33" ht="15.75" customHeight="1" x14ac:dyDescent="0.2">
      <c r="C204" s="22"/>
      <c r="D204" s="22"/>
      <c r="E204" s="22"/>
      <c r="F204" s="22"/>
      <c r="G204" s="22"/>
      <c r="H204" s="22"/>
      <c r="I204" s="22"/>
      <c r="J204" s="22"/>
      <c r="K204" s="22"/>
      <c r="L204" s="22"/>
      <c r="M204" s="22"/>
      <c r="N204" s="22"/>
      <c r="O204" s="22"/>
      <c r="P204" s="22"/>
      <c r="Q204" s="22"/>
      <c r="R204" s="22"/>
    </row>
    <row r="205" spans="1:33" ht="15.75" customHeight="1" x14ac:dyDescent="0.2">
      <c r="C205" s="22"/>
      <c r="D205" s="22"/>
      <c r="E205" s="22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</row>
    <row r="206" spans="1:33" ht="15.75" customHeight="1" x14ac:dyDescent="0.2">
      <c r="C206" s="22"/>
      <c r="D206" s="22"/>
      <c r="E206" s="22"/>
      <c r="F206" s="22"/>
      <c r="G206" s="22"/>
      <c r="H206" s="22"/>
      <c r="I206" s="22"/>
      <c r="J206" s="22"/>
      <c r="K206" s="22"/>
      <c r="L206" s="22"/>
      <c r="M206" s="22"/>
      <c r="N206" s="22"/>
      <c r="O206" s="22"/>
      <c r="P206" s="22"/>
      <c r="Q206" s="22"/>
      <c r="R206" s="22"/>
    </row>
    <row r="207" spans="1:33" ht="15.75" customHeight="1" x14ac:dyDescent="0.2">
      <c r="C207" s="22"/>
      <c r="D207" s="22"/>
      <c r="E207" s="22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</row>
    <row r="208" spans="1:33" ht="15.75" customHeight="1" x14ac:dyDescent="0.2">
      <c r="C208" s="22"/>
      <c r="D208" s="22"/>
      <c r="E208" s="22"/>
      <c r="F208" s="22"/>
      <c r="G208" s="22"/>
      <c r="H208" s="22"/>
      <c r="I208" s="22"/>
      <c r="J208" s="22"/>
      <c r="K208" s="22"/>
      <c r="L208" s="22"/>
      <c r="M208" s="22"/>
      <c r="N208" s="22"/>
      <c r="O208" s="22"/>
      <c r="P208" s="22"/>
      <c r="Q208" s="22"/>
      <c r="R208" s="22"/>
    </row>
    <row r="209" spans="3:18" ht="15.75" customHeight="1" x14ac:dyDescent="0.2">
      <c r="C209" s="22"/>
      <c r="D209" s="22"/>
      <c r="E209" s="22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</row>
    <row r="210" spans="3:18" ht="15.75" customHeight="1" x14ac:dyDescent="0.2">
      <c r="C210" s="22"/>
      <c r="D210" s="22"/>
      <c r="E210" s="22"/>
      <c r="F210" s="22"/>
      <c r="G210" s="22"/>
      <c r="H210" s="22"/>
      <c r="I210" s="22"/>
      <c r="J210" s="22"/>
      <c r="K210" s="22"/>
      <c r="L210" s="22"/>
      <c r="M210" s="22"/>
      <c r="N210" s="22"/>
      <c r="O210" s="22"/>
      <c r="P210" s="22"/>
      <c r="Q210" s="22"/>
      <c r="R210" s="22"/>
    </row>
    <row r="211" spans="3:18" ht="15.75" customHeight="1" x14ac:dyDescent="0.2">
      <c r="C211" s="22"/>
      <c r="D211" s="22"/>
      <c r="E211" s="22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</row>
    <row r="212" spans="3:18" ht="15.75" customHeight="1" x14ac:dyDescent="0.2">
      <c r="C212" s="22"/>
      <c r="D212" s="22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  <c r="R212" s="22"/>
    </row>
    <row r="213" spans="3:18" ht="15.75" customHeight="1" x14ac:dyDescent="0.2">
      <c r="C213" s="22"/>
      <c r="D213" s="22"/>
      <c r="E213" s="22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</row>
    <row r="214" spans="3:18" ht="15.75" customHeight="1" x14ac:dyDescent="0.2">
      <c r="C214" s="22"/>
      <c r="D214" s="22"/>
      <c r="E214" s="22"/>
      <c r="F214" s="22"/>
      <c r="G214" s="22"/>
      <c r="H214" s="22"/>
      <c r="I214" s="22"/>
      <c r="J214" s="22"/>
      <c r="K214" s="22"/>
      <c r="L214" s="22"/>
      <c r="M214" s="22"/>
      <c r="N214" s="22"/>
      <c r="O214" s="22"/>
      <c r="P214" s="22"/>
      <c r="Q214" s="22"/>
      <c r="R214" s="22"/>
    </row>
    <row r="215" spans="3:18" ht="15.75" customHeight="1" x14ac:dyDescent="0.2">
      <c r="C215" s="22"/>
      <c r="D215" s="22"/>
      <c r="E215" s="22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</row>
    <row r="216" spans="3:18" ht="15.75" customHeight="1" x14ac:dyDescent="0.2">
      <c r="C216" s="22"/>
      <c r="D216" s="22"/>
      <c r="E216" s="22"/>
      <c r="F216" s="22"/>
      <c r="G216" s="22"/>
      <c r="H216" s="22"/>
      <c r="I216" s="22"/>
      <c r="J216" s="22"/>
      <c r="K216" s="22"/>
      <c r="L216" s="22"/>
      <c r="M216" s="22"/>
      <c r="N216" s="22"/>
      <c r="O216" s="22"/>
      <c r="P216" s="22"/>
      <c r="Q216" s="22"/>
      <c r="R216" s="22"/>
    </row>
    <row r="217" spans="3:18" ht="15.75" customHeight="1" x14ac:dyDescent="0.2">
      <c r="C217" s="22"/>
      <c r="D217" s="22"/>
      <c r="E217" s="22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</row>
    <row r="218" spans="3:18" ht="15.75" customHeight="1" x14ac:dyDescent="0.2">
      <c r="C218" s="22"/>
      <c r="D218" s="22"/>
      <c r="E218" s="22"/>
      <c r="F218" s="22"/>
      <c r="G218" s="22"/>
      <c r="H218" s="22"/>
      <c r="I218" s="22"/>
      <c r="J218" s="22"/>
      <c r="K218" s="22"/>
      <c r="L218" s="22"/>
      <c r="M218" s="22"/>
      <c r="N218" s="22"/>
      <c r="O218" s="22"/>
      <c r="P218" s="22"/>
      <c r="Q218" s="22"/>
      <c r="R218" s="22"/>
    </row>
    <row r="219" spans="3:18" ht="15.75" customHeight="1" x14ac:dyDescent="0.2">
      <c r="C219" s="22"/>
      <c r="D219" s="22"/>
      <c r="E219" s="22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</row>
    <row r="220" spans="3:18" ht="15.75" customHeight="1" x14ac:dyDescent="0.2">
      <c r="C220" s="22"/>
      <c r="D220" s="22"/>
      <c r="E220" s="22"/>
      <c r="F220" s="22"/>
      <c r="G220" s="22"/>
      <c r="H220" s="22"/>
      <c r="I220" s="22"/>
      <c r="J220" s="22"/>
      <c r="K220" s="22"/>
      <c r="L220" s="22"/>
      <c r="M220" s="22"/>
      <c r="N220" s="22"/>
      <c r="O220" s="22"/>
      <c r="P220" s="22"/>
      <c r="Q220" s="22"/>
      <c r="R220" s="22"/>
    </row>
    <row r="221" spans="3:18" ht="15.75" customHeight="1" x14ac:dyDescent="0.15"/>
    <row r="222" spans="3:18" ht="15.75" customHeight="1" x14ac:dyDescent="0.15"/>
    <row r="223" spans="3:18" ht="15.75" customHeight="1" x14ac:dyDescent="0.15"/>
    <row r="224" spans="3:18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AG1000"/>
  <sheetViews>
    <sheetView tabSelected="1" workbookViewId="0">
      <pane xSplit="2" ySplit="3" topLeftCell="C4" activePane="bottomRight" state="frozen"/>
      <selection activeCell="C4" sqref="C4:XFD31"/>
      <selection pane="topRight" activeCell="C4" sqref="C4:XFD31"/>
      <selection pane="bottomLeft" activeCell="C4" sqref="C4:XFD31"/>
      <selection pane="bottomRight" activeCell="C4" sqref="C4:XFD31"/>
    </sheetView>
  </sheetViews>
  <sheetFormatPr baseColWidth="10" defaultColWidth="14.5" defaultRowHeight="15" customHeight="1" x14ac:dyDescent="0.15"/>
  <cols>
    <col min="1" max="1" width="14.83203125" customWidth="1"/>
    <col min="2" max="2" width="19.832031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6.83203125" customWidth="1"/>
    <col min="16" max="16" width="11" customWidth="1"/>
    <col min="17" max="18" width="8.5" customWidth="1"/>
    <col min="19" max="19" width="8.33203125" customWidth="1"/>
    <col min="20" max="20" width="11.5" customWidth="1"/>
    <col min="21" max="21" width="13.33203125" customWidth="1"/>
    <col min="22" max="22" width="13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29" t="str">
        <f ca="1">IFERROR(__xludf.DUMMYFUNCTION("IFERROR(VLOOKUP(B2,IMPORTRANGE(""https://docs.google.com/spreadsheets/d/1x0DhHglkXKoEBOD2MBsuK_EyIr1ouxD2ftIpqOYFa-k/edit?usp=sharing"",""OllieShops-SKU-Specific Info!B1:BJ7000""),4,FALSE),"""")"),"Play Platoon Cornhole Scoreboard Metal Decal 2 Pack with 4 Magnetic Score Keepers for Corn Hole Boards")</f>
        <v>Play Platoon Cornhole Scoreboard Metal Decal 2 Pack with 4 Magnetic Score Keepers for Corn Hole Boards</v>
      </c>
      <c r="B1" s="30"/>
      <c r="C1" s="31" t="s">
        <v>0</v>
      </c>
      <c r="D1" s="33" t="s">
        <v>1</v>
      </c>
      <c r="E1" s="33" t="s">
        <v>2</v>
      </c>
      <c r="F1" s="35" t="s">
        <v>3</v>
      </c>
      <c r="G1" s="35" t="s">
        <v>4</v>
      </c>
      <c r="H1" s="36" t="s">
        <v>5</v>
      </c>
      <c r="I1" s="33" t="s">
        <v>6</v>
      </c>
      <c r="J1" s="33" t="s">
        <v>7</v>
      </c>
      <c r="K1" s="33" t="s">
        <v>8</v>
      </c>
      <c r="L1" s="33" t="s">
        <v>9</v>
      </c>
      <c r="M1" s="40" t="s">
        <v>10</v>
      </c>
      <c r="N1" s="41" t="s">
        <v>11</v>
      </c>
      <c r="O1" s="33" t="s">
        <v>12</v>
      </c>
      <c r="P1" s="33" t="s">
        <v>13</v>
      </c>
      <c r="Q1" s="33" t="s">
        <v>14</v>
      </c>
      <c r="R1" s="33" t="s">
        <v>15</v>
      </c>
      <c r="S1" s="47" t="s">
        <v>16</v>
      </c>
      <c r="T1" s="42" t="s">
        <v>17</v>
      </c>
      <c r="U1" s="42" t="s">
        <v>18</v>
      </c>
      <c r="V1" s="42" t="s">
        <v>19</v>
      </c>
      <c r="W1" s="42" t="s">
        <v>20</v>
      </c>
      <c r="X1" s="42" t="s">
        <v>21</v>
      </c>
      <c r="Y1" s="42" t="s">
        <v>22</v>
      </c>
      <c r="Z1" s="42" t="s">
        <v>23</v>
      </c>
      <c r="AA1" s="42" t="s">
        <v>24</v>
      </c>
      <c r="AB1" s="42" t="s">
        <v>25</v>
      </c>
      <c r="AC1" s="42" t="s">
        <v>26</v>
      </c>
      <c r="AD1" s="44" t="s">
        <v>27</v>
      </c>
      <c r="AE1" s="45" t="s">
        <v>28</v>
      </c>
      <c r="AF1" s="46" t="s">
        <v>29</v>
      </c>
      <c r="AG1" s="45" t="s">
        <v>30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IFERROR(__xludf.DUMMYFUNCTION("IFERROR(VLOOKUP(B2,IMPORTRANGE(""https://docs.google.com/spreadsheets/d/1x0DhHglkXKoEBOD2MBsuK_EyIr1ouxD2ftIpqOYFa-k/edit?usp=sharing"",""OllieShops-SKU-Specific Info!B1:BJ7000""),3,FALSE),"""")"),"B083M8DY7J")</f>
        <v>B083M8DY7J</v>
      </c>
      <c r="B2" s="3" t="s">
        <v>124</v>
      </c>
      <c r="C2" s="32"/>
      <c r="D2" s="34"/>
      <c r="E2" s="32"/>
      <c r="F2" s="34"/>
      <c r="G2" s="34"/>
      <c r="H2" s="37"/>
      <c r="I2" s="34"/>
      <c r="J2" s="34"/>
      <c r="K2" s="37"/>
      <c r="L2" s="37"/>
      <c r="M2" s="37"/>
      <c r="N2" s="34"/>
      <c r="O2" s="34"/>
      <c r="P2" s="32"/>
      <c r="Q2" s="34"/>
      <c r="R2" s="34"/>
      <c r="S2" s="30"/>
      <c r="T2" s="30"/>
      <c r="U2" s="43"/>
      <c r="V2" s="43"/>
      <c r="W2" s="30"/>
      <c r="X2" s="30"/>
      <c r="Y2" s="30"/>
      <c r="Z2" s="30"/>
      <c r="AA2" s="43"/>
      <c r="AB2" s="43"/>
      <c r="AC2" s="43"/>
      <c r="AD2" s="43"/>
      <c r="AE2" s="30"/>
      <c r="AF2" s="30"/>
      <c r="AG2" s="30"/>
    </row>
    <row r="3" spans="1:33" ht="16" x14ac:dyDescent="0.15">
      <c r="A3" s="38" t="s">
        <v>32</v>
      </c>
      <c r="B3" s="39"/>
      <c r="C3" s="4">
        <f>((AE31+AF31)/0.85)*-1</f>
        <v>9.3085294117647059</v>
      </c>
      <c r="D3" s="5">
        <f>SUM(D4:D99763)</f>
        <v>283</v>
      </c>
      <c r="E3" s="5"/>
      <c r="F3" s="6">
        <f t="shared" ref="F3:G3" si="0">SUM(F4:F99763)</f>
        <v>4467.17</v>
      </c>
      <c r="G3" s="6">
        <f t="shared" si="0"/>
        <v>-8.4200000000000017</v>
      </c>
      <c r="H3" s="7">
        <f>G3/F3*-1</f>
        <v>1.8848622282115974E-3</v>
      </c>
      <c r="I3" s="8">
        <f>J3/F3</f>
        <v>0.34530923451909523</v>
      </c>
      <c r="J3" s="6">
        <f>SUM(J4:J99763)</f>
        <v>1542.5550531666668</v>
      </c>
      <c r="K3" s="6">
        <f>J3/D3</f>
        <v>5.4507245694935218</v>
      </c>
      <c r="L3" s="5"/>
      <c r="M3" s="9"/>
      <c r="N3" s="10"/>
      <c r="O3" s="5" t="str">
        <f ca="1">IFERROR(__xludf.DUMMYFUNCTION("IFERROR(VLOOKUP(B2,IMPORTRANGE(""https://docs.google.com/spreadsheets/d/1owCo6kL_VFQ5nPTdNogErmCBLjNiktT1m3SzTrxu3R0/edit#gid=2146806407"",""Ollie Shops - Compiled!b1:g5000""),2,FALSE),"""")"),"")</f>
        <v/>
      </c>
      <c r="P3" s="5"/>
      <c r="Q3" s="11"/>
      <c r="R3" s="11"/>
      <c r="S3" s="23"/>
      <c r="T3" s="10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10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10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5">
        <f>SUM(W4:W99763)</f>
        <v>15</v>
      </c>
      <c r="X3" s="7">
        <f>AVERAGE(X4:X99763)</f>
        <v>2.8107606679035248E-2</v>
      </c>
      <c r="Y3" s="6">
        <f>ROUND(AVERAGE(Y4:Y99763),2)</f>
        <v>0.11</v>
      </c>
      <c r="Z3" s="5"/>
      <c r="AA3" s="5"/>
      <c r="AB3" s="5"/>
      <c r="AC3" s="5"/>
      <c r="AD3" s="5"/>
      <c r="AE3" s="12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Info!B2:BZ7000""),36,false)),"""")*-1"),-0.19892734875)</f>
        <v>-0.19892734875000001</v>
      </c>
      <c r="AG3" s="6">
        <f>SUM(AG4:AG99763)</f>
        <v>0</v>
      </c>
    </row>
    <row r="4" spans="1:33" s="52" customFormat="1" ht="15" hidden="1" customHeight="1" x14ac:dyDescent="0.2">
      <c r="A4" s="13" t="s">
        <v>33</v>
      </c>
      <c r="B4" s="13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48"/>
      <c r="T4" s="48"/>
      <c r="U4" s="49"/>
      <c r="V4" s="54"/>
      <c r="W4" s="48"/>
      <c r="X4" s="48"/>
      <c r="Y4" s="48"/>
      <c r="Z4" s="48"/>
      <c r="AA4" s="48"/>
      <c r="AB4" s="51"/>
      <c r="AC4" s="48"/>
      <c r="AD4" s="48"/>
      <c r="AE4" s="48"/>
      <c r="AF4" s="48"/>
      <c r="AG4" s="48"/>
    </row>
    <row r="5" spans="1:33" s="52" customFormat="1" ht="15.75" hidden="1" customHeight="1" x14ac:dyDescent="0.2">
      <c r="A5" s="13" t="s">
        <v>34</v>
      </c>
      <c r="B5" s="13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48"/>
      <c r="T5" s="48"/>
      <c r="U5" s="49"/>
      <c r="V5" s="54"/>
      <c r="W5" s="48"/>
      <c r="X5" s="48"/>
      <c r="Y5" s="48"/>
      <c r="Z5" s="48"/>
      <c r="AA5" s="48"/>
      <c r="AB5" s="51"/>
      <c r="AC5" s="48"/>
      <c r="AD5" s="48"/>
      <c r="AE5" s="48"/>
      <c r="AF5" s="48"/>
      <c r="AG5" s="48"/>
    </row>
    <row r="6" spans="1:33" s="52" customFormat="1" ht="15.75" hidden="1" customHeight="1" x14ac:dyDescent="0.2">
      <c r="A6" s="13" t="s">
        <v>35</v>
      </c>
      <c r="B6" s="13"/>
      <c r="C6" s="17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48"/>
      <c r="T6" s="48"/>
      <c r="U6" s="49"/>
      <c r="V6" s="54"/>
      <c r="W6" s="48"/>
      <c r="X6" s="48"/>
      <c r="Y6" s="48"/>
      <c r="Z6" s="48"/>
      <c r="AA6" s="48"/>
      <c r="AB6" s="51"/>
      <c r="AC6" s="48"/>
      <c r="AD6" s="48"/>
      <c r="AE6" s="48"/>
      <c r="AF6" s="48"/>
      <c r="AG6" s="48"/>
    </row>
    <row r="7" spans="1:33" s="52" customFormat="1" ht="15.75" hidden="1" customHeight="1" x14ac:dyDescent="0.2">
      <c r="A7" s="13" t="s">
        <v>36</v>
      </c>
      <c r="B7" s="13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48"/>
      <c r="T7" s="48"/>
      <c r="U7" s="49"/>
      <c r="V7" s="54"/>
      <c r="W7" s="48"/>
      <c r="X7" s="48"/>
      <c r="Y7" s="48"/>
      <c r="Z7" s="48"/>
      <c r="AA7" s="48"/>
      <c r="AB7" s="51"/>
      <c r="AC7" s="48"/>
      <c r="AD7" s="48"/>
      <c r="AE7" s="48"/>
      <c r="AF7" s="48"/>
      <c r="AG7" s="48"/>
    </row>
    <row r="8" spans="1:33" s="52" customFormat="1" ht="15.75" hidden="1" customHeight="1" x14ac:dyDescent="0.2">
      <c r="A8" s="13" t="s">
        <v>37</v>
      </c>
      <c r="B8" s="13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48"/>
      <c r="T8" s="48"/>
      <c r="U8" s="49"/>
      <c r="V8" s="54"/>
      <c r="W8" s="48"/>
      <c r="X8" s="48"/>
      <c r="Y8" s="48"/>
      <c r="Z8" s="48"/>
      <c r="AA8" s="48"/>
      <c r="AB8" s="51"/>
      <c r="AC8" s="48"/>
      <c r="AD8" s="48"/>
      <c r="AE8" s="48"/>
      <c r="AF8" s="48"/>
      <c r="AG8" s="48"/>
    </row>
    <row r="9" spans="1:33" s="52" customFormat="1" ht="15.75" hidden="1" customHeight="1" x14ac:dyDescent="0.2">
      <c r="A9" s="13" t="s">
        <v>38</v>
      </c>
      <c r="B9" s="13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48"/>
      <c r="T9" s="48"/>
      <c r="U9" s="49"/>
      <c r="V9" s="54"/>
      <c r="W9" s="48"/>
      <c r="X9" s="48"/>
      <c r="Y9" s="48"/>
      <c r="Z9" s="48"/>
      <c r="AA9" s="48"/>
      <c r="AB9" s="51"/>
      <c r="AC9" s="48"/>
      <c r="AD9" s="48"/>
      <c r="AE9" s="48"/>
      <c r="AF9" s="48"/>
      <c r="AG9" s="48"/>
    </row>
    <row r="10" spans="1:33" s="52" customFormat="1" ht="15.75" hidden="1" customHeight="1" x14ac:dyDescent="0.2">
      <c r="A10" s="13" t="s">
        <v>39</v>
      </c>
      <c r="B10" s="13"/>
      <c r="C10" s="17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48"/>
      <c r="T10" s="48"/>
      <c r="U10" s="49"/>
      <c r="V10" s="54"/>
      <c r="W10" s="48"/>
      <c r="X10" s="48"/>
      <c r="Y10" s="48"/>
      <c r="Z10" s="48"/>
      <c r="AA10" s="48"/>
      <c r="AB10" s="51"/>
      <c r="AC10" s="48"/>
      <c r="AD10" s="48"/>
      <c r="AE10" s="48"/>
      <c r="AF10" s="48"/>
      <c r="AG10" s="48"/>
    </row>
    <row r="11" spans="1:33" s="52" customFormat="1" ht="15.75" hidden="1" customHeight="1" x14ac:dyDescent="0.2">
      <c r="A11" s="13" t="s">
        <v>40</v>
      </c>
      <c r="B11" s="13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48"/>
      <c r="T11" s="48"/>
      <c r="U11" s="49"/>
      <c r="V11" s="54"/>
      <c r="W11" s="48"/>
      <c r="X11" s="48"/>
      <c r="Y11" s="48"/>
      <c r="Z11" s="48"/>
      <c r="AA11" s="48"/>
      <c r="AB11" s="51"/>
      <c r="AC11" s="48"/>
      <c r="AD11" s="48"/>
      <c r="AE11" s="48"/>
      <c r="AF11" s="48"/>
      <c r="AG11" s="48"/>
    </row>
    <row r="12" spans="1:33" s="52" customFormat="1" ht="15.75" hidden="1" customHeight="1" x14ac:dyDescent="0.2">
      <c r="A12" s="13" t="s">
        <v>41</v>
      </c>
      <c r="B12" s="13"/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48"/>
      <c r="T12" s="48"/>
      <c r="U12" s="49"/>
      <c r="V12" s="54"/>
      <c r="W12" s="48"/>
      <c r="X12" s="48"/>
      <c r="Y12" s="48"/>
      <c r="Z12" s="48"/>
      <c r="AA12" s="48"/>
      <c r="AB12" s="51"/>
      <c r="AC12" s="48"/>
      <c r="AD12" s="48"/>
      <c r="AE12" s="48"/>
      <c r="AF12" s="48"/>
      <c r="AG12" s="48"/>
    </row>
    <row r="13" spans="1:33" s="52" customFormat="1" ht="15.75" hidden="1" customHeight="1" x14ac:dyDescent="0.2">
      <c r="A13" s="13" t="s">
        <v>42</v>
      </c>
      <c r="B13" s="13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48"/>
      <c r="T13" s="48"/>
      <c r="U13" s="49"/>
      <c r="V13" s="54"/>
      <c r="W13" s="48"/>
      <c r="X13" s="48"/>
      <c r="Y13" s="48"/>
      <c r="Z13" s="48"/>
      <c r="AA13" s="48"/>
      <c r="AB13" s="51"/>
      <c r="AC13" s="48"/>
      <c r="AD13" s="48"/>
      <c r="AE13" s="48"/>
      <c r="AF13" s="48"/>
      <c r="AG13" s="48"/>
    </row>
    <row r="14" spans="1:33" s="52" customFormat="1" ht="15.75" hidden="1" customHeight="1" x14ac:dyDescent="0.2">
      <c r="A14" s="13" t="s">
        <v>43</v>
      </c>
      <c r="B14" s="13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48"/>
      <c r="T14" s="48"/>
      <c r="U14" s="49"/>
      <c r="V14" s="54"/>
      <c r="W14" s="48"/>
      <c r="X14" s="48"/>
      <c r="Y14" s="48"/>
      <c r="Z14" s="48"/>
      <c r="AA14" s="48"/>
      <c r="AB14" s="51"/>
      <c r="AC14" s="48"/>
      <c r="AD14" s="48"/>
      <c r="AE14" s="48"/>
      <c r="AF14" s="48"/>
      <c r="AG14" s="48"/>
    </row>
    <row r="15" spans="1:33" s="52" customFormat="1" ht="15.75" hidden="1" customHeight="1" x14ac:dyDescent="0.2">
      <c r="A15" s="13" t="s">
        <v>44</v>
      </c>
      <c r="B15" s="13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48"/>
      <c r="T15" s="48"/>
      <c r="U15" s="49"/>
      <c r="V15" s="54"/>
      <c r="W15" s="48"/>
      <c r="X15" s="48"/>
      <c r="Y15" s="48"/>
      <c r="Z15" s="48"/>
      <c r="AA15" s="48"/>
      <c r="AB15" s="51"/>
      <c r="AC15" s="48"/>
      <c r="AD15" s="48"/>
      <c r="AE15" s="48"/>
      <c r="AF15" s="48"/>
      <c r="AG15" s="48"/>
    </row>
    <row r="16" spans="1:33" s="52" customFormat="1" ht="15.75" hidden="1" customHeight="1" x14ac:dyDescent="0.2">
      <c r="A16" s="13" t="s">
        <v>45</v>
      </c>
      <c r="B16" s="13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48"/>
      <c r="T16" s="48"/>
      <c r="U16" s="49"/>
      <c r="V16" s="54"/>
      <c r="W16" s="48"/>
      <c r="X16" s="48"/>
      <c r="Y16" s="48"/>
      <c r="Z16" s="48"/>
      <c r="AA16" s="48"/>
      <c r="AB16" s="51"/>
      <c r="AC16" s="48"/>
      <c r="AD16" s="48"/>
      <c r="AE16" s="48"/>
      <c r="AF16" s="48"/>
      <c r="AG16" s="48"/>
    </row>
    <row r="17" spans="1:33" s="52" customFormat="1" ht="15.75" hidden="1" customHeight="1" x14ac:dyDescent="0.2">
      <c r="A17" s="13" t="s">
        <v>46</v>
      </c>
      <c r="B17" s="13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48"/>
      <c r="T17" s="48"/>
      <c r="U17" s="49"/>
      <c r="V17" s="54"/>
      <c r="W17" s="48"/>
      <c r="X17" s="48"/>
      <c r="Y17" s="48"/>
      <c r="Z17" s="48"/>
      <c r="AA17" s="48"/>
      <c r="AB17" s="51"/>
      <c r="AC17" s="48"/>
      <c r="AD17" s="48"/>
      <c r="AE17" s="48"/>
      <c r="AF17" s="48"/>
      <c r="AG17" s="48"/>
    </row>
    <row r="18" spans="1:33" s="52" customFormat="1" ht="15.75" hidden="1" customHeight="1" x14ac:dyDescent="0.2">
      <c r="A18" s="13" t="s">
        <v>47</v>
      </c>
      <c r="B18" s="13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48"/>
      <c r="T18" s="48"/>
      <c r="U18" s="49"/>
      <c r="V18" s="54"/>
      <c r="W18" s="48"/>
      <c r="X18" s="48"/>
      <c r="Y18" s="48"/>
      <c r="Z18" s="48"/>
      <c r="AA18" s="48"/>
      <c r="AB18" s="51"/>
      <c r="AC18" s="48"/>
      <c r="AD18" s="48"/>
      <c r="AE18" s="48"/>
      <c r="AF18" s="48"/>
      <c r="AG18" s="48"/>
    </row>
    <row r="19" spans="1:33" s="52" customFormat="1" ht="15.75" hidden="1" customHeight="1" x14ac:dyDescent="0.2">
      <c r="A19" s="13" t="s">
        <v>83</v>
      </c>
      <c r="B19" s="13"/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48"/>
      <c r="T19" s="48"/>
      <c r="U19" s="49"/>
      <c r="V19" s="54"/>
      <c r="W19" s="48"/>
      <c r="X19" s="48"/>
      <c r="Y19" s="48"/>
      <c r="Z19" s="48"/>
      <c r="AA19" s="48"/>
      <c r="AB19" s="51"/>
      <c r="AC19" s="48"/>
      <c r="AD19" s="48"/>
      <c r="AE19" s="48"/>
      <c r="AF19" s="48"/>
      <c r="AG19" s="48"/>
    </row>
    <row r="20" spans="1:33" s="52" customFormat="1" ht="15.75" hidden="1" customHeight="1" x14ac:dyDescent="0.2">
      <c r="A20" s="13" t="s">
        <v>49</v>
      </c>
      <c r="B20" s="13"/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48"/>
      <c r="T20" s="48"/>
      <c r="U20" s="49"/>
      <c r="V20" s="54"/>
      <c r="W20" s="48"/>
      <c r="X20" s="48"/>
      <c r="Y20" s="48"/>
      <c r="Z20" s="48"/>
      <c r="AA20" s="48"/>
      <c r="AB20" s="51"/>
      <c r="AC20" s="48"/>
      <c r="AD20" s="48"/>
      <c r="AE20" s="48"/>
      <c r="AF20" s="48"/>
      <c r="AG20" s="48"/>
    </row>
    <row r="21" spans="1:33" s="52" customFormat="1" ht="15.75" hidden="1" customHeight="1" x14ac:dyDescent="0.2">
      <c r="A21" s="13" t="s">
        <v>50</v>
      </c>
      <c r="B21" s="13"/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48"/>
      <c r="T21" s="48"/>
      <c r="U21" s="49"/>
      <c r="V21" s="54"/>
      <c r="W21" s="48"/>
      <c r="X21" s="48"/>
      <c r="Y21" s="48"/>
      <c r="Z21" s="48"/>
      <c r="AA21" s="48"/>
      <c r="AB21" s="51"/>
      <c r="AC21" s="48"/>
      <c r="AD21" s="48"/>
      <c r="AE21" s="48"/>
      <c r="AF21" s="48"/>
      <c r="AG21" s="48"/>
    </row>
    <row r="22" spans="1:33" s="52" customFormat="1" ht="15.75" hidden="1" customHeight="1" x14ac:dyDescent="0.2">
      <c r="A22" s="13" t="s">
        <v>51</v>
      </c>
      <c r="B22" s="13"/>
      <c r="C22" s="17"/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48"/>
      <c r="T22" s="48"/>
      <c r="U22" s="49"/>
      <c r="V22" s="54"/>
      <c r="W22" s="48"/>
      <c r="X22" s="48"/>
      <c r="Y22" s="48"/>
      <c r="Z22" s="48"/>
      <c r="AA22" s="48"/>
      <c r="AB22" s="51"/>
      <c r="AC22" s="48"/>
      <c r="AD22" s="48"/>
      <c r="AE22" s="48"/>
      <c r="AF22" s="48"/>
      <c r="AG22" s="48"/>
    </row>
    <row r="23" spans="1:33" s="52" customFormat="1" ht="15.75" hidden="1" customHeight="1" x14ac:dyDescent="0.2">
      <c r="A23" s="13" t="s">
        <v>52</v>
      </c>
      <c r="B23" s="13"/>
      <c r="C23" s="17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48"/>
      <c r="T23" s="48"/>
      <c r="U23" s="49"/>
      <c r="V23" s="54"/>
      <c r="W23" s="48"/>
      <c r="X23" s="48"/>
      <c r="Y23" s="48"/>
      <c r="Z23" s="48"/>
      <c r="AA23" s="48"/>
      <c r="AB23" s="51"/>
      <c r="AC23" s="48"/>
      <c r="AD23" s="48"/>
      <c r="AE23" s="48"/>
      <c r="AF23" s="48"/>
      <c r="AG23" s="48"/>
    </row>
    <row r="24" spans="1:33" s="52" customFormat="1" ht="15.75" hidden="1" customHeight="1" x14ac:dyDescent="0.2">
      <c r="A24" s="13" t="s">
        <v>53</v>
      </c>
      <c r="B24" s="13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48"/>
      <c r="T24" s="48"/>
      <c r="U24" s="49"/>
      <c r="V24" s="54"/>
      <c r="W24" s="48"/>
      <c r="X24" s="48"/>
      <c r="Y24" s="48"/>
      <c r="Z24" s="48"/>
      <c r="AA24" s="48"/>
      <c r="AB24" s="51"/>
      <c r="AC24" s="48"/>
      <c r="AD24" s="48"/>
      <c r="AE24" s="48"/>
      <c r="AF24" s="48"/>
      <c r="AG24" s="48"/>
    </row>
    <row r="25" spans="1:33" s="52" customFormat="1" ht="15.75" customHeight="1" x14ac:dyDescent="0.2">
      <c r="A25" s="13" t="s">
        <v>54</v>
      </c>
      <c r="B25" s="13" t="s">
        <v>98</v>
      </c>
      <c r="C25" s="17">
        <f t="shared" ref="C25:C31" si="1">IFERROR(F25/D25," - ")</f>
        <v>15.99</v>
      </c>
      <c r="D25" s="17">
        <v>12</v>
      </c>
      <c r="E25" s="17">
        <v>0</v>
      </c>
      <c r="F25" s="17">
        <v>191.88</v>
      </c>
      <c r="G25" s="17">
        <v>0</v>
      </c>
      <c r="H25" s="17">
        <f t="shared" ref="H25:H31" si="2">G25/F25*-1</f>
        <v>0</v>
      </c>
      <c r="I25" s="17">
        <f t="shared" ref="I25:I31" si="3">J25/F25</f>
        <v>0.35363865957890339</v>
      </c>
      <c r="J25" s="17">
        <f t="shared" ref="J25:J31" si="4">F25*0.85+G25+AF25*D25+D25*AE25+AG25+AD25</f>
        <v>67.85618599999998</v>
      </c>
      <c r="K25" s="17">
        <f t="shared" ref="K25:K31" si="5">J25/D25</f>
        <v>5.6546821666666647</v>
      </c>
      <c r="L25" s="17">
        <v>130</v>
      </c>
      <c r="M25" s="17">
        <f t="shared" ref="M25:M31" si="6">IFERROR(D25/L25,"-")</f>
        <v>9.2307692307692313E-2</v>
      </c>
      <c r="N25" s="17">
        <v>180</v>
      </c>
      <c r="O25" s="17">
        <f t="shared" ref="O25:P25" si="7">D25/7</f>
        <v>1.7142857142857142</v>
      </c>
      <c r="P25" s="17">
        <f t="shared" si="7"/>
        <v>0</v>
      </c>
      <c r="Q25" s="17">
        <f t="shared" ref="Q25:Q31" si="8">ROUNDDOWN(N25/(O25+P25),0)</f>
        <v>105</v>
      </c>
      <c r="R25" s="17"/>
      <c r="S25" s="48">
        <v>0</v>
      </c>
      <c r="T25" s="48" t="s">
        <v>56</v>
      </c>
      <c r="U25" s="49" t="s">
        <v>56</v>
      </c>
      <c r="V25" s="54" t="s">
        <v>56</v>
      </c>
      <c r="W25" s="48">
        <v>0</v>
      </c>
      <c r="X25" s="48">
        <f t="shared" ref="X25:X31" si="9">IFERROR(W25/D25,0)</f>
        <v>0</v>
      </c>
      <c r="Y25" s="48">
        <f t="shared" ref="Y25:Y31" si="10">IFERROR(G25/(W25+Z25)*-1,0)</f>
        <v>0</v>
      </c>
      <c r="Z25" s="48">
        <v>0</v>
      </c>
      <c r="AA25" s="48" t="s">
        <v>57</v>
      </c>
      <c r="AB25" s="51">
        <f t="shared" ref="AB25:AB31" si="11">IF(OR(AA25="UsLargeStandardSize",AA25="UsSmallStandardSize"),-0.69,-0.48)</f>
        <v>-0.69</v>
      </c>
      <c r="AC25" s="48">
        <v>1.7802777777777775E-2</v>
      </c>
      <c r="AD25" s="48">
        <f t="shared" ref="AD25:AD31" si="12">IFERROR(AB25*AC25*D25*2,0)</f>
        <v>-0.29481399999999991</v>
      </c>
      <c r="AE25" s="48">
        <v>-4.25</v>
      </c>
      <c r="AF25" s="48">
        <v>-3.6622499999999998</v>
      </c>
      <c r="AG25" s="48">
        <v>0</v>
      </c>
    </row>
    <row r="26" spans="1:33" s="52" customFormat="1" ht="15.75" customHeight="1" x14ac:dyDescent="0.2">
      <c r="A26" s="13" t="s">
        <v>58</v>
      </c>
      <c r="B26" s="13" t="s">
        <v>98</v>
      </c>
      <c r="C26" s="17">
        <f t="shared" si="1"/>
        <v>15.99</v>
      </c>
      <c r="D26" s="17">
        <v>26</v>
      </c>
      <c r="E26" s="17">
        <v>0</v>
      </c>
      <c r="F26" s="17">
        <v>415.74</v>
      </c>
      <c r="G26" s="17">
        <v>0</v>
      </c>
      <c r="H26" s="17">
        <f t="shared" si="2"/>
        <v>0</v>
      </c>
      <c r="I26" s="17">
        <f t="shared" si="3"/>
        <v>0.3536386595789035</v>
      </c>
      <c r="J26" s="17">
        <f t="shared" si="4"/>
        <v>147.02173633333334</v>
      </c>
      <c r="K26" s="17">
        <f t="shared" si="5"/>
        <v>5.6546821666666665</v>
      </c>
      <c r="L26" s="17">
        <v>111</v>
      </c>
      <c r="M26" s="17">
        <f t="shared" si="6"/>
        <v>0.23423423423423423</v>
      </c>
      <c r="N26" s="17">
        <v>163</v>
      </c>
      <c r="O26" s="17">
        <f t="shared" ref="O26:P26" si="13">D26/7</f>
        <v>3.7142857142857144</v>
      </c>
      <c r="P26" s="17">
        <f t="shared" si="13"/>
        <v>0</v>
      </c>
      <c r="Q26" s="17">
        <f t="shared" si="8"/>
        <v>43</v>
      </c>
      <c r="R26" s="17"/>
      <c r="S26" s="48">
        <v>9.0909090909090912E-2</v>
      </c>
      <c r="T26" s="48" t="s">
        <v>56</v>
      </c>
      <c r="U26" s="49" t="s">
        <v>56</v>
      </c>
      <c r="V26" s="54" t="s">
        <v>56</v>
      </c>
      <c r="W26" s="48">
        <v>0</v>
      </c>
      <c r="X26" s="48">
        <f t="shared" si="9"/>
        <v>0</v>
      </c>
      <c r="Y26" s="48">
        <f t="shared" si="10"/>
        <v>0</v>
      </c>
      <c r="Z26" s="48">
        <v>0</v>
      </c>
      <c r="AA26" s="48" t="s">
        <v>57</v>
      </c>
      <c r="AB26" s="51">
        <f t="shared" si="11"/>
        <v>-0.69</v>
      </c>
      <c r="AC26" s="48">
        <v>1.7802777777777775E-2</v>
      </c>
      <c r="AD26" s="48">
        <f t="shared" si="12"/>
        <v>-0.63876366666666651</v>
      </c>
      <c r="AE26" s="48">
        <v>-4.25</v>
      </c>
      <c r="AF26" s="48">
        <v>-3.6622499999999998</v>
      </c>
      <c r="AG26" s="48">
        <v>0</v>
      </c>
    </row>
    <row r="27" spans="1:33" s="52" customFormat="1" ht="15.75" customHeight="1" x14ac:dyDescent="0.2">
      <c r="A27" s="13" t="s">
        <v>60</v>
      </c>
      <c r="B27" s="13" t="s">
        <v>125</v>
      </c>
      <c r="C27" s="17">
        <f t="shared" si="1"/>
        <v>15.99</v>
      </c>
      <c r="D27" s="17">
        <v>47</v>
      </c>
      <c r="E27" s="17">
        <v>0</v>
      </c>
      <c r="F27" s="17">
        <v>751.53</v>
      </c>
      <c r="G27" s="17">
        <v>0</v>
      </c>
      <c r="H27" s="17">
        <f t="shared" si="2"/>
        <v>0</v>
      </c>
      <c r="I27" s="17">
        <f t="shared" si="3"/>
        <v>0.35363865957890339</v>
      </c>
      <c r="J27" s="17">
        <f t="shared" si="4"/>
        <v>265.77006183333327</v>
      </c>
      <c r="K27" s="17">
        <f t="shared" si="5"/>
        <v>5.6546821666666656</v>
      </c>
      <c r="L27" s="17">
        <v>91</v>
      </c>
      <c r="M27" s="17">
        <f t="shared" si="6"/>
        <v>0.51648351648351654</v>
      </c>
      <c r="N27" s="17">
        <v>91</v>
      </c>
      <c r="O27" s="17">
        <f t="shared" ref="O27:P27" si="14">D27/7</f>
        <v>6.7142857142857144</v>
      </c>
      <c r="P27" s="17">
        <f t="shared" si="14"/>
        <v>0</v>
      </c>
      <c r="Q27" s="17">
        <f t="shared" si="8"/>
        <v>13</v>
      </c>
      <c r="R27" s="17"/>
      <c r="S27" s="48">
        <v>1.36</v>
      </c>
      <c r="T27" s="48" t="s">
        <v>56</v>
      </c>
      <c r="U27" s="49" t="s">
        <v>56</v>
      </c>
      <c r="V27" s="54" t="s">
        <v>56</v>
      </c>
      <c r="W27" s="48">
        <v>0</v>
      </c>
      <c r="X27" s="48">
        <f t="shared" si="9"/>
        <v>0</v>
      </c>
      <c r="Y27" s="48">
        <f t="shared" si="10"/>
        <v>0</v>
      </c>
      <c r="Z27" s="48">
        <v>0</v>
      </c>
      <c r="AA27" s="48" t="s">
        <v>57</v>
      </c>
      <c r="AB27" s="51">
        <f t="shared" si="11"/>
        <v>-0.69</v>
      </c>
      <c r="AC27" s="48">
        <v>1.7802777777777775E-2</v>
      </c>
      <c r="AD27" s="48">
        <f t="shared" si="12"/>
        <v>-1.1546881666666664</v>
      </c>
      <c r="AE27" s="48">
        <v>-4.25</v>
      </c>
      <c r="AF27" s="48">
        <v>-3.6622499999999998</v>
      </c>
      <c r="AG27" s="48">
        <v>0</v>
      </c>
    </row>
    <row r="28" spans="1:33" s="52" customFormat="1" ht="15.75" customHeight="1" x14ac:dyDescent="0.2">
      <c r="A28" s="13" t="s">
        <v>61</v>
      </c>
      <c r="B28" s="13" t="s">
        <v>98</v>
      </c>
      <c r="C28" s="17">
        <f t="shared" si="1"/>
        <v>15.99</v>
      </c>
      <c r="D28" s="17">
        <v>19</v>
      </c>
      <c r="E28" s="17">
        <v>0</v>
      </c>
      <c r="F28" s="17">
        <v>303.81</v>
      </c>
      <c r="G28" s="17">
        <v>0</v>
      </c>
      <c r="H28" s="17">
        <f t="shared" si="2"/>
        <v>0</v>
      </c>
      <c r="I28" s="17">
        <f t="shared" si="3"/>
        <v>0.3536386595789035</v>
      </c>
      <c r="J28" s="17">
        <f t="shared" si="4"/>
        <v>107.43896116666667</v>
      </c>
      <c r="K28" s="17">
        <f t="shared" si="5"/>
        <v>5.6546821666666673</v>
      </c>
      <c r="L28" s="17">
        <v>128</v>
      </c>
      <c r="M28" s="17">
        <f t="shared" si="6"/>
        <v>0.1484375</v>
      </c>
      <c r="N28" s="17">
        <v>65</v>
      </c>
      <c r="O28" s="17">
        <f t="shared" ref="O28:P28" si="15">D28/7</f>
        <v>2.7142857142857144</v>
      </c>
      <c r="P28" s="17">
        <f t="shared" si="15"/>
        <v>0</v>
      </c>
      <c r="Q28" s="17">
        <f t="shared" si="8"/>
        <v>23</v>
      </c>
      <c r="R28" s="17"/>
      <c r="S28" s="48">
        <v>2.6301369863013702</v>
      </c>
      <c r="T28" s="48" t="s">
        <v>56</v>
      </c>
      <c r="U28" s="49" t="s">
        <v>56</v>
      </c>
      <c r="V28" s="54" t="s">
        <v>56</v>
      </c>
      <c r="W28" s="48">
        <v>0</v>
      </c>
      <c r="X28" s="48">
        <f t="shared" si="9"/>
        <v>0</v>
      </c>
      <c r="Y28" s="48">
        <f t="shared" si="10"/>
        <v>0</v>
      </c>
      <c r="Z28" s="48">
        <v>0</v>
      </c>
      <c r="AA28" s="48" t="s">
        <v>57</v>
      </c>
      <c r="AB28" s="51">
        <f t="shared" si="11"/>
        <v>-0.69</v>
      </c>
      <c r="AC28" s="48">
        <v>1.7802777777777775E-2</v>
      </c>
      <c r="AD28" s="48">
        <f t="shared" si="12"/>
        <v>-0.46678883333333321</v>
      </c>
      <c r="AE28" s="48">
        <v>-4.25</v>
      </c>
      <c r="AF28" s="48">
        <v>-3.6622499999999998</v>
      </c>
      <c r="AG28" s="48">
        <v>0</v>
      </c>
    </row>
    <row r="29" spans="1:33" s="52" customFormat="1" ht="15.75" customHeight="1" x14ac:dyDescent="0.2">
      <c r="A29" s="13" t="s">
        <v>62</v>
      </c>
      <c r="B29" s="13"/>
      <c r="C29" s="17">
        <f t="shared" si="1"/>
        <v>16.990000000000002</v>
      </c>
      <c r="D29" s="17">
        <v>21</v>
      </c>
      <c r="E29" s="17">
        <v>0</v>
      </c>
      <c r="F29" s="17">
        <v>356.79</v>
      </c>
      <c r="G29" s="17">
        <v>-1.89</v>
      </c>
      <c r="H29" s="17">
        <f t="shared" si="2"/>
        <v>5.2972336668628602E-3</v>
      </c>
      <c r="I29" s="17">
        <f t="shared" si="3"/>
        <v>0.37755633706101632</v>
      </c>
      <c r="J29" s="17">
        <f t="shared" si="4"/>
        <v>134.70832550000003</v>
      </c>
      <c r="K29" s="17">
        <f t="shared" si="5"/>
        <v>6.414682166666668</v>
      </c>
      <c r="L29" s="17">
        <v>109</v>
      </c>
      <c r="M29" s="17">
        <f t="shared" si="6"/>
        <v>0.19266055045871561</v>
      </c>
      <c r="N29" s="17">
        <v>1076</v>
      </c>
      <c r="O29" s="17">
        <f t="shared" ref="O29:P29" si="16">D29/7</f>
        <v>3</v>
      </c>
      <c r="P29" s="17">
        <f t="shared" si="16"/>
        <v>0</v>
      </c>
      <c r="Q29" s="17">
        <f t="shared" si="8"/>
        <v>358</v>
      </c>
      <c r="R29" s="17"/>
      <c r="S29" s="48">
        <v>1.9186991869918699</v>
      </c>
      <c r="T29" s="48" t="s">
        <v>56</v>
      </c>
      <c r="U29" s="49" t="s">
        <v>56</v>
      </c>
      <c r="V29" s="54" t="s">
        <v>56</v>
      </c>
      <c r="W29" s="48">
        <v>0</v>
      </c>
      <c r="X29" s="48">
        <f t="shared" si="9"/>
        <v>0</v>
      </c>
      <c r="Y29" s="48">
        <f t="shared" si="10"/>
        <v>0</v>
      </c>
      <c r="Z29" s="48">
        <v>0</v>
      </c>
      <c r="AA29" s="48" t="s">
        <v>57</v>
      </c>
      <c r="AB29" s="51">
        <f t="shared" si="11"/>
        <v>-0.69</v>
      </c>
      <c r="AC29" s="48">
        <v>1.7802777777777775E-2</v>
      </c>
      <c r="AD29" s="48">
        <f t="shared" si="12"/>
        <v>-0.5159244999999999</v>
      </c>
      <c r="AE29" s="48">
        <v>-4.25</v>
      </c>
      <c r="AF29" s="48">
        <v>-3.6622499999999998</v>
      </c>
      <c r="AG29" s="48">
        <v>0</v>
      </c>
    </row>
    <row r="30" spans="1:33" s="52" customFormat="1" ht="15.75" customHeight="1" x14ac:dyDescent="0.2">
      <c r="A30" s="13" t="s">
        <v>63</v>
      </c>
      <c r="B30" s="13"/>
      <c r="C30" s="17">
        <f t="shared" si="1"/>
        <v>15.49</v>
      </c>
      <c r="D30" s="17">
        <v>70</v>
      </c>
      <c r="E30" s="17">
        <v>0</v>
      </c>
      <c r="F30" s="17">
        <v>1084.3</v>
      </c>
      <c r="G30" s="17">
        <v>-3.66</v>
      </c>
      <c r="H30" s="17">
        <f t="shared" si="2"/>
        <v>3.3754495988195152E-3</v>
      </c>
      <c r="I30" s="17">
        <f t="shared" si="3"/>
        <v>0.33424121706784721</v>
      </c>
      <c r="J30" s="17">
        <f t="shared" si="4"/>
        <v>362.41775166666673</v>
      </c>
      <c r="K30" s="17">
        <f t="shared" si="5"/>
        <v>5.177396452380953</v>
      </c>
      <c r="L30" s="17">
        <v>111</v>
      </c>
      <c r="M30" s="17">
        <f t="shared" si="6"/>
        <v>0.63063063063063063</v>
      </c>
      <c r="N30" s="17">
        <v>1018</v>
      </c>
      <c r="O30" s="17">
        <f t="shared" ref="O30:P30" si="17">D30/7</f>
        <v>10</v>
      </c>
      <c r="P30" s="17">
        <f t="shared" si="17"/>
        <v>0</v>
      </c>
      <c r="Q30" s="17">
        <f t="shared" si="8"/>
        <v>101</v>
      </c>
      <c r="R30" s="17"/>
      <c r="S30" s="48">
        <v>0.24271844660194181</v>
      </c>
      <c r="T30" s="48" t="s">
        <v>56</v>
      </c>
      <c r="U30" s="49" t="s">
        <v>56</v>
      </c>
      <c r="V30" s="54" t="s">
        <v>56</v>
      </c>
      <c r="W30" s="48">
        <v>9</v>
      </c>
      <c r="X30" s="48">
        <f t="shared" si="9"/>
        <v>0.12857142857142856</v>
      </c>
      <c r="Y30" s="48">
        <f t="shared" si="10"/>
        <v>0.30499999999999999</v>
      </c>
      <c r="Z30" s="48">
        <v>3</v>
      </c>
      <c r="AA30" s="48" t="s">
        <v>57</v>
      </c>
      <c r="AB30" s="51">
        <f t="shared" si="11"/>
        <v>-0.69</v>
      </c>
      <c r="AC30" s="48">
        <v>1.7802777777777775E-2</v>
      </c>
      <c r="AD30" s="48">
        <f t="shared" si="12"/>
        <v>-1.719748333333333</v>
      </c>
      <c r="AE30" s="48">
        <v>-4.25</v>
      </c>
      <c r="AF30" s="48">
        <v>-3.6622499999999998</v>
      </c>
      <c r="AG30" s="48">
        <v>0</v>
      </c>
    </row>
    <row r="31" spans="1:33" s="52" customFormat="1" ht="15.75" customHeight="1" x14ac:dyDescent="0.2">
      <c r="A31" s="13" t="s">
        <v>64</v>
      </c>
      <c r="B31" s="13"/>
      <c r="C31" s="17">
        <f t="shared" si="1"/>
        <v>15.489999999999998</v>
      </c>
      <c r="D31" s="17">
        <v>88</v>
      </c>
      <c r="E31" s="17">
        <v>0</v>
      </c>
      <c r="F31" s="17">
        <v>1363.12</v>
      </c>
      <c r="G31" s="17">
        <v>-2.870000000000001</v>
      </c>
      <c r="H31" s="17">
        <f t="shared" si="2"/>
        <v>2.1054639356769774E-3</v>
      </c>
      <c r="I31" s="17">
        <f t="shared" si="3"/>
        <v>0.33551120273098967</v>
      </c>
      <c r="J31" s="17">
        <f t="shared" si="4"/>
        <v>457.34203066666657</v>
      </c>
      <c r="K31" s="17">
        <f t="shared" si="5"/>
        <v>5.1970685303030288</v>
      </c>
      <c r="L31" s="17">
        <v>155</v>
      </c>
      <c r="M31" s="17">
        <f t="shared" si="6"/>
        <v>0.56774193548387097</v>
      </c>
      <c r="N31" s="17">
        <v>756</v>
      </c>
      <c r="O31" s="17">
        <f t="shared" ref="O31:P31" si="18">D31/7</f>
        <v>12.571428571428571</v>
      </c>
      <c r="P31" s="17">
        <f t="shared" si="18"/>
        <v>0</v>
      </c>
      <c r="Q31" s="17">
        <f t="shared" si="8"/>
        <v>60</v>
      </c>
      <c r="R31" s="17" t="str">
        <f ca="1">IFERROR(__xludf.DUMMYFUNCTION("IFERROR(VLOOKUP($B$2,IMPORTRANGE(""https://docs.google.com/spreadsheets/d/1KiWZV1ko8G7lnRucBRBd29jj3Be6ltMfljMDqzOkQmI/edit#gid=1381463014"",""Lookup!A:F""),6,FALSE),"""")"),"")</f>
        <v/>
      </c>
      <c r="S31" s="48">
        <v>0.46139359698681731</v>
      </c>
      <c r="T31" s="48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1" s="49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1" s="54" t="str">
        <f ca="1">IFERROR(__xludf.DUMMYFUNCTION("IFERROR(VLOOKUP($B$2,IMPORTRANGE(""https://docs.google.com/spreadsheets/d/1KiWZV1ko8G7lnRucBRBd29jj3Be6ltMfljMDqzOkQmI/edit#gid=1381463014"",""Lookup!A:D""),2,FALSE),"""")"),"")</f>
        <v/>
      </c>
      <c r="W31" s="48">
        <v>6</v>
      </c>
      <c r="X31" s="48">
        <f t="shared" si="9"/>
        <v>6.8181818181818177E-2</v>
      </c>
      <c r="Y31" s="48">
        <f t="shared" si="10"/>
        <v>0.4783333333333335</v>
      </c>
      <c r="Z31" s="48">
        <v>0</v>
      </c>
      <c r="AA31" s="48" t="s">
        <v>57</v>
      </c>
      <c r="AB31" s="51">
        <f t="shared" si="11"/>
        <v>-0.69</v>
      </c>
      <c r="AC31" s="48">
        <v>1.7802777777777775E-2</v>
      </c>
      <c r="AD31" s="48">
        <f t="shared" si="12"/>
        <v>-2.161969333333333</v>
      </c>
      <c r="AE31" s="48">
        <v>-4.25</v>
      </c>
      <c r="AF31" s="48">
        <v>-3.6622499999999998</v>
      </c>
      <c r="AG31" s="48">
        <v>0</v>
      </c>
    </row>
    <row r="32" spans="1:33" ht="15.75" customHeight="1" x14ac:dyDescent="0.2">
      <c r="A32" s="13"/>
      <c r="B32" s="13"/>
      <c r="C32" s="24"/>
      <c r="D32" s="15"/>
      <c r="E32" s="15"/>
      <c r="F32" s="14"/>
      <c r="G32" s="14"/>
      <c r="H32" s="14"/>
      <c r="I32" s="15"/>
      <c r="J32" s="15"/>
      <c r="K32" s="15"/>
      <c r="L32" s="15"/>
      <c r="M32" s="16"/>
      <c r="N32" s="15"/>
      <c r="O32" s="15"/>
      <c r="P32" s="15"/>
      <c r="Q32" s="15"/>
      <c r="R32" s="15"/>
      <c r="S32" s="18"/>
      <c r="T32" s="13"/>
      <c r="U32" s="19"/>
      <c r="V32" s="1"/>
      <c r="W32" s="13"/>
      <c r="X32" s="13"/>
      <c r="Y32" s="13"/>
      <c r="Z32" s="13"/>
      <c r="AA32" s="13"/>
      <c r="AB32" s="13"/>
      <c r="AC32" s="13"/>
      <c r="AD32" s="13"/>
      <c r="AE32" s="20"/>
      <c r="AF32" s="20"/>
      <c r="AG32" s="20"/>
    </row>
    <row r="33" spans="1:33" ht="15.75" customHeight="1" x14ac:dyDescent="0.2">
      <c r="A33" s="13"/>
      <c r="B33" s="13"/>
      <c r="C33" s="24"/>
      <c r="D33" s="15"/>
      <c r="E33" s="15"/>
      <c r="F33" s="14"/>
      <c r="G33" s="14"/>
      <c r="H33" s="14"/>
      <c r="I33" s="15"/>
      <c r="J33" s="15"/>
      <c r="K33" s="15"/>
      <c r="L33" s="15"/>
      <c r="M33" s="16"/>
      <c r="N33" s="15"/>
      <c r="O33" s="15"/>
      <c r="P33" s="15"/>
      <c r="Q33" s="15"/>
      <c r="R33" s="15"/>
      <c r="S33" s="18"/>
      <c r="T33" s="13"/>
      <c r="U33" s="19"/>
      <c r="V33" s="1"/>
      <c r="W33" s="13"/>
      <c r="X33" s="13"/>
      <c r="Y33" s="13"/>
      <c r="Z33" s="13"/>
      <c r="AA33" s="13"/>
      <c r="AB33" s="13"/>
      <c r="AC33" s="13"/>
      <c r="AD33" s="13"/>
      <c r="AE33" s="20"/>
      <c r="AF33" s="20"/>
      <c r="AG33" s="20"/>
    </row>
    <row r="34" spans="1:33" ht="15.75" customHeight="1" x14ac:dyDescent="0.2">
      <c r="A34" s="13"/>
      <c r="B34" s="13"/>
      <c r="C34" s="24"/>
      <c r="D34" s="15"/>
      <c r="E34" s="15"/>
      <c r="F34" s="14"/>
      <c r="G34" s="14"/>
      <c r="H34" s="14"/>
      <c r="I34" s="15"/>
      <c r="J34" s="15"/>
      <c r="K34" s="15"/>
      <c r="L34" s="15"/>
      <c r="M34" s="16"/>
      <c r="N34" s="15"/>
      <c r="O34" s="15"/>
      <c r="P34" s="15"/>
      <c r="Q34" s="15"/>
      <c r="R34" s="15"/>
      <c r="S34" s="18"/>
      <c r="T34" s="13"/>
      <c r="U34" s="19"/>
      <c r="V34" s="1"/>
      <c r="W34" s="13"/>
      <c r="X34" s="13"/>
      <c r="Y34" s="13"/>
      <c r="Z34" s="13"/>
      <c r="AA34" s="13"/>
      <c r="AB34" s="13"/>
      <c r="AC34" s="13"/>
      <c r="AD34" s="13"/>
      <c r="AE34" s="20"/>
      <c r="AF34" s="20"/>
      <c r="AG34" s="20"/>
    </row>
    <row r="35" spans="1:33" ht="15.75" customHeight="1" x14ac:dyDescent="0.2">
      <c r="A35" s="13"/>
      <c r="B35" s="13"/>
      <c r="C35" s="24"/>
      <c r="D35" s="15"/>
      <c r="E35" s="15"/>
      <c r="F35" s="14"/>
      <c r="G35" s="14"/>
      <c r="H35" s="14"/>
      <c r="I35" s="15"/>
      <c r="J35" s="15"/>
      <c r="K35" s="15"/>
      <c r="L35" s="15"/>
      <c r="M35" s="16"/>
      <c r="N35" s="15"/>
      <c r="O35" s="15"/>
      <c r="P35" s="15"/>
      <c r="Q35" s="15"/>
      <c r="R35" s="15"/>
      <c r="S35" s="18"/>
      <c r="T35" s="13"/>
      <c r="U35" s="19"/>
      <c r="V35" s="1"/>
      <c r="W35" s="13"/>
      <c r="X35" s="13"/>
      <c r="Y35" s="13"/>
      <c r="Z35" s="13"/>
      <c r="AA35" s="13"/>
      <c r="AB35" s="13"/>
      <c r="AC35" s="13"/>
      <c r="AD35" s="13"/>
      <c r="AE35" s="20"/>
      <c r="AF35" s="20"/>
      <c r="AG35" s="20"/>
    </row>
    <row r="36" spans="1:33" ht="15.75" customHeight="1" x14ac:dyDescent="0.2">
      <c r="A36" s="13"/>
      <c r="B36" s="13"/>
      <c r="C36" s="24"/>
      <c r="D36" s="15"/>
      <c r="E36" s="15"/>
      <c r="F36" s="14"/>
      <c r="G36" s="14"/>
      <c r="H36" s="14"/>
      <c r="I36" s="15"/>
      <c r="J36" s="15"/>
      <c r="K36" s="15"/>
      <c r="L36" s="15"/>
      <c r="M36" s="16"/>
      <c r="N36" s="15"/>
      <c r="O36" s="15"/>
      <c r="P36" s="15"/>
      <c r="Q36" s="15"/>
      <c r="R36" s="15"/>
      <c r="S36" s="18"/>
      <c r="T36" s="13"/>
      <c r="U36" s="19"/>
      <c r="V36" s="1"/>
      <c r="W36" s="13"/>
      <c r="X36" s="13"/>
      <c r="Y36" s="13"/>
      <c r="Z36" s="13"/>
      <c r="AA36" s="13"/>
      <c r="AB36" s="13"/>
      <c r="AC36" s="13"/>
      <c r="AD36" s="13"/>
      <c r="AE36" s="20"/>
      <c r="AF36" s="20"/>
      <c r="AG36" s="20"/>
    </row>
    <row r="37" spans="1:33" ht="15.75" customHeight="1" x14ac:dyDescent="0.2">
      <c r="A37" s="13"/>
      <c r="B37" s="13"/>
      <c r="C37" s="24"/>
      <c r="D37" s="15"/>
      <c r="E37" s="15"/>
      <c r="F37" s="14"/>
      <c r="G37" s="14"/>
      <c r="H37" s="14"/>
      <c r="I37" s="15"/>
      <c r="J37" s="15"/>
      <c r="K37" s="15"/>
      <c r="L37" s="15"/>
      <c r="M37" s="16"/>
      <c r="N37" s="15"/>
      <c r="O37" s="15"/>
      <c r="P37" s="15"/>
      <c r="Q37" s="15"/>
      <c r="R37" s="15"/>
      <c r="S37" s="18"/>
      <c r="T37" s="13"/>
      <c r="U37" s="19"/>
      <c r="V37" s="1"/>
      <c r="W37" s="13"/>
      <c r="X37" s="13"/>
      <c r="Y37" s="13"/>
      <c r="Z37" s="13"/>
      <c r="AA37" s="13"/>
      <c r="AB37" s="13"/>
      <c r="AC37" s="13"/>
      <c r="AD37" s="13"/>
      <c r="AE37" s="20"/>
      <c r="AF37" s="20"/>
      <c r="AG37" s="20"/>
    </row>
    <row r="38" spans="1:33" ht="15.75" customHeight="1" x14ac:dyDescent="0.2">
      <c r="A38" s="13"/>
      <c r="B38" s="13"/>
      <c r="C38" s="24"/>
      <c r="D38" s="15"/>
      <c r="E38" s="15"/>
      <c r="F38" s="14"/>
      <c r="G38" s="14"/>
      <c r="H38" s="14"/>
      <c r="I38" s="15"/>
      <c r="J38" s="15"/>
      <c r="K38" s="15"/>
      <c r="L38" s="15"/>
      <c r="M38" s="16"/>
      <c r="N38" s="15"/>
      <c r="O38" s="15"/>
      <c r="P38" s="15"/>
      <c r="Q38" s="15"/>
      <c r="R38" s="15"/>
      <c r="S38" s="18"/>
      <c r="T38" s="13"/>
      <c r="U38" s="19"/>
      <c r="V38" s="1"/>
      <c r="W38" s="13"/>
      <c r="X38" s="13"/>
      <c r="Y38" s="13"/>
      <c r="Z38" s="13"/>
      <c r="AA38" s="13"/>
      <c r="AB38" s="13"/>
      <c r="AC38" s="13"/>
      <c r="AD38" s="13"/>
      <c r="AE38" s="20"/>
      <c r="AF38" s="20"/>
      <c r="AG38" s="20"/>
    </row>
    <row r="39" spans="1:33" ht="15.75" customHeight="1" x14ac:dyDescent="0.2">
      <c r="A39" s="13"/>
      <c r="B39" s="13"/>
      <c r="C39" s="24"/>
      <c r="D39" s="15"/>
      <c r="E39" s="15"/>
      <c r="F39" s="14"/>
      <c r="G39" s="14"/>
      <c r="H39" s="14"/>
      <c r="I39" s="15"/>
      <c r="J39" s="15"/>
      <c r="K39" s="15"/>
      <c r="L39" s="15"/>
      <c r="M39" s="16"/>
      <c r="N39" s="15"/>
      <c r="O39" s="15"/>
      <c r="P39" s="15"/>
      <c r="Q39" s="15"/>
      <c r="R39" s="15"/>
      <c r="S39" s="18"/>
      <c r="T39" s="13"/>
      <c r="U39" s="19"/>
      <c r="V39" s="1"/>
      <c r="W39" s="13"/>
      <c r="X39" s="13"/>
      <c r="Y39" s="13"/>
      <c r="Z39" s="13"/>
      <c r="AA39" s="13"/>
      <c r="AB39" s="13"/>
      <c r="AC39" s="13"/>
      <c r="AD39" s="13"/>
      <c r="AE39" s="20"/>
      <c r="AF39" s="20"/>
      <c r="AG39" s="20"/>
    </row>
    <row r="40" spans="1:33" ht="15.75" customHeight="1" x14ac:dyDescent="0.2">
      <c r="A40" s="13"/>
      <c r="B40" s="13"/>
      <c r="C40" s="24"/>
      <c r="D40" s="15"/>
      <c r="E40" s="15"/>
      <c r="F40" s="14"/>
      <c r="G40" s="14"/>
      <c r="H40" s="14"/>
      <c r="I40" s="15"/>
      <c r="J40" s="15"/>
      <c r="K40" s="15"/>
      <c r="L40" s="15"/>
      <c r="M40" s="16"/>
      <c r="N40" s="15"/>
      <c r="O40" s="15"/>
      <c r="P40" s="15"/>
      <c r="Q40" s="15"/>
      <c r="R40" s="15"/>
      <c r="S40" s="18"/>
      <c r="T40" s="13"/>
      <c r="U40" s="19"/>
      <c r="V40" s="1"/>
      <c r="W40" s="13"/>
      <c r="X40" s="13"/>
      <c r="Y40" s="13"/>
      <c r="Z40" s="13"/>
      <c r="AA40" s="13"/>
      <c r="AB40" s="13"/>
      <c r="AC40" s="13"/>
      <c r="AD40" s="13"/>
      <c r="AE40" s="20"/>
      <c r="AF40" s="20"/>
      <c r="AG40" s="20"/>
    </row>
    <row r="41" spans="1:33" ht="15.75" customHeight="1" x14ac:dyDescent="0.2">
      <c r="A41" s="13"/>
      <c r="B41" s="13"/>
      <c r="C41" s="24"/>
      <c r="D41" s="15"/>
      <c r="E41" s="15"/>
      <c r="F41" s="14"/>
      <c r="G41" s="14"/>
      <c r="H41" s="14"/>
      <c r="I41" s="15"/>
      <c r="J41" s="15"/>
      <c r="K41" s="15"/>
      <c r="L41" s="15"/>
      <c r="M41" s="16"/>
      <c r="N41" s="15"/>
      <c r="O41" s="15"/>
      <c r="P41" s="15"/>
      <c r="Q41" s="15"/>
      <c r="R41" s="15"/>
      <c r="S41" s="18"/>
      <c r="T41" s="13"/>
      <c r="U41" s="19"/>
      <c r="V41" s="1"/>
      <c r="W41" s="13"/>
      <c r="X41" s="13"/>
      <c r="Y41" s="13"/>
      <c r="Z41" s="13"/>
      <c r="AA41" s="13"/>
      <c r="AB41" s="13"/>
      <c r="AC41" s="13"/>
      <c r="AD41" s="13"/>
      <c r="AE41" s="20"/>
      <c r="AF41" s="20"/>
      <c r="AG41" s="20"/>
    </row>
    <row r="42" spans="1:33" ht="15.75" customHeight="1" x14ac:dyDescent="0.2">
      <c r="A42" s="13"/>
      <c r="B42" s="13"/>
      <c r="C42" s="24"/>
      <c r="D42" s="15"/>
      <c r="E42" s="15"/>
      <c r="F42" s="14"/>
      <c r="G42" s="14"/>
      <c r="H42" s="14"/>
      <c r="I42" s="15"/>
      <c r="J42" s="15"/>
      <c r="K42" s="15"/>
      <c r="L42" s="15"/>
      <c r="M42" s="16"/>
      <c r="N42" s="15"/>
      <c r="O42" s="15"/>
      <c r="P42" s="15"/>
      <c r="Q42" s="15"/>
      <c r="R42" s="15"/>
      <c r="S42" s="18"/>
      <c r="T42" s="13"/>
      <c r="U42" s="19"/>
      <c r="V42" s="1"/>
      <c r="W42" s="13"/>
      <c r="X42" s="13"/>
      <c r="Y42" s="13"/>
      <c r="Z42" s="13"/>
      <c r="AA42" s="13"/>
      <c r="AB42" s="13"/>
      <c r="AC42" s="13"/>
      <c r="AD42" s="13"/>
      <c r="AE42" s="20"/>
      <c r="AF42" s="20"/>
      <c r="AG42" s="20"/>
    </row>
    <row r="43" spans="1:33" ht="15.75" customHeight="1" x14ac:dyDescent="0.2">
      <c r="A43" s="13"/>
      <c r="B43" s="13"/>
      <c r="C43" s="24"/>
      <c r="D43" s="15"/>
      <c r="E43" s="15"/>
      <c r="F43" s="14"/>
      <c r="G43" s="14"/>
      <c r="H43" s="14"/>
      <c r="I43" s="15"/>
      <c r="J43" s="15"/>
      <c r="K43" s="15"/>
      <c r="L43" s="15"/>
      <c r="M43" s="16"/>
      <c r="N43" s="15"/>
      <c r="O43" s="15"/>
      <c r="P43" s="15"/>
      <c r="Q43" s="15"/>
      <c r="R43" s="15"/>
      <c r="S43" s="18"/>
      <c r="T43" s="13"/>
      <c r="U43" s="19"/>
      <c r="V43" s="1"/>
      <c r="W43" s="13"/>
      <c r="X43" s="13"/>
      <c r="Y43" s="13"/>
      <c r="Z43" s="13"/>
      <c r="AA43" s="13"/>
      <c r="AB43" s="13"/>
      <c r="AC43" s="13"/>
      <c r="AD43" s="13"/>
      <c r="AE43" s="20"/>
      <c r="AF43" s="20"/>
      <c r="AG43" s="20"/>
    </row>
    <row r="44" spans="1:33" ht="15.75" customHeight="1" x14ac:dyDescent="0.2">
      <c r="A44" s="13"/>
      <c r="B44" s="13"/>
      <c r="C44" s="24"/>
      <c r="D44" s="15"/>
      <c r="E44" s="15"/>
      <c r="F44" s="14"/>
      <c r="G44" s="14"/>
      <c r="H44" s="14"/>
      <c r="I44" s="15"/>
      <c r="J44" s="15"/>
      <c r="K44" s="15"/>
      <c r="L44" s="15"/>
      <c r="M44" s="16"/>
      <c r="N44" s="15"/>
      <c r="O44" s="15"/>
      <c r="P44" s="15"/>
      <c r="Q44" s="15"/>
      <c r="R44" s="15"/>
      <c r="S44" s="18"/>
      <c r="T44" s="13"/>
      <c r="U44" s="19"/>
      <c r="V44" s="1"/>
      <c r="W44" s="13"/>
      <c r="X44" s="13"/>
      <c r="Y44" s="13"/>
      <c r="Z44" s="13"/>
      <c r="AA44" s="13"/>
      <c r="AB44" s="13"/>
      <c r="AC44" s="13"/>
      <c r="AD44" s="13"/>
      <c r="AE44" s="20"/>
      <c r="AF44" s="20"/>
      <c r="AG44" s="20"/>
    </row>
    <row r="45" spans="1:33" ht="15.75" customHeight="1" x14ac:dyDescent="0.2">
      <c r="A45" s="13"/>
      <c r="B45" s="13"/>
      <c r="C45" s="24"/>
      <c r="D45" s="15"/>
      <c r="E45" s="15"/>
      <c r="F45" s="14"/>
      <c r="G45" s="14"/>
      <c r="H45" s="14"/>
      <c r="I45" s="15"/>
      <c r="J45" s="15"/>
      <c r="K45" s="15"/>
      <c r="L45" s="15"/>
      <c r="M45" s="16"/>
      <c r="N45" s="15"/>
      <c r="O45" s="15"/>
      <c r="P45" s="15"/>
      <c r="Q45" s="15"/>
      <c r="R45" s="15"/>
      <c r="S45" s="18"/>
      <c r="T45" s="13"/>
      <c r="U45" s="19"/>
      <c r="V45" s="1"/>
      <c r="W45" s="13"/>
      <c r="X45" s="13"/>
      <c r="Y45" s="13"/>
      <c r="Z45" s="13"/>
      <c r="AA45" s="13"/>
      <c r="AB45" s="13"/>
      <c r="AC45" s="13"/>
      <c r="AD45" s="13"/>
      <c r="AE45" s="20"/>
      <c r="AF45" s="20"/>
      <c r="AG45" s="20"/>
    </row>
    <row r="46" spans="1:33" ht="15.75" customHeight="1" x14ac:dyDescent="0.2">
      <c r="A46" s="13"/>
      <c r="B46" s="13"/>
      <c r="C46" s="24"/>
      <c r="D46" s="15"/>
      <c r="E46" s="15"/>
      <c r="F46" s="14"/>
      <c r="G46" s="14"/>
      <c r="H46" s="14"/>
      <c r="I46" s="15"/>
      <c r="J46" s="15"/>
      <c r="K46" s="15"/>
      <c r="L46" s="15"/>
      <c r="M46" s="16"/>
      <c r="N46" s="15"/>
      <c r="O46" s="15"/>
      <c r="P46" s="15"/>
      <c r="Q46" s="15"/>
      <c r="R46" s="15"/>
      <c r="S46" s="18"/>
      <c r="T46" s="13"/>
      <c r="U46" s="19"/>
      <c r="V46" s="1"/>
      <c r="W46" s="13"/>
      <c r="X46" s="13"/>
      <c r="Y46" s="13"/>
      <c r="Z46" s="13"/>
      <c r="AA46" s="13"/>
      <c r="AB46" s="13"/>
      <c r="AC46" s="13"/>
      <c r="AD46" s="13"/>
      <c r="AE46" s="20"/>
      <c r="AF46" s="20"/>
      <c r="AG46" s="20"/>
    </row>
    <row r="47" spans="1:33" ht="15.75" customHeight="1" x14ac:dyDescent="0.2">
      <c r="A47" s="13"/>
      <c r="B47" s="13"/>
      <c r="C47" s="24"/>
      <c r="D47" s="15"/>
      <c r="E47" s="15"/>
      <c r="F47" s="14"/>
      <c r="G47" s="14"/>
      <c r="H47" s="14"/>
      <c r="I47" s="15"/>
      <c r="J47" s="15"/>
      <c r="K47" s="15"/>
      <c r="L47" s="15"/>
      <c r="M47" s="16"/>
      <c r="N47" s="15"/>
      <c r="O47" s="15"/>
      <c r="P47" s="15"/>
      <c r="Q47" s="15"/>
      <c r="R47" s="15"/>
      <c r="S47" s="18"/>
      <c r="T47" s="13"/>
      <c r="U47" s="19"/>
      <c r="V47" s="1"/>
      <c r="W47" s="13"/>
      <c r="X47" s="13"/>
      <c r="Y47" s="13"/>
      <c r="Z47" s="13"/>
      <c r="AA47" s="13"/>
      <c r="AB47" s="13"/>
      <c r="AC47" s="13"/>
      <c r="AD47" s="13"/>
      <c r="AE47" s="20"/>
      <c r="AF47" s="20"/>
      <c r="AG47" s="20"/>
    </row>
    <row r="48" spans="1:33" ht="15.75" customHeight="1" x14ac:dyDescent="0.2">
      <c r="A48" s="13"/>
      <c r="B48" s="13"/>
      <c r="C48" s="24"/>
      <c r="D48" s="15"/>
      <c r="E48" s="15"/>
      <c r="F48" s="14"/>
      <c r="G48" s="14"/>
      <c r="H48" s="14"/>
      <c r="I48" s="15"/>
      <c r="J48" s="15"/>
      <c r="K48" s="15"/>
      <c r="L48" s="15"/>
      <c r="M48" s="16"/>
      <c r="N48" s="15"/>
      <c r="O48" s="15"/>
      <c r="P48" s="15"/>
      <c r="Q48" s="15"/>
      <c r="R48" s="15"/>
      <c r="S48" s="18"/>
      <c r="T48" s="13"/>
      <c r="U48" s="19"/>
      <c r="V48" s="1"/>
      <c r="W48" s="13"/>
      <c r="X48" s="13"/>
      <c r="Y48" s="13"/>
      <c r="Z48" s="13"/>
      <c r="AA48" s="13"/>
      <c r="AB48" s="13"/>
      <c r="AC48" s="13"/>
      <c r="AD48" s="13"/>
      <c r="AE48" s="20"/>
      <c r="AF48" s="20"/>
      <c r="AG48" s="20"/>
    </row>
    <row r="49" spans="1:33" ht="15.75" customHeight="1" x14ac:dyDescent="0.2">
      <c r="A49" s="13"/>
      <c r="B49" s="13"/>
      <c r="C49" s="24"/>
      <c r="D49" s="15"/>
      <c r="E49" s="15"/>
      <c r="F49" s="14"/>
      <c r="G49" s="14"/>
      <c r="H49" s="14"/>
      <c r="I49" s="15"/>
      <c r="J49" s="15"/>
      <c r="K49" s="15"/>
      <c r="L49" s="15"/>
      <c r="M49" s="16"/>
      <c r="N49" s="15"/>
      <c r="O49" s="15"/>
      <c r="P49" s="15"/>
      <c r="Q49" s="15"/>
      <c r="R49" s="15"/>
      <c r="S49" s="18"/>
      <c r="T49" s="13"/>
      <c r="U49" s="19"/>
      <c r="V49" s="1"/>
      <c r="W49" s="13"/>
      <c r="X49" s="13"/>
      <c r="Y49" s="13"/>
      <c r="Z49" s="13"/>
      <c r="AA49" s="13"/>
      <c r="AB49" s="13"/>
      <c r="AC49" s="13"/>
      <c r="AD49" s="13"/>
      <c r="AE49" s="20"/>
      <c r="AF49" s="20"/>
      <c r="AG49" s="20"/>
    </row>
    <row r="50" spans="1:33" ht="15.75" customHeight="1" x14ac:dyDescent="0.2">
      <c r="A50" s="13"/>
      <c r="B50" s="13"/>
      <c r="C50" s="24"/>
      <c r="D50" s="15"/>
      <c r="E50" s="15"/>
      <c r="F50" s="14"/>
      <c r="G50" s="14"/>
      <c r="H50" s="14"/>
      <c r="I50" s="15"/>
      <c r="J50" s="15"/>
      <c r="K50" s="15"/>
      <c r="L50" s="15"/>
      <c r="M50" s="16"/>
      <c r="N50" s="15"/>
      <c r="O50" s="15"/>
      <c r="P50" s="15"/>
      <c r="Q50" s="15"/>
      <c r="R50" s="15"/>
      <c r="S50" s="18"/>
      <c r="T50" s="13"/>
      <c r="U50" s="19"/>
      <c r="V50" s="1"/>
      <c r="W50" s="13"/>
      <c r="X50" s="13"/>
      <c r="Y50" s="13"/>
      <c r="Z50" s="13"/>
      <c r="AA50" s="13"/>
      <c r="AB50" s="13"/>
      <c r="AC50" s="13"/>
      <c r="AD50" s="13"/>
      <c r="AE50" s="20"/>
      <c r="AF50" s="20"/>
      <c r="AG50" s="20"/>
    </row>
    <row r="51" spans="1:33" ht="15.75" customHeight="1" x14ac:dyDescent="0.2">
      <c r="A51" s="13"/>
      <c r="B51" s="13"/>
      <c r="C51" s="24"/>
      <c r="D51" s="15"/>
      <c r="E51" s="15"/>
      <c r="F51" s="14"/>
      <c r="G51" s="14"/>
      <c r="H51" s="14"/>
      <c r="I51" s="15"/>
      <c r="J51" s="15"/>
      <c r="K51" s="15"/>
      <c r="L51" s="15"/>
      <c r="M51" s="16"/>
      <c r="N51" s="15"/>
      <c r="O51" s="15"/>
      <c r="P51" s="15"/>
      <c r="Q51" s="15"/>
      <c r="R51" s="15"/>
      <c r="S51" s="18"/>
      <c r="T51" s="13"/>
      <c r="U51" s="19"/>
      <c r="V51" s="1"/>
      <c r="W51" s="13"/>
      <c r="X51" s="13"/>
      <c r="Y51" s="13"/>
      <c r="Z51" s="13"/>
      <c r="AA51" s="13"/>
      <c r="AB51" s="13"/>
      <c r="AC51" s="13"/>
      <c r="AD51" s="13"/>
      <c r="AE51" s="20"/>
      <c r="AF51" s="20"/>
      <c r="AG51" s="20"/>
    </row>
    <row r="52" spans="1:33" ht="15.75" customHeight="1" x14ac:dyDescent="0.2">
      <c r="A52" s="13"/>
      <c r="B52" s="13"/>
      <c r="C52" s="24"/>
      <c r="D52" s="15"/>
      <c r="E52" s="15"/>
      <c r="F52" s="14"/>
      <c r="G52" s="14"/>
      <c r="H52" s="14"/>
      <c r="I52" s="15"/>
      <c r="J52" s="15"/>
      <c r="K52" s="15"/>
      <c r="L52" s="15"/>
      <c r="M52" s="16"/>
      <c r="N52" s="15"/>
      <c r="O52" s="15"/>
      <c r="P52" s="15"/>
      <c r="Q52" s="15"/>
      <c r="R52" s="15"/>
      <c r="S52" s="18"/>
      <c r="T52" s="13"/>
      <c r="U52" s="19"/>
      <c r="V52" s="1"/>
      <c r="W52" s="13"/>
      <c r="X52" s="13"/>
      <c r="Y52" s="13"/>
      <c r="Z52" s="13"/>
      <c r="AA52" s="13"/>
      <c r="AB52" s="13"/>
      <c r="AC52" s="13"/>
      <c r="AD52" s="13"/>
      <c r="AE52" s="20"/>
      <c r="AF52" s="20"/>
      <c r="AG52" s="20"/>
    </row>
    <row r="53" spans="1:33" ht="15.75" customHeight="1" x14ac:dyDescent="0.2">
      <c r="A53" s="13"/>
      <c r="B53" s="13"/>
      <c r="C53" s="24"/>
      <c r="D53" s="15"/>
      <c r="E53" s="15"/>
      <c r="F53" s="14"/>
      <c r="G53" s="14"/>
      <c r="H53" s="14"/>
      <c r="I53" s="15"/>
      <c r="J53" s="15"/>
      <c r="K53" s="15"/>
      <c r="L53" s="15"/>
      <c r="M53" s="16"/>
      <c r="N53" s="15"/>
      <c r="O53" s="15"/>
      <c r="P53" s="15"/>
      <c r="Q53" s="15"/>
      <c r="R53" s="15"/>
      <c r="S53" s="18"/>
      <c r="T53" s="13"/>
      <c r="U53" s="19"/>
      <c r="V53" s="1"/>
      <c r="W53" s="13"/>
      <c r="X53" s="13"/>
      <c r="Y53" s="13"/>
      <c r="Z53" s="13"/>
      <c r="AA53" s="13"/>
      <c r="AB53" s="13"/>
      <c r="AC53" s="13"/>
      <c r="AD53" s="13"/>
      <c r="AE53" s="20"/>
      <c r="AF53" s="20"/>
      <c r="AG53" s="20"/>
    </row>
    <row r="54" spans="1:33" ht="15.75" customHeight="1" x14ac:dyDescent="0.2">
      <c r="A54" s="13"/>
      <c r="B54" s="13"/>
      <c r="C54" s="24"/>
      <c r="D54" s="15"/>
      <c r="E54" s="15"/>
      <c r="F54" s="14"/>
      <c r="G54" s="14"/>
      <c r="H54" s="14"/>
      <c r="I54" s="15"/>
      <c r="J54" s="15"/>
      <c r="K54" s="15"/>
      <c r="L54" s="15"/>
      <c r="M54" s="16"/>
      <c r="N54" s="15"/>
      <c r="O54" s="15"/>
      <c r="P54" s="15"/>
      <c r="Q54" s="15"/>
      <c r="R54" s="15"/>
      <c r="S54" s="18"/>
      <c r="T54" s="13"/>
      <c r="U54" s="19"/>
      <c r="V54" s="1"/>
      <c r="W54" s="13"/>
      <c r="X54" s="13"/>
      <c r="Y54" s="13"/>
      <c r="Z54" s="13"/>
      <c r="AA54" s="13"/>
      <c r="AB54" s="13"/>
      <c r="AC54" s="13"/>
      <c r="AD54" s="13"/>
      <c r="AE54" s="20"/>
      <c r="AF54" s="20"/>
      <c r="AG54" s="20"/>
    </row>
    <row r="55" spans="1:33" ht="15.75" customHeight="1" x14ac:dyDescent="0.2">
      <c r="A55" s="13"/>
      <c r="B55" s="13"/>
      <c r="C55" s="24"/>
      <c r="D55" s="15"/>
      <c r="E55" s="15"/>
      <c r="F55" s="14"/>
      <c r="G55" s="14"/>
      <c r="H55" s="14"/>
      <c r="I55" s="15"/>
      <c r="J55" s="15"/>
      <c r="K55" s="15"/>
      <c r="L55" s="15"/>
      <c r="M55" s="16"/>
      <c r="N55" s="15"/>
      <c r="O55" s="15"/>
      <c r="P55" s="15"/>
      <c r="Q55" s="15"/>
      <c r="R55" s="15"/>
      <c r="S55" s="18"/>
      <c r="T55" s="13"/>
      <c r="U55" s="19"/>
      <c r="V55" s="1"/>
      <c r="W55" s="13"/>
      <c r="X55" s="13"/>
      <c r="Y55" s="13"/>
      <c r="Z55" s="13"/>
      <c r="AA55" s="13"/>
      <c r="AB55" s="13"/>
      <c r="AC55" s="13"/>
      <c r="AD55" s="13"/>
      <c r="AE55" s="20"/>
      <c r="AF55" s="20"/>
      <c r="AG55" s="20"/>
    </row>
    <row r="56" spans="1:33" ht="15.75" customHeight="1" x14ac:dyDescent="0.2">
      <c r="A56" s="13"/>
      <c r="B56" s="13"/>
      <c r="C56" s="24"/>
      <c r="D56" s="15"/>
      <c r="E56" s="15"/>
      <c r="F56" s="14"/>
      <c r="G56" s="14"/>
      <c r="H56" s="14"/>
      <c r="I56" s="15"/>
      <c r="J56" s="15"/>
      <c r="K56" s="15"/>
      <c r="L56" s="15"/>
      <c r="M56" s="16"/>
      <c r="N56" s="15"/>
      <c r="O56" s="15"/>
      <c r="P56" s="15"/>
      <c r="Q56" s="15"/>
      <c r="R56" s="15"/>
      <c r="S56" s="18"/>
      <c r="T56" s="13"/>
      <c r="U56" s="19"/>
      <c r="V56" s="1"/>
      <c r="W56" s="13"/>
      <c r="X56" s="13"/>
      <c r="Y56" s="13"/>
      <c r="Z56" s="13"/>
      <c r="AA56" s="13"/>
      <c r="AB56" s="13"/>
      <c r="AC56" s="13"/>
      <c r="AD56" s="13"/>
      <c r="AE56" s="20"/>
      <c r="AF56" s="20"/>
      <c r="AG56" s="20"/>
    </row>
    <row r="57" spans="1:33" ht="15.75" customHeight="1" x14ac:dyDescent="0.2">
      <c r="A57" s="13"/>
      <c r="B57" s="13"/>
      <c r="C57" s="24"/>
      <c r="D57" s="15"/>
      <c r="E57" s="15"/>
      <c r="F57" s="14"/>
      <c r="G57" s="14"/>
      <c r="H57" s="14"/>
      <c r="I57" s="15"/>
      <c r="J57" s="15"/>
      <c r="K57" s="15"/>
      <c r="L57" s="15"/>
      <c r="M57" s="16"/>
      <c r="N57" s="15"/>
      <c r="O57" s="15"/>
      <c r="P57" s="15"/>
      <c r="Q57" s="15"/>
      <c r="R57" s="15"/>
      <c r="S57" s="18"/>
      <c r="T57" s="13"/>
      <c r="U57" s="19"/>
      <c r="V57" s="1"/>
      <c r="W57" s="13"/>
      <c r="X57" s="13"/>
      <c r="Y57" s="13"/>
      <c r="Z57" s="13"/>
      <c r="AA57" s="13"/>
      <c r="AB57" s="13"/>
      <c r="AC57" s="13"/>
      <c r="AD57" s="13"/>
      <c r="AE57" s="20"/>
      <c r="AF57" s="20"/>
      <c r="AG57" s="20"/>
    </row>
    <row r="58" spans="1:33" ht="15.75" customHeight="1" x14ac:dyDescent="0.2">
      <c r="A58" s="13"/>
      <c r="B58" s="13"/>
      <c r="C58" s="24"/>
      <c r="D58" s="15"/>
      <c r="E58" s="15"/>
      <c r="F58" s="14"/>
      <c r="G58" s="14"/>
      <c r="H58" s="14"/>
      <c r="I58" s="15"/>
      <c r="J58" s="15"/>
      <c r="K58" s="15"/>
      <c r="L58" s="15"/>
      <c r="M58" s="16"/>
      <c r="N58" s="15"/>
      <c r="O58" s="15"/>
      <c r="P58" s="15"/>
      <c r="Q58" s="15"/>
      <c r="R58" s="15"/>
      <c r="S58" s="18"/>
      <c r="T58" s="13"/>
      <c r="U58" s="19"/>
      <c r="V58" s="1"/>
      <c r="W58" s="13"/>
      <c r="X58" s="13"/>
      <c r="Y58" s="13"/>
      <c r="Z58" s="13"/>
      <c r="AA58" s="13"/>
      <c r="AB58" s="13"/>
      <c r="AC58" s="13"/>
      <c r="AD58" s="13"/>
      <c r="AE58" s="20"/>
      <c r="AF58" s="20"/>
      <c r="AG58" s="20"/>
    </row>
    <row r="59" spans="1:33" ht="15.75" customHeight="1" x14ac:dyDescent="0.2">
      <c r="A59" s="13"/>
      <c r="B59" s="13"/>
      <c r="C59" s="24"/>
      <c r="D59" s="15"/>
      <c r="E59" s="15"/>
      <c r="F59" s="14"/>
      <c r="G59" s="14"/>
      <c r="H59" s="14"/>
      <c r="I59" s="15"/>
      <c r="J59" s="15"/>
      <c r="K59" s="15"/>
      <c r="L59" s="15"/>
      <c r="M59" s="16"/>
      <c r="N59" s="15"/>
      <c r="O59" s="15"/>
      <c r="P59" s="15"/>
      <c r="Q59" s="15"/>
      <c r="R59" s="15"/>
      <c r="S59" s="18"/>
      <c r="T59" s="13"/>
      <c r="U59" s="19"/>
      <c r="V59" s="1"/>
      <c r="W59" s="13"/>
      <c r="X59" s="13"/>
      <c r="Y59" s="13"/>
      <c r="Z59" s="13"/>
      <c r="AA59" s="13"/>
      <c r="AB59" s="13"/>
      <c r="AC59" s="13"/>
      <c r="AD59" s="13"/>
      <c r="AE59" s="20"/>
      <c r="AF59" s="20"/>
      <c r="AG59" s="20"/>
    </row>
    <row r="60" spans="1:33" ht="15.75" customHeight="1" x14ac:dyDescent="0.2">
      <c r="A60" s="13"/>
      <c r="B60" s="13"/>
      <c r="C60" s="24"/>
      <c r="D60" s="15"/>
      <c r="E60" s="15"/>
      <c r="F60" s="14"/>
      <c r="G60" s="14"/>
      <c r="H60" s="14"/>
      <c r="I60" s="15"/>
      <c r="J60" s="15"/>
      <c r="K60" s="15"/>
      <c r="L60" s="15"/>
      <c r="M60" s="16"/>
      <c r="N60" s="15"/>
      <c r="O60" s="15"/>
      <c r="P60" s="15"/>
      <c r="Q60" s="15"/>
      <c r="R60" s="15"/>
      <c r="S60" s="18"/>
      <c r="T60" s="13"/>
      <c r="U60" s="19"/>
      <c r="V60" s="1"/>
      <c r="W60" s="13"/>
      <c r="X60" s="13"/>
      <c r="Y60" s="13"/>
      <c r="Z60" s="13"/>
      <c r="AA60" s="13"/>
      <c r="AB60" s="13"/>
      <c r="AC60" s="13"/>
      <c r="AD60" s="13"/>
      <c r="AE60" s="20"/>
      <c r="AF60" s="20"/>
      <c r="AG60" s="20"/>
    </row>
    <row r="61" spans="1:33" ht="15.75" customHeight="1" x14ac:dyDescent="0.2">
      <c r="A61" s="13"/>
      <c r="B61" s="13"/>
      <c r="C61" s="24"/>
      <c r="D61" s="15"/>
      <c r="E61" s="15"/>
      <c r="F61" s="14"/>
      <c r="G61" s="14"/>
      <c r="H61" s="14"/>
      <c r="I61" s="15"/>
      <c r="J61" s="15"/>
      <c r="K61" s="15"/>
      <c r="L61" s="15"/>
      <c r="M61" s="16"/>
      <c r="N61" s="15"/>
      <c r="O61" s="15"/>
      <c r="P61" s="15"/>
      <c r="Q61" s="15"/>
      <c r="R61" s="15"/>
      <c r="S61" s="18"/>
      <c r="T61" s="13"/>
      <c r="U61" s="19"/>
      <c r="V61" s="1"/>
      <c r="W61" s="13"/>
      <c r="X61" s="13"/>
      <c r="Y61" s="13"/>
      <c r="Z61" s="13"/>
      <c r="AA61" s="13"/>
      <c r="AB61" s="13"/>
      <c r="AC61" s="13"/>
      <c r="AD61" s="13"/>
      <c r="AE61" s="20"/>
      <c r="AF61" s="20"/>
      <c r="AG61" s="20"/>
    </row>
    <row r="62" spans="1:33" ht="15.75" customHeight="1" x14ac:dyDescent="0.2">
      <c r="A62" s="13"/>
      <c r="B62" s="13"/>
      <c r="C62" s="24"/>
      <c r="D62" s="15"/>
      <c r="E62" s="15"/>
      <c r="F62" s="14"/>
      <c r="G62" s="14"/>
      <c r="H62" s="14"/>
      <c r="I62" s="15"/>
      <c r="J62" s="15"/>
      <c r="K62" s="15"/>
      <c r="L62" s="15"/>
      <c r="M62" s="16"/>
      <c r="N62" s="15"/>
      <c r="O62" s="15"/>
      <c r="P62" s="15"/>
      <c r="Q62" s="15"/>
      <c r="R62" s="15"/>
      <c r="S62" s="18"/>
      <c r="T62" s="13"/>
      <c r="U62" s="19"/>
      <c r="V62" s="1"/>
      <c r="W62" s="13"/>
      <c r="X62" s="13"/>
      <c r="Y62" s="13"/>
      <c r="Z62" s="13"/>
      <c r="AA62" s="13"/>
      <c r="AB62" s="13"/>
      <c r="AC62" s="13"/>
      <c r="AD62" s="13"/>
      <c r="AE62" s="20"/>
      <c r="AF62" s="20"/>
      <c r="AG62" s="20"/>
    </row>
    <row r="63" spans="1:33" ht="15.75" customHeight="1" x14ac:dyDescent="0.2">
      <c r="A63" s="13"/>
      <c r="B63" s="13"/>
      <c r="C63" s="24"/>
      <c r="D63" s="15"/>
      <c r="E63" s="15"/>
      <c r="F63" s="14"/>
      <c r="G63" s="14"/>
      <c r="H63" s="14"/>
      <c r="I63" s="15"/>
      <c r="J63" s="15"/>
      <c r="K63" s="15"/>
      <c r="L63" s="15"/>
      <c r="M63" s="16"/>
      <c r="N63" s="15"/>
      <c r="O63" s="15"/>
      <c r="P63" s="15"/>
      <c r="Q63" s="15"/>
      <c r="R63" s="15"/>
      <c r="S63" s="18"/>
      <c r="T63" s="13"/>
      <c r="U63" s="19"/>
      <c r="V63" s="1"/>
      <c r="W63" s="13"/>
      <c r="X63" s="13"/>
      <c r="Y63" s="13"/>
      <c r="Z63" s="13"/>
      <c r="AA63" s="13"/>
      <c r="AB63" s="13"/>
      <c r="AC63" s="13"/>
      <c r="AD63" s="13"/>
      <c r="AE63" s="20"/>
      <c r="AF63" s="20"/>
      <c r="AG63" s="20"/>
    </row>
    <row r="64" spans="1:33" ht="15.75" customHeight="1" x14ac:dyDescent="0.2">
      <c r="A64" s="13"/>
      <c r="B64" s="13"/>
      <c r="C64" s="24"/>
      <c r="D64" s="15"/>
      <c r="E64" s="15"/>
      <c r="F64" s="14"/>
      <c r="G64" s="14"/>
      <c r="H64" s="14"/>
      <c r="I64" s="15"/>
      <c r="J64" s="15"/>
      <c r="K64" s="15"/>
      <c r="L64" s="15"/>
      <c r="M64" s="16"/>
      <c r="N64" s="15"/>
      <c r="O64" s="15"/>
      <c r="P64" s="15"/>
      <c r="Q64" s="15"/>
      <c r="R64" s="15"/>
      <c r="S64" s="18"/>
      <c r="T64" s="13"/>
      <c r="U64" s="19"/>
      <c r="V64" s="1"/>
      <c r="W64" s="13"/>
      <c r="X64" s="13"/>
      <c r="Y64" s="13"/>
      <c r="Z64" s="13"/>
      <c r="AA64" s="13"/>
      <c r="AB64" s="13"/>
      <c r="AC64" s="13"/>
      <c r="AD64" s="13"/>
      <c r="AE64" s="20"/>
      <c r="AF64" s="20"/>
      <c r="AG64" s="20"/>
    </row>
    <row r="65" spans="1:33" ht="15.75" customHeight="1" x14ac:dyDescent="0.2">
      <c r="A65" s="13"/>
      <c r="B65" s="13"/>
      <c r="C65" s="24"/>
      <c r="D65" s="15"/>
      <c r="E65" s="15"/>
      <c r="F65" s="14"/>
      <c r="G65" s="14"/>
      <c r="H65" s="14"/>
      <c r="I65" s="15"/>
      <c r="J65" s="15"/>
      <c r="K65" s="15"/>
      <c r="L65" s="15"/>
      <c r="M65" s="16"/>
      <c r="N65" s="15"/>
      <c r="O65" s="15"/>
      <c r="P65" s="15"/>
      <c r="Q65" s="15"/>
      <c r="R65" s="15"/>
      <c r="S65" s="18"/>
      <c r="T65" s="13"/>
      <c r="U65" s="19"/>
      <c r="V65" s="1"/>
      <c r="W65" s="13"/>
      <c r="X65" s="13"/>
      <c r="Y65" s="13"/>
      <c r="Z65" s="13"/>
      <c r="AA65" s="13"/>
      <c r="AB65" s="13"/>
      <c r="AC65" s="13"/>
      <c r="AD65" s="13"/>
      <c r="AE65" s="20"/>
      <c r="AF65" s="20"/>
      <c r="AG65" s="20"/>
    </row>
    <row r="66" spans="1:33" ht="15.75" customHeight="1" x14ac:dyDescent="0.2">
      <c r="A66" s="13"/>
      <c r="B66" s="13"/>
      <c r="C66" s="24"/>
      <c r="D66" s="15"/>
      <c r="E66" s="15"/>
      <c r="F66" s="14"/>
      <c r="G66" s="14"/>
      <c r="H66" s="14"/>
      <c r="I66" s="15"/>
      <c r="J66" s="15"/>
      <c r="K66" s="15"/>
      <c r="L66" s="15"/>
      <c r="M66" s="16"/>
      <c r="N66" s="15"/>
      <c r="O66" s="15"/>
      <c r="P66" s="15"/>
      <c r="Q66" s="15"/>
      <c r="R66" s="15"/>
      <c r="S66" s="18"/>
      <c r="T66" s="13"/>
      <c r="U66" s="19"/>
      <c r="V66" s="1"/>
      <c r="W66" s="13"/>
      <c r="X66" s="13"/>
      <c r="Y66" s="13"/>
      <c r="Z66" s="13"/>
      <c r="AA66" s="13"/>
      <c r="AB66" s="13"/>
      <c r="AC66" s="13"/>
      <c r="AD66" s="13"/>
      <c r="AE66" s="20"/>
      <c r="AF66" s="20"/>
      <c r="AG66" s="20"/>
    </row>
    <row r="67" spans="1:33" ht="15.75" customHeight="1" x14ac:dyDescent="0.2">
      <c r="A67" s="13"/>
      <c r="B67" s="13"/>
      <c r="C67" s="24"/>
      <c r="D67" s="15"/>
      <c r="E67" s="15"/>
      <c r="F67" s="14"/>
      <c r="G67" s="14"/>
      <c r="H67" s="14"/>
      <c r="I67" s="15"/>
      <c r="J67" s="15"/>
      <c r="K67" s="15"/>
      <c r="L67" s="15"/>
      <c r="M67" s="16"/>
      <c r="N67" s="15"/>
      <c r="O67" s="15"/>
      <c r="P67" s="15"/>
      <c r="Q67" s="15"/>
      <c r="R67" s="15"/>
      <c r="S67" s="18"/>
      <c r="T67" s="13"/>
      <c r="U67" s="19"/>
      <c r="V67" s="1"/>
      <c r="W67" s="13"/>
      <c r="X67" s="13"/>
      <c r="Y67" s="13"/>
      <c r="Z67" s="13"/>
      <c r="AA67" s="13"/>
      <c r="AB67" s="13"/>
      <c r="AC67" s="13"/>
      <c r="AD67" s="13"/>
      <c r="AE67" s="20"/>
      <c r="AF67" s="20"/>
      <c r="AG67" s="20"/>
    </row>
    <row r="68" spans="1:33" ht="15.75" customHeight="1" x14ac:dyDescent="0.2">
      <c r="A68" s="13"/>
      <c r="B68" s="13"/>
      <c r="C68" s="24"/>
      <c r="D68" s="15"/>
      <c r="E68" s="15"/>
      <c r="F68" s="14"/>
      <c r="G68" s="14"/>
      <c r="H68" s="14"/>
      <c r="I68" s="15"/>
      <c r="J68" s="15"/>
      <c r="K68" s="15"/>
      <c r="L68" s="15"/>
      <c r="M68" s="16"/>
      <c r="N68" s="15"/>
      <c r="O68" s="15"/>
      <c r="P68" s="15"/>
      <c r="Q68" s="15"/>
      <c r="R68" s="15"/>
      <c r="S68" s="18"/>
      <c r="T68" s="13"/>
      <c r="U68" s="19"/>
      <c r="V68" s="1"/>
      <c r="W68" s="13"/>
      <c r="X68" s="13"/>
      <c r="Y68" s="13"/>
      <c r="Z68" s="13"/>
      <c r="AA68" s="13"/>
      <c r="AB68" s="13"/>
      <c r="AC68" s="13"/>
      <c r="AD68" s="13"/>
      <c r="AE68" s="20"/>
      <c r="AF68" s="20"/>
      <c r="AG68" s="20"/>
    </row>
    <row r="69" spans="1:33" ht="15.75" customHeight="1" x14ac:dyDescent="0.2">
      <c r="A69" s="13"/>
      <c r="B69" s="13"/>
      <c r="C69" s="24"/>
      <c r="D69" s="15"/>
      <c r="E69" s="15"/>
      <c r="F69" s="14"/>
      <c r="G69" s="14"/>
      <c r="H69" s="14"/>
      <c r="I69" s="15"/>
      <c r="J69" s="15"/>
      <c r="K69" s="15"/>
      <c r="L69" s="15"/>
      <c r="M69" s="16"/>
      <c r="N69" s="15"/>
      <c r="O69" s="15"/>
      <c r="P69" s="15"/>
      <c r="Q69" s="15"/>
      <c r="R69" s="15"/>
      <c r="S69" s="18"/>
      <c r="T69" s="13"/>
      <c r="U69" s="19"/>
      <c r="V69" s="1"/>
      <c r="W69" s="13"/>
      <c r="X69" s="13"/>
      <c r="Y69" s="13"/>
      <c r="Z69" s="13"/>
      <c r="AA69" s="13"/>
      <c r="AB69" s="13"/>
      <c r="AC69" s="13"/>
      <c r="AD69" s="13"/>
      <c r="AE69" s="20"/>
      <c r="AF69" s="20"/>
      <c r="AG69" s="20"/>
    </row>
    <row r="70" spans="1:33" ht="15.75" customHeight="1" x14ac:dyDescent="0.2">
      <c r="A70" s="13"/>
      <c r="B70" s="13"/>
      <c r="C70" s="24"/>
      <c r="D70" s="15"/>
      <c r="E70" s="15"/>
      <c r="F70" s="14"/>
      <c r="G70" s="14"/>
      <c r="H70" s="14"/>
      <c r="I70" s="15"/>
      <c r="J70" s="15"/>
      <c r="K70" s="15"/>
      <c r="L70" s="15"/>
      <c r="M70" s="16"/>
      <c r="N70" s="15"/>
      <c r="O70" s="15"/>
      <c r="P70" s="15"/>
      <c r="Q70" s="15"/>
      <c r="R70" s="15"/>
      <c r="S70" s="18"/>
      <c r="T70" s="13"/>
      <c r="U70" s="19"/>
      <c r="V70" s="1"/>
      <c r="W70" s="13"/>
      <c r="X70" s="13"/>
      <c r="Y70" s="13"/>
      <c r="Z70" s="13"/>
      <c r="AA70" s="13"/>
      <c r="AB70" s="13"/>
      <c r="AC70" s="13"/>
      <c r="AD70" s="13"/>
      <c r="AE70" s="20"/>
      <c r="AF70" s="20"/>
      <c r="AG70" s="20"/>
    </row>
    <row r="71" spans="1:33" ht="15.75" customHeight="1" x14ac:dyDescent="0.2">
      <c r="A71" s="13"/>
      <c r="B71" s="13"/>
      <c r="C71" s="24"/>
      <c r="D71" s="15"/>
      <c r="E71" s="15"/>
      <c r="F71" s="14"/>
      <c r="G71" s="14"/>
      <c r="H71" s="14"/>
      <c r="I71" s="15"/>
      <c r="J71" s="15"/>
      <c r="K71" s="15"/>
      <c r="L71" s="15"/>
      <c r="M71" s="16"/>
      <c r="N71" s="15"/>
      <c r="O71" s="15"/>
      <c r="P71" s="15"/>
      <c r="Q71" s="15"/>
      <c r="R71" s="15"/>
      <c r="S71" s="18"/>
      <c r="T71" s="13"/>
      <c r="U71" s="19"/>
      <c r="V71" s="1"/>
      <c r="W71" s="13"/>
      <c r="X71" s="13"/>
      <c r="Y71" s="13"/>
      <c r="Z71" s="13"/>
      <c r="AA71" s="13"/>
      <c r="AB71" s="13"/>
      <c r="AC71" s="13"/>
      <c r="AD71" s="13"/>
      <c r="AE71" s="20"/>
      <c r="AF71" s="20"/>
      <c r="AG71" s="20"/>
    </row>
    <row r="72" spans="1:33" ht="15.75" customHeight="1" x14ac:dyDescent="0.2">
      <c r="A72" s="13"/>
      <c r="B72" s="13"/>
      <c r="C72" s="24"/>
      <c r="D72" s="15"/>
      <c r="E72" s="15"/>
      <c r="F72" s="14"/>
      <c r="G72" s="14"/>
      <c r="H72" s="14"/>
      <c r="I72" s="15"/>
      <c r="J72" s="15"/>
      <c r="K72" s="15"/>
      <c r="L72" s="15"/>
      <c r="M72" s="16"/>
      <c r="N72" s="15"/>
      <c r="O72" s="15"/>
      <c r="P72" s="15"/>
      <c r="Q72" s="15"/>
      <c r="R72" s="15"/>
      <c r="S72" s="18"/>
      <c r="T72" s="13"/>
      <c r="U72" s="19"/>
      <c r="V72" s="1"/>
      <c r="W72" s="13"/>
      <c r="X72" s="13"/>
      <c r="Y72" s="13"/>
      <c r="Z72" s="13"/>
      <c r="AA72" s="13"/>
      <c r="AB72" s="13"/>
      <c r="AC72" s="13"/>
      <c r="AD72" s="13"/>
      <c r="AE72" s="20"/>
      <c r="AF72" s="20"/>
      <c r="AG72" s="20"/>
    </row>
    <row r="73" spans="1:33" ht="15.75" customHeight="1" x14ac:dyDescent="0.2">
      <c r="A73" s="13"/>
      <c r="B73" s="13"/>
      <c r="C73" s="24"/>
      <c r="D73" s="15"/>
      <c r="E73" s="15"/>
      <c r="F73" s="14"/>
      <c r="G73" s="14"/>
      <c r="H73" s="14"/>
      <c r="I73" s="15"/>
      <c r="J73" s="15"/>
      <c r="K73" s="15"/>
      <c r="L73" s="15"/>
      <c r="M73" s="16"/>
      <c r="N73" s="15"/>
      <c r="O73" s="15"/>
      <c r="P73" s="15"/>
      <c r="Q73" s="15"/>
      <c r="R73" s="15"/>
      <c r="S73" s="18"/>
      <c r="T73" s="13"/>
      <c r="U73" s="19"/>
      <c r="V73" s="1"/>
      <c r="W73" s="13"/>
      <c r="X73" s="13"/>
      <c r="Y73" s="13"/>
      <c r="Z73" s="13"/>
      <c r="AA73" s="13"/>
      <c r="AB73" s="13"/>
      <c r="AC73" s="13"/>
      <c r="AD73" s="13"/>
      <c r="AE73" s="20"/>
      <c r="AF73" s="20"/>
      <c r="AG73" s="20"/>
    </row>
    <row r="74" spans="1:33" ht="15.75" customHeight="1" x14ac:dyDescent="0.2">
      <c r="A74" s="13"/>
      <c r="B74" s="13"/>
      <c r="C74" s="24"/>
      <c r="D74" s="15"/>
      <c r="E74" s="15"/>
      <c r="F74" s="14"/>
      <c r="G74" s="14"/>
      <c r="H74" s="14"/>
      <c r="I74" s="15"/>
      <c r="J74" s="15"/>
      <c r="K74" s="15"/>
      <c r="L74" s="15"/>
      <c r="M74" s="16"/>
      <c r="N74" s="15"/>
      <c r="O74" s="15"/>
      <c r="P74" s="15"/>
      <c r="Q74" s="15"/>
      <c r="R74" s="15"/>
      <c r="S74" s="18"/>
      <c r="T74" s="13"/>
      <c r="U74" s="19"/>
      <c r="V74" s="1"/>
      <c r="W74" s="13"/>
      <c r="X74" s="13"/>
      <c r="Y74" s="13"/>
      <c r="Z74" s="13"/>
      <c r="AA74" s="13"/>
      <c r="AB74" s="13"/>
      <c r="AC74" s="13"/>
      <c r="AD74" s="13"/>
      <c r="AE74" s="20"/>
      <c r="AF74" s="20"/>
      <c r="AG74" s="20"/>
    </row>
    <row r="75" spans="1:33" ht="15.75" customHeight="1" x14ac:dyDescent="0.2">
      <c r="A75" s="13"/>
      <c r="B75" s="13"/>
      <c r="C75" s="24"/>
      <c r="D75" s="15"/>
      <c r="E75" s="15"/>
      <c r="F75" s="14"/>
      <c r="G75" s="14"/>
      <c r="H75" s="14"/>
      <c r="I75" s="15"/>
      <c r="J75" s="15"/>
      <c r="K75" s="15"/>
      <c r="L75" s="15"/>
      <c r="M75" s="16"/>
      <c r="N75" s="15"/>
      <c r="O75" s="15"/>
      <c r="P75" s="15"/>
      <c r="Q75" s="15"/>
      <c r="R75" s="15"/>
      <c r="S75" s="18"/>
      <c r="T75" s="13"/>
      <c r="U75" s="19"/>
      <c r="V75" s="1"/>
      <c r="W75" s="13"/>
      <c r="X75" s="13"/>
      <c r="Y75" s="13"/>
      <c r="Z75" s="13"/>
      <c r="AA75" s="13"/>
      <c r="AB75" s="13"/>
      <c r="AC75" s="13"/>
      <c r="AD75" s="13"/>
      <c r="AE75" s="20"/>
      <c r="AF75" s="20"/>
      <c r="AG75" s="20"/>
    </row>
    <row r="76" spans="1:33" ht="15.75" customHeight="1" x14ac:dyDescent="0.2">
      <c r="A76" s="13"/>
      <c r="B76" s="13"/>
      <c r="C76" s="24"/>
      <c r="D76" s="15"/>
      <c r="E76" s="15"/>
      <c r="F76" s="14"/>
      <c r="G76" s="14"/>
      <c r="H76" s="14"/>
      <c r="I76" s="15"/>
      <c r="J76" s="15"/>
      <c r="K76" s="15"/>
      <c r="L76" s="15"/>
      <c r="M76" s="16"/>
      <c r="N76" s="15"/>
      <c r="O76" s="15"/>
      <c r="P76" s="15"/>
      <c r="Q76" s="15"/>
      <c r="R76" s="15"/>
      <c r="S76" s="18"/>
      <c r="T76" s="13"/>
      <c r="U76" s="19"/>
      <c r="V76" s="1"/>
      <c r="W76" s="13"/>
      <c r="X76" s="13"/>
      <c r="Y76" s="13"/>
      <c r="Z76" s="13"/>
      <c r="AA76" s="13"/>
      <c r="AB76" s="13"/>
      <c r="AC76" s="13"/>
      <c r="AD76" s="13"/>
      <c r="AE76" s="20"/>
      <c r="AF76" s="20"/>
      <c r="AG76" s="20"/>
    </row>
    <row r="77" spans="1:33" ht="15.75" customHeight="1" x14ac:dyDescent="0.2">
      <c r="A77" s="13"/>
      <c r="B77" s="13"/>
      <c r="C77" s="24"/>
      <c r="D77" s="15"/>
      <c r="E77" s="15"/>
      <c r="F77" s="14"/>
      <c r="G77" s="14"/>
      <c r="H77" s="14"/>
      <c r="I77" s="15"/>
      <c r="J77" s="15"/>
      <c r="K77" s="15"/>
      <c r="L77" s="15"/>
      <c r="M77" s="16"/>
      <c r="N77" s="15"/>
      <c r="O77" s="15"/>
      <c r="P77" s="15"/>
      <c r="Q77" s="15"/>
      <c r="R77" s="15"/>
      <c r="S77" s="18"/>
      <c r="T77" s="13"/>
      <c r="U77" s="19"/>
      <c r="V77" s="1"/>
      <c r="W77" s="13"/>
      <c r="X77" s="13"/>
      <c r="Y77" s="13"/>
      <c r="Z77" s="13"/>
      <c r="AA77" s="13"/>
      <c r="AB77" s="13"/>
      <c r="AC77" s="13"/>
      <c r="AD77" s="13"/>
      <c r="AE77" s="20"/>
      <c r="AF77" s="20"/>
      <c r="AG77" s="20"/>
    </row>
    <row r="78" spans="1:33" ht="15.75" customHeight="1" x14ac:dyDescent="0.2">
      <c r="A78" s="13"/>
      <c r="B78" s="13"/>
      <c r="C78" s="24"/>
      <c r="D78" s="15"/>
      <c r="E78" s="15"/>
      <c r="F78" s="14"/>
      <c r="G78" s="14"/>
      <c r="H78" s="14"/>
      <c r="I78" s="15"/>
      <c r="J78" s="15"/>
      <c r="K78" s="15"/>
      <c r="L78" s="15"/>
      <c r="M78" s="16"/>
      <c r="N78" s="15"/>
      <c r="O78" s="15"/>
      <c r="P78" s="15"/>
      <c r="Q78" s="15"/>
      <c r="R78" s="15"/>
      <c r="S78" s="18"/>
      <c r="T78" s="13"/>
      <c r="U78" s="19"/>
      <c r="V78" s="1"/>
      <c r="W78" s="13"/>
      <c r="X78" s="13"/>
      <c r="Y78" s="13"/>
      <c r="Z78" s="13"/>
      <c r="AA78" s="13"/>
      <c r="AB78" s="13"/>
      <c r="AC78" s="13"/>
      <c r="AD78" s="13"/>
      <c r="AE78" s="20"/>
      <c r="AF78" s="20"/>
      <c r="AG78" s="20"/>
    </row>
    <row r="79" spans="1:33" ht="15.75" customHeight="1" x14ac:dyDescent="0.2">
      <c r="A79" s="13"/>
      <c r="B79" s="13"/>
      <c r="C79" s="24"/>
      <c r="D79" s="15"/>
      <c r="E79" s="15"/>
      <c r="F79" s="14"/>
      <c r="G79" s="14"/>
      <c r="H79" s="14"/>
      <c r="I79" s="15"/>
      <c r="J79" s="15"/>
      <c r="K79" s="15"/>
      <c r="L79" s="15"/>
      <c r="M79" s="16"/>
      <c r="N79" s="15"/>
      <c r="O79" s="15"/>
      <c r="P79" s="15"/>
      <c r="Q79" s="15"/>
      <c r="R79" s="15"/>
      <c r="S79" s="18"/>
      <c r="T79" s="13"/>
      <c r="U79" s="19"/>
      <c r="V79" s="1"/>
      <c r="W79" s="13"/>
      <c r="X79" s="13"/>
      <c r="Y79" s="13"/>
      <c r="Z79" s="13"/>
      <c r="AA79" s="13"/>
      <c r="AB79" s="13"/>
      <c r="AC79" s="13"/>
      <c r="AD79" s="13"/>
      <c r="AE79" s="20"/>
      <c r="AF79" s="20"/>
      <c r="AG79" s="20"/>
    </row>
    <row r="80" spans="1:33" ht="15.75" customHeight="1" x14ac:dyDescent="0.2">
      <c r="A80" s="13"/>
      <c r="B80" s="13"/>
      <c r="C80" s="24"/>
      <c r="D80" s="15"/>
      <c r="E80" s="15"/>
      <c r="F80" s="14"/>
      <c r="G80" s="14"/>
      <c r="H80" s="14"/>
      <c r="I80" s="15"/>
      <c r="J80" s="15"/>
      <c r="K80" s="15"/>
      <c r="L80" s="15"/>
      <c r="M80" s="16"/>
      <c r="N80" s="15"/>
      <c r="O80" s="15"/>
      <c r="P80" s="15"/>
      <c r="Q80" s="15"/>
      <c r="R80" s="15"/>
      <c r="S80" s="18"/>
      <c r="T80" s="13"/>
      <c r="U80" s="19"/>
      <c r="V80" s="1"/>
      <c r="W80" s="13"/>
      <c r="X80" s="13"/>
      <c r="Y80" s="13"/>
      <c r="Z80" s="13"/>
      <c r="AA80" s="13"/>
      <c r="AB80" s="13"/>
      <c r="AC80" s="13"/>
      <c r="AD80" s="13"/>
      <c r="AE80" s="20"/>
      <c r="AF80" s="20"/>
      <c r="AG80" s="20"/>
    </row>
    <row r="81" spans="1:33" ht="15.75" customHeight="1" x14ac:dyDescent="0.2">
      <c r="A81" s="13"/>
      <c r="B81" s="13"/>
      <c r="C81" s="24"/>
      <c r="D81" s="15"/>
      <c r="E81" s="15"/>
      <c r="F81" s="14"/>
      <c r="G81" s="14"/>
      <c r="H81" s="14"/>
      <c r="I81" s="15"/>
      <c r="J81" s="15"/>
      <c r="K81" s="15"/>
      <c r="L81" s="15"/>
      <c r="M81" s="16"/>
      <c r="N81" s="15"/>
      <c r="O81" s="15"/>
      <c r="P81" s="15"/>
      <c r="Q81" s="15"/>
      <c r="R81" s="15"/>
      <c r="S81" s="18"/>
      <c r="T81" s="13"/>
      <c r="U81" s="19"/>
      <c r="V81" s="1"/>
      <c r="W81" s="13"/>
      <c r="X81" s="13"/>
      <c r="Y81" s="13"/>
      <c r="Z81" s="13"/>
      <c r="AA81" s="13"/>
      <c r="AB81" s="13"/>
      <c r="AC81" s="13"/>
      <c r="AD81" s="13"/>
      <c r="AE81" s="20"/>
      <c r="AF81" s="20"/>
      <c r="AG81" s="20"/>
    </row>
    <row r="82" spans="1:33" ht="15.75" customHeight="1" x14ac:dyDescent="0.2">
      <c r="A82" s="13"/>
      <c r="B82" s="13"/>
      <c r="C82" s="24"/>
      <c r="D82" s="15"/>
      <c r="E82" s="15"/>
      <c r="F82" s="14"/>
      <c r="G82" s="14"/>
      <c r="H82" s="14"/>
      <c r="I82" s="15"/>
      <c r="J82" s="15"/>
      <c r="K82" s="15"/>
      <c r="L82" s="15"/>
      <c r="M82" s="16"/>
      <c r="N82" s="15"/>
      <c r="O82" s="15"/>
      <c r="P82" s="15"/>
      <c r="Q82" s="15"/>
      <c r="R82" s="15"/>
      <c r="S82" s="18"/>
      <c r="T82" s="13"/>
      <c r="U82" s="19"/>
      <c r="V82" s="1"/>
      <c r="W82" s="13"/>
      <c r="X82" s="13"/>
      <c r="Y82" s="13"/>
      <c r="Z82" s="13"/>
      <c r="AA82" s="13"/>
      <c r="AB82" s="13"/>
      <c r="AC82" s="13"/>
      <c r="AD82" s="13"/>
      <c r="AE82" s="20"/>
      <c r="AF82" s="20"/>
      <c r="AG82" s="20"/>
    </row>
    <row r="83" spans="1:33" ht="15.75" customHeight="1" x14ac:dyDescent="0.2">
      <c r="A83" s="13"/>
      <c r="B83" s="13"/>
      <c r="C83" s="24"/>
      <c r="D83" s="15"/>
      <c r="E83" s="15"/>
      <c r="F83" s="14"/>
      <c r="G83" s="14"/>
      <c r="H83" s="14"/>
      <c r="I83" s="15"/>
      <c r="J83" s="15"/>
      <c r="K83" s="15"/>
      <c r="L83" s="15"/>
      <c r="M83" s="16"/>
      <c r="N83" s="15"/>
      <c r="O83" s="15"/>
      <c r="P83" s="15"/>
      <c r="Q83" s="15"/>
      <c r="R83" s="15"/>
      <c r="S83" s="18"/>
      <c r="T83" s="13"/>
      <c r="U83" s="19"/>
      <c r="V83" s="1"/>
      <c r="W83" s="13"/>
      <c r="X83" s="13"/>
      <c r="Y83" s="13"/>
      <c r="Z83" s="13"/>
      <c r="AA83" s="13"/>
      <c r="AB83" s="13"/>
      <c r="AC83" s="13"/>
      <c r="AD83" s="13"/>
      <c r="AE83" s="20"/>
      <c r="AF83" s="20"/>
      <c r="AG83" s="20"/>
    </row>
    <row r="84" spans="1:33" ht="15.75" customHeight="1" x14ac:dyDescent="0.2">
      <c r="A84" s="13"/>
      <c r="B84" s="13"/>
      <c r="C84" s="24"/>
      <c r="D84" s="15"/>
      <c r="E84" s="15"/>
      <c r="F84" s="14"/>
      <c r="G84" s="14"/>
      <c r="H84" s="14"/>
      <c r="I84" s="15"/>
      <c r="J84" s="15"/>
      <c r="K84" s="15"/>
      <c r="L84" s="15"/>
      <c r="M84" s="16"/>
      <c r="N84" s="15"/>
      <c r="O84" s="15"/>
      <c r="P84" s="15"/>
      <c r="Q84" s="15"/>
      <c r="R84" s="15"/>
      <c r="S84" s="18"/>
      <c r="T84" s="13"/>
      <c r="U84" s="19"/>
      <c r="V84" s="1"/>
      <c r="W84" s="13"/>
      <c r="X84" s="13"/>
      <c r="Y84" s="13"/>
      <c r="Z84" s="13"/>
      <c r="AA84" s="13"/>
      <c r="AB84" s="13"/>
      <c r="AC84" s="13"/>
      <c r="AD84" s="13"/>
      <c r="AE84" s="20"/>
      <c r="AF84" s="20"/>
      <c r="AG84" s="20"/>
    </row>
    <row r="85" spans="1:33" ht="15.75" customHeight="1" x14ac:dyDescent="0.2">
      <c r="A85" s="13"/>
      <c r="B85" s="13"/>
      <c r="C85" s="24"/>
      <c r="D85" s="15"/>
      <c r="E85" s="15"/>
      <c r="F85" s="14"/>
      <c r="G85" s="14"/>
      <c r="H85" s="14"/>
      <c r="I85" s="15"/>
      <c r="J85" s="15"/>
      <c r="K85" s="15"/>
      <c r="L85" s="15"/>
      <c r="M85" s="16"/>
      <c r="N85" s="15"/>
      <c r="O85" s="15"/>
      <c r="P85" s="15"/>
      <c r="Q85" s="15"/>
      <c r="R85" s="15"/>
      <c r="S85" s="18"/>
      <c r="T85" s="13"/>
      <c r="U85" s="19"/>
      <c r="V85" s="1"/>
      <c r="W85" s="13"/>
      <c r="X85" s="13"/>
      <c r="Y85" s="13"/>
      <c r="Z85" s="13"/>
      <c r="AA85" s="13"/>
      <c r="AB85" s="13"/>
      <c r="AC85" s="13"/>
      <c r="AD85" s="13"/>
      <c r="AE85" s="20"/>
      <c r="AF85" s="20"/>
      <c r="AG85" s="20"/>
    </row>
    <row r="86" spans="1:33" ht="15.75" customHeight="1" x14ac:dyDescent="0.2">
      <c r="A86" s="13"/>
      <c r="B86" s="13"/>
      <c r="C86" s="24"/>
      <c r="D86" s="15"/>
      <c r="E86" s="15"/>
      <c r="F86" s="14"/>
      <c r="G86" s="14"/>
      <c r="H86" s="14"/>
      <c r="I86" s="15"/>
      <c r="J86" s="15"/>
      <c r="K86" s="15"/>
      <c r="L86" s="15"/>
      <c r="M86" s="16"/>
      <c r="N86" s="15"/>
      <c r="O86" s="15"/>
      <c r="P86" s="15"/>
      <c r="Q86" s="15"/>
      <c r="R86" s="15"/>
      <c r="S86" s="18"/>
      <c r="T86" s="13"/>
      <c r="U86" s="19"/>
      <c r="V86" s="1"/>
      <c r="W86" s="13"/>
      <c r="X86" s="13"/>
      <c r="Y86" s="13"/>
      <c r="Z86" s="13"/>
      <c r="AA86" s="13"/>
      <c r="AB86" s="13"/>
      <c r="AC86" s="13"/>
      <c r="AD86" s="13"/>
      <c r="AE86" s="20"/>
      <c r="AF86" s="20"/>
      <c r="AG86" s="20"/>
    </row>
    <row r="87" spans="1:33" ht="15.75" customHeight="1" x14ac:dyDescent="0.2">
      <c r="A87" s="13"/>
      <c r="B87" s="13"/>
      <c r="C87" s="24"/>
      <c r="D87" s="15"/>
      <c r="E87" s="15"/>
      <c r="F87" s="14"/>
      <c r="G87" s="14"/>
      <c r="H87" s="14"/>
      <c r="I87" s="15"/>
      <c r="J87" s="15"/>
      <c r="K87" s="15"/>
      <c r="L87" s="15"/>
      <c r="M87" s="16"/>
      <c r="N87" s="15"/>
      <c r="O87" s="15"/>
      <c r="P87" s="15"/>
      <c r="Q87" s="15"/>
      <c r="R87" s="15"/>
      <c r="S87" s="18"/>
      <c r="T87" s="13"/>
      <c r="U87" s="19"/>
      <c r="V87" s="1"/>
      <c r="W87" s="13"/>
      <c r="X87" s="13"/>
      <c r="Y87" s="13"/>
      <c r="Z87" s="13"/>
      <c r="AA87" s="13"/>
      <c r="AB87" s="13"/>
      <c r="AC87" s="13"/>
      <c r="AD87" s="13"/>
      <c r="AE87" s="20"/>
      <c r="AF87" s="20"/>
      <c r="AG87" s="20"/>
    </row>
    <row r="88" spans="1:33" ht="15.75" customHeight="1" x14ac:dyDescent="0.2">
      <c r="A88" s="13"/>
      <c r="B88" s="13"/>
      <c r="C88" s="24"/>
      <c r="D88" s="15"/>
      <c r="E88" s="15"/>
      <c r="F88" s="14"/>
      <c r="G88" s="14"/>
      <c r="H88" s="14"/>
      <c r="I88" s="15"/>
      <c r="J88" s="15"/>
      <c r="K88" s="15"/>
      <c r="L88" s="15"/>
      <c r="M88" s="16"/>
      <c r="N88" s="15"/>
      <c r="O88" s="15"/>
      <c r="P88" s="15"/>
      <c r="Q88" s="15"/>
      <c r="R88" s="15"/>
      <c r="S88" s="18"/>
      <c r="T88" s="13"/>
      <c r="U88" s="19"/>
      <c r="V88" s="1"/>
      <c r="W88" s="13"/>
      <c r="X88" s="13"/>
      <c r="Y88" s="13"/>
      <c r="Z88" s="13"/>
      <c r="AA88" s="13"/>
      <c r="AB88" s="13"/>
      <c r="AC88" s="13"/>
      <c r="AD88" s="13"/>
      <c r="AE88" s="20"/>
      <c r="AF88" s="20"/>
      <c r="AG88" s="20"/>
    </row>
    <row r="89" spans="1:33" ht="15.75" customHeight="1" x14ac:dyDescent="0.2">
      <c r="A89" s="13"/>
      <c r="B89" s="13"/>
      <c r="C89" s="24"/>
      <c r="D89" s="15"/>
      <c r="E89" s="15"/>
      <c r="F89" s="14"/>
      <c r="G89" s="14"/>
      <c r="H89" s="14"/>
      <c r="I89" s="15"/>
      <c r="J89" s="15"/>
      <c r="K89" s="15"/>
      <c r="L89" s="15"/>
      <c r="M89" s="16"/>
      <c r="N89" s="15"/>
      <c r="O89" s="15"/>
      <c r="P89" s="15"/>
      <c r="Q89" s="15"/>
      <c r="R89" s="15"/>
      <c r="S89" s="18"/>
      <c r="T89" s="13"/>
      <c r="U89" s="19"/>
      <c r="V89" s="1"/>
      <c r="W89" s="13"/>
      <c r="X89" s="13"/>
      <c r="Y89" s="13"/>
      <c r="Z89" s="13"/>
      <c r="AA89" s="13"/>
      <c r="AB89" s="13"/>
      <c r="AC89" s="13"/>
      <c r="AD89" s="13"/>
      <c r="AE89" s="20"/>
      <c r="AF89" s="20"/>
      <c r="AG89" s="20"/>
    </row>
    <row r="90" spans="1:33" ht="15.75" customHeight="1" x14ac:dyDescent="0.2">
      <c r="A90" s="13"/>
      <c r="B90" s="13"/>
      <c r="C90" s="24"/>
      <c r="D90" s="15"/>
      <c r="E90" s="15"/>
      <c r="F90" s="14"/>
      <c r="G90" s="14"/>
      <c r="H90" s="14"/>
      <c r="I90" s="15"/>
      <c r="J90" s="15"/>
      <c r="K90" s="15"/>
      <c r="L90" s="15"/>
      <c r="M90" s="16"/>
      <c r="N90" s="15"/>
      <c r="O90" s="15"/>
      <c r="P90" s="15"/>
      <c r="Q90" s="15"/>
      <c r="R90" s="15"/>
      <c r="S90" s="18"/>
      <c r="T90" s="13"/>
      <c r="U90" s="19"/>
      <c r="V90" s="1"/>
      <c r="W90" s="13"/>
      <c r="X90" s="13"/>
      <c r="Y90" s="13"/>
      <c r="Z90" s="13"/>
      <c r="AA90" s="13"/>
      <c r="AB90" s="13"/>
      <c r="AC90" s="13"/>
      <c r="AD90" s="13"/>
      <c r="AE90" s="20"/>
      <c r="AF90" s="20"/>
      <c r="AG90" s="20"/>
    </row>
    <row r="91" spans="1:33" ht="15.75" customHeight="1" x14ac:dyDescent="0.2">
      <c r="A91" s="13"/>
      <c r="B91" s="13"/>
      <c r="C91" s="24"/>
      <c r="D91" s="15"/>
      <c r="E91" s="15"/>
      <c r="F91" s="14"/>
      <c r="G91" s="14"/>
      <c r="H91" s="14"/>
      <c r="I91" s="15"/>
      <c r="J91" s="15"/>
      <c r="K91" s="15"/>
      <c r="L91" s="15"/>
      <c r="M91" s="16"/>
      <c r="N91" s="15"/>
      <c r="O91" s="15"/>
      <c r="P91" s="15"/>
      <c r="Q91" s="15"/>
      <c r="R91" s="15"/>
      <c r="S91" s="18"/>
      <c r="T91" s="13"/>
      <c r="U91" s="19"/>
      <c r="V91" s="1"/>
      <c r="W91" s="13"/>
      <c r="X91" s="13"/>
      <c r="Y91" s="13"/>
      <c r="Z91" s="13"/>
      <c r="AA91" s="13"/>
      <c r="AB91" s="13"/>
      <c r="AC91" s="13"/>
      <c r="AD91" s="13"/>
      <c r="AE91" s="20"/>
      <c r="AF91" s="20"/>
      <c r="AG91" s="20"/>
    </row>
    <row r="92" spans="1:33" ht="15.75" customHeight="1" x14ac:dyDescent="0.2">
      <c r="A92" s="13"/>
      <c r="B92" s="13"/>
      <c r="C92" s="24"/>
      <c r="D92" s="15"/>
      <c r="E92" s="15"/>
      <c r="F92" s="14"/>
      <c r="G92" s="14"/>
      <c r="H92" s="14"/>
      <c r="I92" s="15"/>
      <c r="J92" s="15"/>
      <c r="K92" s="15"/>
      <c r="L92" s="15"/>
      <c r="M92" s="16"/>
      <c r="N92" s="15"/>
      <c r="O92" s="15"/>
      <c r="P92" s="15"/>
      <c r="Q92" s="15"/>
      <c r="R92" s="15"/>
      <c r="S92" s="18"/>
      <c r="T92" s="13"/>
      <c r="U92" s="19"/>
      <c r="V92" s="1"/>
      <c r="W92" s="13"/>
      <c r="X92" s="13"/>
      <c r="Y92" s="13"/>
      <c r="Z92" s="13"/>
      <c r="AA92" s="13"/>
      <c r="AB92" s="13"/>
      <c r="AC92" s="13"/>
      <c r="AD92" s="13"/>
      <c r="AE92" s="20"/>
      <c r="AF92" s="20"/>
      <c r="AG92" s="20"/>
    </row>
    <row r="93" spans="1:33" ht="15.75" customHeight="1" x14ac:dyDescent="0.2">
      <c r="A93" s="13"/>
      <c r="B93" s="13"/>
      <c r="C93" s="24"/>
      <c r="D93" s="15"/>
      <c r="E93" s="15"/>
      <c r="F93" s="14"/>
      <c r="G93" s="14"/>
      <c r="H93" s="14"/>
      <c r="I93" s="15"/>
      <c r="J93" s="15"/>
      <c r="K93" s="15"/>
      <c r="L93" s="15"/>
      <c r="M93" s="16"/>
      <c r="N93" s="15"/>
      <c r="O93" s="15"/>
      <c r="P93" s="15"/>
      <c r="Q93" s="15"/>
      <c r="R93" s="15"/>
      <c r="S93" s="18"/>
      <c r="T93" s="13"/>
      <c r="U93" s="19"/>
      <c r="V93" s="1"/>
      <c r="W93" s="13"/>
      <c r="X93" s="13"/>
      <c r="Y93" s="13"/>
      <c r="Z93" s="13"/>
      <c r="AA93" s="13"/>
      <c r="AB93" s="13"/>
      <c r="AC93" s="13"/>
      <c r="AD93" s="13"/>
      <c r="AE93" s="20"/>
      <c r="AF93" s="20"/>
      <c r="AG93" s="20"/>
    </row>
    <row r="94" spans="1:33" ht="15.75" customHeight="1" x14ac:dyDescent="0.2">
      <c r="A94" s="13"/>
      <c r="B94" s="13"/>
      <c r="C94" s="24"/>
      <c r="D94" s="15"/>
      <c r="E94" s="15"/>
      <c r="F94" s="14"/>
      <c r="G94" s="14"/>
      <c r="H94" s="14"/>
      <c r="I94" s="15"/>
      <c r="J94" s="15"/>
      <c r="K94" s="15"/>
      <c r="L94" s="15"/>
      <c r="M94" s="16"/>
      <c r="N94" s="15"/>
      <c r="O94" s="15"/>
      <c r="P94" s="15"/>
      <c r="Q94" s="15"/>
      <c r="R94" s="15"/>
      <c r="S94" s="18"/>
      <c r="T94" s="13"/>
      <c r="U94" s="19"/>
      <c r="V94" s="1"/>
      <c r="W94" s="13"/>
      <c r="X94" s="13"/>
      <c r="Y94" s="13"/>
      <c r="Z94" s="13"/>
      <c r="AA94" s="13"/>
      <c r="AB94" s="13"/>
      <c r="AC94" s="13"/>
      <c r="AD94" s="13"/>
      <c r="AE94" s="20"/>
      <c r="AF94" s="20"/>
      <c r="AG94" s="20"/>
    </row>
    <row r="95" spans="1:33" ht="15.75" customHeight="1" x14ac:dyDescent="0.2">
      <c r="A95" s="13"/>
      <c r="B95" s="13"/>
      <c r="C95" s="15"/>
      <c r="D95" s="15"/>
      <c r="E95" s="15"/>
      <c r="F95" s="14"/>
      <c r="G95" s="14"/>
      <c r="H95" s="15"/>
      <c r="I95" s="15"/>
      <c r="J95" s="15"/>
      <c r="K95" s="15"/>
      <c r="L95" s="15"/>
      <c r="M95" s="15"/>
      <c r="N95" s="15"/>
      <c r="O95" s="15"/>
      <c r="P95" s="15"/>
      <c r="Q95" s="22"/>
      <c r="R95" s="22"/>
      <c r="S95" s="18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20"/>
    </row>
    <row r="96" spans="1:33" ht="15.75" customHeight="1" x14ac:dyDescent="0.2">
      <c r="A96" s="13"/>
      <c r="B96" s="13"/>
      <c r="C96" s="15"/>
      <c r="D96" s="15"/>
      <c r="E96" s="15"/>
      <c r="F96" s="14"/>
      <c r="G96" s="14"/>
      <c r="H96" s="15"/>
      <c r="I96" s="15"/>
      <c r="J96" s="15"/>
      <c r="K96" s="15"/>
      <c r="L96" s="15"/>
      <c r="M96" s="15"/>
      <c r="N96" s="15"/>
      <c r="O96" s="15"/>
      <c r="P96" s="15"/>
      <c r="Q96" s="22"/>
      <c r="R96" s="22"/>
      <c r="S96" s="18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20"/>
    </row>
    <row r="97" spans="1:33" ht="15.75" customHeight="1" x14ac:dyDescent="0.2">
      <c r="A97" s="13"/>
      <c r="B97" s="13"/>
      <c r="C97" s="15"/>
      <c r="D97" s="15"/>
      <c r="E97" s="15"/>
      <c r="F97" s="14"/>
      <c r="G97" s="14"/>
      <c r="H97" s="15"/>
      <c r="I97" s="15"/>
      <c r="J97" s="15"/>
      <c r="K97" s="15"/>
      <c r="L97" s="15"/>
      <c r="M97" s="15"/>
      <c r="N97" s="15"/>
      <c r="O97" s="15"/>
      <c r="P97" s="15"/>
      <c r="Q97" s="22"/>
      <c r="R97" s="22"/>
      <c r="S97" s="18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20"/>
    </row>
    <row r="98" spans="1:33" ht="15.75" customHeight="1" x14ac:dyDescent="0.2">
      <c r="A98" s="13"/>
      <c r="B98" s="13"/>
      <c r="C98" s="15"/>
      <c r="D98" s="15"/>
      <c r="E98" s="15"/>
      <c r="F98" s="14"/>
      <c r="G98" s="14"/>
      <c r="H98" s="15"/>
      <c r="I98" s="15"/>
      <c r="J98" s="15"/>
      <c r="K98" s="15"/>
      <c r="L98" s="15"/>
      <c r="M98" s="15"/>
      <c r="N98" s="15"/>
      <c r="O98" s="15"/>
      <c r="P98" s="15"/>
      <c r="Q98" s="22"/>
      <c r="R98" s="22"/>
      <c r="S98" s="18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20"/>
    </row>
    <row r="99" spans="1:33" ht="15.75" customHeight="1" x14ac:dyDescent="0.2">
      <c r="A99" s="13"/>
      <c r="B99" s="13"/>
      <c r="C99" s="15"/>
      <c r="D99" s="15"/>
      <c r="E99" s="15"/>
      <c r="F99" s="14"/>
      <c r="G99" s="14"/>
      <c r="H99" s="15"/>
      <c r="I99" s="15"/>
      <c r="J99" s="15"/>
      <c r="K99" s="15"/>
      <c r="L99" s="15"/>
      <c r="M99" s="15"/>
      <c r="N99" s="15"/>
      <c r="O99" s="15"/>
      <c r="P99" s="15"/>
      <c r="Q99" s="22"/>
      <c r="R99" s="22"/>
      <c r="S99" s="18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20"/>
    </row>
    <row r="100" spans="1:33" ht="15.75" customHeight="1" x14ac:dyDescent="0.2">
      <c r="A100" s="13"/>
      <c r="B100" s="13"/>
      <c r="C100" s="15"/>
      <c r="D100" s="15"/>
      <c r="E100" s="15"/>
      <c r="F100" s="14"/>
      <c r="G100" s="14"/>
      <c r="H100" s="15"/>
      <c r="I100" s="15"/>
      <c r="J100" s="15"/>
      <c r="K100" s="15"/>
      <c r="L100" s="15"/>
      <c r="M100" s="15"/>
      <c r="N100" s="15"/>
      <c r="O100" s="15"/>
      <c r="P100" s="15"/>
      <c r="Q100" s="22"/>
      <c r="R100" s="22"/>
      <c r="S100" s="18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20"/>
    </row>
    <row r="101" spans="1:33" ht="15.75" customHeight="1" x14ac:dyDescent="0.2">
      <c r="A101" s="13"/>
      <c r="B101" s="13"/>
      <c r="C101" s="15"/>
      <c r="D101" s="15"/>
      <c r="E101" s="15"/>
      <c r="F101" s="14"/>
      <c r="G101" s="14"/>
      <c r="H101" s="15"/>
      <c r="I101" s="15"/>
      <c r="J101" s="15"/>
      <c r="K101" s="15"/>
      <c r="L101" s="15"/>
      <c r="M101" s="15"/>
      <c r="N101" s="15"/>
      <c r="O101" s="15"/>
      <c r="P101" s="15"/>
      <c r="Q101" s="22"/>
      <c r="R101" s="22"/>
      <c r="S101" s="18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20"/>
    </row>
    <row r="102" spans="1:33" ht="15.75" customHeight="1" x14ac:dyDescent="0.2">
      <c r="A102" s="13"/>
      <c r="B102" s="13"/>
      <c r="C102" s="15"/>
      <c r="D102" s="15"/>
      <c r="E102" s="15"/>
      <c r="F102" s="14"/>
      <c r="G102" s="14"/>
      <c r="H102" s="15"/>
      <c r="I102" s="15"/>
      <c r="J102" s="15"/>
      <c r="K102" s="15"/>
      <c r="L102" s="15"/>
      <c r="M102" s="15"/>
      <c r="N102" s="15"/>
      <c r="O102" s="15"/>
      <c r="P102" s="15"/>
      <c r="Q102" s="22"/>
      <c r="R102" s="22"/>
      <c r="S102" s="18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20"/>
    </row>
    <row r="103" spans="1:33" ht="15.75" customHeight="1" x14ac:dyDescent="0.2">
      <c r="A103" s="13"/>
      <c r="B103" s="13"/>
      <c r="C103" s="15"/>
      <c r="D103" s="15"/>
      <c r="E103" s="15"/>
      <c r="F103" s="14"/>
      <c r="G103" s="14"/>
      <c r="H103" s="15"/>
      <c r="I103" s="15"/>
      <c r="J103" s="15"/>
      <c r="K103" s="15"/>
      <c r="L103" s="15"/>
      <c r="M103" s="15"/>
      <c r="N103" s="15"/>
      <c r="O103" s="15"/>
      <c r="P103" s="15"/>
      <c r="Q103" s="22"/>
      <c r="R103" s="22"/>
      <c r="S103" s="18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20"/>
    </row>
    <row r="104" spans="1:33" ht="15.75" customHeight="1" x14ac:dyDescent="0.2">
      <c r="A104" s="13"/>
      <c r="B104" s="13"/>
      <c r="C104" s="15"/>
      <c r="D104" s="15"/>
      <c r="E104" s="15"/>
      <c r="F104" s="14"/>
      <c r="G104" s="14"/>
      <c r="H104" s="15"/>
      <c r="I104" s="15"/>
      <c r="J104" s="15"/>
      <c r="K104" s="15"/>
      <c r="L104" s="15"/>
      <c r="M104" s="15"/>
      <c r="N104" s="15"/>
      <c r="O104" s="15"/>
      <c r="P104" s="15"/>
      <c r="Q104" s="22"/>
      <c r="R104" s="22"/>
      <c r="S104" s="18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20"/>
    </row>
    <row r="105" spans="1:33" ht="15.75" customHeight="1" x14ac:dyDescent="0.2">
      <c r="A105" s="13"/>
      <c r="B105" s="13"/>
      <c r="C105" s="15"/>
      <c r="D105" s="15"/>
      <c r="E105" s="15"/>
      <c r="F105" s="14"/>
      <c r="G105" s="14"/>
      <c r="H105" s="15"/>
      <c r="I105" s="15"/>
      <c r="J105" s="15"/>
      <c r="K105" s="15"/>
      <c r="L105" s="15"/>
      <c r="M105" s="15"/>
      <c r="N105" s="15"/>
      <c r="O105" s="15"/>
      <c r="P105" s="15"/>
      <c r="Q105" s="22"/>
      <c r="R105" s="22"/>
      <c r="S105" s="18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20"/>
    </row>
    <row r="106" spans="1:33" ht="15.75" customHeight="1" x14ac:dyDescent="0.2">
      <c r="A106" s="13"/>
      <c r="B106" s="13"/>
      <c r="C106" s="15"/>
      <c r="D106" s="15"/>
      <c r="E106" s="15"/>
      <c r="F106" s="14"/>
      <c r="G106" s="14"/>
      <c r="H106" s="15"/>
      <c r="I106" s="15"/>
      <c r="J106" s="15"/>
      <c r="K106" s="15"/>
      <c r="L106" s="15"/>
      <c r="M106" s="15"/>
      <c r="N106" s="15"/>
      <c r="O106" s="15"/>
      <c r="P106" s="15"/>
      <c r="Q106" s="22"/>
      <c r="R106" s="22"/>
      <c r="S106" s="18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20"/>
    </row>
    <row r="107" spans="1:33" ht="15.75" customHeight="1" x14ac:dyDescent="0.2">
      <c r="A107" s="13"/>
      <c r="B107" s="13"/>
      <c r="C107" s="15"/>
      <c r="D107" s="15"/>
      <c r="E107" s="15"/>
      <c r="F107" s="14"/>
      <c r="G107" s="14"/>
      <c r="H107" s="15"/>
      <c r="I107" s="15"/>
      <c r="J107" s="15"/>
      <c r="K107" s="15"/>
      <c r="L107" s="15"/>
      <c r="M107" s="15"/>
      <c r="N107" s="15"/>
      <c r="O107" s="15"/>
      <c r="P107" s="15"/>
      <c r="Q107" s="22"/>
      <c r="R107" s="22"/>
      <c r="S107" s="18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20"/>
    </row>
    <row r="108" spans="1:33" ht="15.75" customHeight="1" x14ac:dyDescent="0.2">
      <c r="A108" s="13"/>
      <c r="B108" s="13"/>
      <c r="C108" s="15"/>
      <c r="D108" s="15"/>
      <c r="E108" s="15"/>
      <c r="F108" s="14"/>
      <c r="G108" s="14"/>
      <c r="H108" s="15"/>
      <c r="I108" s="15"/>
      <c r="J108" s="15"/>
      <c r="K108" s="15"/>
      <c r="L108" s="15"/>
      <c r="M108" s="15"/>
      <c r="N108" s="15"/>
      <c r="O108" s="15"/>
      <c r="P108" s="15"/>
      <c r="Q108" s="22"/>
      <c r="R108" s="22"/>
      <c r="S108" s="18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20"/>
    </row>
    <row r="109" spans="1:33" ht="15.75" customHeight="1" x14ac:dyDescent="0.2">
      <c r="A109" s="13"/>
      <c r="B109" s="13"/>
      <c r="C109" s="15"/>
      <c r="D109" s="15"/>
      <c r="E109" s="15"/>
      <c r="F109" s="14"/>
      <c r="G109" s="14"/>
      <c r="H109" s="15"/>
      <c r="I109" s="15"/>
      <c r="J109" s="15"/>
      <c r="K109" s="15"/>
      <c r="L109" s="15"/>
      <c r="M109" s="15"/>
      <c r="N109" s="15"/>
      <c r="O109" s="15"/>
      <c r="P109" s="15"/>
      <c r="Q109" s="22"/>
      <c r="R109" s="22"/>
      <c r="S109" s="18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20"/>
    </row>
    <row r="110" spans="1:33" ht="15.75" customHeight="1" x14ac:dyDescent="0.2">
      <c r="A110" s="13"/>
      <c r="B110" s="13"/>
      <c r="C110" s="15"/>
      <c r="D110" s="15"/>
      <c r="E110" s="15"/>
      <c r="F110" s="14"/>
      <c r="G110" s="14"/>
      <c r="H110" s="15"/>
      <c r="I110" s="15"/>
      <c r="J110" s="15"/>
      <c r="K110" s="15"/>
      <c r="L110" s="15"/>
      <c r="M110" s="15"/>
      <c r="N110" s="15"/>
      <c r="O110" s="15"/>
      <c r="P110" s="15"/>
      <c r="Q110" s="22"/>
      <c r="R110" s="22"/>
      <c r="S110" s="18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20"/>
    </row>
    <row r="111" spans="1:33" ht="15.75" customHeight="1" x14ac:dyDescent="0.2">
      <c r="A111" s="13"/>
      <c r="B111" s="13"/>
      <c r="C111" s="15"/>
      <c r="D111" s="15"/>
      <c r="E111" s="15"/>
      <c r="F111" s="14"/>
      <c r="G111" s="14"/>
      <c r="H111" s="15"/>
      <c r="I111" s="15"/>
      <c r="J111" s="15"/>
      <c r="K111" s="15"/>
      <c r="L111" s="15"/>
      <c r="M111" s="15"/>
      <c r="N111" s="15"/>
      <c r="O111" s="15"/>
      <c r="P111" s="15"/>
      <c r="Q111" s="22"/>
      <c r="R111" s="22"/>
      <c r="S111" s="18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20"/>
    </row>
    <row r="112" spans="1:33" ht="15.75" customHeight="1" x14ac:dyDescent="0.2">
      <c r="A112" s="13"/>
      <c r="B112" s="13"/>
      <c r="C112" s="15"/>
      <c r="D112" s="15"/>
      <c r="E112" s="15"/>
      <c r="F112" s="14"/>
      <c r="G112" s="14"/>
      <c r="H112" s="15"/>
      <c r="I112" s="15"/>
      <c r="J112" s="15"/>
      <c r="K112" s="15"/>
      <c r="L112" s="15"/>
      <c r="M112" s="15"/>
      <c r="N112" s="15"/>
      <c r="O112" s="15"/>
      <c r="P112" s="15"/>
      <c r="Q112" s="22"/>
      <c r="R112" s="22"/>
      <c r="S112" s="18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20"/>
    </row>
    <row r="113" spans="1:33" ht="15.75" customHeight="1" x14ac:dyDescent="0.2">
      <c r="A113" s="13"/>
      <c r="B113" s="13"/>
      <c r="C113" s="15"/>
      <c r="D113" s="15"/>
      <c r="E113" s="15"/>
      <c r="F113" s="14"/>
      <c r="G113" s="14"/>
      <c r="H113" s="15"/>
      <c r="I113" s="15"/>
      <c r="J113" s="15"/>
      <c r="K113" s="15"/>
      <c r="L113" s="15"/>
      <c r="M113" s="15"/>
      <c r="N113" s="15"/>
      <c r="O113" s="15"/>
      <c r="P113" s="15"/>
      <c r="Q113" s="22"/>
      <c r="R113" s="22"/>
      <c r="S113" s="18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20"/>
    </row>
    <row r="114" spans="1:33" ht="15.75" customHeight="1" x14ac:dyDescent="0.2">
      <c r="A114" s="13"/>
      <c r="B114" s="13"/>
      <c r="C114" s="22"/>
      <c r="D114" s="15"/>
      <c r="E114" s="15"/>
      <c r="F114" s="14"/>
      <c r="G114" s="14"/>
      <c r="H114" s="15"/>
      <c r="I114" s="15"/>
      <c r="J114" s="22"/>
      <c r="K114" s="22"/>
      <c r="L114" s="15"/>
      <c r="M114" s="15"/>
      <c r="N114" s="15"/>
      <c r="O114" s="15"/>
      <c r="P114" s="22"/>
      <c r="Q114" s="22"/>
      <c r="R114" s="22"/>
      <c r="S114" s="18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20"/>
    </row>
    <row r="115" spans="1:33" ht="15.75" customHeight="1" x14ac:dyDescent="0.2">
      <c r="A115" s="13"/>
      <c r="B115" s="13"/>
      <c r="C115" s="22"/>
      <c r="D115" s="15"/>
      <c r="E115" s="15"/>
      <c r="F115" s="14"/>
      <c r="G115" s="14"/>
      <c r="H115" s="15"/>
      <c r="I115" s="15"/>
      <c r="J115" s="22"/>
      <c r="K115" s="22"/>
      <c r="L115" s="15"/>
      <c r="M115" s="15"/>
      <c r="N115" s="15"/>
      <c r="O115" s="15"/>
      <c r="P115" s="22"/>
      <c r="Q115" s="22"/>
      <c r="R115" s="22"/>
      <c r="S115" s="18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20"/>
    </row>
    <row r="116" spans="1:33" ht="15.75" customHeight="1" x14ac:dyDescent="0.2">
      <c r="A116" s="13"/>
      <c r="B116" s="13"/>
      <c r="C116" s="22"/>
      <c r="D116" s="15"/>
      <c r="E116" s="15"/>
      <c r="F116" s="14"/>
      <c r="G116" s="14"/>
      <c r="H116" s="15"/>
      <c r="I116" s="15"/>
      <c r="J116" s="22"/>
      <c r="K116" s="22"/>
      <c r="L116" s="15"/>
      <c r="M116" s="15"/>
      <c r="N116" s="15"/>
      <c r="O116" s="15"/>
      <c r="P116" s="22"/>
      <c r="Q116" s="22"/>
      <c r="R116" s="22"/>
      <c r="S116" s="18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20"/>
    </row>
    <row r="117" spans="1:33" ht="15.75" customHeight="1" x14ac:dyDescent="0.2">
      <c r="A117" s="13"/>
      <c r="B117" s="13"/>
      <c r="C117" s="22"/>
      <c r="D117" s="15"/>
      <c r="E117" s="15"/>
      <c r="F117" s="14"/>
      <c r="G117" s="14"/>
      <c r="H117" s="15"/>
      <c r="I117" s="15"/>
      <c r="J117" s="22"/>
      <c r="K117" s="22"/>
      <c r="L117" s="15"/>
      <c r="M117" s="15"/>
      <c r="N117" s="15"/>
      <c r="O117" s="15"/>
      <c r="P117" s="22"/>
      <c r="Q117" s="22"/>
      <c r="R117" s="22"/>
      <c r="S117" s="18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20"/>
    </row>
    <row r="118" spans="1:33" ht="15.75" customHeight="1" x14ac:dyDescent="0.2">
      <c r="A118" s="13"/>
      <c r="B118" s="13"/>
      <c r="C118" s="22"/>
      <c r="D118" s="15"/>
      <c r="E118" s="15"/>
      <c r="F118" s="14"/>
      <c r="G118" s="14"/>
      <c r="H118" s="15"/>
      <c r="I118" s="15"/>
      <c r="J118" s="22"/>
      <c r="K118" s="22"/>
      <c r="L118" s="15"/>
      <c r="M118" s="15"/>
      <c r="N118" s="15"/>
      <c r="O118" s="15"/>
      <c r="P118" s="22"/>
      <c r="Q118" s="22"/>
      <c r="R118" s="22"/>
      <c r="S118" s="18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20"/>
    </row>
    <row r="119" spans="1:33" ht="15.75" customHeight="1" x14ac:dyDescent="0.2">
      <c r="A119" s="13"/>
      <c r="B119" s="13"/>
      <c r="C119" s="22"/>
      <c r="D119" s="15"/>
      <c r="E119" s="15"/>
      <c r="F119" s="14"/>
      <c r="G119" s="14"/>
      <c r="H119" s="15"/>
      <c r="I119" s="15"/>
      <c r="J119" s="22"/>
      <c r="K119" s="22"/>
      <c r="L119" s="15"/>
      <c r="M119" s="15"/>
      <c r="N119" s="15"/>
      <c r="O119" s="15"/>
      <c r="P119" s="22"/>
      <c r="Q119" s="22"/>
      <c r="R119" s="22"/>
      <c r="S119" s="18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20"/>
    </row>
    <row r="120" spans="1:33" ht="15.75" customHeight="1" x14ac:dyDescent="0.2">
      <c r="A120" s="13"/>
      <c r="B120" s="13"/>
      <c r="C120" s="22"/>
      <c r="D120" s="15"/>
      <c r="E120" s="15"/>
      <c r="F120" s="14"/>
      <c r="G120" s="14"/>
      <c r="H120" s="15"/>
      <c r="I120" s="15"/>
      <c r="J120" s="22"/>
      <c r="K120" s="22"/>
      <c r="L120" s="15"/>
      <c r="M120" s="15"/>
      <c r="N120" s="15"/>
      <c r="O120" s="15"/>
      <c r="P120" s="22"/>
      <c r="Q120" s="22"/>
      <c r="R120" s="22"/>
      <c r="S120" s="18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20"/>
    </row>
    <row r="121" spans="1:33" ht="15.75" customHeight="1" x14ac:dyDescent="0.2">
      <c r="A121" s="13"/>
      <c r="B121" s="13"/>
      <c r="C121" s="22"/>
      <c r="D121" s="15"/>
      <c r="E121" s="15"/>
      <c r="F121" s="14"/>
      <c r="G121" s="14"/>
      <c r="H121" s="15"/>
      <c r="I121" s="15"/>
      <c r="J121" s="22"/>
      <c r="K121" s="22"/>
      <c r="L121" s="15"/>
      <c r="M121" s="15"/>
      <c r="N121" s="15"/>
      <c r="O121" s="15"/>
      <c r="P121" s="22"/>
      <c r="Q121" s="22"/>
      <c r="R121" s="22"/>
      <c r="S121" s="18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20"/>
    </row>
    <row r="122" spans="1:33" ht="15.75" customHeight="1" x14ac:dyDescent="0.2">
      <c r="A122" s="13"/>
      <c r="B122" s="13"/>
      <c r="C122" s="22"/>
      <c r="D122" s="15"/>
      <c r="E122" s="15"/>
      <c r="F122" s="14"/>
      <c r="G122" s="14"/>
      <c r="H122" s="15"/>
      <c r="I122" s="15"/>
      <c r="J122" s="22"/>
      <c r="K122" s="22"/>
      <c r="L122" s="15"/>
      <c r="M122" s="15"/>
      <c r="N122" s="15"/>
      <c r="O122" s="15"/>
      <c r="P122" s="22"/>
      <c r="Q122" s="22"/>
      <c r="R122" s="22"/>
      <c r="S122" s="18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20"/>
    </row>
    <row r="123" spans="1:33" ht="15.75" customHeight="1" x14ac:dyDescent="0.2">
      <c r="A123" s="13"/>
      <c r="B123" s="13"/>
      <c r="C123" s="22"/>
      <c r="D123" s="15"/>
      <c r="E123" s="15"/>
      <c r="F123" s="14"/>
      <c r="G123" s="14"/>
      <c r="H123" s="15"/>
      <c r="I123" s="15"/>
      <c r="J123" s="22"/>
      <c r="K123" s="22"/>
      <c r="L123" s="15"/>
      <c r="M123" s="15"/>
      <c r="N123" s="15"/>
      <c r="O123" s="15"/>
      <c r="P123" s="22"/>
      <c r="Q123" s="22"/>
      <c r="R123" s="22"/>
      <c r="S123" s="18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20"/>
    </row>
    <row r="124" spans="1:33" ht="15.75" customHeight="1" x14ac:dyDescent="0.2">
      <c r="A124" s="13"/>
      <c r="B124" s="13"/>
      <c r="C124" s="22"/>
      <c r="D124" s="15"/>
      <c r="E124" s="15"/>
      <c r="F124" s="14"/>
      <c r="G124" s="14"/>
      <c r="H124" s="15"/>
      <c r="I124" s="15"/>
      <c r="J124" s="22"/>
      <c r="K124" s="22"/>
      <c r="L124" s="15"/>
      <c r="M124" s="15"/>
      <c r="N124" s="15"/>
      <c r="O124" s="15"/>
      <c r="P124" s="22"/>
      <c r="Q124" s="22"/>
      <c r="R124" s="22"/>
      <c r="S124" s="18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20"/>
    </row>
    <row r="125" spans="1:33" ht="15.75" customHeight="1" x14ac:dyDescent="0.2">
      <c r="A125" s="13"/>
      <c r="B125" s="13"/>
      <c r="C125" s="22"/>
      <c r="D125" s="15"/>
      <c r="E125" s="15"/>
      <c r="F125" s="14"/>
      <c r="G125" s="14"/>
      <c r="H125" s="15"/>
      <c r="I125" s="15"/>
      <c r="J125" s="22"/>
      <c r="K125" s="22"/>
      <c r="L125" s="15"/>
      <c r="M125" s="15"/>
      <c r="N125" s="15"/>
      <c r="O125" s="15"/>
      <c r="P125" s="22"/>
      <c r="Q125" s="22"/>
      <c r="R125" s="22"/>
      <c r="S125" s="18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20"/>
    </row>
    <row r="126" spans="1:33" ht="15.75" customHeight="1" x14ac:dyDescent="0.2">
      <c r="A126" s="13"/>
      <c r="B126" s="13"/>
      <c r="C126" s="22"/>
      <c r="D126" s="15"/>
      <c r="E126" s="15"/>
      <c r="F126" s="14"/>
      <c r="G126" s="14"/>
      <c r="H126" s="15"/>
      <c r="I126" s="15"/>
      <c r="J126" s="22"/>
      <c r="K126" s="22"/>
      <c r="L126" s="15"/>
      <c r="M126" s="15"/>
      <c r="N126" s="15"/>
      <c r="O126" s="15"/>
      <c r="P126" s="22"/>
      <c r="Q126" s="22"/>
      <c r="R126" s="22"/>
      <c r="S126" s="18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20"/>
    </row>
    <row r="127" spans="1:33" ht="15.75" customHeight="1" x14ac:dyDescent="0.2">
      <c r="A127" s="13"/>
      <c r="B127" s="13"/>
      <c r="C127" s="22"/>
      <c r="D127" s="15"/>
      <c r="E127" s="15"/>
      <c r="F127" s="14"/>
      <c r="G127" s="14"/>
      <c r="H127" s="15"/>
      <c r="I127" s="15"/>
      <c r="J127" s="22"/>
      <c r="K127" s="22"/>
      <c r="L127" s="15"/>
      <c r="M127" s="15"/>
      <c r="N127" s="15"/>
      <c r="O127" s="15"/>
      <c r="P127" s="22"/>
      <c r="Q127" s="22"/>
      <c r="R127" s="22"/>
      <c r="S127" s="18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20"/>
    </row>
    <row r="128" spans="1:33" ht="15.75" customHeight="1" x14ac:dyDescent="0.2">
      <c r="A128" s="13"/>
      <c r="B128" s="13"/>
      <c r="C128" s="22"/>
      <c r="D128" s="15"/>
      <c r="E128" s="15"/>
      <c r="F128" s="14"/>
      <c r="G128" s="14"/>
      <c r="H128" s="15"/>
      <c r="I128" s="15"/>
      <c r="J128" s="22"/>
      <c r="K128" s="22"/>
      <c r="L128" s="15"/>
      <c r="M128" s="15"/>
      <c r="N128" s="15"/>
      <c r="O128" s="15"/>
      <c r="P128" s="22"/>
      <c r="Q128" s="22"/>
      <c r="R128" s="22"/>
      <c r="S128" s="18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20"/>
    </row>
    <row r="129" spans="1:33" ht="15.75" customHeight="1" x14ac:dyDescent="0.2">
      <c r="A129" s="13"/>
      <c r="B129" s="13"/>
      <c r="C129" s="22"/>
      <c r="D129" s="15"/>
      <c r="E129" s="15"/>
      <c r="F129" s="14"/>
      <c r="G129" s="14"/>
      <c r="H129" s="15"/>
      <c r="I129" s="15"/>
      <c r="J129" s="22"/>
      <c r="K129" s="22"/>
      <c r="L129" s="15"/>
      <c r="M129" s="15"/>
      <c r="N129" s="15"/>
      <c r="O129" s="15"/>
      <c r="P129" s="22"/>
      <c r="Q129" s="22"/>
      <c r="R129" s="22"/>
      <c r="S129" s="18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20"/>
    </row>
    <row r="130" spans="1:33" ht="15.75" customHeight="1" x14ac:dyDescent="0.2">
      <c r="A130" s="13"/>
      <c r="B130" s="13"/>
      <c r="C130" s="22"/>
      <c r="D130" s="15"/>
      <c r="E130" s="15"/>
      <c r="F130" s="14"/>
      <c r="G130" s="14"/>
      <c r="H130" s="15"/>
      <c r="I130" s="15"/>
      <c r="J130" s="22"/>
      <c r="K130" s="22"/>
      <c r="L130" s="15"/>
      <c r="M130" s="15"/>
      <c r="N130" s="15"/>
      <c r="O130" s="15"/>
      <c r="P130" s="22"/>
      <c r="Q130" s="22"/>
      <c r="R130" s="22"/>
      <c r="S130" s="18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20"/>
    </row>
    <row r="131" spans="1:33" ht="15.75" customHeight="1" x14ac:dyDescent="0.2">
      <c r="A131" s="13"/>
      <c r="B131" s="13"/>
      <c r="C131" s="22"/>
      <c r="D131" s="15"/>
      <c r="E131" s="15"/>
      <c r="F131" s="14"/>
      <c r="G131" s="14"/>
      <c r="H131" s="15"/>
      <c r="I131" s="15"/>
      <c r="J131" s="22"/>
      <c r="K131" s="22"/>
      <c r="L131" s="15"/>
      <c r="M131" s="15"/>
      <c r="N131" s="15"/>
      <c r="O131" s="15"/>
      <c r="P131" s="22"/>
      <c r="Q131" s="22"/>
      <c r="R131" s="22"/>
      <c r="S131" s="18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20"/>
    </row>
    <row r="132" spans="1:33" ht="15.75" customHeight="1" x14ac:dyDescent="0.2">
      <c r="A132" s="13"/>
      <c r="B132" s="13"/>
      <c r="C132" s="22"/>
      <c r="D132" s="15"/>
      <c r="E132" s="15"/>
      <c r="F132" s="14"/>
      <c r="G132" s="14"/>
      <c r="H132" s="15"/>
      <c r="I132" s="15"/>
      <c r="J132" s="22"/>
      <c r="K132" s="22"/>
      <c r="L132" s="15"/>
      <c r="M132" s="15"/>
      <c r="N132" s="15"/>
      <c r="O132" s="15"/>
      <c r="P132" s="22"/>
      <c r="Q132" s="22"/>
      <c r="R132" s="22"/>
      <c r="S132" s="18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20"/>
    </row>
    <row r="133" spans="1:33" ht="15.75" customHeight="1" x14ac:dyDescent="0.2">
      <c r="A133" s="13"/>
      <c r="B133" s="13"/>
      <c r="C133" s="22"/>
      <c r="D133" s="15"/>
      <c r="E133" s="15"/>
      <c r="F133" s="14"/>
      <c r="G133" s="14"/>
      <c r="H133" s="15"/>
      <c r="I133" s="15"/>
      <c r="J133" s="22"/>
      <c r="K133" s="22"/>
      <c r="L133" s="15"/>
      <c r="M133" s="15"/>
      <c r="N133" s="15"/>
      <c r="O133" s="15"/>
      <c r="P133" s="22"/>
      <c r="Q133" s="22"/>
      <c r="R133" s="22"/>
      <c r="S133" s="18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20"/>
    </row>
    <row r="134" spans="1:33" ht="15.75" customHeight="1" x14ac:dyDescent="0.2">
      <c r="A134" s="13"/>
      <c r="B134" s="13"/>
      <c r="C134" s="22"/>
      <c r="D134" s="15"/>
      <c r="E134" s="15"/>
      <c r="F134" s="14"/>
      <c r="G134" s="14"/>
      <c r="H134" s="15"/>
      <c r="I134" s="15"/>
      <c r="J134" s="22"/>
      <c r="K134" s="22"/>
      <c r="L134" s="15"/>
      <c r="M134" s="15"/>
      <c r="N134" s="15"/>
      <c r="O134" s="15"/>
      <c r="P134" s="22"/>
      <c r="Q134" s="22"/>
      <c r="R134" s="22"/>
      <c r="S134" s="18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20"/>
    </row>
    <row r="135" spans="1:33" ht="15.75" customHeight="1" x14ac:dyDescent="0.2">
      <c r="A135" s="13"/>
      <c r="B135" s="13"/>
      <c r="C135" s="22"/>
      <c r="D135" s="15"/>
      <c r="E135" s="15"/>
      <c r="F135" s="14"/>
      <c r="G135" s="14"/>
      <c r="H135" s="15"/>
      <c r="I135" s="15"/>
      <c r="J135" s="22"/>
      <c r="K135" s="22"/>
      <c r="L135" s="15"/>
      <c r="M135" s="15"/>
      <c r="N135" s="15"/>
      <c r="O135" s="15"/>
      <c r="P135" s="22"/>
      <c r="Q135" s="22"/>
      <c r="R135" s="22"/>
      <c r="S135" s="18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20"/>
    </row>
    <row r="136" spans="1:33" ht="15.75" customHeight="1" x14ac:dyDescent="0.2">
      <c r="A136" s="13"/>
      <c r="B136" s="13"/>
      <c r="C136" s="22"/>
      <c r="D136" s="15"/>
      <c r="E136" s="15"/>
      <c r="F136" s="14"/>
      <c r="G136" s="14"/>
      <c r="H136" s="15"/>
      <c r="I136" s="15"/>
      <c r="J136" s="22"/>
      <c r="K136" s="22"/>
      <c r="L136" s="15"/>
      <c r="M136" s="15"/>
      <c r="N136" s="15"/>
      <c r="O136" s="15"/>
      <c r="P136" s="22"/>
      <c r="Q136" s="22"/>
      <c r="R136" s="22"/>
      <c r="S136" s="18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20"/>
    </row>
    <row r="137" spans="1:33" ht="15.75" customHeight="1" x14ac:dyDescent="0.2">
      <c r="A137" s="13"/>
      <c r="B137" s="13"/>
      <c r="C137" s="22"/>
      <c r="D137" s="15"/>
      <c r="E137" s="15"/>
      <c r="F137" s="14"/>
      <c r="G137" s="14"/>
      <c r="H137" s="15"/>
      <c r="I137" s="15"/>
      <c r="J137" s="22"/>
      <c r="K137" s="22"/>
      <c r="L137" s="15"/>
      <c r="M137" s="15"/>
      <c r="N137" s="15"/>
      <c r="O137" s="15"/>
      <c r="P137" s="22"/>
      <c r="Q137" s="22"/>
      <c r="R137" s="22"/>
      <c r="S137" s="18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20"/>
    </row>
    <row r="138" spans="1:33" ht="15.75" customHeight="1" x14ac:dyDescent="0.2">
      <c r="A138" s="13"/>
      <c r="B138" s="13"/>
      <c r="C138" s="22"/>
      <c r="D138" s="15"/>
      <c r="E138" s="15"/>
      <c r="F138" s="14"/>
      <c r="G138" s="14"/>
      <c r="H138" s="15"/>
      <c r="I138" s="15"/>
      <c r="J138" s="22"/>
      <c r="K138" s="22"/>
      <c r="L138" s="15"/>
      <c r="M138" s="15"/>
      <c r="N138" s="15"/>
      <c r="O138" s="15"/>
      <c r="P138" s="22"/>
      <c r="Q138" s="22"/>
      <c r="R138" s="22"/>
      <c r="S138" s="18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20"/>
    </row>
    <row r="139" spans="1:33" ht="15.75" customHeight="1" x14ac:dyDescent="0.2">
      <c r="A139" s="13"/>
      <c r="B139" s="13"/>
      <c r="C139" s="22"/>
      <c r="D139" s="15"/>
      <c r="E139" s="15"/>
      <c r="F139" s="14"/>
      <c r="G139" s="14"/>
      <c r="H139" s="15"/>
      <c r="I139" s="15"/>
      <c r="J139" s="22"/>
      <c r="K139" s="22"/>
      <c r="L139" s="15"/>
      <c r="M139" s="15"/>
      <c r="N139" s="15"/>
      <c r="O139" s="15"/>
      <c r="P139" s="22"/>
      <c r="Q139" s="22"/>
      <c r="R139" s="22"/>
      <c r="S139" s="18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20"/>
    </row>
    <row r="140" spans="1:33" ht="15.75" customHeight="1" x14ac:dyDescent="0.2">
      <c r="A140" s="13"/>
      <c r="B140" s="13"/>
      <c r="C140" s="22"/>
      <c r="D140" s="15"/>
      <c r="E140" s="15"/>
      <c r="F140" s="14"/>
      <c r="G140" s="14"/>
      <c r="H140" s="15"/>
      <c r="I140" s="15"/>
      <c r="J140" s="22"/>
      <c r="K140" s="22"/>
      <c r="L140" s="15"/>
      <c r="M140" s="15"/>
      <c r="N140" s="15"/>
      <c r="O140" s="15"/>
      <c r="P140" s="22"/>
      <c r="Q140" s="22"/>
      <c r="R140" s="22"/>
      <c r="S140" s="18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20"/>
    </row>
    <row r="141" spans="1:33" ht="15.75" customHeight="1" x14ac:dyDescent="0.2">
      <c r="A141" s="13"/>
      <c r="B141" s="13"/>
      <c r="C141" s="22"/>
      <c r="D141" s="15"/>
      <c r="E141" s="15"/>
      <c r="F141" s="14"/>
      <c r="G141" s="14"/>
      <c r="H141" s="15"/>
      <c r="I141" s="15"/>
      <c r="J141" s="22"/>
      <c r="K141" s="22"/>
      <c r="L141" s="15"/>
      <c r="M141" s="15"/>
      <c r="N141" s="15"/>
      <c r="O141" s="15"/>
      <c r="P141" s="22"/>
      <c r="Q141" s="22"/>
      <c r="R141" s="22"/>
      <c r="S141" s="18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20"/>
    </row>
    <row r="142" spans="1:33" ht="15.75" customHeight="1" x14ac:dyDescent="0.2">
      <c r="A142" s="13"/>
      <c r="B142" s="13"/>
      <c r="C142" s="22"/>
      <c r="D142" s="15"/>
      <c r="E142" s="15"/>
      <c r="F142" s="14"/>
      <c r="G142" s="14"/>
      <c r="H142" s="15"/>
      <c r="I142" s="15"/>
      <c r="J142" s="22"/>
      <c r="K142" s="22"/>
      <c r="L142" s="15"/>
      <c r="M142" s="15"/>
      <c r="N142" s="15"/>
      <c r="O142" s="15"/>
      <c r="P142" s="22"/>
      <c r="Q142" s="22"/>
      <c r="R142" s="22"/>
      <c r="S142" s="18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20"/>
    </row>
    <row r="143" spans="1:33" ht="15.75" customHeight="1" x14ac:dyDescent="0.2">
      <c r="A143" s="13"/>
      <c r="B143" s="13"/>
      <c r="C143" s="22"/>
      <c r="D143" s="15"/>
      <c r="E143" s="15"/>
      <c r="F143" s="14"/>
      <c r="G143" s="14"/>
      <c r="H143" s="15"/>
      <c r="I143" s="15"/>
      <c r="J143" s="22"/>
      <c r="K143" s="22"/>
      <c r="L143" s="15"/>
      <c r="M143" s="15"/>
      <c r="N143" s="15"/>
      <c r="O143" s="15"/>
      <c r="P143" s="22"/>
      <c r="Q143" s="22"/>
      <c r="R143" s="22"/>
      <c r="S143" s="18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20"/>
    </row>
    <row r="144" spans="1:33" ht="15.75" customHeight="1" x14ac:dyDescent="0.2">
      <c r="A144" s="13"/>
      <c r="B144" s="13"/>
      <c r="C144" s="22"/>
      <c r="D144" s="15"/>
      <c r="E144" s="15"/>
      <c r="F144" s="14"/>
      <c r="G144" s="14"/>
      <c r="H144" s="15"/>
      <c r="I144" s="15"/>
      <c r="J144" s="22"/>
      <c r="K144" s="22"/>
      <c r="L144" s="15"/>
      <c r="M144" s="15"/>
      <c r="N144" s="15"/>
      <c r="O144" s="15"/>
      <c r="P144" s="22"/>
      <c r="Q144" s="22"/>
      <c r="R144" s="22"/>
      <c r="S144" s="18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20"/>
    </row>
    <row r="145" spans="1:33" ht="15.75" customHeight="1" x14ac:dyDescent="0.2">
      <c r="A145" s="13"/>
      <c r="B145" s="13"/>
      <c r="C145" s="22"/>
      <c r="D145" s="15"/>
      <c r="E145" s="15"/>
      <c r="F145" s="14"/>
      <c r="G145" s="14"/>
      <c r="H145" s="15"/>
      <c r="I145" s="15"/>
      <c r="J145" s="22"/>
      <c r="K145" s="22"/>
      <c r="L145" s="15"/>
      <c r="M145" s="15"/>
      <c r="N145" s="15"/>
      <c r="O145" s="15"/>
      <c r="P145" s="22"/>
      <c r="Q145" s="22"/>
      <c r="R145" s="22"/>
      <c r="S145" s="18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20"/>
    </row>
    <row r="146" spans="1:33" ht="15.75" customHeight="1" x14ac:dyDescent="0.2">
      <c r="A146" s="13"/>
      <c r="B146" s="13"/>
      <c r="C146" s="22"/>
      <c r="D146" s="15"/>
      <c r="E146" s="15"/>
      <c r="F146" s="14"/>
      <c r="G146" s="14"/>
      <c r="H146" s="15"/>
      <c r="I146" s="15"/>
      <c r="J146" s="22"/>
      <c r="K146" s="22"/>
      <c r="L146" s="15"/>
      <c r="M146" s="15"/>
      <c r="N146" s="15"/>
      <c r="O146" s="15"/>
      <c r="P146" s="22"/>
      <c r="Q146" s="22"/>
      <c r="R146" s="22"/>
      <c r="S146" s="18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20"/>
    </row>
    <row r="147" spans="1:33" ht="15.75" customHeight="1" x14ac:dyDescent="0.2">
      <c r="A147" s="13"/>
      <c r="B147" s="13"/>
      <c r="C147" s="22"/>
      <c r="D147" s="15"/>
      <c r="E147" s="15"/>
      <c r="F147" s="14"/>
      <c r="G147" s="14"/>
      <c r="H147" s="15"/>
      <c r="I147" s="15"/>
      <c r="J147" s="22"/>
      <c r="K147" s="22"/>
      <c r="L147" s="15"/>
      <c r="M147" s="15"/>
      <c r="N147" s="15"/>
      <c r="O147" s="15"/>
      <c r="P147" s="22"/>
      <c r="Q147" s="22"/>
      <c r="R147" s="22"/>
      <c r="S147" s="18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20"/>
    </row>
    <row r="148" spans="1:33" ht="15.75" customHeight="1" x14ac:dyDescent="0.2">
      <c r="A148" s="13"/>
      <c r="B148" s="13"/>
      <c r="C148" s="22"/>
      <c r="D148" s="15"/>
      <c r="E148" s="15"/>
      <c r="F148" s="14"/>
      <c r="G148" s="14"/>
      <c r="H148" s="15"/>
      <c r="I148" s="15"/>
      <c r="J148" s="22"/>
      <c r="K148" s="22"/>
      <c r="L148" s="15"/>
      <c r="M148" s="15"/>
      <c r="N148" s="15"/>
      <c r="O148" s="15"/>
      <c r="P148" s="22"/>
      <c r="Q148" s="22"/>
      <c r="R148" s="22"/>
      <c r="S148" s="18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20"/>
    </row>
    <row r="149" spans="1:33" ht="15.75" customHeight="1" x14ac:dyDescent="0.2">
      <c r="A149" s="13"/>
      <c r="B149" s="13"/>
      <c r="C149" s="22"/>
      <c r="D149" s="15"/>
      <c r="E149" s="15"/>
      <c r="F149" s="14"/>
      <c r="G149" s="14"/>
      <c r="H149" s="15"/>
      <c r="I149" s="15"/>
      <c r="J149" s="22"/>
      <c r="K149" s="22"/>
      <c r="L149" s="15"/>
      <c r="M149" s="15"/>
      <c r="N149" s="15"/>
      <c r="O149" s="15"/>
      <c r="P149" s="22"/>
      <c r="Q149" s="22"/>
      <c r="R149" s="22"/>
      <c r="S149" s="18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20"/>
    </row>
    <row r="150" spans="1:33" ht="15.75" customHeight="1" x14ac:dyDescent="0.2">
      <c r="A150" s="13"/>
      <c r="B150" s="13"/>
      <c r="C150" s="22"/>
      <c r="D150" s="15"/>
      <c r="E150" s="15"/>
      <c r="F150" s="14"/>
      <c r="G150" s="14"/>
      <c r="H150" s="15"/>
      <c r="I150" s="15"/>
      <c r="J150" s="22"/>
      <c r="K150" s="22"/>
      <c r="L150" s="15"/>
      <c r="M150" s="15"/>
      <c r="N150" s="15"/>
      <c r="O150" s="15"/>
      <c r="P150" s="22"/>
      <c r="Q150" s="22"/>
      <c r="R150" s="22"/>
      <c r="S150" s="18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20"/>
    </row>
    <row r="151" spans="1:33" ht="15.75" customHeight="1" x14ac:dyDescent="0.2">
      <c r="A151" s="13"/>
      <c r="B151" s="13"/>
      <c r="C151" s="22"/>
      <c r="D151" s="15"/>
      <c r="E151" s="15"/>
      <c r="F151" s="14"/>
      <c r="G151" s="14"/>
      <c r="H151" s="15"/>
      <c r="I151" s="15"/>
      <c r="J151" s="22"/>
      <c r="K151" s="22"/>
      <c r="L151" s="15"/>
      <c r="M151" s="15"/>
      <c r="N151" s="15"/>
      <c r="O151" s="15"/>
      <c r="P151" s="22"/>
      <c r="Q151" s="22"/>
      <c r="R151" s="22"/>
      <c r="S151" s="18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20"/>
    </row>
    <row r="152" spans="1:33" ht="15.75" customHeight="1" x14ac:dyDescent="0.2">
      <c r="A152" s="13"/>
      <c r="B152" s="13"/>
      <c r="C152" s="22"/>
      <c r="D152" s="15"/>
      <c r="E152" s="15"/>
      <c r="F152" s="14"/>
      <c r="G152" s="14"/>
      <c r="H152" s="15"/>
      <c r="I152" s="15"/>
      <c r="J152" s="22"/>
      <c r="K152" s="22"/>
      <c r="L152" s="15"/>
      <c r="M152" s="15"/>
      <c r="N152" s="15"/>
      <c r="O152" s="15"/>
      <c r="P152" s="22"/>
      <c r="Q152" s="22"/>
      <c r="R152" s="22"/>
      <c r="S152" s="18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20"/>
    </row>
    <row r="153" spans="1:33" ht="15.75" customHeight="1" x14ac:dyDescent="0.2">
      <c r="A153" s="13"/>
      <c r="B153" s="13"/>
      <c r="C153" s="22"/>
      <c r="D153" s="15"/>
      <c r="E153" s="15"/>
      <c r="F153" s="14"/>
      <c r="G153" s="14"/>
      <c r="H153" s="15"/>
      <c r="I153" s="15"/>
      <c r="J153" s="22"/>
      <c r="K153" s="22"/>
      <c r="L153" s="15"/>
      <c r="M153" s="15"/>
      <c r="N153" s="15"/>
      <c r="O153" s="15"/>
      <c r="P153" s="22"/>
      <c r="Q153" s="22"/>
      <c r="R153" s="22"/>
      <c r="S153" s="18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20"/>
    </row>
    <row r="154" spans="1:33" ht="15.75" customHeight="1" x14ac:dyDescent="0.2">
      <c r="A154" s="13"/>
      <c r="B154" s="13"/>
      <c r="C154" s="22"/>
      <c r="D154" s="15"/>
      <c r="E154" s="15"/>
      <c r="F154" s="14"/>
      <c r="G154" s="14"/>
      <c r="H154" s="15"/>
      <c r="I154" s="15"/>
      <c r="J154" s="22"/>
      <c r="K154" s="22"/>
      <c r="L154" s="15"/>
      <c r="M154" s="15"/>
      <c r="N154" s="15"/>
      <c r="O154" s="15"/>
      <c r="P154" s="22"/>
      <c r="Q154" s="22"/>
      <c r="R154" s="22"/>
      <c r="S154" s="18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20"/>
    </row>
    <row r="155" spans="1:33" ht="15.75" customHeight="1" x14ac:dyDescent="0.2">
      <c r="A155" s="13"/>
      <c r="B155" s="13"/>
      <c r="C155" s="22"/>
      <c r="D155" s="15"/>
      <c r="E155" s="15"/>
      <c r="F155" s="14"/>
      <c r="G155" s="14"/>
      <c r="H155" s="15"/>
      <c r="I155" s="15"/>
      <c r="J155" s="22"/>
      <c r="K155" s="22"/>
      <c r="L155" s="15"/>
      <c r="M155" s="15"/>
      <c r="N155" s="15"/>
      <c r="O155" s="15"/>
      <c r="P155" s="22"/>
      <c r="Q155" s="22"/>
      <c r="R155" s="22"/>
      <c r="S155" s="18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20"/>
    </row>
    <row r="156" spans="1:33" ht="15.75" customHeight="1" x14ac:dyDescent="0.2">
      <c r="A156" s="13"/>
      <c r="B156" s="13"/>
      <c r="C156" s="22"/>
      <c r="D156" s="15"/>
      <c r="E156" s="15"/>
      <c r="F156" s="14"/>
      <c r="G156" s="14"/>
      <c r="H156" s="15"/>
      <c r="I156" s="15"/>
      <c r="J156" s="22"/>
      <c r="K156" s="22"/>
      <c r="L156" s="15"/>
      <c r="M156" s="15"/>
      <c r="N156" s="15"/>
      <c r="O156" s="15"/>
      <c r="P156" s="22"/>
      <c r="Q156" s="22"/>
      <c r="R156" s="22"/>
      <c r="S156" s="18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20"/>
    </row>
    <row r="157" spans="1:33" ht="15.75" customHeight="1" x14ac:dyDescent="0.2">
      <c r="A157" s="13"/>
      <c r="B157" s="13"/>
      <c r="C157" s="22"/>
      <c r="D157" s="15"/>
      <c r="E157" s="15"/>
      <c r="F157" s="14"/>
      <c r="G157" s="14"/>
      <c r="H157" s="15"/>
      <c r="I157" s="15"/>
      <c r="J157" s="22"/>
      <c r="K157" s="22"/>
      <c r="L157" s="15"/>
      <c r="M157" s="15"/>
      <c r="N157" s="15"/>
      <c r="O157" s="15"/>
      <c r="P157" s="22"/>
      <c r="Q157" s="22"/>
      <c r="R157" s="22"/>
      <c r="S157" s="18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20"/>
    </row>
    <row r="158" spans="1:33" ht="15.75" customHeight="1" x14ac:dyDescent="0.2">
      <c r="A158" s="13"/>
      <c r="B158" s="13"/>
      <c r="C158" s="22"/>
      <c r="D158" s="15"/>
      <c r="E158" s="15"/>
      <c r="F158" s="14"/>
      <c r="G158" s="14"/>
      <c r="H158" s="15"/>
      <c r="I158" s="15"/>
      <c r="J158" s="22"/>
      <c r="K158" s="22"/>
      <c r="L158" s="15"/>
      <c r="M158" s="15"/>
      <c r="N158" s="15"/>
      <c r="O158" s="15"/>
      <c r="P158" s="22"/>
      <c r="Q158" s="22"/>
      <c r="R158" s="22"/>
      <c r="S158" s="18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20"/>
    </row>
    <row r="159" spans="1:33" ht="15.75" customHeight="1" x14ac:dyDescent="0.2">
      <c r="A159" s="13"/>
      <c r="B159" s="13"/>
      <c r="C159" s="22"/>
      <c r="D159" s="15"/>
      <c r="E159" s="15"/>
      <c r="F159" s="14"/>
      <c r="G159" s="14"/>
      <c r="H159" s="15"/>
      <c r="I159" s="15"/>
      <c r="J159" s="22"/>
      <c r="K159" s="22"/>
      <c r="L159" s="15"/>
      <c r="M159" s="15"/>
      <c r="N159" s="15"/>
      <c r="O159" s="15"/>
      <c r="P159" s="22"/>
      <c r="Q159" s="22"/>
      <c r="R159" s="22"/>
      <c r="S159" s="18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20"/>
    </row>
    <row r="160" spans="1:33" ht="15.75" customHeight="1" x14ac:dyDescent="0.2">
      <c r="A160" s="13"/>
      <c r="B160" s="13"/>
      <c r="C160" s="22"/>
      <c r="D160" s="15"/>
      <c r="E160" s="15"/>
      <c r="F160" s="14"/>
      <c r="G160" s="14"/>
      <c r="H160" s="15"/>
      <c r="I160" s="15"/>
      <c r="J160" s="22"/>
      <c r="K160" s="22"/>
      <c r="L160" s="15"/>
      <c r="M160" s="15"/>
      <c r="N160" s="15"/>
      <c r="O160" s="15"/>
      <c r="P160" s="22"/>
      <c r="Q160" s="22"/>
      <c r="R160" s="22"/>
      <c r="S160" s="18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20"/>
    </row>
    <row r="161" spans="1:33" ht="15.75" customHeight="1" x14ac:dyDescent="0.2">
      <c r="A161" s="13"/>
      <c r="B161" s="13"/>
      <c r="C161" s="22"/>
      <c r="D161" s="15"/>
      <c r="E161" s="15"/>
      <c r="F161" s="14"/>
      <c r="G161" s="14"/>
      <c r="H161" s="15"/>
      <c r="I161" s="15"/>
      <c r="J161" s="22"/>
      <c r="K161" s="22"/>
      <c r="L161" s="15"/>
      <c r="M161" s="15"/>
      <c r="N161" s="15"/>
      <c r="O161" s="15"/>
      <c r="P161" s="22"/>
      <c r="Q161" s="22"/>
      <c r="R161" s="22"/>
      <c r="S161" s="18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20"/>
    </row>
    <row r="162" spans="1:33" ht="15.75" customHeight="1" x14ac:dyDescent="0.2">
      <c r="A162" s="13"/>
      <c r="B162" s="13"/>
      <c r="C162" s="22"/>
      <c r="D162" s="15"/>
      <c r="E162" s="15"/>
      <c r="F162" s="14"/>
      <c r="G162" s="14"/>
      <c r="H162" s="15"/>
      <c r="I162" s="15"/>
      <c r="J162" s="22"/>
      <c r="K162" s="22"/>
      <c r="L162" s="15"/>
      <c r="M162" s="15"/>
      <c r="N162" s="15"/>
      <c r="O162" s="15"/>
      <c r="P162" s="22"/>
      <c r="Q162" s="22"/>
      <c r="R162" s="22"/>
      <c r="S162" s="18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20"/>
    </row>
    <row r="163" spans="1:33" ht="15.75" customHeight="1" x14ac:dyDescent="0.2">
      <c r="A163" s="13"/>
      <c r="B163" s="13"/>
      <c r="C163" s="22"/>
      <c r="D163" s="15"/>
      <c r="E163" s="15"/>
      <c r="F163" s="14"/>
      <c r="G163" s="14"/>
      <c r="H163" s="15"/>
      <c r="I163" s="15"/>
      <c r="J163" s="22"/>
      <c r="K163" s="22"/>
      <c r="L163" s="15"/>
      <c r="M163" s="15"/>
      <c r="N163" s="15"/>
      <c r="O163" s="15"/>
      <c r="P163" s="22"/>
      <c r="Q163" s="22"/>
      <c r="R163" s="22"/>
      <c r="S163" s="18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20"/>
    </row>
    <row r="164" spans="1:33" ht="15.75" customHeight="1" x14ac:dyDescent="0.2">
      <c r="A164" s="13"/>
      <c r="B164" s="13"/>
      <c r="C164" s="22"/>
      <c r="D164" s="15"/>
      <c r="E164" s="15"/>
      <c r="F164" s="14"/>
      <c r="G164" s="14"/>
      <c r="H164" s="15"/>
      <c r="I164" s="15"/>
      <c r="J164" s="22"/>
      <c r="K164" s="22"/>
      <c r="L164" s="15"/>
      <c r="M164" s="15"/>
      <c r="N164" s="15"/>
      <c r="O164" s="15"/>
      <c r="P164" s="22"/>
      <c r="Q164" s="22"/>
      <c r="R164" s="22"/>
      <c r="S164" s="18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20"/>
    </row>
    <row r="165" spans="1:33" ht="15.75" customHeight="1" x14ac:dyDescent="0.2">
      <c r="A165" s="13"/>
      <c r="B165" s="13"/>
      <c r="C165" s="22"/>
      <c r="D165" s="15"/>
      <c r="E165" s="15"/>
      <c r="F165" s="14"/>
      <c r="G165" s="14"/>
      <c r="H165" s="15"/>
      <c r="I165" s="15"/>
      <c r="J165" s="22"/>
      <c r="K165" s="22"/>
      <c r="L165" s="15"/>
      <c r="M165" s="15"/>
      <c r="N165" s="15"/>
      <c r="O165" s="15"/>
      <c r="P165" s="22"/>
      <c r="Q165" s="22"/>
      <c r="R165" s="22"/>
      <c r="S165" s="18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20"/>
    </row>
    <row r="166" spans="1:33" ht="15.75" customHeight="1" x14ac:dyDescent="0.2">
      <c r="A166" s="13"/>
      <c r="B166" s="13"/>
      <c r="C166" s="22"/>
      <c r="D166" s="15"/>
      <c r="E166" s="15"/>
      <c r="F166" s="14"/>
      <c r="G166" s="14"/>
      <c r="H166" s="15"/>
      <c r="I166" s="15"/>
      <c r="J166" s="22"/>
      <c r="K166" s="22"/>
      <c r="L166" s="15"/>
      <c r="M166" s="15"/>
      <c r="N166" s="15"/>
      <c r="O166" s="15"/>
      <c r="P166" s="22"/>
      <c r="Q166" s="22"/>
      <c r="R166" s="22"/>
      <c r="S166" s="18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20"/>
    </row>
    <row r="167" spans="1:33" ht="15.75" customHeight="1" x14ac:dyDescent="0.2">
      <c r="A167" s="13"/>
      <c r="B167" s="13"/>
      <c r="C167" s="22"/>
      <c r="D167" s="15"/>
      <c r="E167" s="15"/>
      <c r="F167" s="14"/>
      <c r="G167" s="14"/>
      <c r="H167" s="15"/>
      <c r="I167" s="15"/>
      <c r="J167" s="22"/>
      <c r="K167" s="22"/>
      <c r="L167" s="15"/>
      <c r="M167" s="15"/>
      <c r="N167" s="15"/>
      <c r="O167" s="15"/>
      <c r="P167" s="22"/>
      <c r="Q167" s="22"/>
      <c r="R167" s="22"/>
      <c r="S167" s="18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20"/>
    </row>
    <row r="168" spans="1:33" ht="15.75" customHeight="1" x14ac:dyDescent="0.2">
      <c r="A168" s="13"/>
      <c r="B168" s="13"/>
      <c r="C168" s="22"/>
      <c r="D168" s="15"/>
      <c r="E168" s="15"/>
      <c r="F168" s="14"/>
      <c r="G168" s="14"/>
      <c r="H168" s="15"/>
      <c r="I168" s="15"/>
      <c r="J168" s="22"/>
      <c r="K168" s="22"/>
      <c r="L168" s="15"/>
      <c r="M168" s="15"/>
      <c r="N168" s="15"/>
      <c r="O168" s="15"/>
      <c r="P168" s="22"/>
      <c r="Q168" s="22"/>
      <c r="R168" s="22"/>
      <c r="S168" s="18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20"/>
    </row>
    <row r="169" spans="1:33" ht="15.75" customHeight="1" x14ac:dyDescent="0.2">
      <c r="A169" s="13"/>
      <c r="B169" s="13"/>
      <c r="C169" s="22"/>
      <c r="D169" s="15"/>
      <c r="E169" s="15"/>
      <c r="F169" s="14"/>
      <c r="G169" s="14"/>
      <c r="H169" s="15"/>
      <c r="I169" s="15"/>
      <c r="J169" s="22"/>
      <c r="K169" s="22"/>
      <c r="L169" s="15"/>
      <c r="M169" s="15"/>
      <c r="N169" s="15"/>
      <c r="O169" s="15"/>
      <c r="P169" s="22"/>
      <c r="Q169" s="22"/>
      <c r="R169" s="22"/>
      <c r="S169" s="18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20"/>
    </row>
    <row r="170" spans="1:33" ht="15.75" customHeight="1" x14ac:dyDescent="0.2">
      <c r="A170" s="13"/>
      <c r="B170" s="13"/>
      <c r="C170" s="22"/>
      <c r="D170" s="15"/>
      <c r="E170" s="15"/>
      <c r="F170" s="14"/>
      <c r="G170" s="14"/>
      <c r="H170" s="15"/>
      <c r="I170" s="15"/>
      <c r="J170" s="22"/>
      <c r="K170" s="22"/>
      <c r="L170" s="15"/>
      <c r="M170" s="15"/>
      <c r="N170" s="15"/>
      <c r="O170" s="15"/>
      <c r="P170" s="22"/>
      <c r="Q170" s="22"/>
      <c r="R170" s="22"/>
      <c r="S170" s="18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20"/>
    </row>
    <row r="171" spans="1:33" ht="15.75" customHeight="1" x14ac:dyDescent="0.2">
      <c r="A171" s="13"/>
      <c r="B171" s="13"/>
      <c r="C171" s="22"/>
      <c r="D171" s="15"/>
      <c r="E171" s="15"/>
      <c r="F171" s="14"/>
      <c r="G171" s="14"/>
      <c r="H171" s="15"/>
      <c r="I171" s="15"/>
      <c r="J171" s="22"/>
      <c r="K171" s="22"/>
      <c r="L171" s="15"/>
      <c r="M171" s="15"/>
      <c r="N171" s="15"/>
      <c r="O171" s="15"/>
      <c r="P171" s="22"/>
      <c r="Q171" s="22"/>
      <c r="R171" s="22"/>
      <c r="S171" s="18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20"/>
    </row>
    <row r="172" spans="1:33" ht="15.75" customHeight="1" x14ac:dyDescent="0.2">
      <c r="A172" s="13"/>
      <c r="B172" s="13"/>
      <c r="C172" s="22"/>
      <c r="D172" s="15"/>
      <c r="E172" s="15"/>
      <c r="F172" s="14"/>
      <c r="G172" s="14"/>
      <c r="H172" s="15"/>
      <c r="I172" s="15"/>
      <c r="J172" s="22"/>
      <c r="K172" s="22"/>
      <c r="L172" s="15"/>
      <c r="M172" s="15"/>
      <c r="N172" s="15"/>
      <c r="O172" s="15"/>
      <c r="P172" s="22"/>
      <c r="Q172" s="22"/>
      <c r="R172" s="22"/>
      <c r="S172" s="18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20"/>
    </row>
    <row r="173" spans="1:33" ht="15.75" customHeight="1" x14ac:dyDescent="0.2">
      <c r="A173" s="13"/>
      <c r="B173" s="13"/>
      <c r="C173" s="22"/>
      <c r="D173" s="15"/>
      <c r="E173" s="15"/>
      <c r="F173" s="14"/>
      <c r="G173" s="14"/>
      <c r="H173" s="15"/>
      <c r="I173" s="15"/>
      <c r="J173" s="22"/>
      <c r="K173" s="22"/>
      <c r="L173" s="15"/>
      <c r="M173" s="15"/>
      <c r="N173" s="15"/>
      <c r="O173" s="15"/>
      <c r="P173" s="22"/>
      <c r="Q173" s="22"/>
      <c r="R173" s="22"/>
      <c r="S173" s="18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20"/>
    </row>
    <row r="174" spans="1:33" ht="15.75" customHeight="1" x14ac:dyDescent="0.2">
      <c r="A174" s="13"/>
      <c r="B174" s="13"/>
      <c r="C174" s="22"/>
      <c r="D174" s="15"/>
      <c r="E174" s="15"/>
      <c r="F174" s="14"/>
      <c r="G174" s="14"/>
      <c r="H174" s="15"/>
      <c r="I174" s="15"/>
      <c r="J174" s="22"/>
      <c r="K174" s="22"/>
      <c r="L174" s="15"/>
      <c r="M174" s="15"/>
      <c r="N174" s="15"/>
      <c r="O174" s="15"/>
      <c r="P174" s="22"/>
      <c r="Q174" s="22"/>
      <c r="R174" s="22"/>
      <c r="S174" s="18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20"/>
    </row>
    <row r="175" spans="1:33" ht="15.75" customHeight="1" x14ac:dyDescent="0.2">
      <c r="A175" s="13"/>
      <c r="B175" s="13"/>
      <c r="C175" s="22"/>
      <c r="D175" s="15"/>
      <c r="E175" s="15"/>
      <c r="F175" s="14"/>
      <c r="G175" s="14"/>
      <c r="H175" s="15"/>
      <c r="I175" s="15"/>
      <c r="J175" s="22"/>
      <c r="K175" s="22"/>
      <c r="L175" s="15"/>
      <c r="M175" s="15"/>
      <c r="N175" s="15"/>
      <c r="O175" s="15"/>
      <c r="P175" s="22"/>
      <c r="Q175" s="22"/>
      <c r="R175" s="22"/>
      <c r="S175" s="18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20"/>
    </row>
    <row r="176" spans="1:33" ht="15.75" customHeight="1" x14ac:dyDescent="0.2">
      <c r="A176" s="13"/>
      <c r="B176" s="13"/>
      <c r="C176" s="22"/>
      <c r="D176" s="15"/>
      <c r="E176" s="15"/>
      <c r="F176" s="14"/>
      <c r="G176" s="14"/>
      <c r="H176" s="15"/>
      <c r="I176" s="15"/>
      <c r="J176" s="22"/>
      <c r="K176" s="22"/>
      <c r="L176" s="15"/>
      <c r="M176" s="15"/>
      <c r="N176" s="15"/>
      <c r="O176" s="15"/>
      <c r="P176" s="22"/>
      <c r="Q176" s="22"/>
      <c r="R176" s="22"/>
      <c r="S176" s="18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20"/>
    </row>
    <row r="177" spans="1:33" ht="15.75" customHeight="1" x14ac:dyDescent="0.2">
      <c r="A177" s="13"/>
      <c r="B177" s="13"/>
      <c r="C177" s="22"/>
      <c r="D177" s="15"/>
      <c r="E177" s="15"/>
      <c r="F177" s="14"/>
      <c r="G177" s="14"/>
      <c r="H177" s="15"/>
      <c r="I177" s="15"/>
      <c r="J177" s="22"/>
      <c r="K177" s="22"/>
      <c r="L177" s="15"/>
      <c r="M177" s="15"/>
      <c r="N177" s="15"/>
      <c r="O177" s="15"/>
      <c r="P177" s="22"/>
      <c r="Q177" s="22"/>
      <c r="R177" s="22"/>
      <c r="S177" s="18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20"/>
    </row>
    <row r="178" spans="1:33" ht="15.75" customHeight="1" x14ac:dyDescent="0.2">
      <c r="A178" s="13"/>
      <c r="B178" s="13"/>
      <c r="C178" s="22"/>
      <c r="D178" s="15"/>
      <c r="E178" s="15"/>
      <c r="F178" s="14"/>
      <c r="G178" s="14"/>
      <c r="H178" s="15"/>
      <c r="I178" s="15"/>
      <c r="J178" s="22"/>
      <c r="K178" s="22"/>
      <c r="L178" s="15"/>
      <c r="M178" s="15"/>
      <c r="N178" s="15"/>
      <c r="O178" s="15"/>
      <c r="P178" s="22"/>
      <c r="Q178" s="22"/>
      <c r="R178" s="22"/>
      <c r="S178" s="18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20"/>
    </row>
    <row r="179" spans="1:33" ht="15.75" customHeight="1" x14ac:dyDescent="0.2">
      <c r="A179" s="13"/>
      <c r="B179" s="13"/>
      <c r="C179" s="22"/>
      <c r="D179" s="15"/>
      <c r="E179" s="15"/>
      <c r="F179" s="14"/>
      <c r="G179" s="14"/>
      <c r="H179" s="15"/>
      <c r="I179" s="15"/>
      <c r="J179" s="22"/>
      <c r="K179" s="22"/>
      <c r="L179" s="15"/>
      <c r="M179" s="15"/>
      <c r="N179" s="15"/>
      <c r="O179" s="15"/>
      <c r="P179" s="22"/>
      <c r="Q179" s="22"/>
      <c r="R179" s="22"/>
      <c r="S179" s="18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20"/>
    </row>
    <row r="180" spans="1:33" ht="15.75" customHeight="1" x14ac:dyDescent="0.2">
      <c r="A180" s="13"/>
      <c r="B180" s="13"/>
      <c r="C180" s="22"/>
      <c r="D180" s="15"/>
      <c r="E180" s="15"/>
      <c r="F180" s="14"/>
      <c r="G180" s="14"/>
      <c r="H180" s="15"/>
      <c r="I180" s="15"/>
      <c r="J180" s="22"/>
      <c r="K180" s="22"/>
      <c r="L180" s="15"/>
      <c r="M180" s="15"/>
      <c r="N180" s="15"/>
      <c r="O180" s="15"/>
      <c r="P180" s="22"/>
      <c r="Q180" s="22"/>
      <c r="R180" s="22"/>
      <c r="S180" s="18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20"/>
    </row>
    <row r="181" spans="1:33" ht="15.75" customHeight="1" x14ac:dyDescent="0.2">
      <c r="A181" s="13"/>
      <c r="B181" s="13"/>
      <c r="C181" s="22"/>
      <c r="D181" s="15"/>
      <c r="E181" s="15"/>
      <c r="F181" s="14"/>
      <c r="G181" s="14"/>
      <c r="H181" s="15"/>
      <c r="I181" s="15"/>
      <c r="J181" s="22"/>
      <c r="K181" s="22"/>
      <c r="L181" s="15"/>
      <c r="M181" s="15"/>
      <c r="N181" s="15"/>
      <c r="O181" s="15"/>
      <c r="P181" s="22"/>
      <c r="Q181" s="22"/>
      <c r="R181" s="22"/>
      <c r="S181" s="18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20"/>
    </row>
    <row r="182" spans="1:33" ht="15.75" customHeight="1" x14ac:dyDescent="0.2">
      <c r="A182" s="13"/>
      <c r="B182" s="13"/>
      <c r="C182" s="22"/>
      <c r="D182" s="15"/>
      <c r="E182" s="15"/>
      <c r="F182" s="14"/>
      <c r="G182" s="14"/>
      <c r="H182" s="15"/>
      <c r="I182" s="15"/>
      <c r="J182" s="22"/>
      <c r="K182" s="22"/>
      <c r="L182" s="15"/>
      <c r="M182" s="15"/>
      <c r="N182" s="15"/>
      <c r="O182" s="15"/>
      <c r="P182" s="22"/>
      <c r="Q182" s="22"/>
      <c r="R182" s="22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20"/>
    </row>
    <row r="183" spans="1:33" ht="15.75" customHeight="1" x14ac:dyDescent="0.2">
      <c r="A183" s="13"/>
      <c r="B183" s="13"/>
      <c r="C183" s="22"/>
      <c r="D183" s="15"/>
      <c r="E183" s="15"/>
      <c r="F183" s="14"/>
      <c r="G183" s="14"/>
      <c r="H183" s="15"/>
      <c r="I183" s="15"/>
      <c r="J183" s="22"/>
      <c r="K183" s="22"/>
      <c r="L183" s="15"/>
      <c r="M183" s="15"/>
      <c r="N183" s="15"/>
      <c r="O183" s="15"/>
      <c r="P183" s="22"/>
      <c r="Q183" s="22"/>
      <c r="R183" s="22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20"/>
    </row>
    <row r="184" spans="1:33" ht="15.75" customHeight="1" x14ac:dyDescent="0.2">
      <c r="A184" s="13"/>
      <c r="B184" s="13"/>
      <c r="C184" s="22"/>
      <c r="D184" s="15"/>
      <c r="E184" s="15"/>
      <c r="F184" s="14"/>
      <c r="G184" s="14"/>
      <c r="H184" s="15"/>
      <c r="I184" s="15"/>
      <c r="J184" s="22"/>
      <c r="K184" s="22"/>
      <c r="L184" s="15"/>
      <c r="M184" s="15"/>
      <c r="N184" s="15"/>
      <c r="O184" s="15"/>
      <c r="P184" s="22"/>
      <c r="Q184" s="22"/>
      <c r="R184" s="22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20"/>
    </row>
    <row r="185" spans="1:33" ht="15.75" customHeight="1" x14ac:dyDescent="0.2">
      <c r="A185" s="13"/>
      <c r="B185" s="13"/>
      <c r="C185" s="22"/>
      <c r="D185" s="15"/>
      <c r="E185" s="15"/>
      <c r="F185" s="14"/>
      <c r="G185" s="14"/>
      <c r="H185" s="15"/>
      <c r="I185" s="15"/>
      <c r="J185" s="22"/>
      <c r="K185" s="22"/>
      <c r="L185" s="15"/>
      <c r="M185" s="15"/>
      <c r="N185" s="15"/>
      <c r="O185" s="15"/>
      <c r="P185" s="22"/>
      <c r="Q185" s="22"/>
      <c r="R185" s="22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20"/>
    </row>
    <row r="186" spans="1:33" ht="15.75" customHeight="1" x14ac:dyDescent="0.2">
      <c r="A186" s="13"/>
      <c r="B186" s="13"/>
      <c r="C186" s="22"/>
      <c r="D186" s="15"/>
      <c r="E186" s="15"/>
      <c r="F186" s="14"/>
      <c r="G186" s="14"/>
      <c r="H186" s="15"/>
      <c r="I186" s="15"/>
      <c r="J186" s="22"/>
      <c r="K186" s="22"/>
      <c r="L186" s="15"/>
      <c r="M186" s="15"/>
      <c r="N186" s="15"/>
      <c r="O186" s="15"/>
      <c r="P186" s="22"/>
      <c r="Q186" s="22"/>
      <c r="R186" s="22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20"/>
    </row>
    <row r="187" spans="1:33" ht="15.75" customHeight="1" x14ac:dyDescent="0.2">
      <c r="A187" s="13"/>
      <c r="B187" s="13"/>
      <c r="C187" s="22"/>
      <c r="D187" s="15"/>
      <c r="E187" s="15"/>
      <c r="F187" s="14"/>
      <c r="G187" s="14"/>
      <c r="H187" s="15"/>
      <c r="I187" s="15"/>
      <c r="J187" s="22"/>
      <c r="K187" s="22"/>
      <c r="L187" s="15"/>
      <c r="M187" s="15"/>
      <c r="N187" s="15"/>
      <c r="O187" s="15"/>
      <c r="P187" s="22"/>
      <c r="Q187" s="22"/>
      <c r="R187" s="22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20"/>
    </row>
    <row r="188" spans="1:33" ht="15.75" customHeight="1" x14ac:dyDescent="0.2">
      <c r="A188" s="13"/>
      <c r="B188" s="13"/>
      <c r="C188" s="22"/>
      <c r="D188" s="15"/>
      <c r="E188" s="15"/>
      <c r="F188" s="14"/>
      <c r="G188" s="14"/>
      <c r="H188" s="15"/>
      <c r="I188" s="15"/>
      <c r="J188" s="22"/>
      <c r="K188" s="22"/>
      <c r="L188" s="15"/>
      <c r="M188" s="15"/>
      <c r="N188" s="15"/>
      <c r="O188" s="15"/>
      <c r="P188" s="22"/>
      <c r="Q188" s="22"/>
      <c r="R188" s="22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20"/>
    </row>
    <row r="189" spans="1:33" ht="15.75" customHeight="1" x14ac:dyDescent="0.2">
      <c r="A189" s="13"/>
      <c r="B189" s="13"/>
      <c r="C189" s="22"/>
      <c r="D189" s="15"/>
      <c r="E189" s="15"/>
      <c r="F189" s="14"/>
      <c r="G189" s="14"/>
      <c r="H189" s="15"/>
      <c r="I189" s="15"/>
      <c r="J189" s="22"/>
      <c r="K189" s="22"/>
      <c r="L189" s="15"/>
      <c r="M189" s="15"/>
      <c r="N189" s="15"/>
      <c r="O189" s="15"/>
      <c r="P189" s="22"/>
      <c r="Q189" s="22"/>
      <c r="R189" s="22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20"/>
    </row>
    <row r="190" spans="1:33" ht="15.75" customHeight="1" x14ac:dyDescent="0.2">
      <c r="A190" s="13"/>
      <c r="B190" s="13"/>
      <c r="C190" s="22"/>
      <c r="D190" s="15"/>
      <c r="E190" s="15"/>
      <c r="F190" s="14"/>
      <c r="G190" s="14"/>
      <c r="H190" s="15"/>
      <c r="I190" s="15"/>
      <c r="J190" s="22"/>
      <c r="K190" s="22"/>
      <c r="L190" s="15"/>
      <c r="M190" s="15"/>
      <c r="N190" s="15"/>
      <c r="O190" s="15"/>
      <c r="P190" s="22"/>
      <c r="Q190" s="22"/>
      <c r="R190" s="22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20"/>
    </row>
    <row r="191" spans="1:33" ht="15.75" customHeight="1" x14ac:dyDescent="0.2">
      <c r="A191" s="13"/>
      <c r="B191" s="13"/>
      <c r="C191" s="22"/>
      <c r="D191" s="15"/>
      <c r="E191" s="15"/>
      <c r="F191" s="14"/>
      <c r="G191" s="14"/>
      <c r="H191" s="15"/>
      <c r="I191" s="15"/>
      <c r="J191" s="22"/>
      <c r="K191" s="22"/>
      <c r="L191" s="15"/>
      <c r="M191" s="15"/>
      <c r="N191" s="15"/>
      <c r="O191" s="15"/>
      <c r="P191" s="22"/>
      <c r="Q191" s="22"/>
      <c r="R191" s="22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20"/>
    </row>
    <row r="192" spans="1:33" ht="15.75" customHeight="1" x14ac:dyDescent="0.2">
      <c r="A192" s="13"/>
      <c r="B192" s="13"/>
      <c r="C192" s="22"/>
      <c r="D192" s="15"/>
      <c r="E192" s="15"/>
      <c r="F192" s="14"/>
      <c r="G192" s="14"/>
      <c r="H192" s="15"/>
      <c r="I192" s="15"/>
      <c r="J192" s="22"/>
      <c r="K192" s="22"/>
      <c r="L192" s="15"/>
      <c r="M192" s="15"/>
      <c r="N192" s="15"/>
      <c r="O192" s="15"/>
      <c r="P192" s="22"/>
      <c r="Q192" s="22"/>
      <c r="R192" s="22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20"/>
    </row>
    <row r="193" spans="1:33" ht="15.75" customHeight="1" x14ac:dyDescent="0.2">
      <c r="A193" s="13"/>
      <c r="B193" s="13"/>
      <c r="C193" s="22"/>
      <c r="D193" s="15"/>
      <c r="E193" s="15"/>
      <c r="F193" s="14"/>
      <c r="G193" s="14"/>
      <c r="H193" s="15"/>
      <c r="I193" s="15"/>
      <c r="J193" s="22"/>
      <c r="K193" s="22"/>
      <c r="L193" s="15"/>
      <c r="M193" s="15"/>
      <c r="N193" s="15"/>
      <c r="O193" s="15"/>
      <c r="P193" s="22"/>
      <c r="Q193" s="22"/>
      <c r="R193" s="22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20"/>
    </row>
    <row r="194" spans="1:33" ht="15.75" customHeight="1" x14ac:dyDescent="0.2">
      <c r="A194" s="13"/>
      <c r="B194" s="13"/>
      <c r="C194" s="22"/>
      <c r="D194" s="15"/>
      <c r="E194" s="15"/>
      <c r="F194" s="14"/>
      <c r="G194" s="14"/>
      <c r="H194" s="15"/>
      <c r="I194" s="15"/>
      <c r="J194" s="22"/>
      <c r="K194" s="22"/>
      <c r="L194" s="15"/>
      <c r="M194" s="15"/>
      <c r="N194" s="15"/>
      <c r="O194" s="15"/>
      <c r="P194" s="22"/>
      <c r="Q194" s="22"/>
      <c r="R194" s="22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20"/>
    </row>
    <row r="195" spans="1:33" ht="15.75" customHeight="1" x14ac:dyDescent="0.2">
      <c r="C195" s="22"/>
      <c r="D195" s="15"/>
      <c r="E195" s="15"/>
      <c r="F195" s="14"/>
      <c r="G195" s="14"/>
      <c r="H195" s="15"/>
      <c r="I195" s="15"/>
      <c r="J195" s="22"/>
      <c r="K195" s="22"/>
      <c r="L195" s="15"/>
      <c r="M195" s="15"/>
      <c r="N195" s="15"/>
      <c r="O195" s="15"/>
      <c r="P195" s="22"/>
      <c r="Q195" s="22"/>
      <c r="R195" s="22"/>
      <c r="AG195" s="20"/>
    </row>
    <row r="196" spans="1:33" ht="15.75" customHeight="1" x14ac:dyDescent="0.2">
      <c r="C196" s="22"/>
      <c r="D196" s="15"/>
      <c r="E196" s="15"/>
      <c r="F196" s="14"/>
      <c r="G196" s="14"/>
      <c r="H196" s="15"/>
      <c r="I196" s="15"/>
      <c r="J196" s="22"/>
      <c r="K196" s="22"/>
      <c r="L196" s="15"/>
      <c r="M196" s="15"/>
      <c r="N196" s="15"/>
      <c r="O196" s="15"/>
      <c r="P196" s="22"/>
      <c r="Q196" s="22"/>
      <c r="R196" s="22"/>
      <c r="AG196" s="20"/>
    </row>
    <row r="197" spans="1:33" ht="15.75" customHeight="1" x14ac:dyDescent="0.2">
      <c r="C197" s="22"/>
      <c r="D197" s="22"/>
      <c r="E197" s="22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</row>
    <row r="198" spans="1:33" ht="15.75" customHeight="1" x14ac:dyDescent="0.2">
      <c r="C198" s="22"/>
      <c r="D198" s="22"/>
      <c r="E198" s="22"/>
      <c r="F198" s="22"/>
      <c r="G198" s="22"/>
      <c r="H198" s="22"/>
      <c r="I198" s="22"/>
      <c r="J198" s="22"/>
      <c r="K198" s="22"/>
      <c r="L198" s="22"/>
      <c r="M198" s="22"/>
      <c r="N198" s="22"/>
      <c r="O198" s="22"/>
      <c r="P198" s="22"/>
      <c r="Q198" s="22"/>
      <c r="R198" s="22"/>
    </row>
    <row r="199" spans="1:33" ht="15.75" customHeight="1" x14ac:dyDescent="0.2">
      <c r="C199" s="22"/>
      <c r="D199" s="22"/>
      <c r="E199" s="22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</row>
    <row r="200" spans="1:33" ht="15.75" customHeight="1" x14ac:dyDescent="0.2">
      <c r="C200" s="22"/>
      <c r="D200" s="22"/>
      <c r="E200" s="22"/>
      <c r="F200" s="22"/>
      <c r="G200" s="22"/>
      <c r="H200" s="22"/>
      <c r="I200" s="22"/>
      <c r="J200" s="22"/>
      <c r="K200" s="22"/>
      <c r="L200" s="22"/>
      <c r="M200" s="22"/>
      <c r="N200" s="22"/>
      <c r="O200" s="22"/>
      <c r="P200" s="22"/>
      <c r="Q200" s="22"/>
      <c r="R200" s="22"/>
    </row>
    <row r="201" spans="1:33" ht="15.75" customHeight="1" x14ac:dyDescent="0.2">
      <c r="C201" s="22"/>
      <c r="D201" s="22"/>
      <c r="E201" s="22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</row>
    <row r="202" spans="1:33" ht="15.75" customHeight="1" x14ac:dyDescent="0.2">
      <c r="C202" s="22"/>
      <c r="D202" s="22"/>
      <c r="E202" s="22"/>
      <c r="F202" s="22"/>
      <c r="G202" s="22"/>
      <c r="H202" s="22"/>
      <c r="I202" s="22"/>
      <c r="J202" s="22"/>
      <c r="K202" s="22"/>
      <c r="L202" s="22"/>
      <c r="M202" s="22"/>
      <c r="N202" s="22"/>
      <c r="O202" s="22"/>
      <c r="P202" s="22"/>
      <c r="Q202" s="22"/>
      <c r="R202" s="22"/>
    </row>
    <row r="203" spans="1:33" ht="15.75" customHeight="1" x14ac:dyDescent="0.2">
      <c r="C203" s="22"/>
      <c r="D203" s="22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</row>
    <row r="204" spans="1:33" ht="15.75" customHeight="1" x14ac:dyDescent="0.2">
      <c r="C204" s="22"/>
      <c r="D204" s="22"/>
      <c r="E204" s="22"/>
      <c r="F204" s="22"/>
      <c r="G204" s="22"/>
      <c r="H204" s="22"/>
      <c r="I204" s="22"/>
      <c r="J204" s="22"/>
      <c r="K204" s="22"/>
      <c r="L204" s="22"/>
      <c r="M204" s="22"/>
      <c r="N204" s="22"/>
      <c r="O204" s="22"/>
      <c r="P204" s="22"/>
      <c r="Q204" s="22"/>
      <c r="R204" s="22"/>
    </row>
    <row r="205" spans="1:33" ht="15.75" customHeight="1" x14ac:dyDescent="0.2">
      <c r="C205" s="22"/>
      <c r="D205" s="22"/>
      <c r="E205" s="22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</row>
    <row r="206" spans="1:33" ht="15.75" customHeight="1" x14ac:dyDescent="0.2">
      <c r="C206" s="22"/>
      <c r="D206" s="22"/>
      <c r="E206" s="22"/>
      <c r="F206" s="22"/>
      <c r="G206" s="22"/>
      <c r="H206" s="22"/>
      <c r="I206" s="22"/>
      <c r="J206" s="22"/>
      <c r="K206" s="22"/>
      <c r="L206" s="22"/>
      <c r="M206" s="22"/>
      <c r="N206" s="22"/>
      <c r="O206" s="22"/>
      <c r="P206" s="22"/>
      <c r="Q206" s="22"/>
      <c r="R206" s="22"/>
    </row>
    <row r="207" spans="1:33" ht="15.75" customHeight="1" x14ac:dyDescent="0.2">
      <c r="C207" s="22"/>
      <c r="D207" s="22"/>
      <c r="E207" s="22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</row>
    <row r="208" spans="1:33" ht="15.75" customHeight="1" x14ac:dyDescent="0.2">
      <c r="C208" s="22"/>
      <c r="D208" s="22"/>
      <c r="E208" s="22"/>
      <c r="F208" s="22"/>
      <c r="G208" s="22"/>
      <c r="H208" s="22"/>
      <c r="I208" s="22"/>
      <c r="J208" s="22"/>
      <c r="K208" s="22"/>
      <c r="L208" s="22"/>
      <c r="M208" s="22"/>
      <c r="N208" s="22"/>
      <c r="O208" s="22"/>
      <c r="P208" s="22"/>
      <c r="Q208" s="22"/>
      <c r="R208" s="22"/>
    </row>
    <row r="209" spans="3:18" ht="15.75" customHeight="1" x14ac:dyDescent="0.2">
      <c r="C209" s="22"/>
      <c r="D209" s="22"/>
      <c r="E209" s="22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</row>
    <row r="210" spans="3:18" ht="15.75" customHeight="1" x14ac:dyDescent="0.2">
      <c r="C210" s="22"/>
      <c r="D210" s="22"/>
      <c r="E210" s="22"/>
      <c r="F210" s="22"/>
      <c r="G210" s="22"/>
      <c r="H210" s="22"/>
      <c r="I210" s="22"/>
      <c r="J210" s="22"/>
      <c r="K210" s="22"/>
      <c r="L210" s="22"/>
      <c r="M210" s="22"/>
      <c r="N210" s="22"/>
      <c r="O210" s="22"/>
      <c r="P210" s="22"/>
      <c r="Q210" s="22"/>
      <c r="R210" s="22"/>
    </row>
    <row r="211" spans="3:18" ht="15.75" customHeight="1" x14ac:dyDescent="0.2">
      <c r="C211" s="22"/>
      <c r="D211" s="22"/>
      <c r="E211" s="22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</row>
    <row r="212" spans="3:18" ht="15.75" customHeight="1" x14ac:dyDescent="0.2">
      <c r="C212" s="22"/>
      <c r="D212" s="22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  <c r="R212" s="22"/>
    </row>
    <row r="213" spans="3:18" ht="15.75" customHeight="1" x14ac:dyDescent="0.2">
      <c r="C213" s="22"/>
      <c r="D213" s="22"/>
      <c r="E213" s="22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</row>
    <row r="214" spans="3:18" ht="15.75" customHeight="1" x14ac:dyDescent="0.2">
      <c r="C214" s="22"/>
      <c r="D214" s="22"/>
      <c r="E214" s="22"/>
      <c r="F214" s="22"/>
      <c r="G214" s="22"/>
      <c r="H214" s="22"/>
      <c r="I214" s="22"/>
      <c r="J214" s="22"/>
      <c r="K214" s="22"/>
      <c r="L214" s="22"/>
      <c r="M214" s="22"/>
      <c r="N214" s="22"/>
      <c r="O214" s="22"/>
      <c r="P214" s="22"/>
      <c r="Q214" s="22"/>
      <c r="R214" s="22"/>
    </row>
    <row r="215" spans="3:18" ht="15.75" customHeight="1" x14ac:dyDescent="0.2">
      <c r="C215" s="22"/>
      <c r="D215" s="22"/>
      <c r="E215" s="22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</row>
    <row r="216" spans="3:18" ht="15.75" customHeight="1" x14ac:dyDescent="0.2">
      <c r="C216" s="22"/>
      <c r="D216" s="22"/>
      <c r="E216" s="22"/>
      <c r="F216" s="22"/>
      <c r="G216" s="22"/>
      <c r="H216" s="22"/>
      <c r="I216" s="22"/>
      <c r="J216" s="22"/>
      <c r="K216" s="22"/>
      <c r="L216" s="22"/>
      <c r="M216" s="22"/>
      <c r="N216" s="22"/>
      <c r="O216" s="22"/>
      <c r="P216" s="22"/>
      <c r="Q216" s="22"/>
      <c r="R216" s="22"/>
    </row>
    <row r="217" spans="3:18" ht="15.75" customHeight="1" x14ac:dyDescent="0.2">
      <c r="C217" s="22"/>
      <c r="D217" s="22"/>
      <c r="E217" s="22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</row>
    <row r="218" spans="3:18" ht="15.75" customHeight="1" x14ac:dyDescent="0.2">
      <c r="C218" s="22"/>
      <c r="D218" s="22"/>
      <c r="E218" s="22"/>
      <c r="F218" s="22"/>
      <c r="G218" s="22"/>
      <c r="H218" s="22"/>
      <c r="I218" s="22"/>
      <c r="J218" s="22"/>
      <c r="K218" s="22"/>
      <c r="L218" s="22"/>
      <c r="M218" s="22"/>
      <c r="N218" s="22"/>
      <c r="O218" s="22"/>
      <c r="P218" s="22"/>
      <c r="Q218" s="22"/>
      <c r="R218" s="22"/>
    </row>
    <row r="219" spans="3:18" ht="15.75" customHeight="1" x14ac:dyDescent="0.2">
      <c r="C219" s="22"/>
      <c r="D219" s="22"/>
      <c r="E219" s="22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</row>
    <row r="220" spans="3:18" ht="15.75" customHeight="1" x14ac:dyDescent="0.2">
      <c r="C220" s="22"/>
      <c r="D220" s="22"/>
      <c r="E220" s="22"/>
      <c r="F220" s="22"/>
      <c r="G220" s="22"/>
      <c r="H220" s="22"/>
      <c r="I220" s="22"/>
      <c r="J220" s="22"/>
      <c r="K220" s="22"/>
      <c r="L220" s="22"/>
      <c r="M220" s="22"/>
      <c r="N220" s="22"/>
      <c r="O220" s="22"/>
      <c r="P220" s="22"/>
      <c r="Q220" s="22"/>
      <c r="R220" s="22"/>
    </row>
    <row r="221" spans="3:18" ht="15.75" customHeight="1" x14ac:dyDescent="0.15"/>
    <row r="222" spans="3:18" ht="15.75" customHeight="1" x14ac:dyDescent="0.15"/>
    <row r="223" spans="3:18" ht="15.75" customHeight="1" x14ac:dyDescent="0.15"/>
    <row r="224" spans="3:18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AG1000"/>
  <sheetViews>
    <sheetView tabSelected="1" workbookViewId="0">
      <pane xSplit="2" ySplit="3" topLeftCell="C4" activePane="bottomRight" state="frozen"/>
      <selection activeCell="C4" sqref="C4:XFD31"/>
      <selection pane="topRight" activeCell="C4" sqref="C4:XFD31"/>
      <selection pane="bottomLeft" activeCell="C4" sqref="C4:XFD31"/>
      <selection pane="bottomRight" activeCell="C4" sqref="C4:XFD31"/>
    </sheetView>
  </sheetViews>
  <sheetFormatPr baseColWidth="10" defaultColWidth="14.5" defaultRowHeight="15" customHeight="1" x14ac:dyDescent="0.15"/>
  <cols>
    <col min="1" max="1" width="14.83203125" customWidth="1"/>
    <col min="2" max="2" width="44.66406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6.83203125" customWidth="1"/>
    <col min="16" max="16" width="11" customWidth="1"/>
    <col min="17" max="18" width="8.5" customWidth="1"/>
    <col min="19" max="19" width="8.33203125" customWidth="1"/>
    <col min="20" max="20" width="11.5" customWidth="1"/>
    <col min="21" max="21" width="13.33203125" customWidth="1"/>
    <col min="22" max="22" width="13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29" t="str">
        <f ca="1">IFERROR(__xludf.DUMMYFUNCTION("IFERROR(VLOOKUP(B2,IMPORTRANGE(""https://docs.google.com/spreadsheets/d/1x0DhHglkXKoEBOD2MBsuK_EyIr1ouxD2ftIpqOYFa-k/edit?usp=sharing"",""OllieShops-SKU-Specific Info!B1:BJ7000""),4,FALSE),"""")"),"Play Platoon Hook and Ring Game with Bottle Opener and Magnetic Cap Catch - Ring Toss Game for Adults, Rustic Wood")</f>
        <v>Play Platoon Hook and Ring Game with Bottle Opener and Magnetic Cap Catch - Ring Toss Game for Adults, Rustic Wood</v>
      </c>
      <c r="B1" s="30"/>
      <c r="C1" s="31" t="s">
        <v>0</v>
      </c>
      <c r="D1" s="33" t="s">
        <v>1</v>
      </c>
      <c r="E1" s="33" t="s">
        <v>2</v>
      </c>
      <c r="F1" s="35" t="s">
        <v>3</v>
      </c>
      <c r="G1" s="35" t="s">
        <v>4</v>
      </c>
      <c r="H1" s="36" t="s">
        <v>5</v>
      </c>
      <c r="I1" s="33" t="s">
        <v>6</v>
      </c>
      <c r="J1" s="33" t="s">
        <v>7</v>
      </c>
      <c r="K1" s="33" t="s">
        <v>8</v>
      </c>
      <c r="L1" s="33" t="s">
        <v>9</v>
      </c>
      <c r="M1" s="40" t="s">
        <v>10</v>
      </c>
      <c r="N1" s="41" t="s">
        <v>11</v>
      </c>
      <c r="O1" s="33" t="s">
        <v>12</v>
      </c>
      <c r="P1" s="33" t="s">
        <v>13</v>
      </c>
      <c r="Q1" s="33" t="s">
        <v>14</v>
      </c>
      <c r="R1" s="33" t="s">
        <v>15</v>
      </c>
      <c r="S1" s="47" t="s">
        <v>16</v>
      </c>
      <c r="T1" s="42" t="s">
        <v>17</v>
      </c>
      <c r="U1" s="42" t="s">
        <v>18</v>
      </c>
      <c r="V1" s="42" t="s">
        <v>19</v>
      </c>
      <c r="W1" s="42" t="s">
        <v>20</v>
      </c>
      <c r="X1" s="42" t="s">
        <v>21</v>
      </c>
      <c r="Y1" s="42" t="s">
        <v>22</v>
      </c>
      <c r="Z1" s="42" t="s">
        <v>23</v>
      </c>
      <c r="AA1" s="42" t="s">
        <v>24</v>
      </c>
      <c r="AB1" s="42" t="s">
        <v>25</v>
      </c>
      <c r="AC1" s="42" t="s">
        <v>26</v>
      </c>
      <c r="AD1" s="44" t="s">
        <v>27</v>
      </c>
      <c r="AE1" s="45" t="s">
        <v>28</v>
      </c>
      <c r="AF1" s="46" t="s">
        <v>29</v>
      </c>
      <c r="AG1" s="45" t="s">
        <v>30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IFERROR(__xludf.DUMMYFUNCTION("IFERROR(VLOOKUP(B2,IMPORTRANGE(""https://docs.google.com/spreadsheets/d/1x0DhHglkXKoEBOD2MBsuK_EyIr1ouxD2ftIpqOYFa-k/edit?usp=sharing"",""OllieShops-SKU-Specific Info!B1:BJ7000""),3,FALSE),"""")"),"B088P89K41")</f>
        <v>B088P89K41</v>
      </c>
      <c r="B2" s="3" t="s">
        <v>126</v>
      </c>
      <c r="C2" s="32"/>
      <c r="D2" s="34"/>
      <c r="E2" s="32"/>
      <c r="F2" s="34"/>
      <c r="G2" s="34"/>
      <c r="H2" s="37"/>
      <c r="I2" s="34"/>
      <c r="J2" s="34"/>
      <c r="K2" s="37"/>
      <c r="L2" s="37"/>
      <c r="M2" s="37"/>
      <c r="N2" s="34"/>
      <c r="O2" s="34"/>
      <c r="P2" s="32"/>
      <c r="Q2" s="34"/>
      <c r="R2" s="34"/>
      <c r="S2" s="30"/>
      <c r="T2" s="30"/>
      <c r="U2" s="43"/>
      <c r="V2" s="43"/>
      <c r="W2" s="30"/>
      <c r="X2" s="30"/>
      <c r="Y2" s="30"/>
      <c r="Z2" s="30"/>
      <c r="AA2" s="43"/>
      <c r="AB2" s="43"/>
      <c r="AC2" s="43"/>
      <c r="AD2" s="43"/>
      <c r="AE2" s="30"/>
      <c r="AF2" s="30"/>
      <c r="AG2" s="30"/>
    </row>
    <row r="3" spans="1:33" ht="16" x14ac:dyDescent="0.15">
      <c r="A3" s="38" t="s">
        <v>32</v>
      </c>
      <c r="B3" s="39"/>
      <c r="C3" s="4">
        <f>((AE31+AF31)/0.85)*-1</f>
        <v>16.777135828877</v>
      </c>
      <c r="D3" s="5">
        <f>SUM(D4:D99763)</f>
        <v>277</v>
      </c>
      <c r="E3" s="5"/>
      <c r="F3" s="6">
        <f t="shared" ref="F3:G3" si="0">SUM(F4:F99763)</f>
        <v>8396.23</v>
      </c>
      <c r="G3" s="6">
        <f t="shared" si="0"/>
        <v>0</v>
      </c>
      <c r="H3" s="7">
        <f>G3/F3*-1</f>
        <v>0</v>
      </c>
      <c r="I3" s="8">
        <f>J3/F3</f>
        <v>0.37492415276562874</v>
      </c>
      <c r="J3" s="6">
        <f>SUM(J4:J99763)</f>
        <v>3147.9494191753547</v>
      </c>
      <c r="K3" s="6">
        <f>J3/D3</f>
        <v>11.364438336373121</v>
      </c>
      <c r="L3" s="5"/>
      <c r="M3" s="9"/>
      <c r="N3" s="10"/>
      <c r="O3" s="5" t="str">
        <f ca="1">IFERROR(__xludf.DUMMYFUNCTION("IFERROR(VLOOKUP(B2,IMPORTRANGE(""https://docs.google.com/spreadsheets/d/1owCo6kL_VFQ5nPTdNogErmCBLjNiktT1m3SzTrxu3R0/edit#gid=2146806407"",""Ollie Shops - Compiled!b1:g5000""),2,FALSE),"""")"),"")</f>
        <v/>
      </c>
      <c r="P3" s="5"/>
      <c r="Q3" s="11"/>
      <c r="R3" s="11"/>
      <c r="S3" s="23"/>
      <c r="T3" s="10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10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10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5">
        <f>SUM(W4:W99763)</f>
        <v>0</v>
      </c>
      <c r="X3" s="7">
        <f>AVERAGE(X4:X99763)</f>
        <v>0</v>
      </c>
      <c r="Y3" s="6">
        <f>ROUND(AVERAGE(Y4:Y99763),2)</f>
        <v>0</v>
      </c>
      <c r="Z3" s="5"/>
      <c r="AA3" s="5"/>
      <c r="AB3" s="5"/>
      <c r="AC3" s="5"/>
      <c r="AD3" s="5"/>
      <c r="AE3" s="12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Info!B2:BZ7000""),36,false)),"""")*-1"),-0.423769437)</f>
        <v>-0.42376943700000003</v>
      </c>
      <c r="AG3" s="6">
        <f>SUM(AG4:AG99763)</f>
        <v>0</v>
      </c>
    </row>
    <row r="4" spans="1:33" s="52" customFormat="1" ht="15.75" hidden="1" customHeight="1" x14ac:dyDescent="0.2">
      <c r="A4" s="13" t="s">
        <v>33</v>
      </c>
      <c r="B4" s="13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48"/>
      <c r="T4" s="48"/>
      <c r="U4" s="49"/>
      <c r="V4" s="54"/>
      <c r="W4" s="48"/>
      <c r="X4" s="48"/>
      <c r="Y4" s="48"/>
      <c r="Z4" s="48"/>
      <c r="AA4" s="48"/>
      <c r="AB4" s="51"/>
      <c r="AC4" s="48"/>
      <c r="AD4" s="48"/>
      <c r="AE4" s="48"/>
      <c r="AF4" s="48"/>
      <c r="AG4" s="48"/>
    </row>
    <row r="5" spans="1:33" s="52" customFormat="1" ht="15.75" hidden="1" customHeight="1" x14ac:dyDescent="0.2">
      <c r="A5" s="13" t="s">
        <v>34</v>
      </c>
      <c r="B5" s="13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48"/>
      <c r="T5" s="48"/>
      <c r="U5" s="49"/>
      <c r="V5" s="54"/>
      <c r="W5" s="48"/>
      <c r="X5" s="48"/>
      <c r="Y5" s="48"/>
      <c r="Z5" s="48"/>
      <c r="AA5" s="48"/>
      <c r="AB5" s="51"/>
      <c r="AC5" s="48"/>
      <c r="AD5" s="48"/>
      <c r="AE5" s="48"/>
      <c r="AF5" s="48"/>
      <c r="AG5" s="48"/>
    </row>
    <row r="6" spans="1:33" s="52" customFormat="1" ht="15.75" hidden="1" customHeight="1" x14ac:dyDescent="0.2">
      <c r="A6" s="13" t="s">
        <v>35</v>
      </c>
      <c r="B6" s="13"/>
      <c r="C6" s="17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48"/>
      <c r="T6" s="48"/>
      <c r="U6" s="49"/>
      <c r="V6" s="54"/>
      <c r="W6" s="48"/>
      <c r="X6" s="48"/>
      <c r="Y6" s="48"/>
      <c r="Z6" s="48"/>
      <c r="AA6" s="48"/>
      <c r="AB6" s="51"/>
      <c r="AC6" s="48"/>
      <c r="AD6" s="48"/>
      <c r="AE6" s="48"/>
      <c r="AF6" s="48"/>
      <c r="AG6" s="48"/>
    </row>
    <row r="7" spans="1:33" s="52" customFormat="1" ht="15.75" hidden="1" customHeight="1" x14ac:dyDescent="0.2">
      <c r="A7" s="13" t="s">
        <v>36</v>
      </c>
      <c r="B7" s="13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48"/>
      <c r="T7" s="48"/>
      <c r="U7" s="49"/>
      <c r="V7" s="54"/>
      <c r="W7" s="48"/>
      <c r="X7" s="48"/>
      <c r="Y7" s="48"/>
      <c r="Z7" s="48"/>
      <c r="AA7" s="48"/>
      <c r="AB7" s="51"/>
      <c r="AC7" s="48"/>
      <c r="AD7" s="48"/>
      <c r="AE7" s="48"/>
      <c r="AF7" s="48"/>
      <c r="AG7" s="48"/>
    </row>
    <row r="8" spans="1:33" s="52" customFormat="1" ht="15.75" hidden="1" customHeight="1" x14ac:dyDescent="0.2">
      <c r="A8" s="13" t="s">
        <v>37</v>
      </c>
      <c r="B8" s="13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48"/>
      <c r="T8" s="48"/>
      <c r="U8" s="49"/>
      <c r="V8" s="54"/>
      <c r="W8" s="48"/>
      <c r="X8" s="48"/>
      <c r="Y8" s="48"/>
      <c r="Z8" s="48"/>
      <c r="AA8" s="48"/>
      <c r="AB8" s="51"/>
      <c r="AC8" s="48"/>
      <c r="AD8" s="48"/>
      <c r="AE8" s="48"/>
      <c r="AF8" s="48"/>
      <c r="AG8" s="48"/>
    </row>
    <row r="9" spans="1:33" s="52" customFormat="1" ht="15.75" hidden="1" customHeight="1" x14ac:dyDescent="0.2">
      <c r="A9" s="13" t="s">
        <v>38</v>
      </c>
      <c r="B9" s="13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48"/>
      <c r="T9" s="48"/>
      <c r="U9" s="49"/>
      <c r="V9" s="54"/>
      <c r="W9" s="48"/>
      <c r="X9" s="48"/>
      <c r="Y9" s="48"/>
      <c r="Z9" s="48"/>
      <c r="AA9" s="48"/>
      <c r="AB9" s="51"/>
      <c r="AC9" s="48"/>
      <c r="AD9" s="48"/>
      <c r="AE9" s="48"/>
      <c r="AF9" s="48"/>
      <c r="AG9" s="48"/>
    </row>
    <row r="10" spans="1:33" s="52" customFormat="1" ht="15.75" hidden="1" customHeight="1" x14ac:dyDescent="0.2">
      <c r="A10" s="13" t="s">
        <v>39</v>
      </c>
      <c r="B10" s="13"/>
      <c r="C10" s="17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48"/>
      <c r="T10" s="48"/>
      <c r="U10" s="49"/>
      <c r="V10" s="54"/>
      <c r="W10" s="48"/>
      <c r="X10" s="48"/>
      <c r="Y10" s="48"/>
      <c r="Z10" s="48"/>
      <c r="AA10" s="48"/>
      <c r="AB10" s="51"/>
      <c r="AC10" s="48"/>
      <c r="AD10" s="48"/>
      <c r="AE10" s="48"/>
      <c r="AF10" s="48"/>
      <c r="AG10" s="48"/>
    </row>
    <row r="11" spans="1:33" s="52" customFormat="1" ht="15.75" hidden="1" customHeight="1" x14ac:dyDescent="0.2">
      <c r="A11" s="13" t="s">
        <v>40</v>
      </c>
      <c r="B11" s="13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48"/>
      <c r="T11" s="48"/>
      <c r="U11" s="49"/>
      <c r="V11" s="54"/>
      <c r="W11" s="48"/>
      <c r="X11" s="48"/>
      <c r="Y11" s="48"/>
      <c r="Z11" s="48"/>
      <c r="AA11" s="48"/>
      <c r="AB11" s="51"/>
      <c r="AC11" s="48"/>
      <c r="AD11" s="48"/>
      <c r="AE11" s="48"/>
      <c r="AF11" s="48"/>
      <c r="AG11" s="48"/>
    </row>
    <row r="12" spans="1:33" s="52" customFormat="1" ht="15.75" hidden="1" customHeight="1" x14ac:dyDescent="0.2">
      <c r="A12" s="13" t="s">
        <v>41</v>
      </c>
      <c r="B12" s="13"/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48"/>
      <c r="T12" s="48"/>
      <c r="U12" s="49"/>
      <c r="V12" s="54"/>
      <c r="W12" s="48"/>
      <c r="X12" s="48"/>
      <c r="Y12" s="48"/>
      <c r="Z12" s="48"/>
      <c r="AA12" s="48"/>
      <c r="AB12" s="51"/>
      <c r="AC12" s="48"/>
      <c r="AD12" s="48"/>
      <c r="AE12" s="48"/>
      <c r="AF12" s="48"/>
      <c r="AG12" s="48"/>
    </row>
    <row r="13" spans="1:33" s="52" customFormat="1" ht="15.75" hidden="1" customHeight="1" x14ac:dyDescent="0.2">
      <c r="A13" s="13" t="s">
        <v>42</v>
      </c>
      <c r="B13" s="13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48"/>
      <c r="T13" s="48"/>
      <c r="U13" s="49"/>
      <c r="V13" s="54"/>
      <c r="W13" s="48"/>
      <c r="X13" s="48"/>
      <c r="Y13" s="48"/>
      <c r="Z13" s="48"/>
      <c r="AA13" s="48"/>
      <c r="AB13" s="51"/>
      <c r="AC13" s="48"/>
      <c r="AD13" s="48"/>
      <c r="AE13" s="48"/>
      <c r="AF13" s="48"/>
      <c r="AG13" s="48"/>
    </row>
    <row r="14" spans="1:33" s="52" customFormat="1" ht="15.75" hidden="1" customHeight="1" x14ac:dyDescent="0.2">
      <c r="A14" s="13" t="s">
        <v>43</v>
      </c>
      <c r="B14" s="13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48"/>
      <c r="T14" s="48"/>
      <c r="U14" s="49"/>
      <c r="V14" s="54"/>
      <c r="W14" s="48"/>
      <c r="X14" s="48"/>
      <c r="Y14" s="48"/>
      <c r="Z14" s="48"/>
      <c r="AA14" s="48"/>
      <c r="AB14" s="51"/>
      <c r="AC14" s="48"/>
      <c r="AD14" s="48"/>
      <c r="AE14" s="48"/>
      <c r="AF14" s="48"/>
      <c r="AG14" s="48"/>
    </row>
    <row r="15" spans="1:33" s="52" customFormat="1" ht="15.75" hidden="1" customHeight="1" x14ac:dyDescent="0.2">
      <c r="A15" s="13" t="s">
        <v>44</v>
      </c>
      <c r="B15" s="13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48"/>
      <c r="T15" s="48"/>
      <c r="U15" s="49"/>
      <c r="V15" s="54"/>
      <c r="W15" s="48"/>
      <c r="X15" s="48"/>
      <c r="Y15" s="48"/>
      <c r="Z15" s="48"/>
      <c r="AA15" s="48"/>
      <c r="AB15" s="51"/>
      <c r="AC15" s="48"/>
      <c r="AD15" s="48"/>
      <c r="AE15" s="48"/>
      <c r="AF15" s="48"/>
      <c r="AG15" s="48"/>
    </row>
    <row r="16" spans="1:33" s="52" customFormat="1" ht="15.75" hidden="1" customHeight="1" x14ac:dyDescent="0.2">
      <c r="A16" s="13" t="s">
        <v>45</v>
      </c>
      <c r="B16" s="13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48"/>
      <c r="T16" s="48"/>
      <c r="U16" s="49"/>
      <c r="V16" s="54"/>
      <c r="W16" s="48"/>
      <c r="X16" s="48"/>
      <c r="Y16" s="48"/>
      <c r="Z16" s="48"/>
      <c r="AA16" s="48"/>
      <c r="AB16" s="51"/>
      <c r="AC16" s="48"/>
      <c r="AD16" s="48"/>
      <c r="AE16" s="48"/>
      <c r="AF16" s="48"/>
      <c r="AG16" s="48"/>
    </row>
    <row r="17" spans="1:33" s="52" customFormat="1" ht="15.75" hidden="1" customHeight="1" x14ac:dyDescent="0.2">
      <c r="A17" s="13" t="s">
        <v>46</v>
      </c>
      <c r="B17" s="13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48"/>
      <c r="T17" s="48"/>
      <c r="U17" s="49"/>
      <c r="V17" s="54"/>
      <c r="W17" s="48"/>
      <c r="X17" s="48"/>
      <c r="Y17" s="48"/>
      <c r="Z17" s="48"/>
      <c r="AA17" s="48"/>
      <c r="AB17" s="51"/>
      <c r="AC17" s="48"/>
      <c r="AD17" s="48"/>
      <c r="AE17" s="48"/>
      <c r="AF17" s="48"/>
      <c r="AG17" s="48"/>
    </row>
    <row r="18" spans="1:33" s="52" customFormat="1" ht="15.75" hidden="1" customHeight="1" x14ac:dyDescent="0.2">
      <c r="A18" s="13" t="s">
        <v>47</v>
      </c>
      <c r="B18" s="13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48"/>
      <c r="T18" s="48"/>
      <c r="U18" s="49"/>
      <c r="V18" s="54"/>
      <c r="W18" s="48"/>
      <c r="X18" s="48"/>
      <c r="Y18" s="48"/>
      <c r="Z18" s="48"/>
      <c r="AA18" s="48"/>
      <c r="AB18" s="51"/>
      <c r="AC18" s="48"/>
      <c r="AD18" s="48"/>
      <c r="AE18" s="48"/>
      <c r="AF18" s="48"/>
      <c r="AG18" s="48"/>
    </row>
    <row r="19" spans="1:33" s="52" customFormat="1" ht="15.75" hidden="1" customHeight="1" x14ac:dyDescent="0.2">
      <c r="A19" s="13" t="s">
        <v>83</v>
      </c>
      <c r="B19" s="13"/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48"/>
      <c r="T19" s="48"/>
      <c r="U19" s="49"/>
      <c r="V19" s="54"/>
      <c r="W19" s="48"/>
      <c r="X19" s="48"/>
      <c r="Y19" s="48"/>
      <c r="Z19" s="48"/>
      <c r="AA19" s="48"/>
      <c r="AB19" s="51"/>
      <c r="AC19" s="48"/>
      <c r="AD19" s="48"/>
      <c r="AE19" s="48"/>
      <c r="AF19" s="48"/>
      <c r="AG19" s="48"/>
    </row>
    <row r="20" spans="1:33" s="52" customFormat="1" ht="15.75" hidden="1" customHeight="1" x14ac:dyDescent="0.2">
      <c r="A20" s="13" t="s">
        <v>49</v>
      </c>
      <c r="B20" s="13"/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48"/>
      <c r="T20" s="48"/>
      <c r="U20" s="49"/>
      <c r="V20" s="54"/>
      <c r="W20" s="48"/>
      <c r="X20" s="48"/>
      <c r="Y20" s="48"/>
      <c r="Z20" s="48"/>
      <c r="AA20" s="48"/>
      <c r="AB20" s="51"/>
      <c r="AC20" s="48"/>
      <c r="AD20" s="48"/>
      <c r="AE20" s="48"/>
      <c r="AF20" s="48"/>
      <c r="AG20" s="48"/>
    </row>
    <row r="21" spans="1:33" s="52" customFormat="1" ht="15.75" hidden="1" customHeight="1" x14ac:dyDescent="0.2">
      <c r="A21" s="13" t="s">
        <v>50</v>
      </c>
      <c r="B21" s="13"/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48"/>
      <c r="T21" s="48"/>
      <c r="U21" s="49"/>
      <c r="V21" s="54"/>
      <c r="W21" s="48"/>
      <c r="X21" s="48"/>
      <c r="Y21" s="48"/>
      <c r="Z21" s="48"/>
      <c r="AA21" s="48"/>
      <c r="AB21" s="51"/>
      <c r="AC21" s="48"/>
      <c r="AD21" s="48"/>
      <c r="AE21" s="48"/>
      <c r="AF21" s="48"/>
      <c r="AG21" s="48"/>
    </row>
    <row r="22" spans="1:33" s="52" customFormat="1" ht="15.75" hidden="1" customHeight="1" x14ac:dyDescent="0.2">
      <c r="A22" s="13" t="s">
        <v>51</v>
      </c>
      <c r="B22" s="13"/>
      <c r="C22" s="17"/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48"/>
      <c r="T22" s="48"/>
      <c r="U22" s="49"/>
      <c r="V22" s="54"/>
      <c r="W22" s="48"/>
      <c r="X22" s="48"/>
      <c r="Y22" s="48"/>
      <c r="Z22" s="48"/>
      <c r="AA22" s="48"/>
      <c r="AB22" s="51"/>
      <c r="AC22" s="48"/>
      <c r="AD22" s="48"/>
      <c r="AE22" s="48"/>
      <c r="AF22" s="48"/>
      <c r="AG22" s="48"/>
    </row>
    <row r="23" spans="1:33" s="52" customFormat="1" ht="15.75" hidden="1" customHeight="1" x14ac:dyDescent="0.2">
      <c r="A23" s="13" t="s">
        <v>52</v>
      </c>
      <c r="B23" s="13"/>
      <c r="C23" s="17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48"/>
      <c r="T23" s="48"/>
      <c r="U23" s="49"/>
      <c r="V23" s="54"/>
      <c r="W23" s="48"/>
      <c r="X23" s="48"/>
      <c r="Y23" s="48"/>
      <c r="Z23" s="48"/>
      <c r="AA23" s="48"/>
      <c r="AB23" s="51"/>
      <c r="AC23" s="48"/>
      <c r="AD23" s="48"/>
      <c r="AE23" s="48"/>
      <c r="AF23" s="48"/>
      <c r="AG23" s="48"/>
    </row>
    <row r="24" spans="1:33" s="52" customFormat="1" ht="15.75" hidden="1" customHeight="1" x14ac:dyDescent="0.2">
      <c r="A24" s="13" t="s">
        <v>53</v>
      </c>
      <c r="B24" s="13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48"/>
      <c r="T24" s="48"/>
      <c r="U24" s="49"/>
      <c r="V24" s="54"/>
      <c r="W24" s="48"/>
      <c r="X24" s="48"/>
      <c r="Y24" s="48"/>
      <c r="Z24" s="48"/>
      <c r="AA24" s="48"/>
      <c r="AB24" s="51"/>
      <c r="AC24" s="48"/>
      <c r="AD24" s="48"/>
      <c r="AE24" s="48"/>
      <c r="AF24" s="48"/>
      <c r="AG24" s="48"/>
    </row>
    <row r="25" spans="1:33" s="52" customFormat="1" ht="15.75" customHeight="1" x14ac:dyDescent="0.2">
      <c r="A25" s="13" t="s">
        <v>54</v>
      </c>
      <c r="B25" s="13" t="s">
        <v>98</v>
      </c>
      <c r="C25" s="17">
        <f t="shared" ref="C25:C31" si="1">IFERROR(F25/D25," - ")</f>
        <v>27.49</v>
      </c>
      <c r="D25" s="17">
        <v>23</v>
      </c>
      <c r="E25" s="17">
        <v>0</v>
      </c>
      <c r="F25" s="17">
        <v>632.27</v>
      </c>
      <c r="G25" s="17">
        <v>0</v>
      </c>
      <c r="H25" s="17">
        <f t="shared" ref="H25:H31" si="2">G25/F25*-1</f>
        <v>0</v>
      </c>
      <c r="I25" s="17">
        <f t="shared" ref="I25:I31" si="3">J25/F25</f>
        <v>0.32616710233657059</v>
      </c>
      <c r="J25" s="17">
        <f t="shared" ref="J25:J31" si="4">F25*0.85+G25+AF25*D25+D25*AE25+AG25+AD25</f>
        <v>206.22567379434349</v>
      </c>
      <c r="K25" s="17">
        <f t="shared" ref="K25:K31" si="5">J25/D25</f>
        <v>8.9663336432323266</v>
      </c>
      <c r="L25" s="17">
        <v>161</v>
      </c>
      <c r="M25" s="17">
        <f t="shared" ref="M25:M31" si="6">IFERROR(D25/L25,"-")</f>
        <v>0.14285714285714285</v>
      </c>
      <c r="N25" s="17">
        <v>0</v>
      </c>
      <c r="O25" s="17">
        <f t="shared" ref="O25:P25" si="7">D25/7</f>
        <v>3.2857142857142856</v>
      </c>
      <c r="P25" s="17">
        <f t="shared" si="7"/>
        <v>0</v>
      </c>
      <c r="Q25" s="17">
        <f t="shared" ref="Q25:Q31" si="8">ROUNDDOWN(N25/(O25+P25),0)</f>
        <v>0</v>
      </c>
      <c r="R25" s="17"/>
      <c r="S25" s="48">
        <v>0</v>
      </c>
      <c r="T25" s="48" t="s">
        <v>56</v>
      </c>
      <c r="U25" s="49" t="s">
        <v>56</v>
      </c>
      <c r="V25" s="54" t="s">
        <v>56</v>
      </c>
      <c r="W25" s="48">
        <v>0</v>
      </c>
      <c r="X25" s="48">
        <f t="shared" ref="X25:X31" si="9">IFERROR(W25/D25,0)</f>
        <v>0</v>
      </c>
      <c r="Y25" s="48">
        <f t="shared" ref="Y25:Y31" si="10">IFERROR(G25/(W25+Z25)*-1,0)</f>
        <v>0</v>
      </c>
      <c r="Z25" s="48">
        <v>0</v>
      </c>
      <c r="AA25" s="48" t="s">
        <v>57</v>
      </c>
      <c r="AB25" s="51">
        <f t="shared" ref="AB25:AB31" si="11">IF(OR(AA25="UsLargeStandardSize",AA25="UsSmallStandardSize"),-0.69,-0.48)</f>
        <v>-0.69</v>
      </c>
      <c r="AC25" s="48">
        <v>0.10116007407407411</v>
      </c>
      <c r="AD25" s="48">
        <f t="shared" ref="AD25:AD31" si="12">IFERROR(AB25*AC25*D25*2,0)</f>
        <v>-3.210820751111112</v>
      </c>
      <c r="AE25" s="48">
        <v>-4.95</v>
      </c>
      <c r="AF25" s="48">
        <v>-9.3105654545454506</v>
      </c>
      <c r="AG25" s="48">
        <v>0</v>
      </c>
    </row>
    <row r="26" spans="1:33" s="52" customFormat="1" ht="15.75" customHeight="1" x14ac:dyDescent="0.2">
      <c r="A26" s="13" t="s">
        <v>58</v>
      </c>
      <c r="B26" s="13" t="s">
        <v>98</v>
      </c>
      <c r="C26" s="17">
        <f t="shared" si="1"/>
        <v>28.294878048780486</v>
      </c>
      <c r="D26" s="17">
        <v>41</v>
      </c>
      <c r="E26" s="17">
        <v>0</v>
      </c>
      <c r="F26" s="17">
        <v>1160.0899999999999</v>
      </c>
      <c r="G26" s="17">
        <v>0</v>
      </c>
      <c r="H26" s="17">
        <f t="shared" si="2"/>
        <v>0</v>
      </c>
      <c r="I26" s="17">
        <f t="shared" si="3"/>
        <v>0.34106808900389218</v>
      </c>
      <c r="J26" s="17">
        <f t="shared" si="4"/>
        <v>395.66967937252525</v>
      </c>
      <c r="K26" s="17">
        <f t="shared" si="5"/>
        <v>9.6504799846957372</v>
      </c>
      <c r="L26" s="17">
        <v>307</v>
      </c>
      <c r="M26" s="17">
        <f t="shared" si="6"/>
        <v>0.13355048859934854</v>
      </c>
      <c r="N26" s="17">
        <v>305</v>
      </c>
      <c r="O26" s="17">
        <f t="shared" ref="O26:P26" si="13">D26/7</f>
        <v>5.8571428571428568</v>
      </c>
      <c r="P26" s="17">
        <f t="shared" si="13"/>
        <v>0</v>
      </c>
      <c r="Q26" s="17">
        <f t="shared" si="8"/>
        <v>52</v>
      </c>
      <c r="R26" s="17"/>
      <c r="S26" s="48">
        <v>0.1077844311377246</v>
      </c>
      <c r="T26" s="48" t="s">
        <v>56</v>
      </c>
      <c r="U26" s="49" t="s">
        <v>56</v>
      </c>
      <c r="V26" s="54" t="s">
        <v>56</v>
      </c>
      <c r="W26" s="48">
        <v>0</v>
      </c>
      <c r="X26" s="48">
        <f t="shared" si="9"/>
        <v>0</v>
      </c>
      <c r="Y26" s="48">
        <f t="shared" si="10"/>
        <v>0</v>
      </c>
      <c r="Z26" s="48">
        <v>0</v>
      </c>
      <c r="AA26" s="48" t="s">
        <v>57</v>
      </c>
      <c r="AB26" s="51">
        <f t="shared" si="11"/>
        <v>-0.69</v>
      </c>
      <c r="AC26" s="48">
        <v>0.10116007407407411</v>
      </c>
      <c r="AD26" s="48">
        <f t="shared" si="12"/>
        <v>-5.7236369911111131</v>
      </c>
      <c r="AE26" s="48">
        <v>-4.95</v>
      </c>
      <c r="AF26" s="48">
        <v>-9.3105654545454506</v>
      </c>
      <c r="AG26" s="48">
        <v>0</v>
      </c>
    </row>
    <row r="27" spans="1:33" s="52" customFormat="1" ht="15.75" customHeight="1" x14ac:dyDescent="0.2">
      <c r="A27" s="13" t="s">
        <v>60</v>
      </c>
      <c r="B27" s="13" t="s">
        <v>127</v>
      </c>
      <c r="C27" s="17">
        <f t="shared" si="1"/>
        <v>29.616582278481012</v>
      </c>
      <c r="D27" s="17">
        <v>79</v>
      </c>
      <c r="E27" s="17">
        <v>0</v>
      </c>
      <c r="F27" s="17">
        <v>2339.71</v>
      </c>
      <c r="G27" s="17">
        <v>0</v>
      </c>
      <c r="H27" s="17">
        <f t="shared" si="2"/>
        <v>0</v>
      </c>
      <c r="I27" s="17">
        <f t="shared" si="3"/>
        <v>0.36378027952838332</v>
      </c>
      <c r="J27" s="17">
        <f t="shared" si="4"/>
        <v>851.14035781535381</v>
      </c>
      <c r="K27" s="17">
        <f t="shared" si="5"/>
        <v>10.773928579941188</v>
      </c>
      <c r="L27" s="17">
        <v>523</v>
      </c>
      <c r="M27" s="17">
        <f t="shared" si="6"/>
        <v>0.15105162523900573</v>
      </c>
      <c r="N27" s="17">
        <v>201</v>
      </c>
      <c r="O27" s="17">
        <f t="shared" ref="O27:P27" si="14">D27/7</f>
        <v>11.285714285714286</v>
      </c>
      <c r="P27" s="17">
        <f t="shared" si="14"/>
        <v>0</v>
      </c>
      <c r="Q27" s="17">
        <f t="shared" si="8"/>
        <v>17</v>
      </c>
      <c r="R27" s="17"/>
      <c r="S27" s="48">
        <v>0.9464285714285714</v>
      </c>
      <c r="T27" s="48" t="s">
        <v>56</v>
      </c>
      <c r="U27" s="49" t="s">
        <v>56</v>
      </c>
      <c r="V27" s="54" t="s">
        <v>56</v>
      </c>
      <c r="W27" s="48">
        <v>0</v>
      </c>
      <c r="X27" s="48">
        <f t="shared" si="9"/>
        <v>0</v>
      </c>
      <c r="Y27" s="48">
        <f t="shared" si="10"/>
        <v>0</v>
      </c>
      <c r="Z27" s="48">
        <v>0</v>
      </c>
      <c r="AA27" s="48" t="s">
        <v>57</v>
      </c>
      <c r="AB27" s="51">
        <f t="shared" si="11"/>
        <v>-0.69</v>
      </c>
      <c r="AC27" s="48">
        <v>0.10116007407407411</v>
      </c>
      <c r="AD27" s="48">
        <f t="shared" si="12"/>
        <v>-11.028471275555559</v>
      </c>
      <c r="AE27" s="48">
        <v>-4.95</v>
      </c>
      <c r="AF27" s="48">
        <v>-9.3105654545454506</v>
      </c>
      <c r="AG27" s="48">
        <v>0</v>
      </c>
    </row>
    <row r="28" spans="1:33" s="52" customFormat="1" ht="15.75" customHeight="1" x14ac:dyDescent="0.2">
      <c r="A28" s="13" t="s">
        <v>61</v>
      </c>
      <c r="B28" s="13"/>
      <c r="C28" s="17">
        <f t="shared" si="1"/>
        <v>31.073333333333331</v>
      </c>
      <c r="D28" s="17">
        <v>30</v>
      </c>
      <c r="E28" s="17">
        <v>0</v>
      </c>
      <c r="F28" s="17">
        <v>932.19999999999993</v>
      </c>
      <c r="G28" s="17">
        <v>0</v>
      </c>
      <c r="H28" s="17">
        <f t="shared" si="2"/>
        <v>0</v>
      </c>
      <c r="I28" s="17">
        <f t="shared" si="3"/>
        <v>0.38657477933594692</v>
      </c>
      <c r="J28" s="17">
        <f t="shared" si="4"/>
        <v>360.36500929696967</v>
      </c>
      <c r="K28" s="17">
        <f t="shared" si="5"/>
        <v>12.012166976565656</v>
      </c>
      <c r="L28" s="17">
        <v>361</v>
      </c>
      <c r="M28" s="17">
        <f t="shared" si="6"/>
        <v>8.3102493074792241E-2</v>
      </c>
      <c r="N28" s="17">
        <v>158</v>
      </c>
      <c r="O28" s="17">
        <f t="shared" ref="O28:P28" si="15">D28/7</f>
        <v>4.2857142857142856</v>
      </c>
      <c r="P28" s="17">
        <f t="shared" si="15"/>
        <v>0</v>
      </c>
      <c r="Q28" s="17">
        <f t="shared" si="8"/>
        <v>36</v>
      </c>
      <c r="R28" s="17"/>
      <c r="S28" s="48">
        <v>1.975903614457831</v>
      </c>
      <c r="T28" s="48" t="s">
        <v>56</v>
      </c>
      <c r="U28" s="49" t="s">
        <v>56</v>
      </c>
      <c r="V28" s="54" t="s">
        <v>56</v>
      </c>
      <c r="W28" s="48">
        <v>0</v>
      </c>
      <c r="X28" s="48">
        <f t="shared" si="9"/>
        <v>0</v>
      </c>
      <c r="Y28" s="48">
        <f t="shared" si="10"/>
        <v>0</v>
      </c>
      <c r="Z28" s="48">
        <v>0</v>
      </c>
      <c r="AA28" s="48" t="s">
        <v>57</v>
      </c>
      <c r="AB28" s="51">
        <f t="shared" si="11"/>
        <v>-0.69</v>
      </c>
      <c r="AC28" s="48">
        <v>0.10116007407407411</v>
      </c>
      <c r="AD28" s="48">
        <f t="shared" si="12"/>
        <v>-4.1880270666666677</v>
      </c>
      <c r="AE28" s="48">
        <v>-4.95</v>
      </c>
      <c r="AF28" s="48">
        <v>-9.3105654545454506</v>
      </c>
      <c r="AG28" s="48">
        <v>0</v>
      </c>
    </row>
    <row r="29" spans="1:33" s="52" customFormat="1" ht="15.75" customHeight="1" x14ac:dyDescent="0.2">
      <c r="A29" s="13" t="s">
        <v>62</v>
      </c>
      <c r="B29" s="13" t="s">
        <v>128</v>
      </c>
      <c r="C29" s="17">
        <f t="shared" si="1"/>
        <v>32.989999999999995</v>
      </c>
      <c r="D29" s="17">
        <v>5</v>
      </c>
      <c r="E29" s="17">
        <v>0</v>
      </c>
      <c r="F29" s="17">
        <v>164.95</v>
      </c>
      <c r="G29" s="17">
        <v>0</v>
      </c>
      <c r="H29" s="17">
        <f t="shared" si="2"/>
        <v>0</v>
      </c>
      <c r="I29" s="17">
        <f t="shared" si="3"/>
        <v>0.4134990495068907</v>
      </c>
      <c r="J29" s="17">
        <f t="shared" si="4"/>
        <v>68.206668216161617</v>
      </c>
      <c r="K29" s="17">
        <f t="shared" si="5"/>
        <v>13.641333643232324</v>
      </c>
      <c r="L29" s="17">
        <v>292</v>
      </c>
      <c r="M29" s="17">
        <f t="shared" si="6"/>
        <v>1.7123287671232876E-2</v>
      </c>
      <c r="N29" s="17">
        <v>147</v>
      </c>
      <c r="O29" s="17">
        <f t="shared" ref="O29:P29" si="16">D29/7</f>
        <v>0.7142857142857143</v>
      </c>
      <c r="P29" s="17">
        <f t="shared" si="16"/>
        <v>0</v>
      </c>
      <c r="Q29" s="17">
        <f t="shared" si="8"/>
        <v>205</v>
      </c>
      <c r="R29" s="17"/>
      <c r="S29" s="48">
        <v>0.65306122448979587</v>
      </c>
      <c r="T29" s="48" t="s">
        <v>56</v>
      </c>
      <c r="U29" s="49" t="s">
        <v>56</v>
      </c>
      <c r="V29" s="54" t="s">
        <v>56</v>
      </c>
      <c r="W29" s="48">
        <v>0</v>
      </c>
      <c r="X29" s="48">
        <f t="shared" si="9"/>
        <v>0</v>
      </c>
      <c r="Y29" s="48">
        <f t="shared" si="10"/>
        <v>0</v>
      </c>
      <c r="Z29" s="48">
        <v>0</v>
      </c>
      <c r="AA29" s="48" t="s">
        <v>57</v>
      </c>
      <c r="AB29" s="51">
        <f t="shared" si="11"/>
        <v>-0.69</v>
      </c>
      <c r="AC29" s="48">
        <v>0.10116007407407411</v>
      </c>
      <c r="AD29" s="48">
        <f t="shared" si="12"/>
        <v>-0.69800451111111128</v>
      </c>
      <c r="AE29" s="48">
        <v>-4.95</v>
      </c>
      <c r="AF29" s="48">
        <v>-9.3105654545454506</v>
      </c>
      <c r="AG29" s="48">
        <v>0</v>
      </c>
    </row>
    <row r="30" spans="1:33" s="52" customFormat="1" ht="15.75" customHeight="1" x14ac:dyDescent="0.2">
      <c r="A30" s="13" t="s">
        <v>63</v>
      </c>
      <c r="B30" s="13"/>
      <c r="C30" s="17">
        <f t="shared" si="1"/>
        <v>31.990000000000002</v>
      </c>
      <c r="D30" s="17">
        <v>37</v>
      </c>
      <c r="E30" s="17">
        <v>0</v>
      </c>
      <c r="F30" s="17">
        <v>1183.6300000000001</v>
      </c>
      <c r="G30" s="17">
        <v>0</v>
      </c>
      <c r="H30" s="17">
        <f t="shared" si="2"/>
        <v>0</v>
      </c>
      <c r="I30" s="17">
        <f t="shared" si="3"/>
        <v>0.39985413076687493</v>
      </c>
      <c r="J30" s="17">
        <f t="shared" si="4"/>
        <v>473.27934479959623</v>
      </c>
      <c r="K30" s="17">
        <f t="shared" si="5"/>
        <v>12.791333643232331</v>
      </c>
      <c r="L30" s="17">
        <v>211</v>
      </c>
      <c r="M30" s="17">
        <f t="shared" si="6"/>
        <v>0.17535545023696683</v>
      </c>
      <c r="N30" s="17">
        <v>120</v>
      </c>
      <c r="O30" s="17">
        <f t="shared" ref="O30:P30" si="17">D30/7</f>
        <v>5.2857142857142856</v>
      </c>
      <c r="P30" s="17">
        <f t="shared" si="17"/>
        <v>0</v>
      </c>
      <c r="Q30" s="17">
        <f t="shared" si="8"/>
        <v>22</v>
      </c>
      <c r="R30" s="17"/>
      <c r="S30" s="48">
        <v>0.75510204081632648</v>
      </c>
      <c r="T30" s="48" t="s">
        <v>56</v>
      </c>
      <c r="U30" s="49" t="s">
        <v>56</v>
      </c>
      <c r="V30" s="54" t="s">
        <v>56</v>
      </c>
      <c r="W30" s="48">
        <v>0</v>
      </c>
      <c r="X30" s="48">
        <f t="shared" si="9"/>
        <v>0</v>
      </c>
      <c r="Y30" s="48">
        <f t="shared" si="10"/>
        <v>0</v>
      </c>
      <c r="Z30" s="48">
        <v>0</v>
      </c>
      <c r="AA30" s="48" t="s">
        <v>57</v>
      </c>
      <c r="AB30" s="51">
        <f t="shared" si="11"/>
        <v>-0.69</v>
      </c>
      <c r="AC30" s="48">
        <v>0.10116007407407411</v>
      </c>
      <c r="AD30" s="48">
        <f t="shared" si="12"/>
        <v>-5.1652333822222243</v>
      </c>
      <c r="AE30" s="48">
        <v>-4.95</v>
      </c>
      <c r="AF30" s="48">
        <v>-9.3105654545454506</v>
      </c>
      <c r="AG30" s="48">
        <v>0</v>
      </c>
    </row>
    <row r="31" spans="1:33" s="52" customFormat="1" ht="15.75" customHeight="1" x14ac:dyDescent="0.2">
      <c r="A31" s="13" t="s">
        <v>64</v>
      </c>
      <c r="B31" s="13"/>
      <c r="C31" s="17">
        <f t="shared" si="1"/>
        <v>31.990000000000002</v>
      </c>
      <c r="D31" s="17">
        <v>62</v>
      </c>
      <c r="E31" s="17">
        <v>0</v>
      </c>
      <c r="F31" s="17">
        <v>1983.38</v>
      </c>
      <c r="G31" s="17">
        <v>0</v>
      </c>
      <c r="H31" s="17">
        <f t="shared" si="2"/>
        <v>0</v>
      </c>
      <c r="I31" s="17">
        <f t="shared" si="3"/>
        <v>0.39985413076687476</v>
      </c>
      <c r="J31" s="17">
        <f t="shared" si="4"/>
        <v>793.06268588040416</v>
      </c>
      <c r="K31" s="17">
        <f t="shared" si="5"/>
        <v>12.791333643232326</v>
      </c>
      <c r="L31" s="17">
        <v>231</v>
      </c>
      <c r="M31" s="17">
        <f t="shared" si="6"/>
        <v>0.26839826839826841</v>
      </c>
      <c r="N31" s="17">
        <v>56</v>
      </c>
      <c r="O31" s="17">
        <f t="shared" ref="O31:P31" si="18">D31/7</f>
        <v>8.8571428571428577</v>
      </c>
      <c r="P31" s="17">
        <f t="shared" si="18"/>
        <v>0</v>
      </c>
      <c r="Q31" s="17">
        <f t="shared" si="8"/>
        <v>6</v>
      </c>
      <c r="R31" s="17" t="str">
        <f ca="1">IFERROR(__xludf.DUMMYFUNCTION("IFERROR(VLOOKUP($B$2,IMPORTRANGE(""https://docs.google.com/spreadsheets/d/1KiWZV1ko8G7lnRucBRBd29jj3Be6ltMfljMDqzOkQmI/edit#gid=1381463014"",""Lookup!A:F""),6,FALSE),"""")"),"")</f>
        <v/>
      </c>
      <c r="S31" s="48">
        <v>1.307479224376731</v>
      </c>
      <c r="T31" s="48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1" s="49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1" s="54" t="str">
        <f ca="1">IFERROR(__xludf.DUMMYFUNCTION("IFERROR(VLOOKUP($B$2,IMPORTRANGE(""https://docs.google.com/spreadsheets/d/1KiWZV1ko8G7lnRucBRBd29jj3Be6ltMfljMDqzOkQmI/edit#gid=1381463014"",""Lookup!A:D""),2,FALSE),"""")"),"")</f>
        <v/>
      </c>
      <c r="W31" s="48">
        <v>0</v>
      </c>
      <c r="X31" s="48">
        <f t="shared" si="9"/>
        <v>0</v>
      </c>
      <c r="Y31" s="48">
        <f t="shared" si="10"/>
        <v>0</v>
      </c>
      <c r="Z31" s="48">
        <v>0</v>
      </c>
      <c r="AA31" s="48" t="s">
        <v>57</v>
      </c>
      <c r="AB31" s="51">
        <f t="shared" si="11"/>
        <v>-0.69</v>
      </c>
      <c r="AC31" s="48">
        <v>0.10116007407407411</v>
      </c>
      <c r="AD31" s="48">
        <f t="shared" si="12"/>
        <v>-8.6552559377777811</v>
      </c>
      <c r="AE31" s="48">
        <v>-4.95</v>
      </c>
      <c r="AF31" s="48">
        <v>-9.3105654545454506</v>
      </c>
      <c r="AG31" s="48">
        <v>0</v>
      </c>
    </row>
    <row r="32" spans="1:33" ht="15.75" customHeight="1" x14ac:dyDescent="0.2">
      <c r="A32" s="13"/>
      <c r="B32" s="13"/>
      <c r="C32" s="24"/>
      <c r="D32" s="15"/>
      <c r="E32" s="15"/>
      <c r="F32" s="14"/>
      <c r="G32" s="14"/>
      <c r="H32" s="14"/>
      <c r="I32" s="15"/>
      <c r="J32" s="15"/>
      <c r="K32" s="15"/>
      <c r="L32" s="15"/>
      <c r="M32" s="16"/>
      <c r="N32" s="15"/>
      <c r="O32" s="15"/>
      <c r="P32" s="15"/>
      <c r="Q32" s="15"/>
      <c r="R32" s="15"/>
      <c r="S32" s="18"/>
      <c r="T32" s="13"/>
      <c r="U32" s="19"/>
      <c r="V32" s="1"/>
      <c r="W32" s="13"/>
      <c r="X32" s="13"/>
      <c r="Y32" s="13"/>
      <c r="Z32" s="13"/>
      <c r="AA32" s="13"/>
      <c r="AB32" s="13"/>
      <c r="AC32" s="13"/>
      <c r="AD32" s="13"/>
      <c r="AE32" s="20"/>
      <c r="AF32" s="20"/>
      <c r="AG32" s="20"/>
    </row>
    <row r="33" spans="1:33" ht="15.75" customHeight="1" x14ac:dyDescent="0.2">
      <c r="A33" s="13"/>
      <c r="B33" s="13"/>
      <c r="C33" s="24"/>
      <c r="D33" s="15"/>
      <c r="E33" s="15"/>
      <c r="F33" s="14"/>
      <c r="G33" s="14"/>
      <c r="H33" s="14"/>
      <c r="I33" s="15"/>
      <c r="J33" s="15"/>
      <c r="K33" s="15"/>
      <c r="L33" s="15"/>
      <c r="M33" s="16"/>
      <c r="N33" s="15"/>
      <c r="O33" s="15"/>
      <c r="P33" s="15"/>
      <c r="Q33" s="15"/>
      <c r="R33" s="15"/>
      <c r="S33" s="18"/>
      <c r="T33" s="13"/>
      <c r="U33" s="19"/>
      <c r="V33" s="1"/>
      <c r="W33" s="13"/>
      <c r="X33" s="13"/>
      <c r="Y33" s="13"/>
      <c r="Z33" s="13"/>
      <c r="AA33" s="13"/>
      <c r="AB33" s="13"/>
      <c r="AC33" s="13"/>
      <c r="AD33" s="13"/>
      <c r="AE33" s="20"/>
      <c r="AF33" s="20"/>
      <c r="AG33" s="20"/>
    </row>
    <row r="34" spans="1:33" ht="15.75" customHeight="1" x14ac:dyDescent="0.2">
      <c r="A34" s="13"/>
      <c r="B34" s="13"/>
      <c r="C34" s="24"/>
      <c r="D34" s="15"/>
      <c r="E34" s="15"/>
      <c r="F34" s="14"/>
      <c r="G34" s="14"/>
      <c r="H34" s="14"/>
      <c r="I34" s="15"/>
      <c r="J34" s="15"/>
      <c r="K34" s="15"/>
      <c r="L34" s="15"/>
      <c r="M34" s="16"/>
      <c r="N34" s="15"/>
      <c r="O34" s="15"/>
      <c r="P34" s="15"/>
      <c r="Q34" s="15"/>
      <c r="R34" s="15"/>
      <c r="S34" s="18"/>
      <c r="T34" s="13"/>
      <c r="U34" s="19"/>
      <c r="V34" s="1"/>
      <c r="W34" s="13"/>
      <c r="X34" s="13"/>
      <c r="Y34" s="13"/>
      <c r="Z34" s="13"/>
      <c r="AA34" s="13"/>
      <c r="AB34" s="13"/>
      <c r="AC34" s="13"/>
      <c r="AD34" s="13"/>
      <c r="AE34" s="20"/>
      <c r="AF34" s="20"/>
      <c r="AG34" s="20"/>
    </row>
    <row r="35" spans="1:33" ht="15.75" customHeight="1" x14ac:dyDescent="0.2">
      <c r="A35" s="13"/>
      <c r="B35" s="13"/>
      <c r="C35" s="24"/>
      <c r="D35" s="15"/>
      <c r="E35" s="15"/>
      <c r="F35" s="14"/>
      <c r="G35" s="14"/>
      <c r="H35" s="14"/>
      <c r="I35" s="15"/>
      <c r="J35" s="15"/>
      <c r="K35" s="15"/>
      <c r="L35" s="15"/>
      <c r="M35" s="16"/>
      <c r="N35" s="15"/>
      <c r="O35" s="15"/>
      <c r="P35" s="15"/>
      <c r="Q35" s="15"/>
      <c r="R35" s="15"/>
      <c r="S35" s="18"/>
      <c r="T35" s="13"/>
      <c r="U35" s="19"/>
      <c r="V35" s="1"/>
      <c r="W35" s="13"/>
      <c r="X35" s="13"/>
      <c r="Y35" s="13"/>
      <c r="Z35" s="13"/>
      <c r="AA35" s="13"/>
      <c r="AB35" s="13"/>
      <c r="AC35" s="13"/>
      <c r="AD35" s="13"/>
      <c r="AE35" s="20"/>
      <c r="AF35" s="20"/>
      <c r="AG35" s="20"/>
    </row>
    <row r="36" spans="1:33" ht="15.75" customHeight="1" x14ac:dyDescent="0.2">
      <c r="A36" s="13"/>
      <c r="B36" s="13"/>
      <c r="C36" s="24"/>
      <c r="D36" s="15"/>
      <c r="E36" s="15"/>
      <c r="F36" s="14"/>
      <c r="G36" s="14"/>
      <c r="H36" s="14"/>
      <c r="I36" s="15"/>
      <c r="J36" s="15"/>
      <c r="K36" s="15"/>
      <c r="L36" s="15"/>
      <c r="M36" s="16"/>
      <c r="N36" s="15"/>
      <c r="O36" s="15"/>
      <c r="P36" s="15"/>
      <c r="Q36" s="15"/>
      <c r="R36" s="15"/>
      <c r="S36" s="18"/>
      <c r="T36" s="13"/>
      <c r="U36" s="19"/>
      <c r="V36" s="1"/>
      <c r="W36" s="13"/>
      <c r="X36" s="13"/>
      <c r="Y36" s="13"/>
      <c r="Z36" s="13"/>
      <c r="AA36" s="13"/>
      <c r="AB36" s="13"/>
      <c r="AC36" s="13"/>
      <c r="AD36" s="13"/>
      <c r="AE36" s="20"/>
      <c r="AF36" s="20"/>
      <c r="AG36" s="20"/>
    </row>
    <row r="37" spans="1:33" ht="15.75" customHeight="1" x14ac:dyDescent="0.2">
      <c r="A37" s="13"/>
      <c r="B37" s="13"/>
      <c r="C37" s="24"/>
      <c r="D37" s="15"/>
      <c r="E37" s="15"/>
      <c r="F37" s="14"/>
      <c r="G37" s="14"/>
      <c r="H37" s="14"/>
      <c r="I37" s="15"/>
      <c r="J37" s="15"/>
      <c r="K37" s="15"/>
      <c r="L37" s="15"/>
      <c r="M37" s="16"/>
      <c r="N37" s="15"/>
      <c r="O37" s="15"/>
      <c r="P37" s="15"/>
      <c r="Q37" s="15"/>
      <c r="R37" s="15"/>
      <c r="S37" s="18"/>
      <c r="T37" s="13"/>
      <c r="U37" s="19"/>
      <c r="V37" s="1"/>
      <c r="W37" s="13"/>
      <c r="X37" s="13"/>
      <c r="Y37" s="13"/>
      <c r="Z37" s="13"/>
      <c r="AA37" s="13"/>
      <c r="AB37" s="13"/>
      <c r="AC37" s="13"/>
      <c r="AD37" s="13"/>
      <c r="AE37" s="20"/>
      <c r="AF37" s="20"/>
      <c r="AG37" s="20"/>
    </row>
    <row r="38" spans="1:33" ht="15.75" customHeight="1" x14ac:dyDescent="0.2">
      <c r="A38" s="13"/>
      <c r="B38" s="13"/>
      <c r="C38" s="24"/>
      <c r="D38" s="15"/>
      <c r="E38" s="15"/>
      <c r="F38" s="14"/>
      <c r="G38" s="14"/>
      <c r="H38" s="14"/>
      <c r="I38" s="15"/>
      <c r="J38" s="15"/>
      <c r="K38" s="15"/>
      <c r="L38" s="15"/>
      <c r="M38" s="16"/>
      <c r="N38" s="15"/>
      <c r="O38" s="15"/>
      <c r="P38" s="15"/>
      <c r="Q38" s="15"/>
      <c r="R38" s="15"/>
      <c r="S38" s="18"/>
      <c r="T38" s="13"/>
      <c r="U38" s="19"/>
      <c r="V38" s="1"/>
      <c r="W38" s="13"/>
      <c r="X38" s="13"/>
      <c r="Y38" s="13"/>
      <c r="Z38" s="13"/>
      <c r="AA38" s="13"/>
      <c r="AB38" s="13"/>
      <c r="AC38" s="13"/>
      <c r="AD38" s="13"/>
      <c r="AE38" s="20"/>
      <c r="AF38" s="20"/>
      <c r="AG38" s="20"/>
    </row>
    <row r="39" spans="1:33" ht="15.75" customHeight="1" x14ac:dyDescent="0.2">
      <c r="A39" s="13"/>
      <c r="B39" s="13"/>
      <c r="C39" s="24"/>
      <c r="D39" s="15"/>
      <c r="E39" s="15"/>
      <c r="F39" s="14"/>
      <c r="G39" s="14"/>
      <c r="H39" s="14"/>
      <c r="I39" s="15"/>
      <c r="J39" s="15"/>
      <c r="K39" s="15"/>
      <c r="L39" s="15"/>
      <c r="M39" s="16"/>
      <c r="N39" s="15"/>
      <c r="O39" s="15"/>
      <c r="P39" s="15"/>
      <c r="Q39" s="15"/>
      <c r="R39" s="15"/>
      <c r="S39" s="18"/>
      <c r="T39" s="13"/>
      <c r="U39" s="19"/>
      <c r="V39" s="1"/>
      <c r="W39" s="13"/>
      <c r="X39" s="13"/>
      <c r="Y39" s="13"/>
      <c r="Z39" s="13"/>
      <c r="AA39" s="13"/>
      <c r="AB39" s="13"/>
      <c r="AC39" s="13"/>
      <c r="AD39" s="13"/>
      <c r="AE39" s="20"/>
      <c r="AF39" s="20"/>
      <c r="AG39" s="20"/>
    </row>
    <row r="40" spans="1:33" ht="15.75" customHeight="1" x14ac:dyDescent="0.2">
      <c r="A40" s="13"/>
      <c r="B40" s="13"/>
      <c r="C40" s="24"/>
      <c r="D40" s="15"/>
      <c r="E40" s="15"/>
      <c r="F40" s="14"/>
      <c r="G40" s="14"/>
      <c r="H40" s="14"/>
      <c r="I40" s="15"/>
      <c r="J40" s="15"/>
      <c r="K40" s="15"/>
      <c r="L40" s="15"/>
      <c r="M40" s="16"/>
      <c r="N40" s="15"/>
      <c r="O40" s="15"/>
      <c r="P40" s="15"/>
      <c r="Q40" s="15"/>
      <c r="R40" s="15"/>
      <c r="S40" s="18"/>
      <c r="T40" s="13"/>
      <c r="U40" s="19"/>
      <c r="V40" s="1"/>
      <c r="W40" s="13"/>
      <c r="X40" s="13"/>
      <c r="Y40" s="13"/>
      <c r="Z40" s="13"/>
      <c r="AA40" s="13"/>
      <c r="AB40" s="13"/>
      <c r="AC40" s="13"/>
      <c r="AD40" s="13"/>
      <c r="AE40" s="20"/>
      <c r="AF40" s="20"/>
      <c r="AG40" s="20"/>
    </row>
    <row r="41" spans="1:33" ht="15.75" customHeight="1" x14ac:dyDescent="0.2">
      <c r="A41" s="13"/>
      <c r="B41" s="13"/>
      <c r="C41" s="24"/>
      <c r="D41" s="15"/>
      <c r="E41" s="15"/>
      <c r="F41" s="14"/>
      <c r="G41" s="14"/>
      <c r="H41" s="14"/>
      <c r="I41" s="15"/>
      <c r="J41" s="15"/>
      <c r="K41" s="15"/>
      <c r="L41" s="15"/>
      <c r="M41" s="16"/>
      <c r="N41" s="15"/>
      <c r="O41" s="15"/>
      <c r="P41" s="15"/>
      <c r="Q41" s="15"/>
      <c r="R41" s="15"/>
      <c r="S41" s="18"/>
      <c r="T41" s="13"/>
      <c r="U41" s="19"/>
      <c r="V41" s="1"/>
      <c r="W41" s="13"/>
      <c r="X41" s="13"/>
      <c r="Y41" s="13"/>
      <c r="Z41" s="13"/>
      <c r="AA41" s="13"/>
      <c r="AB41" s="13"/>
      <c r="AC41" s="13"/>
      <c r="AD41" s="13"/>
      <c r="AE41" s="20"/>
      <c r="AF41" s="20"/>
      <c r="AG41" s="20"/>
    </row>
    <row r="42" spans="1:33" ht="15.75" customHeight="1" x14ac:dyDescent="0.2">
      <c r="A42" s="13"/>
      <c r="B42" s="13"/>
      <c r="C42" s="24"/>
      <c r="D42" s="15"/>
      <c r="E42" s="15"/>
      <c r="F42" s="14"/>
      <c r="G42" s="14"/>
      <c r="H42" s="14"/>
      <c r="I42" s="15"/>
      <c r="J42" s="15"/>
      <c r="K42" s="15"/>
      <c r="L42" s="15"/>
      <c r="M42" s="16"/>
      <c r="N42" s="15"/>
      <c r="O42" s="15"/>
      <c r="P42" s="15"/>
      <c r="Q42" s="15"/>
      <c r="R42" s="15"/>
      <c r="S42" s="18"/>
      <c r="T42" s="13"/>
      <c r="U42" s="19"/>
      <c r="V42" s="1"/>
      <c r="W42" s="13"/>
      <c r="X42" s="13"/>
      <c r="Y42" s="13"/>
      <c r="Z42" s="13"/>
      <c r="AA42" s="13"/>
      <c r="AB42" s="13"/>
      <c r="AC42" s="13"/>
      <c r="AD42" s="13"/>
      <c r="AE42" s="20"/>
      <c r="AF42" s="20"/>
      <c r="AG42" s="20"/>
    </row>
    <row r="43" spans="1:33" ht="15.75" customHeight="1" x14ac:dyDescent="0.2">
      <c r="A43" s="13"/>
      <c r="B43" s="13"/>
      <c r="C43" s="24"/>
      <c r="D43" s="15"/>
      <c r="E43" s="15"/>
      <c r="F43" s="14"/>
      <c r="G43" s="14"/>
      <c r="H43" s="14"/>
      <c r="I43" s="15"/>
      <c r="J43" s="15"/>
      <c r="K43" s="15"/>
      <c r="L43" s="15"/>
      <c r="M43" s="16"/>
      <c r="N43" s="15"/>
      <c r="O43" s="15"/>
      <c r="P43" s="15"/>
      <c r="Q43" s="15"/>
      <c r="R43" s="15"/>
      <c r="S43" s="18"/>
      <c r="T43" s="13"/>
      <c r="U43" s="19"/>
      <c r="V43" s="1"/>
      <c r="W43" s="13"/>
      <c r="X43" s="13"/>
      <c r="Y43" s="13"/>
      <c r="Z43" s="13"/>
      <c r="AA43" s="13"/>
      <c r="AB43" s="13"/>
      <c r="AC43" s="13"/>
      <c r="AD43" s="13"/>
      <c r="AE43" s="20"/>
      <c r="AF43" s="20"/>
      <c r="AG43" s="20"/>
    </row>
    <row r="44" spans="1:33" ht="15.75" customHeight="1" x14ac:dyDescent="0.2">
      <c r="A44" s="13"/>
      <c r="B44" s="13"/>
      <c r="C44" s="24"/>
      <c r="D44" s="15"/>
      <c r="E44" s="15"/>
      <c r="F44" s="14"/>
      <c r="G44" s="14"/>
      <c r="H44" s="14"/>
      <c r="I44" s="15"/>
      <c r="J44" s="15"/>
      <c r="K44" s="15"/>
      <c r="L44" s="15"/>
      <c r="M44" s="16"/>
      <c r="N44" s="15"/>
      <c r="O44" s="15"/>
      <c r="P44" s="15"/>
      <c r="Q44" s="15"/>
      <c r="R44" s="15"/>
      <c r="S44" s="18"/>
      <c r="T44" s="13"/>
      <c r="U44" s="19"/>
      <c r="V44" s="1"/>
      <c r="W44" s="13"/>
      <c r="X44" s="13"/>
      <c r="Y44" s="13"/>
      <c r="Z44" s="13"/>
      <c r="AA44" s="13"/>
      <c r="AB44" s="13"/>
      <c r="AC44" s="13"/>
      <c r="AD44" s="13"/>
      <c r="AE44" s="20"/>
      <c r="AF44" s="20"/>
      <c r="AG44" s="20"/>
    </row>
    <row r="45" spans="1:33" ht="15.75" customHeight="1" x14ac:dyDescent="0.2">
      <c r="A45" s="13"/>
      <c r="B45" s="13"/>
      <c r="C45" s="24"/>
      <c r="D45" s="15"/>
      <c r="E45" s="15"/>
      <c r="F45" s="14"/>
      <c r="G45" s="14"/>
      <c r="H45" s="14"/>
      <c r="I45" s="15"/>
      <c r="J45" s="15"/>
      <c r="K45" s="15"/>
      <c r="L45" s="15"/>
      <c r="M45" s="16"/>
      <c r="N45" s="15"/>
      <c r="O45" s="15"/>
      <c r="P45" s="15"/>
      <c r="Q45" s="15"/>
      <c r="R45" s="15"/>
      <c r="S45" s="18"/>
      <c r="T45" s="13"/>
      <c r="U45" s="19"/>
      <c r="V45" s="1"/>
      <c r="W45" s="13"/>
      <c r="X45" s="13"/>
      <c r="Y45" s="13"/>
      <c r="Z45" s="13"/>
      <c r="AA45" s="13"/>
      <c r="AB45" s="13"/>
      <c r="AC45" s="13"/>
      <c r="AD45" s="13"/>
      <c r="AE45" s="20"/>
      <c r="AF45" s="20"/>
      <c r="AG45" s="20"/>
    </row>
    <row r="46" spans="1:33" ht="15.75" customHeight="1" x14ac:dyDescent="0.2">
      <c r="A46" s="13"/>
      <c r="B46" s="13"/>
      <c r="C46" s="24"/>
      <c r="D46" s="15"/>
      <c r="E46" s="15"/>
      <c r="F46" s="14"/>
      <c r="G46" s="14"/>
      <c r="H46" s="14"/>
      <c r="I46" s="15"/>
      <c r="J46" s="15"/>
      <c r="K46" s="15"/>
      <c r="L46" s="15"/>
      <c r="M46" s="16"/>
      <c r="N46" s="15"/>
      <c r="O46" s="15"/>
      <c r="P46" s="15"/>
      <c r="Q46" s="15"/>
      <c r="R46" s="15"/>
      <c r="S46" s="18"/>
      <c r="T46" s="13"/>
      <c r="U46" s="19"/>
      <c r="V46" s="1"/>
      <c r="W46" s="13"/>
      <c r="X46" s="13"/>
      <c r="Y46" s="13"/>
      <c r="Z46" s="13"/>
      <c r="AA46" s="13"/>
      <c r="AB46" s="13"/>
      <c r="AC46" s="13"/>
      <c r="AD46" s="13"/>
      <c r="AE46" s="20"/>
      <c r="AF46" s="20"/>
      <c r="AG46" s="20"/>
    </row>
    <row r="47" spans="1:33" ht="15.75" customHeight="1" x14ac:dyDescent="0.2">
      <c r="A47" s="13"/>
      <c r="B47" s="13"/>
      <c r="C47" s="24"/>
      <c r="D47" s="15"/>
      <c r="E47" s="15"/>
      <c r="F47" s="14"/>
      <c r="G47" s="14"/>
      <c r="H47" s="14"/>
      <c r="I47" s="15"/>
      <c r="J47" s="15"/>
      <c r="K47" s="15"/>
      <c r="L47" s="15"/>
      <c r="M47" s="16"/>
      <c r="N47" s="15"/>
      <c r="O47" s="15"/>
      <c r="P47" s="15"/>
      <c r="Q47" s="15"/>
      <c r="R47" s="15"/>
      <c r="S47" s="18"/>
      <c r="T47" s="13"/>
      <c r="U47" s="19"/>
      <c r="V47" s="1"/>
      <c r="W47" s="13"/>
      <c r="X47" s="13"/>
      <c r="Y47" s="13"/>
      <c r="Z47" s="13"/>
      <c r="AA47" s="13"/>
      <c r="AB47" s="13"/>
      <c r="AC47" s="13"/>
      <c r="AD47" s="13"/>
      <c r="AE47" s="20"/>
      <c r="AF47" s="20"/>
      <c r="AG47" s="20"/>
    </row>
    <row r="48" spans="1:33" ht="15.75" customHeight="1" x14ac:dyDescent="0.2">
      <c r="A48" s="13"/>
      <c r="B48" s="13"/>
      <c r="C48" s="24"/>
      <c r="D48" s="15"/>
      <c r="E48" s="15"/>
      <c r="F48" s="14"/>
      <c r="G48" s="14"/>
      <c r="H48" s="14"/>
      <c r="I48" s="15"/>
      <c r="J48" s="15"/>
      <c r="K48" s="15"/>
      <c r="L48" s="15"/>
      <c r="M48" s="16"/>
      <c r="N48" s="15"/>
      <c r="O48" s="15"/>
      <c r="P48" s="15"/>
      <c r="Q48" s="15"/>
      <c r="R48" s="15"/>
      <c r="S48" s="18"/>
      <c r="T48" s="13"/>
      <c r="U48" s="19"/>
      <c r="V48" s="1"/>
      <c r="W48" s="13"/>
      <c r="X48" s="13"/>
      <c r="Y48" s="13"/>
      <c r="Z48" s="13"/>
      <c r="AA48" s="13"/>
      <c r="AB48" s="13"/>
      <c r="AC48" s="13"/>
      <c r="AD48" s="13"/>
      <c r="AE48" s="20"/>
      <c r="AF48" s="20"/>
      <c r="AG48" s="20"/>
    </row>
    <row r="49" spans="1:33" ht="15.75" customHeight="1" x14ac:dyDescent="0.2">
      <c r="A49" s="13"/>
      <c r="B49" s="13"/>
      <c r="C49" s="24"/>
      <c r="D49" s="15"/>
      <c r="E49" s="15"/>
      <c r="F49" s="14"/>
      <c r="G49" s="14"/>
      <c r="H49" s="14"/>
      <c r="I49" s="15"/>
      <c r="J49" s="15"/>
      <c r="K49" s="15"/>
      <c r="L49" s="15"/>
      <c r="M49" s="16"/>
      <c r="N49" s="15"/>
      <c r="O49" s="15"/>
      <c r="P49" s="15"/>
      <c r="Q49" s="15"/>
      <c r="R49" s="15"/>
      <c r="S49" s="18"/>
      <c r="T49" s="13"/>
      <c r="U49" s="19"/>
      <c r="V49" s="1"/>
      <c r="W49" s="13"/>
      <c r="X49" s="13"/>
      <c r="Y49" s="13"/>
      <c r="Z49" s="13"/>
      <c r="AA49" s="13"/>
      <c r="AB49" s="13"/>
      <c r="AC49" s="13"/>
      <c r="AD49" s="13"/>
      <c r="AE49" s="20"/>
      <c r="AF49" s="20"/>
      <c r="AG49" s="20"/>
    </row>
    <row r="50" spans="1:33" ht="15.75" customHeight="1" x14ac:dyDescent="0.2">
      <c r="A50" s="13"/>
      <c r="B50" s="13"/>
      <c r="C50" s="24"/>
      <c r="D50" s="15"/>
      <c r="E50" s="15"/>
      <c r="F50" s="14"/>
      <c r="G50" s="14"/>
      <c r="H50" s="14"/>
      <c r="I50" s="15"/>
      <c r="J50" s="15"/>
      <c r="K50" s="15"/>
      <c r="L50" s="15"/>
      <c r="M50" s="16"/>
      <c r="N50" s="15"/>
      <c r="O50" s="15"/>
      <c r="P50" s="15"/>
      <c r="Q50" s="15"/>
      <c r="R50" s="15"/>
      <c r="S50" s="18"/>
      <c r="T50" s="13"/>
      <c r="U50" s="19"/>
      <c r="V50" s="1"/>
      <c r="W50" s="13"/>
      <c r="X50" s="13"/>
      <c r="Y50" s="13"/>
      <c r="Z50" s="13"/>
      <c r="AA50" s="13"/>
      <c r="AB50" s="13"/>
      <c r="AC50" s="13"/>
      <c r="AD50" s="13"/>
      <c r="AE50" s="20"/>
      <c r="AF50" s="20"/>
      <c r="AG50" s="20"/>
    </row>
    <row r="51" spans="1:33" ht="15.75" customHeight="1" x14ac:dyDescent="0.2">
      <c r="A51" s="13"/>
      <c r="B51" s="13"/>
      <c r="C51" s="24"/>
      <c r="D51" s="15"/>
      <c r="E51" s="15"/>
      <c r="F51" s="14"/>
      <c r="G51" s="14"/>
      <c r="H51" s="14"/>
      <c r="I51" s="15"/>
      <c r="J51" s="15"/>
      <c r="K51" s="15"/>
      <c r="L51" s="15"/>
      <c r="M51" s="16"/>
      <c r="N51" s="15"/>
      <c r="O51" s="15"/>
      <c r="P51" s="15"/>
      <c r="Q51" s="15"/>
      <c r="R51" s="15"/>
      <c r="S51" s="18"/>
      <c r="T51" s="13"/>
      <c r="U51" s="19"/>
      <c r="V51" s="1"/>
      <c r="W51" s="13"/>
      <c r="X51" s="13"/>
      <c r="Y51" s="13"/>
      <c r="Z51" s="13"/>
      <c r="AA51" s="13"/>
      <c r="AB51" s="13"/>
      <c r="AC51" s="13"/>
      <c r="AD51" s="13"/>
      <c r="AE51" s="20"/>
      <c r="AF51" s="20"/>
      <c r="AG51" s="20"/>
    </row>
    <row r="52" spans="1:33" ht="15.75" customHeight="1" x14ac:dyDescent="0.2">
      <c r="A52" s="13"/>
      <c r="B52" s="13"/>
      <c r="C52" s="24"/>
      <c r="D52" s="15"/>
      <c r="E52" s="15"/>
      <c r="F52" s="14"/>
      <c r="G52" s="14"/>
      <c r="H52" s="14"/>
      <c r="I52" s="15"/>
      <c r="J52" s="15"/>
      <c r="K52" s="15"/>
      <c r="L52" s="15"/>
      <c r="M52" s="16"/>
      <c r="N52" s="15"/>
      <c r="O52" s="15"/>
      <c r="P52" s="15"/>
      <c r="Q52" s="15"/>
      <c r="R52" s="15"/>
      <c r="S52" s="18"/>
      <c r="T52" s="13"/>
      <c r="U52" s="19"/>
      <c r="V52" s="1"/>
      <c r="W52" s="13"/>
      <c r="X52" s="13"/>
      <c r="Y52" s="13"/>
      <c r="Z52" s="13"/>
      <c r="AA52" s="13"/>
      <c r="AB52" s="13"/>
      <c r="AC52" s="13"/>
      <c r="AD52" s="13"/>
      <c r="AE52" s="20"/>
      <c r="AF52" s="20"/>
      <c r="AG52" s="20"/>
    </row>
    <row r="53" spans="1:33" ht="15.75" customHeight="1" x14ac:dyDescent="0.2">
      <c r="A53" s="13"/>
      <c r="B53" s="13"/>
      <c r="C53" s="24"/>
      <c r="D53" s="15"/>
      <c r="E53" s="15"/>
      <c r="F53" s="14"/>
      <c r="G53" s="14"/>
      <c r="H53" s="14"/>
      <c r="I53" s="15"/>
      <c r="J53" s="15"/>
      <c r="K53" s="15"/>
      <c r="L53" s="15"/>
      <c r="M53" s="16"/>
      <c r="N53" s="15"/>
      <c r="O53" s="15"/>
      <c r="P53" s="15"/>
      <c r="Q53" s="15"/>
      <c r="R53" s="15"/>
      <c r="S53" s="18"/>
      <c r="T53" s="13"/>
      <c r="U53" s="19"/>
      <c r="V53" s="1"/>
      <c r="W53" s="13"/>
      <c r="X53" s="13"/>
      <c r="Y53" s="13"/>
      <c r="Z53" s="13"/>
      <c r="AA53" s="13"/>
      <c r="AB53" s="13"/>
      <c r="AC53" s="13"/>
      <c r="AD53" s="13"/>
      <c r="AE53" s="20"/>
      <c r="AF53" s="20"/>
      <c r="AG53" s="20"/>
    </row>
    <row r="54" spans="1:33" ht="15.75" customHeight="1" x14ac:dyDescent="0.2">
      <c r="A54" s="13"/>
      <c r="B54" s="13"/>
      <c r="C54" s="24"/>
      <c r="D54" s="15"/>
      <c r="E54" s="15"/>
      <c r="F54" s="14"/>
      <c r="G54" s="14"/>
      <c r="H54" s="14"/>
      <c r="I54" s="15"/>
      <c r="J54" s="15"/>
      <c r="K54" s="15"/>
      <c r="L54" s="15"/>
      <c r="M54" s="16"/>
      <c r="N54" s="15"/>
      <c r="O54" s="15"/>
      <c r="P54" s="15"/>
      <c r="Q54" s="15"/>
      <c r="R54" s="15"/>
      <c r="S54" s="18"/>
      <c r="T54" s="13"/>
      <c r="U54" s="19"/>
      <c r="V54" s="1"/>
      <c r="W54" s="13"/>
      <c r="X54" s="13"/>
      <c r="Y54" s="13"/>
      <c r="Z54" s="13"/>
      <c r="AA54" s="13"/>
      <c r="AB54" s="13"/>
      <c r="AC54" s="13"/>
      <c r="AD54" s="13"/>
      <c r="AE54" s="20"/>
      <c r="AF54" s="20"/>
      <c r="AG54" s="20"/>
    </row>
    <row r="55" spans="1:33" ht="15.75" customHeight="1" x14ac:dyDescent="0.2">
      <c r="A55" s="13"/>
      <c r="B55" s="13"/>
      <c r="C55" s="24"/>
      <c r="D55" s="15"/>
      <c r="E55" s="15"/>
      <c r="F55" s="14"/>
      <c r="G55" s="14"/>
      <c r="H55" s="14"/>
      <c r="I55" s="15"/>
      <c r="J55" s="15"/>
      <c r="K55" s="15"/>
      <c r="L55" s="15"/>
      <c r="M55" s="16"/>
      <c r="N55" s="15"/>
      <c r="O55" s="15"/>
      <c r="P55" s="15"/>
      <c r="Q55" s="15"/>
      <c r="R55" s="15"/>
      <c r="S55" s="18"/>
      <c r="T55" s="13"/>
      <c r="U55" s="19"/>
      <c r="V55" s="1"/>
      <c r="W55" s="13"/>
      <c r="X55" s="13"/>
      <c r="Y55" s="13"/>
      <c r="Z55" s="13"/>
      <c r="AA55" s="13"/>
      <c r="AB55" s="13"/>
      <c r="AC55" s="13"/>
      <c r="AD55" s="13"/>
      <c r="AE55" s="20"/>
      <c r="AF55" s="20"/>
      <c r="AG55" s="20"/>
    </row>
    <row r="56" spans="1:33" ht="15.75" customHeight="1" x14ac:dyDescent="0.2">
      <c r="A56" s="13"/>
      <c r="B56" s="13"/>
      <c r="C56" s="24"/>
      <c r="D56" s="15"/>
      <c r="E56" s="15"/>
      <c r="F56" s="14"/>
      <c r="G56" s="14"/>
      <c r="H56" s="14"/>
      <c r="I56" s="15"/>
      <c r="J56" s="15"/>
      <c r="K56" s="15"/>
      <c r="L56" s="15"/>
      <c r="M56" s="16"/>
      <c r="N56" s="15"/>
      <c r="O56" s="15"/>
      <c r="P56" s="15"/>
      <c r="Q56" s="15"/>
      <c r="R56" s="15"/>
      <c r="S56" s="18"/>
      <c r="T56" s="13"/>
      <c r="U56" s="19"/>
      <c r="V56" s="1"/>
      <c r="W56" s="13"/>
      <c r="X56" s="13"/>
      <c r="Y56" s="13"/>
      <c r="Z56" s="13"/>
      <c r="AA56" s="13"/>
      <c r="AB56" s="13"/>
      <c r="AC56" s="13"/>
      <c r="AD56" s="13"/>
      <c r="AE56" s="20"/>
      <c r="AF56" s="20"/>
      <c r="AG56" s="20"/>
    </row>
    <row r="57" spans="1:33" ht="15.75" customHeight="1" x14ac:dyDescent="0.2">
      <c r="A57" s="13"/>
      <c r="B57" s="13"/>
      <c r="C57" s="24"/>
      <c r="D57" s="15"/>
      <c r="E57" s="15"/>
      <c r="F57" s="14"/>
      <c r="G57" s="14"/>
      <c r="H57" s="14"/>
      <c r="I57" s="15"/>
      <c r="J57" s="15"/>
      <c r="K57" s="15"/>
      <c r="L57" s="15"/>
      <c r="M57" s="16"/>
      <c r="N57" s="15"/>
      <c r="O57" s="15"/>
      <c r="P57" s="15"/>
      <c r="Q57" s="15"/>
      <c r="R57" s="15"/>
      <c r="S57" s="18"/>
      <c r="T57" s="13"/>
      <c r="U57" s="19"/>
      <c r="V57" s="1"/>
      <c r="W57" s="13"/>
      <c r="X57" s="13"/>
      <c r="Y57" s="13"/>
      <c r="Z57" s="13"/>
      <c r="AA57" s="13"/>
      <c r="AB57" s="13"/>
      <c r="AC57" s="13"/>
      <c r="AD57" s="13"/>
      <c r="AE57" s="20"/>
      <c r="AF57" s="20"/>
      <c r="AG57" s="20"/>
    </row>
    <row r="58" spans="1:33" ht="15.75" customHeight="1" x14ac:dyDescent="0.2">
      <c r="A58" s="13"/>
      <c r="B58" s="13"/>
      <c r="C58" s="24"/>
      <c r="D58" s="15"/>
      <c r="E58" s="15"/>
      <c r="F58" s="14"/>
      <c r="G58" s="14"/>
      <c r="H58" s="14"/>
      <c r="I58" s="15"/>
      <c r="J58" s="15"/>
      <c r="K58" s="15"/>
      <c r="L58" s="15"/>
      <c r="M58" s="16"/>
      <c r="N58" s="15"/>
      <c r="O58" s="15"/>
      <c r="P58" s="15"/>
      <c r="Q58" s="15"/>
      <c r="R58" s="15"/>
      <c r="S58" s="18"/>
      <c r="T58" s="13"/>
      <c r="U58" s="19"/>
      <c r="V58" s="1"/>
      <c r="W58" s="13"/>
      <c r="X58" s="13"/>
      <c r="Y58" s="13"/>
      <c r="Z58" s="13"/>
      <c r="AA58" s="13"/>
      <c r="AB58" s="13"/>
      <c r="AC58" s="13"/>
      <c r="AD58" s="13"/>
      <c r="AE58" s="20"/>
      <c r="AF58" s="20"/>
      <c r="AG58" s="20"/>
    </row>
    <row r="59" spans="1:33" ht="15.75" customHeight="1" x14ac:dyDescent="0.2">
      <c r="A59" s="13"/>
      <c r="B59" s="13"/>
      <c r="C59" s="24"/>
      <c r="D59" s="15"/>
      <c r="E59" s="15"/>
      <c r="F59" s="14"/>
      <c r="G59" s="14"/>
      <c r="H59" s="14"/>
      <c r="I59" s="15"/>
      <c r="J59" s="15"/>
      <c r="K59" s="15"/>
      <c r="L59" s="15"/>
      <c r="M59" s="16"/>
      <c r="N59" s="15"/>
      <c r="O59" s="15"/>
      <c r="P59" s="15"/>
      <c r="Q59" s="15"/>
      <c r="R59" s="15"/>
      <c r="S59" s="18"/>
      <c r="T59" s="13"/>
      <c r="U59" s="19"/>
      <c r="V59" s="1"/>
      <c r="W59" s="13"/>
      <c r="X59" s="13"/>
      <c r="Y59" s="13"/>
      <c r="Z59" s="13"/>
      <c r="AA59" s="13"/>
      <c r="AB59" s="13"/>
      <c r="AC59" s="13"/>
      <c r="AD59" s="13"/>
      <c r="AE59" s="20"/>
      <c r="AF59" s="20"/>
      <c r="AG59" s="20"/>
    </row>
    <row r="60" spans="1:33" ht="15.75" customHeight="1" x14ac:dyDescent="0.2">
      <c r="A60" s="13"/>
      <c r="B60" s="13"/>
      <c r="C60" s="24"/>
      <c r="D60" s="15"/>
      <c r="E60" s="15"/>
      <c r="F60" s="14"/>
      <c r="G60" s="14"/>
      <c r="H60" s="14"/>
      <c r="I60" s="15"/>
      <c r="J60" s="15"/>
      <c r="K60" s="15"/>
      <c r="L60" s="15"/>
      <c r="M60" s="16"/>
      <c r="N60" s="15"/>
      <c r="O60" s="15"/>
      <c r="P60" s="15"/>
      <c r="Q60" s="15"/>
      <c r="R60" s="15"/>
      <c r="S60" s="18"/>
      <c r="T60" s="13"/>
      <c r="U60" s="19"/>
      <c r="V60" s="1"/>
      <c r="W60" s="13"/>
      <c r="X60" s="13"/>
      <c r="Y60" s="13"/>
      <c r="Z60" s="13"/>
      <c r="AA60" s="13"/>
      <c r="AB60" s="13"/>
      <c r="AC60" s="13"/>
      <c r="AD60" s="13"/>
      <c r="AE60" s="20"/>
      <c r="AF60" s="20"/>
      <c r="AG60" s="20"/>
    </row>
    <row r="61" spans="1:33" ht="15.75" customHeight="1" x14ac:dyDescent="0.2">
      <c r="A61" s="13"/>
      <c r="B61" s="13"/>
      <c r="C61" s="24"/>
      <c r="D61" s="15"/>
      <c r="E61" s="15"/>
      <c r="F61" s="14"/>
      <c r="G61" s="14"/>
      <c r="H61" s="14"/>
      <c r="I61" s="15"/>
      <c r="J61" s="15"/>
      <c r="K61" s="15"/>
      <c r="L61" s="15"/>
      <c r="M61" s="16"/>
      <c r="N61" s="15"/>
      <c r="O61" s="15"/>
      <c r="P61" s="15"/>
      <c r="Q61" s="15"/>
      <c r="R61" s="15"/>
      <c r="S61" s="18"/>
      <c r="T61" s="13"/>
      <c r="U61" s="19"/>
      <c r="V61" s="1"/>
      <c r="W61" s="13"/>
      <c r="X61" s="13"/>
      <c r="Y61" s="13"/>
      <c r="Z61" s="13"/>
      <c r="AA61" s="13"/>
      <c r="AB61" s="13"/>
      <c r="AC61" s="13"/>
      <c r="AD61" s="13"/>
      <c r="AE61" s="20"/>
      <c r="AF61" s="20"/>
      <c r="AG61" s="20"/>
    </row>
    <row r="62" spans="1:33" ht="15.75" customHeight="1" x14ac:dyDescent="0.2">
      <c r="A62" s="13"/>
      <c r="B62" s="13"/>
      <c r="C62" s="24"/>
      <c r="D62" s="15"/>
      <c r="E62" s="15"/>
      <c r="F62" s="14"/>
      <c r="G62" s="14"/>
      <c r="H62" s="14"/>
      <c r="I62" s="15"/>
      <c r="J62" s="15"/>
      <c r="K62" s="15"/>
      <c r="L62" s="15"/>
      <c r="M62" s="16"/>
      <c r="N62" s="15"/>
      <c r="O62" s="15"/>
      <c r="P62" s="15"/>
      <c r="Q62" s="15"/>
      <c r="R62" s="15"/>
      <c r="S62" s="18"/>
      <c r="T62" s="13"/>
      <c r="U62" s="19"/>
      <c r="V62" s="1"/>
      <c r="W62" s="13"/>
      <c r="X62" s="13"/>
      <c r="Y62" s="13"/>
      <c r="Z62" s="13"/>
      <c r="AA62" s="13"/>
      <c r="AB62" s="13"/>
      <c r="AC62" s="13"/>
      <c r="AD62" s="13"/>
      <c r="AE62" s="20"/>
      <c r="AF62" s="20"/>
      <c r="AG62" s="20"/>
    </row>
    <row r="63" spans="1:33" ht="15.75" customHeight="1" x14ac:dyDescent="0.2">
      <c r="A63" s="13"/>
      <c r="B63" s="13"/>
      <c r="C63" s="24"/>
      <c r="D63" s="15"/>
      <c r="E63" s="15"/>
      <c r="F63" s="14"/>
      <c r="G63" s="14"/>
      <c r="H63" s="14"/>
      <c r="I63" s="15"/>
      <c r="J63" s="15"/>
      <c r="K63" s="15"/>
      <c r="L63" s="15"/>
      <c r="M63" s="16"/>
      <c r="N63" s="15"/>
      <c r="O63" s="15"/>
      <c r="P63" s="15"/>
      <c r="Q63" s="15"/>
      <c r="R63" s="15"/>
      <c r="S63" s="18"/>
      <c r="T63" s="13"/>
      <c r="U63" s="19"/>
      <c r="V63" s="1"/>
      <c r="W63" s="13"/>
      <c r="X63" s="13"/>
      <c r="Y63" s="13"/>
      <c r="Z63" s="13"/>
      <c r="AA63" s="13"/>
      <c r="AB63" s="13"/>
      <c r="AC63" s="13"/>
      <c r="AD63" s="13"/>
      <c r="AE63" s="20"/>
      <c r="AF63" s="20"/>
      <c r="AG63" s="20"/>
    </row>
    <row r="64" spans="1:33" ht="15.75" customHeight="1" x14ac:dyDescent="0.2">
      <c r="A64" s="13"/>
      <c r="B64" s="13"/>
      <c r="C64" s="24"/>
      <c r="D64" s="15"/>
      <c r="E64" s="15"/>
      <c r="F64" s="14"/>
      <c r="G64" s="14"/>
      <c r="H64" s="14"/>
      <c r="I64" s="15"/>
      <c r="J64" s="15"/>
      <c r="K64" s="15"/>
      <c r="L64" s="15"/>
      <c r="M64" s="16"/>
      <c r="N64" s="15"/>
      <c r="O64" s="15"/>
      <c r="P64" s="15"/>
      <c r="Q64" s="15"/>
      <c r="R64" s="15"/>
      <c r="S64" s="18"/>
      <c r="T64" s="13"/>
      <c r="U64" s="19"/>
      <c r="V64" s="1"/>
      <c r="W64" s="13"/>
      <c r="X64" s="13"/>
      <c r="Y64" s="13"/>
      <c r="Z64" s="13"/>
      <c r="AA64" s="13"/>
      <c r="AB64" s="13"/>
      <c r="AC64" s="13"/>
      <c r="AD64" s="13"/>
      <c r="AE64" s="20"/>
      <c r="AF64" s="20"/>
      <c r="AG64" s="20"/>
    </row>
    <row r="65" spans="1:33" ht="15.75" customHeight="1" x14ac:dyDescent="0.2">
      <c r="A65" s="13"/>
      <c r="B65" s="13"/>
      <c r="C65" s="24"/>
      <c r="D65" s="15"/>
      <c r="E65" s="15"/>
      <c r="F65" s="14"/>
      <c r="G65" s="14"/>
      <c r="H65" s="14"/>
      <c r="I65" s="15"/>
      <c r="J65" s="15"/>
      <c r="K65" s="15"/>
      <c r="L65" s="15"/>
      <c r="M65" s="16"/>
      <c r="N65" s="15"/>
      <c r="O65" s="15"/>
      <c r="P65" s="15"/>
      <c r="Q65" s="15"/>
      <c r="R65" s="15"/>
      <c r="S65" s="18"/>
      <c r="T65" s="13"/>
      <c r="U65" s="19"/>
      <c r="V65" s="1"/>
      <c r="W65" s="13"/>
      <c r="X65" s="13"/>
      <c r="Y65" s="13"/>
      <c r="Z65" s="13"/>
      <c r="AA65" s="13"/>
      <c r="AB65" s="13"/>
      <c r="AC65" s="13"/>
      <c r="AD65" s="13"/>
      <c r="AE65" s="20"/>
      <c r="AF65" s="20"/>
      <c r="AG65" s="20"/>
    </row>
    <row r="66" spans="1:33" ht="15.75" customHeight="1" x14ac:dyDescent="0.2">
      <c r="A66" s="13"/>
      <c r="B66" s="13"/>
      <c r="C66" s="24"/>
      <c r="D66" s="15"/>
      <c r="E66" s="15"/>
      <c r="F66" s="14"/>
      <c r="G66" s="14"/>
      <c r="H66" s="14"/>
      <c r="I66" s="15"/>
      <c r="J66" s="15"/>
      <c r="K66" s="15"/>
      <c r="L66" s="15"/>
      <c r="M66" s="16"/>
      <c r="N66" s="15"/>
      <c r="O66" s="15"/>
      <c r="P66" s="15"/>
      <c r="Q66" s="15"/>
      <c r="R66" s="15"/>
      <c r="S66" s="18"/>
      <c r="T66" s="13"/>
      <c r="U66" s="19"/>
      <c r="V66" s="1"/>
      <c r="W66" s="13"/>
      <c r="X66" s="13"/>
      <c r="Y66" s="13"/>
      <c r="Z66" s="13"/>
      <c r="AA66" s="13"/>
      <c r="AB66" s="13"/>
      <c r="AC66" s="13"/>
      <c r="AD66" s="13"/>
      <c r="AE66" s="20"/>
      <c r="AF66" s="20"/>
      <c r="AG66" s="20"/>
    </row>
    <row r="67" spans="1:33" ht="15.75" customHeight="1" x14ac:dyDescent="0.2">
      <c r="A67" s="13"/>
      <c r="B67" s="13"/>
      <c r="C67" s="24"/>
      <c r="D67" s="15"/>
      <c r="E67" s="15"/>
      <c r="F67" s="14"/>
      <c r="G67" s="14"/>
      <c r="H67" s="14"/>
      <c r="I67" s="15"/>
      <c r="J67" s="15"/>
      <c r="K67" s="15"/>
      <c r="L67" s="15"/>
      <c r="M67" s="16"/>
      <c r="N67" s="15"/>
      <c r="O67" s="15"/>
      <c r="P67" s="15"/>
      <c r="Q67" s="15"/>
      <c r="R67" s="15"/>
      <c r="S67" s="18"/>
      <c r="T67" s="13"/>
      <c r="U67" s="19"/>
      <c r="V67" s="1"/>
      <c r="W67" s="13"/>
      <c r="X67" s="13"/>
      <c r="Y67" s="13"/>
      <c r="Z67" s="13"/>
      <c r="AA67" s="13"/>
      <c r="AB67" s="13"/>
      <c r="AC67" s="13"/>
      <c r="AD67" s="13"/>
      <c r="AE67" s="20"/>
      <c r="AF67" s="20"/>
      <c r="AG67" s="20"/>
    </row>
    <row r="68" spans="1:33" ht="15.75" customHeight="1" x14ac:dyDescent="0.2">
      <c r="A68" s="13"/>
      <c r="B68" s="13"/>
      <c r="C68" s="24"/>
      <c r="D68" s="15"/>
      <c r="E68" s="15"/>
      <c r="F68" s="14"/>
      <c r="G68" s="14"/>
      <c r="H68" s="14"/>
      <c r="I68" s="15"/>
      <c r="J68" s="15"/>
      <c r="K68" s="15"/>
      <c r="L68" s="15"/>
      <c r="M68" s="16"/>
      <c r="N68" s="15"/>
      <c r="O68" s="15"/>
      <c r="P68" s="15"/>
      <c r="Q68" s="15"/>
      <c r="R68" s="15"/>
      <c r="S68" s="18"/>
      <c r="T68" s="13"/>
      <c r="U68" s="19"/>
      <c r="V68" s="1"/>
      <c r="W68" s="13"/>
      <c r="X68" s="13"/>
      <c r="Y68" s="13"/>
      <c r="Z68" s="13"/>
      <c r="AA68" s="13"/>
      <c r="AB68" s="13"/>
      <c r="AC68" s="13"/>
      <c r="AD68" s="13"/>
      <c r="AE68" s="20"/>
      <c r="AF68" s="20"/>
      <c r="AG68" s="20"/>
    </row>
    <row r="69" spans="1:33" ht="15.75" customHeight="1" x14ac:dyDescent="0.2">
      <c r="A69" s="13"/>
      <c r="B69" s="13"/>
      <c r="C69" s="24"/>
      <c r="D69" s="15"/>
      <c r="E69" s="15"/>
      <c r="F69" s="14"/>
      <c r="G69" s="14"/>
      <c r="H69" s="14"/>
      <c r="I69" s="15"/>
      <c r="J69" s="15"/>
      <c r="K69" s="15"/>
      <c r="L69" s="15"/>
      <c r="M69" s="16"/>
      <c r="N69" s="15"/>
      <c r="O69" s="15"/>
      <c r="P69" s="15"/>
      <c r="Q69" s="15"/>
      <c r="R69" s="15"/>
      <c r="S69" s="18"/>
      <c r="T69" s="13"/>
      <c r="U69" s="19"/>
      <c r="V69" s="1"/>
      <c r="W69" s="13"/>
      <c r="X69" s="13"/>
      <c r="Y69" s="13"/>
      <c r="Z69" s="13"/>
      <c r="AA69" s="13"/>
      <c r="AB69" s="13"/>
      <c r="AC69" s="13"/>
      <c r="AD69" s="13"/>
      <c r="AE69" s="20"/>
      <c r="AF69" s="20"/>
      <c r="AG69" s="20"/>
    </row>
    <row r="70" spans="1:33" ht="15.75" customHeight="1" x14ac:dyDescent="0.2">
      <c r="A70" s="13"/>
      <c r="B70" s="13"/>
      <c r="C70" s="24"/>
      <c r="D70" s="15"/>
      <c r="E70" s="15"/>
      <c r="F70" s="14"/>
      <c r="G70" s="14"/>
      <c r="H70" s="14"/>
      <c r="I70" s="15"/>
      <c r="J70" s="15"/>
      <c r="K70" s="15"/>
      <c r="L70" s="15"/>
      <c r="M70" s="16"/>
      <c r="N70" s="15"/>
      <c r="O70" s="15"/>
      <c r="P70" s="15"/>
      <c r="Q70" s="15"/>
      <c r="R70" s="15"/>
      <c r="S70" s="18"/>
      <c r="T70" s="13"/>
      <c r="U70" s="19"/>
      <c r="V70" s="1"/>
      <c r="W70" s="13"/>
      <c r="X70" s="13"/>
      <c r="Y70" s="13"/>
      <c r="Z70" s="13"/>
      <c r="AA70" s="13"/>
      <c r="AB70" s="13"/>
      <c r="AC70" s="13"/>
      <c r="AD70" s="13"/>
      <c r="AE70" s="20"/>
      <c r="AF70" s="20"/>
      <c r="AG70" s="20"/>
    </row>
    <row r="71" spans="1:33" ht="15.75" customHeight="1" x14ac:dyDescent="0.2">
      <c r="A71" s="13"/>
      <c r="B71" s="13"/>
      <c r="C71" s="24"/>
      <c r="D71" s="15"/>
      <c r="E71" s="15"/>
      <c r="F71" s="14"/>
      <c r="G71" s="14"/>
      <c r="H71" s="14"/>
      <c r="I71" s="15"/>
      <c r="J71" s="15"/>
      <c r="K71" s="15"/>
      <c r="L71" s="15"/>
      <c r="M71" s="16"/>
      <c r="N71" s="15"/>
      <c r="O71" s="15"/>
      <c r="P71" s="15"/>
      <c r="Q71" s="15"/>
      <c r="R71" s="15"/>
      <c r="S71" s="18"/>
      <c r="T71" s="13"/>
      <c r="U71" s="19"/>
      <c r="V71" s="1"/>
      <c r="W71" s="13"/>
      <c r="X71" s="13"/>
      <c r="Y71" s="13"/>
      <c r="Z71" s="13"/>
      <c r="AA71" s="13"/>
      <c r="AB71" s="13"/>
      <c r="AC71" s="13"/>
      <c r="AD71" s="13"/>
      <c r="AE71" s="20"/>
      <c r="AF71" s="20"/>
      <c r="AG71" s="20"/>
    </row>
    <row r="72" spans="1:33" ht="15.75" customHeight="1" x14ac:dyDescent="0.2">
      <c r="A72" s="13"/>
      <c r="B72" s="13"/>
      <c r="C72" s="24"/>
      <c r="D72" s="15"/>
      <c r="E72" s="15"/>
      <c r="F72" s="14"/>
      <c r="G72" s="14"/>
      <c r="H72" s="14"/>
      <c r="I72" s="15"/>
      <c r="J72" s="15"/>
      <c r="K72" s="15"/>
      <c r="L72" s="15"/>
      <c r="M72" s="16"/>
      <c r="N72" s="15"/>
      <c r="O72" s="15"/>
      <c r="P72" s="15"/>
      <c r="Q72" s="15"/>
      <c r="R72" s="15"/>
      <c r="S72" s="18"/>
      <c r="T72" s="13"/>
      <c r="U72" s="19"/>
      <c r="V72" s="1"/>
      <c r="W72" s="13"/>
      <c r="X72" s="13"/>
      <c r="Y72" s="13"/>
      <c r="Z72" s="13"/>
      <c r="AA72" s="13"/>
      <c r="AB72" s="13"/>
      <c r="AC72" s="13"/>
      <c r="AD72" s="13"/>
      <c r="AE72" s="20"/>
      <c r="AF72" s="20"/>
      <c r="AG72" s="20"/>
    </row>
    <row r="73" spans="1:33" ht="15.75" customHeight="1" x14ac:dyDescent="0.2">
      <c r="A73" s="13"/>
      <c r="B73" s="13"/>
      <c r="C73" s="24"/>
      <c r="D73" s="15"/>
      <c r="E73" s="15"/>
      <c r="F73" s="14"/>
      <c r="G73" s="14"/>
      <c r="H73" s="14"/>
      <c r="I73" s="15"/>
      <c r="J73" s="15"/>
      <c r="K73" s="15"/>
      <c r="L73" s="15"/>
      <c r="M73" s="16"/>
      <c r="N73" s="15"/>
      <c r="O73" s="15"/>
      <c r="P73" s="15"/>
      <c r="Q73" s="15"/>
      <c r="R73" s="15"/>
      <c r="S73" s="18"/>
      <c r="T73" s="13"/>
      <c r="U73" s="19"/>
      <c r="V73" s="1"/>
      <c r="W73" s="13"/>
      <c r="X73" s="13"/>
      <c r="Y73" s="13"/>
      <c r="Z73" s="13"/>
      <c r="AA73" s="13"/>
      <c r="AB73" s="13"/>
      <c r="AC73" s="13"/>
      <c r="AD73" s="13"/>
      <c r="AE73" s="20"/>
      <c r="AF73" s="20"/>
      <c r="AG73" s="20"/>
    </row>
    <row r="74" spans="1:33" ht="15.75" customHeight="1" x14ac:dyDescent="0.2">
      <c r="A74" s="13"/>
      <c r="B74" s="13"/>
      <c r="C74" s="24"/>
      <c r="D74" s="15"/>
      <c r="E74" s="15"/>
      <c r="F74" s="14"/>
      <c r="G74" s="14"/>
      <c r="H74" s="14"/>
      <c r="I74" s="15"/>
      <c r="J74" s="15"/>
      <c r="K74" s="15"/>
      <c r="L74" s="15"/>
      <c r="M74" s="16"/>
      <c r="N74" s="15"/>
      <c r="O74" s="15"/>
      <c r="P74" s="15"/>
      <c r="Q74" s="15"/>
      <c r="R74" s="15"/>
      <c r="S74" s="18"/>
      <c r="T74" s="13"/>
      <c r="U74" s="19"/>
      <c r="V74" s="1"/>
      <c r="W74" s="13"/>
      <c r="X74" s="13"/>
      <c r="Y74" s="13"/>
      <c r="Z74" s="13"/>
      <c r="AA74" s="13"/>
      <c r="AB74" s="13"/>
      <c r="AC74" s="13"/>
      <c r="AD74" s="13"/>
      <c r="AE74" s="20"/>
      <c r="AF74" s="20"/>
      <c r="AG74" s="20"/>
    </row>
    <row r="75" spans="1:33" ht="15.75" customHeight="1" x14ac:dyDescent="0.2">
      <c r="A75" s="13"/>
      <c r="B75" s="13"/>
      <c r="C75" s="24"/>
      <c r="D75" s="15"/>
      <c r="E75" s="15"/>
      <c r="F75" s="14"/>
      <c r="G75" s="14"/>
      <c r="H75" s="14"/>
      <c r="I75" s="15"/>
      <c r="J75" s="15"/>
      <c r="K75" s="15"/>
      <c r="L75" s="15"/>
      <c r="M75" s="16"/>
      <c r="N75" s="15"/>
      <c r="O75" s="15"/>
      <c r="P75" s="15"/>
      <c r="Q75" s="15"/>
      <c r="R75" s="15"/>
      <c r="S75" s="18"/>
      <c r="T75" s="13"/>
      <c r="U75" s="19"/>
      <c r="V75" s="1"/>
      <c r="W75" s="13"/>
      <c r="X75" s="13"/>
      <c r="Y75" s="13"/>
      <c r="Z75" s="13"/>
      <c r="AA75" s="13"/>
      <c r="AB75" s="13"/>
      <c r="AC75" s="13"/>
      <c r="AD75" s="13"/>
      <c r="AE75" s="20"/>
      <c r="AF75" s="20"/>
      <c r="AG75" s="20"/>
    </row>
    <row r="76" spans="1:33" ht="15.75" customHeight="1" x14ac:dyDescent="0.2">
      <c r="A76" s="13"/>
      <c r="B76" s="13"/>
      <c r="C76" s="24"/>
      <c r="D76" s="15"/>
      <c r="E76" s="15"/>
      <c r="F76" s="14"/>
      <c r="G76" s="14"/>
      <c r="H76" s="14"/>
      <c r="I76" s="15"/>
      <c r="J76" s="15"/>
      <c r="K76" s="15"/>
      <c r="L76" s="15"/>
      <c r="M76" s="16"/>
      <c r="N76" s="15"/>
      <c r="O76" s="15"/>
      <c r="P76" s="15"/>
      <c r="Q76" s="15"/>
      <c r="R76" s="15"/>
      <c r="S76" s="18"/>
      <c r="T76" s="13"/>
      <c r="U76" s="19"/>
      <c r="V76" s="1"/>
      <c r="W76" s="13"/>
      <c r="X76" s="13"/>
      <c r="Y76" s="13"/>
      <c r="Z76" s="13"/>
      <c r="AA76" s="13"/>
      <c r="AB76" s="13"/>
      <c r="AC76" s="13"/>
      <c r="AD76" s="13"/>
      <c r="AE76" s="20"/>
      <c r="AF76" s="20"/>
      <c r="AG76" s="20"/>
    </row>
    <row r="77" spans="1:33" ht="15.75" customHeight="1" x14ac:dyDescent="0.2">
      <c r="A77" s="13"/>
      <c r="B77" s="13"/>
      <c r="C77" s="24"/>
      <c r="D77" s="15"/>
      <c r="E77" s="15"/>
      <c r="F77" s="14"/>
      <c r="G77" s="14"/>
      <c r="H77" s="14"/>
      <c r="I77" s="15"/>
      <c r="J77" s="15"/>
      <c r="K77" s="15"/>
      <c r="L77" s="15"/>
      <c r="M77" s="16"/>
      <c r="N77" s="15"/>
      <c r="O77" s="15"/>
      <c r="P77" s="15"/>
      <c r="Q77" s="15"/>
      <c r="R77" s="15"/>
      <c r="S77" s="18"/>
      <c r="T77" s="13"/>
      <c r="U77" s="19"/>
      <c r="V77" s="1"/>
      <c r="W77" s="13"/>
      <c r="X77" s="13"/>
      <c r="Y77" s="13"/>
      <c r="Z77" s="13"/>
      <c r="AA77" s="13"/>
      <c r="AB77" s="13"/>
      <c r="AC77" s="13"/>
      <c r="AD77" s="13"/>
      <c r="AE77" s="20"/>
      <c r="AF77" s="20"/>
      <c r="AG77" s="20"/>
    </row>
    <row r="78" spans="1:33" ht="15.75" customHeight="1" x14ac:dyDescent="0.2">
      <c r="A78" s="13"/>
      <c r="B78" s="13"/>
      <c r="C78" s="24"/>
      <c r="D78" s="15"/>
      <c r="E78" s="15"/>
      <c r="F78" s="14"/>
      <c r="G78" s="14"/>
      <c r="H78" s="14"/>
      <c r="I78" s="15"/>
      <c r="J78" s="15"/>
      <c r="K78" s="15"/>
      <c r="L78" s="15"/>
      <c r="M78" s="16"/>
      <c r="N78" s="15"/>
      <c r="O78" s="15"/>
      <c r="P78" s="15"/>
      <c r="Q78" s="15"/>
      <c r="R78" s="15"/>
      <c r="S78" s="18"/>
      <c r="T78" s="13"/>
      <c r="U78" s="19"/>
      <c r="V78" s="1"/>
      <c r="W78" s="13"/>
      <c r="X78" s="13"/>
      <c r="Y78" s="13"/>
      <c r="Z78" s="13"/>
      <c r="AA78" s="13"/>
      <c r="AB78" s="13"/>
      <c r="AC78" s="13"/>
      <c r="AD78" s="13"/>
      <c r="AE78" s="20"/>
      <c r="AF78" s="20"/>
      <c r="AG78" s="20"/>
    </row>
    <row r="79" spans="1:33" ht="15.75" customHeight="1" x14ac:dyDescent="0.2">
      <c r="A79" s="13"/>
      <c r="B79" s="13"/>
      <c r="C79" s="24"/>
      <c r="D79" s="15"/>
      <c r="E79" s="15"/>
      <c r="F79" s="14"/>
      <c r="G79" s="14"/>
      <c r="H79" s="14"/>
      <c r="I79" s="15"/>
      <c r="J79" s="15"/>
      <c r="K79" s="15"/>
      <c r="L79" s="15"/>
      <c r="M79" s="16"/>
      <c r="N79" s="15"/>
      <c r="O79" s="15"/>
      <c r="P79" s="15"/>
      <c r="Q79" s="15"/>
      <c r="R79" s="15"/>
      <c r="S79" s="18"/>
      <c r="T79" s="13"/>
      <c r="U79" s="19"/>
      <c r="V79" s="1"/>
      <c r="W79" s="13"/>
      <c r="X79" s="13"/>
      <c r="Y79" s="13"/>
      <c r="Z79" s="13"/>
      <c r="AA79" s="13"/>
      <c r="AB79" s="13"/>
      <c r="AC79" s="13"/>
      <c r="AD79" s="13"/>
      <c r="AE79" s="20"/>
      <c r="AF79" s="20"/>
      <c r="AG79" s="20"/>
    </row>
    <row r="80" spans="1:33" ht="15.75" customHeight="1" x14ac:dyDescent="0.2">
      <c r="A80" s="13"/>
      <c r="B80" s="13"/>
      <c r="C80" s="24"/>
      <c r="D80" s="15"/>
      <c r="E80" s="15"/>
      <c r="F80" s="14"/>
      <c r="G80" s="14"/>
      <c r="H80" s="14"/>
      <c r="I80" s="15"/>
      <c r="J80" s="15"/>
      <c r="K80" s="15"/>
      <c r="L80" s="15"/>
      <c r="M80" s="16"/>
      <c r="N80" s="15"/>
      <c r="O80" s="15"/>
      <c r="P80" s="15"/>
      <c r="Q80" s="15"/>
      <c r="R80" s="15"/>
      <c r="S80" s="18"/>
      <c r="T80" s="13"/>
      <c r="U80" s="19"/>
      <c r="V80" s="1"/>
      <c r="W80" s="13"/>
      <c r="X80" s="13"/>
      <c r="Y80" s="13"/>
      <c r="Z80" s="13"/>
      <c r="AA80" s="13"/>
      <c r="AB80" s="13"/>
      <c r="AC80" s="13"/>
      <c r="AD80" s="13"/>
      <c r="AE80" s="20"/>
      <c r="AF80" s="20"/>
      <c r="AG80" s="20"/>
    </row>
    <row r="81" spans="1:33" ht="15.75" customHeight="1" x14ac:dyDescent="0.2">
      <c r="A81" s="13"/>
      <c r="B81" s="13"/>
      <c r="C81" s="24"/>
      <c r="D81" s="15"/>
      <c r="E81" s="15"/>
      <c r="F81" s="14"/>
      <c r="G81" s="14"/>
      <c r="H81" s="14"/>
      <c r="I81" s="15"/>
      <c r="J81" s="15"/>
      <c r="K81" s="15"/>
      <c r="L81" s="15"/>
      <c r="M81" s="16"/>
      <c r="N81" s="15"/>
      <c r="O81" s="15"/>
      <c r="P81" s="15"/>
      <c r="Q81" s="15"/>
      <c r="R81" s="15"/>
      <c r="S81" s="18"/>
      <c r="T81" s="13"/>
      <c r="U81" s="19"/>
      <c r="V81" s="1"/>
      <c r="W81" s="13"/>
      <c r="X81" s="13"/>
      <c r="Y81" s="13"/>
      <c r="Z81" s="13"/>
      <c r="AA81" s="13"/>
      <c r="AB81" s="13"/>
      <c r="AC81" s="13"/>
      <c r="AD81" s="13"/>
      <c r="AE81" s="20"/>
      <c r="AF81" s="20"/>
      <c r="AG81" s="20"/>
    </row>
    <row r="82" spans="1:33" ht="15.75" customHeight="1" x14ac:dyDescent="0.2">
      <c r="A82" s="13"/>
      <c r="B82" s="13"/>
      <c r="C82" s="24"/>
      <c r="D82" s="15"/>
      <c r="E82" s="15"/>
      <c r="F82" s="14"/>
      <c r="G82" s="14"/>
      <c r="H82" s="14"/>
      <c r="I82" s="15"/>
      <c r="J82" s="15"/>
      <c r="K82" s="15"/>
      <c r="L82" s="15"/>
      <c r="M82" s="16"/>
      <c r="N82" s="15"/>
      <c r="O82" s="15"/>
      <c r="P82" s="15"/>
      <c r="Q82" s="15"/>
      <c r="R82" s="15"/>
      <c r="S82" s="18"/>
      <c r="T82" s="13"/>
      <c r="U82" s="19"/>
      <c r="V82" s="1"/>
      <c r="W82" s="13"/>
      <c r="X82" s="13"/>
      <c r="Y82" s="13"/>
      <c r="Z82" s="13"/>
      <c r="AA82" s="13"/>
      <c r="AB82" s="13"/>
      <c r="AC82" s="13"/>
      <c r="AD82" s="13"/>
      <c r="AE82" s="20"/>
      <c r="AF82" s="20"/>
      <c r="AG82" s="20"/>
    </row>
    <row r="83" spans="1:33" ht="15.75" customHeight="1" x14ac:dyDescent="0.2">
      <c r="A83" s="13"/>
      <c r="B83" s="13"/>
      <c r="C83" s="24"/>
      <c r="D83" s="15"/>
      <c r="E83" s="15"/>
      <c r="F83" s="14"/>
      <c r="G83" s="14"/>
      <c r="H83" s="14"/>
      <c r="I83" s="15"/>
      <c r="J83" s="15"/>
      <c r="K83" s="15"/>
      <c r="L83" s="15"/>
      <c r="M83" s="16"/>
      <c r="N83" s="15"/>
      <c r="O83" s="15"/>
      <c r="P83" s="15"/>
      <c r="Q83" s="15"/>
      <c r="R83" s="15"/>
      <c r="S83" s="18"/>
      <c r="T83" s="13"/>
      <c r="U83" s="19"/>
      <c r="V83" s="1"/>
      <c r="W83" s="13"/>
      <c r="X83" s="13"/>
      <c r="Y83" s="13"/>
      <c r="Z83" s="13"/>
      <c r="AA83" s="13"/>
      <c r="AB83" s="13"/>
      <c r="AC83" s="13"/>
      <c r="AD83" s="13"/>
      <c r="AE83" s="20"/>
      <c r="AF83" s="20"/>
      <c r="AG83" s="20"/>
    </row>
    <row r="84" spans="1:33" ht="15.75" customHeight="1" x14ac:dyDescent="0.2">
      <c r="A84" s="13"/>
      <c r="B84" s="13"/>
      <c r="C84" s="24"/>
      <c r="D84" s="15"/>
      <c r="E84" s="15"/>
      <c r="F84" s="14"/>
      <c r="G84" s="14"/>
      <c r="H84" s="14"/>
      <c r="I84" s="15"/>
      <c r="J84" s="15"/>
      <c r="K84" s="15"/>
      <c r="L84" s="15"/>
      <c r="M84" s="16"/>
      <c r="N84" s="15"/>
      <c r="O84" s="15"/>
      <c r="P84" s="15"/>
      <c r="Q84" s="15"/>
      <c r="R84" s="15"/>
      <c r="S84" s="18"/>
      <c r="T84" s="13"/>
      <c r="U84" s="19"/>
      <c r="V84" s="1"/>
      <c r="W84" s="13"/>
      <c r="X84" s="13"/>
      <c r="Y84" s="13"/>
      <c r="Z84" s="13"/>
      <c r="AA84" s="13"/>
      <c r="AB84" s="13"/>
      <c r="AC84" s="13"/>
      <c r="AD84" s="13"/>
      <c r="AE84" s="20"/>
      <c r="AF84" s="20"/>
      <c r="AG84" s="20"/>
    </row>
    <row r="85" spans="1:33" ht="15.75" customHeight="1" x14ac:dyDescent="0.2">
      <c r="A85" s="13"/>
      <c r="B85" s="13"/>
      <c r="C85" s="24"/>
      <c r="D85" s="15"/>
      <c r="E85" s="15"/>
      <c r="F85" s="14"/>
      <c r="G85" s="14"/>
      <c r="H85" s="14"/>
      <c r="I85" s="15"/>
      <c r="J85" s="15"/>
      <c r="K85" s="15"/>
      <c r="L85" s="15"/>
      <c r="M85" s="16"/>
      <c r="N85" s="15"/>
      <c r="O85" s="15"/>
      <c r="P85" s="15"/>
      <c r="Q85" s="15"/>
      <c r="R85" s="15"/>
      <c r="S85" s="18"/>
      <c r="T85" s="13"/>
      <c r="U85" s="19"/>
      <c r="V85" s="1"/>
      <c r="W85" s="13"/>
      <c r="X85" s="13"/>
      <c r="Y85" s="13"/>
      <c r="Z85" s="13"/>
      <c r="AA85" s="13"/>
      <c r="AB85" s="13"/>
      <c r="AC85" s="13"/>
      <c r="AD85" s="13"/>
      <c r="AE85" s="20"/>
      <c r="AF85" s="20"/>
      <c r="AG85" s="20"/>
    </row>
    <row r="86" spans="1:33" ht="15.75" customHeight="1" x14ac:dyDescent="0.2">
      <c r="A86" s="13"/>
      <c r="B86" s="13"/>
      <c r="C86" s="24"/>
      <c r="D86" s="15"/>
      <c r="E86" s="15"/>
      <c r="F86" s="14"/>
      <c r="G86" s="14"/>
      <c r="H86" s="14"/>
      <c r="I86" s="15"/>
      <c r="J86" s="15"/>
      <c r="K86" s="15"/>
      <c r="L86" s="15"/>
      <c r="M86" s="16"/>
      <c r="N86" s="15"/>
      <c r="O86" s="15"/>
      <c r="P86" s="15"/>
      <c r="Q86" s="15"/>
      <c r="R86" s="15"/>
      <c r="S86" s="18"/>
      <c r="T86" s="13"/>
      <c r="U86" s="19"/>
      <c r="V86" s="1"/>
      <c r="W86" s="13"/>
      <c r="X86" s="13"/>
      <c r="Y86" s="13"/>
      <c r="Z86" s="13"/>
      <c r="AA86" s="13"/>
      <c r="AB86" s="13"/>
      <c r="AC86" s="13"/>
      <c r="AD86" s="13"/>
      <c r="AE86" s="20"/>
      <c r="AF86" s="20"/>
      <c r="AG86" s="20"/>
    </row>
    <row r="87" spans="1:33" ht="15.75" customHeight="1" x14ac:dyDescent="0.2">
      <c r="A87" s="13"/>
      <c r="B87" s="13"/>
      <c r="C87" s="24"/>
      <c r="D87" s="15"/>
      <c r="E87" s="15"/>
      <c r="F87" s="14"/>
      <c r="G87" s="14"/>
      <c r="H87" s="14"/>
      <c r="I87" s="15"/>
      <c r="J87" s="15"/>
      <c r="K87" s="15"/>
      <c r="L87" s="15"/>
      <c r="M87" s="16"/>
      <c r="N87" s="15"/>
      <c r="O87" s="15"/>
      <c r="P87" s="15"/>
      <c r="Q87" s="15"/>
      <c r="R87" s="15"/>
      <c r="S87" s="18"/>
      <c r="T87" s="13"/>
      <c r="U87" s="19"/>
      <c r="V87" s="1"/>
      <c r="W87" s="13"/>
      <c r="X87" s="13"/>
      <c r="Y87" s="13"/>
      <c r="Z87" s="13"/>
      <c r="AA87" s="13"/>
      <c r="AB87" s="13"/>
      <c r="AC87" s="13"/>
      <c r="AD87" s="13"/>
      <c r="AE87" s="20"/>
      <c r="AF87" s="20"/>
      <c r="AG87" s="20"/>
    </row>
    <row r="88" spans="1:33" ht="15.75" customHeight="1" x14ac:dyDescent="0.2">
      <c r="A88" s="13"/>
      <c r="B88" s="13"/>
      <c r="C88" s="24"/>
      <c r="D88" s="15"/>
      <c r="E88" s="15"/>
      <c r="F88" s="14"/>
      <c r="G88" s="14"/>
      <c r="H88" s="14"/>
      <c r="I88" s="15"/>
      <c r="J88" s="15"/>
      <c r="K88" s="15"/>
      <c r="L88" s="15"/>
      <c r="M88" s="16"/>
      <c r="N88" s="15"/>
      <c r="O88" s="15"/>
      <c r="P88" s="15"/>
      <c r="Q88" s="15"/>
      <c r="R88" s="15"/>
      <c r="S88" s="18"/>
      <c r="T88" s="13"/>
      <c r="U88" s="19"/>
      <c r="V88" s="1"/>
      <c r="W88" s="13"/>
      <c r="X88" s="13"/>
      <c r="Y88" s="13"/>
      <c r="Z88" s="13"/>
      <c r="AA88" s="13"/>
      <c r="AB88" s="13"/>
      <c r="AC88" s="13"/>
      <c r="AD88" s="13"/>
      <c r="AE88" s="20"/>
      <c r="AF88" s="20"/>
      <c r="AG88" s="20"/>
    </row>
    <row r="89" spans="1:33" ht="15.75" customHeight="1" x14ac:dyDescent="0.2">
      <c r="A89" s="13"/>
      <c r="B89" s="13"/>
      <c r="C89" s="24"/>
      <c r="D89" s="15"/>
      <c r="E89" s="15"/>
      <c r="F89" s="14"/>
      <c r="G89" s="14"/>
      <c r="H89" s="14"/>
      <c r="I89" s="15"/>
      <c r="J89" s="15"/>
      <c r="K89" s="15"/>
      <c r="L89" s="15"/>
      <c r="M89" s="16"/>
      <c r="N89" s="15"/>
      <c r="O89" s="15"/>
      <c r="P89" s="15"/>
      <c r="Q89" s="15"/>
      <c r="R89" s="15"/>
      <c r="S89" s="18"/>
      <c r="T89" s="13"/>
      <c r="U89" s="19"/>
      <c r="V89" s="1"/>
      <c r="W89" s="13"/>
      <c r="X89" s="13"/>
      <c r="Y89" s="13"/>
      <c r="Z89" s="13"/>
      <c r="AA89" s="13"/>
      <c r="AB89" s="13"/>
      <c r="AC89" s="13"/>
      <c r="AD89" s="13"/>
      <c r="AE89" s="20"/>
      <c r="AF89" s="20"/>
      <c r="AG89" s="20"/>
    </row>
    <row r="90" spans="1:33" ht="15.75" customHeight="1" x14ac:dyDescent="0.2">
      <c r="A90" s="13"/>
      <c r="B90" s="13"/>
      <c r="C90" s="24"/>
      <c r="D90" s="15"/>
      <c r="E90" s="15"/>
      <c r="F90" s="14"/>
      <c r="G90" s="14"/>
      <c r="H90" s="14"/>
      <c r="I90" s="15"/>
      <c r="J90" s="15"/>
      <c r="K90" s="15"/>
      <c r="L90" s="15"/>
      <c r="M90" s="16"/>
      <c r="N90" s="15"/>
      <c r="O90" s="15"/>
      <c r="P90" s="15"/>
      <c r="Q90" s="15"/>
      <c r="R90" s="15"/>
      <c r="S90" s="18"/>
      <c r="T90" s="13"/>
      <c r="U90" s="19"/>
      <c r="V90" s="1"/>
      <c r="W90" s="13"/>
      <c r="X90" s="13"/>
      <c r="Y90" s="13"/>
      <c r="Z90" s="13"/>
      <c r="AA90" s="13"/>
      <c r="AB90" s="13"/>
      <c r="AC90" s="13"/>
      <c r="AD90" s="13"/>
      <c r="AE90" s="20"/>
      <c r="AF90" s="20"/>
      <c r="AG90" s="20"/>
    </row>
    <row r="91" spans="1:33" ht="15.75" customHeight="1" x14ac:dyDescent="0.2">
      <c r="A91" s="13"/>
      <c r="B91" s="13"/>
      <c r="C91" s="24"/>
      <c r="D91" s="15"/>
      <c r="E91" s="15"/>
      <c r="F91" s="14"/>
      <c r="G91" s="14"/>
      <c r="H91" s="14"/>
      <c r="I91" s="15"/>
      <c r="J91" s="15"/>
      <c r="K91" s="15"/>
      <c r="L91" s="15"/>
      <c r="M91" s="16"/>
      <c r="N91" s="15"/>
      <c r="O91" s="15"/>
      <c r="P91" s="15"/>
      <c r="Q91" s="15"/>
      <c r="R91" s="15"/>
      <c r="S91" s="18"/>
      <c r="T91" s="13"/>
      <c r="U91" s="19"/>
      <c r="V91" s="1"/>
      <c r="W91" s="13"/>
      <c r="X91" s="13"/>
      <c r="Y91" s="13"/>
      <c r="Z91" s="13"/>
      <c r="AA91" s="13"/>
      <c r="AB91" s="13"/>
      <c r="AC91" s="13"/>
      <c r="AD91" s="13"/>
      <c r="AE91" s="20"/>
      <c r="AF91" s="20"/>
      <c r="AG91" s="20"/>
    </row>
    <row r="92" spans="1:33" ht="15.75" customHeight="1" x14ac:dyDescent="0.2">
      <c r="A92" s="13"/>
      <c r="B92" s="13"/>
      <c r="C92" s="24"/>
      <c r="D92" s="15"/>
      <c r="E92" s="15"/>
      <c r="F92" s="14"/>
      <c r="G92" s="14"/>
      <c r="H92" s="14"/>
      <c r="I92" s="15"/>
      <c r="J92" s="15"/>
      <c r="K92" s="15"/>
      <c r="L92" s="15"/>
      <c r="M92" s="16"/>
      <c r="N92" s="15"/>
      <c r="O92" s="15"/>
      <c r="P92" s="15"/>
      <c r="Q92" s="15"/>
      <c r="R92" s="15"/>
      <c r="S92" s="18"/>
      <c r="T92" s="13"/>
      <c r="U92" s="19"/>
      <c r="V92" s="1"/>
      <c r="W92" s="13"/>
      <c r="X92" s="13"/>
      <c r="Y92" s="13"/>
      <c r="Z92" s="13"/>
      <c r="AA92" s="13"/>
      <c r="AB92" s="13"/>
      <c r="AC92" s="13"/>
      <c r="AD92" s="13"/>
      <c r="AE92" s="20"/>
      <c r="AF92" s="20"/>
      <c r="AG92" s="20"/>
    </row>
    <row r="93" spans="1:33" ht="15.75" customHeight="1" x14ac:dyDescent="0.2">
      <c r="A93" s="13"/>
      <c r="B93" s="13"/>
      <c r="C93" s="24"/>
      <c r="D93" s="15"/>
      <c r="E93" s="15"/>
      <c r="F93" s="14"/>
      <c r="G93" s="14"/>
      <c r="H93" s="14"/>
      <c r="I93" s="15"/>
      <c r="J93" s="15"/>
      <c r="K93" s="15"/>
      <c r="L93" s="15"/>
      <c r="M93" s="16"/>
      <c r="N93" s="15"/>
      <c r="O93" s="15"/>
      <c r="P93" s="15"/>
      <c r="Q93" s="15"/>
      <c r="R93" s="15"/>
      <c r="S93" s="18"/>
      <c r="T93" s="13"/>
      <c r="U93" s="19"/>
      <c r="V93" s="1"/>
      <c r="W93" s="13"/>
      <c r="X93" s="13"/>
      <c r="Y93" s="13"/>
      <c r="Z93" s="13"/>
      <c r="AA93" s="13"/>
      <c r="AB93" s="13"/>
      <c r="AC93" s="13"/>
      <c r="AD93" s="13"/>
      <c r="AE93" s="20"/>
      <c r="AF93" s="20"/>
      <c r="AG93" s="20"/>
    </row>
    <row r="94" spans="1:33" ht="15.75" customHeight="1" x14ac:dyDescent="0.2">
      <c r="A94" s="13"/>
      <c r="B94" s="13"/>
      <c r="C94" s="24"/>
      <c r="D94" s="15"/>
      <c r="E94" s="15"/>
      <c r="F94" s="14"/>
      <c r="G94" s="14"/>
      <c r="H94" s="14"/>
      <c r="I94" s="15"/>
      <c r="J94" s="15"/>
      <c r="K94" s="15"/>
      <c r="L94" s="15"/>
      <c r="M94" s="16"/>
      <c r="N94" s="15"/>
      <c r="O94" s="15"/>
      <c r="P94" s="15"/>
      <c r="Q94" s="15"/>
      <c r="R94" s="15"/>
      <c r="S94" s="18"/>
      <c r="T94" s="13"/>
      <c r="U94" s="19"/>
      <c r="V94" s="1"/>
      <c r="W94" s="13"/>
      <c r="X94" s="13"/>
      <c r="Y94" s="13"/>
      <c r="Z94" s="13"/>
      <c r="AA94" s="13"/>
      <c r="AB94" s="13"/>
      <c r="AC94" s="13"/>
      <c r="AD94" s="13"/>
      <c r="AE94" s="20"/>
      <c r="AF94" s="20"/>
      <c r="AG94" s="20"/>
    </row>
    <row r="95" spans="1:33" ht="15.75" customHeight="1" x14ac:dyDescent="0.2">
      <c r="A95" s="13"/>
      <c r="B95" s="13"/>
      <c r="C95" s="15"/>
      <c r="D95" s="15"/>
      <c r="E95" s="15"/>
      <c r="F95" s="14"/>
      <c r="G95" s="14"/>
      <c r="H95" s="15"/>
      <c r="I95" s="15"/>
      <c r="J95" s="15"/>
      <c r="K95" s="15"/>
      <c r="L95" s="15"/>
      <c r="M95" s="15"/>
      <c r="N95" s="15"/>
      <c r="O95" s="15"/>
      <c r="P95" s="15"/>
      <c r="Q95" s="22"/>
      <c r="R95" s="22"/>
      <c r="S95" s="18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20"/>
    </row>
    <row r="96" spans="1:33" ht="15.75" customHeight="1" x14ac:dyDescent="0.2">
      <c r="A96" s="13"/>
      <c r="B96" s="13"/>
      <c r="C96" s="15"/>
      <c r="D96" s="15"/>
      <c r="E96" s="15"/>
      <c r="F96" s="14"/>
      <c r="G96" s="14"/>
      <c r="H96" s="15"/>
      <c r="I96" s="15"/>
      <c r="J96" s="15"/>
      <c r="K96" s="15"/>
      <c r="L96" s="15"/>
      <c r="M96" s="15"/>
      <c r="N96" s="15"/>
      <c r="O96" s="15"/>
      <c r="P96" s="15"/>
      <c r="Q96" s="22"/>
      <c r="R96" s="22"/>
      <c r="S96" s="18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20"/>
    </row>
    <row r="97" spans="1:33" ht="15.75" customHeight="1" x14ac:dyDescent="0.2">
      <c r="A97" s="13"/>
      <c r="B97" s="13"/>
      <c r="C97" s="15"/>
      <c r="D97" s="15"/>
      <c r="E97" s="15"/>
      <c r="F97" s="14"/>
      <c r="G97" s="14"/>
      <c r="H97" s="15"/>
      <c r="I97" s="15"/>
      <c r="J97" s="15"/>
      <c r="K97" s="15"/>
      <c r="L97" s="15"/>
      <c r="M97" s="15"/>
      <c r="N97" s="15"/>
      <c r="O97" s="15"/>
      <c r="P97" s="15"/>
      <c r="Q97" s="22"/>
      <c r="R97" s="22"/>
      <c r="S97" s="18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20"/>
    </row>
    <row r="98" spans="1:33" ht="15.75" customHeight="1" x14ac:dyDescent="0.2">
      <c r="A98" s="13"/>
      <c r="B98" s="13"/>
      <c r="C98" s="15"/>
      <c r="D98" s="15"/>
      <c r="E98" s="15"/>
      <c r="F98" s="14"/>
      <c r="G98" s="14"/>
      <c r="H98" s="15"/>
      <c r="I98" s="15"/>
      <c r="J98" s="15"/>
      <c r="K98" s="15"/>
      <c r="L98" s="15"/>
      <c r="M98" s="15"/>
      <c r="N98" s="15"/>
      <c r="O98" s="15"/>
      <c r="P98" s="15"/>
      <c r="Q98" s="22"/>
      <c r="R98" s="22"/>
      <c r="S98" s="18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20"/>
    </row>
    <row r="99" spans="1:33" ht="15.75" customHeight="1" x14ac:dyDescent="0.2">
      <c r="A99" s="13"/>
      <c r="B99" s="13"/>
      <c r="C99" s="15"/>
      <c r="D99" s="15"/>
      <c r="E99" s="15"/>
      <c r="F99" s="14"/>
      <c r="G99" s="14"/>
      <c r="H99" s="15"/>
      <c r="I99" s="15"/>
      <c r="J99" s="15"/>
      <c r="K99" s="15"/>
      <c r="L99" s="15"/>
      <c r="M99" s="15"/>
      <c r="N99" s="15"/>
      <c r="O99" s="15"/>
      <c r="P99" s="15"/>
      <c r="Q99" s="22"/>
      <c r="R99" s="22"/>
      <c r="S99" s="18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20"/>
    </row>
    <row r="100" spans="1:33" ht="15.75" customHeight="1" x14ac:dyDescent="0.2">
      <c r="A100" s="13"/>
      <c r="B100" s="13"/>
      <c r="C100" s="15"/>
      <c r="D100" s="15"/>
      <c r="E100" s="15"/>
      <c r="F100" s="14"/>
      <c r="G100" s="14"/>
      <c r="H100" s="15"/>
      <c r="I100" s="15"/>
      <c r="J100" s="15"/>
      <c r="K100" s="15"/>
      <c r="L100" s="15"/>
      <c r="M100" s="15"/>
      <c r="N100" s="15"/>
      <c r="O100" s="15"/>
      <c r="P100" s="15"/>
      <c r="Q100" s="22"/>
      <c r="R100" s="22"/>
      <c r="S100" s="18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20"/>
    </row>
    <row r="101" spans="1:33" ht="15.75" customHeight="1" x14ac:dyDescent="0.2">
      <c r="A101" s="13"/>
      <c r="B101" s="13"/>
      <c r="C101" s="15"/>
      <c r="D101" s="15"/>
      <c r="E101" s="15"/>
      <c r="F101" s="14"/>
      <c r="G101" s="14"/>
      <c r="H101" s="15"/>
      <c r="I101" s="15"/>
      <c r="J101" s="15"/>
      <c r="K101" s="15"/>
      <c r="L101" s="15"/>
      <c r="M101" s="15"/>
      <c r="N101" s="15"/>
      <c r="O101" s="15"/>
      <c r="P101" s="15"/>
      <c r="Q101" s="22"/>
      <c r="R101" s="22"/>
      <c r="S101" s="18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20"/>
    </row>
    <row r="102" spans="1:33" ht="15.75" customHeight="1" x14ac:dyDescent="0.2">
      <c r="A102" s="13"/>
      <c r="B102" s="13"/>
      <c r="C102" s="15"/>
      <c r="D102" s="15"/>
      <c r="E102" s="15"/>
      <c r="F102" s="14"/>
      <c r="G102" s="14"/>
      <c r="H102" s="15"/>
      <c r="I102" s="15"/>
      <c r="J102" s="15"/>
      <c r="K102" s="15"/>
      <c r="L102" s="15"/>
      <c r="M102" s="15"/>
      <c r="N102" s="15"/>
      <c r="O102" s="15"/>
      <c r="P102" s="15"/>
      <c r="Q102" s="22"/>
      <c r="R102" s="22"/>
      <c r="S102" s="18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20"/>
    </row>
    <row r="103" spans="1:33" ht="15.75" customHeight="1" x14ac:dyDescent="0.2">
      <c r="A103" s="13"/>
      <c r="B103" s="13"/>
      <c r="C103" s="15"/>
      <c r="D103" s="15"/>
      <c r="E103" s="15"/>
      <c r="F103" s="14"/>
      <c r="G103" s="14"/>
      <c r="H103" s="15"/>
      <c r="I103" s="15"/>
      <c r="J103" s="15"/>
      <c r="K103" s="15"/>
      <c r="L103" s="15"/>
      <c r="M103" s="15"/>
      <c r="N103" s="15"/>
      <c r="O103" s="15"/>
      <c r="P103" s="15"/>
      <c r="Q103" s="22"/>
      <c r="R103" s="22"/>
      <c r="S103" s="18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20"/>
    </row>
    <row r="104" spans="1:33" ht="15.75" customHeight="1" x14ac:dyDescent="0.2">
      <c r="A104" s="13"/>
      <c r="B104" s="13"/>
      <c r="C104" s="15"/>
      <c r="D104" s="15"/>
      <c r="E104" s="15"/>
      <c r="F104" s="14"/>
      <c r="G104" s="14"/>
      <c r="H104" s="15"/>
      <c r="I104" s="15"/>
      <c r="J104" s="15"/>
      <c r="K104" s="15"/>
      <c r="L104" s="15"/>
      <c r="M104" s="15"/>
      <c r="N104" s="15"/>
      <c r="O104" s="15"/>
      <c r="P104" s="15"/>
      <c r="Q104" s="22"/>
      <c r="R104" s="22"/>
      <c r="S104" s="18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20"/>
    </row>
    <row r="105" spans="1:33" ht="15.75" customHeight="1" x14ac:dyDescent="0.2">
      <c r="A105" s="13"/>
      <c r="B105" s="13"/>
      <c r="C105" s="15"/>
      <c r="D105" s="15"/>
      <c r="E105" s="15"/>
      <c r="F105" s="14"/>
      <c r="G105" s="14"/>
      <c r="H105" s="15"/>
      <c r="I105" s="15"/>
      <c r="J105" s="15"/>
      <c r="K105" s="15"/>
      <c r="L105" s="15"/>
      <c r="M105" s="15"/>
      <c r="N105" s="15"/>
      <c r="O105" s="15"/>
      <c r="P105" s="15"/>
      <c r="Q105" s="22"/>
      <c r="R105" s="22"/>
      <c r="S105" s="18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20"/>
    </row>
    <row r="106" spans="1:33" ht="15.75" customHeight="1" x14ac:dyDescent="0.2">
      <c r="A106" s="13"/>
      <c r="B106" s="13"/>
      <c r="C106" s="15"/>
      <c r="D106" s="15"/>
      <c r="E106" s="15"/>
      <c r="F106" s="14"/>
      <c r="G106" s="14"/>
      <c r="H106" s="15"/>
      <c r="I106" s="15"/>
      <c r="J106" s="15"/>
      <c r="K106" s="15"/>
      <c r="L106" s="15"/>
      <c r="M106" s="15"/>
      <c r="N106" s="15"/>
      <c r="O106" s="15"/>
      <c r="P106" s="15"/>
      <c r="Q106" s="22"/>
      <c r="R106" s="22"/>
      <c r="S106" s="18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20"/>
    </row>
    <row r="107" spans="1:33" ht="15.75" customHeight="1" x14ac:dyDescent="0.2">
      <c r="A107" s="13"/>
      <c r="B107" s="13"/>
      <c r="C107" s="15"/>
      <c r="D107" s="15"/>
      <c r="E107" s="15"/>
      <c r="F107" s="14"/>
      <c r="G107" s="14"/>
      <c r="H107" s="15"/>
      <c r="I107" s="15"/>
      <c r="J107" s="15"/>
      <c r="K107" s="15"/>
      <c r="L107" s="15"/>
      <c r="M107" s="15"/>
      <c r="N107" s="15"/>
      <c r="O107" s="15"/>
      <c r="P107" s="15"/>
      <c r="Q107" s="22"/>
      <c r="R107" s="22"/>
      <c r="S107" s="18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20"/>
    </row>
    <row r="108" spans="1:33" ht="15.75" customHeight="1" x14ac:dyDescent="0.2">
      <c r="A108" s="13"/>
      <c r="B108" s="13"/>
      <c r="C108" s="15"/>
      <c r="D108" s="15"/>
      <c r="E108" s="15"/>
      <c r="F108" s="14"/>
      <c r="G108" s="14"/>
      <c r="H108" s="15"/>
      <c r="I108" s="15"/>
      <c r="J108" s="15"/>
      <c r="K108" s="15"/>
      <c r="L108" s="15"/>
      <c r="M108" s="15"/>
      <c r="N108" s="15"/>
      <c r="O108" s="15"/>
      <c r="P108" s="15"/>
      <c r="Q108" s="22"/>
      <c r="R108" s="22"/>
      <c r="S108" s="18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20"/>
    </row>
    <row r="109" spans="1:33" ht="15.75" customHeight="1" x14ac:dyDescent="0.2">
      <c r="A109" s="13"/>
      <c r="B109" s="13"/>
      <c r="C109" s="15"/>
      <c r="D109" s="15"/>
      <c r="E109" s="15"/>
      <c r="F109" s="14"/>
      <c r="G109" s="14"/>
      <c r="H109" s="15"/>
      <c r="I109" s="15"/>
      <c r="J109" s="15"/>
      <c r="K109" s="15"/>
      <c r="L109" s="15"/>
      <c r="M109" s="15"/>
      <c r="N109" s="15"/>
      <c r="O109" s="15"/>
      <c r="P109" s="15"/>
      <c r="Q109" s="22"/>
      <c r="R109" s="22"/>
      <c r="S109" s="18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20"/>
    </row>
    <row r="110" spans="1:33" ht="15.75" customHeight="1" x14ac:dyDescent="0.2">
      <c r="A110" s="13"/>
      <c r="B110" s="13"/>
      <c r="C110" s="15"/>
      <c r="D110" s="15"/>
      <c r="E110" s="15"/>
      <c r="F110" s="14"/>
      <c r="G110" s="14"/>
      <c r="H110" s="15"/>
      <c r="I110" s="15"/>
      <c r="J110" s="15"/>
      <c r="K110" s="15"/>
      <c r="L110" s="15"/>
      <c r="M110" s="15"/>
      <c r="N110" s="15"/>
      <c r="O110" s="15"/>
      <c r="P110" s="15"/>
      <c r="Q110" s="22"/>
      <c r="R110" s="22"/>
      <c r="S110" s="18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20"/>
    </row>
    <row r="111" spans="1:33" ht="15.75" customHeight="1" x14ac:dyDescent="0.2">
      <c r="A111" s="13"/>
      <c r="B111" s="13"/>
      <c r="C111" s="15"/>
      <c r="D111" s="15"/>
      <c r="E111" s="15"/>
      <c r="F111" s="14"/>
      <c r="G111" s="14"/>
      <c r="H111" s="15"/>
      <c r="I111" s="15"/>
      <c r="J111" s="15"/>
      <c r="K111" s="15"/>
      <c r="L111" s="15"/>
      <c r="M111" s="15"/>
      <c r="N111" s="15"/>
      <c r="O111" s="15"/>
      <c r="P111" s="15"/>
      <c r="Q111" s="22"/>
      <c r="R111" s="22"/>
      <c r="S111" s="18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20"/>
    </row>
    <row r="112" spans="1:33" ht="15.75" customHeight="1" x14ac:dyDescent="0.2">
      <c r="A112" s="13"/>
      <c r="B112" s="13"/>
      <c r="C112" s="15"/>
      <c r="D112" s="15"/>
      <c r="E112" s="15"/>
      <c r="F112" s="14"/>
      <c r="G112" s="14"/>
      <c r="H112" s="15"/>
      <c r="I112" s="15"/>
      <c r="J112" s="15"/>
      <c r="K112" s="15"/>
      <c r="L112" s="15"/>
      <c r="M112" s="15"/>
      <c r="N112" s="15"/>
      <c r="O112" s="15"/>
      <c r="P112" s="15"/>
      <c r="Q112" s="22"/>
      <c r="R112" s="22"/>
      <c r="S112" s="18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20"/>
    </row>
    <row r="113" spans="1:33" ht="15.75" customHeight="1" x14ac:dyDescent="0.2">
      <c r="A113" s="13"/>
      <c r="B113" s="13"/>
      <c r="C113" s="15"/>
      <c r="D113" s="15"/>
      <c r="E113" s="15"/>
      <c r="F113" s="14"/>
      <c r="G113" s="14"/>
      <c r="H113" s="15"/>
      <c r="I113" s="15"/>
      <c r="J113" s="15"/>
      <c r="K113" s="15"/>
      <c r="L113" s="15"/>
      <c r="M113" s="15"/>
      <c r="N113" s="15"/>
      <c r="O113" s="15"/>
      <c r="P113" s="15"/>
      <c r="Q113" s="22"/>
      <c r="R113" s="22"/>
      <c r="S113" s="18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20"/>
    </row>
    <row r="114" spans="1:33" ht="15.75" customHeight="1" x14ac:dyDescent="0.2">
      <c r="A114" s="13"/>
      <c r="B114" s="13"/>
      <c r="C114" s="22"/>
      <c r="D114" s="15"/>
      <c r="E114" s="15"/>
      <c r="F114" s="14"/>
      <c r="G114" s="14"/>
      <c r="H114" s="15"/>
      <c r="I114" s="15"/>
      <c r="J114" s="22"/>
      <c r="K114" s="22"/>
      <c r="L114" s="15"/>
      <c r="M114" s="15"/>
      <c r="N114" s="15"/>
      <c r="O114" s="15"/>
      <c r="P114" s="22"/>
      <c r="Q114" s="22"/>
      <c r="R114" s="22"/>
      <c r="S114" s="18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20"/>
    </row>
    <row r="115" spans="1:33" ht="15.75" customHeight="1" x14ac:dyDescent="0.2">
      <c r="A115" s="13"/>
      <c r="B115" s="13"/>
      <c r="C115" s="22"/>
      <c r="D115" s="15"/>
      <c r="E115" s="15"/>
      <c r="F115" s="14"/>
      <c r="G115" s="14"/>
      <c r="H115" s="15"/>
      <c r="I115" s="15"/>
      <c r="J115" s="22"/>
      <c r="K115" s="22"/>
      <c r="L115" s="15"/>
      <c r="M115" s="15"/>
      <c r="N115" s="15"/>
      <c r="O115" s="15"/>
      <c r="P115" s="22"/>
      <c r="Q115" s="22"/>
      <c r="R115" s="22"/>
      <c r="S115" s="18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20"/>
    </row>
    <row r="116" spans="1:33" ht="15.75" customHeight="1" x14ac:dyDescent="0.2">
      <c r="A116" s="13"/>
      <c r="B116" s="13"/>
      <c r="C116" s="22"/>
      <c r="D116" s="15"/>
      <c r="E116" s="15"/>
      <c r="F116" s="14"/>
      <c r="G116" s="14"/>
      <c r="H116" s="15"/>
      <c r="I116" s="15"/>
      <c r="J116" s="22"/>
      <c r="K116" s="22"/>
      <c r="L116" s="15"/>
      <c r="M116" s="15"/>
      <c r="N116" s="15"/>
      <c r="O116" s="15"/>
      <c r="P116" s="22"/>
      <c r="Q116" s="22"/>
      <c r="R116" s="22"/>
      <c r="S116" s="18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20"/>
    </row>
    <row r="117" spans="1:33" ht="15.75" customHeight="1" x14ac:dyDescent="0.2">
      <c r="A117" s="13"/>
      <c r="B117" s="13"/>
      <c r="C117" s="22"/>
      <c r="D117" s="15"/>
      <c r="E117" s="15"/>
      <c r="F117" s="14"/>
      <c r="G117" s="14"/>
      <c r="H117" s="15"/>
      <c r="I117" s="15"/>
      <c r="J117" s="22"/>
      <c r="K117" s="22"/>
      <c r="L117" s="15"/>
      <c r="M117" s="15"/>
      <c r="N117" s="15"/>
      <c r="O117" s="15"/>
      <c r="P117" s="22"/>
      <c r="Q117" s="22"/>
      <c r="R117" s="22"/>
      <c r="S117" s="18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20"/>
    </row>
    <row r="118" spans="1:33" ht="15.75" customHeight="1" x14ac:dyDescent="0.2">
      <c r="A118" s="13"/>
      <c r="B118" s="13"/>
      <c r="C118" s="22"/>
      <c r="D118" s="15"/>
      <c r="E118" s="15"/>
      <c r="F118" s="14"/>
      <c r="G118" s="14"/>
      <c r="H118" s="15"/>
      <c r="I118" s="15"/>
      <c r="J118" s="22"/>
      <c r="K118" s="22"/>
      <c r="L118" s="15"/>
      <c r="M118" s="15"/>
      <c r="N118" s="15"/>
      <c r="O118" s="15"/>
      <c r="P118" s="22"/>
      <c r="Q118" s="22"/>
      <c r="R118" s="22"/>
      <c r="S118" s="18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20"/>
    </row>
    <row r="119" spans="1:33" ht="15.75" customHeight="1" x14ac:dyDescent="0.2">
      <c r="A119" s="13"/>
      <c r="B119" s="13"/>
      <c r="C119" s="22"/>
      <c r="D119" s="15"/>
      <c r="E119" s="15"/>
      <c r="F119" s="14"/>
      <c r="G119" s="14"/>
      <c r="H119" s="15"/>
      <c r="I119" s="15"/>
      <c r="J119" s="22"/>
      <c r="K119" s="22"/>
      <c r="L119" s="15"/>
      <c r="M119" s="15"/>
      <c r="N119" s="15"/>
      <c r="O119" s="15"/>
      <c r="P119" s="22"/>
      <c r="Q119" s="22"/>
      <c r="R119" s="22"/>
      <c r="S119" s="18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20"/>
    </row>
    <row r="120" spans="1:33" ht="15.75" customHeight="1" x14ac:dyDescent="0.2">
      <c r="A120" s="13"/>
      <c r="B120" s="13"/>
      <c r="C120" s="22"/>
      <c r="D120" s="15"/>
      <c r="E120" s="15"/>
      <c r="F120" s="14"/>
      <c r="G120" s="14"/>
      <c r="H120" s="15"/>
      <c r="I120" s="15"/>
      <c r="J120" s="22"/>
      <c r="K120" s="22"/>
      <c r="L120" s="15"/>
      <c r="M120" s="15"/>
      <c r="N120" s="15"/>
      <c r="O120" s="15"/>
      <c r="P120" s="22"/>
      <c r="Q120" s="22"/>
      <c r="R120" s="22"/>
      <c r="S120" s="18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20"/>
    </row>
    <row r="121" spans="1:33" ht="15.75" customHeight="1" x14ac:dyDescent="0.2">
      <c r="A121" s="13"/>
      <c r="B121" s="13"/>
      <c r="C121" s="22"/>
      <c r="D121" s="15"/>
      <c r="E121" s="15"/>
      <c r="F121" s="14"/>
      <c r="G121" s="14"/>
      <c r="H121" s="15"/>
      <c r="I121" s="15"/>
      <c r="J121" s="22"/>
      <c r="K121" s="22"/>
      <c r="L121" s="15"/>
      <c r="M121" s="15"/>
      <c r="N121" s="15"/>
      <c r="O121" s="15"/>
      <c r="P121" s="22"/>
      <c r="Q121" s="22"/>
      <c r="R121" s="22"/>
      <c r="S121" s="18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20"/>
    </row>
    <row r="122" spans="1:33" ht="15.75" customHeight="1" x14ac:dyDescent="0.2">
      <c r="A122" s="13"/>
      <c r="B122" s="13"/>
      <c r="C122" s="22"/>
      <c r="D122" s="15"/>
      <c r="E122" s="15"/>
      <c r="F122" s="14"/>
      <c r="G122" s="14"/>
      <c r="H122" s="15"/>
      <c r="I122" s="15"/>
      <c r="J122" s="22"/>
      <c r="K122" s="22"/>
      <c r="L122" s="15"/>
      <c r="M122" s="15"/>
      <c r="N122" s="15"/>
      <c r="O122" s="15"/>
      <c r="P122" s="22"/>
      <c r="Q122" s="22"/>
      <c r="R122" s="22"/>
      <c r="S122" s="18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20"/>
    </row>
    <row r="123" spans="1:33" ht="15.75" customHeight="1" x14ac:dyDescent="0.2">
      <c r="A123" s="13"/>
      <c r="B123" s="13"/>
      <c r="C123" s="22"/>
      <c r="D123" s="15"/>
      <c r="E123" s="15"/>
      <c r="F123" s="14"/>
      <c r="G123" s="14"/>
      <c r="H123" s="15"/>
      <c r="I123" s="15"/>
      <c r="J123" s="22"/>
      <c r="K123" s="22"/>
      <c r="L123" s="15"/>
      <c r="M123" s="15"/>
      <c r="N123" s="15"/>
      <c r="O123" s="15"/>
      <c r="P123" s="22"/>
      <c r="Q123" s="22"/>
      <c r="R123" s="22"/>
      <c r="S123" s="18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20"/>
    </row>
    <row r="124" spans="1:33" ht="15.75" customHeight="1" x14ac:dyDescent="0.2">
      <c r="A124" s="13"/>
      <c r="B124" s="13"/>
      <c r="C124" s="22"/>
      <c r="D124" s="15"/>
      <c r="E124" s="15"/>
      <c r="F124" s="14"/>
      <c r="G124" s="14"/>
      <c r="H124" s="15"/>
      <c r="I124" s="15"/>
      <c r="J124" s="22"/>
      <c r="K124" s="22"/>
      <c r="L124" s="15"/>
      <c r="M124" s="15"/>
      <c r="N124" s="15"/>
      <c r="O124" s="15"/>
      <c r="P124" s="22"/>
      <c r="Q124" s="22"/>
      <c r="R124" s="22"/>
      <c r="S124" s="18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20"/>
    </row>
    <row r="125" spans="1:33" ht="15.75" customHeight="1" x14ac:dyDescent="0.2">
      <c r="A125" s="13"/>
      <c r="B125" s="13"/>
      <c r="C125" s="22"/>
      <c r="D125" s="15"/>
      <c r="E125" s="15"/>
      <c r="F125" s="14"/>
      <c r="G125" s="14"/>
      <c r="H125" s="15"/>
      <c r="I125" s="15"/>
      <c r="J125" s="22"/>
      <c r="K125" s="22"/>
      <c r="L125" s="15"/>
      <c r="M125" s="15"/>
      <c r="N125" s="15"/>
      <c r="O125" s="15"/>
      <c r="P125" s="22"/>
      <c r="Q125" s="22"/>
      <c r="R125" s="22"/>
      <c r="S125" s="18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20"/>
    </row>
    <row r="126" spans="1:33" ht="15.75" customHeight="1" x14ac:dyDescent="0.2">
      <c r="A126" s="13"/>
      <c r="B126" s="13"/>
      <c r="C126" s="22"/>
      <c r="D126" s="15"/>
      <c r="E126" s="15"/>
      <c r="F126" s="14"/>
      <c r="G126" s="14"/>
      <c r="H126" s="15"/>
      <c r="I126" s="15"/>
      <c r="J126" s="22"/>
      <c r="K126" s="22"/>
      <c r="L126" s="15"/>
      <c r="M126" s="15"/>
      <c r="N126" s="15"/>
      <c r="O126" s="15"/>
      <c r="P126" s="22"/>
      <c r="Q126" s="22"/>
      <c r="R126" s="22"/>
      <c r="S126" s="18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20"/>
    </row>
    <row r="127" spans="1:33" ht="15.75" customHeight="1" x14ac:dyDescent="0.2">
      <c r="A127" s="13"/>
      <c r="B127" s="13"/>
      <c r="C127" s="22"/>
      <c r="D127" s="15"/>
      <c r="E127" s="15"/>
      <c r="F127" s="14"/>
      <c r="G127" s="14"/>
      <c r="H127" s="15"/>
      <c r="I127" s="15"/>
      <c r="J127" s="22"/>
      <c r="K127" s="22"/>
      <c r="L127" s="15"/>
      <c r="M127" s="15"/>
      <c r="N127" s="15"/>
      <c r="O127" s="15"/>
      <c r="P127" s="22"/>
      <c r="Q127" s="22"/>
      <c r="R127" s="22"/>
      <c r="S127" s="18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20"/>
    </row>
    <row r="128" spans="1:33" ht="15.75" customHeight="1" x14ac:dyDescent="0.2">
      <c r="A128" s="13"/>
      <c r="B128" s="13"/>
      <c r="C128" s="22"/>
      <c r="D128" s="15"/>
      <c r="E128" s="15"/>
      <c r="F128" s="14"/>
      <c r="G128" s="14"/>
      <c r="H128" s="15"/>
      <c r="I128" s="15"/>
      <c r="J128" s="22"/>
      <c r="K128" s="22"/>
      <c r="L128" s="15"/>
      <c r="M128" s="15"/>
      <c r="N128" s="15"/>
      <c r="O128" s="15"/>
      <c r="P128" s="22"/>
      <c r="Q128" s="22"/>
      <c r="R128" s="22"/>
      <c r="S128" s="18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20"/>
    </row>
    <row r="129" spans="1:33" ht="15.75" customHeight="1" x14ac:dyDescent="0.2">
      <c r="A129" s="13"/>
      <c r="B129" s="13"/>
      <c r="C129" s="22"/>
      <c r="D129" s="15"/>
      <c r="E129" s="15"/>
      <c r="F129" s="14"/>
      <c r="G129" s="14"/>
      <c r="H129" s="15"/>
      <c r="I129" s="15"/>
      <c r="J129" s="22"/>
      <c r="K129" s="22"/>
      <c r="L129" s="15"/>
      <c r="M129" s="15"/>
      <c r="N129" s="15"/>
      <c r="O129" s="15"/>
      <c r="P129" s="22"/>
      <c r="Q129" s="22"/>
      <c r="R129" s="22"/>
      <c r="S129" s="18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20"/>
    </row>
    <row r="130" spans="1:33" ht="15.75" customHeight="1" x14ac:dyDescent="0.2">
      <c r="A130" s="13"/>
      <c r="B130" s="13"/>
      <c r="C130" s="22"/>
      <c r="D130" s="15"/>
      <c r="E130" s="15"/>
      <c r="F130" s="14"/>
      <c r="G130" s="14"/>
      <c r="H130" s="15"/>
      <c r="I130" s="15"/>
      <c r="J130" s="22"/>
      <c r="K130" s="22"/>
      <c r="L130" s="15"/>
      <c r="M130" s="15"/>
      <c r="N130" s="15"/>
      <c r="O130" s="15"/>
      <c r="P130" s="22"/>
      <c r="Q130" s="22"/>
      <c r="R130" s="22"/>
      <c r="S130" s="18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20"/>
    </row>
    <row r="131" spans="1:33" ht="15.75" customHeight="1" x14ac:dyDescent="0.2">
      <c r="A131" s="13"/>
      <c r="B131" s="13"/>
      <c r="C131" s="22"/>
      <c r="D131" s="15"/>
      <c r="E131" s="15"/>
      <c r="F131" s="14"/>
      <c r="G131" s="14"/>
      <c r="H131" s="15"/>
      <c r="I131" s="15"/>
      <c r="J131" s="22"/>
      <c r="K131" s="22"/>
      <c r="L131" s="15"/>
      <c r="M131" s="15"/>
      <c r="N131" s="15"/>
      <c r="O131" s="15"/>
      <c r="P131" s="22"/>
      <c r="Q131" s="22"/>
      <c r="R131" s="22"/>
      <c r="S131" s="18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20"/>
    </row>
    <row r="132" spans="1:33" ht="15.75" customHeight="1" x14ac:dyDescent="0.2">
      <c r="A132" s="13"/>
      <c r="B132" s="13"/>
      <c r="C132" s="22"/>
      <c r="D132" s="15"/>
      <c r="E132" s="15"/>
      <c r="F132" s="14"/>
      <c r="G132" s="14"/>
      <c r="H132" s="15"/>
      <c r="I132" s="15"/>
      <c r="J132" s="22"/>
      <c r="K132" s="22"/>
      <c r="L132" s="15"/>
      <c r="M132" s="15"/>
      <c r="N132" s="15"/>
      <c r="O132" s="15"/>
      <c r="P132" s="22"/>
      <c r="Q132" s="22"/>
      <c r="R132" s="22"/>
      <c r="S132" s="18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20"/>
    </row>
    <row r="133" spans="1:33" ht="15.75" customHeight="1" x14ac:dyDescent="0.2">
      <c r="A133" s="13"/>
      <c r="B133" s="13"/>
      <c r="C133" s="22"/>
      <c r="D133" s="15"/>
      <c r="E133" s="15"/>
      <c r="F133" s="14"/>
      <c r="G133" s="14"/>
      <c r="H133" s="15"/>
      <c r="I133" s="15"/>
      <c r="J133" s="22"/>
      <c r="K133" s="22"/>
      <c r="L133" s="15"/>
      <c r="M133" s="15"/>
      <c r="N133" s="15"/>
      <c r="O133" s="15"/>
      <c r="P133" s="22"/>
      <c r="Q133" s="22"/>
      <c r="R133" s="22"/>
      <c r="S133" s="18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20"/>
    </row>
    <row r="134" spans="1:33" ht="15.75" customHeight="1" x14ac:dyDescent="0.2">
      <c r="A134" s="13"/>
      <c r="B134" s="13"/>
      <c r="C134" s="22"/>
      <c r="D134" s="15"/>
      <c r="E134" s="15"/>
      <c r="F134" s="14"/>
      <c r="G134" s="14"/>
      <c r="H134" s="15"/>
      <c r="I134" s="15"/>
      <c r="J134" s="22"/>
      <c r="K134" s="22"/>
      <c r="L134" s="15"/>
      <c r="M134" s="15"/>
      <c r="N134" s="15"/>
      <c r="O134" s="15"/>
      <c r="P134" s="22"/>
      <c r="Q134" s="22"/>
      <c r="R134" s="22"/>
      <c r="S134" s="18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20"/>
    </row>
    <row r="135" spans="1:33" ht="15.75" customHeight="1" x14ac:dyDescent="0.2">
      <c r="A135" s="13"/>
      <c r="B135" s="13"/>
      <c r="C135" s="22"/>
      <c r="D135" s="15"/>
      <c r="E135" s="15"/>
      <c r="F135" s="14"/>
      <c r="G135" s="14"/>
      <c r="H135" s="15"/>
      <c r="I135" s="15"/>
      <c r="J135" s="22"/>
      <c r="K135" s="22"/>
      <c r="L135" s="15"/>
      <c r="M135" s="15"/>
      <c r="N135" s="15"/>
      <c r="O135" s="15"/>
      <c r="P135" s="22"/>
      <c r="Q135" s="22"/>
      <c r="R135" s="22"/>
      <c r="S135" s="18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20"/>
    </row>
    <row r="136" spans="1:33" ht="15.75" customHeight="1" x14ac:dyDescent="0.2">
      <c r="A136" s="13"/>
      <c r="B136" s="13"/>
      <c r="C136" s="22"/>
      <c r="D136" s="15"/>
      <c r="E136" s="15"/>
      <c r="F136" s="14"/>
      <c r="G136" s="14"/>
      <c r="H136" s="15"/>
      <c r="I136" s="15"/>
      <c r="J136" s="22"/>
      <c r="K136" s="22"/>
      <c r="L136" s="15"/>
      <c r="M136" s="15"/>
      <c r="N136" s="15"/>
      <c r="O136" s="15"/>
      <c r="P136" s="22"/>
      <c r="Q136" s="22"/>
      <c r="R136" s="22"/>
      <c r="S136" s="18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20"/>
    </row>
    <row r="137" spans="1:33" ht="15.75" customHeight="1" x14ac:dyDescent="0.2">
      <c r="A137" s="13"/>
      <c r="B137" s="13"/>
      <c r="C137" s="22"/>
      <c r="D137" s="15"/>
      <c r="E137" s="15"/>
      <c r="F137" s="14"/>
      <c r="G137" s="14"/>
      <c r="H137" s="15"/>
      <c r="I137" s="15"/>
      <c r="J137" s="22"/>
      <c r="K137" s="22"/>
      <c r="L137" s="15"/>
      <c r="M137" s="15"/>
      <c r="N137" s="15"/>
      <c r="O137" s="15"/>
      <c r="P137" s="22"/>
      <c r="Q137" s="22"/>
      <c r="R137" s="22"/>
      <c r="S137" s="18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20"/>
    </row>
    <row r="138" spans="1:33" ht="15.75" customHeight="1" x14ac:dyDescent="0.2">
      <c r="A138" s="13"/>
      <c r="B138" s="13"/>
      <c r="C138" s="22"/>
      <c r="D138" s="15"/>
      <c r="E138" s="15"/>
      <c r="F138" s="14"/>
      <c r="G138" s="14"/>
      <c r="H138" s="15"/>
      <c r="I138" s="15"/>
      <c r="J138" s="22"/>
      <c r="K138" s="22"/>
      <c r="L138" s="15"/>
      <c r="M138" s="15"/>
      <c r="N138" s="15"/>
      <c r="O138" s="15"/>
      <c r="P138" s="22"/>
      <c r="Q138" s="22"/>
      <c r="R138" s="22"/>
      <c r="S138" s="18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20"/>
    </row>
    <row r="139" spans="1:33" ht="15.75" customHeight="1" x14ac:dyDescent="0.2">
      <c r="A139" s="13"/>
      <c r="B139" s="13"/>
      <c r="C139" s="22"/>
      <c r="D139" s="15"/>
      <c r="E139" s="15"/>
      <c r="F139" s="14"/>
      <c r="G139" s="14"/>
      <c r="H139" s="15"/>
      <c r="I139" s="15"/>
      <c r="J139" s="22"/>
      <c r="K139" s="22"/>
      <c r="L139" s="15"/>
      <c r="M139" s="15"/>
      <c r="N139" s="15"/>
      <c r="O139" s="15"/>
      <c r="P139" s="22"/>
      <c r="Q139" s="22"/>
      <c r="R139" s="22"/>
      <c r="S139" s="18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20"/>
    </row>
    <row r="140" spans="1:33" ht="15.75" customHeight="1" x14ac:dyDescent="0.2">
      <c r="A140" s="13"/>
      <c r="B140" s="13"/>
      <c r="C140" s="22"/>
      <c r="D140" s="15"/>
      <c r="E140" s="15"/>
      <c r="F140" s="14"/>
      <c r="G140" s="14"/>
      <c r="H140" s="15"/>
      <c r="I140" s="15"/>
      <c r="J140" s="22"/>
      <c r="K140" s="22"/>
      <c r="L140" s="15"/>
      <c r="M140" s="15"/>
      <c r="N140" s="15"/>
      <c r="O140" s="15"/>
      <c r="P140" s="22"/>
      <c r="Q140" s="22"/>
      <c r="R140" s="22"/>
      <c r="S140" s="18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20"/>
    </row>
    <row r="141" spans="1:33" ht="15.75" customHeight="1" x14ac:dyDescent="0.2">
      <c r="A141" s="13"/>
      <c r="B141" s="13"/>
      <c r="C141" s="22"/>
      <c r="D141" s="15"/>
      <c r="E141" s="15"/>
      <c r="F141" s="14"/>
      <c r="G141" s="14"/>
      <c r="H141" s="15"/>
      <c r="I141" s="15"/>
      <c r="J141" s="22"/>
      <c r="K141" s="22"/>
      <c r="L141" s="15"/>
      <c r="M141" s="15"/>
      <c r="N141" s="15"/>
      <c r="O141" s="15"/>
      <c r="P141" s="22"/>
      <c r="Q141" s="22"/>
      <c r="R141" s="22"/>
      <c r="S141" s="18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20"/>
    </row>
    <row r="142" spans="1:33" ht="15.75" customHeight="1" x14ac:dyDescent="0.2">
      <c r="A142" s="13"/>
      <c r="B142" s="13"/>
      <c r="C142" s="22"/>
      <c r="D142" s="15"/>
      <c r="E142" s="15"/>
      <c r="F142" s="14"/>
      <c r="G142" s="14"/>
      <c r="H142" s="15"/>
      <c r="I142" s="15"/>
      <c r="J142" s="22"/>
      <c r="K142" s="22"/>
      <c r="L142" s="15"/>
      <c r="M142" s="15"/>
      <c r="N142" s="15"/>
      <c r="O142" s="15"/>
      <c r="P142" s="22"/>
      <c r="Q142" s="22"/>
      <c r="R142" s="22"/>
      <c r="S142" s="18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20"/>
    </row>
    <row r="143" spans="1:33" ht="15.75" customHeight="1" x14ac:dyDescent="0.2">
      <c r="A143" s="13"/>
      <c r="B143" s="13"/>
      <c r="C143" s="22"/>
      <c r="D143" s="15"/>
      <c r="E143" s="15"/>
      <c r="F143" s="14"/>
      <c r="G143" s="14"/>
      <c r="H143" s="15"/>
      <c r="I143" s="15"/>
      <c r="J143" s="22"/>
      <c r="K143" s="22"/>
      <c r="L143" s="15"/>
      <c r="M143" s="15"/>
      <c r="N143" s="15"/>
      <c r="O143" s="15"/>
      <c r="P143" s="22"/>
      <c r="Q143" s="22"/>
      <c r="R143" s="22"/>
      <c r="S143" s="18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20"/>
    </row>
    <row r="144" spans="1:33" ht="15.75" customHeight="1" x14ac:dyDescent="0.2">
      <c r="A144" s="13"/>
      <c r="B144" s="13"/>
      <c r="C144" s="22"/>
      <c r="D144" s="15"/>
      <c r="E144" s="15"/>
      <c r="F144" s="14"/>
      <c r="G144" s="14"/>
      <c r="H144" s="15"/>
      <c r="I144" s="15"/>
      <c r="J144" s="22"/>
      <c r="K144" s="22"/>
      <c r="L144" s="15"/>
      <c r="M144" s="15"/>
      <c r="N144" s="15"/>
      <c r="O144" s="15"/>
      <c r="P144" s="22"/>
      <c r="Q144" s="22"/>
      <c r="R144" s="22"/>
      <c r="S144" s="18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20"/>
    </row>
    <row r="145" spans="1:33" ht="15.75" customHeight="1" x14ac:dyDescent="0.2">
      <c r="A145" s="13"/>
      <c r="B145" s="13"/>
      <c r="C145" s="22"/>
      <c r="D145" s="15"/>
      <c r="E145" s="15"/>
      <c r="F145" s="14"/>
      <c r="G145" s="14"/>
      <c r="H145" s="15"/>
      <c r="I145" s="15"/>
      <c r="J145" s="22"/>
      <c r="K145" s="22"/>
      <c r="L145" s="15"/>
      <c r="M145" s="15"/>
      <c r="N145" s="15"/>
      <c r="O145" s="15"/>
      <c r="P145" s="22"/>
      <c r="Q145" s="22"/>
      <c r="R145" s="22"/>
      <c r="S145" s="18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20"/>
    </row>
    <row r="146" spans="1:33" ht="15.75" customHeight="1" x14ac:dyDescent="0.2">
      <c r="A146" s="13"/>
      <c r="B146" s="13"/>
      <c r="C146" s="22"/>
      <c r="D146" s="15"/>
      <c r="E146" s="15"/>
      <c r="F146" s="14"/>
      <c r="G146" s="14"/>
      <c r="H146" s="15"/>
      <c r="I146" s="15"/>
      <c r="J146" s="22"/>
      <c r="K146" s="22"/>
      <c r="L146" s="15"/>
      <c r="M146" s="15"/>
      <c r="N146" s="15"/>
      <c r="O146" s="15"/>
      <c r="P146" s="22"/>
      <c r="Q146" s="22"/>
      <c r="R146" s="22"/>
      <c r="S146" s="18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20"/>
    </row>
    <row r="147" spans="1:33" ht="15.75" customHeight="1" x14ac:dyDescent="0.2">
      <c r="A147" s="13"/>
      <c r="B147" s="13"/>
      <c r="C147" s="22"/>
      <c r="D147" s="15"/>
      <c r="E147" s="15"/>
      <c r="F147" s="14"/>
      <c r="G147" s="14"/>
      <c r="H147" s="15"/>
      <c r="I147" s="15"/>
      <c r="J147" s="22"/>
      <c r="K147" s="22"/>
      <c r="L147" s="15"/>
      <c r="M147" s="15"/>
      <c r="N147" s="15"/>
      <c r="O147" s="15"/>
      <c r="P147" s="22"/>
      <c r="Q147" s="22"/>
      <c r="R147" s="22"/>
      <c r="S147" s="18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20"/>
    </row>
    <row r="148" spans="1:33" ht="15.75" customHeight="1" x14ac:dyDescent="0.2">
      <c r="A148" s="13"/>
      <c r="B148" s="13"/>
      <c r="C148" s="22"/>
      <c r="D148" s="15"/>
      <c r="E148" s="15"/>
      <c r="F148" s="14"/>
      <c r="G148" s="14"/>
      <c r="H148" s="15"/>
      <c r="I148" s="15"/>
      <c r="J148" s="22"/>
      <c r="K148" s="22"/>
      <c r="L148" s="15"/>
      <c r="M148" s="15"/>
      <c r="N148" s="15"/>
      <c r="O148" s="15"/>
      <c r="P148" s="22"/>
      <c r="Q148" s="22"/>
      <c r="R148" s="22"/>
      <c r="S148" s="18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20"/>
    </row>
    <row r="149" spans="1:33" ht="15.75" customHeight="1" x14ac:dyDescent="0.2">
      <c r="A149" s="13"/>
      <c r="B149" s="13"/>
      <c r="C149" s="22"/>
      <c r="D149" s="15"/>
      <c r="E149" s="15"/>
      <c r="F149" s="14"/>
      <c r="G149" s="14"/>
      <c r="H149" s="15"/>
      <c r="I149" s="15"/>
      <c r="J149" s="22"/>
      <c r="K149" s="22"/>
      <c r="L149" s="15"/>
      <c r="M149" s="15"/>
      <c r="N149" s="15"/>
      <c r="O149" s="15"/>
      <c r="P149" s="22"/>
      <c r="Q149" s="22"/>
      <c r="R149" s="22"/>
      <c r="S149" s="18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20"/>
    </row>
    <row r="150" spans="1:33" ht="15.75" customHeight="1" x14ac:dyDescent="0.2">
      <c r="A150" s="13"/>
      <c r="B150" s="13"/>
      <c r="C150" s="22"/>
      <c r="D150" s="15"/>
      <c r="E150" s="15"/>
      <c r="F150" s="14"/>
      <c r="G150" s="14"/>
      <c r="H150" s="15"/>
      <c r="I150" s="15"/>
      <c r="J150" s="22"/>
      <c r="K150" s="22"/>
      <c r="L150" s="15"/>
      <c r="M150" s="15"/>
      <c r="N150" s="15"/>
      <c r="O150" s="15"/>
      <c r="P150" s="22"/>
      <c r="Q150" s="22"/>
      <c r="R150" s="22"/>
      <c r="S150" s="18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20"/>
    </row>
    <row r="151" spans="1:33" ht="15.75" customHeight="1" x14ac:dyDescent="0.2">
      <c r="A151" s="13"/>
      <c r="B151" s="13"/>
      <c r="C151" s="22"/>
      <c r="D151" s="15"/>
      <c r="E151" s="15"/>
      <c r="F151" s="14"/>
      <c r="G151" s="14"/>
      <c r="H151" s="15"/>
      <c r="I151" s="15"/>
      <c r="J151" s="22"/>
      <c r="K151" s="22"/>
      <c r="L151" s="15"/>
      <c r="M151" s="15"/>
      <c r="N151" s="15"/>
      <c r="O151" s="15"/>
      <c r="P151" s="22"/>
      <c r="Q151" s="22"/>
      <c r="R151" s="22"/>
      <c r="S151" s="18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20"/>
    </row>
    <row r="152" spans="1:33" ht="15.75" customHeight="1" x14ac:dyDescent="0.2">
      <c r="A152" s="13"/>
      <c r="B152" s="13"/>
      <c r="C152" s="22"/>
      <c r="D152" s="15"/>
      <c r="E152" s="15"/>
      <c r="F152" s="14"/>
      <c r="G152" s="14"/>
      <c r="H152" s="15"/>
      <c r="I152" s="15"/>
      <c r="J152" s="22"/>
      <c r="K152" s="22"/>
      <c r="L152" s="15"/>
      <c r="M152" s="15"/>
      <c r="N152" s="15"/>
      <c r="O152" s="15"/>
      <c r="P152" s="22"/>
      <c r="Q152" s="22"/>
      <c r="R152" s="22"/>
      <c r="S152" s="18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20"/>
    </row>
    <row r="153" spans="1:33" ht="15.75" customHeight="1" x14ac:dyDescent="0.2">
      <c r="A153" s="13"/>
      <c r="B153" s="13"/>
      <c r="C153" s="22"/>
      <c r="D153" s="15"/>
      <c r="E153" s="15"/>
      <c r="F153" s="14"/>
      <c r="G153" s="14"/>
      <c r="H153" s="15"/>
      <c r="I153" s="15"/>
      <c r="J153" s="22"/>
      <c r="K153" s="22"/>
      <c r="L153" s="15"/>
      <c r="M153" s="15"/>
      <c r="N153" s="15"/>
      <c r="O153" s="15"/>
      <c r="P153" s="22"/>
      <c r="Q153" s="22"/>
      <c r="R153" s="22"/>
      <c r="S153" s="18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20"/>
    </row>
    <row r="154" spans="1:33" ht="15.75" customHeight="1" x14ac:dyDescent="0.2">
      <c r="A154" s="13"/>
      <c r="B154" s="13"/>
      <c r="C154" s="22"/>
      <c r="D154" s="15"/>
      <c r="E154" s="15"/>
      <c r="F154" s="14"/>
      <c r="G154" s="14"/>
      <c r="H154" s="15"/>
      <c r="I154" s="15"/>
      <c r="J154" s="22"/>
      <c r="K154" s="22"/>
      <c r="L154" s="15"/>
      <c r="M154" s="15"/>
      <c r="N154" s="15"/>
      <c r="O154" s="15"/>
      <c r="P154" s="22"/>
      <c r="Q154" s="22"/>
      <c r="R154" s="22"/>
      <c r="S154" s="18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20"/>
    </row>
    <row r="155" spans="1:33" ht="15.75" customHeight="1" x14ac:dyDescent="0.2">
      <c r="A155" s="13"/>
      <c r="B155" s="13"/>
      <c r="C155" s="22"/>
      <c r="D155" s="15"/>
      <c r="E155" s="15"/>
      <c r="F155" s="14"/>
      <c r="G155" s="14"/>
      <c r="H155" s="15"/>
      <c r="I155" s="15"/>
      <c r="J155" s="22"/>
      <c r="K155" s="22"/>
      <c r="L155" s="15"/>
      <c r="M155" s="15"/>
      <c r="N155" s="15"/>
      <c r="O155" s="15"/>
      <c r="P155" s="22"/>
      <c r="Q155" s="22"/>
      <c r="R155" s="22"/>
      <c r="S155" s="18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20"/>
    </row>
    <row r="156" spans="1:33" ht="15.75" customHeight="1" x14ac:dyDescent="0.2">
      <c r="A156" s="13"/>
      <c r="B156" s="13"/>
      <c r="C156" s="22"/>
      <c r="D156" s="15"/>
      <c r="E156" s="15"/>
      <c r="F156" s="14"/>
      <c r="G156" s="14"/>
      <c r="H156" s="15"/>
      <c r="I156" s="15"/>
      <c r="J156" s="22"/>
      <c r="K156" s="22"/>
      <c r="L156" s="15"/>
      <c r="M156" s="15"/>
      <c r="N156" s="15"/>
      <c r="O156" s="15"/>
      <c r="P156" s="22"/>
      <c r="Q156" s="22"/>
      <c r="R156" s="22"/>
      <c r="S156" s="18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20"/>
    </row>
    <row r="157" spans="1:33" ht="15.75" customHeight="1" x14ac:dyDescent="0.2">
      <c r="A157" s="13"/>
      <c r="B157" s="13"/>
      <c r="C157" s="22"/>
      <c r="D157" s="15"/>
      <c r="E157" s="15"/>
      <c r="F157" s="14"/>
      <c r="G157" s="14"/>
      <c r="H157" s="15"/>
      <c r="I157" s="15"/>
      <c r="J157" s="22"/>
      <c r="K157" s="22"/>
      <c r="L157" s="15"/>
      <c r="M157" s="15"/>
      <c r="N157" s="15"/>
      <c r="O157" s="15"/>
      <c r="P157" s="22"/>
      <c r="Q157" s="22"/>
      <c r="R157" s="22"/>
      <c r="S157" s="18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20"/>
    </row>
    <row r="158" spans="1:33" ht="15.75" customHeight="1" x14ac:dyDescent="0.2">
      <c r="A158" s="13"/>
      <c r="B158" s="13"/>
      <c r="C158" s="22"/>
      <c r="D158" s="15"/>
      <c r="E158" s="15"/>
      <c r="F158" s="14"/>
      <c r="G158" s="14"/>
      <c r="H158" s="15"/>
      <c r="I158" s="15"/>
      <c r="J158" s="22"/>
      <c r="K158" s="22"/>
      <c r="L158" s="15"/>
      <c r="M158" s="15"/>
      <c r="N158" s="15"/>
      <c r="O158" s="15"/>
      <c r="P158" s="22"/>
      <c r="Q158" s="22"/>
      <c r="R158" s="22"/>
      <c r="S158" s="18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20"/>
    </row>
    <row r="159" spans="1:33" ht="15.75" customHeight="1" x14ac:dyDescent="0.2">
      <c r="A159" s="13"/>
      <c r="B159" s="13"/>
      <c r="C159" s="22"/>
      <c r="D159" s="15"/>
      <c r="E159" s="15"/>
      <c r="F159" s="14"/>
      <c r="G159" s="14"/>
      <c r="H159" s="15"/>
      <c r="I159" s="15"/>
      <c r="J159" s="22"/>
      <c r="K159" s="22"/>
      <c r="L159" s="15"/>
      <c r="M159" s="15"/>
      <c r="N159" s="15"/>
      <c r="O159" s="15"/>
      <c r="P159" s="22"/>
      <c r="Q159" s="22"/>
      <c r="R159" s="22"/>
      <c r="S159" s="18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20"/>
    </row>
    <row r="160" spans="1:33" ht="15.75" customHeight="1" x14ac:dyDescent="0.2">
      <c r="A160" s="13"/>
      <c r="B160" s="13"/>
      <c r="C160" s="22"/>
      <c r="D160" s="15"/>
      <c r="E160" s="15"/>
      <c r="F160" s="14"/>
      <c r="G160" s="14"/>
      <c r="H160" s="15"/>
      <c r="I160" s="15"/>
      <c r="J160" s="22"/>
      <c r="K160" s="22"/>
      <c r="L160" s="15"/>
      <c r="M160" s="15"/>
      <c r="N160" s="15"/>
      <c r="O160" s="15"/>
      <c r="P160" s="22"/>
      <c r="Q160" s="22"/>
      <c r="R160" s="22"/>
      <c r="S160" s="18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20"/>
    </row>
    <row r="161" spans="1:33" ht="15.75" customHeight="1" x14ac:dyDescent="0.2">
      <c r="A161" s="13"/>
      <c r="B161" s="13"/>
      <c r="C161" s="22"/>
      <c r="D161" s="15"/>
      <c r="E161" s="15"/>
      <c r="F161" s="14"/>
      <c r="G161" s="14"/>
      <c r="H161" s="15"/>
      <c r="I161" s="15"/>
      <c r="J161" s="22"/>
      <c r="K161" s="22"/>
      <c r="L161" s="15"/>
      <c r="M161" s="15"/>
      <c r="N161" s="15"/>
      <c r="O161" s="15"/>
      <c r="P161" s="22"/>
      <c r="Q161" s="22"/>
      <c r="R161" s="22"/>
      <c r="S161" s="18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20"/>
    </row>
    <row r="162" spans="1:33" ht="15.75" customHeight="1" x14ac:dyDescent="0.2">
      <c r="A162" s="13"/>
      <c r="B162" s="13"/>
      <c r="C162" s="22"/>
      <c r="D162" s="15"/>
      <c r="E162" s="15"/>
      <c r="F162" s="14"/>
      <c r="G162" s="14"/>
      <c r="H162" s="15"/>
      <c r="I162" s="15"/>
      <c r="J162" s="22"/>
      <c r="K162" s="22"/>
      <c r="L162" s="15"/>
      <c r="M162" s="15"/>
      <c r="N162" s="15"/>
      <c r="O162" s="15"/>
      <c r="P162" s="22"/>
      <c r="Q162" s="22"/>
      <c r="R162" s="22"/>
      <c r="S162" s="18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20"/>
    </row>
    <row r="163" spans="1:33" ht="15.75" customHeight="1" x14ac:dyDescent="0.2">
      <c r="A163" s="13"/>
      <c r="B163" s="13"/>
      <c r="C163" s="22"/>
      <c r="D163" s="15"/>
      <c r="E163" s="15"/>
      <c r="F163" s="14"/>
      <c r="G163" s="14"/>
      <c r="H163" s="15"/>
      <c r="I163" s="15"/>
      <c r="J163" s="22"/>
      <c r="K163" s="22"/>
      <c r="L163" s="15"/>
      <c r="M163" s="15"/>
      <c r="N163" s="15"/>
      <c r="O163" s="15"/>
      <c r="P163" s="22"/>
      <c r="Q163" s="22"/>
      <c r="R163" s="22"/>
      <c r="S163" s="18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20"/>
    </row>
    <row r="164" spans="1:33" ht="15.75" customHeight="1" x14ac:dyDescent="0.2">
      <c r="A164" s="13"/>
      <c r="B164" s="13"/>
      <c r="C164" s="22"/>
      <c r="D164" s="15"/>
      <c r="E164" s="15"/>
      <c r="F164" s="14"/>
      <c r="G164" s="14"/>
      <c r="H164" s="15"/>
      <c r="I164" s="15"/>
      <c r="J164" s="22"/>
      <c r="K164" s="22"/>
      <c r="L164" s="15"/>
      <c r="M164" s="15"/>
      <c r="N164" s="15"/>
      <c r="O164" s="15"/>
      <c r="P164" s="22"/>
      <c r="Q164" s="22"/>
      <c r="R164" s="22"/>
      <c r="S164" s="18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20"/>
    </row>
    <row r="165" spans="1:33" ht="15.75" customHeight="1" x14ac:dyDescent="0.2">
      <c r="A165" s="13"/>
      <c r="B165" s="13"/>
      <c r="C165" s="22"/>
      <c r="D165" s="15"/>
      <c r="E165" s="15"/>
      <c r="F165" s="14"/>
      <c r="G165" s="14"/>
      <c r="H165" s="15"/>
      <c r="I165" s="15"/>
      <c r="J165" s="22"/>
      <c r="K165" s="22"/>
      <c r="L165" s="15"/>
      <c r="M165" s="15"/>
      <c r="N165" s="15"/>
      <c r="O165" s="15"/>
      <c r="P165" s="22"/>
      <c r="Q165" s="22"/>
      <c r="R165" s="22"/>
      <c r="S165" s="18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20"/>
    </row>
    <row r="166" spans="1:33" ht="15.75" customHeight="1" x14ac:dyDescent="0.2">
      <c r="A166" s="13"/>
      <c r="B166" s="13"/>
      <c r="C166" s="22"/>
      <c r="D166" s="15"/>
      <c r="E166" s="15"/>
      <c r="F166" s="14"/>
      <c r="G166" s="14"/>
      <c r="H166" s="15"/>
      <c r="I166" s="15"/>
      <c r="J166" s="22"/>
      <c r="K166" s="22"/>
      <c r="L166" s="15"/>
      <c r="M166" s="15"/>
      <c r="N166" s="15"/>
      <c r="O166" s="15"/>
      <c r="P166" s="22"/>
      <c r="Q166" s="22"/>
      <c r="R166" s="22"/>
      <c r="S166" s="18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20"/>
    </row>
    <row r="167" spans="1:33" ht="15.75" customHeight="1" x14ac:dyDescent="0.2">
      <c r="A167" s="13"/>
      <c r="B167" s="13"/>
      <c r="C167" s="22"/>
      <c r="D167" s="15"/>
      <c r="E167" s="15"/>
      <c r="F167" s="14"/>
      <c r="G167" s="14"/>
      <c r="H167" s="15"/>
      <c r="I167" s="15"/>
      <c r="J167" s="22"/>
      <c r="K167" s="22"/>
      <c r="L167" s="15"/>
      <c r="M167" s="15"/>
      <c r="N167" s="15"/>
      <c r="O167" s="15"/>
      <c r="P167" s="22"/>
      <c r="Q167" s="22"/>
      <c r="R167" s="22"/>
      <c r="S167" s="18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20"/>
    </row>
    <row r="168" spans="1:33" ht="15.75" customHeight="1" x14ac:dyDescent="0.2">
      <c r="A168" s="13"/>
      <c r="B168" s="13"/>
      <c r="C168" s="22"/>
      <c r="D168" s="15"/>
      <c r="E168" s="15"/>
      <c r="F168" s="14"/>
      <c r="G168" s="14"/>
      <c r="H168" s="15"/>
      <c r="I168" s="15"/>
      <c r="J168" s="22"/>
      <c r="K168" s="22"/>
      <c r="L168" s="15"/>
      <c r="M168" s="15"/>
      <c r="N168" s="15"/>
      <c r="O168" s="15"/>
      <c r="P168" s="22"/>
      <c r="Q168" s="22"/>
      <c r="R168" s="22"/>
      <c r="S168" s="18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20"/>
    </row>
    <row r="169" spans="1:33" ht="15.75" customHeight="1" x14ac:dyDescent="0.2">
      <c r="A169" s="13"/>
      <c r="B169" s="13"/>
      <c r="C169" s="22"/>
      <c r="D169" s="15"/>
      <c r="E169" s="15"/>
      <c r="F169" s="14"/>
      <c r="G169" s="14"/>
      <c r="H169" s="15"/>
      <c r="I169" s="15"/>
      <c r="J169" s="22"/>
      <c r="K169" s="22"/>
      <c r="L169" s="15"/>
      <c r="M169" s="15"/>
      <c r="N169" s="15"/>
      <c r="O169" s="15"/>
      <c r="P169" s="22"/>
      <c r="Q169" s="22"/>
      <c r="R169" s="22"/>
      <c r="S169" s="18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20"/>
    </row>
    <row r="170" spans="1:33" ht="15.75" customHeight="1" x14ac:dyDescent="0.2">
      <c r="A170" s="13"/>
      <c r="B170" s="13"/>
      <c r="C170" s="22"/>
      <c r="D170" s="15"/>
      <c r="E170" s="15"/>
      <c r="F170" s="14"/>
      <c r="G170" s="14"/>
      <c r="H170" s="15"/>
      <c r="I170" s="15"/>
      <c r="J170" s="22"/>
      <c r="K170" s="22"/>
      <c r="L170" s="15"/>
      <c r="M170" s="15"/>
      <c r="N170" s="15"/>
      <c r="O170" s="15"/>
      <c r="P170" s="22"/>
      <c r="Q170" s="22"/>
      <c r="R170" s="22"/>
      <c r="S170" s="18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20"/>
    </row>
    <row r="171" spans="1:33" ht="15.75" customHeight="1" x14ac:dyDescent="0.2">
      <c r="A171" s="13"/>
      <c r="B171" s="13"/>
      <c r="C171" s="22"/>
      <c r="D171" s="15"/>
      <c r="E171" s="15"/>
      <c r="F171" s="14"/>
      <c r="G171" s="14"/>
      <c r="H171" s="15"/>
      <c r="I171" s="15"/>
      <c r="J171" s="22"/>
      <c r="K171" s="22"/>
      <c r="L171" s="15"/>
      <c r="M171" s="15"/>
      <c r="N171" s="15"/>
      <c r="O171" s="15"/>
      <c r="P171" s="22"/>
      <c r="Q171" s="22"/>
      <c r="R171" s="22"/>
      <c r="S171" s="18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20"/>
    </row>
    <row r="172" spans="1:33" ht="15.75" customHeight="1" x14ac:dyDescent="0.2">
      <c r="A172" s="13"/>
      <c r="B172" s="13"/>
      <c r="C172" s="22"/>
      <c r="D172" s="15"/>
      <c r="E172" s="15"/>
      <c r="F172" s="14"/>
      <c r="G172" s="14"/>
      <c r="H172" s="15"/>
      <c r="I172" s="15"/>
      <c r="J172" s="22"/>
      <c r="K172" s="22"/>
      <c r="L172" s="15"/>
      <c r="M172" s="15"/>
      <c r="N172" s="15"/>
      <c r="O172" s="15"/>
      <c r="P172" s="22"/>
      <c r="Q172" s="22"/>
      <c r="R172" s="22"/>
      <c r="S172" s="18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20"/>
    </row>
    <row r="173" spans="1:33" ht="15.75" customHeight="1" x14ac:dyDescent="0.2">
      <c r="A173" s="13"/>
      <c r="B173" s="13"/>
      <c r="C173" s="22"/>
      <c r="D173" s="15"/>
      <c r="E173" s="15"/>
      <c r="F173" s="14"/>
      <c r="G173" s="14"/>
      <c r="H173" s="15"/>
      <c r="I173" s="15"/>
      <c r="J173" s="22"/>
      <c r="K173" s="22"/>
      <c r="L173" s="15"/>
      <c r="M173" s="15"/>
      <c r="N173" s="15"/>
      <c r="O173" s="15"/>
      <c r="P173" s="22"/>
      <c r="Q173" s="22"/>
      <c r="R173" s="22"/>
      <c r="S173" s="18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20"/>
    </row>
    <row r="174" spans="1:33" ht="15.75" customHeight="1" x14ac:dyDescent="0.2">
      <c r="A174" s="13"/>
      <c r="B174" s="13"/>
      <c r="C174" s="22"/>
      <c r="D174" s="15"/>
      <c r="E174" s="15"/>
      <c r="F174" s="14"/>
      <c r="G174" s="14"/>
      <c r="H174" s="15"/>
      <c r="I174" s="15"/>
      <c r="J174" s="22"/>
      <c r="K174" s="22"/>
      <c r="L174" s="15"/>
      <c r="M174" s="15"/>
      <c r="N174" s="15"/>
      <c r="O174" s="15"/>
      <c r="P174" s="22"/>
      <c r="Q174" s="22"/>
      <c r="R174" s="22"/>
      <c r="S174" s="18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20"/>
    </row>
    <row r="175" spans="1:33" ht="15.75" customHeight="1" x14ac:dyDescent="0.2">
      <c r="A175" s="13"/>
      <c r="B175" s="13"/>
      <c r="C175" s="22"/>
      <c r="D175" s="15"/>
      <c r="E175" s="15"/>
      <c r="F175" s="14"/>
      <c r="G175" s="14"/>
      <c r="H175" s="15"/>
      <c r="I175" s="15"/>
      <c r="J175" s="22"/>
      <c r="K175" s="22"/>
      <c r="L175" s="15"/>
      <c r="M175" s="15"/>
      <c r="N175" s="15"/>
      <c r="O175" s="15"/>
      <c r="P175" s="22"/>
      <c r="Q175" s="22"/>
      <c r="R175" s="22"/>
      <c r="S175" s="18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20"/>
    </row>
    <row r="176" spans="1:33" ht="15.75" customHeight="1" x14ac:dyDescent="0.2">
      <c r="A176" s="13"/>
      <c r="B176" s="13"/>
      <c r="C176" s="22"/>
      <c r="D176" s="15"/>
      <c r="E176" s="15"/>
      <c r="F176" s="14"/>
      <c r="G176" s="14"/>
      <c r="H176" s="15"/>
      <c r="I176" s="15"/>
      <c r="J176" s="22"/>
      <c r="K176" s="22"/>
      <c r="L176" s="15"/>
      <c r="M176" s="15"/>
      <c r="N176" s="15"/>
      <c r="O176" s="15"/>
      <c r="P176" s="22"/>
      <c r="Q176" s="22"/>
      <c r="R176" s="22"/>
      <c r="S176" s="18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20"/>
    </row>
    <row r="177" spans="1:33" ht="15.75" customHeight="1" x14ac:dyDescent="0.2">
      <c r="A177" s="13"/>
      <c r="B177" s="13"/>
      <c r="C177" s="22"/>
      <c r="D177" s="15"/>
      <c r="E177" s="15"/>
      <c r="F177" s="14"/>
      <c r="G177" s="14"/>
      <c r="H177" s="15"/>
      <c r="I177" s="15"/>
      <c r="J177" s="22"/>
      <c r="K177" s="22"/>
      <c r="L177" s="15"/>
      <c r="M177" s="15"/>
      <c r="N177" s="15"/>
      <c r="O177" s="15"/>
      <c r="P177" s="22"/>
      <c r="Q177" s="22"/>
      <c r="R177" s="22"/>
      <c r="S177" s="18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20"/>
    </row>
    <row r="178" spans="1:33" ht="15.75" customHeight="1" x14ac:dyDescent="0.2">
      <c r="A178" s="13"/>
      <c r="B178" s="13"/>
      <c r="C178" s="22"/>
      <c r="D178" s="15"/>
      <c r="E178" s="15"/>
      <c r="F178" s="14"/>
      <c r="G178" s="14"/>
      <c r="H178" s="15"/>
      <c r="I178" s="15"/>
      <c r="J178" s="22"/>
      <c r="K178" s="22"/>
      <c r="L178" s="15"/>
      <c r="M178" s="15"/>
      <c r="N178" s="15"/>
      <c r="O178" s="15"/>
      <c r="P178" s="22"/>
      <c r="Q178" s="22"/>
      <c r="R178" s="22"/>
      <c r="S178" s="18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20"/>
    </row>
    <row r="179" spans="1:33" ht="15.75" customHeight="1" x14ac:dyDescent="0.2">
      <c r="A179" s="13"/>
      <c r="B179" s="13"/>
      <c r="C179" s="22"/>
      <c r="D179" s="15"/>
      <c r="E179" s="15"/>
      <c r="F179" s="14"/>
      <c r="G179" s="14"/>
      <c r="H179" s="15"/>
      <c r="I179" s="15"/>
      <c r="J179" s="22"/>
      <c r="K179" s="22"/>
      <c r="L179" s="15"/>
      <c r="M179" s="15"/>
      <c r="N179" s="15"/>
      <c r="O179" s="15"/>
      <c r="P179" s="22"/>
      <c r="Q179" s="22"/>
      <c r="R179" s="22"/>
      <c r="S179" s="18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20"/>
    </row>
    <row r="180" spans="1:33" ht="15.75" customHeight="1" x14ac:dyDescent="0.2">
      <c r="A180" s="13"/>
      <c r="B180" s="13"/>
      <c r="C180" s="22"/>
      <c r="D180" s="15"/>
      <c r="E180" s="15"/>
      <c r="F180" s="14"/>
      <c r="G180" s="14"/>
      <c r="H180" s="15"/>
      <c r="I180" s="15"/>
      <c r="J180" s="22"/>
      <c r="K180" s="22"/>
      <c r="L180" s="15"/>
      <c r="M180" s="15"/>
      <c r="N180" s="15"/>
      <c r="O180" s="15"/>
      <c r="P180" s="22"/>
      <c r="Q180" s="22"/>
      <c r="R180" s="22"/>
      <c r="S180" s="18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20"/>
    </row>
    <row r="181" spans="1:33" ht="15.75" customHeight="1" x14ac:dyDescent="0.2">
      <c r="A181" s="13"/>
      <c r="B181" s="13"/>
      <c r="C181" s="22"/>
      <c r="D181" s="15"/>
      <c r="E181" s="15"/>
      <c r="F181" s="14"/>
      <c r="G181" s="14"/>
      <c r="H181" s="15"/>
      <c r="I181" s="15"/>
      <c r="J181" s="22"/>
      <c r="K181" s="22"/>
      <c r="L181" s="15"/>
      <c r="M181" s="15"/>
      <c r="N181" s="15"/>
      <c r="O181" s="15"/>
      <c r="P181" s="22"/>
      <c r="Q181" s="22"/>
      <c r="R181" s="22"/>
      <c r="S181" s="18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20"/>
    </row>
    <row r="182" spans="1:33" ht="15.75" customHeight="1" x14ac:dyDescent="0.2">
      <c r="A182" s="13"/>
      <c r="B182" s="13"/>
      <c r="C182" s="22"/>
      <c r="D182" s="15"/>
      <c r="E182" s="15"/>
      <c r="F182" s="14"/>
      <c r="G182" s="14"/>
      <c r="H182" s="15"/>
      <c r="I182" s="15"/>
      <c r="J182" s="22"/>
      <c r="K182" s="22"/>
      <c r="L182" s="15"/>
      <c r="M182" s="15"/>
      <c r="N182" s="15"/>
      <c r="O182" s="15"/>
      <c r="P182" s="22"/>
      <c r="Q182" s="22"/>
      <c r="R182" s="22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20"/>
    </row>
    <row r="183" spans="1:33" ht="15.75" customHeight="1" x14ac:dyDescent="0.2">
      <c r="A183" s="13"/>
      <c r="B183" s="13"/>
      <c r="C183" s="22"/>
      <c r="D183" s="15"/>
      <c r="E183" s="15"/>
      <c r="F183" s="14"/>
      <c r="G183" s="14"/>
      <c r="H183" s="15"/>
      <c r="I183" s="15"/>
      <c r="J183" s="22"/>
      <c r="K183" s="22"/>
      <c r="L183" s="15"/>
      <c r="M183" s="15"/>
      <c r="N183" s="15"/>
      <c r="O183" s="15"/>
      <c r="P183" s="22"/>
      <c r="Q183" s="22"/>
      <c r="R183" s="22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20"/>
    </row>
    <row r="184" spans="1:33" ht="15.75" customHeight="1" x14ac:dyDescent="0.2">
      <c r="A184" s="13"/>
      <c r="B184" s="13"/>
      <c r="C184" s="22"/>
      <c r="D184" s="15"/>
      <c r="E184" s="15"/>
      <c r="F184" s="14"/>
      <c r="G184" s="14"/>
      <c r="H184" s="15"/>
      <c r="I184" s="15"/>
      <c r="J184" s="22"/>
      <c r="K184" s="22"/>
      <c r="L184" s="15"/>
      <c r="M184" s="15"/>
      <c r="N184" s="15"/>
      <c r="O184" s="15"/>
      <c r="P184" s="22"/>
      <c r="Q184" s="22"/>
      <c r="R184" s="22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20"/>
    </row>
    <row r="185" spans="1:33" ht="15.75" customHeight="1" x14ac:dyDescent="0.2">
      <c r="A185" s="13"/>
      <c r="B185" s="13"/>
      <c r="C185" s="22"/>
      <c r="D185" s="15"/>
      <c r="E185" s="15"/>
      <c r="F185" s="14"/>
      <c r="G185" s="14"/>
      <c r="H185" s="15"/>
      <c r="I185" s="15"/>
      <c r="J185" s="22"/>
      <c r="K185" s="22"/>
      <c r="L185" s="15"/>
      <c r="M185" s="15"/>
      <c r="N185" s="15"/>
      <c r="O185" s="15"/>
      <c r="P185" s="22"/>
      <c r="Q185" s="22"/>
      <c r="R185" s="22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20"/>
    </row>
    <row r="186" spans="1:33" ht="15.75" customHeight="1" x14ac:dyDescent="0.2">
      <c r="A186" s="13"/>
      <c r="B186" s="13"/>
      <c r="C186" s="22"/>
      <c r="D186" s="15"/>
      <c r="E186" s="15"/>
      <c r="F186" s="14"/>
      <c r="G186" s="14"/>
      <c r="H186" s="15"/>
      <c r="I186" s="15"/>
      <c r="J186" s="22"/>
      <c r="K186" s="22"/>
      <c r="L186" s="15"/>
      <c r="M186" s="15"/>
      <c r="N186" s="15"/>
      <c r="O186" s="15"/>
      <c r="P186" s="22"/>
      <c r="Q186" s="22"/>
      <c r="R186" s="22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20"/>
    </row>
    <row r="187" spans="1:33" ht="15.75" customHeight="1" x14ac:dyDescent="0.2">
      <c r="A187" s="13"/>
      <c r="B187" s="13"/>
      <c r="C187" s="22"/>
      <c r="D187" s="15"/>
      <c r="E187" s="15"/>
      <c r="F187" s="14"/>
      <c r="G187" s="14"/>
      <c r="H187" s="15"/>
      <c r="I187" s="15"/>
      <c r="J187" s="22"/>
      <c r="K187" s="22"/>
      <c r="L187" s="15"/>
      <c r="M187" s="15"/>
      <c r="N187" s="15"/>
      <c r="O187" s="15"/>
      <c r="P187" s="22"/>
      <c r="Q187" s="22"/>
      <c r="R187" s="22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20"/>
    </row>
    <row r="188" spans="1:33" ht="15.75" customHeight="1" x14ac:dyDescent="0.2">
      <c r="A188" s="13"/>
      <c r="B188" s="13"/>
      <c r="C188" s="22"/>
      <c r="D188" s="15"/>
      <c r="E188" s="15"/>
      <c r="F188" s="14"/>
      <c r="G188" s="14"/>
      <c r="H188" s="15"/>
      <c r="I188" s="15"/>
      <c r="J188" s="22"/>
      <c r="K188" s="22"/>
      <c r="L188" s="15"/>
      <c r="M188" s="15"/>
      <c r="N188" s="15"/>
      <c r="O188" s="15"/>
      <c r="P188" s="22"/>
      <c r="Q188" s="22"/>
      <c r="R188" s="22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20"/>
    </row>
    <row r="189" spans="1:33" ht="15.75" customHeight="1" x14ac:dyDescent="0.2">
      <c r="A189" s="13"/>
      <c r="B189" s="13"/>
      <c r="C189" s="22"/>
      <c r="D189" s="15"/>
      <c r="E189" s="15"/>
      <c r="F189" s="14"/>
      <c r="G189" s="14"/>
      <c r="H189" s="15"/>
      <c r="I189" s="15"/>
      <c r="J189" s="22"/>
      <c r="K189" s="22"/>
      <c r="L189" s="15"/>
      <c r="M189" s="15"/>
      <c r="N189" s="15"/>
      <c r="O189" s="15"/>
      <c r="P189" s="22"/>
      <c r="Q189" s="22"/>
      <c r="R189" s="22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20"/>
    </row>
    <row r="190" spans="1:33" ht="15.75" customHeight="1" x14ac:dyDescent="0.2">
      <c r="A190" s="13"/>
      <c r="B190" s="13"/>
      <c r="C190" s="22"/>
      <c r="D190" s="15"/>
      <c r="E190" s="15"/>
      <c r="F190" s="14"/>
      <c r="G190" s="14"/>
      <c r="H190" s="15"/>
      <c r="I190" s="15"/>
      <c r="J190" s="22"/>
      <c r="K190" s="22"/>
      <c r="L190" s="15"/>
      <c r="M190" s="15"/>
      <c r="N190" s="15"/>
      <c r="O190" s="15"/>
      <c r="P190" s="22"/>
      <c r="Q190" s="22"/>
      <c r="R190" s="22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20"/>
    </row>
    <row r="191" spans="1:33" ht="15.75" customHeight="1" x14ac:dyDescent="0.2">
      <c r="A191" s="13"/>
      <c r="B191" s="13"/>
      <c r="C191" s="22"/>
      <c r="D191" s="15"/>
      <c r="E191" s="15"/>
      <c r="F191" s="14"/>
      <c r="G191" s="14"/>
      <c r="H191" s="15"/>
      <c r="I191" s="15"/>
      <c r="J191" s="22"/>
      <c r="K191" s="22"/>
      <c r="L191" s="15"/>
      <c r="M191" s="15"/>
      <c r="N191" s="15"/>
      <c r="O191" s="15"/>
      <c r="P191" s="22"/>
      <c r="Q191" s="22"/>
      <c r="R191" s="22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20"/>
    </row>
    <row r="192" spans="1:33" ht="15.75" customHeight="1" x14ac:dyDescent="0.2">
      <c r="A192" s="13"/>
      <c r="B192" s="13"/>
      <c r="C192" s="22"/>
      <c r="D192" s="15"/>
      <c r="E192" s="15"/>
      <c r="F192" s="14"/>
      <c r="G192" s="14"/>
      <c r="H192" s="15"/>
      <c r="I192" s="15"/>
      <c r="J192" s="22"/>
      <c r="K192" s="22"/>
      <c r="L192" s="15"/>
      <c r="M192" s="15"/>
      <c r="N192" s="15"/>
      <c r="O192" s="15"/>
      <c r="P192" s="22"/>
      <c r="Q192" s="22"/>
      <c r="R192" s="22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20"/>
    </row>
    <row r="193" spans="1:33" ht="15.75" customHeight="1" x14ac:dyDescent="0.2">
      <c r="A193" s="13"/>
      <c r="B193" s="13"/>
      <c r="C193" s="22"/>
      <c r="D193" s="15"/>
      <c r="E193" s="15"/>
      <c r="F193" s="14"/>
      <c r="G193" s="14"/>
      <c r="H193" s="15"/>
      <c r="I193" s="15"/>
      <c r="J193" s="22"/>
      <c r="K193" s="22"/>
      <c r="L193" s="15"/>
      <c r="M193" s="15"/>
      <c r="N193" s="15"/>
      <c r="O193" s="15"/>
      <c r="P193" s="22"/>
      <c r="Q193" s="22"/>
      <c r="R193" s="22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20"/>
    </row>
    <row r="194" spans="1:33" ht="15.75" customHeight="1" x14ac:dyDescent="0.2">
      <c r="A194" s="13"/>
      <c r="B194" s="13"/>
      <c r="C194" s="22"/>
      <c r="D194" s="15"/>
      <c r="E194" s="15"/>
      <c r="F194" s="14"/>
      <c r="G194" s="14"/>
      <c r="H194" s="15"/>
      <c r="I194" s="15"/>
      <c r="J194" s="22"/>
      <c r="K194" s="22"/>
      <c r="L194" s="15"/>
      <c r="M194" s="15"/>
      <c r="N194" s="15"/>
      <c r="O194" s="15"/>
      <c r="P194" s="22"/>
      <c r="Q194" s="22"/>
      <c r="R194" s="22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20"/>
    </row>
    <row r="195" spans="1:33" ht="15.75" customHeight="1" x14ac:dyDescent="0.2">
      <c r="C195" s="22"/>
      <c r="D195" s="15"/>
      <c r="E195" s="15"/>
      <c r="F195" s="14"/>
      <c r="G195" s="14"/>
      <c r="H195" s="15"/>
      <c r="I195" s="15"/>
      <c r="J195" s="22"/>
      <c r="K195" s="22"/>
      <c r="L195" s="15"/>
      <c r="M195" s="15"/>
      <c r="N195" s="15"/>
      <c r="O195" s="15"/>
      <c r="P195" s="22"/>
      <c r="Q195" s="22"/>
      <c r="R195" s="22"/>
      <c r="AG195" s="20"/>
    </row>
    <row r="196" spans="1:33" ht="15.75" customHeight="1" x14ac:dyDescent="0.2">
      <c r="C196" s="22"/>
      <c r="D196" s="15"/>
      <c r="E196" s="15"/>
      <c r="F196" s="14"/>
      <c r="G196" s="14"/>
      <c r="H196" s="15"/>
      <c r="I196" s="15"/>
      <c r="J196" s="22"/>
      <c r="K196" s="22"/>
      <c r="L196" s="15"/>
      <c r="M196" s="15"/>
      <c r="N196" s="15"/>
      <c r="O196" s="15"/>
      <c r="P196" s="22"/>
      <c r="Q196" s="22"/>
      <c r="R196" s="22"/>
      <c r="AG196" s="20"/>
    </row>
    <row r="197" spans="1:33" ht="15.75" customHeight="1" x14ac:dyDescent="0.2">
      <c r="C197" s="22"/>
      <c r="D197" s="22"/>
      <c r="E197" s="22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</row>
    <row r="198" spans="1:33" ht="15.75" customHeight="1" x14ac:dyDescent="0.2">
      <c r="C198" s="22"/>
      <c r="D198" s="22"/>
      <c r="E198" s="22"/>
      <c r="F198" s="22"/>
      <c r="G198" s="22"/>
      <c r="H198" s="22"/>
      <c r="I198" s="22"/>
      <c r="J198" s="22"/>
      <c r="K198" s="22"/>
      <c r="L198" s="22"/>
      <c r="M198" s="22"/>
      <c r="N198" s="22"/>
      <c r="O198" s="22"/>
      <c r="P198" s="22"/>
      <c r="Q198" s="22"/>
      <c r="R198" s="22"/>
    </row>
    <row r="199" spans="1:33" ht="15.75" customHeight="1" x14ac:dyDescent="0.2">
      <c r="C199" s="22"/>
      <c r="D199" s="22"/>
      <c r="E199" s="22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</row>
    <row r="200" spans="1:33" ht="15.75" customHeight="1" x14ac:dyDescent="0.2">
      <c r="C200" s="22"/>
      <c r="D200" s="22"/>
      <c r="E200" s="22"/>
      <c r="F200" s="22"/>
      <c r="G200" s="22"/>
      <c r="H200" s="22"/>
      <c r="I200" s="22"/>
      <c r="J200" s="22"/>
      <c r="K200" s="22"/>
      <c r="L200" s="22"/>
      <c r="M200" s="22"/>
      <c r="N200" s="22"/>
      <c r="O200" s="22"/>
      <c r="P200" s="22"/>
      <c r="Q200" s="22"/>
      <c r="R200" s="22"/>
    </row>
    <row r="201" spans="1:33" ht="15.75" customHeight="1" x14ac:dyDescent="0.2">
      <c r="C201" s="22"/>
      <c r="D201" s="22"/>
      <c r="E201" s="22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</row>
    <row r="202" spans="1:33" ht="15.75" customHeight="1" x14ac:dyDescent="0.2">
      <c r="C202" s="22"/>
      <c r="D202" s="22"/>
      <c r="E202" s="22"/>
      <c r="F202" s="22"/>
      <c r="G202" s="22"/>
      <c r="H202" s="22"/>
      <c r="I202" s="22"/>
      <c r="J202" s="22"/>
      <c r="K202" s="22"/>
      <c r="L202" s="22"/>
      <c r="M202" s="22"/>
      <c r="N202" s="22"/>
      <c r="O202" s="22"/>
      <c r="P202" s="22"/>
      <c r="Q202" s="22"/>
      <c r="R202" s="22"/>
    </row>
    <row r="203" spans="1:33" ht="15.75" customHeight="1" x14ac:dyDescent="0.2">
      <c r="C203" s="22"/>
      <c r="D203" s="22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</row>
    <row r="204" spans="1:33" ht="15.75" customHeight="1" x14ac:dyDescent="0.2">
      <c r="C204" s="22"/>
      <c r="D204" s="22"/>
      <c r="E204" s="22"/>
      <c r="F204" s="22"/>
      <c r="G204" s="22"/>
      <c r="H204" s="22"/>
      <c r="I204" s="22"/>
      <c r="J204" s="22"/>
      <c r="K204" s="22"/>
      <c r="L204" s="22"/>
      <c r="M204" s="22"/>
      <c r="N204" s="22"/>
      <c r="O204" s="22"/>
      <c r="P204" s="22"/>
      <c r="Q204" s="22"/>
      <c r="R204" s="22"/>
    </row>
    <row r="205" spans="1:33" ht="15.75" customHeight="1" x14ac:dyDescent="0.2">
      <c r="C205" s="22"/>
      <c r="D205" s="22"/>
      <c r="E205" s="22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</row>
    <row r="206" spans="1:33" ht="15.75" customHeight="1" x14ac:dyDescent="0.2">
      <c r="C206" s="22"/>
      <c r="D206" s="22"/>
      <c r="E206" s="22"/>
      <c r="F206" s="22"/>
      <c r="G206" s="22"/>
      <c r="H206" s="22"/>
      <c r="I206" s="22"/>
      <c r="J206" s="22"/>
      <c r="K206" s="22"/>
      <c r="L206" s="22"/>
      <c r="M206" s="22"/>
      <c r="N206" s="22"/>
      <c r="O206" s="22"/>
      <c r="P206" s="22"/>
      <c r="Q206" s="22"/>
      <c r="R206" s="22"/>
    </row>
    <row r="207" spans="1:33" ht="15.75" customHeight="1" x14ac:dyDescent="0.2">
      <c r="C207" s="22"/>
      <c r="D207" s="22"/>
      <c r="E207" s="22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</row>
    <row r="208" spans="1:33" ht="15.75" customHeight="1" x14ac:dyDescent="0.2">
      <c r="C208" s="22"/>
      <c r="D208" s="22"/>
      <c r="E208" s="22"/>
      <c r="F208" s="22"/>
      <c r="G208" s="22"/>
      <c r="H208" s="22"/>
      <c r="I208" s="22"/>
      <c r="J208" s="22"/>
      <c r="K208" s="22"/>
      <c r="L208" s="22"/>
      <c r="M208" s="22"/>
      <c r="N208" s="22"/>
      <c r="O208" s="22"/>
      <c r="P208" s="22"/>
      <c r="Q208" s="22"/>
      <c r="R208" s="22"/>
    </row>
    <row r="209" spans="3:18" ht="15.75" customHeight="1" x14ac:dyDescent="0.2">
      <c r="C209" s="22"/>
      <c r="D209" s="22"/>
      <c r="E209" s="22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</row>
    <row r="210" spans="3:18" ht="15.75" customHeight="1" x14ac:dyDescent="0.2">
      <c r="C210" s="22"/>
      <c r="D210" s="22"/>
      <c r="E210" s="22"/>
      <c r="F210" s="22"/>
      <c r="G210" s="22"/>
      <c r="H210" s="22"/>
      <c r="I210" s="22"/>
      <c r="J210" s="22"/>
      <c r="K210" s="22"/>
      <c r="L210" s="22"/>
      <c r="M210" s="22"/>
      <c r="N210" s="22"/>
      <c r="O210" s="22"/>
      <c r="P210" s="22"/>
      <c r="Q210" s="22"/>
      <c r="R210" s="22"/>
    </row>
    <row r="211" spans="3:18" ht="15.75" customHeight="1" x14ac:dyDescent="0.2">
      <c r="C211" s="22"/>
      <c r="D211" s="22"/>
      <c r="E211" s="22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</row>
    <row r="212" spans="3:18" ht="15.75" customHeight="1" x14ac:dyDescent="0.2">
      <c r="C212" s="22"/>
      <c r="D212" s="22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  <c r="R212" s="22"/>
    </row>
    <row r="213" spans="3:18" ht="15.75" customHeight="1" x14ac:dyDescent="0.2">
      <c r="C213" s="22"/>
      <c r="D213" s="22"/>
      <c r="E213" s="22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</row>
    <row r="214" spans="3:18" ht="15.75" customHeight="1" x14ac:dyDescent="0.2">
      <c r="C214" s="22"/>
      <c r="D214" s="22"/>
      <c r="E214" s="22"/>
      <c r="F214" s="22"/>
      <c r="G214" s="22"/>
      <c r="H214" s="22"/>
      <c r="I214" s="22"/>
      <c r="J214" s="22"/>
      <c r="K214" s="22"/>
      <c r="L214" s="22"/>
      <c r="M214" s="22"/>
      <c r="N214" s="22"/>
      <c r="O214" s="22"/>
      <c r="P214" s="22"/>
      <c r="Q214" s="22"/>
      <c r="R214" s="22"/>
    </row>
    <row r="215" spans="3:18" ht="15.75" customHeight="1" x14ac:dyDescent="0.2">
      <c r="C215" s="22"/>
      <c r="D215" s="22"/>
      <c r="E215" s="22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</row>
    <row r="216" spans="3:18" ht="15.75" customHeight="1" x14ac:dyDescent="0.2">
      <c r="C216" s="22"/>
      <c r="D216" s="22"/>
      <c r="E216" s="22"/>
      <c r="F216" s="22"/>
      <c r="G216" s="22"/>
      <c r="H216" s="22"/>
      <c r="I216" s="22"/>
      <c r="J216" s="22"/>
      <c r="K216" s="22"/>
      <c r="L216" s="22"/>
      <c r="M216" s="22"/>
      <c r="N216" s="22"/>
      <c r="O216" s="22"/>
      <c r="P216" s="22"/>
      <c r="Q216" s="22"/>
      <c r="R216" s="22"/>
    </row>
    <row r="217" spans="3:18" ht="15.75" customHeight="1" x14ac:dyDescent="0.2">
      <c r="C217" s="22"/>
      <c r="D217" s="22"/>
      <c r="E217" s="22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</row>
    <row r="218" spans="3:18" ht="15.75" customHeight="1" x14ac:dyDescent="0.2">
      <c r="C218" s="22"/>
      <c r="D218" s="22"/>
      <c r="E218" s="22"/>
      <c r="F218" s="22"/>
      <c r="G218" s="22"/>
      <c r="H218" s="22"/>
      <c r="I218" s="22"/>
      <c r="J218" s="22"/>
      <c r="K218" s="22"/>
      <c r="L218" s="22"/>
      <c r="M218" s="22"/>
      <c r="N218" s="22"/>
      <c r="O218" s="22"/>
      <c r="P218" s="22"/>
      <c r="Q218" s="22"/>
      <c r="R218" s="22"/>
    </row>
    <row r="219" spans="3:18" ht="15.75" customHeight="1" x14ac:dyDescent="0.2">
      <c r="C219" s="22"/>
      <c r="D219" s="22"/>
      <c r="E219" s="22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</row>
    <row r="220" spans="3:18" ht="15.75" customHeight="1" x14ac:dyDescent="0.2">
      <c r="C220" s="22"/>
      <c r="D220" s="22"/>
      <c r="E220" s="22"/>
      <c r="F220" s="22"/>
      <c r="G220" s="22"/>
      <c r="H220" s="22"/>
      <c r="I220" s="22"/>
      <c r="J220" s="22"/>
      <c r="K220" s="22"/>
      <c r="L220" s="22"/>
      <c r="M220" s="22"/>
      <c r="N220" s="22"/>
      <c r="O220" s="22"/>
      <c r="P220" s="22"/>
      <c r="Q220" s="22"/>
      <c r="R220" s="22"/>
    </row>
    <row r="221" spans="3:18" ht="15.75" customHeight="1" x14ac:dyDescent="0.15"/>
    <row r="222" spans="3:18" ht="15.75" customHeight="1" x14ac:dyDescent="0.15"/>
    <row r="223" spans="3:18" ht="15.75" customHeight="1" x14ac:dyDescent="0.15"/>
    <row r="224" spans="3:18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AG1000"/>
  <sheetViews>
    <sheetView tabSelected="1" workbookViewId="0">
      <pane xSplit="2" ySplit="3" topLeftCell="C4" activePane="bottomRight" state="frozen"/>
      <selection activeCell="C4" sqref="C4:XFD31"/>
      <selection pane="topRight" activeCell="C4" sqref="C4:XFD31"/>
      <selection pane="bottomLeft" activeCell="C4" sqref="C4:XFD31"/>
      <selection pane="bottomRight" activeCell="C4" sqref="C4:XFD31"/>
    </sheetView>
  </sheetViews>
  <sheetFormatPr baseColWidth="10" defaultColWidth="14.5" defaultRowHeight="15" customHeight="1" x14ac:dyDescent="0.15"/>
  <cols>
    <col min="1" max="1" width="14.83203125" customWidth="1"/>
    <col min="2" max="2" width="23.832031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6.83203125" customWidth="1"/>
    <col min="16" max="16" width="11" customWidth="1"/>
    <col min="17" max="18" width="8.5" customWidth="1"/>
    <col min="19" max="19" width="8.33203125" customWidth="1"/>
    <col min="20" max="20" width="11.5" customWidth="1"/>
    <col min="21" max="21" width="13.33203125" customWidth="1"/>
    <col min="22" max="22" width="13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29" t="str">
        <f ca="1">IFERROR(__xludf.DUMMYFUNCTION("IFERROR(VLOOKUP(B2,IMPORTRANGE(""https://docs.google.com/spreadsheets/d/1x0DhHglkXKoEBOD2MBsuK_EyIr1ouxD2ftIpqOYFa-k/edit?usp=sharing"",""OllieShops-SKU-Specific Info!B1:BJ7000""),4,FALSE),"""")"),"Inflatable Beer Pong No Cooler")</f>
        <v>Inflatable Beer Pong No Cooler</v>
      </c>
      <c r="B1" s="30"/>
      <c r="C1" s="31" t="s">
        <v>0</v>
      </c>
      <c r="D1" s="33" t="s">
        <v>1</v>
      </c>
      <c r="E1" s="33" t="s">
        <v>2</v>
      </c>
      <c r="F1" s="35" t="s">
        <v>3</v>
      </c>
      <c r="G1" s="35" t="s">
        <v>4</v>
      </c>
      <c r="H1" s="36" t="s">
        <v>5</v>
      </c>
      <c r="I1" s="33" t="s">
        <v>6</v>
      </c>
      <c r="J1" s="33" t="s">
        <v>7</v>
      </c>
      <c r="K1" s="33" t="s">
        <v>8</v>
      </c>
      <c r="L1" s="33" t="s">
        <v>9</v>
      </c>
      <c r="M1" s="40" t="s">
        <v>10</v>
      </c>
      <c r="N1" s="41" t="s">
        <v>11</v>
      </c>
      <c r="O1" s="33" t="s">
        <v>12</v>
      </c>
      <c r="P1" s="33" t="s">
        <v>13</v>
      </c>
      <c r="Q1" s="33" t="s">
        <v>14</v>
      </c>
      <c r="R1" s="33" t="s">
        <v>15</v>
      </c>
      <c r="S1" s="47" t="s">
        <v>16</v>
      </c>
      <c r="T1" s="42" t="s">
        <v>17</v>
      </c>
      <c r="U1" s="42" t="s">
        <v>18</v>
      </c>
      <c r="V1" s="42" t="s">
        <v>19</v>
      </c>
      <c r="W1" s="42" t="s">
        <v>20</v>
      </c>
      <c r="X1" s="42" t="s">
        <v>21</v>
      </c>
      <c r="Y1" s="42" t="s">
        <v>22</v>
      </c>
      <c r="Z1" s="42" t="s">
        <v>23</v>
      </c>
      <c r="AA1" s="42" t="s">
        <v>24</v>
      </c>
      <c r="AB1" s="42" t="s">
        <v>25</v>
      </c>
      <c r="AC1" s="42" t="s">
        <v>26</v>
      </c>
      <c r="AD1" s="44" t="s">
        <v>27</v>
      </c>
      <c r="AE1" s="45" t="s">
        <v>28</v>
      </c>
      <c r="AF1" s="46" t="s">
        <v>29</v>
      </c>
      <c r="AG1" s="45" t="s">
        <v>30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IFERROR(__xludf.DUMMYFUNCTION("IFERROR(VLOOKUP(B2,IMPORTRANGE(""https://docs.google.com/spreadsheets/d/1x0DhHglkXKoEBOD2MBsuK_EyIr1ouxD2ftIpqOYFa-k/edit?usp=sharing"",""OllieShops-SKU-Specific Info!B1:BJ7000""),3,FALSE),"""")"),"B019PC59SG")</f>
        <v>B019PC59SG</v>
      </c>
      <c r="B2" s="3" t="s">
        <v>129</v>
      </c>
      <c r="C2" s="32"/>
      <c r="D2" s="34"/>
      <c r="E2" s="32"/>
      <c r="F2" s="34"/>
      <c r="G2" s="34"/>
      <c r="H2" s="37"/>
      <c r="I2" s="34"/>
      <c r="J2" s="34"/>
      <c r="K2" s="37"/>
      <c r="L2" s="37"/>
      <c r="M2" s="37"/>
      <c r="N2" s="34"/>
      <c r="O2" s="34"/>
      <c r="P2" s="32"/>
      <c r="Q2" s="34"/>
      <c r="R2" s="34"/>
      <c r="S2" s="30"/>
      <c r="T2" s="30"/>
      <c r="U2" s="43"/>
      <c r="V2" s="43"/>
      <c r="W2" s="30"/>
      <c r="X2" s="30"/>
      <c r="Y2" s="30"/>
      <c r="Z2" s="30"/>
      <c r="AA2" s="43"/>
      <c r="AB2" s="43"/>
      <c r="AC2" s="43"/>
      <c r="AD2" s="43"/>
      <c r="AE2" s="30"/>
      <c r="AF2" s="30"/>
      <c r="AG2" s="30"/>
    </row>
    <row r="3" spans="1:33" ht="16" x14ac:dyDescent="0.15">
      <c r="A3" s="38" t="s">
        <v>32</v>
      </c>
      <c r="B3" s="39"/>
      <c r="C3" s="4">
        <f>((AE31+AF31)/0.85)*-1</f>
        <v>27.246796256684473</v>
      </c>
      <c r="D3" s="5">
        <f>SUM(D4:D99763)</f>
        <v>320</v>
      </c>
      <c r="E3" s="5"/>
      <c r="F3" s="6">
        <f t="shared" ref="F3:G3" si="0">SUM(F4:F99763)</f>
        <v>11505.69</v>
      </c>
      <c r="G3" s="6">
        <f t="shared" si="0"/>
        <v>0</v>
      </c>
      <c r="H3" s="7">
        <f>G3/F3*-1</f>
        <v>0</v>
      </c>
      <c r="I3" s="8">
        <f>J3/F3</f>
        <v>0.19416600440376361</v>
      </c>
      <c r="J3" s="6">
        <f>SUM(J4:J99763)</f>
        <v>2234.013855208339</v>
      </c>
      <c r="K3" s="6">
        <f>J3/D3</f>
        <v>6.9812932975260598</v>
      </c>
      <c r="L3" s="5"/>
      <c r="M3" s="9"/>
      <c r="N3" s="10"/>
      <c r="O3" s="5" t="str">
        <f ca="1">IFERROR(__xludf.DUMMYFUNCTION("IFERROR(VLOOKUP(B2,IMPORTRANGE(""https://docs.google.com/spreadsheets/d/1owCo6kL_VFQ5nPTdNogErmCBLjNiktT1m3SzTrxu3R0/edit#gid=2146806407"",""Ollie Shops - Compiled!b1:g5000""),2,FALSE),"""")"),"")</f>
        <v/>
      </c>
      <c r="P3" s="5"/>
      <c r="Q3" s="11"/>
      <c r="R3" s="11"/>
      <c r="S3" s="23"/>
      <c r="T3" s="10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10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10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5">
        <f>SUM(W4:W99763)</f>
        <v>0</v>
      </c>
      <c r="X3" s="7">
        <f>AVERAGE(X4:X99763)</f>
        <v>0</v>
      </c>
      <c r="Y3" s="6">
        <f>ROUND(AVERAGE(Y4:Y99763),2)</f>
        <v>0</v>
      </c>
      <c r="Z3" s="5"/>
      <c r="AA3" s="5"/>
      <c r="AB3" s="5"/>
      <c r="AC3" s="5"/>
      <c r="AD3" s="5"/>
      <c r="AE3" s="12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Info!B2:BZ7000""),36,false)),"""")*-1"),-0.87612045)</f>
        <v>-0.87612045000000005</v>
      </c>
      <c r="AG3" s="6">
        <f>SUM(AG4:AG99763)</f>
        <v>0</v>
      </c>
    </row>
    <row r="4" spans="1:33" s="52" customFormat="1" ht="15.75" hidden="1" customHeight="1" x14ac:dyDescent="0.2">
      <c r="A4" s="13" t="s">
        <v>33</v>
      </c>
      <c r="B4" s="13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48"/>
      <c r="T4" s="48"/>
      <c r="U4" s="49"/>
      <c r="V4" s="54"/>
      <c r="W4" s="48"/>
      <c r="X4" s="48"/>
      <c r="Y4" s="48"/>
      <c r="Z4" s="48"/>
      <c r="AA4" s="48"/>
      <c r="AB4" s="51"/>
      <c r="AC4" s="48"/>
      <c r="AD4" s="48"/>
      <c r="AE4" s="48"/>
      <c r="AF4" s="48"/>
      <c r="AG4" s="48"/>
    </row>
    <row r="5" spans="1:33" s="52" customFormat="1" ht="15.75" hidden="1" customHeight="1" x14ac:dyDescent="0.2">
      <c r="A5" s="13" t="s">
        <v>34</v>
      </c>
      <c r="B5" s="13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48"/>
      <c r="T5" s="48"/>
      <c r="U5" s="49"/>
      <c r="V5" s="54"/>
      <c r="W5" s="48"/>
      <c r="X5" s="48"/>
      <c r="Y5" s="48"/>
      <c r="Z5" s="48"/>
      <c r="AA5" s="48"/>
      <c r="AB5" s="51"/>
      <c r="AC5" s="48"/>
      <c r="AD5" s="48"/>
      <c r="AE5" s="48"/>
      <c r="AF5" s="48"/>
      <c r="AG5" s="48"/>
    </row>
    <row r="6" spans="1:33" s="52" customFormat="1" ht="15.75" hidden="1" customHeight="1" x14ac:dyDescent="0.2">
      <c r="A6" s="13" t="s">
        <v>35</v>
      </c>
      <c r="B6" s="13"/>
      <c r="C6" s="17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48"/>
      <c r="T6" s="48"/>
      <c r="U6" s="49"/>
      <c r="V6" s="54"/>
      <c r="W6" s="48"/>
      <c r="X6" s="48"/>
      <c r="Y6" s="48"/>
      <c r="Z6" s="48"/>
      <c r="AA6" s="48"/>
      <c r="AB6" s="51"/>
      <c r="AC6" s="48"/>
      <c r="AD6" s="48"/>
      <c r="AE6" s="48"/>
      <c r="AF6" s="48"/>
      <c r="AG6" s="48"/>
    </row>
    <row r="7" spans="1:33" s="52" customFormat="1" ht="15.75" hidden="1" customHeight="1" x14ac:dyDescent="0.2">
      <c r="A7" s="13" t="s">
        <v>36</v>
      </c>
      <c r="B7" s="13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48"/>
      <c r="T7" s="48"/>
      <c r="U7" s="49"/>
      <c r="V7" s="54"/>
      <c r="W7" s="48"/>
      <c r="X7" s="48"/>
      <c r="Y7" s="48"/>
      <c r="Z7" s="48"/>
      <c r="AA7" s="48"/>
      <c r="AB7" s="51"/>
      <c r="AC7" s="48"/>
      <c r="AD7" s="48"/>
      <c r="AE7" s="48"/>
      <c r="AF7" s="48"/>
      <c r="AG7" s="48"/>
    </row>
    <row r="8" spans="1:33" s="52" customFormat="1" ht="15.75" hidden="1" customHeight="1" x14ac:dyDescent="0.2">
      <c r="A8" s="13" t="s">
        <v>37</v>
      </c>
      <c r="B8" s="13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48"/>
      <c r="T8" s="48"/>
      <c r="U8" s="49"/>
      <c r="V8" s="54"/>
      <c r="W8" s="48"/>
      <c r="X8" s="48"/>
      <c r="Y8" s="48"/>
      <c r="Z8" s="48"/>
      <c r="AA8" s="48"/>
      <c r="AB8" s="51"/>
      <c r="AC8" s="48"/>
      <c r="AD8" s="48"/>
      <c r="AE8" s="48"/>
      <c r="AF8" s="48"/>
      <c r="AG8" s="48"/>
    </row>
    <row r="9" spans="1:33" s="52" customFormat="1" ht="15.75" hidden="1" customHeight="1" x14ac:dyDescent="0.2">
      <c r="A9" s="13" t="s">
        <v>38</v>
      </c>
      <c r="B9" s="13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48"/>
      <c r="T9" s="48"/>
      <c r="U9" s="49"/>
      <c r="V9" s="54"/>
      <c r="W9" s="48"/>
      <c r="X9" s="48"/>
      <c r="Y9" s="48"/>
      <c r="Z9" s="48"/>
      <c r="AA9" s="48"/>
      <c r="AB9" s="51"/>
      <c r="AC9" s="48"/>
      <c r="AD9" s="48"/>
      <c r="AE9" s="48"/>
      <c r="AF9" s="48"/>
      <c r="AG9" s="48"/>
    </row>
    <row r="10" spans="1:33" s="52" customFormat="1" ht="15.75" hidden="1" customHeight="1" x14ac:dyDescent="0.2">
      <c r="A10" s="13" t="s">
        <v>39</v>
      </c>
      <c r="B10" s="13"/>
      <c r="C10" s="17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48"/>
      <c r="T10" s="48"/>
      <c r="U10" s="49"/>
      <c r="V10" s="54"/>
      <c r="W10" s="48"/>
      <c r="X10" s="48"/>
      <c r="Y10" s="48"/>
      <c r="Z10" s="48"/>
      <c r="AA10" s="48"/>
      <c r="AB10" s="51"/>
      <c r="AC10" s="48"/>
      <c r="AD10" s="48"/>
      <c r="AE10" s="48"/>
      <c r="AF10" s="48"/>
      <c r="AG10" s="48"/>
    </row>
    <row r="11" spans="1:33" s="52" customFormat="1" ht="15.75" hidden="1" customHeight="1" x14ac:dyDescent="0.2">
      <c r="A11" s="13" t="s">
        <v>40</v>
      </c>
      <c r="B11" s="13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48"/>
      <c r="T11" s="48"/>
      <c r="U11" s="49"/>
      <c r="V11" s="54"/>
      <c r="W11" s="48"/>
      <c r="X11" s="48"/>
      <c r="Y11" s="48"/>
      <c r="Z11" s="48"/>
      <c r="AA11" s="48"/>
      <c r="AB11" s="51"/>
      <c r="AC11" s="48"/>
      <c r="AD11" s="48"/>
      <c r="AE11" s="48"/>
      <c r="AF11" s="48"/>
      <c r="AG11" s="48"/>
    </row>
    <row r="12" spans="1:33" s="52" customFormat="1" ht="15.75" hidden="1" customHeight="1" x14ac:dyDescent="0.2">
      <c r="A12" s="13" t="s">
        <v>41</v>
      </c>
      <c r="B12" s="13"/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48"/>
      <c r="T12" s="48"/>
      <c r="U12" s="49"/>
      <c r="V12" s="54"/>
      <c r="W12" s="48"/>
      <c r="X12" s="48"/>
      <c r="Y12" s="48"/>
      <c r="Z12" s="48"/>
      <c r="AA12" s="48"/>
      <c r="AB12" s="51"/>
      <c r="AC12" s="48"/>
      <c r="AD12" s="48"/>
      <c r="AE12" s="48"/>
      <c r="AF12" s="48"/>
      <c r="AG12" s="48"/>
    </row>
    <row r="13" spans="1:33" s="52" customFormat="1" ht="15.75" hidden="1" customHeight="1" x14ac:dyDescent="0.2">
      <c r="A13" s="13" t="s">
        <v>42</v>
      </c>
      <c r="B13" s="13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48"/>
      <c r="T13" s="48"/>
      <c r="U13" s="49"/>
      <c r="V13" s="54"/>
      <c r="W13" s="48"/>
      <c r="X13" s="48"/>
      <c r="Y13" s="48"/>
      <c r="Z13" s="48"/>
      <c r="AA13" s="48"/>
      <c r="AB13" s="51"/>
      <c r="AC13" s="48"/>
      <c r="AD13" s="48"/>
      <c r="AE13" s="48"/>
      <c r="AF13" s="48"/>
      <c r="AG13" s="48"/>
    </row>
    <row r="14" spans="1:33" s="52" customFormat="1" ht="15.75" hidden="1" customHeight="1" x14ac:dyDescent="0.2">
      <c r="A14" s="13" t="s">
        <v>43</v>
      </c>
      <c r="B14" s="13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48"/>
      <c r="T14" s="48"/>
      <c r="U14" s="49"/>
      <c r="V14" s="54"/>
      <c r="W14" s="48"/>
      <c r="X14" s="48"/>
      <c r="Y14" s="48"/>
      <c r="Z14" s="48"/>
      <c r="AA14" s="48"/>
      <c r="AB14" s="51"/>
      <c r="AC14" s="48"/>
      <c r="AD14" s="48"/>
      <c r="AE14" s="48"/>
      <c r="AF14" s="48"/>
      <c r="AG14" s="48"/>
    </row>
    <row r="15" spans="1:33" s="52" customFormat="1" ht="15.75" hidden="1" customHeight="1" x14ac:dyDescent="0.2">
      <c r="A15" s="13" t="s">
        <v>44</v>
      </c>
      <c r="B15" s="13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48"/>
      <c r="T15" s="48"/>
      <c r="U15" s="49"/>
      <c r="V15" s="54"/>
      <c r="W15" s="48"/>
      <c r="X15" s="48"/>
      <c r="Y15" s="48"/>
      <c r="Z15" s="48"/>
      <c r="AA15" s="48"/>
      <c r="AB15" s="51"/>
      <c r="AC15" s="48"/>
      <c r="AD15" s="48"/>
      <c r="AE15" s="48"/>
      <c r="AF15" s="48"/>
      <c r="AG15" s="48"/>
    </row>
    <row r="16" spans="1:33" s="52" customFormat="1" ht="15.75" hidden="1" customHeight="1" x14ac:dyDescent="0.2">
      <c r="A16" s="13" t="s">
        <v>45</v>
      </c>
      <c r="B16" s="13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48"/>
      <c r="T16" s="48"/>
      <c r="U16" s="49"/>
      <c r="V16" s="54"/>
      <c r="W16" s="48"/>
      <c r="X16" s="48"/>
      <c r="Y16" s="48"/>
      <c r="Z16" s="48"/>
      <c r="AA16" s="48"/>
      <c r="AB16" s="51"/>
      <c r="AC16" s="48"/>
      <c r="AD16" s="48"/>
      <c r="AE16" s="48"/>
      <c r="AF16" s="48"/>
      <c r="AG16" s="48"/>
    </row>
    <row r="17" spans="1:33" s="52" customFormat="1" ht="15.75" hidden="1" customHeight="1" x14ac:dyDescent="0.2">
      <c r="A17" s="13" t="s">
        <v>46</v>
      </c>
      <c r="B17" s="13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48"/>
      <c r="T17" s="48"/>
      <c r="U17" s="49"/>
      <c r="V17" s="54"/>
      <c r="W17" s="48"/>
      <c r="X17" s="48"/>
      <c r="Y17" s="48"/>
      <c r="Z17" s="48"/>
      <c r="AA17" s="48"/>
      <c r="AB17" s="51"/>
      <c r="AC17" s="48"/>
      <c r="AD17" s="48"/>
      <c r="AE17" s="48"/>
      <c r="AF17" s="48"/>
      <c r="AG17" s="48"/>
    </row>
    <row r="18" spans="1:33" s="52" customFormat="1" ht="15.75" hidden="1" customHeight="1" x14ac:dyDescent="0.2">
      <c r="A18" s="13" t="s">
        <v>47</v>
      </c>
      <c r="B18" s="13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48"/>
      <c r="T18" s="48"/>
      <c r="U18" s="49"/>
      <c r="V18" s="54"/>
      <c r="W18" s="48"/>
      <c r="X18" s="48"/>
      <c r="Y18" s="48"/>
      <c r="Z18" s="48"/>
      <c r="AA18" s="48"/>
      <c r="AB18" s="51"/>
      <c r="AC18" s="48"/>
      <c r="AD18" s="48"/>
      <c r="AE18" s="48"/>
      <c r="AF18" s="48"/>
      <c r="AG18" s="48"/>
    </row>
    <row r="19" spans="1:33" s="52" customFormat="1" ht="15.75" hidden="1" customHeight="1" x14ac:dyDescent="0.2">
      <c r="A19" s="13" t="s">
        <v>83</v>
      </c>
      <c r="B19" s="13"/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48"/>
      <c r="T19" s="48"/>
      <c r="U19" s="49"/>
      <c r="V19" s="54"/>
      <c r="W19" s="48"/>
      <c r="X19" s="48"/>
      <c r="Y19" s="48"/>
      <c r="Z19" s="48"/>
      <c r="AA19" s="48"/>
      <c r="AB19" s="51"/>
      <c r="AC19" s="48"/>
      <c r="AD19" s="48"/>
      <c r="AE19" s="48"/>
      <c r="AF19" s="48"/>
      <c r="AG19" s="48"/>
    </row>
    <row r="20" spans="1:33" s="52" customFormat="1" ht="15.75" hidden="1" customHeight="1" x14ac:dyDescent="0.2">
      <c r="A20" s="13" t="s">
        <v>49</v>
      </c>
      <c r="B20" s="13"/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48"/>
      <c r="T20" s="48"/>
      <c r="U20" s="49"/>
      <c r="V20" s="54"/>
      <c r="W20" s="48"/>
      <c r="X20" s="48"/>
      <c r="Y20" s="48"/>
      <c r="Z20" s="48"/>
      <c r="AA20" s="48"/>
      <c r="AB20" s="51"/>
      <c r="AC20" s="48"/>
      <c r="AD20" s="48"/>
      <c r="AE20" s="48"/>
      <c r="AF20" s="48"/>
      <c r="AG20" s="48"/>
    </row>
    <row r="21" spans="1:33" s="52" customFormat="1" ht="15.75" hidden="1" customHeight="1" x14ac:dyDescent="0.2">
      <c r="A21" s="13" t="s">
        <v>50</v>
      </c>
      <c r="B21" s="13"/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48"/>
      <c r="T21" s="48"/>
      <c r="U21" s="49"/>
      <c r="V21" s="54"/>
      <c r="W21" s="48"/>
      <c r="X21" s="48"/>
      <c r="Y21" s="48"/>
      <c r="Z21" s="48"/>
      <c r="AA21" s="48"/>
      <c r="AB21" s="51"/>
      <c r="AC21" s="48"/>
      <c r="AD21" s="48"/>
      <c r="AE21" s="48"/>
      <c r="AF21" s="48"/>
      <c r="AG21" s="48"/>
    </row>
    <row r="22" spans="1:33" s="52" customFormat="1" ht="15.75" hidden="1" customHeight="1" x14ac:dyDescent="0.2">
      <c r="A22" s="13" t="s">
        <v>51</v>
      </c>
      <c r="B22" s="13"/>
      <c r="C22" s="17"/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48"/>
      <c r="T22" s="48"/>
      <c r="U22" s="49"/>
      <c r="V22" s="54"/>
      <c r="W22" s="48"/>
      <c r="X22" s="48"/>
      <c r="Y22" s="48"/>
      <c r="Z22" s="48"/>
      <c r="AA22" s="48"/>
      <c r="AB22" s="51"/>
      <c r="AC22" s="48"/>
      <c r="AD22" s="48"/>
      <c r="AE22" s="48"/>
      <c r="AF22" s="48"/>
      <c r="AG22" s="48"/>
    </row>
    <row r="23" spans="1:33" s="52" customFormat="1" ht="15.75" hidden="1" customHeight="1" x14ac:dyDescent="0.2">
      <c r="A23" s="13" t="s">
        <v>52</v>
      </c>
      <c r="B23" s="13"/>
      <c r="C23" s="17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48"/>
      <c r="T23" s="48"/>
      <c r="U23" s="49"/>
      <c r="V23" s="54"/>
      <c r="W23" s="48"/>
      <c r="X23" s="48"/>
      <c r="Y23" s="48"/>
      <c r="Z23" s="48"/>
      <c r="AA23" s="48"/>
      <c r="AB23" s="51"/>
      <c r="AC23" s="48"/>
      <c r="AD23" s="48"/>
      <c r="AE23" s="48"/>
      <c r="AF23" s="48"/>
      <c r="AG23" s="48"/>
    </row>
    <row r="24" spans="1:33" s="52" customFormat="1" ht="15.75" hidden="1" customHeight="1" x14ac:dyDescent="0.2">
      <c r="A24" s="13" t="s">
        <v>53</v>
      </c>
      <c r="B24" s="13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48"/>
      <c r="T24" s="48"/>
      <c r="U24" s="49"/>
      <c r="V24" s="54"/>
      <c r="W24" s="48"/>
      <c r="X24" s="48"/>
      <c r="Y24" s="48"/>
      <c r="Z24" s="48"/>
      <c r="AA24" s="48"/>
      <c r="AB24" s="51"/>
      <c r="AC24" s="48"/>
      <c r="AD24" s="48"/>
      <c r="AE24" s="48"/>
      <c r="AF24" s="48"/>
      <c r="AG24" s="48"/>
    </row>
    <row r="25" spans="1:33" s="52" customFormat="1" ht="15.75" customHeight="1" x14ac:dyDescent="0.2">
      <c r="A25" s="13" t="s">
        <v>54</v>
      </c>
      <c r="B25" s="13"/>
      <c r="C25" s="17">
        <f t="shared" ref="C25:C31" si="1">IFERROR(F25/D25," - ")</f>
        <v>34.35</v>
      </c>
      <c r="D25" s="17">
        <v>1</v>
      </c>
      <c r="E25" s="17">
        <v>0</v>
      </c>
      <c r="F25" s="17">
        <v>34.35</v>
      </c>
      <c r="G25" s="17">
        <v>0</v>
      </c>
      <c r="H25" s="17">
        <f t="shared" ref="H25:H31" si="2">G25/F25*-1</f>
        <v>0</v>
      </c>
      <c r="I25" s="17">
        <f t="shared" ref="I25:I31" si="3">J25/F25</f>
        <v>0.19462372634643382</v>
      </c>
      <c r="J25" s="17">
        <f t="shared" ref="J25:J31" si="4">F25*0.85+G25+AF25*D25+D25*AE25+AG25+AD25</f>
        <v>6.6853250000000024</v>
      </c>
      <c r="K25" s="17">
        <f t="shared" ref="K25:K31" si="5">J25/D25</f>
        <v>6.6853250000000024</v>
      </c>
      <c r="L25" s="17">
        <v>0</v>
      </c>
      <c r="M25" s="17" t="str">
        <f t="shared" ref="M25:M31" si="6">IFERROR(D25/L25,"-")</f>
        <v>-</v>
      </c>
      <c r="N25" s="17">
        <v>184</v>
      </c>
      <c r="O25" s="17">
        <f t="shared" ref="O25:P25" si="7">D25/7</f>
        <v>0.14285714285714285</v>
      </c>
      <c r="P25" s="17">
        <f t="shared" si="7"/>
        <v>0</v>
      </c>
      <c r="Q25" s="17">
        <f t="shared" ref="Q25:Q31" si="8">ROUNDDOWN(N25/(O25+P25),0)</f>
        <v>1288</v>
      </c>
      <c r="R25" s="17"/>
      <c r="S25" s="48">
        <v>0</v>
      </c>
      <c r="T25" s="48" t="s">
        <v>56</v>
      </c>
      <c r="U25" s="49" t="s">
        <v>56</v>
      </c>
      <c r="V25" s="54" t="s">
        <v>56</v>
      </c>
      <c r="W25" s="48">
        <v>0</v>
      </c>
      <c r="X25" s="48">
        <f t="shared" ref="X25:X31" si="9">IFERROR(W25/D25,0)</f>
        <v>0</v>
      </c>
      <c r="Y25" s="48">
        <f t="shared" ref="Y25:Y31" si="10">IFERROR(G25/(W25+Z25)*-1,0)</f>
        <v>0</v>
      </c>
      <c r="Z25" s="48">
        <v>0</v>
      </c>
      <c r="AA25" s="48" t="s">
        <v>57</v>
      </c>
      <c r="AB25" s="51">
        <f t="shared" ref="AB25:AB31" si="11">IF(OR(AA25="UsLargeStandardSize",AA25="UsSmallStandardSize"),-0.69,-0.48)</f>
        <v>-0.69</v>
      </c>
      <c r="AC25" s="48">
        <v>0.15375</v>
      </c>
      <c r="AD25" s="48">
        <f t="shared" ref="AD25:AD31" si="12">IFERROR(AB25*AC25*D25*2,0)</f>
        <v>-0.21217499999999997</v>
      </c>
      <c r="AE25" s="48">
        <v>-5.42</v>
      </c>
      <c r="AF25" s="48">
        <v>-16.88</v>
      </c>
      <c r="AG25" s="48">
        <v>0</v>
      </c>
    </row>
    <row r="26" spans="1:33" s="52" customFormat="1" ht="15.75" customHeight="1" x14ac:dyDescent="0.2">
      <c r="A26" s="13" t="s">
        <v>58</v>
      </c>
      <c r="B26" s="13" t="s">
        <v>123</v>
      </c>
      <c r="C26" s="17">
        <f t="shared" si="1"/>
        <v>34.99</v>
      </c>
      <c r="D26" s="17">
        <v>8</v>
      </c>
      <c r="E26" s="17">
        <v>0</v>
      </c>
      <c r="F26" s="17">
        <v>279.92</v>
      </c>
      <c r="G26" s="17">
        <v>0</v>
      </c>
      <c r="H26" s="17">
        <f t="shared" si="2"/>
        <v>0</v>
      </c>
      <c r="I26" s="17">
        <f t="shared" si="3"/>
        <v>0.17597755473425367</v>
      </c>
      <c r="J26" s="17">
        <f t="shared" si="4"/>
        <v>49.259637121212286</v>
      </c>
      <c r="K26" s="17">
        <f t="shared" si="5"/>
        <v>6.1574546401515358</v>
      </c>
      <c r="L26" s="17">
        <v>134</v>
      </c>
      <c r="M26" s="17">
        <f t="shared" si="6"/>
        <v>5.9701492537313432E-2</v>
      </c>
      <c r="N26" s="17">
        <v>177</v>
      </c>
      <c r="O26" s="17">
        <f t="shared" ref="O26:P26" si="13">D26/7</f>
        <v>1.1428571428571428</v>
      </c>
      <c r="P26" s="17">
        <f t="shared" si="13"/>
        <v>0</v>
      </c>
      <c r="Q26" s="17">
        <f t="shared" si="8"/>
        <v>154</v>
      </c>
      <c r="R26" s="17"/>
      <c r="S26" s="48">
        <v>1.648351648351648E-2</v>
      </c>
      <c r="T26" s="48" t="s">
        <v>56</v>
      </c>
      <c r="U26" s="49" t="s">
        <v>56</v>
      </c>
      <c r="V26" s="54" t="s">
        <v>56</v>
      </c>
      <c r="W26" s="48">
        <v>0</v>
      </c>
      <c r="X26" s="48">
        <f t="shared" si="9"/>
        <v>0</v>
      </c>
      <c r="Y26" s="48">
        <f t="shared" si="10"/>
        <v>0</v>
      </c>
      <c r="Z26" s="48">
        <v>0</v>
      </c>
      <c r="AA26" s="48" t="s">
        <v>57</v>
      </c>
      <c r="AB26" s="51">
        <f t="shared" si="11"/>
        <v>-0.69</v>
      </c>
      <c r="AC26" s="48">
        <v>0.30744097222222222</v>
      </c>
      <c r="AD26" s="48">
        <f t="shared" si="12"/>
        <v>-3.3941483333333329</v>
      </c>
      <c r="AE26" s="48">
        <v>-6.28</v>
      </c>
      <c r="AF26" s="48">
        <v>-16.879776818181799</v>
      </c>
      <c r="AG26" s="48">
        <v>0</v>
      </c>
    </row>
    <row r="27" spans="1:33" s="52" customFormat="1" ht="15.75" customHeight="1" x14ac:dyDescent="0.2">
      <c r="A27" s="13" t="s">
        <v>60</v>
      </c>
      <c r="B27" s="13" t="s">
        <v>123</v>
      </c>
      <c r="C27" s="17">
        <f t="shared" si="1"/>
        <v>35.796451612903226</v>
      </c>
      <c r="D27" s="17">
        <v>62</v>
      </c>
      <c r="E27" s="17">
        <v>0</v>
      </c>
      <c r="F27" s="17">
        <v>2219.38</v>
      </c>
      <c r="G27" s="17">
        <v>0</v>
      </c>
      <c r="H27" s="17">
        <f t="shared" si="2"/>
        <v>0</v>
      </c>
      <c r="I27" s="17">
        <f t="shared" si="3"/>
        <v>0.19116248127377689</v>
      </c>
      <c r="J27" s="17">
        <f t="shared" si="4"/>
        <v>424.26218768939498</v>
      </c>
      <c r="K27" s="17">
        <f t="shared" si="5"/>
        <v>6.8429385111192742</v>
      </c>
      <c r="L27" s="17">
        <v>166</v>
      </c>
      <c r="M27" s="17">
        <f t="shared" si="6"/>
        <v>0.37349397590361444</v>
      </c>
      <c r="N27" s="17">
        <v>305</v>
      </c>
      <c r="O27" s="17">
        <f t="shared" ref="O27:P27" si="14">D27/7</f>
        <v>8.8571428571428577</v>
      </c>
      <c r="P27" s="17">
        <f t="shared" si="14"/>
        <v>0</v>
      </c>
      <c r="Q27" s="17">
        <f t="shared" si="8"/>
        <v>34</v>
      </c>
      <c r="R27" s="17"/>
      <c r="S27" s="48">
        <v>0.20261437908496729</v>
      </c>
      <c r="T27" s="48" t="s">
        <v>56</v>
      </c>
      <c r="U27" s="49" t="s">
        <v>56</v>
      </c>
      <c r="V27" s="54" t="s">
        <v>56</v>
      </c>
      <c r="W27" s="48">
        <v>0</v>
      </c>
      <c r="X27" s="48">
        <f t="shared" si="9"/>
        <v>0</v>
      </c>
      <c r="Y27" s="48">
        <f t="shared" si="10"/>
        <v>0</v>
      </c>
      <c r="Z27" s="48">
        <v>0</v>
      </c>
      <c r="AA27" s="48" t="s">
        <v>57</v>
      </c>
      <c r="AB27" s="51">
        <f t="shared" si="11"/>
        <v>-0.69</v>
      </c>
      <c r="AC27" s="48">
        <v>0.30744097222222222</v>
      </c>
      <c r="AD27" s="48">
        <f t="shared" si="12"/>
        <v>-26.30464958333333</v>
      </c>
      <c r="AE27" s="48">
        <v>-6.28</v>
      </c>
      <c r="AF27" s="48">
        <v>-16.879776818181799</v>
      </c>
      <c r="AG27" s="48">
        <v>0</v>
      </c>
    </row>
    <row r="28" spans="1:33" s="52" customFormat="1" ht="15.75" customHeight="1" x14ac:dyDescent="0.2">
      <c r="A28" s="13" t="s">
        <v>61</v>
      </c>
      <c r="B28" s="13" t="s">
        <v>123</v>
      </c>
      <c r="C28" s="17">
        <f t="shared" si="1"/>
        <v>36.281666666666666</v>
      </c>
      <c r="D28" s="17">
        <v>72</v>
      </c>
      <c r="E28" s="17">
        <v>0</v>
      </c>
      <c r="F28" s="17">
        <v>2612.2800000000002</v>
      </c>
      <c r="G28" s="17">
        <v>0</v>
      </c>
      <c r="H28" s="17">
        <f t="shared" si="2"/>
        <v>0</v>
      </c>
      <c r="I28" s="17">
        <f t="shared" si="3"/>
        <v>0.19997348450047869</v>
      </c>
      <c r="J28" s="17">
        <f t="shared" si="4"/>
        <v>522.38673409091052</v>
      </c>
      <c r="K28" s="17">
        <f t="shared" si="5"/>
        <v>7.2553713068182013</v>
      </c>
      <c r="L28" s="17">
        <v>192</v>
      </c>
      <c r="M28" s="17">
        <f t="shared" si="6"/>
        <v>0.375</v>
      </c>
      <c r="N28" s="17">
        <v>229</v>
      </c>
      <c r="O28" s="17">
        <f t="shared" ref="O28:P28" si="15">D28/7</f>
        <v>10.285714285714286</v>
      </c>
      <c r="P28" s="17">
        <f t="shared" si="15"/>
        <v>0</v>
      </c>
      <c r="Q28" s="17">
        <f t="shared" si="8"/>
        <v>22</v>
      </c>
      <c r="R28" s="17"/>
      <c r="S28" s="48">
        <v>0.88095238095238093</v>
      </c>
      <c r="T28" s="48" t="s">
        <v>56</v>
      </c>
      <c r="U28" s="49" t="s">
        <v>56</v>
      </c>
      <c r="V28" s="54" t="s">
        <v>56</v>
      </c>
      <c r="W28" s="48">
        <v>0</v>
      </c>
      <c r="X28" s="48">
        <f t="shared" si="9"/>
        <v>0</v>
      </c>
      <c r="Y28" s="48">
        <f t="shared" si="10"/>
        <v>0</v>
      </c>
      <c r="Z28" s="48">
        <v>0</v>
      </c>
      <c r="AA28" s="48" t="s">
        <v>57</v>
      </c>
      <c r="AB28" s="51">
        <f t="shared" si="11"/>
        <v>-0.69</v>
      </c>
      <c r="AC28" s="48">
        <v>0.30744097222222222</v>
      </c>
      <c r="AD28" s="48">
        <f t="shared" si="12"/>
        <v>-30.547334999999997</v>
      </c>
      <c r="AE28" s="48">
        <v>-6.28</v>
      </c>
      <c r="AF28" s="48">
        <v>-16.879776818181799</v>
      </c>
      <c r="AG28" s="48">
        <v>0</v>
      </c>
    </row>
    <row r="29" spans="1:33" s="52" customFormat="1" ht="15.75" customHeight="1" x14ac:dyDescent="0.2">
      <c r="A29" s="13" t="s">
        <v>62</v>
      </c>
      <c r="B29" s="13" t="s">
        <v>123</v>
      </c>
      <c r="C29" s="17">
        <f t="shared" si="1"/>
        <v>35.896666666666668</v>
      </c>
      <c r="D29" s="17">
        <v>123</v>
      </c>
      <c r="E29" s="17">
        <v>0</v>
      </c>
      <c r="F29" s="17">
        <v>4415.29</v>
      </c>
      <c r="G29" s="17">
        <v>0</v>
      </c>
      <c r="H29" s="17">
        <f t="shared" si="2"/>
        <v>0</v>
      </c>
      <c r="I29" s="17">
        <f t="shared" si="3"/>
        <v>0.1930018007285226</v>
      </c>
      <c r="J29" s="17">
        <f t="shared" si="4"/>
        <v>852.15892073863859</v>
      </c>
      <c r="K29" s="17">
        <f t="shared" si="5"/>
        <v>6.9281213068182002</v>
      </c>
      <c r="L29" s="17">
        <v>211</v>
      </c>
      <c r="M29" s="17">
        <f t="shared" si="6"/>
        <v>0.58293838862559244</v>
      </c>
      <c r="N29" s="17">
        <v>86</v>
      </c>
      <c r="O29" s="17">
        <f t="shared" ref="O29:P29" si="16">D29/7</f>
        <v>17.571428571428573</v>
      </c>
      <c r="P29" s="17">
        <f t="shared" si="16"/>
        <v>0</v>
      </c>
      <c r="Q29" s="17">
        <f t="shared" si="8"/>
        <v>4</v>
      </c>
      <c r="R29" s="17"/>
      <c r="S29" s="48">
        <v>3.6065573770491799</v>
      </c>
      <c r="T29" s="48" t="s">
        <v>56</v>
      </c>
      <c r="U29" s="49" t="s">
        <v>56</v>
      </c>
      <c r="V29" s="54" t="s">
        <v>56</v>
      </c>
      <c r="W29" s="48">
        <v>0</v>
      </c>
      <c r="X29" s="48">
        <f t="shared" si="9"/>
        <v>0</v>
      </c>
      <c r="Y29" s="48">
        <f t="shared" si="10"/>
        <v>0</v>
      </c>
      <c r="Z29" s="48">
        <v>0</v>
      </c>
      <c r="AA29" s="48" t="s">
        <v>57</v>
      </c>
      <c r="AB29" s="51">
        <f t="shared" si="11"/>
        <v>-0.69</v>
      </c>
      <c r="AC29" s="48">
        <v>0.30744097222222222</v>
      </c>
      <c r="AD29" s="48">
        <f t="shared" si="12"/>
        <v>-52.185030624999996</v>
      </c>
      <c r="AE29" s="48">
        <v>-6.28</v>
      </c>
      <c r="AF29" s="48">
        <v>-16.879776818181799</v>
      </c>
      <c r="AG29" s="48">
        <v>0</v>
      </c>
    </row>
    <row r="30" spans="1:33" s="52" customFormat="1" ht="15.75" customHeight="1" x14ac:dyDescent="0.2">
      <c r="A30" s="13" t="s">
        <v>63</v>
      </c>
      <c r="B30" s="13"/>
      <c r="C30" s="17">
        <f t="shared" si="1"/>
        <v>35.518055555555556</v>
      </c>
      <c r="D30" s="17">
        <v>36</v>
      </c>
      <c r="E30" s="17">
        <v>0</v>
      </c>
      <c r="F30" s="17">
        <v>1278.6500000000001</v>
      </c>
      <c r="G30" s="17">
        <v>0</v>
      </c>
      <c r="H30" s="17">
        <f t="shared" si="2"/>
        <v>0</v>
      </c>
      <c r="I30" s="17">
        <f t="shared" si="3"/>
        <v>0.18599841007739037</v>
      </c>
      <c r="J30" s="17">
        <f t="shared" si="4"/>
        <v>237.8268670454552</v>
      </c>
      <c r="K30" s="17">
        <f t="shared" si="5"/>
        <v>6.6063018623737557</v>
      </c>
      <c r="L30" s="17">
        <v>143</v>
      </c>
      <c r="M30" s="17">
        <f t="shared" si="6"/>
        <v>0.25174825174825177</v>
      </c>
      <c r="N30" s="17">
        <v>35</v>
      </c>
      <c r="O30" s="17">
        <f t="shared" ref="O30:P30" si="17">D30/7</f>
        <v>5.1428571428571432</v>
      </c>
      <c r="P30" s="17">
        <f t="shared" si="17"/>
        <v>0</v>
      </c>
      <c r="Q30" s="17">
        <f t="shared" si="8"/>
        <v>6</v>
      </c>
      <c r="R30" s="17"/>
      <c r="S30" s="48">
        <v>2.289256198347108</v>
      </c>
      <c r="T30" s="48" t="s">
        <v>56</v>
      </c>
      <c r="U30" s="49" t="s">
        <v>56</v>
      </c>
      <c r="V30" s="54" t="s">
        <v>56</v>
      </c>
      <c r="W30" s="48">
        <v>0</v>
      </c>
      <c r="X30" s="48">
        <f t="shared" si="9"/>
        <v>0</v>
      </c>
      <c r="Y30" s="48">
        <f t="shared" si="10"/>
        <v>0</v>
      </c>
      <c r="Z30" s="48">
        <v>0</v>
      </c>
      <c r="AA30" s="48" t="s">
        <v>57</v>
      </c>
      <c r="AB30" s="51">
        <f t="shared" si="11"/>
        <v>-0.69</v>
      </c>
      <c r="AC30" s="48">
        <v>0.30744097222222222</v>
      </c>
      <c r="AD30" s="48">
        <f t="shared" si="12"/>
        <v>-15.273667499999998</v>
      </c>
      <c r="AE30" s="48">
        <v>-6.28</v>
      </c>
      <c r="AF30" s="48">
        <v>-16.879776818181799</v>
      </c>
      <c r="AG30" s="48">
        <v>0</v>
      </c>
    </row>
    <row r="31" spans="1:33" s="52" customFormat="1" ht="15.75" customHeight="1" x14ac:dyDescent="0.2">
      <c r="A31" s="13" t="s">
        <v>64</v>
      </c>
      <c r="B31" s="13"/>
      <c r="C31" s="17">
        <f t="shared" si="1"/>
        <v>36.99</v>
      </c>
      <c r="D31" s="17">
        <v>18</v>
      </c>
      <c r="E31" s="17">
        <v>0</v>
      </c>
      <c r="F31" s="17">
        <v>665.82</v>
      </c>
      <c r="G31" s="17">
        <v>0</v>
      </c>
      <c r="H31" s="17">
        <f t="shared" si="2"/>
        <v>0</v>
      </c>
      <c r="I31" s="17">
        <f t="shared" si="3"/>
        <v>0.21242105001761377</v>
      </c>
      <c r="J31" s="17">
        <f t="shared" si="4"/>
        <v>141.43418352272761</v>
      </c>
      <c r="K31" s="17">
        <f t="shared" si="5"/>
        <v>7.8574546401515342</v>
      </c>
      <c r="L31" s="17">
        <v>116</v>
      </c>
      <c r="M31" s="17">
        <f t="shared" si="6"/>
        <v>0.15517241379310345</v>
      </c>
      <c r="N31" s="17">
        <v>0</v>
      </c>
      <c r="O31" s="17">
        <f t="shared" ref="O31:P31" si="18">D31/7</f>
        <v>2.5714285714285716</v>
      </c>
      <c r="P31" s="17">
        <f t="shared" si="18"/>
        <v>0</v>
      </c>
      <c r="Q31" s="17">
        <f t="shared" si="8"/>
        <v>0</v>
      </c>
      <c r="R31" s="17" t="str">
        <f ca="1">IFERROR(__xludf.DUMMYFUNCTION("IFERROR(VLOOKUP($B$2,IMPORTRANGE(""https://docs.google.com/spreadsheets/d/1KiWZV1ko8G7lnRucBRBd29jj3Be6ltMfljMDqzOkQmI/edit#gid=1381463014"",""Lookup!A:F""),6,FALSE),"""")"),"")</f>
        <v/>
      </c>
      <c r="S31" s="48">
        <v>3.2888888888888892</v>
      </c>
      <c r="T31" s="48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1" s="49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1" s="54" t="str">
        <f ca="1">IFERROR(__xludf.DUMMYFUNCTION("IFERROR(VLOOKUP($B$2,IMPORTRANGE(""https://docs.google.com/spreadsheets/d/1KiWZV1ko8G7lnRucBRBd29jj3Be6ltMfljMDqzOkQmI/edit#gid=1381463014"",""Lookup!A:D""),2,FALSE),"""")"),"")</f>
        <v/>
      </c>
      <c r="W31" s="48">
        <v>0</v>
      </c>
      <c r="X31" s="48">
        <f t="shared" si="9"/>
        <v>0</v>
      </c>
      <c r="Y31" s="48">
        <f t="shared" si="10"/>
        <v>0</v>
      </c>
      <c r="Z31" s="48">
        <v>0</v>
      </c>
      <c r="AA31" s="48" t="s">
        <v>57</v>
      </c>
      <c r="AB31" s="51">
        <f t="shared" si="11"/>
        <v>-0.69</v>
      </c>
      <c r="AC31" s="48">
        <v>0.30744097222222222</v>
      </c>
      <c r="AD31" s="48">
        <f t="shared" si="12"/>
        <v>-7.6368337499999992</v>
      </c>
      <c r="AE31" s="48">
        <v>-6.28</v>
      </c>
      <c r="AF31" s="48">
        <v>-16.879776818181799</v>
      </c>
      <c r="AG31" s="48">
        <v>0</v>
      </c>
    </row>
    <row r="32" spans="1:33" ht="15.75" customHeight="1" x14ac:dyDescent="0.2">
      <c r="A32" s="13"/>
      <c r="B32" s="13"/>
      <c r="C32" s="24"/>
      <c r="D32" s="15"/>
      <c r="E32" s="15"/>
      <c r="F32" s="14"/>
      <c r="G32" s="14"/>
      <c r="H32" s="14"/>
      <c r="I32" s="15"/>
      <c r="J32" s="15"/>
      <c r="K32" s="15"/>
      <c r="L32" s="15"/>
      <c r="M32" s="16"/>
      <c r="N32" s="15"/>
      <c r="O32" s="15"/>
      <c r="P32" s="15"/>
      <c r="Q32" s="15"/>
      <c r="R32" s="15"/>
      <c r="S32" s="18"/>
      <c r="T32" s="13"/>
      <c r="U32" s="19"/>
      <c r="V32" s="1"/>
      <c r="W32" s="13"/>
      <c r="X32" s="13"/>
      <c r="Y32" s="13"/>
      <c r="Z32" s="13"/>
      <c r="AA32" s="13"/>
      <c r="AB32" s="13"/>
      <c r="AC32" s="13"/>
      <c r="AD32" s="13"/>
      <c r="AE32" s="20"/>
      <c r="AF32" s="20"/>
      <c r="AG32" s="20"/>
    </row>
    <row r="33" spans="1:33" ht="15.75" customHeight="1" x14ac:dyDescent="0.2">
      <c r="A33" s="13"/>
      <c r="B33" s="13"/>
      <c r="C33" s="24"/>
      <c r="D33" s="15"/>
      <c r="E33" s="15"/>
      <c r="F33" s="14"/>
      <c r="G33" s="14"/>
      <c r="H33" s="14"/>
      <c r="I33" s="15"/>
      <c r="J33" s="15"/>
      <c r="K33" s="15"/>
      <c r="L33" s="15"/>
      <c r="M33" s="16"/>
      <c r="N33" s="15"/>
      <c r="O33" s="15"/>
      <c r="P33" s="15"/>
      <c r="Q33" s="15"/>
      <c r="R33" s="15"/>
      <c r="S33" s="18"/>
      <c r="T33" s="13"/>
      <c r="U33" s="19"/>
      <c r="V33" s="1"/>
      <c r="W33" s="13"/>
      <c r="X33" s="13"/>
      <c r="Y33" s="13"/>
      <c r="Z33" s="13"/>
      <c r="AA33" s="13"/>
      <c r="AB33" s="13"/>
      <c r="AC33" s="13"/>
      <c r="AD33" s="13"/>
      <c r="AE33" s="20"/>
      <c r="AF33" s="20"/>
      <c r="AG33" s="20"/>
    </row>
    <row r="34" spans="1:33" ht="15.75" customHeight="1" x14ac:dyDescent="0.2">
      <c r="A34" s="13"/>
      <c r="B34" s="13"/>
      <c r="C34" s="24"/>
      <c r="D34" s="15"/>
      <c r="E34" s="15"/>
      <c r="F34" s="14"/>
      <c r="G34" s="14"/>
      <c r="H34" s="14"/>
      <c r="I34" s="15"/>
      <c r="J34" s="15"/>
      <c r="K34" s="15"/>
      <c r="L34" s="15"/>
      <c r="M34" s="16"/>
      <c r="N34" s="15"/>
      <c r="O34" s="15"/>
      <c r="P34" s="15"/>
      <c r="Q34" s="15"/>
      <c r="R34" s="15"/>
      <c r="S34" s="18"/>
      <c r="T34" s="13"/>
      <c r="U34" s="19"/>
      <c r="V34" s="1"/>
      <c r="W34" s="13"/>
      <c r="X34" s="13"/>
      <c r="Y34" s="13"/>
      <c r="Z34" s="13"/>
      <c r="AA34" s="13"/>
      <c r="AB34" s="13"/>
      <c r="AC34" s="13"/>
      <c r="AD34" s="13"/>
      <c r="AE34" s="20"/>
      <c r="AF34" s="20"/>
      <c r="AG34" s="20"/>
    </row>
    <row r="35" spans="1:33" ht="15.75" customHeight="1" x14ac:dyDescent="0.2">
      <c r="A35" s="13"/>
      <c r="B35" s="13"/>
      <c r="C35" s="24"/>
      <c r="D35" s="15"/>
      <c r="E35" s="15"/>
      <c r="F35" s="14"/>
      <c r="G35" s="14"/>
      <c r="H35" s="14"/>
      <c r="I35" s="15"/>
      <c r="J35" s="15"/>
      <c r="K35" s="15"/>
      <c r="L35" s="15"/>
      <c r="M35" s="16"/>
      <c r="N35" s="15"/>
      <c r="O35" s="15"/>
      <c r="P35" s="15"/>
      <c r="Q35" s="15"/>
      <c r="R35" s="15"/>
      <c r="S35" s="18"/>
      <c r="T35" s="13"/>
      <c r="U35" s="19"/>
      <c r="V35" s="1"/>
      <c r="W35" s="13"/>
      <c r="X35" s="13"/>
      <c r="Y35" s="13"/>
      <c r="Z35" s="13"/>
      <c r="AA35" s="13"/>
      <c r="AB35" s="13"/>
      <c r="AC35" s="13"/>
      <c r="AD35" s="13"/>
      <c r="AE35" s="20"/>
      <c r="AF35" s="20"/>
      <c r="AG35" s="20"/>
    </row>
    <row r="36" spans="1:33" ht="15.75" customHeight="1" x14ac:dyDescent="0.2">
      <c r="A36" s="13"/>
      <c r="B36" s="13"/>
      <c r="C36" s="24"/>
      <c r="D36" s="15"/>
      <c r="E36" s="15"/>
      <c r="F36" s="14"/>
      <c r="G36" s="14"/>
      <c r="H36" s="14"/>
      <c r="I36" s="15"/>
      <c r="J36" s="15"/>
      <c r="K36" s="15"/>
      <c r="L36" s="15"/>
      <c r="M36" s="16"/>
      <c r="N36" s="15"/>
      <c r="O36" s="15"/>
      <c r="P36" s="15"/>
      <c r="Q36" s="15"/>
      <c r="R36" s="15"/>
      <c r="S36" s="18"/>
      <c r="T36" s="13"/>
      <c r="U36" s="19"/>
      <c r="V36" s="1"/>
      <c r="W36" s="13"/>
      <c r="X36" s="13"/>
      <c r="Y36" s="13"/>
      <c r="Z36" s="13"/>
      <c r="AA36" s="13"/>
      <c r="AB36" s="13"/>
      <c r="AC36" s="13"/>
      <c r="AD36" s="13"/>
      <c r="AE36" s="20"/>
      <c r="AF36" s="20"/>
      <c r="AG36" s="20"/>
    </row>
    <row r="37" spans="1:33" ht="15.75" customHeight="1" x14ac:dyDescent="0.2">
      <c r="A37" s="13"/>
      <c r="B37" s="13"/>
      <c r="C37" s="24"/>
      <c r="D37" s="15"/>
      <c r="E37" s="15"/>
      <c r="F37" s="14"/>
      <c r="G37" s="14"/>
      <c r="H37" s="14"/>
      <c r="I37" s="15"/>
      <c r="J37" s="15"/>
      <c r="K37" s="15"/>
      <c r="L37" s="15"/>
      <c r="M37" s="16"/>
      <c r="N37" s="15"/>
      <c r="O37" s="15"/>
      <c r="P37" s="15"/>
      <c r="Q37" s="15"/>
      <c r="R37" s="15"/>
      <c r="S37" s="18"/>
      <c r="T37" s="13"/>
      <c r="U37" s="19"/>
      <c r="V37" s="1"/>
      <c r="W37" s="13"/>
      <c r="X37" s="13"/>
      <c r="Y37" s="13"/>
      <c r="Z37" s="13"/>
      <c r="AA37" s="13"/>
      <c r="AB37" s="13"/>
      <c r="AC37" s="13"/>
      <c r="AD37" s="13"/>
      <c r="AE37" s="20"/>
      <c r="AF37" s="20"/>
      <c r="AG37" s="20"/>
    </row>
    <row r="38" spans="1:33" ht="15.75" customHeight="1" x14ac:dyDescent="0.2">
      <c r="A38" s="13"/>
      <c r="B38" s="13"/>
      <c r="C38" s="24"/>
      <c r="D38" s="15"/>
      <c r="E38" s="15"/>
      <c r="F38" s="14"/>
      <c r="G38" s="14"/>
      <c r="H38" s="14"/>
      <c r="I38" s="15"/>
      <c r="J38" s="15"/>
      <c r="K38" s="15"/>
      <c r="L38" s="15"/>
      <c r="M38" s="16"/>
      <c r="N38" s="15"/>
      <c r="O38" s="15"/>
      <c r="P38" s="15"/>
      <c r="Q38" s="15"/>
      <c r="R38" s="15"/>
      <c r="S38" s="18"/>
      <c r="T38" s="13"/>
      <c r="U38" s="19"/>
      <c r="V38" s="1"/>
      <c r="W38" s="13"/>
      <c r="X38" s="13"/>
      <c r="Y38" s="13"/>
      <c r="Z38" s="13"/>
      <c r="AA38" s="13"/>
      <c r="AB38" s="13"/>
      <c r="AC38" s="13"/>
      <c r="AD38" s="13"/>
      <c r="AE38" s="20"/>
      <c r="AF38" s="20"/>
      <c r="AG38" s="20"/>
    </row>
    <row r="39" spans="1:33" ht="15.75" customHeight="1" x14ac:dyDescent="0.2">
      <c r="A39" s="13"/>
      <c r="B39" s="13"/>
      <c r="C39" s="24"/>
      <c r="D39" s="15"/>
      <c r="E39" s="15"/>
      <c r="F39" s="14"/>
      <c r="G39" s="14"/>
      <c r="H39" s="14"/>
      <c r="I39" s="15"/>
      <c r="J39" s="15"/>
      <c r="K39" s="15"/>
      <c r="L39" s="15"/>
      <c r="M39" s="16"/>
      <c r="N39" s="15"/>
      <c r="O39" s="15"/>
      <c r="P39" s="15"/>
      <c r="Q39" s="15"/>
      <c r="R39" s="15"/>
      <c r="S39" s="18"/>
      <c r="T39" s="13"/>
      <c r="U39" s="19"/>
      <c r="V39" s="1"/>
      <c r="W39" s="13"/>
      <c r="X39" s="13"/>
      <c r="Y39" s="13"/>
      <c r="Z39" s="13"/>
      <c r="AA39" s="13"/>
      <c r="AB39" s="13"/>
      <c r="AC39" s="13"/>
      <c r="AD39" s="13"/>
      <c r="AE39" s="20"/>
      <c r="AF39" s="20"/>
      <c r="AG39" s="20"/>
    </row>
    <row r="40" spans="1:33" ht="15.75" customHeight="1" x14ac:dyDescent="0.2">
      <c r="A40" s="13"/>
      <c r="B40" s="13"/>
      <c r="C40" s="24"/>
      <c r="D40" s="15"/>
      <c r="E40" s="15"/>
      <c r="F40" s="14"/>
      <c r="G40" s="14"/>
      <c r="H40" s="14"/>
      <c r="I40" s="15"/>
      <c r="J40" s="15"/>
      <c r="K40" s="15"/>
      <c r="L40" s="15"/>
      <c r="M40" s="16"/>
      <c r="N40" s="15"/>
      <c r="O40" s="15"/>
      <c r="P40" s="15"/>
      <c r="Q40" s="15"/>
      <c r="R40" s="15"/>
      <c r="S40" s="18"/>
      <c r="T40" s="13"/>
      <c r="U40" s="19"/>
      <c r="V40" s="1"/>
      <c r="W40" s="13"/>
      <c r="X40" s="13"/>
      <c r="Y40" s="13"/>
      <c r="Z40" s="13"/>
      <c r="AA40" s="13"/>
      <c r="AB40" s="13"/>
      <c r="AC40" s="13"/>
      <c r="AD40" s="13"/>
      <c r="AE40" s="20"/>
      <c r="AF40" s="20"/>
      <c r="AG40" s="20"/>
    </row>
    <row r="41" spans="1:33" ht="15.75" customHeight="1" x14ac:dyDescent="0.2">
      <c r="A41" s="13"/>
      <c r="B41" s="13"/>
      <c r="C41" s="24"/>
      <c r="D41" s="15"/>
      <c r="E41" s="15"/>
      <c r="F41" s="14"/>
      <c r="G41" s="14"/>
      <c r="H41" s="14"/>
      <c r="I41" s="15"/>
      <c r="J41" s="15"/>
      <c r="K41" s="15"/>
      <c r="L41" s="15"/>
      <c r="M41" s="16"/>
      <c r="N41" s="15"/>
      <c r="O41" s="15"/>
      <c r="P41" s="15"/>
      <c r="Q41" s="15"/>
      <c r="R41" s="15"/>
      <c r="S41" s="18"/>
      <c r="T41" s="13"/>
      <c r="U41" s="19"/>
      <c r="V41" s="1"/>
      <c r="W41" s="13"/>
      <c r="X41" s="13"/>
      <c r="Y41" s="13"/>
      <c r="Z41" s="13"/>
      <c r="AA41" s="13"/>
      <c r="AB41" s="13"/>
      <c r="AC41" s="13"/>
      <c r="AD41" s="13"/>
      <c r="AE41" s="20"/>
      <c r="AF41" s="20"/>
      <c r="AG41" s="20"/>
    </row>
    <row r="42" spans="1:33" ht="15.75" customHeight="1" x14ac:dyDescent="0.2">
      <c r="A42" s="13"/>
      <c r="B42" s="13"/>
      <c r="C42" s="24"/>
      <c r="D42" s="15"/>
      <c r="E42" s="15"/>
      <c r="F42" s="14"/>
      <c r="G42" s="14"/>
      <c r="H42" s="14"/>
      <c r="I42" s="15"/>
      <c r="J42" s="15"/>
      <c r="K42" s="15"/>
      <c r="L42" s="15"/>
      <c r="M42" s="16"/>
      <c r="N42" s="15"/>
      <c r="O42" s="15"/>
      <c r="P42" s="15"/>
      <c r="Q42" s="15"/>
      <c r="R42" s="15"/>
      <c r="S42" s="18"/>
      <c r="T42" s="13"/>
      <c r="U42" s="19"/>
      <c r="V42" s="1"/>
      <c r="W42" s="13"/>
      <c r="X42" s="13"/>
      <c r="Y42" s="13"/>
      <c r="Z42" s="13"/>
      <c r="AA42" s="13"/>
      <c r="AB42" s="13"/>
      <c r="AC42" s="13"/>
      <c r="AD42" s="13"/>
      <c r="AE42" s="20"/>
      <c r="AF42" s="20"/>
      <c r="AG42" s="20"/>
    </row>
    <row r="43" spans="1:33" ht="15.75" customHeight="1" x14ac:dyDescent="0.2">
      <c r="A43" s="13"/>
      <c r="B43" s="13"/>
      <c r="C43" s="24"/>
      <c r="D43" s="15"/>
      <c r="E43" s="15"/>
      <c r="F43" s="14"/>
      <c r="G43" s="14"/>
      <c r="H43" s="14"/>
      <c r="I43" s="15"/>
      <c r="J43" s="15"/>
      <c r="K43" s="15"/>
      <c r="L43" s="15"/>
      <c r="M43" s="16"/>
      <c r="N43" s="15"/>
      <c r="O43" s="15"/>
      <c r="P43" s="15"/>
      <c r="Q43" s="15"/>
      <c r="R43" s="15"/>
      <c r="S43" s="18"/>
      <c r="T43" s="13"/>
      <c r="U43" s="19"/>
      <c r="V43" s="1"/>
      <c r="W43" s="13"/>
      <c r="X43" s="13"/>
      <c r="Y43" s="13"/>
      <c r="Z43" s="13"/>
      <c r="AA43" s="13"/>
      <c r="AB43" s="13"/>
      <c r="AC43" s="13"/>
      <c r="AD43" s="13"/>
      <c r="AE43" s="20"/>
      <c r="AF43" s="20"/>
      <c r="AG43" s="20"/>
    </row>
    <row r="44" spans="1:33" ht="15.75" customHeight="1" x14ac:dyDescent="0.2">
      <c r="A44" s="13"/>
      <c r="B44" s="13"/>
      <c r="C44" s="24"/>
      <c r="D44" s="15"/>
      <c r="E44" s="15"/>
      <c r="F44" s="14"/>
      <c r="G44" s="14"/>
      <c r="H44" s="14"/>
      <c r="I44" s="15"/>
      <c r="J44" s="15"/>
      <c r="K44" s="15"/>
      <c r="L44" s="15"/>
      <c r="M44" s="16"/>
      <c r="N44" s="15"/>
      <c r="O44" s="15"/>
      <c r="P44" s="15"/>
      <c r="Q44" s="15"/>
      <c r="R44" s="15"/>
      <c r="S44" s="18"/>
      <c r="T44" s="13"/>
      <c r="U44" s="19"/>
      <c r="V44" s="1"/>
      <c r="W44" s="13"/>
      <c r="X44" s="13"/>
      <c r="Y44" s="13"/>
      <c r="Z44" s="13"/>
      <c r="AA44" s="13"/>
      <c r="AB44" s="13"/>
      <c r="AC44" s="13"/>
      <c r="AD44" s="13"/>
      <c r="AE44" s="20"/>
      <c r="AF44" s="20"/>
      <c r="AG44" s="20"/>
    </row>
    <row r="45" spans="1:33" ht="15.75" customHeight="1" x14ac:dyDescent="0.2">
      <c r="A45" s="13"/>
      <c r="B45" s="13"/>
      <c r="C45" s="24"/>
      <c r="D45" s="15"/>
      <c r="E45" s="15"/>
      <c r="F45" s="14"/>
      <c r="G45" s="14"/>
      <c r="H45" s="14"/>
      <c r="I45" s="15"/>
      <c r="J45" s="15"/>
      <c r="K45" s="15"/>
      <c r="L45" s="15"/>
      <c r="M45" s="16"/>
      <c r="N45" s="15"/>
      <c r="O45" s="15"/>
      <c r="P45" s="15"/>
      <c r="Q45" s="15"/>
      <c r="R45" s="15"/>
      <c r="S45" s="18"/>
      <c r="T45" s="13"/>
      <c r="U45" s="19"/>
      <c r="V45" s="1"/>
      <c r="W45" s="13"/>
      <c r="X45" s="13"/>
      <c r="Y45" s="13"/>
      <c r="Z45" s="13"/>
      <c r="AA45" s="13"/>
      <c r="AB45" s="13"/>
      <c r="AC45" s="13"/>
      <c r="AD45" s="13"/>
      <c r="AE45" s="20"/>
      <c r="AF45" s="20"/>
      <c r="AG45" s="20"/>
    </row>
    <row r="46" spans="1:33" ht="15.75" customHeight="1" x14ac:dyDescent="0.2">
      <c r="A46" s="13"/>
      <c r="B46" s="13"/>
      <c r="C46" s="24"/>
      <c r="D46" s="15"/>
      <c r="E46" s="15"/>
      <c r="F46" s="14"/>
      <c r="G46" s="14"/>
      <c r="H46" s="14"/>
      <c r="I46" s="15"/>
      <c r="J46" s="15"/>
      <c r="K46" s="15"/>
      <c r="L46" s="15"/>
      <c r="M46" s="16"/>
      <c r="N46" s="15"/>
      <c r="O46" s="15"/>
      <c r="P46" s="15"/>
      <c r="Q46" s="15"/>
      <c r="R46" s="15"/>
      <c r="S46" s="18"/>
      <c r="T46" s="13"/>
      <c r="U46" s="19"/>
      <c r="V46" s="1"/>
      <c r="W46" s="13"/>
      <c r="X46" s="13"/>
      <c r="Y46" s="13"/>
      <c r="Z46" s="13"/>
      <c r="AA46" s="13"/>
      <c r="AB46" s="13"/>
      <c r="AC46" s="13"/>
      <c r="AD46" s="13"/>
      <c r="AE46" s="20"/>
      <c r="AF46" s="20"/>
      <c r="AG46" s="20"/>
    </row>
    <row r="47" spans="1:33" ht="15.75" customHeight="1" x14ac:dyDescent="0.2">
      <c r="A47" s="13"/>
      <c r="B47" s="13"/>
      <c r="C47" s="24"/>
      <c r="D47" s="15"/>
      <c r="E47" s="15"/>
      <c r="F47" s="14"/>
      <c r="G47" s="14"/>
      <c r="H47" s="14"/>
      <c r="I47" s="15"/>
      <c r="J47" s="15"/>
      <c r="K47" s="15"/>
      <c r="L47" s="15"/>
      <c r="M47" s="16"/>
      <c r="N47" s="15"/>
      <c r="O47" s="15"/>
      <c r="P47" s="15"/>
      <c r="Q47" s="15"/>
      <c r="R47" s="15"/>
      <c r="S47" s="18"/>
      <c r="T47" s="13"/>
      <c r="U47" s="19"/>
      <c r="V47" s="1"/>
      <c r="W47" s="13"/>
      <c r="X47" s="13"/>
      <c r="Y47" s="13"/>
      <c r="Z47" s="13"/>
      <c r="AA47" s="13"/>
      <c r="AB47" s="13"/>
      <c r="AC47" s="13"/>
      <c r="AD47" s="13"/>
      <c r="AE47" s="20"/>
      <c r="AF47" s="20"/>
      <c r="AG47" s="20"/>
    </row>
    <row r="48" spans="1:33" ht="15.75" customHeight="1" x14ac:dyDescent="0.2">
      <c r="A48" s="13"/>
      <c r="B48" s="13"/>
      <c r="C48" s="24"/>
      <c r="D48" s="15"/>
      <c r="E48" s="15"/>
      <c r="F48" s="14"/>
      <c r="G48" s="14"/>
      <c r="H48" s="14"/>
      <c r="I48" s="15"/>
      <c r="J48" s="15"/>
      <c r="K48" s="15"/>
      <c r="L48" s="15"/>
      <c r="M48" s="16"/>
      <c r="N48" s="15"/>
      <c r="O48" s="15"/>
      <c r="P48" s="15"/>
      <c r="Q48" s="15"/>
      <c r="R48" s="15"/>
      <c r="S48" s="18"/>
      <c r="T48" s="13"/>
      <c r="U48" s="19"/>
      <c r="V48" s="1"/>
      <c r="W48" s="13"/>
      <c r="X48" s="13"/>
      <c r="Y48" s="13"/>
      <c r="Z48" s="13"/>
      <c r="AA48" s="13"/>
      <c r="AB48" s="13"/>
      <c r="AC48" s="13"/>
      <c r="AD48" s="13"/>
      <c r="AE48" s="20"/>
      <c r="AF48" s="20"/>
      <c r="AG48" s="20"/>
    </row>
    <row r="49" spans="1:33" ht="15.75" customHeight="1" x14ac:dyDescent="0.2">
      <c r="A49" s="13"/>
      <c r="B49" s="13"/>
      <c r="C49" s="24"/>
      <c r="D49" s="15"/>
      <c r="E49" s="15"/>
      <c r="F49" s="14"/>
      <c r="G49" s="14"/>
      <c r="H49" s="14"/>
      <c r="I49" s="15"/>
      <c r="J49" s="15"/>
      <c r="K49" s="15"/>
      <c r="L49" s="15"/>
      <c r="M49" s="16"/>
      <c r="N49" s="15"/>
      <c r="O49" s="15"/>
      <c r="P49" s="15"/>
      <c r="Q49" s="15"/>
      <c r="R49" s="15"/>
      <c r="S49" s="18"/>
      <c r="T49" s="13"/>
      <c r="U49" s="19"/>
      <c r="V49" s="1"/>
      <c r="W49" s="13"/>
      <c r="X49" s="13"/>
      <c r="Y49" s="13"/>
      <c r="Z49" s="13"/>
      <c r="AA49" s="13"/>
      <c r="AB49" s="13"/>
      <c r="AC49" s="13"/>
      <c r="AD49" s="13"/>
      <c r="AE49" s="20"/>
      <c r="AF49" s="20"/>
      <c r="AG49" s="20"/>
    </row>
    <row r="50" spans="1:33" ht="15.75" customHeight="1" x14ac:dyDescent="0.2">
      <c r="A50" s="13"/>
      <c r="B50" s="13"/>
      <c r="C50" s="24"/>
      <c r="D50" s="15"/>
      <c r="E50" s="15"/>
      <c r="F50" s="14"/>
      <c r="G50" s="14"/>
      <c r="H50" s="14"/>
      <c r="I50" s="15"/>
      <c r="J50" s="15"/>
      <c r="K50" s="15"/>
      <c r="L50" s="15"/>
      <c r="M50" s="16"/>
      <c r="N50" s="15"/>
      <c r="O50" s="15"/>
      <c r="P50" s="15"/>
      <c r="Q50" s="15"/>
      <c r="R50" s="15"/>
      <c r="S50" s="18"/>
      <c r="T50" s="13"/>
      <c r="U50" s="19"/>
      <c r="V50" s="1"/>
      <c r="W50" s="13"/>
      <c r="X50" s="13"/>
      <c r="Y50" s="13"/>
      <c r="Z50" s="13"/>
      <c r="AA50" s="13"/>
      <c r="AB50" s="13"/>
      <c r="AC50" s="13"/>
      <c r="AD50" s="13"/>
      <c r="AE50" s="20"/>
      <c r="AF50" s="20"/>
      <c r="AG50" s="20"/>
    </row>
    <row r="51" spans="1:33" ht="15.75" customHeight="1" x14ac:dyDescent="0.2">
      <c r="A51" s="13"/>
      <c r="B51" s="13"/>
      <c r="C51" s="24"/>
      <c r="D51" s="15"/>
      <c r="E51" s="15"/>
      <c r="F51" s="14"/>
      <c r="G51" s="14"/>
      <c r="H51" s="14"/>
      <c r="I51" s="15"/>
      <c r="J51" s="15"/>
      <c r="K51" s="15"/>
      <c r="L51" s="15"/>
      <c r="M51" s="16"/>
      <c r="N51" s="15"/>
      <c r="O51" s="15"/>
      <c r="P51" s="15"/>
      <c r="Q51" s="15"/>
      <c r="R51" s="15"/>
      <c r="S51" s="18"/>
      <c r="T51" s="13"/>
      <c r="U51" s="19"/>
      <c r="V51" s="1"/>
      <c r="W51" s="13"/>
      <c r="X51" s="13"/>
      <c r="Y51" s="13"/>
      <c r="Z51" s="13"/>
      <c r="AA51" s="13"/>
      <c r="AB51" s="13"/>
      <c r="AC51" s="13"/>
      <c r="AD51" s="13"/>
      <c r="AE51" s="20"/>
      <c r="AF51" s="20"/>
      <c r="AG51" s="20"/>
    </row>
    <row r="52" spans="1:33" ht="15.75" customHeight="1" x14ac:dyDescent="0.2">
      <c r="A52" s="13"/>
      <c r="B52" s="13"/>
      <c r="C52" s="24"/>
      <c r="D52" s="15"/>
      <c r="E52" s="15"/>
      <c r="F52" s="14"/>
      <c r="G52" s="14"/>
      <c r="H52" s="14"/>
      <c r="I52" s="15"/>
      <c r="J52" s="15"/>
      <c r="K52" s="15"/>
      <c r="L52" s="15"/>
      <c r="M52" s="16"/>
      <c r="N52" s="15"/>
      <c r="O52" s="15"/>
      <c r="P52" s="15"/>
      <c r="Q52" s="15"/>
      <c r="R52" s="15"/>
      <c r="S52" s="18"/>
      <c r="T52" s="13"/>
      <c r="U52" s="19"/>
      <c r="V52" s="1"/>
      <c r="W52" s="13"/>
      <c r="X52" s="13"/>
      <c r="Y52" s="13"/>
      <c r="Z52" s="13"/>
      <c r="AA52" s="13"/>
      <c r="AB52" s="13"/>
      <c r="AC52" s="13"/>
      <c r="AD52" s="13"/>
      <c r="AE52" s="20"/>
      <c r="AF52" s="20"/>
      <c r="AG52" s="20"/>
    </row>
    <row r="53" spans="1:33" ht="15.75" customHeight="1" x14ac:dyDescent="0.2">
      <c r="A53" s="13"/>
      <c r="B53" s="13"/>
      <c r="C53" s="24"/>
      <c r="D53" s="15"/>
      <c r="E53" s="15"/>
      <c r="F53" s="14"/>
      <c r="G53" s="14"/>
      <c r="H53" s="14"/>
      <c r="I53" s="15"/>
      <c r="J53" s="15"/>
      <c r="K53" s="15"/>
      <c r="L53" s="15"/>
      <c r="M53" s="16"/>
      <c r="N53" s="15"/>
      <c r="O53" s="15"/>
      <c r="P53" s="15"/>
      <c r="Q53" s="15"/>
      <c r="R53" s="15"/>
      <c r="S53" s="18"/>
      <c r="T53" s="13"/>
      <c r="U53" s="19"/>
      <c r="V53" s="1"/>
      <c r="W53" s="13"/>
      <c r="X53" s="13"/>
      <c r="Y53" s="13"/>
      <c r="Z53" s="13"/>
      <c r="AA53" s="13"/>
      <c r="AB53" s="13"/>
      <c r="AC53" s="13"/>
      <c r="AD53" s="13"/>
      <c r="AE53" s="20"/>
      <c r="AF53" s="20"/>
      <c r="AG53" s="20"/>
    </row>
    <row r="54" spans="1:33" ht="15.75" customHeight="1" x14ac:dyDescent="0.2">
      <c r="A54" s="13"/>
      <c r="B54" s="13"/>
      <c r="C54" s="24"/>
      <c r="D54" s="15"/>
      <c r="E54" s="15"/>
      <c r="F54" s="14"/>
      <c r="G54" s="14"/>
      <c r="H54" s="14"/>
      <c r="I54" s="15"/>
      <c r="J54" s="15"/>
      <c r="K54" s="15"/>
      <c r="L54" s="15"/>
      <c r="M54" s="16"/>
      <c r="N54" s="15"/>
      <c r="O54" s="15"/>
      <c r="P54" s="15"/>
      <c r="Q54" s="15"/>
      <c r="R54" s="15"/>
      <c r="S54" s="18"/>
      <c r="T54" s="13"/>
      <c r="U54" s="19"/>
      <c r="V54" s="1"/>
      <c r="W54" s="13"/>
      <c r="X54" s="13"/>
      <c r="Y54" s="13"/>
      <c r="Z54" s="13"/>
      <c r="AA54" s="13"/>
      <c r="AB54" s="13"/>
      <c r="AC54" s="13"/>
      <c r="AD54" s="13"/>
      <c r="AE54" s="20"/>
      <c r="AF54" s="20"/>
      <c r="AG54" s="20"/>
    </row>
    <row r="55" spans="1:33" ht="15.75" customHeight="1" x14ac:dyDescent="0.2">
      <c r="A55" s="13"/>
      <c r="B55" s="13"/>
      <c r="C55" s="24"/>
      <c r="D55" s="15"/>
      <c r="E55" s="15"/>
      <c r="F55" s="14"/>
      <c r="G55" s="14"/>
      <c r="H55" s="14"/>
      <c r="I55" s="15"/>
      <c r="J55" s="15"/>
      <c r="K55" s="15"/>
      <c r="L55" s="15"/>
      <c r="M55" s="16"/>
      <c r="N55" s="15"/>
      <c r="O55" s="15"/>
      <c r="P55" s="15"/>
      <c r="Q55" s="15"/>
      <c r="R55" s="15"/>
      <c r="S55" s="18"/>
      <c r="T55" s="13"/>
      <c r="U55" s="19"/>
      <c r="V55" s="1"/>
      <c r="W55" s="13"/>
      <c r="X55" s="13"/>
      <c r="Y55" s="13"/>
      <c r="Z55" s="13"/>
      <c r="AA55" s="13"/>
      <c r="AB55" s="13"/>
      <c r="AC55" s="13"/>
      <c r="AD55" s="13"/>
      <c r="AE55" s="20"/>
      <c r="AF55" s="20"/>
      <c r="AG55" s="20"/>
    </row>
    <row r="56" spans="1:33" ht="15.75" customHeight="1" x14ac:dyDescent="0.2">
      <c r="A56" s="13"/>
      <c r="B56" s="13"/>
      <c r="C56" s="24"/>
      <c r="D56" s="15"/>
      <c r="E56" s="15"/>
      <c r="F56" s="14"/>
      <c r="G56" s="14"/>
      <c r="H56" s="14"/>
      <c r="I56" s="15"/>
      <c r="J56" s="15"/>
      <c r="K56" s="15"/>
      <c r="L56" s="15"/>
      <c r="M56" s="16"/>
      <c r="N56" s="15"/>
      <c r="O56" s="15"/>
      <c r="P56" s="15"/>
      <c r="Q56" s="15"/>
      <c r="R56" s="15"/>
      <c r="S56" s="18"/>
      <c r="T56" s="13"/>
      <c r="U56" s="19"/>
      <c r="V56" s="1"/>
      <c r="W56" s="13"/>
      <c r="X56" s="13"/>
      <c r="Y56" s="13"/>
      <c r="Z56" s="13"/>
      <c r="AA56" s="13"/>
      <c r="AB56" s="13"/>
      <c r="AC56" s="13"/>
      <c r="AD56" s="13"/>
      <c r="AE56" s="20"/>
      <c r="AF56" s="20"/>
      <c r="AG56" s="20"/>
    </row>
    <row r="57" spans="1:33" ht="15.75" customHeight="1" x14ac:dyDescent="0.2">
      <c r="A57" s="13"/>
      <c r="B57" s="13"/>
      <c r="C57" s="24"/>
      <c r="D57" s="15"/>
      <c r="E57" s="15"/>
      <c r="F57" s="14"/>
      <c r="G57" s="14"/>
      <c r="H57" s="14"/>
      <c r="I57" s="15"/>
      <c r="J57" s="15"/>
      <c r="K57" s="15"/>
      <c r="L57" s="15"/>
      <c r="M57" s="16"/>
      <c r="N57" s="15"/>
      <c r="O57" s="15"/>
      <c r="P57" s="15"/>
      <c r="Q57" s="15"/>
      <c r="R57" s="15"/>
      <c r="S57" s="18"/>
      <c r="T57" s="13"/>
      <c r="U57" s="19"/>
      <c r="V57" s="1"/>
      <c r="W57" s="13"/>
      <c r="X57" s="13"/>
      <c r="Y57" s="13"/>
      <c r="Z57" s="13"/>
      <c r="AA57" s="13"/>
      <c r="AB57" s="13"/>
      <c r="AC57" s="13"/>
      <c r="AD57" s="13"/>
      <c r="AE57" s="20"/>
      <c r="AF57" s="20"/>
      <c r="AG57" s="20"/>
    </row>
    <row r="58" spans="1:33" ht="15.75" customHeight="1" x14ac:dyDescent="0.2">
      <c r="A58" s="13"/>
      <c r="B58" s="13"/>
      <c r="C58" s="24"/>
      <c r="D58" s="15"/>
      <c r="E58" s="15"/>
      <c r="F58" s="14"/>
      <c r="G58" s="14"/>
      <c r="H58" s="14"/>
      <c r="I58" s="15"/>
      <c r="J58" s="15"/>
      <c r="K58" s="15"/>
      <c r="L58" s="15"/>
      <c r="M58" s="16"/>
      <c r="N58" s="15"/>
      <c r="O58" s="15"/>
      <c r="P58" s="15"/>
      <c r="Q58" s="15"/>
      <c r="R58" s="15"/>
      <c r="S58" s="18"/>
      <c r="T58" s="13"/>
      <c r="U58" s="19"/>
      <c r="V58" s="1"/>
      <c r="W58" s="13"/>
      <c r="X58" s="13"/>
      <c r="Y58" s="13"/>
      <c r="Z58" s="13"/>
      <c r="AA58" s="13"/>
      <c r="AB58" s="13"/>
      <c r="AC58" s="13"/>
      <c r="AD58" s="13"/>
      <c r="AE58" s="20"/>
      <c r="AF58" s="20"/>
      <c r="AG58" s="20"/>
    </row>
    <row r="59" spans="1:33" ht="15.75" customHeight="1" x14ac:dyDescent="0.2">
      <c r="A59" s="13"/>
      <c r="B59" s="13"/>
      <c r="C59" s="24"/>
      <c r="D59" s="15"/>
      <c r="E59" s="15"/>
      <c r="F59" s="14"/>
      <c r="G59" s="14"/>
      <c r="H59" s="14"/>
      <c r="I59" s="15"/>
      <c r="J59" s="15"/>
      <c r="K59" s="15"/>
      <c r="L59" s="15"/>
      <c r="M59" s="16"/>
      <c r="N59" s="15"/>
      <c r="O59" s="15"/>
      <c r="P59" s="15"/>
      <c r="Q59" s="15"/>
      <c r="R59" s="15"/>
      <c r="S59" s="18"/>
      <c r="T59" s="13"/>
      <c r="U59" s="19"/>
      <c r="V59" s="1"/>
      <c r="W59" s="13"/>
      <c r="X59" s="13"/>
      <c r="Y59" s="13"/>
      <c r="Z59" s="13"/>
      <c r="AA59" s="13"/>
      <c r="AB59" s="13"/>
      <c r="AC59" s="13"/>
      <c r="AD59" s="13"/>
      <c r="AE59" s="20"/>
      <c r="AF59" s="20"/>
      <c r="AG59" s="20"/>
    </row>
    <row r="60" spans="1:33" ht="15.75" customHeight="1" x14ac:dyDescent="0.2">
      <c r="A60" s="13"/>
      <c r="B60" s="13"/>
      <c r="C60" s="24"/>
      <c r="D60" s="15"/>
      <c r="E60" s="15"/>
      <c r="F60" s="14"/>
      <c r="G60" s="14"/>
      <c r="H60" s="14"/>
      <c r="I60" s="15"/>
      <c r="J60" s="15"/>
      <c r="K60" s="15"/>
      <c r="L60" s="15"/>
      <c r="M60" s="16"/>
      <c r="N60" s="15"/>
      <c r="O60" s="15"/>
      <c r="P60" s="15"/>
      <c r="Q60" s="15"/>
      <c r="R60" s="15"/>
      <c r="S60" s="18"/>
      <c r="T60" s="13"/>
      <c r="U60" s="19"/>
      <c r="V60" s="1"/>
      <c r="W60" s="13"/>
      <c r="X60" s="13"/>
      <c r="Y60" s="13"/>
      <c r="Z60" s="13"/>
      <c r="AA60" s="13"/>
      <c r="AB60" s="13"/>
      <c r="AC60" s="13"/>
      <c r="AD60" s="13"/>
      <c r="AE60" s="20"/>
      <c r="AF60" s="20"/>
      <c r="AG60" s="20"/>
    </row>
    <row r="61" spans="1:33" ht="15.75" customHeight="1" x14ac:dyDescent="0.2">
      <c r="A61" s="13"/>
      <c r="B61" s="13"/>
      <c r="C61" s="24"/>
      <c r="D61" s="15"/>
      <c r="E61" s="15"/>
      <c r="F61" s="14"/>
      <c r="G61" s="14"/>
      <c r="H61" s="14"/>
      <c r="I61" s="15"/>
      <c r="J61" s="15"/>
      <c r="K61" s="15"/>
      <c r="L61" s="15"/>
      <c r="M61" s="16"/>
      <c r="N61" s="15"/>
      <c r="O61" s="15"/>
      <c r="P61" s="15"/>
      <c r="Q61" s="15"/>
      <c r="R61" s="15"/>
      <c r="S61" s="18"/>
      <c r="T61" s="13"/>
      <c r="U61" s="19"/>
      <c r="V61" s="1"/>
      <c r="W61" s="13"/>
      <c r="X61" s="13"/>
      <c r="Y61" s="13"/>
      <c r="Z61" s="13"/>
      <c r="AA61" s="13"/>
      <c r="AB61" s="13"/>
      <c r="AC61" s="13"/>
      <c r="AD61" s="13"/>
      <c r="AE61" s="20"/>
      <c r="AF61" s="20"/>
      <c r="AG61" s="20"/>
    </row>
    <row r="62" spans="1:33" ht="15.75" customHeight="1" x14ac:dyDescent="0.2">
      <c r="A62" s="13"/>
      <c r="B62" s="13"/>
      <c r="C62" s="24"/>
      <c r="D62" s="15"/>
      <c r="E62" s="15"/>
      <c r="F62" s="14"/>
      <c r="G62" s="14"/>
      <c r="H62" s="14"/>
      <c r="I62" s="15"/>
      <c r="J62" s="15"/>
      <c r="K62" s="15"/>
      <c r="L62" s="15"/>
      <c r="M62" s="16"/>
      <c r="N62" s="15"/>
      <c r="O62" s="15"/>
      <c r="P62" s="15"/>
      <c r="Q62" s="15"/>
      <c r="R62" s="15"/>
      <c r="S62" s="18"/>
      <c r="T62" s="13"/>
      <c r="U62" s="19"/>
      <c r="V62" s="1"/>
      <c r="W62" s="13"/>
      <c r="X62" s="13"/>
      <c r="Y62" s="13"/>
      <c r="Z62" s="13"/>
      <c r="AA62" s="13"/>
      <c r="AB62" s="13"/>
      <c r="AC62" s="13"/>
      <c r="AD62" s="13"/>
      <c r="AE62" s="20"/>
      <c r="AF62" s="20"/>
      <c r="AG62" s="20"/>
    </row>
    <row r="63" spans="1:33" ht="15.75" customHeight="1" x14ac:dyDescent="0.2">
      <c r="A63" s="13"/>
      <c r="B63" s="13"/>
      <c r="C63" s="24"/>
      <c r="D63" s="15"/>
      <c r="E63" s="15"/>
      <c r="F63" s="14"/>
      <c r="G63" s="14"/>
      <c r="H63" s="14"/>
      <c r="I63" s="15"/>
      <c r="J63" s="15"/>
      <c r="K63" s="15"/>
      <c r="L63" s="15"/>
      <c r="M63" s="16"/>
      <c r="N63" s="15"/>
      <c r="O63" s="15"/>
      <c r="P63" s="15"/>
      <c r="Q63" s="15"/>
      <c r="R63" s="15"/>
      <c r="S63" s="18"/>
      <c r="T63" s="13"/>
      <c r="U63" s="19"/>
      <c r="V63" s="1"/>
      <c r="W63" s="13"/>
      <c r="X63" s="13"/>
      <c r="Y63" s="13"/>
      <c r="Z63" s="13"/>
      <c r="AA63" s="13"/>
      <c r="AB63" s="13"/>
      <c r="AC63" s="13"/>
      <c r="AD63" s="13"/>
      <c r="AE63" s="20"/>
      <c r="AF63" s="20"/>
      <c r="AG63" s="20"/>
    </row>
    <row r="64" spans="1:33" ht="15.75" customHeight="1" x14ac:dyDescent="0.2">
      <c r="A64" s="13"/>
      <c r="B64" s="13"/>
      <c r="C64" s="24"/>
      <c r="D64" s="15"/>
      <c r="E64" s="15"/>
      <c r="F64" s="14"/>
      <c r="G64" s="14"/>
      <c r="H64" s="14"/>
      <c r="I64" s="15"/>
      <c r="J64" s="15"/>
      <c r="K64" s="15"/>
      <c r="L64" s="15"/>
      <c r="M64" s="16"/>
      <c r="N64" s="15"/>
      <c r="O64" s="15"/>
      <c r="P64" s="15"/>
      <c r="Q64" s="15"/>
      <c r="R64" s="15"/>
      <c r="S64" s="18"/>
      <c r="T64" s="13"/>
      <c r="U64" s="19"/>
      <c r="V64" s="1"/>
      <c r="W64" s="13"/>
      <c r="X64" s="13"/>
      <c r="Y64" s="13"/>
      <c r="Z64" s="13"/>
      <c r="AA64" s="13"/>
      <c r="AB64" s="13"/>
      <c r="AC64" s="13"/>
      <c r="AD64" s="13"/>
      <c r="AE64" s="20"/>
      <c r="AF64" s="20"/>
      <c r="AG64" s="20"/>
    </row>
    <row r="65" spans="1:33" ht="15.75" customHeight="1" x14ac:dyDescent="0.2">
      <c r="A65" s="13"/>
      <c r="B65" s="13"/>
      <c r="C65" s="24"/>
      <c r="D65" s="15"/>
      <c r="E65" s="15"/>
      <c r="F65" s="14"/>
      <c r="G65" s="14"/>
      <c r="H65" s="14"/>
      <c r="I65" s="15"/>
      <c r="J65" s="15"/>
      <c r="K65" s="15"/>
      <c r="L65" s="15"/>
      <c r="M65" s="16"/>
      <c r="N65" s="15"/>
      <c r="O65" s="15"/>
      <c r="P65" s="15"/>
      <c r="Q65" s="15"/>
      <c r="R65" s="15"/>
      <c r="S65" s="18"/>
      <c r="T65" s="13"/>
      <c r="U65" s="19"/>
      <c r="V65" s="1"/>
      <c r="W65" s="13"/>
      <c r="X65" s="13"/>
      <c r="Y65" s="13"/>
      <c r="Z65" s="13"/>
      <c r="AA65" s="13"/>
      <c r="AB65" s="13"/>
      <c r="AC65" s="13"/>
      <c r="AD65" s="13"/>
      <c r="AE65" s="20"/>
      <c r="AF65" s="20"/>
      <c r="AG65" s="20"/>
    </row>
    <row r="66" spans="1:33" ht="15.75" customHeight="1" x14ac:dyDescent="0.2">
      <c r="A66" s="13"/>
      <c r="B66" s="13"/>
      <c r="C66" s="24"/>
      <c r="D66" s="15"/>
      <c r="E66" s="15"/>
      <c r="F66" s="14"/>
      <c r="G66" s="14"/>
      <c r="H66" s="14"/>
      <c r="I66" s="15"/>
      <c r="J66" s="15"/>
      <c r="K66" s="15"/>
      <c r="L66" s="15"/>
      <c r="M66" s="16"/>
      <c r="N66" s="15"/>
      <c r="O66" s="15"/>
      <c r="P66" s="15"/>
      <c r="Q66" s="15"/>
      <c r="R66" s="15"/>
      <c r="S66" s="18"/>
      <c r="T66" s="13"/>
      <c r="U66" s="19"/>
      <c r="V66" s="1"/>
      <c r="W66" s="13"/>
      <c r="X66" s="13"/>
      <c r="Y66" s="13"/>
      <c r="Z66" s="13"/>
      <c r="AA66" s="13"/>
      <c r="AB66" s="13"/>
      <c r="AC66" s="13"/>
      <c r="AD66" s="13"/>
      <c r="AE66" s="20"/>
      <c r="AF66" s="20"/>
      <c r="AG66" s="20"/>
    </row>
    <row r="67" spans="1:33" ht="15.75" customHeight="1" x14ac:dyDescent="0.2">
      <c r="A67" s="13"/>
      <c r="B67" s="13"/>
      <c r="C67" s="24"/>
      <c r="D67" s="15"/>
      <c r="E67" s="15"/>
      <c r="F67" s="14"/>
      <c r="G67" s="14"/>
      <c r="H67" s="14"/>
      <c r="I67" s="15"/>
      <c r="J67" s="15"/>
      <c r="K67" s="15"/>
      <c r="L67" s="15"/>
      <c r="M67" s="16"/>
      <c r="N67" s="15"/>
      <c r="O67" s="15"/>
      <c r="P67" s="15"/>
      <c r="Q67" s="15"/>
      <c r="R67" s="15"/>
      <c r="S67" s="18"/>
      <c r="T67" s="13"/>
      <c r="U67" s="19"/>
      <c r="V67" s="1"/>
      <c r="W67" s="13"/>
      <c r="X67" s="13"/>
      <c r="Y67" s="13"/>
      <c r="Z67" s="13"/>
      <c r="AA67" s="13"/>
      <c r="AB67" s="13"/>
      <c r="AC67" s="13"/>
      <c r="AD67" s="13"/>
      <c r="AE67" s="20"/>
      <c r="AF67" s="20"/>
      <c r="AG67" s="20"/>
    </row>
    <row r="68" spans="1:33" ht="15.75" customHeight="1" x14ac:dyDescent="0.2">
      <c r="A68" s="13"/>
      <c r="B68" s="13"/>
      <c r="C68" s="24"/>
      <c r="D68" s="15"/>
      <c r="E68" s="15"/>
      <c r="F68" s="14"/>
      <c r="G68" s="14"/>
      <c r="H68" s="14"/>
      <c r="I68" s="15"/>
      <c r="J68" s="15"/>
      <c r="K68" s="15"/>
      <c r="L68" s="15"/>
      <c r="M68" s="16"/>
      <c r="N68" s="15"/>
      <c r="O68" s="15"/>
      <c r="P68" s="15"/>
      <c r="Q68" s="15"/>
      <c r="R68" s="15"/>
      <c r="S68" s="18"/>
      <c r="T68" s="13"/>
      <c r="U68" s="19"/>
      <c r="V68" s="1"/>
      <c r="W68" s="13"/>
      <c r="X68" s="13"/>
      <c r="Y68" s="13"/>
      <c r="Z68" s="13"/>
      <c r="AA68" s="13"/>
      <c r="AB68" s="13"/>
      <c r="AC68" s="13"/>
      <c r="AD68" s="13"/>
      <c r="AE68" s="20"/>
      <c r="AF68" s="20"/>
      <c r="AG68" s="20"/>
    </row>
    <row r="69" spans="1:33" ht="15.75" customHeight="1" x14ac:dyDescent="0.2">
      <c r="A69" s="13"/>
      <c r="B69" s="13"/>
      <c r="C69" s="24"/>
      <c r="D69" s="15"/>
      <c r="E69" s="15"/>
      <c r="F69" s="14"/>
      <c r="G69" s="14"/>
      <c r="H69" s="14"/>
      <c r="I69" s="15"/>
      <c r="J69" s="15"/>
      <c r="K69" s="15"/>
      <c r="L69" s="15"/>
      <c r="M69" s="16"/>
      <c r="N69" s="15"/>
      <c r="O69" s="15"/>
      <c r="P69" s="15"/>
      <c r="Q69" s="15"/>
      <c r="R69" s="15"/>
      <c r="S69" s="18"/>
      <c r="T69" s="13"/>
      <c r="U69" s="19"/>
      <c r="V69" s="1"/>
      <c r="W69" s="13"/>
      <c r="X69" s="13"/>
      <c r="Y69" s="13"/>
      <c r="Z69" s="13"/>
      <c r="AA69" s="13"/>
      <c r="AB69" s="13"/>
      <c r="AC69" s="13"/>
      <c r="AD69" s="13"/>
      <c r="AE69" s="20"/>
      <c r="AF69" s="20"/>
      <c r="AG69" s="20"/>
    </row>
    <row r="70" spans="1:33" ht="15.75" customHeight="1" x14ac:dyDescent="0.2">
      <c r="A70" s="13"/>
      <c r="B70" s="13"/>
      <c r="C70" s="24"/>
      <c r="D70" s="15"/>
      <c r="E70" s="15"/>
      <c r="F70" s="14"/>
      <c r="G70" s="14"/>
      <c r="H70" s="14"/>
      <c r="I70" s="15"/>
      <c r="J70" s="15"/>
      <c r="K70" s="15"/>
      <c r="L70" s="15"/>
      <c r="M70" s="16"/>
      <c r="N70" s="15"/>
      <c r="O70" s="15"/>
      <c r="P70" s="15"/>
      <c r="Q70" s="15"/>
      <c r="R70" s="15"/>
      <c r="S70" s="18"/>
      <c r="T70" s="13"/>
      <c r="U70" s="19"/>
      <c r="V70" s="1"/>
      <c r="W70" s="13"/>
      <c r="X70" s="13"/>
      <c r="Y70" s="13"/>
      <c r="Z70" s="13"/>
      <c r="AA70" s="13"/>
      <c r="AB70" s="13"/>
      <c r="AC70" s="13"/>
      <c r="AD70" s="13"/>
      <c r="AE70" s="20"/>
      <c r="AF70" s="20"/>
      <c r="AG70" s="20"/>
    </row>
    <row r="71" spans="1:33" ht="15.75" customHeight="1" x14ac:dyDescent="0.2">
      <c r="A71" s="13"/>
      <c r="B71" s="13"/>
      <c r="C71" s="24"/>
      <c r="D71" s="15"/>
      <c r="E71" s="15"/>
      <c r="F71" s="14"/>
      <c r="G71" s="14"/>
      <c r="H71" s="14"/>
      <c r="I71" s="15"/>
      <c r="J71" s="15"/>
      <c r="K71" s="15"/>
      <c r="L71" s="15"/>
      <c r="M71" s="16"/>
      <c r="N71" s="15"/>
      <c r="O71" s="15"/>
      <c r="P71" s="15"/>
      <c r="Q71" s="15"/>
      <c r="R71" s="15"/>
      <c r="S71" s="18"/>
      <c r="T71" s="13"/>
      <c r="U71" s="19"/>
      <c r="V71" s="1"/>
      <c r="W71" s="13"/>
      <c r="X71" s="13"/>
      <c r="Y71" s="13"/>
      <c r="Z71" s="13"/>
      <c r="AA71" s="13"/>
      <c r="AB71" s="13"/>
      <c r="AC71" s="13"/>
      <c r="AD71" s="13"/>
      <c r="AE71" s="20"/>
      <c r="AF71" s="20"/>
      <c r="AG71" s="20"/>
    </row>
    <row r="72" spans="1:33" ht="15.75" customHeight="1" x14ac:dyDescent="0.2">
      <c r="A72" s="13"/>
      <c r="B72" s="13"/>
      <c r="C72" s="24"/>
      <c r="D72" s="15"/>
      <c r="E72" s="15"/>
      <c r="F72" s="14"/>
      <c r="G72" s="14"/>
      <c r="H72" s="14"/>
      <c r="I72" s="15"/>
      <c r="J72" s="15"/>
      <c r="K72" s="15"/>
      <c r="L72" s="15"/>
      <c r="M72" s="16"/>
      <c r="N72" s="15"/>
      <c r="O72" s="15"/>
      <c r="P72" s="15"/>
      <c r="Q72" s="15"/>
      <c r="R72" s="15"/>
      <c r="S72" s="18"/>
      <c r="T72" s="13"/>
      <c r="U72" s="19"/>
      <c r="V72" s="1"/>
      <c r="W72" s="13"/>
      <c r="X72" s="13"/>
      <c r="Y72" s="13"/>
      <c r="Z72" s="13"/>
      <c r="AA72" s="13"/>
      <c r="AB72" s="13"/>
      <c r="AC72" s="13"/>
      <c r="AD72" s="13"/>
      <c r="AE72" s="20"/>
      <c r="AF72" s="20"/>
      <c r="AG72" s="20"/>
    </row>
    <row r="73" spans="1:33" ht="15.75" customHeight="1" x14ac:dyDescent="0.2">
      <c r="A73" s="13"/>
      <c r="B73" s="13"/>
      <c r="C73" s="24"/>
      <c r="D73" s="15"/>
      <c r="E73" s="15"/>
      <c r="F73" s="14"/>
      <c r="G73" s="14"/>
      <c r="H73" s="14"/>
      <c r="I73" s="15"/>
      <c r="J73" s="15"/>
      <c r="K73" s="15"/>
      <c r="L73" s="15"/>
      <c r="M73" s="16"/>
      <c r="N73" s="15"/>
      <c r="O73" s="15"/>
      <c r="P73" s="15"/>
      <c r="Q73" s="15"/>
      <c r="R73" s="15"/>
      <c r="S73" s="18"/>
      <c r="T73" s="13"/>
      <c r="U73" s="19"/>
      <c r="V73" s="1"/>
      <c r="W73" s="13"/>
      <c r="X73" s="13"/>
      <c r="Y73" s="13"/>
      <c r="Z73" s="13"/>
      <c r="AA73" s="13"/>
      <c r="AB73" s="13"/>
      <c r="AC73" s="13"/>
      <c r="AD73" s="13"/>
      <c r="AE73" s="20"/>
      <c r="AF73" s="20"/>
      <c r="AG73" s="20"/>
    </row>
    <row r="74" spans="1:33" ht="15.75" customHeight="1" x14ac:dyDescent="0.2">
      <c r="A74" s="13"/>
      <c r="B74" s="13"/>
      <c r="C74" s="24"/>
      <c r="D74" s="15"/>
      <c r="E74" s="15"/>
      <c r="F74" s="14"/>
      <c r="G74" s="14"/>
      <c r="H74" s="14"/>
      <c r="I74" s="15"/>
      <c r="J74" s="15"/>
      <c r="K74" s="15"/>
      <c r="L74" s="15"/>
      <c r="M74" s="16"/>
      <c r="N74" s="15"/>
      <c r="O74" s="15"/>
      <c r="P74" s="15"/>
      <c r="Q74" s="15"/>
      <c r="R74" s="15"/>
      <c r="S74" s="18"/>
      <c r="T74" s="13"/>
      <c r="U74" s="19"/>
      <c r="V74" s="1"/>
      <c r="W74" s="13"/>
      <c r="X74" s="13"/>
      <c r="Y74" s="13"/>
      <c r="Z74" s="13"/>
      <c r="AA74" s="13"/>
      <c r="AB74" s="13"/>
      <c r="AC74" s="13"/>
      <c r="AD74" s="13"/>
      <c r="AE74" s="20"/>
      <c r="AF74" s="20"/>
      <c r="AG74" s="20"/>
    </row>
    <row r="75" spans="1:33" ht="15.75" customHeight="1" x14ac:dyDescent="0.2">
      <c r="A75" s="13"/>
      <c r="B75" s="13"/>
      <c r="C75" s="24"/>
      <c r="D75" s="15"/>
      <c r="E75" s="15"/>
      <c r="F75" s="14"/>
      <c r="G75" s="14"/>
      <c r="H75" s="14"/>
      <c r="I75" s="15"/>
      <c r="J75" s="15"/>
      <c r="K75" s="15"/>
      <c r="L75" s="15"/>
      <c r="M75" s="16"/>
      <c r="N75" s="15"/>
      <c r="O75" s="15"/>
      <c r="P75" s="15"/>
      <c r="Q75" s="15"/>
      <c r="R75" s="15"/>
      <c r="S75" s="18"/>
      <c r="T75" s="13"/>
      <c r="U75" s="19"/>
      <c r="V75" s="1"/>
      <c r="W75" s="13"/>
      <c r="X75" s="13"/>
      <c r="Y75" s="13"/>
      <c r="Z75" s="13"/>
      <c r="AA75" s="13"/>
      <c r="AB75" s="13"/>
      <c r="AC75" s="13"/>
      <c r="AD75" s="13"/>
      <c r="AE75" s="20"/>
      <c r="AF75" s="20"/>
      <c r="AG75" s="20"/>
    </row>
    <row r="76" spans="1:33" ht="15.75" customHeight="1" x14ac:dyDescent="0.2">
      <c r="A76" s="13"/>
      <c r="B76" s="13"/>
      <c r="C76" s="24"/>
      <c r="D76" s="15"/>
      <c r="E76" s="15"/>
      <c r="F76" s="14"/>
      <c r="G76" s="14"/>
      <c r="H76" s="14"/>
      <c r="I76" s="15"/>
      <c r="J76" s="15"/>
      <c r="K76" s="15"/>
      <c r="L76" s="15"/>
      <c r="M76" s="16"/>
      <c r="N76" s="15"/>
      <c r="O76" s="15"/>
      <c r="P76" s="15"/>
      <c r="Q76" s="15"/>
      <c r="R76" s="15"/>
      <c r="S76" s="18"/>
      <c r="T76" s="13"/>
      <c r="U76" s="19"/>
      <c r="V76" s="1"/>
      <c r="W76" s="13"/>
      <c r="X76" s="13"/>
      <c r="Y76" s="13"/>
      <c r="Z76" s="13"/>
      <c r="AA76" s="13"/>
      <c r="AB76" s="13"/>
      <c r="AC76" s="13"/>
      <c r="AD76" s="13"/>
      <c r="AE76" s="20"/>
      <c r="AF76" s="20"/>
      <c r="AG76" s="20"/>
    </row>
    <row r="77" spans="1:33" ht="15.75" customHeight="1" x14ac:dyDescent="0.2">
      <c r="A77" s="13"/>
      <c r="B77" s="13"/>
      <c r="C77" s="24"/>
      <c r="D77" s="15"/>
      <c r="E77" s="15"/>
      <c r="F77" s="14"/>
      <c r="G77" s="14"/>
      <c r="H77" s="14"/>
      <c r="I77" s="15"/>
      <c r="J77" s="15"/>
      <c r="K77" s="15"/>
      <c r="L77" s="15"/>
      <c r="M77" s="16"/>
      <c r="N77" s="15"/>
      <c r="O77" s="15"/>
      <c r="P77" s="15"/>
      <c r="Q77" s="15"/>
      <c r="R77" s="15"/>
      <c r="S77" s="18"/>
      <c r="T77" s="13"/>
      <c r="U77" s="19"/>
      <c r="V77" s="1"/>
      <c r="W77" s="13"/>
      <c r="X77" s="13"/>
      <c r="Y77" s="13"/>
      <c r="Z77" s="13"/>
      <c r="AA77" s="13"/>
      <c r="AB77" s="13"/>
      <c r="AC77" s="13"/>
      <c r="AD77" s="13"/>
      <c r="AE77" s="20"/>
      <c r="AF77" s="20"/>
      <c r="AG77" s="20"/>
    </row>
    <row r="78" spans="1:33" ht="15.75" customHeight="1" x14ac:dyDescent="0.2">
      <c r="A78" s="13"/>
      <c r="B78" s="13"/>
      <c r="C78" s="24"/>
      <c r="D78" s="15"/>
      <c r="E78" s="15"/>
      <c r="F78" s="14"/>
      <c r="G78" s="14"/>
      <c r="H78" s="14"/>
      <c r="I78" s="15"/>
      <c r="J78" s="15"/>
      <c r="K78" s="15"/>
      <c r="L78" s="15"/>
      <c r="M78" s="16"/>
      <c r="N78" s="15"/>
      <c r="O78" s="15"/>
      <c r="P78" s="15"/>
      <c r="Q78" s="15"/>
      <c r="R78" s="15"/>
      <c r="S78" s="18"/>
      <c r="T78" s="13"/>
      <c r="U78" s="19"/>
      <c r="V78" s="1"/>
      <c r="W78" s="13"/>
      <c r="X78" s="13"/>
      <c r="Y78" s="13"/>
      <c r="Z78" s="13"/>
      <c r="AA78" s="13"/>
      <c r="AB78" s="13"/>
      <c r="AC78" s="13"/>
      <c r="AD78" s="13"/>
      <c r="AE78" s="20"/>
      <c r="AF78" s="20"/>
      <c r="AG78" s="20"/>
    </row>
    <row r="79" spans="1:33" ht="15.75" customHeight="1" x14ac:dyDescent="0.2">
      <c r="A79" s="13"/>
      <c r="B79" s="13"/>
      <c r="C79" s="24"/>
      <c r="D79" s="15"/>
      <c r="E79" s="15"/>
      <c r="F79" s="14"/>
      <c r="G79" s="14"/>
      <c r="H79" s="14"/>
      <c r="I79" s="15"/>
      <c r="J79" s="15"/>
      <c r="K79" s="15"/>
      <c r="L79" s="15"/>
      <c r="M79" s="16"/>
      <c r="N79" s="15"/>
      <c r="O79" s="15"/>
      <c r="P79" s="15"/>
      <c r="Q79" s="15"/>
      <c r="R79" s="15"/>
      <c r="S79" s="18"/>
      <c r="T79" s="13"/>
      <c r="U79" s="19"/>
      <c r="V79" s="1"/>
      <c r="W79" s="13"/>
      <c r="X79" s="13"/>
      <c r="Y79" s="13"/>
      <c r="Z79" s="13"/>
      <c r="AA79" s="13"/>
      <c r="AB79" s="13"/>
      <c r="AC79" s="13"/>
      <c r="AD79" s="13"/>
      <c r="AE79" s="20"/>
      <c r="AF79" s="20"/>
      <c r="AG79" s="20"/>
    </row>
    <row r="80" spans="1:33" ht="15.75" customHeight="1" x14ac:dyDescent="0.2">
      <c r="A80" s="13"/>
      <c r="B80" s="13"/>
      <c r="C80" s="24"/>
      <c r="D80" s="15"/>
      <c r="E80" s="15"/>
      <c r="F80" s="14"/>
      <c r="G80" s="14"/>
      <c r="H80" s="14"/>
      <c r="I80" s="15"/>
      <c r="J80" s="15"/>
      <c r="K80" s="15"/>
      <c r="L80" s="15"/>
      <c r="M80" s="16"/>
      <c r="N80" s="15"/>
      <c r="O80" s="15"/>
      <c r="P80" s="15"/>
      <c r="Q80" s="15"/>
      <c r="R80" s="15"/>
      <c r="S80" s="18"/>
      <c r="T80" s="13"/>
      <c r="U80" s="19"/>
      <c r="V80" s="1"/>
      <c r="W80" s="13"/>
      <c r="X80" s="13"/>
      <c r="Y80" s="13"/>
      <c r="Z80" s="13"/>
      <c r="AA80" s="13"/>
      <c r="AB80" s="13"/>
      <c r="AC80" s="13"/>
      <c r="AD80" s="13"/>
      <c r="AE80" s="20"/>
      <c r="AF80" s="20"/>
      <c r="AG80" s="20"/>
    </row>
    <row r="81" spans="1:33" ht="15.75" customHeight="1" x14ac:dyDescent="0.2">
      <c r="A81" s="13"/>
      <c r="B81" s="13"/>
      <c r="C81" s="24"/>
      <c r="D81" s="15"/>
      <c r="E81" s="15"/>
      <c r="F81" s="14"/>
      <c r="G81" s="14"/>
      <c r="H81" s="14"/>
      <c r="I81" s="15"/>
      <c r="J81" s="15"/>
      <c r="K81" s="15"/>
      <c r="L81" s="15"/>
      <c r="M81" s="16"/>
      <c r="N81" s="15"/>
      <c r="O81" s="15"/>
      <c r="P81" s="15"/>
      <c r="Q81" s="15"/>
      <c r="R81" s="15"/>
      <c r="S81" s="18"/>
      <c r="T81" s="13"/>
      <c r="U81" s="19"/>
      <c r="V81" s="1"/>
      <c r="W81" s="13"/>
      <c r="X81" s="13"/>
      <c r="Y81" s="13"/>
      <c r="Z81" s="13"/>
      <c r="AA81" s="13"/>
      <c r="AB81" s="13"/>
      <c r="AC81" s="13"/>
      <c r="AD81" s="13"/>
      <c r="AE81" s="20"/>
      <c r="AF81" s="20"/>
      <c r="AG81" s="20"/>
    </row>
    <row r="82" spans="1:33" ht="15.75" customHeight="1" x14ac:dyDescent="0.2">
      <c r="A82" s="13"/>
      <c r="B82" s="13"/>
      <c r="C82" s="24"/>
      <c r="D82" s="15"/>
      <c r="E82" s="15"/>
      <c r="F82" s="14"/>
      <c r="G82" s="14"/>
      <c r="H82" s="14"/>
      <c r="I82" s="15"/>
      <c r="J82" s="15"/>
      <c r="K82" s="15"/>
      <c r="L82" s="15"/>
      <c r="M82" s="16"/>
      <c r="N82" s="15"/>
      <c r="O82" s="15"/>
      <c r="P82" s="15"/>
      <c r="Q82" s="15"/>
      <c r="R82" s="15"/>
      <c r="S82" s="18"/>
      <c r="T82" s="13"/>
      <c r="U82" s="19"/>
      <c r="V82" s="1"/>
      <c r="W82" s="13"/>
      <c r="X82" s="13"/>
      <c r="Y82" s="13"/>
      <c r="Z82" s="13"/>
      <c r="AA82" s="13"/>
      <c r="AB82" s="13"/>
      <c r="AC82" s="13"/>
      <c r="AD82" s="13"/>
      <c r="AE82" s="20"/>
      <c r="AF82" s="20"/>
      <c r="AG82" s="20"/>
    </row>
    <row r="83" spans="1:33" ht="15.75" customHeight="1" x14ac:dyDescent="0.2">
      <c r="A83" s="13"/>
      <c r="B83" s="13"/>
      <c r="C83" s="24"/>
      <c r="D83" s="15"/>
      <c r="E83" s="15"/>
      <c r="F83" s="14"/>
      <c r="G83" s="14"/>
      <c r="H83" s="14"/>
      <c r="I83" s="15"/>
      <c r="J83" s="15"/>
      <c r="K83" s="15"/>
      <c r="L83" s="15"/>
      <c r="M83" s="16"/>
      <c r="N83" s="15"/>
      <c r="O83" s="15"/>
      <c r="P83" s="15"/>
      <c r="Q83" s="15"/>
      <c r="R83" s="15"/>
      <c r="S83" s="18"/>
      <c r="T83" s="13"/>
      <c r="U83" s="19"/>
      <c r="V83" s="1"/>
      <c r="W83" s="13"/>
      <c r="X83" s="13"/>
      <c r="Y83" s="13"/>
      <c r="Z83" s="13"/>
      <c r="AA83" s="13"/>
      <c r="AB83" s="13"/>
      <c r="AC83" s="13"/>
      <c r="AD83" s="13"/>
      <c r="AE83" s="20"/>
      <c r="AF83" s="20"/>
      <c r="AG83" s="20"/>
    </row>
    <row r="84" spans="1:33" ht="15.75" customHeight="1" x14ac:dyDescent="0.2">
      <c r="A84" s="13"/>
      <c r="B84" s="13"/>
      <c r="C84" s="24"/>
      <c r="D84" s="15"/>
      <c r="E84" s="15"/>
      <c r="F84" s="14"/>
      <c r="G84" s="14"/>
      <c r="H84" s="14"/>
      <c r="I84" s="15"/>
      <c r="J84" s="15"/>
      <c r="K84" s="15"/>
      <c r="L84" s="15"/>
      <c r="M84" s="16"/>
      <c r="N84" s="15"/>
      <c r="O84" s="15"/>
      <c r="P84" s="15"/>
      <c r="Q84" s="15"/>
      <c r="R84" s="15"/>
      <c r="S84" s="18"/>
      <c r="T84" s="13"/>
      <c r="U84" s="19"/>
      <c r="V84" s="1"/>
      <c r="W84" s="13"/>
      <c r="X84" s="13"/>
      <c r="Y84" s="13"/>
      <c r="Z84" s="13"/>
      <c r="AA84" s="13"/>
      <c r="AB84" s="13"/>
      <c r="AC84" s="13"/>
      <c r="AD84" s="13"/>
      <c r="AE84" s="20"/>
      <c r="AF84" s="20"/>
      <c r="AG84" s="20"/>
    </row>
    <row r="85" spans="1:33" ht="15.75" customHeight="1" x14ac:dyDescent="0.2">
      <c r="A85" s="13"/>
      <c r="B85" s="13"/>
      <c r="C85" s="24"/>
      <c r="D85" s="15"/>
      <c r="E85" s="15"/>
      <c r="F85" s="14"/>
      <c r="G85" s="14"/>
      <c r="H85" s="14"/>
      <c r="I85" s="15"/>
      <c r="J85" s="15"/>
      <c r="K85" s="15"/>
      <c r="L85" s="15"/>
      <c r="M85" s="16"/>
      <c r="N85" s="15"/>
      <c r="O85" s="15"/>
      <c r="P85" s="15"/>
      <c r="Q85" s="15"/>
      <c r="R85" s="15"/>
      <c r="S85" s="18"/>
      <c r="T85" s="13"/>
      <c r="U85" s="19"/>
      <c r="V85" s="1"/>
      <c r="W85" s="13"/>
      <c r="X85" s="13"/>
      <c r="Y85" s="13"/>
      <c r="Z85" s="13"/>
      <c r="AA85" s="13"/>
      <c r="AB85" s="13"/>
      <c r="AC85" s="13"/>
      <c r="AD85" s="13"/>
      <c r="AE85" s="20"/>
      <c r="AF85" s="20"/>
      <c r="AG85" s="20"/>
    </row>
    <row r="86" spans="1:33" ht="15.75" customHeight="1" x14ac:dyDescent="0.2">
      <c r="A86" s="13"/>
      <c r="B86" s="13"/>
      <c r="C86" s="24"/>
      <c r="D86" s="15"/>
      <c r="E86" s="15"/>
      <c r="F86" s="14"/>
      <c r="G86" s="14"/>
      <c r="H86" s="14"/>
      <c r="I86" s="15"/>
      <c r="J86" s="15"/>
      <c r="K86" s="15"/>
      <c r="L86" s="15"/>
      <c r="M86" s="16"/>
      <c r="N86" s="15"/>
      <c r="O86" s="15"/>
      <c r="P86" s="15"/>
      <c r="Q86" s="15"/>
      <c r="R86" s="15"/>
      <c r="S86" s="18"/>
      <c r="T86" s="13"/>
      <c r="U86" s="19"/>
      <c r="V86" s="1"/>
      <c r="W86" s="13"/>
      <c r="X86" s="13"/>
      <c r="Y86" s="13"/>
      <c r="Z86" s="13"/>
      <c r="AA86" s="13"/>
      <c r="AB86" s="13"/>
      <c r="AC86" s="13"/>
      <c r="AD86" s="13"/>
      <c r="AE86" s="20"/>
      <c r="AF86" s="20"/>
      <c r="AG86" s="20"/>
    </row>
    <row r="87" spans="1:33" ht="15.75" customHeight="1" x14ac:dyDescent="0.2">
      <c r="A87" s="13"/>
      <c r="B87" s="13"/>
      <c r="C87" s="24"/>
      <c r="D87" s="15"/>
      <c r="E87" s="15"/>
      <c r="F87" s="14"/>
      <c r="G87" s="14"/>
      <c r="H87" s="14"/>
      <c r="I87" s="15"/>
      <c r="J87" s="15"/>
      <c r="K87" s="15"/>
      <c r="L87" s="15"/>
      <c r="M87" s="16"/>
      <c r="N87" s="15"/>
      <c r="O87" s="15"/>
      <c r="P87" s="15"/>
      <c r="Q87" s="15"/>
      <c r="R87" s="15"/>
      <c r="S87" s="18"/>
      <c r="T87" s="13"/>
      <c r="U87" s="19"/>
      <c r="V87" s="1"/>
      <c r="W87" s="13"/>
      <c r="X87" s="13"/>
      <c r="Y87" s="13"/>
      <c r="Z87" s="13"/>
      <c r="AA87" s="13"/>
      <c r="AB87" s="13"/>
      <c r="AC87" s="13"/>
      <c r="AD87" s="13"/>
      <c r="AE87" s="20"/>
      <c r="AF87" s="20"/>
      <c r="AG87" s="20"/>
    </row>
    <row r="88" spans="1:33" ht="15.75" customHeight="1" x14ac:dyDescent="0.2">
      <c r="A88" s="13"/>
      <c r="B88" s="13"/>
      <c r="C88" s="24"/>
      <c r="D88" s="15"/>
      <c r="E88" s="15"/>
      <c r="F88" s="14"/>
      <c r="G88" s="14"/>
      <c r="H88" s="14"/>
      <c r="I88" s="15"/>
      <c r="J88" s="15"/>
      <c r="K88" s="15"/>
      <c r="L88" s="15"/>
      <c r="M88" s="16"/>
      <c r="N88" s="15"/>
      <c r="O88" s="15"/>
      <c r="P88" s="15"/>
      <c r="Q88" s="15"/>
      <c r="R88" s="15"/>
      <c r="S88" s="18"/>
      <c r="T88" s="13"/>
      <c r="U88" s="19"/>
      <c r="V88" s="1"/>
      <c r="W88" s="13"/>
      <c r="X88" s="13"/>
      <c r="Y88" s="13"/>
      <c r="Z88" s="13"/>
      <c r="AA88" s="13"/>
      <c r="AB88" s="13"/>
      <c r="AC88" s="13"/>
      <c r="AD88" s="13"/>
      <c r="AE88" s="20"/>
      <c r="AF88" s="20"/>
      <c r="AG88" s="20"/>
    </row>
    <row r="89" spans="1:33" ht="15.75" customHeight="1" x14ac:dyDescent="0.2">
      <c r="A89" s="13"/>
      <c r="B89" s="13"/>
      <c r="C89" s="24"/>
      <c r="D89" s="15"/>
      <c r="E89" s="15"/>
      <c r="F89" s="14"/>
      <c r="G89" s="14"/>
      <c r="H89" s="14"/>
      <c r="I89" s="15"/>
      <c r="J89" s="15"/>
      <c r="K89" s="15"/>
      <c r="L89" s="15"/>
      <c r="M89" s="16"/>
      <c r="N89" s="15"/>
      <c r="O89" s="15"/>
      <c r="P89" s="15"/>
      <c r="Q89" s="15"/>
      <c r="R89" s="15"/>
      <c r="S89" s="18"/>
      <c r="T89" s="13"/>
      <c r="U89" s="19"/>
      <c r="V89" s="1"/>
      <c r="W89" s="13"/>
      <c r="X89" s="13"/>
      <c r="Y89" s="13"/>
      <c r="Z89" s="13"/>
      <c r="AA89" s="13"/>
      <c r="AB89" s="13"/>
      <c r="AC89" s="13"/>
      <c r="AD89" s="13"/>
      <c r="AE89" s="20"/>
      <c r="AF89" s="20"/>
      <c r="AG89" s="20"/>
    </row>
    <row r="90" spans="1:33" ht="15.75" customHeight="1" x14ac:dyDescent="0.2">
      <c r="A90" s="13"/>
      <c r="B90" s="13"/>
      <c r="C90" s="24"/>
      <c r="D90" s="15"/>
      <c r="E90" s="15"/>
      <c r="F90" s="14"/>
      <c r="G90" s="14"/>
      <c r="H90" s="14"/>
      <c r="I90" s="15"/>
      <c r="J90" s="15"/>
      <c r="K90" s="15"/>
      <c r="L90" s="15"/>
      <c r="M90" s="16"/>
      <c r="N90" s="15"/>
      <c r="O90" s="15"/>
      <c r="P90" s="15"/>
      <c r="Q90" s="15"/>
      <c r="R90" s="15"/>
      <c r="S90" s="18"/>
      <c r="T90" s="13"/>
      <c r="U90" s="19"/>
      <c r="V90" s="1"/>
      <c r="W90" s="13"/>
      <c r="X90" s="13"/>
      <c r="Y90" s="13"/>
      <c r="Z90" s="13"/>
      <c r="AA90" s="13"/>
      <c r="AB90" s="13"/>
      <c r="AC90" s="13"/>
      <c r="AD90" s="13"/>
      <c r="AE90" s="20"/>
      <c r="AF90" s="20"/>
      <c r="AG90" s="20"/>
    </row>
    <row r="91" spans="1:33" ht="15.75" customHeight="1" x14ac:dyDescent="0.2">
      <c r="A91" s="13"/>
      <c r="B91" s="13"/>
      <c r="C91" s="24"/>
      <c r="D91" s="15"/>
      <c r="E91" s="15"/>
      <c r="F91" s="14"/>
      <c r="G91" s="14"/>
      <c r="H91" s="14"/>
      <c r="I91" s="15"/>
      <c r="J91" s="15"/>
      <c r="K91" s="15"/>
      <c r="L91" s="15"/>
      <c r="M91" s="16"/>
      <c r="N91" s="15"/>
      <c r="O91" s="15"/>
      <c r="P91" s="15"/>
      <c r="Q91" s="15"/>
      <c r="R91" s="15"/>
      <c r="S91" s="18"/>
      <c r="T91" s="13"/>
      <c r="U91" s="19"/>
      <c r="V91" s="1"/>
      <c r="W91" s="13"/>
      <c r="X91" s="13"/>
      <c r="Y91" s="13"/>
      <c r="Z91" s="13"/>
      <c r="AA91" s="13"/>
      <c r="AB91" s="13"/>
      <c r="AC91" s="13"/>
      <c r="AD91" s="13"/>
      <c r="AE91" s="20"/>
      <c r="AF91" s="20"/>
      <c r="AG91" s="20"/>
    </row>
    <row r="92" spans="1:33" ht="15.75" customHeight="1" x14ac:dyDescent="0.2">
      <c r="A92" s="13"/>
      <c r="B92" s="13"/>
      <c r="C92" s="24"/>
      <c r="D92" s="15"/>
      <c r="E92" s="15"/>
      <c r="F92" s="14"/>
      <c r="G92" s="14"/>
      <c r="H92" s="14"/>
      <c r="I92" s="15"/>
      <c r="J92" s="15"/>
      <c r="K92" s="15"/>
      <c r="L92" s="15"/>
      <c r="M92" s="16"/>
      <c r="N92" s="15"/>
      <c r="O92" s="15"/>
      <c r="P92" s="15"/>
      <c r="Q92" s="15"/>
      <c r="R92" s="15"/>
      <c r="S92" s="18"/>
      <c r="T92" s="13"/>
      <c r="U92" s="19"/>
      <c r="V92" s="1"/>
      <c r="W92" s="13"/>
      <c r="X92" s="13"/>
      <c r="Y92" s="13"/>
      <c r="Z92" s="13"/>
      <c r="AA92" s="13"/>
      <c r="AB92" s="13"/>
      <c r="AC92" s="13"/>
      <c r="AD92" s="13"/>
      <c r="AE92" s="20"/>
      <c r="AF92" s="20"/>
      <c r="AG92" s="20"/>
    </row>
    <row r="93" spans="1:33" ht="15.75" customHeight="1" x14ac:dyDescent="0.2">
      <c r="A93" s="13"/>
      <c r="B93" s="13"/>
      <c r="C93" s="24"/>
      <c r="D93" s="15"/>
      <c r="E93" s="15"/>
      <c r="F93" s="14"/>
      <c r="G93" s="14"/>
      <c r="H93" s="14"/>
      <c r="I93" s="15"/>
      <c r="J93" s="15"/>
      <c r="K93" s="15"/>
      <c r="L93" s="15"/>
      <c r="M93" s="16"/>
      <c r="N93" s="15"/>
      <c r="O93" s="15"/>
      <c r="P93" s="15"/>
      <c r="Q93" s="15"/>
      <c r="R93" s="15"/>
      <c r="S93" s="18"/>
      <c r="T93" s="13"/>
      <c r="U93" s="19"/>
      <c r="V93" s="1"/>
      <c r="W93" s="13"/>
      <c r="X93" s="13"/>
      <c r="Y93" s="13"/>
      <c r="Z93" s="13"/>
      <c r="AA93" s="13"/>
      <c r="AB93" s="13"/>
      <c r="AC93" s="13"/>
      <c r="AD93" s="13"/>
      <c r="AE93" s="20"/>
      <c r="AF93" s="20"/>
      <c r="AG93" s="20"/>
    </row>
    <row r="94" spans="1:33" ht="15.75" customHeight="1" x14ac:dyDescent="0.2">
      <c r="A94" s="13"/>
      <c r="B94" s="13"/>
      <c r="C94" s="24"/>
      <c r="D94" s="15"/>
      <c r="E94" s="15"/>
      <c r="F94" s="14"/>
      <c r="G94" s="14"/>
      <c r="H94" s="14"/>
      <c r="I94" s="15"/>
      <c r="J94" s="15"/>
      <c r="K94" s="15"/>
      <c r="L94" s="15"/>
      <c r="M94" s="16"/>
      <c r="N94" s="15"/>
      <c r="O94" s="15"/>
      <c r="P94" s="15"/>
      <c r="Q94" s="15"/>
      <c r="R94" s="15"/>
      <c r="S94" s="18"/>
      <c r="T94" s="13"/>
      <c r="U94" s="19"/>
      <c r="V94" s="1"/>
      <c r="W94" s="13"/>
      <c r="X94" s="13"/>
      <c r="Y94" s="13"/>
      <c r="Z94" s="13"/>
      <c r="AA94" s="13"/>
      <c r="AB94" s="13"/>
      <c r="AC94" s="13"/>
      <c r="AD94" s="13"/>
      <c r="AE94" s="20"/>
      <c r="AF94" s="20"/>
      <c r="AG94" s="20"/>
    </row>
    <row r="95" spans="1:33" ht="15.75" customHeight="1" x14ac:dyDescent="0.2">
      <c r="A95" s="13"/>
      <c r="B95" s="13"/>
      <c r="C95" s="15"/>
      <c r="D95" s="15"/>
      <c r="E95" s="15"/>
      <c r="F95" s="14"/>
      <c r="G95" s="14"/>
      <c r="H95" s="15"/>
      <c r="I95" s="15"/>
      <c r="J95" s="15"/>
      <c r="K95" s="15"/>
      <c r="L95" s="15"/>
      <c r="M95" s="15"/>
      <c r="N95" s="15"/>
      <c r="O95" s="15"/>
      <c r="P95" s="15"/>
      <c r="Q95" s="22"/>
      <c r="R95" s="22"/>
      <c r="S95" s="18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20"/>
    </row>
    <row r="96" spans="1:33" ht="15.75" customHeight="1" x14ac:dyDescent="0.2">
      <c r="A96" s="13"/>
      <c r="B96" s="13"/>
      <c r="C96" s="15"/>
      <c r="D96" s="15"/>
      <c r="E96" s="15"/>
      <c r="F96" s="14"/>
      <c r="G96" s="14"/>
      <c r="H96" s="15"/>
      <c r="I96" s="15"/>
      <c r="J96" s="15"/>
      <c r="K96" s="15"/>
      <c r="L96" s="15"/>
      <c r="M96" s="15"/>
      <c r="N96" s="15"/>
      <c r="O96" s="15"/>
      <c r="P96" s="15"/>
      <c r="Q96" s="22"/>
      <c r="R96" s="22"/>
      <c r="S96" s="18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20"/>
    </row>
    <row r="97" spans="1:33" ht="15.75" customHeight="1" x14ac:dyDescent="0.2">
      <c r="A97" s="13"/>
      <c r="B97" s="13"/>
      <c r="C97" s="15"/>
      <c r="D97" s="15"/>
      <c r="E97" s="15"/>
      <c r="F97" s="14"/>
      <c r="G97" s="14"/>
      <c r="H97" s="15"/>
      <c r="I97" s="15"/>
      <c r="J97" s="15"/>
      <c r="K97" s="15"/>
      <c r="L97" s="15"/>
      <c r="M97" s="15"/>
      <c r="N97" s="15"/>
      <c r="O97" s="15"/>
      <c r="P97" s="15"/>
      <c r="Q97" s="22"/>
      <c r="R97" s="22"/>
      <c r="S97" s="18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20"/>
    </row>
    <row r="98" spans="1:33" ht="15.75" customHeight="1" x14ac:dyDescent="0.2">
      <c r="A98" s="13"/>
      <c r="B98" s="13"/>
      <c r="C98" s="15"/>
      <c r="D98" s="15"/>
      <c r="E98" s="15"/>
      <c r="F98" s="14"/>
      <c r="G98" s="14"/>
      <c r="H98" s="15"/>
      <c r="I98" s="15"/>
      <c r="J98" s="15"/>
      <c r="K98" s="15"/>
      <c r="L98" s="15"/>
      <c r="M98" s="15"/>
      <c r="N98" s="15"/>
      <c r="O98" s="15"/>
      <c r="P98" s="15"/>
      <c r="Q98" s="22"/>
      <c r="R98" s="22"/>
      <c r="S98" s="18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20"/>
    </row>
    <row r="99" spans="1:33" ht="15.75" customHeight="1" x14ac:dyDescent="0.2">
      <c r="A99" s="13"/>
      <c r="B99" s="13"/>
      <c r="C99" s="15"/>
      <c r="D99" s="15"/>
      <c r="E99" s="15"/>
      <c r="F99" s="14"/>
      <c r="G99" s="14"/>
      <c r="H99" s="15"/>
      <c r="I99" s="15"/>
      <c r="J99" s="15"/>
      <c r="K99" s="15"/>
      <c r="L99" s="15"/>
      <c r="M99" s="15"/>
      <c r="N99" s="15"/>
      <c r="O99" s="15"/>
      <c r="P99" s="15"/>
      <c r="Q99" s="22"/>
      <c r="R99" s="22"/>
      <c r="S99" s="18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20"/>
    </row>
    <row r="100" spans="1:33" ht="15.75" customHeight="1" x14ac:dyDescent="0.2">
      <c r="A100" s="13"/>
      <c r="B100" s="13"/>
      <c r="C100" s="15"/>
      <c r="D100" s="15"/>
      <c r="E100" s="15"/>
      <c r="F100" s="14"/>
      <c r="G100" s="14"/>
      <c r="H100" s="15"/>
      <c r="I100" s="15"/>
      <c r="J100" s="15"/>
      <c r="K100" s="15"/>
      <c r="L100" s="15"/>
      <c r="M100" s="15"/>
      <c r="N100" s="15"/>
      <c r="O100" s="15"/>
      <c r="P100" s="15"/>
      <c r="Q100" s="22"/>
      <c r="R100" s="22"/>
      <c r="S100" s="18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20"/>
    </row>
    <row r="101" spans="1:33" ht="15.75" customHeight="1" x14ac:dyDescent="0.2">
      <c r="A101" s="13"/>
      <c r="B101" s="13"/>
      <c r="C101" s="15"/>
      <c r="D101" s="15"/>
      <c r="E101" s="15"/>
      <c r="F101" s="14"/>
      <c r="G101" s="14"/>
      <c r="H101" s="15"/>
      <c r="I101" s="15"/>
      <c r="J101" s="15"/>
      <c r="K101" s="15"/>
      <c r="L101" s="15"/>
      <c r="M101" s="15"/>
      <c r="N101" s="15"/>
      <c r="O101" s="15"/>
      <c r="P101" s="15"/>
      <c r="Q101" s="22"/>
      <c r="R101" s="22"/>
      <c r="S101" s="18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20"/>
    </row>
    <row r="102" spans="1:33" ht="15.75" customHeight="1" x14ac:dyDescent="0.2">
      <c r="A102" s="13"/>
      <c r="B102" s="13"/>
      <c r="C102" s="15"/>
      <c r="D102" s="15"/>
      <c r="E102" s="15"/>
      <c r="F102" s="14"/>
      <c r="G102" s="14"/>
      <c r="H102" s="15"/>
      <c r="I102" s="15"/>
      <c r="J102" s="15"/>
      <c r="K102" s="15"/>
      <c r="L102" s="15"/>
      <c r="M102" s="15"/>
      <c r="N102" s="15"/>
      <c r="O102" s="15"/>
      <c r="P102" s="15"/>
      <c r="Q102" s="22"/>
      <c r="R102" s="22"/>
      <c r="S102" s="18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20"/>
    </row>
    <row r="103" spans="1:33" ht="15.75" customHeight="1" x14ac:dyDescent="0.2">
      <c r="A103" s="13"/>
      <c r="B103" s="13"/>
      <c r="C103" s="15"/>
      <c r="D103" s="15"/>
      <c r="E103" s="15"/>
      <c r="F103" s="14"/>
      <c r="G103" s="14"/>
      <c r="H103" s="15"/>
      <c r="I103" s="15"/>
      <c r="J103" s="15"/>
      <c r="K103" s="15"/>
      <c r="L103" s="15"/>
      <c r="M103" s="15"/>
      <c r="N103" s="15"/>
      <c r="O103" s="15"/>
      <c r="P103" s="15"/>
      <c r="Q103" s="22"/>
      <c r="R103" s="22"/>
      <c r="S103" s="18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20"/>
    </row>
    <row r="104" spans="1:33" ht="15.75" customHeight="1" x14ac:dyDescent="0.2">
      <c r="A104" s="13"/>
      <c r="B104" s="13"/>
      <c r="C104" s="15"/>
      <c r="D104" s="15"/>
      <c r="E104" s="15"/>
      <c r="F104" s="14"/>
      <c r="G104" s="14"/>
      <c r="H104" s="15"/>
      <c r="I104" s="15"/>
      <c r="J104" s="15"/>
      <c r="K104" s="15"/>
      <c r="L104" s="15"/>
      <c r="M104" s="15"/>
      <c r="N104" s="15"/>
      <c r="O104" s="15"/>
      <c r="P104" s="15"/>
      <c r="Q104" s="22"/>
      <c r="R104" s="22"/>
      <c r="S104" s="18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20"/>
    </row>
    <row r="105" spans="1:33" ht="15.75" customHeight="1" x14ac:dyDescent="0.2">
      <c r="A105" s="13"/>
      <c r="B105" s="13"/>
      <c r="C105" s="15"/>
      <c r="D105" s="15"/>
      <c r="E105" s="15"/>
      <c r="F105" s="14"/>
      <c r="G105" s="14"/>
      <c r="H105" s="15"/>
      <c r="I105" s="15"/>
      <c r="J105" s="15"/>
      <c r="K105" s="15"/>
      <c r="L105" s="15"/>
      <c r="M105" s="15"/>
      <c r="N105" s="15"/>
      <c r="O105" s="15"/>
      <c r="P105" s="15"/>
      <c r="Q105" s="22"/>
      <c r="R105" s="22"/>
      <c r="S105" s="18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20"/>
    </row>
    <row r="106" spans="1:33" ht="15.75" customHeight="1" x14ac:dyDescent="0.2">
      <c r="A106" s="13"/>
      <c r="B106" s="13"/>
      <c r="C106" s="15"/>
      <c r="D106" s="15"/>
      <c r="E106" s="15"/>
      <c r="F106" s="14"/>
      <c r="G106" s="14"/>
      <c r="H106" s="15"/>
      <c r="I106" s="15"/>
      <c r="J106" s="15"/>
      <c r="K106" s="15"/>
      <c r="L106" s="15"/>
      <c r="M106" s="15"/>
      <c r="N106" s="15"/>
      <c r="O106" s="15"/>
      <c r="P106" s="15"/>
      <c r="Q106" s="22"/>
      <c r="R106" s="22"/>
      <c r="S106" s="18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20"/>
    </row>
    <row r="107" spans="1:33" ht="15.75" customHeight="1" x14ac:dyDescent="0.2">
      <c r="A107" s="13"/>
      <c r="B107" s="13"/>
      <c r="C107" s="15"/>
      <c r="D107" s="15"/>
      <c r="E107" s="15"/>
      <c r="F107" s="14"/>
      <c r="G107" s="14"/>
      <c r="H107" s="15"/>
      <c r="I107" s="15"/>
      <c r="J107" s="15"/>
      <c r="K107" s="15"/>
      <c r="L107" s="15"/>
      <c r="M107" s="15"/>
      <c r="N107" s="15"/>
      <c r="O107" s="15"/>
      <c r="P107" s="15"/>
      <c r="Q107" s="22"/>
      <c r="R107" s="22"/>
      <c r="S107" s="18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20"/>
    </row>
    <row r="108" spans="1:33" ht="15.75" customHeight="1" x14ac:dyDescent="0.2">
      <c r="A108" s="13"/>
      <c r="B108" s="13"/>
      <c r="C108" s="15"/>
      <c r="D108" s="15"/>
      <c r="E108" s="15"/>
      <c r="F108" s="14"/>
      <c r="G108" s="14"/>
      <c r="H108" s="15"/>
      <c r="I108" s="15"/>
      <c r="J108" s="15"/>
      <c r="K108" s="15"/>
      <c r="L108" s="15"/>
      <c r="M108" s="15"/>
      <c r="N108" s="15"/>
      <c r="O108" s="15"/>
      <c r="P108" s="15"/>
      <c r="Q108" s="22"/>
      <c r="R108" s="22"/>
      <c r="S108" s="18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20"/>
    </row>
    <row r="109" spans="1:33" ht="15.75" customHeight="1" x14ac:dyDescent="0.2">
      <c r="A109" s="13"/>
      <c r="B109" s="13"/>
      <c r="C109" s="15"/>
      <c r="D109" s="15"/>
      <c r="E109" s="15"/>
      <c r="F109" s="14"/>
      <c r="G109" s="14"/>
      <c r="H109" s="15"/>
      <c r="I109" s="15"/>
      <c r="J109" s="15"/>
      <c r="K109" s="15"/>
      <c r="L109" s="15"/>
      <c r="M109" s="15"/>
      <c r="N109" s="15"/>
      <c r="O109" s="15"/>
      <c r="P109" s="15"/>
      <c r="Q109" s="22"/>
      <c r="R109" s="22"/>
      <c r="S109" s="18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20"/>
    </row>
    <row r="110" spans="1:33" ht="15.75" customHeight="1" x14ac:dyDescent="0.2">
      <c r="A110" s="13"/>
      <c r="B110" s="13"/>
      <c r="C110" s="15"/>
      <c r="D110" s="15"/>
      <c r="E110" s="15"/>
      <c r="F110" s="14"/>
      <c r="G110" s="14"/>
      <c r="H110" s="15"/>
      <c r="I110" s="15"/>
      <c r="J110" s="15"/>
      <c r="K110" s="15"/>
      <c r="L110" s="15"/>
      <c r="M110" s="15"/>
      <c r="N110" s="15"/>
      <c r="O110" s="15"/>
      <c r="P110" s="15"/>
      <c r="Q110" s="22"/>
      <c r="R110" s="22"/>
      <c r="S110" s="18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20"/>
    </row>
    <row r="111" spans="1:33" ht="15.75" customHeight="1" x14ac:dyDescent="0.2">
      <c r="A111" s="13"/>
      <c r="B111" s="13"/>
      <c r="C111" s="15"/>
      <c r="D111" s="15"/>
      <c r="E111" s="15"/>
      <c r="F111" s="14"/>
      <c r="G111" s="14"/>
      <c r="H111" s="15"/>
      <c r="I111" s="15"/>
      <c r="J111" s="15"/>
      <c r="K111" s="15"/>
      <c r="L111" s="15"/>
      <c r="M111" s="15"/>
      <c r="N111" s="15"/>
      <c r="O111" s="15"/>
      <c r="P111" s="15"/>
      <c r="Q111" s="22"/>
      <c r="R111" s="22"/>
      <c r="S111" s="18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20"/>
    </row>
    <row r="112" spans="1:33" ht="15.75" customHeight="1" x14ac:dyDescent="0.2">
      <c r="A112" s="13"/>
      <c r="B112" s="13"/>
      <c r="C112" s="15"/>
      <c r="D112" s="15"/>
      <c r="E112" s="15"/>
      <c r="F112" s="14"/>
      <c r="G112" s="14"/>
      <c r="H112" s="15"/>
      <c r="I112" s="15"/>
      <c r="J112" s="15"/>
      <c r="K112" s="15"/>
      <c r="L112" s="15"/>
      <c r="M112" s="15"/>
      <c r="N112" s="15"/>
      <c r="O112" s="15"/>
      <c r="P112" s="15"/>
      <c r="Q112" s="22"/>
      <c r="R112" s="22"/>
      <c r="S112" s="18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20"/>
    </row>
    <row r="113" spans="1:33" ht="15.75" customHeight="1" x14ac:dyDescent="0.2">
      <c r="A113" s="13"/>
      <c r="B113" s="13"/>
      <c r="C113" s="15"/>
      <c r="D113" s="15"/>
      <c r="E113" s="15"/>
      <c r="F113" s="14"/>
      <c r="G113" s="14"/>
      <c r="H113" s="15"/>
      <c r="I113" s="15"/>
      <c r="J113" s="15"/>
      <c r="K113" s="15"/>
      <c r="L113" s="15"/>
      <c r="M113" s="15"/>
      <c r="N113" s="15"/>
      <c r="O113" s="15"/>
      <c r="P113" s="15"/>
      <c r="Q113" s="22"/>
      <c r="R113" s="22"/>
      <c r="S113" s="18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20"/>
    </row>
    <row r="114" spans="1:33" ht="15.75" customHeight="1" x14ac:dyDescent="0.2">
      <c r="A114" s="13"/>
      <c r="B114" s="13"/>
      <c r="C114" s="22"/>
      <c r="D114" s="15"/>
      <c r="E114" s="15"/>
      <c r="F114" s="14"/>
      <c r="G114" s="14"/>
      <c r="H114" s="15"/>
      <c r="I114" s="15"/>
      <c r="J114" s="22"/>
      <c r="K114" s="22"/>
      <c r="L114" s="15"/>
      <c r="M114" s="15"/>
      <c r="N114" s="15"/>
      <c r="O114" s="15"/>
      <c r="P114" s="22"/>
      <c r="Q114" s="22"/>
      <c r="R114" s="22"/>
      <c r="S114" s="18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20"/>
    </row>
    <row r="115" spans="1:33" ht="15.75" customHeight="1" x14ac:dyDescent="0.2">
      <c r="A115" s="13"/>
      <c r="B115" s="13"/>
      <c r="C115" s="22"/>
      <c r="D115" s="15"/>
      <c r="E115" s="15"/>
      <c r="F115" s="14"/>
      <c r="G115" s="14"/>
      <c r="H115" s="15"/>
      <c r="I115" s="15"/>
      <c r="J115" s="22"/>
      <c r="K115" s="22"/>
      <c r="L115" s="15"/>
      <c r="M115" s="15"/>
      <c r="N115" s="15"/>
      <c r="O115" s="15"/>
      <c r="P115" s="22"/>
      <c r="Q115" s="22"/>
      <c r="R115" s="22"/>
      <c r="S115" s="18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20"/>
    </row>
    <row r="116" spans="1:33" ht="15.75" customHeight="1" x14ac:dyDescent="0.2">
      <c r="A116" s="13"/>
      <c r="B116" s="13"/>
      <c r="C116" s="22"/>
      <c r="D116" s="15"/>
      <c r="E116" s="15"/>
      <c r="F116" s="14"/>
      <c r="G116" s="14"/>
      <c r="H116" s="15"/>
      <c r="I116" s="15"/>
      <c r="J116" s="22"/>
      <c r="K116" s="22"/>
      <c r="L116" s="15"/>
      <c r="M116" s="15"/>
      <c r="N116" s="15"/>
      <c r="O116" s="15"/>
      <c r="P116" s="22"/>
      <c r="Q116" s="22"/>
      <c r="R116" s="22"/>
      <c r="S116" s="18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20"/>
    </row>
    <row r="117" spans="1:33" ht="15.75" customHeight="1" x14ac:dyDescent="0.2">
      <c r="A117" s="13"/>
      <c r="B117" s="13"/>
      <c r="C117" s="22"/>
      <c r="D117" s="15"/>
      <c r="E117" s="15"/>
      <c r="F117" s="14"/>
      <c r="G117" s="14"/>
      <c r="H117" s="15"/>
      <c r="I117" s="15"/>
      <c r="J117" s="22"/>
      <c r="K117" s="22"/>
      <c r="L117" s="15"/>
      <c r="M117" s="15"/>
      <c r="N117" s="15"/>
      <c r="O117" s="15"/>
      <c r="P117" s="22"/>
      <c r="Q117" s="22"/>
      <c r="R117" s="22"/>
      <c r="S117" s="18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20"/>
    </row>
    <row r="118" spans="1:33" ht="15.75" customHeight="1" x14ac:dyDescent="0.2">
      <c r="A118" s="13"/>
      <c r="B118" s="13"/>
      <c r="C118" s="22"/>
      <c r="D118" s="15"/>
      <c r="E118" s="15"/>
      <c r="F118" s="14"/>
      <c r="G118" s="14"/>
      <c r="H118" s="15"/>
      <c r="I118" s="15"/>
      <c r="J118" s="22"/>
      <c r="K118" s="22"/>
      <c r="L118" s="15"/>
      <c r="M118" s="15"/>
      <c r="N118" s="15"/>
      <c r="O118" s="15"/>
      <c r="P118" s="22"/>
      <c r="Q118" s="22"/>
      <c r="R118" s="22"/>
      <c r="S118" s="18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20"/>
    </row>
    <row r="119" spans="1:33" ht="15.75" customHeight="1" x14ac:dyDescent="0.2">
      <c r="A119" s="13"/>
      <c r="B119" s="13"/>
      <c r="C119" s="22"/>
      <c r="D119" s="15"/>
      <c r="E119" s="15"/>
      <c r="F119" s="14"/>
      <c r="G119" s="14"/>
      <c r="H119" s="15"/>
      <c r="I119" s="15"/>
      <c r="J119" s="22"/>
      <c r="K119" s="22"/>
      <c r="L119" s="15"/>
      <c r="M119" s="15"/>
      <c r="N119" s="15"/>
      <c r="O119" s="15"/>
      <c r="P119" s="22"/>
      <c r="Q119" s="22"/>
      <c r="R119" s="22"/>
      <c r="S119" s="18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20"/>
    </row>
    <row r="120" spans="1:33" ht="15.75" customHeight="1" x14ac:dyDescent="0.2">
      <c r="A120" s="13"/>
      <c r="B120" s="13"/>
      <c r="C120" s="22"/>
      <c r="D120" s="15"/>
      <c r="E120" s="15"/>
      <c r="F120" s="14"/>
      <c r="G120" s="14"/>
      <c r="H120" s="15"/>
      <c r="I120" s="15"/>
      <c r="J120" s="22"/>
      <c r="K120" s="22"/>
      <c r="L120" s="15"/>
      <c r="M120" s="15"/>
      <c r="N120" s="15"/>
      <c r="O120" s="15"/>
      <c r="P120" s="22"/>
      <c r="Q120" s="22"/>
      <c r="R120" s="22"/>
      <c r="S120" s="18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20"/>
    </row>
    <row r="121" spans="1:33" ht="15.75" customHeight="1" x14ac:dyDescent="0.2">
      <c r="A121" s="13"/>
      <c r="B121" s="13"/>
      <c r="C121" s="22"/>
      <c r="D121" s="15"/>
      <c r="E121" s="15"/>
      <c r="F121" s="14"/>
      <c r="G121" s="14"/>
      <c r="H121" s="15"/>
      <c r="I121" s="15"/>
      <c r="J121" s="22"/>
      <c r="K121" s="22"/>
      <c r="L121" s="15"/>
      <c r="M121" s="15"/>
      <c r="N121" s="15"/>
      <c r="O121" s="15"/>
      <c r="P121" s="22"/>
      <c r="Q121" s="22"/>
      <c r="R121" s="22"/>
      <c r="S121" s="18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20"/>
    </row>
    <row r="122" spans="1:33" ht="15.75" customHeight="1" x14ac:dyDescent="0.2">
      <c r="A122" s="13"/>
      <c r="B122" s="13"/>
      <c r="C122" s="22"/>
      <c r="D122" s="15"/>
      <c r="E122" s="15"/>
      <c r="F122" s="14"/>
      <c r="G122" s="14"/>
      <c r="H122" s="15"/>
      <c r="I122" s="15"/>
      <c r="J122" s="22"/>
      <c r="K122" s="22"/>
      <c r="L122" s="15"/>
      <c r="M122" s="15"/>
      <c r="N122" s="15"/>
      <c r="O122" s="15"/>
      <c r="P122" s="22"/>
      <c r="Q122" s="22"/>
      <c r="R122" s="22"/>
      <c r="S122" s="18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20"/>
    </row>
    <row r="123" spans="1:33" ht="15.75" customHeight="1" x14ac:dyDescent="0.2">
      <c r="A123" s="13"/>
      <c r="B123" s="13"/>
      <c r="C123" s="22"/>
      <c r="D123" s="15"/>
      <c r="E123" s="15"/>
      <c r="F123" s="14"/>
      <c r="G123" s="14"/>
      <c r="H123" s="15"/>
      <c r="I123" s="15"/>
      <c r="J123" s="22"/>
      <c r="K123" s="22"/>
      <c r="L123" s="15"/>
      <c r="M123" s="15"/>
      <c r="N123" s="15"/>
      <c r="O123" s="15"/>
      <c r="P123" s="22"/>
      <c r="Q123" s="22"/>
      <c r="R123" s="22"/>
      <c r="S123" s="18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20"/>
    </row>
    <row r="124" spans="1:33" ht="15.75" customHeight="1" x14ac:dyDescent="0.2">
      <c r="A124" s="13"/>
      <c r="B124" s="13"/>
      <c r="C124" s="22"/>
      <c r="D124" s="15"/>
      <c r="E124" s="15"/>
      <c r="F124" s="14"/>
      <c r="G124" s="14"/>
      <c r="H124" s="15"/>
      <c r="I124" s="15"/>
      <c r="J124" s="22"/>
      <c r="K124" s="22"/>
      <c r="L124" s="15"/>
      <c r="M124" s="15"/>
      <c r="N124" s="15"/>
      <c r="O124" s="15"/>
      <c r="P124" s="22"/>
      <c r="Q124" s="22"/>
      <c r="R124" s="22"/>
      <c r="S124" s="18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20"/>
    </row>
    <row r="125" spans="1:33" ht="15.75" customHeight="1" x14ac:dyDescent="0.2">
      <c r="A125" s="13"/>
      <c r="B125" s="13"/>
      <c r="C125" s="22"/>
      <c r="D125" s="15"/>
      <c r="E125" s="15"/>
      <c r="F125" s="14"/>
      <c r="G125" s="14"/>
      <c r="H125" s="15"/>
      <c r="I125" s="15"/>
      <c r="J125" s="22"/>
      <c r="K125" s="22"/>
      <c r="L125" s="15"/>
      <c r="M125" s="15"/>
      <c r="N125" s="15"/>
      <c r="O125" s="15"/>
      <c r="P125" s="22"/>
      <c r="Q125" s="22"/>
      <c r="R125" s="22"/>
      <c r="S125" s="18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20"/>
    </row>
    <row r="126" spans="1:33" ht="15.75" customHeight="1" x14ac:dyDescent="0.2">
      <c r="A126" s="13"/>
      <c r="B126" s="13"/>
      <c r="C126" s="22"/>
      <c r="D126" s="15"/>
      <c r="E126" s="15"/>
      <c r="F126" s="14"/>
      <c r="G126" s="14"/>
      <c r="H126" s="15"/>
      <c r="I126" s="15"/>
      <c r="J126" s="22"/>
      <c r="K126" s="22"/>
      <c r="L126" s="15"/>
      <c r="M126" s="15"/>
      <c r="N126" s="15"/>
      <c r="O126" s="15"/>
      <c r="P126" s="22"/>
      <c r="Q126" s="22"/>
      <c r="R126" s="22"/>
      <c r="S126" s="18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20"/>
    </row>
    <row r="127" spans="1:33" ht="15.75" customHeight="1" x14ac:dyDescent="0.2">
      <c r="A127" s="13"/>
      <c r="B127" s="13"/>
      <c r="C127" s="22"/>
      <c r="D127" s="15"/>
      <c r="E127" s="15"/>
      <c r="F127" s="14"/>
      <c r="G127" s="14"/>
      <c r="H127" s="15"/>
      <c r="I127" s="15"/>
      <c r="J127" s="22"/>
      <c r="K127" s="22"/>
      <c r="L127" s="15"/>
      <c r="M127" s="15"/>
      <c r="N127" s="15"/>
      <c r="O127" s="15"/>
      <c r="P127" s="22"/>
      <c r="Q127" s="22"/>
      <c r="R127" s="22"/>
      <c r="S127" s="18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20"/>
    </row>
    <row r="128" spans="1:33" ht="15.75" customHeight="1" x14ac:dyDescent="0.2">
      <c r="A128" s="13"/>
      <c r="B128" s="13"/>
      <c r="C128" s="22"/>
      <c r="D128" s="15"/>
      <c r="E128" s="15"/>
      <c r="F128" s="14"/>
      <c r="G128" s="14"/>
      <c r="H128" s="15"/>
      <c r="I128" s="15"/>
      <c r="J128" s="22"/>
      <c r="K128" s="22"/>
      <c r="L128" s="15"/>
      <c r="M128" s="15"/>
      <c r="N128" s="15"/>
      <c r="O128" s="15"/>
      <c r="P128" s="22"/>
      <c r="Q128" s="22"/>
      <c r="R128" s="22"/>
      <c r="S128" s="18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20"/>
    </row>
    <row r="129" spans="1:33" ht="15.75" customHeight="1" x14ac:dyDescent="0.2">
      <c r="A129" s="13"/>
      <c r="B129" s="13"/>
      <c r="C129" s="22"/>
      <c r="D129" s="15"/>
      <c r="E129" s="15"/>
      <c r="F129" s="14"/>
      <c r="G129" s="14"/>
      <c r="H129" s="15"/>
      <c r="I129" s="15"/>
      <c r="J129" s="22"/>
      <c r="K129" s="22"/>
      <c r="L129" s="15"/>
      <c r="M129" s="15"/>
      <c r="N129" s="15"/>
      <c r="O129" s="15"/>
      <c r="P129" s="22"/>
      <c r="Q129" s="22"/>
      <c r="R129" s="22"/>
      <c r="S129" s="18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20"/>
    </row>
    <row r="130" spans="1:33" ht="15.75" customHeight="1" x14ac:dyDescent="0.2">
      <c r="A130" s="13"/>
      <c r="B130" s="13"/>
      <c r="C130" s="22"/>
      <c r="D130" s="15"/>
      <c r="E130" s="15"/>
      <c r="F130" s="14"/>
      <c r="G130" s="14"/>
      <c r="H130" s="15"/>
      <c r="I130" s="15"/>
      <c r="J130" s="22"/>
      <c r="K130" s="22"/>
      <c r="L130" s="15"/>
      <c r="M130" s="15"/>
      <c r="N130" s="15"/>
      <c r="O130" s="15"/>
      <c r="P130" s="22"/>
      <c r="Q130" s="22"/>
      <c r="R130" s="22"/>
      <c r="S130" s="18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20"/>
    </row>
    <row r="131" spans="1:33" ht="15.75" customHeight="1" x14ac:dyDescent="0.2">
      <c r="A131" s="13"/>
      <c r="B131" s="13"/>
      <c r="C131" s="22"/>
      <c r="D131" s="15"/>
      <c r="E131" s="15"/>
      <c r="F131" s="14"/>
      <c r="G131" s="14"/>
      <c r="H131" s="15"/>
      <c r="I131" s="15"/>
      <c r="J131" s="22"/>
      <c r="K131" s="22"/>
      <c r="L131" s="15"/>
      <c r="M131" s="15"/>
      <c r="N131" s="15"/>
      <c r="O131" s="15"/>
      <c r="P131" s="22"/>
      <c r="Q131" s="22"/>
      <c r="R131" s="22"/>
      <c r="S131" s="18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20"/>
    </row>
    <row r="132" spans="1:33" ht="15.75" customHeight="1" x14ac:dyDescent="0.2">
      <c r="A132" s="13"/>
      <c r="B132" s="13"/>
      <c r="C132" s="22"/>
      <c r="D132" s="15"/>
      <c r="E132" s="15"/>
      <c r="F132" s="14"/>
      <c r="G132" s="14"/>
      <c r="H132" s="15"/>
      <c r="I132" s="15"/>
      <c r="J132" s="22"/>
      <c r="K132" s="22"/>
      <c r="L132" s="15"/>
      <c r="M132" s="15"/>
      <c r="N132" s="15"/>
      <c r="O132" s="15"/>
      <c r="P132" s="22"/>
      <c r="Q132" s="22"/>
      <c r="R132" s="22"/>
      <c r="S132" s="18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20"/>
    </row>
    <row r="133" spans="1:33" ht="15.75" customHeight="1" x14ac:dyDescent="0.2">
      <c r="A133" s="13"/>
      <c r="B133" s="13"/>
      <c r="C133" s="22"/>
      <c r="D133" s="15"/>
      <c r="E133" s="15"/>
      <c r="F133" s="14"/>
      <c r="G133" s="14"/>
      <c r="H133" s="15"/>
      <c r="I133" s="15"/>
      <c r="J133" s="22"/>
      <c r="K133" s="22"/>
      <c r="L133" s="15"/>
      <c r="M133" s="15"/>
      <c r="N133" s="15"/>
      <c r="O133" s="15"/>
      <c r="P133" s="22"/>
      <c r="Q133" s="22"/>
      <c r="R133" s="22"/>
      <c r="S133" s="18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20"/>
    </row>
    <row r="134" spans="1:33" ht="15.75" customHeight="1" x14ac:dyDescent="0.2">
      <c r="A134" s="13"/>
      <c r="B134" s="13"/>
      <c r="C134" s="22"/>
      <c r="D134" s="15"/>
      <c r="E134" s="15"/>
      <c r="F134" s="14"/>
      <c r="G134" s="14"/>
      <c r="H134" s="15"/>
      <c r="I134" s="15"/>
      <c r="J134" s="22"/>
      <c r="K134" s="22"/>
      <c r="L134" s="15"/>
      <c r="M134" s="15"/>
      <c r="N134" s="15"/>
      <c r="O134" s="15"/>
      <c r="P134" s="22"/>
      <c r="Q134" s="22"/>
      <c r="R134" s="22"/>
      <c r="S134" s="18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20"/>
    </row>
    <row r="135" spans="1:33" ht="15.75" customHeight="1" x14ac:dyDescent="0.2">
      <c r="A135" s="13"/>
      <c r="B135" s="13"/>
      <c r="C135" s="22"/>
      <c r="D135" s="15"/>
      <c r="E135" s="15"/>
      <c r="F135" s="14"/>
      <c r="G135" s="14"/>
      <c r="H135" s="15"/>
      <c r="I135" s="15"/>
      <c r="J135" s="22"/>
      <c r="K135" s="22"/>
      <c r="L135" s="15"/>
      <c r="M135" s="15"/>
      <c r="N135" s="15"/>
      <c r="O135" s="15"/>
      <c r="P135" s="22"/>
      <c r="Q135" s="22"/>
      <c r="R135" s="22"/>
      <c r="S135" s="18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20"/>
    </row>
    <row r="136" spans="1:33" ht="15.75" customHeight="1" x14ac:dyDescent="0.2">
      <c r="A136" s="13"/>
      <c r="B136" s="13"/>
      <c r="C136" s="22"/>
      <c r="D136" s="15"/>
      <c r="E136" s="15"/>
      <c r="F136" s="14"/>
      <c r="G136" s="14"/>
      <c r="H136" s="15"/>
      <c r="I136" s="15"/>
      <c r="J136" s="22"/>
      <c r="K136" s="22"/>
      <c r="L136" s="15"/>
      <c r="M136" s="15"/>
      <c r="N136" s="15"/>
      <c r="O136" s="15"/>
      <c r="P136" s="22"/>
      <c r="Q136" s="22"/>
      <c r="R136" s="22"/>
      <c r="S136" s="18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20"/>
    </row>
    <row r="137" spans="1:33" ht="15.75" customHeight="1" x14ac:dyDescent="0.2">
      <c r="A137" s="13"/>
      <c r="B137" s="13"/>
      <c r="C137" s="22"/>
      <c r="D137" s="15"/>
      <c r="E137" s="15"/>
      <c r="F137" s="14"/>
      <c r="G137" s="14"/>
      <c r="H137" s="15"/>
      <c r="I137" s="15"/>
      <c r="J137" s="22"/>
      <c r="K137" s="22"/>
      <c r="L137" s="15"/>
      <c r="M137" s="15"/>
      <c r="N137" s="15"/>
      <c r="O137" s="15"/>
      <c r="P137" s="22"/>
      <c r="Q137" s="22"/>
      <c r="R137" s="22"/>
      <c r="S137" s="18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20"/>
    </row>
    <row r="138" spans="1:33" ht="15.75" customHeight="1" x14ac:dyDescent="0.2">
      <c r="A138" s="13"/>
      <c r="B138" s="13"/>
      <c r="C138" s="22"/>
      <c r="D138" s="15"/>
      <c r="E138" s="15"/>
      <c r="F138" s="14"/>
      <c r="G138" s="14"/>
      <c r="H138" s="15"/>
      <c r="I138" s="15"/>
      <c r="J138" s="22"/>
      <c r="K138" s="22"/>
      <c r="L138" s="15"/>
      <c r="M138" s="15"/>
      <c r="N138" s="15"/>
      <c r="O138" s="15"/>
      <c r="P138" s="22"/>
      <c r="Q138" s="22"/>
      <c r="R138" s="22"/>
      <c r="S138" s="18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20"/>
    </row>
    <row r="139" spans="1:33" ht="15.75" customHeight="1" x14ac:dyDescent="0.2">
      <c r="A139" s="13"/>
      <c r="B139" s="13"/>
      <c r="C139" s="22"/>
      <c r="D139" s="15"/>
      <c r="E139" s="15"/>
      <c r="F139" s="14"/>
      <c r="G139" s="14"/>
      <c r="H139" s="15"/>
      <c r="I139" s="15"/>
      <c r="J139" s="22"/>
      <c r="K139" s="22"/>
      <c r="L139" s="15"/>
      <c r="M139" s="15"/>
      <c r="N139" s="15"/>
      <c r="O139" s="15"/>
      <c r="P139" s="22"/>
      <c r="Q139" s="22"/>
      <c r="R139" s="22"/>
      <c r="S139" s="18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20"/>
    </row>
    <row r="140" spans="1:33" ht="15.75" customHeight="1" x14ac:dyDescent="0.2">
      <c r="A140" s="13"/>
      <c r="B140" s="13"/>
      <c r="C140" s="22"/>
      <c r="D140" s="15"/>
      <c r="E140" s="15"/>
      <c r="F140" s="14"/>
      <c r="G140" s="14"/>
      <c r="H140" s="15"/>
      <c r="I140" s="15"/>
      <c r="J140" s="22"/>
      <c r="K140" s="22"/>
      <c r="L140" s="15"/>
      <c r="M140" s="15"/>
      <c r="N140" s="15"/>
      <c r="O140" s="15"/>
      <c r="P140" s="22"/>
      <c r="Q140" s="22"/>
      <c r="R140" s="22"/>
      <c r="S140" s="18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20"/>
    </row>
    <row r="141" spans="1:33" ht="15.75" customHeight="1" x14ac:dyDescent="0.2">
      <c r="A141" s="13"/>
      <c r="B141" s="13"/>
      <c r="C141" s="22"/>
      <c r="D141" s="15"/>
      <c r="E141" s="15"/>
      <c r="F141" s="14"/>
      <c r="G141" s="14"/>
      <c r="H141" s="15"/>
      <c r="I141" s="15"/>
      <c r="J141" s="22"/>
      <c r="K141" s="22"/>
      <c r="L141" s="15"/>
      <c r="M141" s="15"/>
      <c r="N141" s="15"/>
      <c r="O141" s="15"/>
      <c r="P141" s="22"/>
      <c r="Q141" s="22"/>
      <c r="R141" s="22"/>
      <c r="S141" s="18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20"/>
    </row>
    <row r="142" spans="1:33" ht="15.75" customHeight="1" x14ac:dyDescent="0.2">
      <c r="A142" s="13"/>
      <c r="B142" s="13"/>
      <c r="C142" s="22"/>
      <c r="D142" s="15"/>
      <c r="E142" s="15"/>
      <c r="F142" s="14"/>
      <c r="G142" s="14"/>
      <c r="H142" s="15"/>
      <c r="I142" s="15"/>
      <c r="J142" s="22"/>
      <c r="K142" s="22"/>
      <c r="L142" s="15"/>
      <c r="M142" s="15"/>
      <c r="N142" s="15"/>
      <c r="O142" s="15"/>
      <c r="P142" s="22"/>
      <c r="Q142" s="22"/>
      <c r="R142" s="22"/>
      <c r="S142" s="18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20"/>
    </row>
    <row r="143" spans="1:33" ht="15.75" customHeight="1" x14ac:dyDescent="0.2">
      <c r="A143" s="13"/>
      <c r="B143" s="13"/>
      <c r="C143" s="22"/>
      <c r="D143" s="15"/>
      <c r="E143" s="15"/>
      <c r="F143" s="14"/>
      <c r="G143" s="14"/>
      <c r="H143" s="15"/>
      <c r="I143" s="15"/>
      <c r="J143" s="22"/>
      <c r="K143" s="22"/>
      <c r="L143" s="15"/>
      <c r="M143" s="15"/>
      <c r="N143" s="15"/>
      <c r="O143" s="15"/>
      <c r="P143" s="22"/>
      <c r="Q143" s="22"/>
      <c r="R143" s="22"/>
      <c r="S143" s="18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20"/>
    </row>
    <row r="144" spans="1:33" ht="15.75" customHeight="1" x14ac:dyDescent="0.2">
      <c r="A144" s="13"/>
      <c r="B144" s="13"/>
      <c r="C144" s="22"/>
      <c r="D144" s="15"/>
      <c r="E144" s="15"/>
      <c r="F144" s="14"/>
      <c r="G144" s="14"/>
      <c r="H144" s="15"/>
      <c r="I144" s="15"/>
      <c r="J144" s="22"/>
      <c r="K144" s="22"/>
      <c r="L144" s="15"/>
      <c r="M144" s="15"/>
      <c r="N144" s="15"/>
      <c r="O144" s="15"/>
      <c r="P144" s="22"/>
      <c r="Q144" s="22"/>
      <c r="R144" s="22"/>
      <c r="S144" s="18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20"/>
    </row>
    <row r="145" spans="1:33" ht="15.75" customHeight="1" x14ac:dyDescent="0.2">
      <c r="A145" s="13"/>
      <c r="B145" s="13"/>
      <c r="C145" s="22"/>
      <c r="D145" s="15"/>
      <c r="E145" s="15"/>
      <c r="F145" s="14"/>
      <c r="G145" s="14"/>
      <c r="H145" s="15"/>
      <c r="I145" s="15"/>
      <c r="J145" s="22"/>
      <c r="K145" s="22"/>
      <c r="L145" s="15"/>
      <c r="M145" s="15"/>
      <c r="N145" s="15"/>
      <c r="O145" s="15"/>
      <c r="P145" s="22"/>
      <c r="Q145" s="22"/>
      <c r="R145" s="22"/>
      <c r="S145" s="18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20"/>
    </row>
    <row r="146" spans="1:33" ht="15.75" customHeight="1" x14ac:dyDescent="0.2">
      <c r="A146" s="13"/>
      <c r="B146" s="13"/>
      <c r="C146" s="22"/>
      <c r="D146" s="15"/>
      <c r="E146" s="15"/>
      <c r="F146" s="14"/>
      <c r="G146" s="14"/>
      <c r="H146" s="15"/>
      <c r="I146" s="15"/>
      <c r="J146" s="22"/>
      <c r="K146" s="22"/>
      <c r="L146" s="15"/>
      <c r="M146" s="15"/>
      <c r="N146" s="15"/>
      <c r="O146" s="15"/>
      <c r="P146" s="22"/>
      <c r="Q146" s="22"/>
      <c r="R146" s="22"/>
      <c r="S146" s="18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20"/>
    </row>
    <row r="147" spans="1:33" ht="15.75" customHeight="1" x14ac:dyDescent="0.2">
      <c r="A147" s="13"/>
      <c r="B147" s="13"/>
      <c r="C147" s="22"/>
      <c r="D147" s="15"/>
      <c r="E147" s="15"/>
      <c r="F147" s="14"/>
      <c r="G147" s="14"/>
      <c r="H147" s="15"/>
      <c r="I147" s="15"/>
      <c r="J147" s="22"/>
      <c r="K147" s="22"/>
      <c r="L147" s="15"/>
      <c r="M147" s="15"/>
      <c r="N147" s="15"/>
      <c r="O147" s="15"/>
      <c r="P147" s="22"/>
      <c r="Q147" s="22"/>
      <c r="R147" s="22"/>
      <c r="S147" s="18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20"/>
    </row>
    <row r="148" spans="1:33" ht="15.75" customHeight="1" x14ac:dyDescent="0.2">
      <c r="A148" s="13"/>
      <c r="B148" s="13"/>
      <c r="C148" s="22"/>
      <c r="D148" s="15"/>
      <c r="E148" s="15"/>
      <c r="F148" s="14"/>
      <c r="G148" s="14"/>
      <c r="H148" s="15"/>
      <c r="I148" s="15"/>
      <c r="J148" s="22"/>
      <c r="K148" s="22"/>
      <c r="L148" s="15"/>
      <c r="M148" s="15"/>
      <c r="N148" s="15"/>
      <c r="O148" s="15"/>
      <c r="P148" s="22"/>
      <c r="Q148" s="22"/>
      <c r="R148" s="22"/>
      <c r="S148" s="18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20"/>
    </row>
    <row r="149" spans="1:33" ht="15.75" customHeight="1" x14ac:dyDescent="0.2">
      <c r="A149" s="13"/>
      <c r="B149" s="13"/>
      <c r="C149" s="22"/>
      <c r="D149" s="15"/>
      <c r="E149" s="15"/>
      <c r="F149" s="14"/>
      <c r="G149" s="14"/>
      <c r="H149" s="15"/>
      <c r="I149" s="15"/>
      <c r="J149" s="22"/>
      <c r="K149" s="22"/>
      <c r="L149" s="15"/>
      <c r="M149" s="15"/>
      <c r="N149" s="15"/>
      <c r="O149" s="15"/>
      <c r="P149" s="22"/>
      <c r="Q149" s="22"/>
      <c r="R149" s="22"/>
      <c r="S149" s="18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20"/>
    </row>
    <row r="150" spans="1:33" ht="15.75" customHeight="1" x14ac:dyDescent="0.2">
      <c r="A150" s="13"/>
      <c r="B150" s="13"/>
      <c r="C150" s="22"/>
      <c r="D150" s="15"/>
      <c r="E150" s="15"/>
      <c r="F150" s="14"/>
      <c r="G150" s="14"/>
      <c r="H150" s="15"/>
      <c r="I150" s="15"/>
      <c r="J150" s="22"/>
      <c r="K150" s="22"/>
      <c r="L150" s="15"/>
      <c r="M150" s="15"/>
      <c r="N150" s="15"/>
      <c r="O150" s="15"/>
      <c r="P150" s="22"/>
      <c r="Q150" s="22"/>
      <c r="R150" s="22"/>
      <c r="S150" s="18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20"/>
    </row>
    <row r="151" spans="1:33" ht="15.75" customHeight="1" x14ac:dyDescent="0.2">
      <c r="A151" s="13"/>
      <c r="B151" s="13"/>
      <c r="C151" s="22"/>
      <c r="D151" s="15"/>
      <c r="E151" s="15"/>
      <c r="F151" s="14"/>
      <c r="G151" s="14"/>
      <c r="H151" s="15"/>
      <c r="I151" s="15"/>
      <c r="J151" s="22"/>
      <c r="K151" s="22"/>
      <c r="L151" s="15"/>
      <c r="M151" s="15"/>
      <c r="N151" s="15"/>
      <c r="O151" s="15"/>
      <c r="P151" s="22"/>
      <c r="Q151" s="22"/>
      <c r="R151" s="22"/>
      <c r="S151" s="18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20"/>
    </row>
    <row r="152" spans="1:33" ht="15.75" customHeight="1" x14ac:dyDescent="0.2">
      <c r="A152" s="13"/>
      <c r="B152" s="13"/>
      <c r="C152" s="22"/>
      <c r="D152" s="15"/>
      <c r="E152" s="15"/>
      <c r="F152" s="14"/>
      <c r="G152" s="14"/>
      <c r="H152" s="15"/>
      <c r="I152" s="15"/>
      <c r="J152" s="22"/>
      <c r="K152" s="22"/>
      <c r="L152" s="15"/>
      <c r="M152" s="15"/>
      <c r="N152" s="15"/>
      <c r="O152" s="15"/>
      <c r="P152" s="22"/>
      <c r="Q152" s="22"/>
      <c r="R152" s="22"/>
      <c r="S152" s="18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20"/>
    </row>
    <row r="153" spans="1:33" ht="15.75" customHeight="1" x14ac:dyDescent="0.2">
      <c r="A153" s="13"/>
      <c r="B153" s="13"/>
      <c r="C153" s="22"/>
      <c r="D153" s="15"/>
      <c r="E153" s="15"/>
      <c r="F153" s="14"/>
      <c r="G153" s="14"/>
      <c r="H153" s="15"/>
      <c r="I153" s="15"/>
      <c r="J153" s="22"/>
      <c r="K153" s="22"/>
      <c r="L153" s="15"/>
      <c r="M153" s="15"/>
      <c r="N153" s="15"/>
      <c r="O153" s="15"/>
      <c r="P153" s="22"/>
      <c r="Q153" s="22"/>
      <c r="R153" s="22"/>
      <c r="S153" s="18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20"/>
    </row>
    <row r="154" spans="1:33" ht="15.75" customHeight="1" x14ac:dyDescent="0.2">
      <c r="A154" s="13"/>
      <c r="B154" s="13"/>
      <c r="C154" s="22"/>
      <c r="D154" s="15"/>
      <c r="E154" s="15"/>
      <c r="F154" s="14"/>
      <c r="G154" s="14"/>
      <c r="H154" s="15"/>
      <c r="I154" s="15"/>
      <c r="J154" s="22"/>
      <c r="K154" s="22"/>
      <c r="L154" s="15"/>
      <c r="M154" s="15"/>
      <c r="N154" s="15"/>
      <c r="O154" s="15"/>
      <c r="P154" s="22"/>
      <c r="Q154" s="22"/>
      <c r="R154" s="22"/>
      <c r="S154" s="18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20"/>
    </row>
    <row r="155" spans="1:33" ht="15.75" customHeight="1" x14ac:dyDescent="0.2">
      <c r="A155" s="13"/>
      <c r="B155" s="13"/>
      <c r="C155" s="22"/>
      <c r="D155" s="15"/>
      <c r="E155" s="15"/>
      <c r="F155" s="14"/>
      <c r="G155" s="14"/>
      <c r="H155" s="15"/>
      <c r="I155" s="15"/>
      <c r="J155" s="22"/>
      <c r="K155" s="22"/>
      <c r="L155" s="15"/>
      <c r="M155" s="15"/>
      <c r="N155" s="15"/>
      <c r="O155" s="15"/>
      <c r="P155" s="22"/>
      <c r="Q155" s="22"/>
      <c r="R155" s="22"/>
      <c r="S155" s="18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20"/>
    </row>
    <row r="156" spans="1:33" ht="15.75" customHeight="1" x14ac:dyDescent="0.2">
      <c r="A156" s="13"/>
      <c r="B156" s="13"/>
      <c r="C156" s="22"/>
      <c r="D156" s="15"/>
      <c r="E156" s="15"/>
      <c r="F156" s="14"/>
      <c r="G156" s="14"/>
      <c r="H156" s="15"/>
      <c r="I156" s="15"/>
      <c r="J156" s="22"/>
      <c r="K156" s="22"/>
      <c r="L156" s="15"/>
      <c r="M156" s="15"/>
      <c r="N156" s="15"/>
      <c r="O156" s="15"/>
      <c r="P156" s="22"/>
      <c r="Q156" s="22"/>
      <c r="R156" s="22"/>
      <c r="S156" s="18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20"/>
    </row>
    <row r="157" spans="1:33" ht="15.75" customHeight="1" x14ac:dyDescent="0.2">
      <c r="A157" s="13"/>
      <c r="B157" s="13"/>
      <c r="C157" s="22"/>
      <c r="D157" s="15"/>
      <c r="E157" s="15"/>
      <c r="F157" s="14"/>
      <c r="G157" s="14"/>
      <c r="H157" s="15"/>
      <c r="I157" s="15"/>
      <c r="J157" s="22"/>
      <c r="K157" s="22"/>
      <c r="L157" s="15"/>
      <c r="M157" s="15"/>
      <c r="N157" s="15"/>
      <c r="O157" s="15"/>
      <c r="P157" s="22"/>
      <c r="Q157" s="22"/>
      <c r="R157" s="22"/>
      <c r="S157" s="18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20"/>
    </row>
    <row r="158" spans="1:33" ht="15.75" customHeight="1" x14ac:dyDescent="0.2">
      <c r="A158" s="13"/>
      <c r="B158" s="13"/>
      <c r="C158" s="22"/>
      <c r="D158" s="15"/>
      <c r="E158" s="15"/>
      <c r="F158" s="14"/>
      <c r="G158" s="14"/>
      <c r="H158" s="15"/>
      <c r="I158" s="15"/>
      <c r="J158" s="22"/>
      <c r="K158" s="22"/>
      <c r="L158" s="15"/>
      <c r="M158" s="15"/>
      <c r="N158" s="15"/>
      <c r="O158" s="15"/>
      <c r="P158" s="22"/>
      <c r="Q158" s="22"/>
      <c r="R158" s="22"/>
      <c r="S158" s="18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20"/>
    </row>
    <row r="159" spans="1:33" ht="15.75" customHeight="1" x14ac:dyDescent="0.2">
      <c r="A159" s="13"/>
      <c r="B159" s="13"/>
      <c r="C159" s="22"/>
      <c r="D159" s="15"/>
      <c r="E159" s="15"/>
      <c r="F159" s="14"/>
      <c r="G159" s="14"/>
      <c r="H159" s="15"/>
      <c r="I159" s="15"/>
      <c r="J159" s="22"/>
      <c r="K159" s="22"/>
      <c r="L159" s="15"/>
      <c r="M159" s="15"/>
      <c r="N159" s="15"/>
      <c r="O159" s="15"/>
      <c r="P159" s="22"/>
      <c r="Q159" s="22"/>
      <c r="R159" s="22"/>
      <c r="S159" s="18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20"/>
    </row>
    <row r="160" spans="1:33" ht="15.75" customHeight="1" x14ac:dyDescent="0.2">
      <c r="A160" s="13"/>
      <c r="B160" s="13"/>
      <c r="C160" s="22"/>
      <c r="D160" s="15"/>
      <c r="E160" s="15"/>
      <c r="F160" s="14"/>
      <c r="G160" s="14"/>
      <c r="H160" s="15"/>
      <c r="I160" s="15"/>
      <c r="J160" s="22"/>
      <c r="K160" s="22"/>
      <c r="L160" s="15"/>
      <c r="M160" s="15"/>
      <c r="N160" s="15"/>
      <c r="O160" s="15"/>
      <c r="P160" s="22"/>
      <c r="Q160" s="22"/>
      <c r="R160" s="22"/>
      <c r="S160" s="18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20"/>
    </row>
    <row r="161" spans="1:33" ht="15.75" customHeight="1" x14ac:dyDescent="0.2">
      <c r="A161" s="13"/>
      <c r="B161" s="13"/>
      <c r="C161" s="22"/>
      <c r="D161" s="15"/>
      <c r="E161" s="15"/>
      <c r="F161" s="14"/>
      <c r="G161" s="14"/>
      <c r="H161" s="15"/>
      <c r="I161" s="15"/>
      <c r="J161" s="22"/>
      <c r="K161" s="22"/>
      <c r="L161" s="15"/>
      <c r="M161" s="15"/>
      <c r="N161" s="15"/>
      <c r="O161" s="15"/>
      <c r="P161" s="22"/>
      <c r="Q161" s="22"/>
      <c r="R161" s="22"/>
      <c r="S161" s="18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20"/>
    </row>
    <row r="162" spans="1:33" ht="15.75" customHeight="1" x14ac:dyDescent="0.2">
      <c r="A162" s="13"/>
      <c r="B162" s="13"/>
      <c r="C162" s="22"/>
      <c r="D162" s="15"/>
      <c r="E162" s="15"/>
      <c r="F162" s="14"/>
      <c r="G162" s="14"/>
      <c r="H162" s="15"/>
      <c r="I162" s="15"/>
      <c r="J162" s="22"/>
      <c r="K162" s="22"/>
      <c r="L162" s="15"/>
      <c r="M162" s="15"/>
      <c r="N162" s="15"/>
      <c r="O162" s="15"/>
      <c r="P162" s="22"/>
      <c r="Q162" s="22"/>
      <c r="R162" s="22"/>
      <c r="S162" s="18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20"/>
    </row>
    <row r="163" spans="1:33" ht="15.75" customHeight="1" x14ac:dyDescent="0.2">
      <c r="A163" s="13"/>
      <c r="B163" s="13"/>
      <c r="C163" s="22"/>
      <c r="D163" s="15"/>
      <c r="E163" s="15"/>
      <c r="F163" s="14"/>
      <c r="G163" s="14"/>
      <c r="H163" s="15"/>
      <c r="I163" s="15"/>
      <c r="J163" s="22"/>
      <c r="K163" s="22"/>
      <c r="L163" s="15"/>
      <c r="M163" s="15"/>
      <c r="N163" s="15"/>
      <c r="O163" s="15"/>
      <c r="P163" s="22"/>
      <c r="Q163" s="22"/>
      <c r="R163" s="22"/>
      <c r="S163" s="18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20"/>
    </row>
    <row r="164" spans="1:33" ht="15.75" customHeight="1" x14ac:dyDescent="0.2">
      <c r="A164" s="13"/>
      <c r="B164" s="13"/>
      <c r="C164" s="22"/>
      <c r="D164" s="15"/>
      <c r="E164" s="15"/>
      <c r="F164" s="14"/>
      <c r="G164" s="14"/>
      <c r="H164" s="15"/>
      <c r="I164" s="15"/>
      <c r="J164" s="22"/>
      <c r="K164" s="22"/>
      <c r="L164" s="15"/>
      <c r="M164" s="15"/>
      <c r="N164" s="15"/>
      <c r="O164" s="15"/>
      <c r="P164" s="22"/>
      <c r="Q164" s="22"/>
      <c r="R164" s="22"/>
      <c r="S164" s="18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20"/>
    </row>
    <row r="165" spans="1:33" ht="15.75" customHeight="1" x14ac:dyDescent="0.2">
      <c r="A165" s="13"/>
      <c r="B165" s="13"/>
      <c r="C165" s="22"/>
      <c r="D165" s="15"/>
      <c r="E165" s="15"/>
      <c r="F165" s="14"/>
      <c r="G165" s="14"/>
      <c r="H165" s="15"/>
      <c r="I165" s="15"/>
      <c r="J165" s="22"/>
      <c r="K165" s="22"/>
      <c r="L165" s="15"/>
      <c r="M165" s="15"/>
      <c r="N165" s="15"/>
      <c r="O165" s="15"/>
      <c r="P165" s="22"/>
      <c r="Q165" s="22"/>
      <c r="R165" s="22"/>
      <c r="S165" s="18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20"/>
    </row>
    <row r="166" spans="1:33" ht="15.75" customHeight="1" x14ac:dyDescent="0.2">
      <c r="A166" s="13"/>
      <c r="B166" s="13"/>
      <c r="C166" s="22"/>
      <c r="D166" s="15"/>
      <c r="E166" s="15"/>
      <c r="F166" s="14"/>
      <c r="G166" s="14"/>
      <c r="H166" s="15"/>
      <c r="I166" s="15"/>
      <c r="J166" s="22"/>
      <c r="K166" s="22"/>
      <c r="L166" s="15"/>
      <c r="M166" s="15"/>
      <c r="N166" s="15"/>
      <c r="O166" s="15"/>
      <c r="P166" s="22"/>
      <c r="Q166" s="22"/>
      <c r="R166" s="22"/>
      <c r="S166" s="18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20"/>
    </row>
    <row r="167" spans="1:33" ht="15.75" customHeight="1" x14ac:dyDescent="0.2">
      <c r="A167" s="13"/>
      <c r="B167" s="13"/>
      <c r="C167" s="22"/>
      <c r="D167" s="15"/>
      <c r="E167" s="15"/>
      <c r="F167" s="14"/>
      <c r="G167" s="14"/>
      <c r="H167" s="15"/>
      <c r="I167" s="15"/>
      <c r="J167" s="22"/>
      <c r="K167" s="22"/>
      <c r="L167" s="15"/>
      <c r="M167" s="15"/>
      <c r="N167" s="15"/>
      <c r="O167" s="15"/>
      <c r="P167" s="22"/>
      <c r="Q167" s="22"/>
      <c r="R167" s="22"/>
      <c r="S167" s="18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20"/>
    </row>
    <row r="168" spans="1:33" ht="15.75" customHeight="1" x14ac:dyDescent="0.2">
      <c r="A168" s="13"/>
      <c r="B168" s="13"/>
      <c r="C168" s="22"/>
      <c r="D168" s="15"/>
      <c r="E168" s="15"/>
      <c r="F168" s="14"/>
      <c r="G168" s="14"/>
      <c r="H168" s="15"/>
      <c r="I168" s="15"/>
      <c r="J168" s="22"/>
      <c r="K168" s="22"/>
      <c r="L168" s="15"/>
      <c r="M168" s="15"/>
      <c r="N168" s="15"/>
      <c r="O168" s="15"/>
      <c r="P168" s="22"/>
      <c r="Q168" s="22"/>
      <c r="R168" s="22"/>
      <c r="S168" s="18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20"/>
    </row>
    <row r="169" spans="1:33" ht="15.75" customHeight="1" x14ac:dyDescent="0.2">
      <c r="A169" s="13"/>
      <c r="B169" s="13"/>
      <c r="C169" s="22"/>
      <c r="D169" s="15"/>
      <c r="E169" s="15"/>
      <c r="F169" s="14"/>
      <c r="G169" s="14"/>
      <c r="H169" s="15"/>
      <c r="I169" s="15"/>
      <c r="J169" s="22"/>
      <c r="K169" s="22"/>
      <c r="L169" s="15"/>
      <c r="M169" s="15"/>
      <c r="N169" s="15"/>
      <c r="O169" s="15"/>
      <c r="P169" s="22"/>
      <c r="Q169" s="22"/>
      <c r="R169" s="22"/>
      <c r="S169" s="18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20"/>
    </row>
    <row r="170" spans="1:33" ht="15.75" customHeight="1" x14ac:dyDescent="0.2">
      <c r="A170" s="13"/>
      <c r="B170" s="13"/>
      <c r="C170" s="22"/>
      <c r="D170" s="15"/>
      <c r="E170" s="15"/>
      <c r="F170" s="14"/>
      <c r="G170" s="14"/>
      <c r="H170" s="15"/>
      <c r="I170" s="15"/>
      <c r="J170" s="22"/>
      <c r="K170" s="22"/>
      <c r="L170" s="15"/>
      <c r="M170" s="15"/>
      <c r="N170" s="15"/>
      <c r="O170" s="15"/>
      <c r="P170" s="22"/>
      <c r="Q170" s="22"/>
      <c r="R170" s="22"/>
      <c r="S170" s="18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20"/>
    </row>
    <row r="171" spans="1:33" ht="15.75" customHeight="1" x14ac:dyDescent="0.2">
      <c r="A171" s="13"/>
      <c r="B171" s="13"/>
      <c r="C171" s="22"/>
      <c r="D171" s="15"/>
      <c r="E171" s="15"/>
      <c r="F171" s="14"/>
      <c r="G171" s="14"/>
      <c r="H171" s="15"/>
      <c r="I171" s="15"/>
      <c r="J171" s="22"/>
      <c r="K171" s="22"/>
      <c r="L171" s="15"/>
      <c r="M171" s="15"/>
      <c r="N171" s="15"/>
      <c r="O171" s="15"/>
      <c r="P171" s="22"/>
      <c r="Q171" s="22"/>
      <c r="R171" s="22"/>
      <c r="S171" s="18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20"/>
    </row>
    <row r="172" spans="1:33" ht="15.75" customHeight="1" x14ac:dyDescent="0.2">
      <c r="A172" s="13"/>
      <c r="B172" s="13"/>
      <c r="C172" s="22"/>
      <c r="D172" s="15"/>
      <c r="E172" s="15"/>
      <c r="F172" s="14"/>
      <c r="G172" s="14"/>
      <c r="H172" s="15"/>
      <c r="I172" s="15"/>
      <c r="J172" s="22"/>
      <c r="K172" s="22"/>
      <c r="L172" s="15"/>
      <c r="M172" s="15"/>
      <c r="N172" s="15"/>
      <c r="O172" s="15"/>
      <c r="P172" s="22"/>
      <c r="Q172" s="22"/>
      <c r="R172" s="22"/>
      <c r="S172" s="18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20"/>
    </row>
    <row r="173" spans="1:33" ht="15.75" customHeight="1" x14ac:dyDescent="0.2">
      <c r="A173" s="13"/>
      <c r="B173" s="13"/>
      <c r="C173" s="22"/>
      <c r="D173" s="15"/>
      <c r="E173" s="15"/>
      <c r="F173" s="14"/>
      <c r="G173" s="14"/>
      <c r="H173" s="15"/>
      <c r="I173" s="15"/>
      <c r="J173" s="22"/>
      <c r="K173" s="22"/>
      <c r="L173" s="15"/>
      <c r="M173" s="15"/>
      <c r="N173" s="15"/>
      <c r="O173" s="15"/>
      <c r="P173" s="22"/>
      <c r="Q173" s="22"/>
      <c r="R173" s="22"/>
      <c r="S173" s="18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20"/>
    </row>
    <row r="174" spans="1:33" ht="15.75" customHeight="1" x14ac:dyDescent="0.2">
      <c r="A174" s="13"/>
      <c r="B174" s="13"/>
      <c r="C174" s="22"/>
      <c r="D174" s="15"/>
      <c r="E174" s="15"/>
      <c r="F174" s="14"/>
      <c r="G174" s="14"/>
      <c r="H174" s="15"/>
      <c r="I174" s="15"/>
      <c r="J174" s="22"/>
      <c r="K174" s="22"/>
      <c r="L174" s="15"/>
      <c r="M174" s="15"/>
      <c r="N174" s="15"/>
      <c r="O174" s="15"/>
      <c r="P174" s="22"/>
      <c r="Q174" s="22"/>
      <c r="R174" s="22"/>
      <c r="S174" s="18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20"/>
    </row>
    <row r="175" spans="1:33" ht="15.75" customHeight="1" x14ac:dyDescent="0.2">
      <c r="A175" s="13"/>
      <c r="B175" s="13"/>
      <c r="C175" s="22"/>
      <c r="D175" s="15"/>
      <c r="E175" s="15"/>
      <c r="F175" s="14"/>
      <c r="G175" s="14"/>
      <c r="H175" s="15"/>
      <c r="I175" s="15"/>
      <c r="J175" s="22"/>
      <c r="K175" s="22"/>
      <c r="L175" s="15"/>
      <c r="M175" s="15"/>
      <c r="N175" s="15"/>
      <c r="O175" s="15"/>
      <c r="P175" s="22"/>
      <c r="Q175" s="22"/>
      <c r="R175" s="22"/>
      <c r="S175" s="18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20"/>
    </row>
    <row r="176" spans="1:33" ht="15.75" customHeight="1" x14ac:dyDescent="0.2">
      <c r="A176" s="13"/>
      <c r="B176" s="13"/>
      <c r="C176" s="22"/>
      <c r="D176" s="15"/>
      <c r="E176" s="15"/>
      <c r="F176" s="14"/>
      <c r="G176" s="14"/>
      <c r="H176" s="15"/>
      <c r="I176" s="15"/>
      <c r="J176" s="22"/>
      <c r="K176" s="22"/>
      <c r="L176" s="15"/>
      <c r="M176" s="15"/>
      <c r="N176" s="15"/>
      <c r="O176" s="15"/>
      <c r="P176" s="22"/>
      <c r="Q176" s="22"/>
      <c r="R176" s="22"/>
      <c r="S176" s="18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20"/>
    </row>
    <row r="177" spans="1:33" ht="15.75" customHeight="1" x14ac:dyDescent="0.2">
      <c r="A177" s="13"/>
      <c r="B177" s="13"/>
      <c r="C177" s="22"/>
      <c r="D177" s="15"/>
      <c r="E177" s="15"/>
      <c r="F177" s="14"/>
      <c r="G177" s="14"/>
      <c r="H177" s="15"/>
      <c r="I177" s="15"/>
      <c r="J177" s="22"/>
      <c r="K177" s="22"/>
      <c r="L177" s="15"/>
      <c r="M177" s="15"/>
      <c r="N177" s="15"/>
      <c r="O177" s="15"/>
      <c r="P177" s="22"/>
      <c r="Q177" s="22"/>
      <c r="R177" s="22"/>
      <c r="S177" s="18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20"/>
    </row>
    <row r="178" spans="1:33" ht="15.75" customHeight="1" x14ac:dyDescent="0.2">
      <c r="A178" s="13"/>
      <c r="B178" s="13"/>
      <c r="C178" s="22"/>
      <c r="D178" s="15"/>
      <c r="E178" s="15"/>
      <c r="F178" s="14"/>
      <c r="G178" s="14"/>
      <c r="H178" s="15"/>
      <c r="I178" s="15"/>
      <c r="J178" s="22"/>
      <c r="K178" s="22"/>
      <c r="L178" s="15"/>
      <c r="M178" s="15"/>
      <c r="N178" s="15"/>
      <c r="O178" s="15"/>
      <c r="P178" s="22"/>
      <c r="Q178" s="22"/>
      <c r="R178" s="22"/>
      <c r="S178" s="18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20"/>
    </row>
    <row r="179" spans="1:33" ht="15.75" customHeight="1" x14ac:dyDescent="0.2">
      <c r="A179" s="13"/>
      <c r="B179" s="13"/>
      <c r="C179" s="22"/>
      <c r="D179" s="15"/>
      <c r="E179" s="15"/>
      <c r="F179" s="14"/>
      <c r="G179" s="14"/>
      <c r="H179" s="15"/>
      <c r="I179" s="15"/>
      <c r="J179" s="22"/>
      <c r="K179" s="22"/>
      <c r="L179" s="15"/>
      <c r="M179" s="15"/>
      <c r="N179" s="15"/>
      <c r="O179" s="15"/>
      <c r="P179" s="22"/>
      <c r="Q179" s="22"/>
      <c r="R179" s="22"/>
      <c r="S179" s="18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20"/>
    </row>
    <row r="180" spans="1:33" ht="15.75" customHeight="1" x14ac:dyDescent="0.2">
      <c r="A180" s="13"/>
      <c r="B180" s="13"/>
      <c r="C180" s="22"/>
      <c r="D180" s="15"/>
      <c r="E180" s="15"/>
      <c r="F180" s="14"/>
      <c r="G180" s="14"/>
      <c r="H180" s="15"/>
      <c r="I180" s="15"/>
      <c r="J180" s="22"/>
      <c r="K180" s="22"/>
      <c r="L180" s="15"/>
      <c r="M180" s="15"/>
      <c r="N180" s="15"/>
      <c r="O180" s="15"/>
      <c r="P180" s="22"/>
      <c r="Q180" s="22"/>
      <c r="R180" s="22"/>
      <c r="S180" s="18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20"/>
    </row>
    <row r="181" spans="1:33" ht="15.75" customHeight="1" x14ac:dyDescent="0.2">
      <c r="A181" s="13"/>
      <c r="B181" s="13"/>
      <c r="C181" s="22"/>
      <c r="D181" s="15"/>
      <c r="E181" s="15"/>
      <c r="F181" s="14"/>
      <c r="G181" s="14"/>
      <c r="H181" s="15"/>
      <c r="I181" s="15"/>
      <c r="J181" s="22"/>
      <c r="K181" s="22"/>
      <c r="L181" s="15"/>
      <c r="M181" s="15"/>
      <c r="N181" s="15"/>
      <c r="O181" s="15"/>
      <c r="P181" s="22"/>
      <c r="Q181" s="22"/>
      <c r="R181" s="22"/>
      <c r="S181" s="18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20"/>
    </row>
    <row r="182" spans="1:33" ht="15.75" customHeight="1" x14ac:dyDescent="0.2">
      <c r="A182" s="13"/>
      <c r="B182" s="13"/>
      <c r="C182" s="22"/>
      <c r="D182" s="15"/>
      <c r="E182" s="15"/>
      <c r="F182" s="14"/>
      <c r="G182" s="14"/>
      <c r="H182" s="15"/>
      <c r="I182" s="15"/>
      <c r="J182" s="22"/>
      <c r="K182" s="22"/>
      <c r="L182" s="15"/>
      <c r="M182" s="15"/>
      <c r="N182" s="15"/>
      <c r="O182" s="15"/>
      <c r="P182" s="22"/>
      <c r="Q182" s="22"/>
      <c r="R182" s="22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20"/>
    </row>
    <row r="183" spans="1:33" ht="15.75" customHeight="1" x14ac:dyDescent="0.2">
      <c r="A183" s="13"/>
      <c r="B183" s="13"/>
      <c r="C183" s="22"/>
      <c r="D183" s="15"/>
      <c r="E183" s="15"/>
      <c r="F183" s="14"/>
      <c r="G183" s="14"/>
      <c r="H183" s="15"/>
      <c r="I183" s="15"/>
      <c r="J183" s="22"/>
      <c r="K183" s="22"/>
      <c r="L183" s="15"/>
      <c r="M183" s="15"/>
      <c r="N183" s="15"/>
      <c r="O183" s="15"/>
      <c r="P183" s="22"/>
      <c r="Q183" s="22"/>
      <c r="R183" s="22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20"/>
    </row>
    <row r="184" spans="1:33" ht="15.75" customHeight="1" x14ac:dyDescent="0.2">
      <c r="A184" s="13"/>
      <c r="B184" s="13"/>
      <c r="C184" s="22"/>
      <c r="D184" s="15"/>
      <c r="E184" s="15"/>
      <c r="F184" s="14"/>
      <c r="G184" s="14"/>
      <c r="H184" s="15"/>
      <c r="I184" s="15"/>
      <c r="J184" s="22"/>
      <c r="K184" s="22"/>
      <c r="L184" s="15"/>
      <c r="M184" s="15"/>
      <c r="N184" s="15"/>
      <c r="O184" s="15"/>
      <c r="P184" s="22"/>
      <c r="Q184" s="22"/>
      <c r="R184" s="22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20"/>
    </row>
    <row r="185" spans="1:33" ht="15.75" customHeight="1" x14ac:dyDescent="0.2">
      <c r="A185" s="13"/>
      <c r="B185" s="13"/>
      <c r="C185" s="22"/>
      <c r="D185" s="15"/>
      <c r="E185" s="15"/>
      <c r="F185" s="14"/>
      <c r="G185" s="14"/>
      <c r="H185" s="15"/>
      <c r="I185" s="15"/>
      <c r="J185" s="22"/>
      <c r="K185" s="22"/>
      <c r="L185" s="15"/>
      <c r="M185" s="15"/>
      <c r="N185" s="15"/>
      <c r="O185" s="15"/>
      <c r="P185" s="22"/>
      <c r="Q185" s="22"/>
      <c r="R185" s="22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20"/>
    </row>
    <row r="186" spans="1:33" ht="15.75" customHeight="1" x14ac:dyDescent="0.2">
      <c r="A186" s="13"/>
      <c r="B186" s="13"/>
      <c r="C186" s="22"/>
      <c r="D186" s="15"/>
      <c r="E186" s="15"/>
      <c r="F186" s="14"/>
      <c r="G186" s="14"/>
      <c r="H186" s="15"/>
      <c r="I186" s="15"/>
      <c r="J186" s="22"/>
      <c r="K186" s="22"/>
      <c r="L186" s="15"/>
      <c r="M186" s="15"/>
      <c r="N186" s="15"/>
      <c r="O186" s="15"/>
      <c r="P186" s="22"/>
      <c r="Q186" s="22"/>
      <c r="R186" s="22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20"/>
    </row>
    <row r="187" spans="1:33" ht="15.75" customHeight="1" x14ac:dyDescent="0.2">
      <c r="A187" s="13"/>
      <c r="B187" s="13"/>
      <c r="C187" s="22"/>
      <c r="D187" s="15"/>
      <c r="E187" s="15"/>
      <c r="F187" s="14"/>
      <c r="G187" s="14"/>
      <c r="H187" s="15"/>
      <c r="I187" s="15"/>
      <c r="J187" s="22"/>
      <c r="K187" s="22"/>
      <c r="L187" s="15"/>
      <c r="M187" s="15"/>
      <c r="N187" s="15"/>
      <c r="O187" s="15"/>
      <c r="P187" s="22"/>
      <c r="Q187" s="22"/>
      <c r="R187" s="22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20"/>
    </row>
    <row r="188" spans="1:33" ht="15.75" customHeight="1" x14ac:dyDescent="0.2">
      <c r="A188" s="13"/>
      <c r="B188" s="13"/>
      <c r="C188" s="22"/>
      <c r="D188" s="15"/>
      <c r="E188" s="15"/>
      <c r="F188" s="14"/>
      <c r="G188" s="14"/>
      <c r="H188" s="15"/>
      <c r="I188" s="15"/>
      <c r="J188" s="22"/>
      <c r="K188" s="22"/>
      <c r="L188" s="15"/>
      <c r="M188" s="15"/>
      <c r="N188" s="15"/>
      <c r="O188" s="15"/>
      <c r="P188" s="22"/>
      <c r="Q188" s="22"/>
      <c r="R188" s="22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20"/>
    </row>
    <row r="189" spans="1:33" ht="15.75" customHeight="1" x14ac:dyDescent="0.2">
      <c r="A189" s="13"/>
      <c r="B189" s="13"/>
      <c r="C189" s="22"/>
      <c r="D189" s="15"/>
      <c r="E189" s="15"/>
      <c r="F189" s="14"/>
      <c r="G189" s="14"/>
      <c r="H189" s="15"/>
      <c r="I189" s="15"/>
      <c r="J189" s="22"/>
      <c r="K189" s="22"/>
      <c r="L189" s="15"/>
      <c r="M189" s="15"/>
      <c r="N189" s="15"/>
      <c r="O189" s="15"/>
      <c r="P189" s="22"/>
      <c r="Q189" s="22"/>
      <c r="R189" s="22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20"/>
    </row>
    <row r="190" spans="1:33" ht="15.75" customHeight="1" x14ac:dyDescent="0.2">
      <c r="A190" s="13"/>
      <c r="B190" s="13"/>
      <c r="C190" s="22"/>
      <c r="D190" s="15"/>
      <c r="E190" s="15"/>
      <c r="F190" s="14"/>
      <c r="G190" s="14"/>
      <c r="H190" s="15"/>
      <c r="I190" s="15"/>
      <c r="J190" s="22"/>
      <c r="K190" s="22"/>
      <c r="L190" s="15"/>
      <c r="M190" s="15"/>
      <c r="N190" s="15"/>
      <c r="O190" s="15"/>
      <c r="P190" s="22"/>
      <c r="Q190" s="22"/>
      <c r="R190" s="22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20"/>
    </row>
    <row r="191" spans="1:33" ht="15.75" customHeight="1" x14ac:dyDescent="0.2">
      <c r="A191" s="13"/>
      <c r="B191" s="13"/>
      <c r="C191" s="22"/>
      <c r="D191" s="15"/>
      <c r="E191" s="15"/>
      <c r="F191" s="14"/>
      <c r="G191" s="14"/>
      <c r="H191" s="15"/>
      <c r="I191" s="15"/>
      <c r="J191" s="22"/>
      <c r="K191" s="22"/>
      <c r="L191" s="15"/>
      <c r="M191" s="15"/>
      <c r="N191" s="15"/>
      <c r="O191" s="15"/>
      <c r="P191" s="22"/>
      <c r="Q191" s="22"/>
      <c r="R191" s="22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20"/>
    </row>
    <row r="192" spans="1:33" ht="15.75" customHeight="1" x14ac:dyDescent="0.2">
      <c r="A192" s="13"/>
      <c r="B192" s="13"/>
      <c r="C192" s="22"/>
      <c r="D192" s="15"/>
      <c r="E192" s="15"/>
      <c r="F192" s="14"/>
      <c r="G192" s="14"/>
      <c r="H192" s="15"/>
      <c r="I192" s="15"/>
      <c r="J192" s="22"/>
      <c r="K192" s="22"/>
      <c r="L192" s="15"/>
      <c r="M192" s="15"/>
      <c r="N192" s="15"/>
      <c r="O192" s="15"/>
      <c r="P192" s="22"/>
      <c r="Q192" s="22"/>
      <c r="R192" s="22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20"/>
    </row>
    <row r="193" spans="1:33" ht="15.75" customHeight="1" x14ac:dyDescent="0.2">
      <c r="A193" s="13"/>
      <c r="B193" s="13"/>
      <c r="C193" s="22"/>
      <c r="D193" s="15"/>
      <c r="E193" s="15"/>
      <c r="F193" s="14"/>
      <c r="G193" s="14"/>
      <c r="H193" s="15"/>
      <c r="I193" s="15"/>
      <c r="J193" s="22"/>
      <c r="K193" s="22"/>
      <c r="L193" s="15"/>
      <c r="M193" s="15"/>
      <c r="N193" s="15"/>
      <c r="O193" s="15"/>
      <c r="P193" s="22"/>
      <c r="Q193" s="22"/>
      <c r="R193" s="22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20"/>
    </row>
    <row r="194" spans="1:33" ht="15.75" customHeight="1" x14ac:dyDescent="0.2">
      <c r="A194" s="13"/>
      <c r="B194" s="13"/>
      <c r="C194" s="22"/>
      <c r="D194" s="15"/>
      <c r="E194" s="15"/>
      <c r="F194" s="14"/>
      <c r="G194" s="14"/>
      <c r="H194" s="15"/>
      <c r="I194" s="15"/>
      <c r="J194" s="22"/>
      <c r="K194" s="22"/>
      <c r="L194" s="15"/>
      <c r="M194" s="15"/>
      <c r="N194" s="15"/>
      <c r="O194" s="15"/>
      <c r="P194" s="22"/>
      <c r="Q194" s="22"/>
      <c r="R194" s="22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20"/>
    </row>
    <row r="195" spans="1:33" ht="15.75" customHeight="1" x14ac:dyDescent="0.2">
      <c r="C195" s="22"/>
      <c r="D195" s="15"/>
      <c r="E195" s="15"/>
      <c r="F195" s="14"/>
      <c r="G195" s="14"/>
      <c r="H195" s="15"/>
      <c r="I195" s="15"/>
      <c r="J195" s="22"/>
      <c r="K195" s="22"/>
      <c r="L195" s="15"/>
      <c r="M195" s="15"/>
      <c r="N195" s="15"/>
      <c r="O195" s="15"/>
      <c r="P195" s="22"/>
      <c r="Q195" s="22"/>
      <c r="R195" s="22"/>
      <c r="AG195" s="20"/>
    </row>
    <row r="196" spans="1:33" ht="15.75" customHeight="1" x14ac:dyDescent="0.2">
      <c r="C196" s="22"/>
      <c r="D196" s="15"/>
      <c r="E196" s="15"/>
      <c r="F196" s="14"/>
      <c r="G196" s="14"/>
      <c r="H196" s="15"/>
      <c r="I196" s="15"/>
      <c r="J196" s="22"/>
      <c r="K196" s="22"/>
      <c r="L196" s="15"/>
      <c r="M196" s="15"/>
      <c r="N196" s="15"/>
      <c r="O196" s="15"/>
      <c r="P196" s="22"/>
      <c r="Q196" s="22"/>
      <c r="R196" s="22"/>
      <c r="AG196" s="20"/>
    </row>
    <row r="197" spans="1:33" ht="15.75" customHeight="1" x14ac:dyDescent="0.2">
      <c r="C197" s="22"/>
      <c r="D197" s="22"/>
      <c r="E197" s="22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</row>
    <row r="198" spans="1:33" ht="15.75" customHeight="1" x14ac:dyDescent="0.2">
      <c r="C198" s="22"/>
      <c r="D198" s="22"/>
      <c r="E198" s="22"/>
      <c r="F198" s="22"/>
      <c r="G198" s="22"/>
      <c r="H198" s="22"/>
      <c r="I198" s="22"/>
      <c r="J198" s="22"/>
      <c r="K198" s="22"/>
      <c r="L198" s="22"/>
      <c r="M198" s="22"/>
      <c r="N198" s="22"/>
      <c r="O198" s="22"/>
      <c r="P198" s="22"/>
      <c r="Q198" s="22"/>
      <c r="R198" s="22"/>
    </row>
    <row r="199" spans="1:33" ht="15.75" customHeight="1" x14ac:dyDescent="0.2">
      <c r="C199" s="22"/>
      <c r="D199" s="22"/>
      <c r="E199" s="22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</row>
    <row r="200" spans="1:33" ht="15.75" customHeight="1" x14ac:dyDescent="0.2">
      <c r="C200" s="22"/>
      <c r="D200" s="22"/>
      <c r="E200" s="22"/>
      <c r="F200" s="22"/>
      <c r="G200" s="22"/>
      <c r="H200" s="22"/>
      <c r="I200" s="22"/>
      <c r="J200" s="22"/>
      <c r="K200" s="22"/>
      <c r="L200" s="22"/>
      <c r="M200" s="22"/>
      <c r="N200" s="22"/>
      <c r="O200" s="22"/>
      <c r="P200" s="22"/>
      <c r="Q200" s="22"/>
      <c r="R200" s="22"/>
    </row>
    <row r="201" spans="1:33" ht="15.75" customHeight="1" x14ac:dyDescent="0.2">
      <c r="C201" s="22"/>
      <c r="D201" s="22"/>
      <c r="E201" s="22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</row>
    <row r="202" spans="1:33" ht="15.75" customHeight="1" x14ac:dyDescent="0.2">
      <c r="C202" s="22"/>
      <c r="D202" s="22"/>
      <c r="E202" s="22"/>
      <c r="F202" s="22"/>
      <c r="G202" s="22"/>
      <c r="H202" s="22"/>
      <c r="I202" s="22"/>
      <c r="J202" s="22"/>
      <c r="K202" s="22"/>
      <c r="L202" s="22"/>
      <c r="M202" s="22"/>
      <c r="N202" s="22"/>
      <c r="O202" s="22"/>
      <c r="P202" s="22"/>
      <c r="Q202" s="22"/>
      <c r="R202" s="22"/>
    </row>
    <row r="203" spans="1:33" ht="15.75" customHeight="1" x14ac:dyDescent="0.2">
      <c r="C203" s="22"/>
      <c r="D203" s="22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</row>
    <row r="204" spans="1:33" ht="15.75" customHeight="1" x14ac:dyDescent="0.2">
      <c r="C204" s="22"/>
      <c r="D204" s="22"/>
      <c r="E204" s="22"/>
      <c r="F204" s="22"/>
      <c r="G204" s="22"/>
      <c r="H204" s="22"/>
      <c r="I204" s="22"/>
      <c r="J204" s="22"/>
      <c r="K204" s="22"/>
      <c r="L204" s="22"/>
      <c r="M204" s="22"/>
      <c r="N204" s="22"/>
      <c r="O204" s="22"/>
      <c r="P204" s="22"/>
      <c r="Q204" s="22"/>
      <c r="R204" s="22"/>
    </row>
    <row r="205" spans="1:33" ht="15.75" customHeight="1" x14ac:dyDescent="0.2">
      <c r="C205" s="22"/>
      <c r="D205" s="22"/>
      <c r="E205" s="22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</row>
    <row r="206" spans="1:33" ht="15.75" customHeight="1" x14ac:dyDescent="0.2">
      <c r="C206" s="22"/>
      <c r="D206" s="22"/>
      <c r="E206" s="22"/>
      <c r="F206" s="22"/>
      <c r="G206" s="22"/>
      <c r="H206" s="22"/>
      <c r="I206" s="22"/>
      <c r="J206" s="22"/>
      <c r="K206" s="22"/>
      <c r="L206" s="22"/>
      <c r="M206" s="22"/>
      <c r="N206" s="22"/>
      <c r="O206" s="22"/>
      <c r="P206" s="22"/>
      <c r="Q206" s="22"/>
      <c r="R206" s="22"/>
    </row>
    <row r="207" spans="1:33" ht="15.75" customHeight="1" x14ac:dyDescent="0.2">
      <c r="C207" s="22"/>
      <c r="D207" s="22"/>
      <c r="E207" s="22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</row>
    <row r="208" spans="1:33" ht="15.75" customHeight="1" x14ac:dyDescent="0.2">
      <c r="C208" s="22"/>
      <c r="D208" s="22"/>
      <c r="E208" s="22"/>
      <c r="F208" s="22"/>
      <c r="G208" s="22"/>
      <c r="H208" s="22"/>
      <c r="I208" s="22"/>
      <c r="J208" s="22"/>
      <c r="K208" s="22"/>
      <c r="L208" s="22"/>
      <c r="M208" s="22"/>
      <c r="N208" s="22"/>
      <c r="O208" s="22"/>
      <c r="P208" s="22"/>
      <c r="Q208" s="22"/>
      <c r="R208" s="22"/>
    </row>
    <row r="209" spans="3:18" ht="15.75" customHeight="1" x14ac:dyDescent="0.2">
      <c r="C209" s="22"/>
      <c r="D209" s="22"/>
      <c r="E209" s="22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</row>
    <row r="210" spans="3:18" ht="15.75" customHeight="1" x14ac:dyDescent="0.2">
      <c r="C210" s="22"/>
      <c r="D210" s="22"/>
      <c r="E210" s="22"/>
      <c r="F210" s="22"/>
      <c r="G210" s="22"/>
      <c r="H210" s="22"/>
      <c r="I210" s="22"/>
      <c r="J210" s="22"/>
      <c r="K210" s="22"/>
      <c r="L210" s="22"/>
      <c r="M210" s="22"/>
      <c r="N210" s="22"/>
      <c r="O210" s="22"/>
      <c r="P210" s="22"/>
      <c r="Q210" s="22"/>
      <c r="R210" s="22"/>
    </row>
    <row r="211" spans="3:18" ht="15.75" customHeight="1" x14ac:dyDescent="0.2">
      <c r="C211" s="22"/>
      <c r="D211" s="22"/>
      <c r="E211" s="22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</row>
    <row r="212" spans="3:18" ht="15.75" customHeight="1" x14ac:dyDescent="0.2">
      <c r="C212" s="22"/>
      <c r="D212" s="22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  <c r="R212" s="22"/>
    </row>
    <row r="213" spans="3:18" ht="15.75" customHeight="1" x14ac:dyDescent="0.2">
      <c r="C213" s="22"/>
      <c r="D213" s="22"/>
      <c r="E213" s="22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</row>
    <row r="214" spans="3:18" ht="15.75" customHeight="1" x14ac:dyDescent="0.2">
      <c r="C214" s="22"/>
      <c r="D214" s="22"/>
      <c r="E214" s="22"/>
      <c r="F214" s="22"/>
      <c r="G214" s="22"/>
      <c r="H214" s="22"/>
      <c r="I214" s="22"/>
      <c r="J214" s="22"/>
      <c r="K214" s="22"/>
      <c r="L214" s="22"/>
      <c r="M214" s="22"/>
      <c r="N214" s="22"/>
      <c r="O214" s="22"/>
      <c r="P214" s="22"/>
      <c r="Q214" s="22"/>
      <c r="R214" s="22"/>
    </row>
    <row r="215" spans="3:18" ht="15.75" customHeight="1" x14ac:dyDescent="0.2">
      <c r="C215" s="22"/>
      <c r="D215" s="22"/>
      <c r="E215" s="22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</row>
    <row r="216" spans="3:18" ht="15.75" customHeight="1" x14ac:dyDescent="0.2">
      <c r="C216" s="22"/>
      <c r="D216" s="22"/>
      <c r="E216" s="22"/>
      <c r="F216" s="22"/>
      <c r="G216" s="22"/>
      <c r="H216" s="22"/>
      <c r="I216" s="22"/>
      <c r="J216" s="22"/>
      <c r="K216" s="22"/>
      <c r="L216" s="22"/>
      <c r="M216" s="22"/>
      <c r="N216" s="22"/>
      <c r="O216" s="22"/>
      <c r="P216" s="22"/>
      <c r="Q216" s="22"/>
      <c r="R216" s="22"/>
    </row>
    <row r="217" spans="3:18" ht="15.75" customHeight="1" x14ac:dyDescent="0.2">
      <c r="C217" s="22"/>
      <c r="D217" s="22"/>
      <c r="E217" s="22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</row>
    <row r="218" spans="3:18" ht="15.75" customHeight="1" x14ac:dyDescent="0.2">
      <c r="C218" s="22"/>
      <c r="D218" s="22"/>
      <c r="E218" s="22"/>
      <c r="F218" s="22"/>
      <c r="G218" s="22"/>
      <c r="H218" s="22"/>
      <c r="I218" s="22"/>
      <c r="J218" s="22"/>
      <c r="K218" s="22"/>
      <c r="L218" s="22"/>
      <c r="M218" s="22"/>
      <c r="N218" s="22"/>
      <c r="O218" s="22"/>
      <c r="P218" s="22"/>
      <c r="Q218" s="22"/>
      <c r="R218" s="22"/>
    </row>
    <row r="219" spans="3:18" ht="15.75" customHeight="1" x14ac:dyDescent="0.2">
      <c r="C219" s="22"/>
      <c r="D219" s="22"/>
      <c r="E219" s="22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</row>
    <row r="220" spans="3:18" ht="15.75" customHeight="1" x14ac:dyDescent="0.2">
      <c r="C220" s="22"/>
      <c r="D220" s="22"/>
      <c r="E220" s="22"/>
      <c r="F220" s="22"/>
      <c r="G220" s="22"/>
      <c r="H220" s="22"/>
      <c r="I220" s="22"/>
      <c r="J220" s="22"/>
      <c r="K220" s="22"/>
      <c r="L220" s="22"/>
      <c r="M220" s="22"/>
      <c r="N220" s="22"/>
      <c r="O220" s="22"/>
      <c r="P220" s="22"/>
      <c r="Q220" s="22"/>
      <c r="R220" s="22"/>
    </row>
    <row r="221" spans="3:18" ht="15.75" customHeight="1" x14ac:dyDescent="0.15"/>
    <row r="222" spans="3:18" ht="15.75" customHeight="1" x14ac:dyDescent="0.15"/>
    <row r="223" spans="3:18" ht="15.75" customHeight="1" x14ac:dyDescent="0.15"/>
    <row r="224" spans="3:18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AG1000"/>
  <sheetViews>
    <sheetView tabSelected="1" workbookViewId="0">
      <pane xSplit="2" ySplit="3" topLeftCell="C4" activePane="bottomRight" state="frozen"/>
      <selection activeCell="C4" sqref="C4:XFD31"/>
      <selection pane="topRight" activeCell="C4" sqref="C4:XFD31"/>
      <selection pane="bottomLeft" activeCell="C4" sqref="C4:XFD31"/>
      <selection pane="bottomRight" activeCell="C4" sqref="C4:XFD31"/>
    </sheetView>
  </sheetViews>
  <sheetFormatPr baseColWidth="10" defaultColWidth="14.5" defaultRowHeight="15" customHeight="1" x14ac:dyDescent="0.15"/>
  <cols>
    <col min="1" max="1" width="14.83203125" customWidth="1"/>
    <col min="2" max="2" width="23.832031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6.83203125" customWidth="1"/>
    <col min="16" max="16" width="11" customWidth="1"/>
    <col min="17" max="18" width="8.5" customWidth="1"/>
    <col min="19" max="19" width="8.33203125" customWidth="1"/>
    <col min="20" max="20" width="11.5" customWidth="1"/>
    <col min="21" max="21" width="13.33203125" customWidth="1"/>
    <col min="22" max="22" width="13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29" t="str">
        <f ca="1">IFERROR(__xludf.DUMMYFUNCTION("IFERROR(VLOOKUP(B2,IMPORTRANGE(""https://docs.google.com/spreadsheets/d/1x0DhHglkXKoEBOD2MBsuK_EyIr1ouxD2ftIpqOYFa-k/edit?usp=sharing"",""OllieShops-SKU-Specific Info!B1:BJ7000""),4,FALSE),"""")"),"Lawn Dice with Scoreboard - Giant Red White &amp; Blue Wooden Yard Dice Outdoor Game")</f>
        <v>Lawn Dice with Scoreboard - Giant Red White &amp; Blue Wooden Yard Dice Outdoor Game</v>
      </c>
      <c r="B1" s="30"/>
      <c r="C1" s="31" t="s">
        <v>0</v>
      </c>
      <c r="D1" s="33" t="s">
        <v>1</v>
      </c>
      <c r="E1" s="33" t="s">
        <v>2</v>
      </c>
      <c r="F1" s="35" t="s">
        <v>3</v>
      </c>
      <c r="G1" s="35" t="s">
        <v>4</v>
      </c>
      <c r="H1" s="36" t="s">
        <v>5</v>
      </c>
      <c r="I1" s="33" t="s">
        <v>6</v>
      </c>
      <c r="J1" s="33" t="s">
        <v>7</v>
      </c>
      <c r="K1" s="33" t="s">
        <v>8</v>
      </c>
      <c r="L1" s="33" t="s">
        <v>9</v>
      </c>
      <c r="M1" s="40" t="s">
        <v>10</v>
      </c>
      <c r="N1" s="41" t="s">
        <v>11</v>
      </c>
      <c r="O1" s="33" t="s">
        <v>12</v>
      </c>
      <c r="P1" s="33" t="s">
        <v>13</v>
      </c>
      <c r="Q1" s="33" t="s">
        <v>14</v>
      </c>
      <c r="R1" s="33" t="s">
        <v>15</v>
      </c>
      <c r="S1" s="47" t="s">
        <v>16</v>
      </c>
      <c r="T1" s="42" t="s">
        <v>17</v>
      </c>
      <c r="U1" s="42" t="s">
        <v>18</v>
      </c>
      <c r="V1" s="42" t="s">
        <v>19</v>
      </c>
      <c r="W1" s="42" t="s">
        <v>20</v>
      </c>
      <c r="X1" s="42" t="s">
        <v>21</v>
      </c>
      <c r="Y1" s="42" t="s">
        <v>22</v>
      </c>
      <c r="Z1" s="42" t="s">
        <v>23</v>
      </c>
      <c r="AA1" s="42" t="s">
        <v>24</v>
      </c>
      <c r="AB1" s="42" t="s">
        <v>25</v>
      </c>
      <c r="AC1" s="42" t="s">
        <v>26</v>
      </c>
      <c r="AD1" s="44" t="s">
        <v>27</v>
      </c>
      <c r="AE1" s="45" t="s">
        <v>28</v>
      </c>
      <c r="AF1" s="46" t="s">
        <v>29</v>
      </c>
      <c r="AG1" s="45" t="s">
        <v>30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IFERROR(__xludf.DUMMYFUNCTION("IFERROR(VLOOKUP(B2,IMPORTRANGE(""https://docs.google.com/spreadsheets/d/1x0DhHglkXKoEBOD2MBsuK_EyIr1ouxD2ftIpqOYFa-k/edit?usp=sharing"",""OllieShops-SKU-Specific Info!B1:BJ7000""),3,FALSE),"""")"),"B07MSDHBPD")</f>
        <v>B07MSDHBPD</v>
      </c>
      <c r="B2" s="3" t="s">
        <v>130</v>
      </c>
      <c r="C2" s="32"/>
      <c r="D2" s="34"/>
      <c r="E2" s="32"/>
      <c r="F2" s="34"/>
      <c r="G2" s="34"/>
      <c r="H2" s="37"/>
      <c r="I2" s="34"/>
      <c r="J2" s="34"/>
      <c r="K2" s="37"/>
      <c r="L2" s="37"/>
      <c r="M2" s="37"/>
      <c r="N2" s="34"/>
      <c r="O2" s="34"/>
      <c r="P2" s="32"/>
      <c r="Q2" s="34"/>
      <c r="R2" s="34"/>
      <c r="S2" s="30"/>
      <c r="T2" s="30"/>
      <c r="U2" s="43"/>
      <c r="V2" s="43"/>
      <c r="W2" s="30"/>
      <c r="X2" s="30"/>
      <c r="Y2" s="30"/>
      <c r="Z2" s="30"/>
      <c r="AA2" s="43"/>
      <c r="AB2" s="43"/>
      <c r="AC2" s="43"/>
      <c r="AD2" s="43"/>
      <c r="AE2" s="30"/>
      <c r="AF2" s="30"/>
      <c r="AG2" s="30"/>
    </row>
    <row r="3" spans="1:33" ht="16" x14ac:dyDescent="0.15">
      <c r="A3" s="38" t="s">
        <v>32</v>
      </c>
      <c r="B3" s="39"/>
      <c r="C3" s="4">
        <f>((AE31+AF31)/0.85)*-1</f>
        <v>19.400441176470473</v>
      </c>
      <c r="D3" s="5">
        <f>SUM(D4:D99763)</f>
        <v>6</v>
      </c>
      <c r="E3" s="5"/>
      <c r="F3" s="6">
        <f t="shared" ref="F3:G3" si="0">SUM(F4:F99763)</f>
        <v>157.5</v>
      </c>
      <c r="G3" s="6">
        <f t="shared" si="0"/>
        <v>0</v>
      </c>
      <c r="H3" s="7">
        <f>G3/F3*-1</f>
        <v>0</v>
      </c>
      <c r="I3" s="8">
        <f>J3/F3</f>
        <v>0.20563262698413082</v>
      </c>
      <c r="J3" s="6">
        <f>SUM(J4:J99763)</f>
        <v>32.387138750000602</v>
      </c>
      <c r="K3" s="6">
        <f>J3/D3</f>
        <v>5.3978564583334334</v>
      </c>
      <c r="L3" s="5"/>
      <c r="M3" s="9"/>
      <c r="N3" s="10"/>
      <c r="O3" s="5" t="str">
        <f ca="1">IFERROR(__xludf.DUMMYFUNCTION("IFERROR(VLOOKUP(B2,IMPORTRANGE(""https://docs.google.com/spreadsheets/d/1owCo6kL_VFQ5nPTdNogErmCBLjNiktT1m3SzTrxu3R0/edit#gid=2146806407"",""Ollie Shops - Compiled!b1:g5000""),2,FALSE),"""")"),"")</f>
        <v/>
      </c>
      <c r="P3" s="5"/>
      <c r="Q3" s="11"/>
      <c r="R3" s="11"/>
      <c r="S3" s="23"/>
      <c r="T3" s="10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10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10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5">
        <f>SUM(W4:W99763)</f>
        <v>0</v>
      </c>
      <c r="X3" s="7">
        <f>AVERAGE(X4:X99763)</f>
        <v>0</v>
      </c>
      <c r="Y3" s="6">
        <f>ROUND(AVERAGE(Y4:Y99763),2)</f>
        <v>0</v>
      </c>
      <c r="Z3" s="5"/>
      <c r="AA3" s="5"/>
      <c r="AB3" s="5"/>
      <c r="AC3" s="5"/>
      <c r="AD3" s="5"/>
      <c r="AE3" s="12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Info!B2:BZ7000""),36,false)),"""")*-1"),-1.13696823625)</f>
        <v>-1.13696823625</v>
      </c>
      <c r="AG3" s="6">
        <f>SUM(AG4:AG99763)</f>
        <v>0</v>
      </c>
    </row>
    <row r="4" spans="1:33" s="52" customFormat="1" ht="15.75" hidden="1" customHeight="1" x14ac:dyDescent="0.2">
      <c r="A4" s="13" t="s">
        <v>33</v>
      </c>
      <c r="B4" s="13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48"/>
      <c r="T4" s="48"/>
      <c r="U4" s="49"/>
      <c r="V4" s="54"/>
      <c r="W4" s="48"/>
      <c r="X4" s="48"/>
      <c r="Y4" s="48"/>
      <c r="Z4" s="48"/>
      <c r="AA4" s="48"/>
      <c r="AB4" s="51"/>
      <c r="AC4" s="48"/>
      <c r="AD4" s="48"/>
      <c r="AE4" s="48"/>
      <c r="AF4" s="48"/>
      <c r="AG4" s="48"/>
    </row>
    <row r="5" spans="1:33" s="52" customFormat="1" ht="15.75" hidden="1" customHeight="1" x14ac:dyDescent="0.2">
      <c r="A5" s="13" t="s">
        <v>34</v>
      </c>
      <c r="B5" s="13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48"/>
      <c r="T5" s="48"/>
      <c r="U5" s="49"/>
      <c r="V5" s="54"/>
      <c r="W5" s="48"/>
      <c r="X5" s="48"/>
      <c r="Y5" s="48"/>
      <c r="Z5" s="48"/>
      <c r="AA5" s="48"/>
      <c r="AB5" s="51"/>
      <c r="AC5" s="48"/>
      <c r="AD5" s="48"/>
      <c r="AE5" s="48"/>
      <c r="AF5" s="48"/>
      <c r="AG5" s="48"/>
    </row>
    <row r="6" spans="1:33" s="52" customFormat="1" ht="15.75" hidden="1" customHeight="1" x14ac:dyDescent="0.2">
      <c r="A6" s="13" t="s">
        <v>35</v>
      </c>
      <c r="B6" s="13"/>
      <c r="C6" s="17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48"/>
      <c r="T6" s="48"/>
      <c r="U6" s="49"/>
      <c r="V6" s="54"/>
      <c r="W6" s="48"/>
      <c r="X6" s="48"/>
      <c r="Y6" s="48"/>
      <c r="Z6" s="48"/>
      <c r="AA6" s="48"/>
      <c r="AB6" s="51"/>
      <c r="AC6" s="48"/>
      <c r="AD6" s="48"/>
      <c r="AE6" s="48"/>
      <c r="AF6" s="48"/>
      <c r="AG6" s="48"/>
    </row>
    <row r="7" spans="1:33" s="52" customFormat="1" ht="15.75" hidden="1" customHeight="1" x14ac:dyDescent="0.2">
      <c r="A7" s="13" t="s">
        <v>36</v>
      </c>
      <c r="B7" s="13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48"/>
      <c r="T7" s="48"/>
      <c r="U7" s="49"/>
      <c r="V7" s="54"/>
      <c r="W7" s="48"/>
      <c r="X7" s="48"/>
      <c r="Y7" s="48"/>
      <c r="Z7" s="48"/>
      <c r="AA7" s="48"/>
      <c r="AB7" s="51"/>
      <c r="AC7" s="48"/>
      <c r="AD7" s="48"/>
      <c r="AE7" s="48"/>
      <c r="AF7" s="48"/>
      <c r="AG7" s="48"/>
    </row>
    <row r="8" spans="1:33" s="52" customFormat="1" ht="15.75" hidden="1" customHeight="1" x14ac:dyDescent="0.2">
      <c r="A8" s="13" t="s">
        <v>37</v>
      </c>
      <c r="B8" s="13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48"/>
      <c r="T8" s="48"/>
      <c r="U8" s="49"/>
      <c r="V8" s="54"/>
      <c r="W8" s="48"/>
      <c r="X8" s="48"/>
      <c r="Y8" s="48"/>
      <c r="Z8" s="48"/>
      <c r="AA8" s="48"/>
      <c r="AB8" s="51"/>
      <c r="AC8" s="48"/>
      <c r="AD8" s="48"/>
      <c r="AE8" s="48"/>
      <c r="AF8" s="48"/>
      <c r="AG8" s="48"/>
    </row>
    <row r="9" spans="1:33" s="52" customFormat="1" ht="15.75" hidden="1" customHeight="1" x14ac:dyDescent="0.2">
      <c r="A9" s="13" t="s">
        <v>38</v>
      </c>
      <c r="B9" s="13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48"/>
      <c r="T9" s="48"/>
      <c r="U9" s="49"/>
      <c r="V9" s="54"/>
      <c r="W9" s="48"/>
      <c r="X9" s="48"/>
      <c r="Y9" s="48"/>
      <c r="Z9" s="48"/>
      <c r="AA9" s="48"/>
      <c r="AB9" s="51"/>
      <c r="AC9" s="48"/>
      <c r="AD9" s="48"/>
      <c r="AE9" s="48"/>
      <c r="AF9" s="48"/>
      <c r="AG9" s="48"/>
    </row>
    <row r="10" spans="1:33" s="52" customFormat="1" ht="15.75" hidden="1" customHeight="1" x14ac:dyDescent="0.2">
      <c r="A10" s="13" t="s">
        <v>39</v>
      </c>
      <c r="B10" s="13"/>
      <c r="C10" s="17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48"/>
      <c r="T10" s="48"/>
      <c r="U10" s="49"/>
      <c r="V10" s="54"/>
      <c r="W10" s="48"/>
      <c r="X10" s="48"/>
      <c r="Y10" s="48"/>
      <c r="Z10" s="48"/>
      <c r="AA10" s="48"/>
      <c r="AB10" s="51"/>
      <c r="AC10" s="48"/>
      <c r="AD10" s="48"/>
      <c r="AE10" s="48"/>
      <c r="AF10" s="48"/>
      <c r="AG10" s="48"/>
    </row>
    <row r="11" spans="1:33" s="52" customFormat="1" ht="15.75" hidden="1" customHeight="1" x14ac:dyDescent="0.2">
      <c r="A11" s="13" t="s">
        <v>40</v>
      </c>
      <c r="B11" s="13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48"/>
      <c r="T11" s="48"/>
      <c r="U11" s="49"/>
      <c r="V11" s="54"/>
      <c r="W11" s="48"/>
      <c r="X11" s="48"/>
      <c r="Y11" s="48"/>
      <c r="Z11" s="48"/>
      <c r="AA11" s="48"/>
      <c r="AB11" s="51"/>
      <c r="AC11" s="48"/>
      <c r="AD11" s="48"/>
      <c r="AE11" s="48"/>
      <c r="AF11" s="48"/>
      <c r="AG11" s="48"/>
    </row>
    <row r="12" spans="1:33" s="52" customFormat="1" ht="15.75" hidden="1" customHeight="1" x14ac:dyDescent="0.2">
      <c r="A12" s="13" t="s">
        <v>41</v>
      </c>
      <c r="B12" s="13"/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48"/>
      <c r="T12" s="48"/>
      <c r="U12" s="49"/>
      <c r="V12" s="54"/>
      <c r="W12" s="48"/>
      <c r="X12" s="48"/>
      <c r="Y12" s="48"/>
      <c r="Z12" s="48"/>
      <c r="AA12" s="48"/>
      <c r="AB12" s="51"/>
      <c r="AC12" s="48"/>
      <c r="AD12" s="48"/>
      <c r="AE12" s="48"/>
      <c r="AF12" s="48"/>
      <c r="AG12" s="48"/>
    </row>
    <row r="13" spans="1:33" s="52" customFormat="1" ht="15.75" hidden="1" customHeight="1" x14ac:dyDescent="0.2">
      <c r="A13" s="13" t="s">
        <v>42</v>
      </c>
      <c r="B13" s="13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48"/>
      <c r="T13" s="48"/>
      <c r="U13" s="49"/>
      <c r="V13" s="54"/>
      <c r="W13" s="48"/>
      <c r="X13" s="48"/>
      <c r="Y13" s="48"/>
      <c r="Z13" s="48"/>
      <c r="AA13" s="48"/>
      <c r="AB13" s="51"/>
      <c r="AC13" s="48"/>
      <c r="AD13" s="48"/>
      <c r="AE13" s="48"/>
      <c r="AF13" s="48"/>
      <c r="AG13" s="48"/>
    </row>
    <row r="14" spans="1:33" s="52" customFormat="1" ht="15.75" hidden="1" customHeight="1" x14ac:dyDescent="0.2">
      <c r="A14" s="13" t="s">
        <v>43</v>
      </c>
      <c r="B14" s="13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48"/>
      <c r="T14" s="48"/>
      <c r="U14" s="49"/>
      <c r="V14" s="54"/>
      <c r="W14" s="48"/>
      <c r="X14" s="48"/>
      <c r="Y14" s="48"/>
      <c r="Z14" s="48"/>
      <c r="AA14" s="48"/>
      <c r="AB14" s="51"/>
      <c r="AC14" s="48"/>
      <c r="AD14" s="48"/>
      <c r="AE14" s="48"/>
      <c r="AF14" s="48"/>
      <c r="AG14" s="48"/>
    </row>
    <row r="15" spans="1:33" s="52" customFormat="1" ht="15.75" hidden="1" customHeight="1" x14ac:dyDescent="0.2">
      <c r="A15" s="13" t="s">
        <v>44</v>
      </c>
      <c r="B15" s="13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48"/>
      <c r="T15" s="48"/>
      <c r="U15" s="49"/>
      <c r="V15" s="54"/>
      <c r="W15" s="48"/>
      <c r="X15" s="48"/>
      <c r="Y15" s="48"/>
      <c r="Z15" s="48"/>
      <c r="AA15" s="48"/>
      <c r="AB15" s="51"/>
      <c r="AC15" s="48"/>
      <c r="AD15" s="48"/>
      <c r="AE15" s="48"/>
      <c r="AF15" s="48"/>
      <c r="AG15" s="48"/>
    </row>
    <row r="16" spans="1:33" s="52" customFormat="1" ht="15.75" hidden="1" customHeight="1" x14ac:dyDescent="0.2">
      <c r="A16" s="13" t="s">
        <v>45</v>
      </c>
      <c r="B16" s="13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48"/>
      <c r="T16" s="48"/>
      <c r="U16" s="49"/>
      <c r="V16" s="54"/>
      <c r="W16" s="48"/>
      <c r="X16" s="48"/>
      <c r="Y16" s="48"/>
      <c r="Z16" s="48"/>
      <c r="AA16" s="48"/>
      <c r="AB16" s="51"/>
      <c r="AC16" s="48"/>
      <c r="AD16" s="48"/>
      <c r="AE16" s="48"/>
      <c r="AF16" s="48"/>
      <c r="AG16" s="48"/>
    </row>
    <row r="17" spans="1:33" s="52" customFormat="1" ht="15.75" hidden="1" customHeight="1" x14ac:dyDescent="0.2">
      <c r="A17" s="13" t="s">
        <v>46</v>
      </c>
      <c r="B17" s="13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48"/>
      <c r="T17" s="48"/>
      <c r="U17" s="49"/>
      <c r="V17" s="54"/>
      <c r="W17" s="48"/>
      <c r="X17" s="48"/>
      <c r="Y17" s="48"/>
      <c r="Z17" s="48"/>
      <c r="AA17" s="48"/>
      <c r="AB17" s="51"/>
      <c r="AC17" s="48"/>
      <c r="AD17" s="48"/>
      <c r="AE17" s="48"/>
      <c r="AF17" s="48"/>
      <c r="AG17" s="48"/>
    </row>
    <row r="18" spans="1:33" s="52" customFormat="1" ht="15.75" hidden="1" customHeight="1" x14ac:dyDescent="0.2">
      <c r="A18" s="13" t="s">
        <v>47</v>
      </c>
      <c r="B18" s="13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48"/>
      <c r="T18" s="48"/>
      <c r="U18" s="49"/>
      <c r="V18" s="54"/>
      <c r="W18" s="48"/>
      <c r="X18" s="48"/>
      <c r="Y18" s="48"/>
      <c r="Z18" s="48"/>
      <c r="AA18" s="48"/>
      <c r="AB18" s="51"/>
      <c r="AC18" s="48"/>
      <c r="AD18" s="48"/>
      <c r="AE18" s="48"/>
      <c r="AF18" s="48"/>
      <c r="AG18" s="48"/>
    </row>
    <row r="19" spans="1:33" s="52" customFormat="1" ht="15.75" hidden="1" customHeight="1" x14ac:dyDescent="0.2">
      <c r="A19" s="13" t="s">
        <v>83</v>
      </c>
      <c r="B19" s="13"/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48"/>
      <c r="T19" s="48"/>
      <c r="U19" s="49"/>
      <c r="V19" s="54"/>
      <c r="W19" s="48"/>
      <c r="X19" s="48"/>
      <c r="Y19" s="48"/>
      <c r="Z19" s="48"/>
      <c r="AA19" s="48"/>
      <c r="AB19" s="51"/>
      <c r="AC19" s="48"/>
      <c r="AD19" s="48"/>
      <c r="AE19" s="48"/>
      <c r="AF19" s="48"/>
      <c r="AG19" s="48"/>
    </row>
    <row r="20" spans="1:33" s="52" customFormat="1" ht="15.75" hidden="1" customHeight="1" x14ac:dyDescent="0.2">
      <c r="A20" s="13" t="s">
        <v>49</v>
      </c>
      <c r="B20" s="13"/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48"/>
      <c r="T20" s="48"/>
      <c r="U20" s="49"/>
      <c r="V20" s="54"/>
      <c r="W20" s="48"/>
      <c r="X20" s="48"/>
      <c r="Y20" s="48"/>
      <c r="Z20" s="48"/>
      <c r="AA20" s="48"/>
      <c r="AB20" s="51"/>
      <c r="AC20" s="48"/>
      <c r="AD20" s="48"/>
      <c r="AE20" s="48"/>
      <c r="AF20" s="48"/>
      <c r="AG20" s="48"/>
    </row>
    <row r="21" spans="1:33" s="52" customFormat="1" ht="15.75" hidden="1" customHeight="1" x14ac:dyDescent="0.2">
      <c r="A21" s="13" t="s">
        <v>50</v>
      </c>
      <c r="B21" s="13"/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48"/>
      <c r="T21" s="48"/>
      <c r="U21" s="49"/>
      <c r="V21" s="54"/>
      <c r="W21" s="48"/>
      <c r="X21" s="48"/>
      <c r="Y21" s="48"/>
      <c r="Z21" s="48"/>
      <c r="AA21" s="48"/>
      <c r="AB21" s="51"/>
      <c r="AC21" s="48"/>
      <c r="AD21" s="48"/>
      <c r="AE21" s="48"/>
      <c r="AF21" s="48"/>
      <c r="AG21" s="48"/>
    </row>
    <row r="22" spans="1:33" s="52" customFormat="1" ht="15.75" hidden="1" customHeight="1" x14ac:dyDescent="0.2">
      <c r="A22" s="13" t="s">
        <v>51</v>
      </c>
      <c r="B22" s="13"/>
      <c r="C22" s="17"/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48"/>
      <c r="T22" s="48"/>
      <c r="U22" s="49"/>
      <c r="V22" s="54"/>
      <c r="W22" s="48"/>
      <c r="X22" s="48"/>
      <c r="Y22" s="48"/>
      <c r="Z22" s="48"/>
      <c r="AA22" s="48"/>
      <c r="AB22" s="51"/>
      <c r="AC22" s="48"/>
      <c r="AD22" s="48"/>
      <c r="AE22" s="48"/>
      <c r="AF22" s="48"/>
      <c r="AG22" s="48"/>
    </row>
    <row r="23" spans="1:33" s="52" customFormat="1" ht="15.75" hidden="1" customHeight="1" x14ac:dyDescent="0.2">
      <c r="A23" s="13" t="s">
        <v>52</v>
      </c>
      <c r="B23" s="13"/>
      <c r="C23" s="17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48"/>
      <c r="T23" s="48"/>
      <c r="U23" s="49"/>
      <c r="V23" s="54"/>
      <c r="W23" s="48"/>
      <c r="X23" s="48"/>
      <c r="Y23" s="48"/>
      <c r="Z23" s="48"/>
      <c r="AA23" s="48"/>
      <c r="AB23" s="51"/>
      <c r="AC23" s="48"/>
      <c r="AD23" s="48"/>
      <c r="AE23" s="48"/>
      <c r="AF23" s="48"/>
      <c r="AG23" s="48"/>
    </row>
    <row r="24" spans="1:33" s="52" customFormat="1" ht="15.75" hidden="1" customHeight="1" x14ac:dyDescent="0.2">
      <c r="A24" s="13" t="s">
        <v>53</v>
      </c>
      <c r="B24" s="13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48"/>
      <c r="T24" s="48"/>
      <c r="U24" s="49"/>
      <c r="V24" s="54"/>
      <c r="W24" s="48"/>
      <c r="X24" s="48"/>
      <c r="Y24" s="48"/>
      <c r="Z24" s="48"/>
      <c r="AA24" s="48"/>
      <c r="AB24" s="51"/>
      <c r="AC24" s="48"/>
      <c r="AD24" s="48"/>
      <c r="AE24" s="48"/>
      <c r="AF24" s="48"/>
      <c r="AG24" s="48"/>
    </row>
    <row r="25" spans="1:33" s="52" customFormat="1" ht="15.75" hidden="1" customHeight="1" x14ac:dyDescent="0.2">
      <c r="A25" s="13" t="s">
        <v>54</v>
      </c>
      <c r="B25" s="13"/>
      <c r="C25" s="17"/>
      <c r="D25" s="17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48"/>
      <c r="T25" s="48"/>
      <c r="U25" s="49"/>
      <c r="V25" s="54"/>
      <c r="W25" s="48"/>
      <c r="X25" s="48"/>
      <c r="Y25" s="48"/>
      <c r="Z25" s="48"/>
      <c r="AA25" s="48"/>
      <c r="AB25" s="51"/>
      <c r="AC25" s="48"/>
      <c r="AD25" s="48"/>
      <c r="AE25" s="48"/>
      <c r="AF25" s="48"/>
      <c r="AG25" s="48"/>
    </row>
    <row r="26" spans="1:33" s="52" customFormat="1" ht="15.75" customHeight="1" x14ac:dyDescent="0.2">
      <c r="A26" s="13" t="s">
        <v>58</v>
      </c>
      <c r="B26" s="13"/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48"/>
      <c r="T26" s="48"/>
      <c r="U26" s="49"/>
      <c r="V26" s="54"/>
      <c r="W26" s="48"/>
      <c r="X26" s="48"/>
      <c r="Y26" s="48"/>
      <c r="Z26" s="48"/>
      <c r="AA26" s="48"/>
      <c r="AB26" s="51"/>
      <c r="AC26" s="48"/>
      <c r="AD26" s="48"/>
      <c r="AE26" s="48"/>
      <c r="AF26" s="48"/>
      <c r="AG26" s="48"/>
    </row>
    <row r="27" spans="1:33" s="52" customFormat="1" ht="15.75" customHeight="1" x14ac:dyDescent="0.2">
      <c r="A27" s="13" t="s">
        <v>60</v>
      </c>
      <c r="B27" s="13"/>
      <c r="C27" s="17">
        <f t="shared" ref="C27:C31" si="1">IFERROR(F27/D27," - ")</f>
        <v>26.25</v>
      </c>
      <c r="D27" s="17">
        <v>6</v>
      </c>
      <c r="E27" s="17">
        <v>0</v>
      </c>
      <c r="F27" s="17">
        <v>157.5</v>
      </c>
      <c r="G27" s="17">
        <v>0</v>
      </c>
      <c r="H27" s="17">
        <f t="shared" ref="H27:H31" si="2">G27/F27*-1</f>
        <v>0</v>
      </c>
      <c r="I27" s="17">
        <f t="shared" ref="I27:I31" si="3">J27/F27</f>
        <v>0.20563262698413082</v>
      </c>
      <c r="J27" s="17">
        <f t="shared" ref="J27:J31" si="4">F27*0.85+G27+AF27*D27+D27*AE27+AG27+AD27</f>
        <v>32.387138750000602</v>
      </c>
      <c r="K27" s="17">
        <f t="shared" ref="K27:K31" si="5">J27/D27</f>
        <v>5.3978564583334334</v>
      </c>
      <c r="L27" s="17">
        <v>24</v>
      </c>
      <c r="M27" s="17">
        <f t="shared" ref="M27:M31" si="6">IFERROR(D27/L27,"-")</f>
        <v>0.25</v>
      </c>
      <c r="N27" s="17">
        <v>5</v>
      </c>
      <c r="O27" s="17">
        <f t="shared" ref="O27:P27" si="7">D27/7</f>
        <v>0.8571428571428571</v>
      </c>
      <c r="P27" s="17">
        <f t="shared" si="7"/>
        <v>0</v>
      </c>
      <c r="Q27" s="17">
        <f t="shared" ref="Q27:Q31" si="8">ROUNDDOWN(N27/(O27+P27),0)</f>
        <v>5</v>
      </c>
      <c r="R27" s="17"/>
      <c r="S27" s="48">
        <v>0</v>
      </c>
      <c r="T27" s="48" t="s">
        <v>56</v>
      </c>
      <c r="U27" s="49" t="s">
        <v>56</v>
      </c>
      <c r="V27" s="54" t="s">
        <v>56</v>
      </c>
      <c r="W27" s="48">
        <v>0</v>
      </c>
      <c r="X27" s="48">
        <f t="shared" ref="X27:X31" si="9">IFERROR(W27/D27,0)</f>
        <v>0</v>
      </c>
      <c r="Y27" s="48">
        <f t="shared" ref="Y27:Y31" si="10">IFERROR(G27/(W27+Z27)*-1,0)</f>
        <v>0</v>
      </c>
      <c r="Z27" s="48">
        <v>0</v>
      </c>
      <c r="AA27" s="48" t="s">
        <v>57</v>
      </c>
      <c r="AB27" s="51">
        <f t="shared" ref="AB27:AB31" si="11">IF(OR(AA27="UsLargeStandardSize",AA27="UsSmallStandardSize"),-0.69,-0.48)</f>
        <v>-0.69</v>
      </c>
      <c r="AC27" s="48">
        <v>0.30744097222222222</v>
      </c>
      <c r="AD27" s="48">
        <f t="shared" ref="AD27:AD31" si="12">IFERROR(AB27*AC27*D27*2,0)</f>
        <v>-2.5456112499999994</v>
      </c>
      <c r="AE27" s="48">
        <v>-6.28</v>
      </c>
      <c r="AF27" s="48">
        <v>-10.2103749999999</v>
      </c>
      <c r="AG27" s="48">
        <v>0</v>
      </c>
    </row>
    <row r="28" spans="1:33" s="52" customFormat="1" ht="15.75" customHeight="1" x14ac:dyDescent="0.2">
      <c r="A28" s="13" t="s">
        <v>61</v>
      </c>
      <c r="B28" s="13"/>
      <c r="C28" s="17" t="str">
        <f t="shared" si="1"/>
        <v xml:space="preserve"> - </v>
      </c>
      <c r="D28" s="17">
        <v>0</v>
      </c>
      <c r="E28" s="17">
        <v>0</v>
      </c>
      <c r="F28" s="17">
        <v>0</v>
      </c>
      <c r="G28" s="17">
        <v>0</v>
      </c>
      <c r="H28" s="17" t="e">
        <f t="shared" si="2"/>
        <v>#DIV/0!</v>
      </c>
      <c r="I28" s="17" t="e">
        <f t="shared" si="3"/>
        <v>#DIV/0!</v>
      </c>
      <c r="J28" s="17">
        <f t="shared" si="4"/>
        <v>0</v>
      </c>
      <c r="K28" s="17" t="e">
        <f t="shared" si="5"/>
        <v>#DIV/0!</v>
      </c>
      <c r="L28" s="17">
        <v>0</v>
      </c>
      <c r="M28" s="17" t="str">
        <f t="shared" si="6"/>
        <v>-</v>
      </c>
      <c r="N28" s="17">
        <v>0</v>
      </c>
      <c r="O28" s="17">
        <f t="shared" ref="O28:P28" si="13">D28/7</f>
        <v>0</v>
      </c>
      <c r="P28" s="17">
        <f t="shared" si="13"/>
        <v>0</v>
      </c>
      <c r="Q28" s="17" t="e">
        <f t="shared" si="8"/>
        <v>#DIV/0!</v>
      </c>
      <c r="R28" s="17"/>
      <c r="S28" s="48">
        <v>0</v>
      </c>
      <c r="T28" s="48" t="s">
        <v>56</v>
      </c>
      <c r="U28" s="49" t="s">
        <v>56</v>
      </c>
      <c r="V28" s="54" t="s">
        <v>56</v>
      </c>
      <c r="W28" s="48">
        <v>0</v>
      </c>
      <c r="X28" s="48">
        <f t="shared" si="9"/>
        <v>0</v>
      </c>
      <c r="Y28" s="48">
        <f t="shared" si="10"/>
        <v>0</v>
      </c>
      <c r="Z28" s="48">
        <v>0</v>
      </c>
      <c r="AA28" s="48" t="s">
        <v>57</v>
      </c>
      <c r="AB28" s="51">
        <f t="shared" si="11"/>
        <v>-0.69</v>
      </c>
      <c r="AC28" s="48">
        <v>0.30744097222222222</v>
      </c>
      <c r="AD28" s="48">
        <f t="shared" si="12"/>
        <v>0</v>
      </c>
      <c r="AE28" s="48">
        <v>-6.28</v>
      </c>
      <c r="AF28" s="48">
        <v>-10.2103749999999</v>
      </c>
      <c r="AG28" s="48">
        <v>0</v>
      </c>
    </row>
    <row r="29" spans="1:33" s="52" customFormat="1" ht="15.75" customHeight="1" x14ac:dyDescent="0.2">
      <c r="A29" s="13" t="s">
        <v>62</v>
      </c>
      <c r="B29" s="13"/>
      <c r="C29" s="17" t="str">
        <f t="shared" si="1"/>
        <v xml:space="preserve"> - </v>
      </c>
      <c r="D29" s="17">
        <v>0</v>
      </c>
      <c r="E29" s="17">
        <v>0</v>
      </c>
      <c r="F29" s="17">
        <v>0</v>
      </c>
      <c r="G29" s="17">
        <v>0</v>
      </c>
      <c r="H29" s="17" t="e">
        <f t="shared" si="2"/>
        <v>#DIV/0!</v>
      </c>
      <c r="I29" s="17" t="e">
        <f t="shared" si="3"/>
        <v>#DIV/0!</v>
      </c>
      <c r="J29" s="17">
        <f t="shared" si="4"/>
        <v>0</v>
      </c>
      <c r="K29" s="17" t="e">
        <f t="shared" si="5"/>
        <v>#DIV/0!</v>
      </c>
      <c r="L29" s="17">
        <v>0</v>
      </c>
      <c r="M29" s="17" t="str">
        <f t="shared" si="6"/>
        <v>-</v>
      </c>
      <c r="N29" s="17">
        <v>0</v>
      </c>
      <c r="O29" s="17">
        <f t="shared" ref="O29:P29" si="14">D29/7</f>
        <v>0</v>
      </c>
      <c r="P29" s="17">
        <f t="shared" si="14"/>
        <v>0</v>
      </c>
      <c r="Q29" s="17" t="e">
        <f t="shared" si="8"/>
        <v>#DIV/0!</v>
      </c>
      <c r="R29" s="17"/>
      <c r="S29" s="48">
        <v>0</v>
      </c>
      <c r="T29" s="48" t="s">
        <v>56</v>
      </c>
      <c r="U29" s="49" t="s">
        <v>56</v>
      </c>
      <c r="V29" s="54" t="s">
        <v>56</v>
      </c>
      <c r="W29" s="48">
        <v>0</v>
      </c>
      <c r="X29" s="48">
        <f t="shared" si="9"/>
        <v>0</v>
      </c>
      <c r="Y29" s="48">
        <f t="shared" si="10"/>
        <v>0</v>
      </c>
      <c r="Z29" s="48">
        <v>0</v>
      </c>
      <c r="AA29" s="48" t="s">
        <v>57</v>
      </c>
      <c r="AB29" s="51">
        <f t="shared" si="11"/>
        <v>-0.69</v>
      </c>
      <c r="AC29" s="48">
        <v>0.30744097222222222</v>
      </c>
      <c r="AD29" s="48">
        <f t="shared" si="12"/>
        <v>0</v>
      </c>
      <c r="AE29" s="48">
        <v>-6.28</v>
      </c>
      <c r="AF29" s="48">
        <v>-10.2103749999999</v>
      </c>
      <c r="AG29" s="48">
        <v>0</v>
      </c>
    </row>
    <row r="30" spans="1:33" s="52" customFormat="1" ht="15.75" customHeight="1" x14ac:dyDescent="0.2">
      <c r="A30" s="13" t="s">
        <v>63</v>
      </c>
      <c r="B30" s="13"/>
      <c r="C30" s="17" t="str">
        <f t="shared" si="1"/>
        <v xml:space="preserve"> - </v>
      </c>
      <c r="D30" s="17">
        <v>0</v>
      </c>
      <c r="E30" s="17">
        <v>0</v>
      </c>
      <c r="F30" s="17">
        <v>0</v>
      </c>
      <c r="G30" s="17">
        <v>0</v>
      </c>
      <c r="H30" s="17" t="e">
        <f t="shared" si="2"/>
        <v>#DIV/0!</v>
      </c>
      <c r="I30" s="17" t="e">
        <f t="shared" si="3"/>
        <v>#DIV/0!</v>
      </c>
      <c r="J30" s="17">
        <f t="shared" si="4"/>
        <v>0</v>
      </c>
      <c r="K30" s="17" t="e">
        <f t="shared" si="5"/>
        <v>#DIV/0!</v>
      </c>
      <c r="L30" s="17">
        <v>0</v>
      </c>
      <c r="M30" s="17" t="str">
        <f t="shared" si="6"/>
        <v>-</v>
      </c>
      <c r="N30" s="17">
        <v>0</v>
      </c>
      <c r="O30" s="17">
        <f t="shared" ref="O30:P30" si="15">D30/7</f>
        <v>0</v>
      </c>
      <c r="P30" s="17">
        <f t="shared" si="15"/>
        <v>0</v>
      </c>
      <c r="Q30" s="17" t="e">
        <f t="shared" si="8"/>
        <v>#DIV/0!</v>
      </c>
      <c r="R30" s="17"/>
      <c r="S30" s="48">
        <v>0</v>
      </c>
      <c r="T30" s="48" t="s">
        <v>56</v>
      </c>
      <c r="U30" s="49" t="s">
        <v>56</v>
      </c>
      <c r="V30" s="54" t="s">
        <v>56</v>
      </c>
      <c r="W30" s="48">
        <v>0</v>
      </c>
      <c r="X30" s="48">
        <f t="shared" si="9"/>
        <v>0</v>
      </c>
      <c r="Y30" s="48">
        <f t="shared" si="10"/>
        <v>0</v>
      </c>
      <c r="Z30" s="48">
        <v>0</v>
      </c>
      <c r="AA30" s="48" t="s">
        <v>57</v>
      </c>
      <c r="AB30" s="51">
        <f t="shared" si="11"/>
        <v>-0.69</v>
      </c>
      <c r="AC30" s="48">
        <v>0.30744097222222222</v>
      </c>
      <c r="AD30" s="48">
        <f t="shared" si="12"/>
        <v>0</v>
      </c>
      <c r="AE30" s="48">
        <v>-6.28</v>
      </c>
      <c r="AF30" s="48">
        <v>-10.2103749999999</v>
      </c>
      <c r="AG30" s="48">
        <v>0</v>
      </c>
    </row>
    <row r="31" spans="1:33" s="52" customFormat="1" ht="15.75" customHeight="1" x14ac:dyDescent="0.2">
      <c r="A31" s="13" t="s">
        <v>64</v>
      </c>
      <c r="B31" s="13"/>
      <c r="C31" s="17" t="str">
        <f t="shared" si="1"/>
        <v xml:space="preserve"> - </v>
      </c>
      <c r="D31" s="17">
        <v>0</v>
      </c>
      <c r="E31" s="17">
        <v>0</v>
      </c>
      <c r="F31" s="17">
        <v>0</v>
      </c>
      <c r="G31" s="17">
        <v>0</v>
      </c>
      <c r="H31" s="17" t="e">
        <f t="shared" si="2"/>
        <v>#DIV/0!</v>
      </c>
      <c r="I31" s="17" t="e">
        <f t="shared" si="3"/>
        <v>#DIV/0!</v>
      </c>
      <c r="J31" s="17">
        <f t="shared" si="4"/>
        <v>0</v>
      </c>
      <c r="K31" s="17" t="e">
        <f t="shared" si="5"/>
        <v>#DIV/0!</v>
      </c>
      <c r="L31" s="17">
        <v>0</v>
      </c>
      <c r="M31" s="17" t="str">
        <f t="shared" si="6"/>
        <v>-</v>
      </c>
      <c r="N31" s="17">
        <v>0</v>
      </c>
      <c r="O31" s="17">
        <f t="shared" ref="O31:P31" si="16">D31/7</f>
        <v>0</v>
      </c>
      <c r="P31" s="17">
        <f t="shared" si="16"/>
        <v>0</v>
      </c>
      <c r="Q31" s="17" t="e">
        <f t="shared" si="8"/>
        <v>#DIV/0!</v>
      </c>
      <c r="R31" s="17" t="str">
        <f ca="1">IFERROR(__xludf.DUMMYFUNCTION("IFERROR(VLOOKUP($B$2,IMPORTRANGE(""https://docs.google.com/spreadsheets/d/1KiWZV1ko8G7lnRucBRBd29jj3Be6ltMfljMDqzOkQmI/edit#gid=1381463014"",""Lookup!A:F""),6,FALSE),"""")"),"")</f>
        <v/>
      </c>
      <c r="S31" s="48">
        <v>0</v>
      </c>
      <c r="T31" s="48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1" s="49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1" s="54" t="str">
        <f ca="1">IFERROR(__xludf.DUMMYFUNCTION("IFERROR(VLOOKUP($B$2,IMPORTRANGE(""https://docs.google.com/spreadsheets/d/1KiWZV1ko8G7lnRucBRBd29jj3Be6ltMfljMDqzOkQmI/edit#gid=1381463014"",""Lookup!A:D""),2,FALSE),"""")"),"")</f>
        <v/>
      </c>
      <c r="W31" s="48">
        <v>0</v>
      </c>
      <c r="X31" s="48">
        <f t="shared" si="9"/>
        <v>0</v>
      </c>
      <c r="Y31" s="48">
        <f t="shared" si="10"/>
        <v>0</v>
      </c>
      <c r="Z31" s="48">
        <v>0</v>
      </c>
      <c r="AA31" s="48" t="s">
        <v>57</v>
      </c>
      <c r="AB31" s="51">
        <f t="shared" si="11"/>
        <v>-0.69</v>
      </c>
      <c r="AC31" s="48">
        <v>0.30744097222222222</v>
      </c>
      <c r="AD31" s="48">
        <f t="shared" si="12"/>
        <v>0</v>
      </c>
      <c r="AE31" s="48">
        <v>-6.28</v>
      </c>
      <c r="AF31" s="48">
        <v>-10.2103749999999</v>
      </c>
      <c r="AG31" s="48">
        <v>0</v>
      </c>
    </row>
    <row r="32" spans="1:33" ht="15.75" customHeight="1" x14ac:dyDescent="0.2">
      <c r="A32" s="13"/>
      <c r="B32" s="13"/>
      <c r="C32" s="24"/>
      <c r="D32" s="15"/>
      <c r="E32" s="15"/>
      <c r="F32" s="14"/>
      <c r="G32" s="14"/>
      <c r="H32" s="14"/>
      <c r="I32" s="15"/>
      <c r="J32" s="15"/>
      <c r="K32" s="15"/>
      <c r="L32" s="15"/>
      <c r="M32" s="16"/>
      <c r="N32" s="15"/>
      <c r="O32" s="15"/>
      <c r="P32" s="15"/>
      <c r="Q32" s="15"/>
      <c r="R32" s="15"/>
      <c r="S32" s="18"/>
      <c r="T32" s="13"/>
      <c r="U32" s="19"/>
      <c r="V32" s="1"/>
      <c r="W32" s="13"/>
      <c r="X32" s="13"/>
      <c r="Y32" s="13"/>
      <c r="Z32" s="13"/>
      <c r="AA32" s="13"/>
      <c r="AB32" s="13"/>
      <c r="AC32" s="13"/>
      <c r="AD32" s="13"/>
      <c r="AE32" s="20"/>
      <c r="AF32" s="20"/>
      <c r="AG32" s="20"/>
    </row>
    <row r="33" spans="1:33" ht="15.75" customHeight="1" x14ac:dyDescent="0.2">
      <c r="A33" s="13"/>
      <c r="B33" s="13"/>
      <c r="C33" s="24"/>
      <c r="D33" s="15"/>
      <c r="E33" s="15"/>
      <c r="F33" s="14"/>
      <c r="G33" s="14"/>
      <c r="H33" s="14"/>
      <c r="I33" s="15"/>
      <c r="J33" s="15"/>
      <c r="K33" s="15"/>
      <c r="L33" s="15"/>
      <c r="M33" s="16"/>
      <c r="N33" s="15"/>
      <c r="O33" s="15"/>
      <c r="P33" s="15"/>
      <c r="Q33" s="15"/>
      <c r="R33" s="15"/>
      <c r="S33" s="18"/>
      <c r="T33" s="13"/>
      <c r="U33" s="19"/>
      <c r="V33" s="1"/>
      <c r="W33" s="13"/>
      <c r="X33" s="13"/>
      <c r="Y33" s="13"/>
      <c r="Z33" s="13"/>
      <c r="AA33" s="13"/>
      <c r="AB33" s="13"/>
      <c r="AC33" s="13"/>
      <c r="AD33" s="13"/>
      <c r="AE33" s="20"/>
      <c r="AF33" s="20"/>
      <c r="AG33" s="20"/>
    </row>
    <row r="34" spans="1:33" ht="15.75" customHeight="1" x14ac:dyDescent="0.2">
      <c r="A34" s="13"/>
      <c r="B34" s="13"/>
      <c r="C34" s="24"/>
      <c r="D34" s="15"/>
      <c r="E34" s="15"/>
      <c r="F34" s="14"/>
      <c r="G34" s="14"/>
      <c r="H34" s="14"/>
      <c r="I34" s="15"/>
      <c r="J34" s="15"/>
      <c r="K34" s="15"/>
      <c r="L34" s="15"/>
      <c r="M34" s="16"/>
      <c r="N34" s="15"/>
      <c r="O34" s="15"/>
      <c r="P34" s="15"/>
      <c r="Q34" s="15"/>
      <c r="R34" s="15"/>
      <c r="S34" s="18"/>
      <c r="T34" s="13"/>
      <c r="U34" s="19"/>
      <c r="V34" s="1"/>
      <c r="W34" s="13"/>
      <c r="X34" s="13"/>
      <c r="Y34" s="13"/>
      <c r="Z34" s="13"/>
      <c r="AA34" s="13"/>
      <c r="AB34" s="13"/>
      <c r="AC34" s="13"/>
      <c r="AD34" s="13"/>
      <c r="AE34" s="20"/>
      <c r="AF34" s="20"/>
      <c r="AG34" s="20"/>
    </row>
    <row r="35" spans="1:33" ht="15.75" customHeight="1" x14ac:dyDescent="0.2">
      <c r="A35" s="13"/>
      <c r="B35" s="13"/>
      <c r="C35" s="24"/>
      <c r="D35" s="15"/>
      <c r="E35" s="15"/>
      <c r="F35" s="14"/>
      <c r="G35" s="14"/>
      <c r="H35" s="14"/>
      <c r="I35" s="15"/>
      <c r="J35" s="15"/>
      <c r="K35" s="15"/>
      <c r="L35" s="15"/>
      <c r="M35" s="16"/>
      <c r="N35" s="15"/>
      <c r="O35" s="15"/>
      <c r="P35" s="15"/>
      <c r="Q35" s="15"/>
      <c r="R35" s="15"/>
      <c r="S35" s="18"/>
      <c r="T35" s="13"/>
      <c r="U35" s="19"/>
      <c r="V35" s="1"/>
      <c r="W35" s="13"/>
      <c r="X35" s="13"/>
      <c r="Y35" s="13"/>
      <c r="Z35" s="13"/>
      <c r="AA35" s="13"/>
      <c r="AB35" s="13"/>
      <c r="AC35" s="13"/>
      <c r="AD35" s="13"/>
      <c r="AE35" s="20"/>
      <c r="AF35" s="20"/>
      <c r="AG35" s="20"/>
    </row>
    <row r="36" spans="1:33" ht="15.75" customHeight="1" x14ac:dyDescent="0.2">
      <c r="A36" s="13"/>
      <c r="B36" s="13"/>
      <c r="C36" s="24"/>
      <c r="D36" s="15"/>
      <c r="E36" s="15"/>
      <c r="F36" s="14"/>
      <c r="G36" s="14"/>
      <c r="H36" s="14"/>
      <c r="I36" s="15"/>
      <c r="J36" s="15"/>
      <c r="K36" s="15"/>
      <c r="L36" s="15"/>
      <c r="M36" s="16"/>
      <c r="N36" s="15"/>
      <c r="O36" s="15"/>
      <c r="P36" s="15"/>
      <c r="Q36" s="15"/>
      <c r="R36" s="15"/>
      <c r="S36" s="18"/>
      <c r="T36" s="13"/>
      <c r="U36" s="19"/>
      <c r="V36" s="1"/>
      <c r="W36" s="13"/>
      <c r="X36" s="13"/>
      <c r="Y36" s="13"/>
      <c r="Z36" s="13"/>
      <c r="AA36" s="13"/>
      <c r="AB36" s="13"/>
      <c r="AC36" s="13"/>
      <c r="AD36" s="13"/>
      <c r="AE36" s="20"/>
      <c r="AF36" s="20"/>
      <c r="AG36" s="20"/>
    </row>
    <row r="37" spans="1:33" ht="15.75" customHeight="1" x14ac:dyDescent="0.2">
      <c r="A37" s="13"/>
      <c r="B37" s="13"/>
      <c r="C37" s="24"/>
      <c r="D37" s="15"/>
      <c r="E37" s="15"/>
      <c r="F37" s="14"/>
      <c r="G37" s="14"/>
      <c r="H37" s="14"/>
      <c r="I37" s="15"/>
      <c r="J37" s="15"/>
      <c r="K37" s="15"/>
      <c r="L37" s="15"/>
      <c r="M37" s="16"/>
      <c r="N37" s="15"/>
      <c r="O37" s="15"/>
      <c r="P37" s="15"/>
      <c r="Q37" s="15"/>
      <c r="R37" s="15"/>
      <c r="S37" s="18"/>
      <c r="T37" s="13"/>
      <c r="U37" s="19"/>
      <c r="V37" s="1"/>
      <c r="W37" s="13"/>
      <c r="X37" s="13"/>
      <c r="Y37" s="13"/>
      <c r="Z37" s="13"/>
      <c r="AA37" s="13"/>
      <c r="AB37" s="13"/>
      <c r="AC37" s="13"/>
      <c r="AD37" s="13"/>
      <c r="AE37" s="20"/>
      <c r="AF37" s="20"/>
      <c r="AG37" s="20"/>
    </row>
    <row r="38" spans="1:33" ht="15.75" customHeight="1" x14ac:dyDescent="0.2">
      <c r="A38" s="13"/>
      <c r="B38" s="13"/>
      <c r="C38" s="24"/>
      <c r="D38" s="15"/>
      <c r="E38" s="15"/>
      <c r="F38" s="14"/>
      <c r="G38" s="14"/>
      <c r="H38" s="14"/>
      <c r="I38" s="15"/>
      <c r="J38" s="15"/>
      <c r="K38" s="15"/>
      <c r="L38" s="15"/>
      <c r="M38" s="16"/>
      <c r="N38" s="15"/>
      <c r="O38" s="15"/>
      <c r="P38" s="15"/>
      <c r="Q38" s="15"/>
      <c r="R38" s="15"/>
      <c r="S38" s="18"/>
      <c r="T38" s="13"/>
      <c r="U38" s="19"/>
      <c r="V38" s="1"/>
      <c r="W38" s="13"/>
      <c r="X38" s="13"/>
      <c r="Y38" s="13"/>
      <c r="Z38" s="13"/>
      <c r="AA38" s="13"/>
      <c r="AB38" s="13"/>
      <c r="AC38" s="13"/>
      <c r="AD38" s="13"/>
      <c r="AE38" s="20"/>
      <c r="AF38" s="20"/>
      <c r="AG38" s="20"/>
    </row>
    <row r="39" spans="1:33" ht="15.75" customHeight="1" x14ac:dyDescent="0.2">
      <c r="A39" s="13"/>
      <c r="B39" s="13"/>
      <c r="C39" s="24"/>
      <c r="D39" s="15"/>
      <c r="E39" s="15"/>
      <c r="F39" s="14"/>
      <c r="G39" s="14"/>
      <c r="H39" s="14"/>
      <c r="I39" s="15"/>
      <c r="J39" s="15"/>
      <c r="K39" s="15"/>
      <c r="L39" s="15"/>
      <c r="M39" s="16"/>
      <c r="N39" s="15"/>
      <c r="O39" s="15"/>
      <c r="P39" s="15"/>
      <c r="Q39" s="15"/>
      <c r="R39" s="15"/>
      <c r="S39" s="18"/>
      <c r="T39" s="13"/>
      <c r="U39" s="19"/>
      <c r="V39" s="1"/>
      <c r="W39" s="13"/>
      <c r="X39" s="13"/>
      <c r="Y39" s="13"/>
      <c r="Z39" s="13"/>
      <c r="AA39" s="13"/>
      <c r="AB39" s="13"/>
      <c r="AC39" s="13"/>
      <c r="AD39" s="13"/>
      <c r="AE39" s="20"/>
      <c r="AF39" s="20"/>
      <c r="AG39" s="20"/>
    </row>
    <row r="40" spans="1:33" ht="15.75" customHeight="1" x14ac:dyDescent="0.2">
      <c r="A40" s="13"/>
      <c r="B40" s="13"/>
      <c r="C40" s="24"/>
      <c r="D40" s="15"/>
      <c r="E40" s="15"/>
      <c r="F40" s="14"/>
      <c r="G40" s="14"/>
      <c r="H40" s="14"/>
      <c r="I40" s="15"/>
      <c r="J40" s="15"/>
      <c r="K40" s="15"/>
      <c r="L40" s="15"/>
      <c r="M40" s="16"/>
      <c r="N40" s="15"/>
      <c r="O40" s="15"/>
      <c r="P40" s="15"/>
      <c r="Q40" s="15"/>
      <c r="R40" s="15"/>
      <c r="S40" s="18"/>
      <c r="T40" s="13"/>
      <c r="U40" s="19"/>
      <c r="V40" s="1"/>
      <c r="W40" s="13"/>
      <c r="X40" s="13"/>
      <c r="Y40" s="13"/>
      <c r="Z40" s="13"/>
      <c r="AA40" s="13"/>
      <c r="AB40" s="13"/>
      <c r="AC40" s="13"/>
      <c r="AD40" s="13"/>
      <c r="AE40" s="20"/>
      <c r="AF40" s="20"/>
      <c r="AG40" s="20"/>
    </row>
    <row r="41" spans="1:33" ht="15.75" customHeight="1" x14ac:dyDescent="0.2">
      <c r="A41" s="13"/>
      <c r="B41" s="13"/>
      <c r="C41" s="24"/>
      <c r="D41" s="15"/>
      <c r="E41" s="15"/>
      <c r="F41" s="14"/>
      <c r="G41" s="14"/>
      <c r="H41" s="14"/>
      <c r="I41" s="15"/>
      <c r="J41" s="15"/>
      <c r="K41" s="15"/>
      <c r="L41" s="15"/>
      <c r="M41" s="16"/>
      <c r="N41" s="15"/>
      <c r="O41" s="15"/>
      <c r="P41" s="15"/>
      <c r="Q41" s="15"/>
      <c r="R41" s="15"/>
      <c r="S41" s="18"/>
      <c r="T41" s="13"/>
      <c r="U41" s="19"/>
      <c r="V41" s="1"/>
      <c r="W41" s="13"/>
      <c r="X41" s="13"/>
      <c r="Y41" s="13"/>
      <c r="Z41" s="13"/>
      <c r="AA41" s="13"/>
      <c r="AB41" s="13"/>
      <c r="AC41" s="13"/>
      <c r="AD41" s="13"/>
      <c r="AE41" s="20"/>
      <c r="AF41" s="20"/>
      <c r="AG41" s="20"/>
    </row>
    <row r="42" spans="1:33" ht="15.75" customHeight="1" x14ac:dyDescent="0.2">
      <c r="A42" s="13"/>
      <c r="B42" s="13"/>
      <c r="C42" s="24"/>
      <c r="D42" s="15"/>
      <c r="E42" s="15"/>
      <c r="F42" s="14"/>
      <c r="G42" s="14"/>
      <c r="H42" s="14"/>
      <c r="I42" s="15"/>
      <c r="J42" s="15"/>
      <c r="K42" s="15"/>
      <c r="L42" s="15"/>
      <c r="M42" s="16"/>
      <c r="N42" s="15"/>
      <c r="O42" s="15"/>
      <c r="P42" s="15"/>
      <c r="Q42" s="15"/>
      <c r="R42" s="15"/>
      <c r="S42" s="18"/>
      <c r="T42" s="13"/>
      <c r="U42" s="19"/>
      <c r="V42" s="1"/>
      <c r="W42" s="13"/>
      <c r="X42" s="13"/>
      <c r="Y42" s="13"/>
      <c r="Z42" s="13"/>
      <c r="AA42" s="13"/>
      <c r="AB42" s="13"/>
      <c r="AC42" s="13"/>
      <c r="AD42" s="13"/>
      <c r="AE42" s="20"/>
      <c r="AF42" s="20"/>
      <c r="AG42" s="20"/>
    </row>
    <row r="43" spans="1:33" ht="15.75" customHeight="1" x14ac:dyDescent="0.2">
      <c r="A43" s="13"/>
      <c r="B43" s="13"/>
      <c r="C43" s="24"/>
      <c r="D43" s="15"/>
      <c r="E43" s="15"/>
      <c r="F43" s="14"/>
      <c r="G43" s="14"/>
      <c r="H43" s="14"/>
      <c r="I43" s="15"/>
      <c r="J43" s="15"/>
      <c r="K43" s="15"/>
      <c r="L43" s="15"/>
      <c r="M43" s="16"/>
      <c r="N43" s="15"/>
      <c r="O43" s="15"/>
      <c r="P43" s="15"/>
      <c r="Q43" s="15"/>
      <c r="R43" s="15"/>
      <c r="S43" s="18"/>
      <c r="T43" s="13"/>
      <c r="U43" s="19"/>
      <c r="V43" s="1"/>
      <c r="W43" s="13"/>
      <c r="X43" s="13"/>
      <c r="Y43" s="13"/>
      <c r="Z43" s="13"/>
      <c r="AA43" s="13"/>
      <c r="AB43" s="13"/>
      <c r="AC43" s="13"/>
      <c r="AD43" s="13"/>
      <c r="AE43" s="20"/>
      <c r="AF43" s="20"/>
      <c r="AG43" s="20"/>
    </row>
    <row r="44" spans="1:33" ht="15.75" customHeight="1" x14ac:dyDescent="0.2">
      <c r="A44" s="13"/>
      <c r="B44" s="13"/>
      <c r="C44" s="24"/>
      <c r="D44" s="15"/>
      <c r="E44" s="15"/>
      <c r="F44" s="14"/>
      <c r="G44" s="14"/>
      <c r="H44" s="14"/>
      <c r="I44" s="15"/>
      <c r="J44" s="15"/>
      <c r="K44" s="15"/>
      <c r="L44" s="15"/>
      <c r="M44" s="16"/>
      <c r="N44" s="15"/>
      <c r="O44" s="15"/>
      <c r="P44" s="15"/>
      <c r="Q44" s="15"/>
      <c r="R44" s="15"/>
      <c r="S44" s="18"/>
      <c r="T44" s="13"/>
      <c r="U44" s="19"/>
      <c r="V44" s="1"/>
      <c r="W44" s="13"/>
      <c r="X44" s="13"/>
      <c r="Y44" s="13"/>
      <c r="Z44" s="13"/>
      <c r="AA44" s="13"/>
      <c r="AB44" s="13"/>
      <c r="AC44" s="13"/>
      <c r="AD44" s="13"/>
      <c r="AE44" s="20"/>
      <c r="AF44" s="20"/>
      <c r="AG44" s="20"/>
    </row>
    <row r="45" spans="1:33" ht="15.75" customHeight="1" x14ac:dyDescent="0.2">
      <c r="A45" s="13"/>
      <c r="B45" s="13"/>
      <c r="C45" s="24"/>
      <c r="D45" s="15"/>
      <c r="E45" s="15"/>
      <c r="F45" s="14"/>
      <c r="G45" s="14"/>
      <c r="H45" s="14"/>
      <c r="I45" s="15"/>
      <c r="J45" s="15"/>
      <c r="K45" s="15"/>
      <c r="L45" s="15"/>
      <c r="M45" s="16"/>
      <c r="N45" s="15"/>
      <c r="O45" s="15"/>
      <c r="P45" s="15"/>
      <c r="Q45" s="15"/>
      <c r="R45" s="15"/>
      <c r="S45" s="18"/>
      <c r="T45" s="13"/>
      <c r="U45" s="19"/>
      <c r="V45" s="1"/>
      <c r="W45" s="13"/>
      <c r="X45" s="13"/>
      <c r="Y45" s="13"/>
      <c r="Z45" s="13"/>
      <c r="AA45" s="13"/>
      <c r="AB45" s="13"/>
      <c r="AC45" s="13"/>
      <c r="AD45" s="13"/>
      <c r="AE45" s="20"/>
      <c r="AF45" s="20"/>
      <c r="AG45" s="20"/>
    </row>
    <row r="46" spans="1:33" ht="15.75" customHeight="1" x14ac:dyDescent="0.2">
      <c r="A46" s="13"/>
      <c r="B46" s="13"/>
      <c r="C46" s="24"/>
      <c r="D46" s="15"/>
      <c r="E46" s="15"/>
      <c r="F46" s="14"/>
      <c r="G46" s="14"/>
      <c r="H46" s="14"/>
      <c r="I46" s="15"/>
      <c r="J46" s="15"/>
      <c r="K46" s="15"/>
      <c r="L46" s="15"/>
      <c r="M46" s="16"/>
      <c r="N46" s="15"/>
      <c r="O46" s="15"/>
      <c r="P46" s="15"/>
      <c r="Q46" s="15"/>
      <c r="R46" s="15"/>
      <c r="S46" s="18"/>
      <c r="T46" s="13"/>
      <c r="U46" s="19"/>
      <c r="V46" s="1"/>
      <c r="W46" s="13"/>
      <c r="X46" s="13"/>
      <c r="Y46" s="13"/>
      <c r="Z46" s="13"/>
      <c r="AA46" s="13"/>
      <c r="AB46" s="13"/>
      <c r="AC46" s="13"/>
      <c r="AD46" s="13"/>
      <c r="AE46" s="20"/>
      <c r="AF46" s="20"/>
      <c r="AG46" s="20"/>
    </row>
    <row r="47" spans="1:33" ht="15.75" customHeight="1" x14ac:dyDescent="0.2">
      <c r="A47" s="13"/>
      <c r="B47" s="13"/>
      <c r="C47" s="24"/>
      <c r="D47" s="15"/>
      <c r="E47" s="15"/>
      <c r="F47" s="14"/>
      <c r="G47" s="14"/>
      <c r="H47" s="14"/>
      <c r="I47" s="15"/>
      <c r="J47" s="15"/>
      <c r="K47" s="15"/>
      <c r="L47" s="15"/>
      <c r="M47" s="16"/>
      <c r="N47" s="15"/>
      <c r="O47" s="15"/>
      <c r="P47" s="15"/>
      <c r="Q47" s="15"/>
      <c r="R47" s="15"/>
      <c r="S47" s="18"/>
      <c r="T47" s="13"/>
      <c r="U47" s="19"/>
      <c r="V47" s="1"/>
      <c r="W47" s="13"/>
      <c r="X47" s="13"/>
      <c r="Y47" s="13"/>
      <c r="Z47" s="13"/>
      <c r="AA47" s="13"/>
      <c r="AB47" s="13"/>
      <c r="AC47" s="13"/>
      <c r="AD47" s="13"/>
      <c r="AE47" s="20"/>
      <c r="AF47" s="20"/>
      <c r="AG47" s="20"/>
    </row>
    <row r="48" spans="1:33" ht="15.75" customHeight="1" x14ac:dyDescent="0.2">
      <c r="A48" s="13"/>
      <c r="B48" s="13"/>
      <c r="C48" s="24"/>
      <c r="D48" s="15"/>
      <c r="E48" s="15"/>
      <c r="F48" s="14"/>
      <c r="G48" s="14"/>
      <c r="H48" s="14"/>
      <c r="I48" s="15"/>
      <c r="J48" s="15"/>
      <c r="K48" s="15"/>
      <c r="L48" s="15"/>
      <c r="M48" s="16"/>
      <c r="N48" s="15"/>
      <c r="O48" s="15"/>
      <c r="P48" s="15"/>
      <c r="Q48" s="15"/>
      <c r="R48" s="15"/>
      <c r="S48" s="18"/>
      <c r="T48" s="13"/>
      <c r="U48" s="19"/>
      <c r="V48" s="1"/>
      <c r="W48" s="13"/>
      <c r="X48" s="13"/>
      <c r="Y48" s="13"/>
      <c r="Z48" s="13"/>
      <c r="AA48" s="13"/>
      <c r="AB48" s="13"/>
      <c r="AC48" s="13"/>
      <c r="AD48" s="13"/>
      <c r="AE48" s="20"/>
      <c r="AF48" s="20"/>
      <c r="AG48" s="20"/>
    </row>
    <row r="49" spans="1:33" ht="15.75" customHeight="1" x14ac:dyDescent="0.2">
      <c r="A49" s="13"/>
      <c r="B49" s="13"/>
      <c r="C49" s="24"/>
      <c r="D49" s="15"/>
      <c r="E49" s="15"/>
      <c r="F49" s="14"/>
      <c r="G49" s="14"/>
      <c r="H49" s="14"/>
      <c r="I49" s="15"/>
      <c r="J49" s="15"/>
      <c r="K49" s="15"/>
      <c r="L49" s="15"/>
      <c r="M49" s="16"/>
      <c r="N49" s="15"/>
      <c r="O49" s="15"/>
      <c r="P49" s="15"/>
      <c r="Q49" s="15"/>
      <c r="R49" s="15"/>
      <c r="S49" s="18"/>
      <c r="T49" s="13"/>
      <c r="U49" s="19"/>
      <c r="V49" s="1"/>
      <c r="W49" s="13"/>
      <c r="X49" s="13"/>
      <c r="Y49" s="13"/>
      <c r="Z49" s="13"/>
      <c r="AA49" s="13"/>
      <c r="AB49" s="13"/>
      <c r="AC49" s="13"/>
      <c r="AD49" s="13"/>
      <c r="AE49" s="20"/>
      <c r="AF49" s="20"/>
      <c r="AG49" s="20"/>
    </row>
    <row r="50" spans="1:33" ht="15.75" customHeight="1" x14ac:dyDescent="0.2">
      <c r="A50" s="13"/>
      <c r="B50" s="13"/>
      <c r="C50" s="24"/>
      <c r="D50" s="15"/>
      <c r="E50" s="15"/>
      <c r="F50" s="14"/>
      <c r="G50" s="14"/>
      <c r="H50" s="14"/>
      <c r="I50" s="15"/>
      <c r="J50" s="15"/>
      <c r="K50" s="15"/>
      <c r="L50" s="15"/>
      <c r="M50" s="16"/>
      <c r="N50" s="15"/>
      <c r="O50" s="15"/>
      <c r="P50" s="15"/>
      <c r="Q50" s="15"/>
      <c r="R50" s="15"/>
      <c r="S50" s="18"/>
      <c r="T50" s="13"/>
      <c r="U50" s="19"/>
      <c r="V50" s="1"/>
      <c r="W50" s="13"/>
      <c r="X50" s="13"/>
      <c r="Y50" s="13"/>
      <c r="Z50" s="13"/>
      <c r="AA50" s="13"/>
      <c r="AB50" s="13"/>
      <c r="AC50" s="13"/>
      <c r="AD50" s="13"/>
      <c r="AE50" s="20"/>
      <c r="AF50" s="20"/>
      <c r="AG50" s="20"/>
    </row>
    <row r="51" spans="1:33" ht="15.75" customHeight="1" x14ac:dyDescent="0.2">
      <c r="A51" s="13"/>
      <c r="B51" s="13"/>
      <c r="C51" s="24"/>
      <c r="D51" s="15"/>
      <c r="E51" s="15"/>
      <c r="F51" s="14"/>
      <c r="G51" s="14"/>
      <c r="H51" s="14"/>
      <c r="I51" s="15"/>
      <c r="J51" s="15"/>
      <c r="K51" s="15"/>
      <c r="L51" s="15"/>
      <c r="M51" s="16"/>
      <c r="N51" s="15"/>
      <c r="O51" s="15"/>
      <c r="P51" s="15"/>
      <c r="Q51" s="15"/>
      <c r="R51" s="15"/>
      <c r="S51" s="18"/>
      <c r="T51" s="13"/>
      <c r="U51" s="19"/>
      <c r="V51" s="1"/>
      <c r="W51" s="13"/>
      <c r="X51" s="13"/>
      <c r="Y51" s="13"/>
      <c r="Z51" s="13"/>
      <c r="AA51" s="13"/>
      <c r="AB51" s="13"/>
      <c r="AC51" s="13"/>
      <c r="AD51" s="13"/>
      <c r="AE51" s="20"/>
      <c r="AF51" s="20"/>
      <c r="AG51" s="20"/>
    </row>
    <row r="52" spans="1:33" ht="15.75" customHeight="1" x14ac:dyDescent="0.2">
      <c r="A52" s="13"/>
      <c r="B52" s="13"/>
      <c r="C52" s="24"/>
      <c r="D52" s="15"/>
      <c r="E52" s="15"/>
      <c r="F52" s="14"/>
      <c r="G52" s="14"/>
      <c r="H52" s="14"/>
      <c r="I52" s="15"/>
      <c r="J52" s="15"/>
      <c r="K52" s="15"/>
      <c r="L52" s="15"/>
      <c r="M52" s="16"/>
      <c r="N52" s="15"/>
      <c r="O52" s="15"/>
      <c r="P52" s="15"/>
      <c r="Q52" s="15"/>
      <c r="R52" s="15"/>
      <c r="S52" s="18"/>
      <c r="T52" s="13"/>
      <c r="U52" s="19"/>
      <c r="V52" s="1"/>
      <c r="W52" s="13"/>
      <c r="X52" s="13"/>
      <c r="Y52" s="13"/>
      <c r="Z52" s="13"/>
      <c r="AA52" s="13"/>
      <c r="AB52" s="13"/>
      <c r="AC52" s="13"/>
      <c r="AD52" s="13"/>
      <c r="AE52" s="20"/>
      <c r="AF52" s="20"/>
      <c r="AG52" s="20"/>
    </row>
    <row r="53" spans="1:33" ht="15.75" customHeight="1" x14ac:dyDescent="0.2">
      <c r="A53" s="13"/>
      <c r="B53" s="13"/>
      <c r="C53" s="24"/>
      <c r="D53" s="15"/>
      <c r="E53" s="15"/>
      <c r="F53" s="14"/>
      <c r="G53" s="14"/>
      <c r="H53" s="14"/>
      <c r="I53" s="15"/>
      <c r="J53" s="15"/>
      <c r="K53" s="15"/>
      <c r="L53" s="15"/>
      <c r="M53" s="16"/>
      <c r="N53" s="15"/>
      <c r="O53" s="15"/>
      <c r="P53" s="15"/>
      <c r="Q53" s="15"/>
      <c r="R53" s="15"/>
      <c r="S53" s="18"/>
      <c r="T53" s="13"/>
      <c r="U53" s="19"/>
      <c r="V53" s="1"/>
      <c r="W53" s="13"/>
      <c r="X53" s="13"/>
      <c r="Y53" s="13"/>
      <c r="Z53" s="13"/>
      <c r="AA53" s="13"/>
      <c r="AB53" s="13"/>
      <c r="AC53" s="13"/>
      <c r="AD53" s="13"/>
      <c r="AE53" s="20"/>
      <c r="AF53" s="20"/>
      <c r="AG53" s="20"/>
    </row>
    <row r="54" spans="1:33" ht="15.75" customHeight="1" x14ac:dyDescent="0.2">
      <c r="A54" s="13"/>
      <c r="B54" s="13"/>
      <c r="C54" s="24"/>
      <c r="D54" s="15"/>
      <c r="E54" s="15"/>
      <c r="F54" s="14"/>
      <c r="G54" s="14"/>
      <c r="H54" s="14"/>
      <c r="I54" s="15"/>
      <c r="J54" s="15"/>
      <c r="K54" s="15"/>
      <c r="L54" s="15"/>
      <c r="M54" s="16"/>
      <c r="N54" s="15"/>
      <c r="O54" s="15"/>
      <c r="P54" s="15"/>
      <c r="Q54" s="15"/>
      <c r="R54" s="15"/>
      <c r="S54" s="18"/>
      <c r="T54" s="13"/>
      <c r="U54" s="19"/>
      <c r="V54" s="1"/>
      <c r="W54" s="13"/>
      <c r="X54" s="13"/>
      <c r="Y54" s="13"/>
      <c r="Z54" s="13"/>
      <c r="AA54" s="13"/>
      <c r="AB54" s="13"/>
      <c r="AC54" s="13"/>
      <c r="AD54" s="13"/>
      <c r="AE54" s="20"/>
      <c r="AF54" s="20"/>
      <c r="AG54" s="20"/>
    </row>
    <row r="55" spans="1:33" ht="15.75" customHeight="1" x14ac:dyDescent="0.2">
      <c r="A55" s="13"/>
      <c r="B55" s="13"/>
      <c r="C55" s="24"/>
      <c r="D55" s="15"/>
      <c r="E55" s="15"/>
      <c r="F55" s="14"/>
      <c r="G55" s="14"/>
      <c r="H55" s="14"/>
      <c r="I55" s="15"/>
      <c r="J55" s="15"/>
      <c r="K55" s="15"/>
      <c r="L55" s="15"/>
      <c r="M55" s="16"/>
      <c r="N55" s="15"/>
      <c r="O55" s="15"/>
      <c r="P55" s="15"/>
      <c r="Q55" s="15"/>
      <c r="R55" s="15"/>
      <c r="S55" s="18"/>
      <c r="T55" s="13"/>
      <c r="U55" s="19"/>
      <c r="V55" s="1"/>
      <c r="W55" s="13"/>
      <c r="X55" s="13"/>
      <c r="Y55" s="13"/>
      <c r="Z55" s="13"/>
      <c r="AA55" s="13"/>
      <c r="AB55" s="13"/>
      <c r="AC55" s="13"/>
      <c r="AD55" s="13"/>
      <c r="AE55" s="20"/>
      <c r="AF55" s="20"/>
      <c r="AG55" s="20"/>
    </row>
    <row r="56" spans="1:33" ht="15.75" customHeight="1" x14ac:dyDescent="0.2">
      <c r="A56" s="13"/>
      <c r="B56" s="13"/>
      <c r="C56" s="24"/>
      <c r="D56" s="15"/>
      <c r="E56" s="15"/>
      <c r="F56" s="14"/>
      <c r="G56" s="14"/>
      <c r="H56" s="14"/>
      <c r="I56" s="15"/>
      <c r="J56" s="15"/>
      <c r="K56" s="15"/>
      <c r="L56" s="15"/>
      <c r="M56" s="16"/>
      <c r="N56" s="15"/>
      <c r="O56" s="15"/>
      <c r="P56" s="15"/>
      <c r="Q56" s="15"/>
      <c r="R56" s="15"/>
      <c r="S56" s="18"/>
      <c r="T56" s="13"/>
      <c r="U56" s="19"/>
      <c r="V56" s="1"/>
      <c r="W56" s="13"/>
      <c r="X56" s="13"/>
      <c r="Y56" s="13"/>
      <c r="Z56" s="13"/>
      <c r="AA56" s="13"/>
      <c r="AB56" s="13"/>
      <c r="AC56" s="13"/>
      <c r="AD56" s="13"/>
      <c r="AE56" s="20"/>
      <c r="AF56" s="20"/>
      <c r="AG56" s="20"/>
    </row>
    <row r="57" spans="1:33" ht="15.75" customHeight="1" x14ac:dyDescent="0.2">
      <c r="A57" s="13"/>
      <c r="B57" s="13"/>
      <c r="C57" s="24"/>
      <c r="D57" s="15"/>
      <c r="E57" s="15"/>
      <c r="F57" s="14"/>
      <c r="G57" s="14"/>
      <c r="H57" s="14"/>
      <c r="I57" s="15"/>
      <c r="J57" s="15"/>
      <c r="K57" s="15"/>
      <c r="L57" s="15"/>
      <c r="M57" s="16"/>
      <c r="N57" s="15"/>
      <c r="O57" s="15"/>
      <c r="P57" s="15"/>
      <c r="Q57" s="15"/>
      <c r="R57" s="15"/>
      <c r="S57" s="18"/>
      <c r="T57" s="13"/>
      <c r="U57" s="19"/>
      <c r="V57" s="1"/>
      <c r="W57" s="13"/>
      <c r="X57" s="13"/>
      <c r="Y57" s="13"/>
      <c r="Z57" s="13"/>
      <c r="AA57" s="13"/>
      <c r="AB57" s="13"/>
      <c r="AC57" s="13"/>
      <c r="AD57" s="13"/>
      <c r="AE57" s="20"/>
      <c r="AF57" s="20"/>
      <c r="AG57" s="20"/>
    </row>
    <row r="58" spans="1:33" ht="15.75" customHeight="1" x14ac:dyDescent="0.2">
      <c r="A58" s="13"/>
      <c r="B58" s="13"/>
      <c r="C58" s="24"/>
      <c r="D58" s="15"/>
      <c r="E58" s="15"/>
      <c r="F58" s="14"/>
      <c r="G58" s="14"/>
      <c r="H58" s="14"/>
      <c r="I58" s="15"/>
      <c r="J58" s="15"/>
      <c r="K58" s="15"/>
      <c r="L58" s="15"/>
      <c r="M58" s="16"/>
      <c r="N58" s="15"/>
      <c r="O58" s="15"/>
      <c r="P58" s="15"/>
      <c r="Q58" s="15"/>
      <c r="R58" s="15"/>
      <c r="S58" s="18"/>
      <c r="T58" s="13"/>
      <c r="U58" s="19"/>
      <c r="V58" s="1"/>
      <c r="W58" s="13"/>
      <c r="X58" s="13"/>
      <c r="Y58" s="13"/>
      <c r="Z58" s="13"/>
      <c r="AA58" s="13"/>
      <c r="AB58" s="13"/>
      <c r="AC58" s="13"/>
      <c r="AD58" s="13"/>
      <c r="AE58" s="20"/>
      <c r="AF58" s="20"/>
      <c r="AG58" s="20"/>
    </row>
    <row r="59" spans="1:33" ht="15.75" customHeight="1" x14ac:dyDescent="0.2">
      <c r="A59" s="13"/>
      <c r="B59" s="13"/>
      <c r="C59" s="24"/>
      <c r="D59" s="15"/>
      <c r="E59" s="15"/>
      <c r="F59" s="14"/>
      <c r="G59" s="14"/>
      <c r="H59" s="14"/>
      <c r="I59" s="15"/>
      <c r="J59" s="15"/>
      <c r="K59" s="15"/>
      <c r="L59" s="15"/>
      <c r="M59" s="16"/>
      <c r="N59" s="15"/>
      <c r="O59" s="15"/>
      <c r="P59" s="15"/>
      <c r="Q59" s="15"/>
      <c r="R59" s="15"/>
      <c r="S59" s="18"/>
      <c r="T59" s="13"/>
      <c r="U59" s="19"/>
      <c r="V59" s="1"/>
      <c r="W59" s="13"/>
      <c r="X59" s="13"/>
      <c r="Y59" s="13"/>
      <c r="Z59" s="13"/>
      <c r="AA59" s="13"/>
      <c r="AB59" s="13"/>
      <c r="AC59" s="13"/>
      <c r="AD59" s="13"/>
      <c r="AE59" s="20"/>
      <c r="AF59" s="20"/>
      <c r="AG59" s="20"/>
    </row>
    <row r="60" spans="1:33" ht="15.75" customHeight="1" x14ac:dyDescent="0.2">
      <c r="A60" s="13"/>
      <c r="B60" s="13"/>
      <c r="C60" s="24"/>
      <c r="D60" s="15"/>
      <c r="E60" s="15"/>
      <c r="F60" s="14"/>
      <c r="G60" s="14"/>
      <c r="H60" s="14"/>
      <c r="I60" s="15"/>
      <c r="J60" s="15"/>
      <c r="K60" s="15"/>
      <c r="L60" s="15"/>
      <c r="M60" s="16"/>
      <c r="N60" s="15"/>
      <c r="O60" s="15"/>
      <c r="P60" s="15"/>
      <c r="Q60" s="15"/>
      <c r="R60" s="15"/>
      <c r="S60" s="18"/>
      <c r="T60" s="13"/>
      <c r="U60" s="19"/>
      <c r="V60" s="1"/>
      <c r="W60" s="13"/>
      <c r="X60" s="13"/>
      <c r="Y60" s="13"/>
      <c r="Z60" s="13"/>
      <c r="AA60" s="13"/>
      <c r="AB60" s="13"/>
      <c r="AC60" s="13"/>
      <c r="AD60" s="13"/>
      <c r="AE60" s="20"/>
      <c r="AF60" s="20"/>
      <c r="AG60" s="20"/>
    </row>
    <row r="61" spans="1:33" ht="15.75" customHeight="1" x14ac:dyDescent="0.2">
      <c r="A61" s="13"/>
      <c r="B61" s="13"/>
      <c r="C61" s="24"/>
      <c r="D61" s="15"/>
      <c r="E61" s="15"/>
      <c r="F61" s="14"/>
      <c r="G61" s="14"/>
      <c r="H61" s="14"/>
      <c r="I61" s="15"/>
      <c r="J61" s="15"/>
      <c r="K61" s="15"/>
      <c r="L61" s="15"/>
      <c r="M61" s="16"/>
      <c r="N61" s="15"/>
      <c r="O61" s="15"/>
      <c r="P61" s="15"/>
      <c r="Q61" s="15"/>
      <c r="R61" s="15"/>
      <c r="S61" s="18"/>
      <c r="T61" s="13"/>
      <c r="U61" s="19"/>
      <c r="V61" s="1"/>
      <c r="W61" s="13"/>
      <c r="X61" s="13"/>
      <c r="Y61" s="13"/>
      <c r="Z61" s="13"/>
      <c r="AA61" s="13"/>
      <c r="AB61" s="13"/>
      <c r="AC61" s="13"/>
      <c r="AD61" s="13"/>
      <c r="AE61" s="20"/>
      <c r="AF61" s="20"/>
      <c r="AG61" s="20"/>
    </row>
    <row r="62" spans="1:33" ht="15.75" customHeight="1" x14ac:dyDescent="0.2">
      <c r="A62" s="13"/>
      <c r="B62" s="13"/>
      <c r="C62" s="24"/>
      <c r="D62" s="15"/>
      <c r="E62" s="15"/>
      <c r="F62" s="14"/>
      <c r="G62" s="14"/>
      <c r="H62" s="14"/>
      <c r="I62" s="15"/>
      <c r="J62" s="15"/>
      <c r="K62" s="15"/>
      <c r="L62" s="15"/>
      <c r="M62" s="16"/>
      <c r="N62" s="15"/>
      <c r="O62" s="15"/>
      <c r="P62" s="15"/>
      <c r="Q62" s="15"/>
      <c r="R62" s="15"/>
      <c r="S62" s="18"/>
      <c r="T62" s="13"/>
      <c r="U62" s="19"/>
      <c r="V62" s="1"/>
      <c r="W62" s="13"/>
      <c r="X62" s="13"/>
      <c r="Y62" s="13"/>
      <c r="Z62" s="13"/>
      <c r="AA62" s="13"/>
      <c r="AB62" s="13"/>
      <c r="AC62" s="13"/>
      <c r="AD62" s="13"/>
      <c r="AE62" s="20"/>
      <c r="AF62" s="20"/>
      <c r="AG62" s="20"/>
    </row>
    <row r="63" spans="1:33" ht="15.75" customHeight="1" x14ac:dyDescent="0.2">
      <c r="A63" s="13"/>
      <c r="B63" s="13"/>
      <c r="C63" s="24"/>
      <c r="D63" s="15"/>
      <c r="E63" s="15"/>
      <c r="F63" s="14"/>
      <c r="G63" s="14"/>
      <c r="H63" s="14"/>
      <c r="I63" s="15"/>
      <c r="J63" s="15"/>
      <c r="K63" s="15"/>
      <c r="L63" s="15"/>
      <c r="M63" s="16"/>
      <c r="N63" s="15"/>
      <c r="O63" s="15"/>
      <c r="P63" s="15"/>
      <c r="Q63" s="15"/>
      <c r="R63" s="15"/>
      <c r="S63" s="18"/>
      <c r="T63" s="13"/>
      <c r="U63" s="19"/>
      <c r="V63" s="1"/>
      <c r="W63" s="13"/>
      <c r="X63" s="13"/>
      <c r="Y63" s="13"/>
      <c r="Z63" s="13"/>
      <c r="AA63" s="13"/>
      <c r="AB63" s="13"/>
      <c r="AC63" s="13"/>
      <c r="AD63" s="13"/>
      <c r="AE63" s="20"/>
      <c r="AF63" s="20"/>
      <c r="AG63" s="20"/>
    </row>
    <row r="64" spans="1:33" ht="15.75" customHeight="1" x14ac:dyDescent="0.2">
      <c r="A64" s="13"/>
      <c r="B64" s="13"/>
      <c r="C64" s="24"/>
      <c r="D64" s="15"/>
      <c r="E64" s="15"/>
      <c r="F64" s="14"/>
      <c r="G64" s="14"/>
      <c r="H64" s="14"/>
      <c r="I64" s="15"/>
      <c r="J64" s="15"/>
      <c r="K64" s="15"/>
      <c r="L64" s="15"/>
      <c r="M64" s="16"/>
      <c r="N64" s="15"/>
      <c r="O64" s="15"/>
      <c r="P64" s="15"/>
      <c r="Q64" s="15"/>
      <c r="R64" s="15"/>
      <c r="S64" s="18"/>
      <c r="T64" s="13"/>
      <c r="U64" s="19"/>
      <c r="V64" s="1"/>
      <c r="W64" s="13"/>
      <c r="X64" s="13"/>
      <c r="Y64" s="13"/>
      <c r="Z64" s="13"/>
      <c r="AA64" s="13"/>
      <c r="AB64" s="13"/>
      <c r="AC64" s="13"/>
      <c r="AD64" s="13"/>
      <c r="AE64" s="20"/>
      <c r="AF64" s="20"/>
      <c r="AG64" s="20"/>
    </row>
    <row r="65" spans="1:33" ht="15.75" customHeight="1" x14ac:dyDescent="0.2">
      <c r="A65" s="13"/>
      <c r="B65" s="13"/>
      <c r="C65" s="24"/>
      <c r="D65" s="15"/>
      <c r="E65" s="15"/>
      <c r="F65" s="14"/>
      <c r="G65" s="14"/>
      <c r="H65" s="14"/>
      <c r="I65" s="15"/>
      <c r="J65" s="15"/>
      <c r="K65" s="15"/>
      <c r="L65" s="15"/>
      <c r="M65" s="16"/>
      <c r="N65" s="15"/>
      <c r="O65" s="15"/>
      <c r="P65" s="15"/>
      <c r="Q65" s="15"/>
      <c r="R65" s="15"/>
      <c r="S65" s="18"/>
      <c r="T65" s="13"/>
      <c r="U65" s="19"/>
      <c r="V65" s="1"/>
      <c r="W65" s="13"/>
      <c r="X65" s="13"/>
      <c r="Y65" s="13"/>
      <c r="Z65" s="13"/>
      <c r="AA65" s="13"/>
      <c r="AB65" s="13"/>
      <c r="AC65" s="13"/>
      <c r="AD65" s="13"/>
      <c r="AE65" s="20"/>
      <c r="AF65" s="20"/>
      <c r="AG65" s="20"/>
    </row>
    <row r="66" spans="1:33" ht="15.75" customHeight="1" x14ac:dyDescent="0.2">
      <c r="A66" s="13"/>
      <c r="B66" s="13"/>
      <c r="C66" s="24"/>
      <c r="D66" s="15"/>
      <c r="E66" s="15"/>
      <c r="F66" s="14"/>
      <c r="G66" s="14"/>
      <c r="H66" s="14"/>
      <c r="I66" s="15"/>
      <c r="J66" s="15"/>
      <c r="K66" s="15"/>
      <c r="L66" s="15"/>
      <c r="M66" s="16"/>
      <c r="N66" s="15"/>
      <c r="O66" s="15"/>
      <c r="P66" s="15"/>
      <c r="Q66" s="15"/>
      <c r="R66" s="15"/>
      <c r="S66" s="18"/>
      <c r="T66" s="13"/>
      <c r="U66" s="19"/>
      <c r="V66" s="1"/>
      <c r="W66" s="13"/>
      <c r="X66" s="13"/>
      <c r="Y66" s="13"/>
      <c r="Z66" s="13"/>
      <c r="AA66" s="13"/>
      <c r="AB66" s="13"/>
      <c r="AC66" s="13"/>
      <c r="AD66" s="13"/>
      <c r="AE66" s="20"/>
      <c r="AF66" s="20"/>
      <c r="AG66" s="20"/>
    </row>
    <row r="67" spans="1:33" ht="15.75" customHeight="1" x14ac:dyDescent="0.2">
      <c r="A67" s="13"/>
      <c r="B67" s="13"/>
      <c r="C67" s="24"/>
      <c r="D67" s="15"/>
      <c r="E67" s="15"/>
      <c r="F67" s="14"/>
      <c r="G67" s="14"/>
      <c r="H67" s="14"/>
      <c r="I67" s="15"/>
      <c r="J67" s="15"/>
      <c r="K67" s="15"/>
      <c r="L67" s="15"/>
      <c r="M67" s="16"/>
      <c r="N67" s="15"/>
      <c r="O67" s="15"/>
      <c r="P67" s="15"/>
      <c r="Q67" s="15"/>
      <c r="R67" s="15"/>
      <c r="S67" s="18"/>
      <c r="T67" s="13"/>
      <c r="U67" s="19"/>
      <c r="V67" s="1"/>
      <c r="W67" s="13"/>
      <c r="X67" s="13"/>
      <c r="Y67" s="13"/>
      <c r="Z67" s="13"/>
      <c r="AA67" s="13"/>
      <c r="AB67" s="13"/>
      <c r="AC67" s="13"/>
      <c r="AD67" s="13"/>
      <c r="AE67" s="20"/>
      <c r="AF67" s="20"/>
      <c r="AG67" s="20"/>
    </row>
    <row r="68" spans="1:33" ht="15.75" customHeight="1" x14ac:dyDescent="0.2">
      <c r="A68" s="13"/>
      <c r="B68" s="13"/>
      <c r="C68" s="24"/>
      <c r="D68" s="15"/>
      <c r="E68" s="15"/>
      <c r="F68" s="14"/>
      <c r="G68" s="14"/>
      <c r="H68" s="14"/>
      <c r="I68" s="15"/>
      <c r="J68" s="15"/>
      <c r="K68" s="15"/>
      <c r="L68" s="15"/>
      <c r="M68" s="16"/>
      <c r="N68" s="15"/>
      <c r="O68" s="15"/>
      <c r="P68" s="15"/>
      <c r="Q68" s="15"/>
      <c r="R68" s="15"/>
      <c r="S68" s="18"/>
      <c r="T68" s="13"/>
      <c r="U68" s="19"/>
      <c r="V68" s="1"/>
      <c r="W68" s="13"/>
      <c r="X68" s="13"/>
      <c r="Y68" s="13"/>
      <c r="Z68" s="13"/>
      <c r="AA68" s="13"/>
      <c r="AB68" s="13"/>
      <c r="AC68" s="13"/>
      <c r="AD68" s="13"/>
      <c r="AE68" s="20"/>
      <c r="AF68" s="20"/>
      <c r="AG68" s="20"/>
    </row>
    <row r="69" spans="1:33" ht="15.75" customHeight="1" x14ac:dyDescent="0.2">
      <c r="A69" s="13"/>
      <c r="B69" s="13"/>
      <c r="C69" s="24"/>
      <c r="D69" s="15"/>
      <c r="E69" s="15"/>
      <c r="F69" s="14"/>
      <c r="G69" s="14"/>
      <c r="H69" s="14"/>
      <c r="I69" s="15"/>
      <c r="J69" s="15"/>
      <c r="K69" s="15"/>
      <c r="L69" s="15"/>
      <c r="M69" s="16"/>
      <c r="N69" s="15"/>
      <c r="O69" s="15"/>
      <c r="P69" s="15"/>
      <c r="Q69" s="15"/>
      <c r="R69" s="15"/>
      <c r="S69" s="18"/>
      <c r="T69" s="13"/>
      <c r="U69" s="19"/>
      <c r="V69" s="1"/>
      <c r="W69" s="13"/>
      <c r="X69" s="13"/>
      <c r="Y69" s="13"/>
      <c r="Z69" s="13"/>
      <c r="AA69" s="13"/>
      <c r="AB69" s="13"/>
      <c r="AC69" s="13"/>
      <c r="AD69" s="13"/>
      <c r="AE69" s="20"/>
      <c r="AF69" s="20"/>
      <c r="AG69" s="20"/>
    </row>
    <row r="70" spans="1:33" ht="15.75" customHeight="1" x14ac:dyDescent="0.2">
      <c r="A70" s="13"/>
      <c r="B70" s="13"/>
      <c r="C70" s="24"/>
      <c r="D70" s="15"/>
      <c r="E70" s="15"/>
      <c r="F70" s="14"/>
      <c r="G70" s="14"/>
      <c r="H70" s="14"/>
      <c r="I70" s="15"/>
      <c r="J70" s="15"/>
      <c r="K70" s="15"/>
      <c r="L70" s="15"/>
      <c r="M70" s="16"/>
      <c r="N70" s="15"/>
      <c r="O70" s="15"/>
      <c r="P70" s="15"/>
      <c r="Q70" s="15"/>
      <c r="R70" s="15"/>
      <c r="S70" s="18"/>
      <c r="T70" s="13"/>
      <c r="U70" s="19"/>
      <c r="V70" s="1"/>
      <c r="W70" s="13"/>
      <c r="X70" s="13"/>
      <c r="Y70" s="13"/>
      <c r="Z70" s="13"/>
      <c r="AA70" s="13"/>
      <c r="AB70" s="13"/>
      <c r="AC70" s="13"/>
      <c r="AD70" s="13"/>
      <c r="AE70" s="20"/>
      <c r="AF70" s="20"/>
      <c r="AG70" s="20"/>
    </row>
    <row r="71" spans="1:33" ht="15.75" customHeight="1" x14ac:dyDescent="0.2">
      <c r="A71" s="13"/>
      <c r="B71" s="13"/>
      <c r="C71" s="24"/>
      <c r="D71" s="15"/>
      <c r="E71" s="15"/>
      <c r="F71" s="14"/>
      <c r="G71" s="14"/>
      <c r="H71" s="14"/>
      <c r="I71" s="15"/>
      <c r="J71" s="15"/>
      <c r="K71" s="15"/>
      <c r="L71" s="15"/>
      <c r="M71" s="16"/>
      <c r="N71" s="15"/>
      <c r="O71" s="15"/>
      <c r="P71" s="15"/>
      <c r="Q71" s="15"/>
      <c r="R71" s="15"/>
      <c r="S71" s="18"/>
      <c r="T71" s="13"/>
      <c r="U71" s="19"/>
      <c r="V71" s="1"/>
      <c r="W71" s="13"/>
      <c r="X71" s="13"/>
      <c r="Y71" s="13"/>
      <c r="Z71" s="13"/>
      <c r="AA71" s="13"/>
      <c r="AB71" s="13"/>
      <c r="AC71" s="13"/>
      <c r="AD71" s="13"/>
      <c r="AE71" s="20"/>
      <c r="AF71" s="20"/>
      <c r="AG71" s="20"/>
    </row>
    <row r="72" spans="1:33" ht="15.75" customHeight="1" x14ac:dyDescent="0.2">
      <c r="A72" s="13"/>
      <c r="B72" s="13"/>
      <c r="C72" s="24"/>
      <c r="D72" s="15"/>
      <c r="E72" s="15"/>
      <c r="F72" s="14"/>
      <c r="G72" s="14"/>
      <c r="H72" s="14"/>
      <c r="I72" s="15"/>
      <c r="J72" s="15"/>
      <c r="K72" s="15"/>
      <c r="L72" s="15"/>
      <c r="M72" s="16"/>
      <c r="N72" s="15"/>
      <c r="O72" s="15"/>
      <c r="P72" s="15"/>
      <c r="Q72" s="15"/>
      <c r="R72" s="15"/>
      <c r="S72" s="18"/>
      <c r="T72" s="13"/>
      <c r="U72" s="19"/>
      <c r="V72" s="1"/>
      <c r="W72" s="13"/>
      <c r="X72" s="13"/>
      <c r="Y72" s="13"/>
      <c r="Z72" s="13"/>
      <c r="AA72" s="13"/>
      <c r="AB72" s="13"/>
      <c r="AC72" s="13"/>
      <c r="AD72" s="13"/>
      <c r="AE72" s="20"/>
      <c r="AF72" s="20"/>
      <c r="AG72" s="20"/>
    </row>
    <row r="73" spans="1:33" ht="15.75" customHeight="1" x14ac:dyDescent="0.2">
      <c r="A73" s="13"/>
      <c r="B73" s="13"/>
      <c r="C73" s="24"/>
      <c r="D73" s="15"/>
      <c r="E73" s="15"/>
      <c r="F73" s="14"/>
      <c r="G73" s="14"/>
      <c r="H73" s="14"/>
      <c r="I73" s="15"/>
      <c r="J73" s="15"/>
      <c r="K73" s="15"/>
      <c r="L73" s="15"/>
      <c r="M73" s="16"/>
      <c r="N73" s="15"/>
      <c r="O73" s="15"/>
      <c r="P73" s="15"/>
      <c r="Q73" s="15"/>
      <c r="R73" s="15"/>
      <c r="S73" s="18"/>
      <c r="T73" s="13"/>
      <c r="U73" s="19"/>
      <c r="V73" s="1"/>
      <c r="W73" s="13"/>
      <c r="X73" s="13"/>
      <c r="Y73" s="13"/>
      <c r="Z73" s="13"/>
      <c r="AA73" s="13"/>
      <c r="AB73" s="13"/>
      <c r="AC73" s="13"/>
      <c r="AD73" s="13"/>
      <c r="AE73" s="20"/>
      <c r="AF73" s="20"/>
      <c r="AG73" s="20"/>
    </row>
    <row r="74" spans="1:33" ht="15.75" customHeight="1" x14ac:dyDescent="0.2">
      <c r="A74" s="13"/>
      <c r="B74" s="13"/>
      <c r="C74" s="24"/>
      <c r="D74" s="15"/>
      <c r="E74" s="15"/>
      <c r="F74" s="14"/>
      <c r="G74" s="14"/>
      <c r="H74" s="14"/>
      <c r="I74" s="15"/>
      <c r="J74" s="15"/>
      <c r="K74" s="15"/>
      <c r="L74" s="15"/>
      <c r="M74" s="16"/>
      <c r="N74" s="15"/>
      <c r="O74" s="15"/>
      <c r="P74" s="15"/>
      <c r="Q74" s="15"/>
      <c r="R74" s="15"/>
      <c r="S74" s="18"/>
      <c r="T74" s="13"/>
      <c r="U74" s="19"/>
      <c r="V74" s="1"/>
      <c r="W74" s="13"/>
      <c r="X74" s="13"/>
      <c r="Y74" s="13"/>
      <c r="Z74" s="13"/>
      <c r="AA74" s="13"/>
      <c r="AB74" s="13"/>
      <c r="AC74" s="13"/>
      <c r="AD74" s="13"/>
      <c r="AE74" s="20"/>
      <c r="AF74" s="20"/>
      <c r="AG74" s="20"/>
    </row>
    <row r="75" spans="1:33" ht="15.75" customHeight="1" x14ac:dyDescent="0.2">
      <c r="A75" s="13"/>
      <c r="B75" s="13"/>
      <c r="C75" s="24"/>
      <c r="D75" s="15"/>
      <c r="E75" s="15"/>
      <c r="F75" s="14"/>
      <c r="G75" s="14"/>
      <c r="H75" s="14"/>
      <c r="I75" s="15"/>
      <c r="J75" s="15"/>
      <c r="K75" s="15"/>
      <c r="L75" s="15"/>
      <c r="M75" s="16"/>
      <c r="N75" s="15"/>
      <c r="O75" s="15"/>
      <c r="P75" s="15"/>
      <c r="Q75" s="15"/>
      <c r="R75" s="15"/>
      <c r="S75" s="18"/>
      <c r="T75" s="13"/>
      <c r="U75" s="19"/>
      <c r="V75" s="1"/>
      <c r="W75" s="13"/>
      <c r="X75" s="13"/>
      <c r="Y75" s="13"/>
      <c r="Z75" s="13"/>
      <c r="AA75" s="13"/>
      <c r="AB75" s="13"/>
      <c r="AC75" s="13"/>
      <c r="AD75" s="13"/>
      <c r="AE75" s="20"/>
      <c r="AF75" s="20"/>
      <c r="AG75" s="20"/>
    </row>
    <row r="76" spans="1:33" ht="15.75" customHeight="1" x14ac:dyDescent="0.2">
      <c r="A76" s="13"/>
      <c r="B76" s="13"/>
      <c r="C76" s="24"/>
      <c r="D76" s="15"/>
      <c r="E76" s="15"/>
      <c r="F76" s="14"/>
      <c r="G76" s="14"/>
      <c r="H76" s="14"/>
      <c r="I76" s="15"/>
      <c r="J76" s="15"/>
      <c r="K76" s="15"/>
      <c r="L76" s="15"/>
      <c r="M76" s="16"/>
      <c r="N76" s="15"/>
      <c r="O76" s="15"/>
      <c r="P76" s="15"/>
      <c r="Q76" s="15"/>
      <c r="R76" s="15"/>
      <c r="S76" s="18"/>
      <c r="T76" s="13"/>
      <c r="U76" s="19"/>
      <c r="V76" s="1"/>
      <c r="W76" s="13"/>
      <c r="X76" s="13"/>
      <c r="Y76" s="13"/>
      <c r="Z76" s="13"/>
      <c r="AA76" s="13"/>
      <c r="AB76" s="13"/>
      <c r="AC76" s="13"/>
      <c r="AD76" s="13"/>
      <c r="AE76" s="20"/>
      <c r="AF76" s="20"/>
      <c r="AG76" s="20"/>
    </row>
    <row r="77" spans="1:33" ht="15.75" customHeight="1" x14ac:dyDescent="0.2">
      <c r="A77" s="13"/>
      <c r="B77" s="13"/>
      <c r="C77" s="24"/>
      <c r="D77" s="15"/>
      <c r="E77" s="15"/>
      <c r="F77" s="14"/>
      <c r="G77" s="14"/>
      <c r="H77" s="14"/>
      <c r="I77" s="15"/>
      <c r="J77" s="15"/>
      <c r="K77" s="15"/>
      <c r="L77" s="15"/>
      <c r="M77" s="16"/>
      <c r="N77" s="15"/>
      <c r="O77" s="15"/>
      <c r="P77" s="15"/>
      <c r="Q77" s="15"/>
      <c r="R77" s="15"/>
      <c r="S77" s="18"/>
      <c r="T77" s="13"/>
      <c r="U77" s="19"/>
      <c r="V77" s="1"/>
      <c r="W77" s="13"/>
      <c r="X77" s="13"/>
      <c r="Y77" s="13"/>
      <c r="Z77" s="13"/>
      <c r="AA77" s="13"/>
      <c r="AB77" s="13"/>
      <c r="AC77" s="13"/>
      <c r="AD77" s="13"/>
      <c r="AE77" s="20"/>
      <c r="AF77" s="20"/>
      <c r="AG77" s="20"/>
    </row>
    <row r="78" spans="1:33" ht="15.75" customHeight="1" x14ac:dyDescent="0.2">
      <c r="A78" s="13"/>
      <c r="B78" s="13"/>
      <c r="C78" s="24"/>
      <c r="D78" s="15"/>
      <c r="E78" s="15"/>
      <c r="F78" s="14"/>
      <c r="G78" s="14"/>
      <c r="H78" s="14"/>
      <c r="I78" s="15"/>
      <c r="J78" s="15"/>
      <c r="K78" s="15"/>
      <c r="L78" s="15"/>
      <c r="M78" s="16"/>
      <c r="N78" s="15"/>
      <c r="O78" s="15"/>
      <c r="P78" s="15"/>
      <c r="Q78" s="15"/>
      <c r="R78" s="15"/>
      <c r="S78" s="18"/>
      <c r="T78" s="13"/>
      <c r="U78" s="19"/>
      <c r="V78" s="1"/>
      <c r="W78" s="13"/>
      <c r="X78" s="13"/>
      <c r="Y78" s="13"/>
      <c r="Z78" s="13"/>
      <c r="AA78" s="13"/>
      <c r="AB78" s="13"/>
      <c r="AC78" s="13"/>
      <c r="AD78" s="13"/>
      <c r="AE78" s="20"/>
      <c r="AF78" s="20"/>
      <c r="AG78" s="20"/>
    </row>
    <row r="79" spans="1:33" ht="15.75" customHeight="1" x14ac:dyDescent="0.2">
      <c r="A79" s="13"/>
      <c r="B79" s="13"/>
      <c r="C79" s="24"/>
      <c r="D79" s="15"/>
      <c r="E79" s="15"/>
      <c r="F79" s="14"/>
      <c r="G79" s="14"/>
      <c r="H79" s="14"/>
      <c r="I79" s="15"/>
      <c r="J79" s="15"/>
      <c r="K79" s="15"/>
      <c r="L79" s="15"/>
      <c r="M79" s="16"/>
      <c r="N79" s="15"/>
      <c r="O79" s="15"/>
      <c r="P79" s="15"/>
      <c r="Q79" s="15"/>
      <c r="R79" s="15"/>
      <c r="S79" s="18"/>
      <c r="T79" s="13"/>
      <c r="U79" s="19"/>
      <c r="V79" s="1"/>
      <c r="W79" s="13"/>
      <c r="X79" s="13"/>
      <c r="Y79" s="13"/>
      <c r="Z79" s="13"/>
      <c r="AA79" s="13"/>
      <c r="AB79" s="13"/>
      <c r="AC79" s="13"/>
      <c r="AD79" s="13"/>
      <c r="AE79" s="20"/>
      <c r="AF79" s="20"/>
      <c r="AG79" s="20"/>
    </row>
    <row r="80" spans="1:33" ht="15.75" customHeight="1" x14ac:dyDescent="0.2">
      <c r="A80" s="13"/>
      <c r="B80" s="13"/>
      <c r="C80" s="24"/>
      <c r="D80" s="15"/>
      <c r="E80" s="15"/>
      <c r="F80" s="14"/>
      <c r="G80" s="14"/>
      <c r="H80" s="14"/>
      <c r="I80" s="15"/>
      <c r="J80" s="15"/>
      <c r="K80" s="15"/>
      <c r="L80" s="15"/>
      <c r="M80" s="16"/>
      <c r="N80" s="15"/>
      <c r="O80" s="15"/>
      <c r="P80" s="15"/>
      <c r="Q80" s="15"/>
      <c r="R80" s="15"/>
      <c r="S80" s="18"/>
      <c r="T80" s="13"/>
      <c r="U80" s="19"/>
      <c r="V80" s="1"/>
      <c r="W80" s="13"/>
      <c r="X80" s="13"/>
      <c r="Y80" s="13"/>
      <c r="Z80" s="13"/>
      <c r="AA80" s="13"/>
      <c r="AB80" s="13"/>
      <c r="AC80" s="13"/>
      <c r="AD80" s="13"/>
      <c r="AE80" s="20"/>
      <c r="AF80" s="20"/>
      <c r="AG80" s="20"/>
    </row>
    <row r="81" spans="1:33" ht="15.75" customHeight="1" x14ac:dyDescent="0.2">
      <c r="A81" s="13"/>
      <c r="B81" s="13"/>
      <c r="C81" s="24"/>
      <c r="D81" s="15"/>
      <c r="E81" s="15"/>
      <c r="F81" s="14"/>
      <c r="G81" s="14"/>
      <c r="H81" s="14"/>
      <c r="I81" s="15"/>
      <c r="J81" s="15"/>
      <c r="K81" s="15"/>
      <c r="L81" s="15"/>
      <c r="M81" s="16"/>
      <c r="N81" s="15"/>
      <c r="O81" s="15"/>
      <c r="P81" s="15"/>
      <c r="Q81" s="15"/>
      <c r="R81" s="15"/>
      <c r="S81" s="18"/>
      <c r="T81" s="13"/>
      <c r="U81" s="19"/>
      <c r="V81" s="1"/>
      <c r="W81" s="13"/>
      <c r="X81" s="13"/>
      <c r="Y81" s="13"/>
      <c r="Z81" s="13"/>
      <c r="AA81" s="13"/>
      <c r="AB81" s="13"/>
      <c r="AC81" s="13"/>
      <c r="AD81" s="13"/>
      <c r="AE81" s="20"/>
      <c r="AF81" s="20"/>
      <c r="AG81" s="20"/>
    </row>
    <row r="82" spans="1:33" ht="15.75" customHeight="1" x14ac:dyDescent="0.2">
      <c r="A82" s="13"/>
      <c r="B82" s="13"/>
      <c r="C82" s="24"/>
      <c r="D82" s="15"/>
      <c r="E82" s="15"/>
      <c r="F82" s="14"/>
      <c r="G82" s="14"/>
      <c r="H82" s="14"/>
      <c r="I82" s="15"/>
      <c r="J82" s="15"/>
      <c r="K82" s="15"/>
      <c r="L82" s="15"/>
      <c r="M82" s="16"/>
      <c r="N82" s="15"/>
      <c r="O82" s="15"/>
      <c r="P82" s="15"/>
      <c r="Q82" s="15"/>
      <c r="R82" s="15"/>
      <c r="S82" s="18"/>
      <c r="T82" s="13"/>
      <c r="U82" s="19"/>
      <c r="V82" s="1"/>
      <c r="W82" s="13"/>
      <c r="X82" s="13"/>
      <c r="Y82" s="13"/>
      <c r="Z82" s="13"/>
      <c r="AA82" s="13"/>
      <c r="AB82" s="13"/>
      <c r="AC82" s="13"/>
      <c r="AD82" s="13"/>
      <c r="AE82" s="20"/>
      <c r="AF82" s="20"/>
      <c r="AG82" s="20"/>
    </row>
    <row r="83" spans="1:33" ht="15.75" customHeight="1" x14ac:dyDescent="0.2">
      <c r="A83" s="13"/>
      <c r="B83" s="13"/>
      <c r="C83" s="24"/>
      <c r="D83" s="15"/>
      <c r="E83" s="15"/>
      <c r="F83" s="14"/>
      <c r="G83" s="14"/>
      <c r="H83" s="14"/>
      <c r="I83" s="15"/>
      <c r="J83" s="15"/>
      <c r="K83" s="15"/>
      <c r="L83" s="15"/>
      <c r="M83" s="16"/>
      <c r="N83" s="15"/>
      <c r="O83" s="15"/>
      <c r="P83" s="15"/>
      <c r="Q83" s="15"/>
      <c r="R83" s="15"/>
      <c r="S83" s="18"/>
      <c r="T83" s="13"/>
      <c r="U83" s="19"/>
      <c r="V83" s="1"/>
      <c r="W83" s="13"/>
      <c r="X83" s="13"/>
      <c r="Y83" s="13"/>
      <c r="Z83" s="13"/>
      <c r="AA83" s="13"/>
      <c r="AB83" s="13"/>
      <c r="AC83" s="13"/>
      <c r="AD83" s="13"/>
      <c r="AE83" s="20"/>
      <c r="AF83" s="20"/>
      <c r="AG83" s="20"/>
    </row>
    <row r="84" spans="1:33" ht="15.75" customHeight="1" x14ac:dyDescent="0.2">
      <c r="A84" s="13"/>
      <c r="B84" s="13"/>
      <c r="C84" s="24"/>
      <c r="D84" s="15"/>
      <c r="E84" s="15"/>
      <c r="F84" s="14"/>
      <c r="G84" s="14"/>
      <c r="H84" s="14"/>
      <c r="I84" s="15"/>
      <c r="J84" s="15"/>
      <c r="K84" s="15"/>
      <c r="L84" s="15"/>
      <c r="M84" s="16"/>
      <c r="N84" s="15"/>
      <c r="O84" s="15"/>
      <c r="P84" s="15"/>
      <c r="Q84" s="15"/>
      <c r="R84" s="15"/>
      <c r="S84" s="18"/>
      <c r="T84" s="13"/>
      <c r="U84" s="19"/>
      <c r="V84" s="1"/>
      <c r="W84" s="13"/>
      <c r="X84" s="13"/>
      <c r="Y84" s="13"/>
      <c r="Z84" s="13"/>
      <c r="AA84" s="13"/>
      <c r="AB84" s="13"/>
      <c r="AC84" s="13"/>
      <c r="AD84" s="13"/>
      <c r="AE84" s="20"/>
      <c r="AF84" s="20"/>
      <c r="AG84" s="20"/>
    </row>
    <row r="85" spans="1:33" ht="15.75" customHeight="1" x14ac:dyDescent="0.2">
      <c r="A85" s="13"/>
      <c r="B85" s="13"/>
      <c r="C85" s="24"/>
      <c r="D85" s="15"/>
      <c r="E85" s="15"/>
      <c r="F85" s="14"/>
      <c r="G85" s="14"/>
      <c r="H85" s="14"/>
      <c r="I85" s="15"/>
      <c r="J85" s="15"/>
      <c r="K85" s="15"/>
      <c r="L85" s="15"/>
      <c r="M85" s="16"/>
      <c r="N85" s="15"/>
      <c r="O85" s="15"/>
      <c r="P85" s="15"/>
      <c r="Q85" s="15"/>
      <c r="R85" s="15"/>
      <c r="S85" s="18"/>
      <c r="T85" s="13"/>
      <c r="U85" s="19"/>
      <c r="V85" s="1"/>
      <c r="W85" s="13"/>
      <c r="X85" s="13"/>
      <c r="Y85" s="13"/>
      <c r="Z85" s="13"/>
      <c r="AA85" s="13"/>
      <c r="AB85" s="13"/>
      <c r="AC85" s="13"/>
      <c r="AD85" s="13"/>
      <c r="AE85" s="20"/>
      <c r="AF85" s="20"/>
      <c r="AG85" s="20"/>
    </row>
    <row r="86" spans="1:33" ht="15.75" customHeight="1" x14ac:dyDescent="0.2">
      <c r="A86" s="13"/>
      <c r="B86" s="13"/>
      <c r="C86" s="24"/>
      <c r="D86" s="15"/>
      <c r="E86" s="15"/>
      <c r="F86" s="14"/>
      <c r="G86" s="14"/>
      <c r="H86" s="14"/>
      <c r="I86" s="15"/>
      <c r="J86" s="15"/>
      <c r="K86" s="15"/>
      <c r="L86" s="15"/>
      <c r="M86" s="16"/>
      <c r="N86" s="15"/>
      <c r="O86" s="15"/>
      <c r="P86" s="15"/>
      <c r="Q86" s="15"/>
      <c r="R86" s="15"/>
      <c r="S86" s="18"/>
      <c r="T86" s="13"/>
      <c r="U86" s="19"/>
      <c r="V86" s="1"/>
      <c r="W86" s="13"/>
      <c r="X86" s="13"/>
      <c r="Y86" s="13"/>
      <c r="Z86" s="13"/>
      <c r="AA86" s="13"/>
      <c r="AB86" s="13"/>
      <c r="AC86" s="13"/>
      <c r="AD86" s="13"/>
      <c r="AE86" s="20"/>
      <c r="AF86" s="20"/>
      <c r="AG86" s="20"/>
    </row>
    <row r="87" spans="1:33" ht="15.75" customHeight="1" x14ac:dyDescent="0.2">
      <c r="A87" s="13"/>
      <c r="B87" s="13"/>
      <c r="C87" s="24"/>
      <c r="D87" s="15"/>
      <c r="E87" s="15"/>
      <c r="F87" s="14"/>
      <c r="G87" s="14"/>
      <c r="H87" s="14"/>
      <c r="I87" s="15"/>
      <c r="J87" s="15"/>
      <c r="K87" s="15"/>
      <c r="L87" s="15"/>
      <c r="M87" s="16"/>
      <c r="N87" s="15"/>
      <c r="O87" s="15"/>
      <c r="P87" s="15"/>
      <c r="Q87" s="15"/>
      <c r="R87" s="15"/>
      <c r="S87" s="18"/>
      <c r="T87" s="13"/>
      <c r="U87" s="19"/>
      <c r="V87" s="1"/>
      <c r="W87" s="13"/>
      <c r="X87" s="13"/>
      <c r="Y87" s="13"/>
      <c r="Z87" s="13"/>
      <c r="AA87" s="13"/>
      <c r="AB87" s="13"/>
      <c r="AC87" s="13"/>
      <c r="AD87" s="13"/>
      <c r="AE87" s="20"/>
      <c r="AF87" s="20"/>
      <c r="AG87" s="20"/>
    </row>
    <row r="88" spans="1:33" ht="15.75" customHeight="1" x14ac:dyDescent="0.2">
      <c r="A88" s="13"/>
      <c r="B88" s="13"/>
      <c r="C88" s="24"/>
      <c r="D88" s="15"/>
      <c r="E88" s="15"/>
      <c r="F88" s="14"/>
      <c r="G88" s="14"/>
      <c r="H88" s="14"/>
      <c r="I88" s="15"/>
      <c r="J88" s="15"/>
      <c r="K88" s="15"/>
      <c r="L88" s="15"/>
      <c r="M88" s="16"/>
      <c r="N88" s="15"/>
      <c r="O88" s="15"/>
      <c r="P88" s="15"/>
      <c r="Q88" s="15"/>
      <c r="R88" s="15"/>
      <c r="S88" s="18"/>
      <c r="T88" s="13"/>
      <c r="U88" s="19"/>
      <c r="V88" s="1"/>
      <c r="W88" s="13"/>
      <c r="X88" s="13"/>
      <c r="Y88" s="13"/>
      <c r="Z88" s="13"/>
      <c r="AA88" s="13"/>
      <c r="AB88" s="13"/>
      <c r="AC88" s="13"/>
      <c r="AD88" s="13"/>
      <c r="AE88" s="20"/>
      <c r="AF88" s="20"/>
      <c r="AG88" s="20"/>
    </row>
    <row r="89" spans="1:33" ht="15.75" customHeight="1" x14ac:dyDescent="0.2">
      <c r="A89" s="13"/>
      <c r="B89" s="13"/>
      <c r="C89" s="24"/>
      <c r="D89" s="15"/>
      <c r="E89" s="15"/>
      <c r="F89" s="14"/>
      <c r="G89" s="14"/>
      <c r="H89" s="14"/>
      <c r="I89" s="15"/>
      <c r="J89" s="15"/>
      <c r="K89" s="15"/>
      <c r="L89" s="15"/>
      <c r="M89" s="16"/>
      <c r="N89" s="15"/>
      <c r="O89" s="15"/>
      <c r="P89" s="15"/>
      <c r="Q89" s="15"/>
      <c r="R89" s="15"/>
      <c r="S89" s="18"/>
      <c r="T89" s="13"/>
      <c r="U89" s="19"/>
      <c r="V89" s="1"/>
      <c r="W89" s="13"/>
      <c r="X89" s="13"/>
      <c r="Y89" s="13"/>
      <c r="Z89" s="13"/>
      <c r="AA89" s="13"/>
      <c r="AB89" s="13"/>
      <c r="AC89" s="13"/>
      <c r="AD89" s="13"/>
      <c r="AE89" s="20"/>
      <c r="AF89" s="20"/>
      <c r="AG89" s="20"/>
    </row>
    <row r="90" spans="1:33" ht="15.75" customHeight="1" x14ac:dyDescent="0.2">
      <c r="A90" s="13"/>
      <c r="B90" s="13"/>
      <c r="C90" s="24"/>
      <c r="D90" s="15"/>
      <c r="E90" s="15"/>
      <c r="F90" s="14"/>
      <c r="G90" s="14"/>
      <c r="H90" s="14"/>
      <c r="I90" s="15"/>
      <c r="J90" s="15"/>
      <c r="K90" s="15"/>
      <c r="L90" s="15"/>
      <c r="M90" s="16"/>
      <c r="N90" s="15"/>
      <c r="O90" s="15"/>
      <c r="P90" s="15"/>
      <c r="Q90" s="15"/>
      <c r="R90" s="15"/>
      <c r="S90" s="18"/>
      <c r="T90" s="13"/>
      <c r="U90" s="19"/>
      <c r="V90" s="1"/>
      <c r="W90" s="13"/>
      <c r="X90" s="13"/>
      <c r="Y90" s="13"/>
      <c r="Z90" s="13"/>
      <c r="AA90" s="13"/>
      <c r="AB90" s="13"/>
      <c r="AC90" s="13"/>
      <c r="AD90" s="13"/>
      <c r="AE90" s="20"/>
      <c r="AF90" s="20"/>
      <c r="AG90" s="20"/>
    </row>
    <row r="91" spans="1:33" ht="15.75" customHeight="1" x14ac:dyDescent="0.2">
      <c r="A91" s="13"/>
      <c r="B91" s="13"/>
      <c r="C91" s="24"/>
      <c r="D91" s="15"/>
      <c r="E91" s="15"/>
      <c r="F91" s="14"/>
      <c r="G91" s="14"/>
      <c r="H91" s="14"/>
      <c r="I91" s="15"/>
      <c r="J91" s="15"/>
      <c r="K91" s="15"/>
      <c r="L91" s="15"/>
      <c r="M91" s="16"/>
      <c r="N91" s="15"/>
      <c r="O91" s="15"/>
      <c r="P91" s="15"/>
      <c r="Q91" s="15"/>
      <c r="R91" s="15"/>
      <c r="S91" s="18"/>
      <c r="T91" s="13"/>
      <c r="U91" s="19"/>
      <c r="V91" s="1"/>
      <c r="W91" s="13"/>
      <c r="X91" s="13"/>
      <c r="Y91" s="13"/>
      <c r="Z91" s="13"/>
      <c r="AA91" s="13"/>
      <c r="AB91" s="13"/>
      <c r="AC91" s="13"/>
      <c r="AD91" s="13"/>
      <c r="AE91" s="20"/>
      <c r="AF91" s="20"/>
      <c r="AG91" s="20"/>
    </row>
    <row r="92" spans="1:33" ht="15.75" customHeight="1" x14ac:dyDescent="0.2">
      <c r="A92" s="13"/>
      <c r="B92" s="13"/>
      <c r="C92" s="24"/>
      <c r="D92" s="15"/>
      <c r="E92" s="15"/>
      <c r="F92" s="14"/>
      <c r="G92" s="14"/>
      <c r="H92" s="14"/>
      <c r="I92" s="15"/>
      <c r="J92" s="15"/>
      <c r="K92" s="15"/>
      <c r="L92" s="15"/>
      <c r="M92" s="16"/>
      <c r="N92" s="15"/>
      <c r="O92" s="15"/>
      <c r="P92" s="15"/>
      <c r="Q92" s="15"/>
      <c r="R92" s="15"/>
      <c r="S92" s="18"/>
      <c r="T92" s="13"/>
      <c r="U92" s="19"/>
      <c r="V92" s="1"/>
      <c r="W92" s="13"/>
      <c r="X92" s="13"/>
      <c r="Y92" s="13"/>
      <c r="Z92" s="13"/>
      <c r="AA92" s="13"/>
      <c r="AB92" s="13"/>
      <c r="AC92" s="13"/>
      <c r="AD92" s="13"/>
      <c r="AE92" s="20"/>
      <c r="AF92" s="20"/>
      <c r="AG92" s="20"/>
    </row>
    <row r="93" spans="1:33" ht="15.75" customHeight="1" x14ac:dyDescent="0.2">
      <c r="A93" s="13"/>
      <c r="B93" s="13"/>
      <c r="C93" s="24"/>
      <c r="D93" s="15"/>
      <c r="E93" s="15"/>
      <c r="F93" s="14"/>
      <c r="G93" s="14"/>
      <c r="H93" s="14"/>
      <c r="I93" s="15"/>
      <c r="J93" s="15"/>
      <c r="K93" s="15"/>
      <c r="L93" s="15"/>
      <c r="M93" s="16"/>
      <c r="N93" s="15"/>
      <c r="O93" s="15"/>
      <c r="P93" s="15"/>
      <c r="Q93" s="15"/>
      <c r="R93" s="15"/>
      <c r="S93" s="18"/>
      <c r="T93" s="13"/>
      <c r="U93" s="19"/>
      <c r="V93" s="1"/>
      <c r="W93" s="13"/>
      <c r="X93" s="13"/>
      <c r="Y93" s="13"/>
      <c r="Z93" s="13"/>
      <c r="AA93" s="13"/>
      <c r="AB93" s="13"/>
      <c r="AC93" s="13"/>
      <c r="AD93" s="13"/>
      <c r="AE93" s="20"/>
      <c r="AF93" s="20"/>
      <c r="AG93" s="20"/>
    </row>
    <row r="94" spans="1:33" ht="15.75" customHeight="1" x14ac:dyDescent="0.2">
      <c r="A94" s="13"/>
      <c r="B94" s="13"/>
      <c r="C94" s="24"/>
      <c r="D94" s="15"/>
      <c r="E94" s="15"/>
      <c r="F94" s="14"/>
      <c r="G94" s="14"/>
      <c r="H94" s="14"/>
      <c r="I94" s="15"/>
      <c r="J94" s="15"/>
      <c r="K94" s="15"/>
      <c r="L94" s="15"/>
      <c r="M94" s="16"/>
      <c r="N94" s="15"/>
      <c r="O94" s="15"/>
      <c r="P94" s="15"/>
      <c r="Q94" s="15"/>
      <c r="R94" s="15"/>
      <c r="S94" s="18"/>
      <c r="T94" s="13"/>
      <c r="U94" s="19"/>
      <c r="V94" s="1"/>
      <c r="W94" s="13"/>
      <c r="X94" s="13"/>
      <c r="Y94" s="13"/>
      <c r="Z94" s="13"/>
      <c r="AA94" s="13"/>
      <c r="AB94" s="13"/>
      <c r="AC94" s="13"/>
      <c r="AD94" s="13"/>
      <c r="AE94" s="20"/>
      <c r="AF94" s="20"/>
      <c r="AG94" s="20"/>
    </row>
    <row r="95" spans="1:33" ht="15.75" customHeight="1" x14ac:dyDescent="0.2">
      <c r="A95" s="13"/>
      <c r="B95" s="13"/>
      <c r="C95" s="15"/>
      <c r="D95" s="15"/>
      <c r="E95" s="15"/>
      <c r="F95" s="14"/>
      <c r="G95" s="14"/>
      <c r="H95" s="15"/>
      <c r="I95" s="15"/>
      <c r="J95" s="15"/>
      <c r="K95" s="15"/>
      <c r="L95" s="15"/>
      <c r="M95" s="15"/>
      <c r="N95" s="15"/>
      <c r="O95" s="15"/>
      <c r="P95" s="15"/>
      <c r="Q95" s="22"/>
      <c r="R95" s="22"/>
      <c r="S95" s="18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20"/>
    </row>
    <row r="96" spans="1:33" ht="15.75" customHeight="1" x14ac:dyDescent="0.2">
      <c r="A96" s="13"/>
      <c r="B96" s="13"/>
      <c r="C96" s="15"/>
      <c r="D96" s="15"/>
      <c r="E96" s="15"/>
      <c r="F96" s="14"/>
      <c r="G96" s="14"/>
      <c r="H96" s="15"/>
      <c r="I96" s="15"/>
      <c r="J96" s="15"/>
      <c r="K96" s="15"/>
      <c r="L96" s="15"/>
      <c r="M96" s="15"/>
      <c r="N96" s="15"/>
      <c r="O96" s="15"/>
      <c r="P96" s="15"/>
      <c r="Q96" s="22"/>
      <c r="R96" s="22"/>
      <c r="S96" s="18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20"/>
    </row>
    <row r="97" spans="1:33" ht="15.75" customHeight="1" x14ac:dyDescent="0.2">
      <c r="A97" s="13"/>
      <c r="B97" s="13"/>
      <c r="C97" s="15"/>
      <c r="D97" s="15"/>
      <c r="E97" s="15"/>
      <c r="F97" s="14"/>
      <c r="G97" s="14"/>
      <c r="H97" s="15"/>
      <c r="I97" s="15"/>
      <c r="J97" s="15"/>
      <c r="K97" s="15"/>
      <c r="L97" s="15"/>
      <c r="M97" s="15"/>
      <c r="N97" s="15"/>
      <c r="O97" s="15"/>
      <c r="P97" s="15"/>
      <c r="Q97" s="22"/>
      <c r="R97" s="22"/>
      <c r="S97" s="18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20"/>
    </row>
    <row r="98" spans="1:33" ht="15.75" customHeight="1" x14ac:dyDescent="0.2">
      <c r="A98" s="13"/>
      <c r="B98" s="13"/>
      <c r="C98" s="15"/>
      <c r="D98" s="15"/>
      <c r="E98" s="15"/>
      <c r="F98" s="14"/>
      <c r="G98" s="14"/>
      <c r="H98" s="15"/>
      <c r="I98" s="15"/>
      <c r="J98" s="15"/>
      <c r="K98" s="15"/>
      <c r="L98" s="15"/>
      <c r="M98" s="15"/>
      <c r="N98" s="15"/>
      <c r="O98" s="15"/>
      <c r="P98" s="15"/>
      <c r="Q98" s="22"/>
      <c r="R98" s="22"/>
      <c r="S98" s="18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20"/>
    </row>
    <row r="99" spans="1:33" ht="15.75" customHeight="1" x14ac:dyDescent="0.2">
      <c r="A99" s="13"/>
      <c r="B99" s="13"/>
      <c r="C99" s="15"/>
      <c r="D99" s="15"/>
      <c r="E99" s="15"/>
      <c r="F99" s="14"/>
      <c r="G99" s="14"/>
      <c r="H99" s="15"/>
      <c r="I99" s="15"/>
      <c r="J99" s="15"/>
      <c r="K99" s="15"/>
      <c r="L99" s="15"/>
      <c r="M99" s="15"/>
      <c r="N99" s="15"/>
      <c r="O99" s="15"/>
      <c r="P99" s="15"/>
      <c r="Q99" s="22"/>
      <c r="R99" s="22"/>
      <c r="S99" s="18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20"/>
    </row>
    <row r="100" spans="1:33" ht="15.75" customHeight="1" x14ac:dyDescent="0.2">
      <c r="A100" s="13"/>
      <c r="B100" s="13"/>
      <c r="C100" s="15"/>
      <c r="D100" s="15"/>
      <c r="E100" s="15"/>
      <c r="F100" s="14"/>
      <c r="G100" s="14"/>
      <c r="H100" s="15"/>
      <c r="I100" s="15"/>
      <c r="J100" s="15"/>
      <c r="K100" s="15"/>
      <c r="L100" s="15"/>
      <c r="M100" s="15"/>
      <c r="N100" s="15"/>
      <c r="O100" s="15"/>
      <c r="P100" s="15"/>
      <c r="Q100" s="22"/>
      <c r="R100" s="22"/>
      <c r="S100" s="18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20"/>
    </row>
    <row r="101" spans="1:33" ht="15.75" customHeight="1" x14ac:dyDescent="0.2">
      <c r="A101" s="13"/>
      <c r="B101" s="13"/>
      <c r="C101" s="15"/>
      <c r="D101" s="15"/>
      <c r="E101" s="15"/>
      <c r="F101" s="14"/>
      <c r="G101" s="14"/>
      <c r="H101" s="15"/>
      <c r="I101" s="15"/>
      <c r="J101" s="15"/>
      <c r="K101" s="15"/>
      <c r="L101" s="15"/>
      <c r="M101" s="15"/>
      <c r="N101" s="15"/>
      <c r="O101" s="15"/>
      <c r="P101" s="15"/>
      <c r="Q101" s="22"/>
      <c r="R101" s="22"/>
      <c r="S101" s="18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20"/>
    </row>
    <row r="102" spans="1:33" ht="15.75" customHeight="1" x14ac:dyDescent="0.2">
      <c r="A102" s="13"/>
      <c r="B102" s="13"/>
      <c r="C102" s="15"/>
      <c r="D102" s="15"/>
      <c r="E102" s="15"/>
      <c r="F102" s="14"/>
      <c r="G102" s="14"/>
      <c r="H102" s="15"/>
      <c r="I102" s="15"/>
      <c r="J102" s="15"/>
      <c r="K102" s="15"/>
      <c r="L102" s="15"/>
      <c r="M102" s="15"/>
      <c r="N102" s="15"/>
      <c r="O102" s="15"/>
      <c r="P102" s="15"/>
      <c r="Q102" s="22"/>
      <c r="R102" s="22"/>
      <c r="S102" s="18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20"/>
    </row>
    <row r="103" spans="1:33" ht="15.75" customHeight="1" x14ac:dyDescent="0.2">
      <c r="A103" s="13"/>
      <c r="B103" s="13"/>
      <c r="C103" s="15"/>
      <c r="D103" s="15"/>
      <c r="E103" s="15"/>
      <c r="F103" s="14"/>
      <c r="G103" s="14"/>
      <c r="H103" s="15"/>
      <c r="I103" s="15"/>
      <c r="J103" s="15"/>
      <c r="K103" s="15"/>
      <c r="L103" s="15"/>
      <c r="M103" s="15"/>
      <c r="N103" s="15"/>
      <c r="O103" s="15"/>
      <c r="P103" s="15"/>
      <c r="Q103" s="22"/>
      <c r="R103" s="22"/>
      <c r="S103" s="18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20"/>
    </row>
    <row r="104" spans="1:33" ht="15.75" customHeight="1" x14ac:dyDescent="0.2">
      <c r="A104" s="13"/>
      <c r="B104" s="13"/>
      <c r="C104" s="15"/>
      <c r="D104" s="15"/>
      <c r="E104" s="15"/>
      <c r="F104" s="14"/>
      <c r="G104" s="14"/>
      <c r="H104" s="15"/>
      <c r="I104" s="15"/>
      <c r="J104" s="15"/>
      <c r="K104" s="15"/>
      <c r="L104" s="15"/>
      <c r="M104" s="15"/>
      <c r="N104" s="15"/>
      <c r="O104" s="15"/>
      <c r="P104" s="15"/>
      <c r="Q104" s="22"/>
      <c r="R104" s="22"/>
      <c r="S104" s="18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20"/>
    </row>
    <row r="105" spans="1:33" ht="15.75" customHeight="1" x14ac:dyDescent="0.2">
      <c r="A105" s="13"/>
      <c r="B105" s="13"/>
      <c r="C105" s="15"/>
      <c r="D105" s="15"/>
      <c r="E105" s="15"/>
      <c r="F105" s="14"/>
      <c r="G105" s="14"/>
      <c r="H105" s="15"/>
      <c r="I105" s="15"/>
      <c r="J105" s="15"/>
      <c r="K105" s="15"/>
      <c r="L105" s="15"/>
      <c r="M105" s="15"/>
      <c r="N105" s="15"/>
      <c r="O105" s="15"/>
      <c r="P105" s="15"/>
      <c r="Q105" s="22"/>
      <c r="R105" s="22"/>
      <c r="S105" s="18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20"/>
    </row>
    <row r="106" spans="1:33" ht="15.75" customHeight="1" x14ac:dyDescent="0.2">
      <c r="A106" s="13"/>
      <c r="B106" s="13"/>
      <c r="C106" s="15"/>
      <c r="D106" s="15"/>
      <c r="E106" s="15"/>
      <c r="F106" s="14"/>
      <c r="G106" s="14"/>
      <c r="H106" s="15"/>
      <c r="I106" s="15"/>
      <c r="J106" s="15"/>
      <c r="K106" s="15"/>
      <c r="L106" s="15"/>
      <c r="M106" s="15"/>
      <c r="N106" s="15"/>
      <c r="O106" s="15"/>
      <c r="P106" s="15"/>
      <c r="Q106" s="22"/>
      <c r="R106" s="22"/>
      <c r="S106" s="18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20"/>
    </row>
    <row r="107" spans="1:33" ht="15.75" customHeight="1" x14ac:dyDescent="0.2">
      <c r="A107" s="13"/>
      <c r="B107" s="13"/>
      <c r="C107" s="15"/>
      <c r="D107" s="15"/>
      <c r="E107" s="15"/>
      <c r="F107" s="14"/>
      <c r="G107" s="14"/>
      <c r="H107" s="15"/>
      <c r="I107" s="15"/>
      <c r="J107" s="15"/>
      <c r="K107" s="15"/>
      <c r="L107" s="15"/>
      <c r="M107" s="15"/>
      <c r="N107" s="15"/>
      <c r="O107" s="15"/>
      <c r="P107" s="15"/>
      <c r="Q107" s="22"/>
      <c r="R107" s="22"/>
      <c r="S107" s="18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20"/>
    </row>
    <row r="108" spans="1:33" ht="15.75" customHeight="1" x14ac:dyDescent="0.2">
      <c r="A108" s="13"/>
      <c r="B108" s="13"/>
      <c r="C108" s="15"/>
      <c r="D108" s="15"/>
      <c r="E108" s="15"/>
      <c r="F108" s="14"/>
      <c r="G108" s="14"/>
      <c r="H108" s="15"/>
      <c r="I108" s="15"/>
      <c r="J108" s="15"/>
      <c r="K108" s="15"/>
      <c r="L108" s="15"/>
      <c r="M108" s="15"/>
      <c r="N108" s="15"/>
      <c r="O108" s="15"/>
      <c r="P108" s="15"/>
      <c r="Q108" s="22"/>
      <c r="R108" s="22"/>
      <c r="S108" s="18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20"/>
    </row>
    <row r="109" spans="1:33" ht="15.75" customHeight="1" x14ac:dyDescent="0.2">
      <c r="A109" s="13"/>
      <c r="B109" s="13"/>
      <c r="C109" s="15"/>
      <c r="D109" s="15"/>
      <c r="E109" s="15"/>
      <c r="F109" s="14"/>
      <c r="G109" s="14"/>
      <c r="H109" s="15"/>
      <c r="I109" s="15"/>
      <c r="J109" s="15"/>
      <c r="K109" s="15"/>
      <c r="L109" s="15"/>
      <c r="M109" s="15"/>
      <c r="N109" s="15"/>
      <c r="O109" s="15"/>
      <c r="P109" s="15"/>
      <c r="Q109" s="22"/>
      <c r="R109" s="22"/>
      <c r="S109" s="18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20"/>
    </row>
    <row r="110" spans="1:33" ht="15.75" customHeight="1" x14ac:dyDescent="0.2">
      <c r="A110" s="13"/>
      <c r="B110" s="13"/>
      <c r="C110" s="15"/>
      <c r="D110" s="15"/>
      <c r="E110" s="15"/>
      <c r="F110" s="14"/>
      <c r="G110" s="14"/>
      <c r="H110" s="15"/>
      <c r="I110" s="15"/>
      <c r="J110" s="15"/>
      <c r="K110" s="15"/>
      <c r="L110" s="15"/>
      <c r="M110" s="15"/>
      <c r="N110" s="15"/>
      <c r="O110" s="15"/>
      <c r="P110" s="15"/>
      <c r="Q110" s="22"/>
      <c r="R110" s="22"/>
      <c r="S110" s="18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20"/>
    </row>
    <row r="111" spans="1:33" ht="15.75" customHeight="1" x14ac:dyDescent="0.2">
      <c r="A111" s="13"/>
      <c r="B111" s="13"/>
      <c r="C111" s="15"/>
      <c r="D111" s="15"/>
      <c r="E111" s="15"/>
      <c r="F111" s="14"/>
      <c r="G111" s="14"/>
      <c r="H111" s="15"/>
      <c r="I111" s="15"/>
      <c r="J111" s="15"/>
      <c r="K111" s="15"/>
      <c r="L111" s="15"/>
      <c r="M111" s="15"/>
      <c r="N111" s="15"/>
      <c r="O111" s="15"/>
      <c r="P111" s="15"/>
      <c r="Q111" s="22"/>
      <c r="R111" s="22"/>
      <c r="S111" s="18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20"/>
    </row>
    <row r="112" spans="1:33" ht="15.75" customHeight="1" x14ac:dyDescent="0.2">
      <c r="A112" s="13"/>
      <c r="B112" s="13"/>
      <c r="C112" s="15"/>
      <c r="D112" s="15"/>
      <c r="E112" s="15"/>
      <c r="F112" s="14"/>
      <c r="G112" s="14"/>
      <c r="H112" s="15"/>
      <c r="I112" s="15"/>
      <c r="J112" s="15"/>
      <c r="K112" s="15"/>
      <c r="L112" s="15"/>
      <c r="M112" s="15"/>
      <c r="N112" s="15"/>
      <c r="O112" s="15"/>
      <c r="P112" s="15"/>
      <c r="Q112" s="22"/>
      <c r="R112" s="22"/>
      <c r="S112" s="18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20"/>
    </row>
    <row r="113" spans="1:33" ht="15.75" customHeight="1" x14ac:dyDescent="0.2">
      <c r="A113" s="13"/>
      <c r="B113" s="13"/>
      <c r="C113" s="15"/>
      <c r="D113" s="15"/>
      <c r="E113" s="15"/>
      <c r="F113" s="14"/>
      <c r="G113" s="14"/>
      <c r="H113" s="15"/>
      <c r="I113" s="15"/>
      <c r="J113" s="15"/>
      <c r="K113" s="15"/>
      <c r="L113" s="15"/>
      <c r="M113" s="15"/>
      <c r="N113" s="15"/>
      <c r="O113" s="15"/>
      <c r="P113" s="15"/>
      <c r="Q113" s="22"/>
      <c r="R113" s="22"/>
      <c r="S113" s="18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20"/>
    </row>
    <row r="114" spans="1:33" ht="15.75" customHeight="1" x14ac:dyDescent="0.2">
      <c r="A114" s="13"/>
      <c r="B114" s="13"/>
      <c r="C114" s="22"/>
      <c r="D114" s="15"/>
      <c r="E114" s="15"/>
      <c r="F114" s="14"/>
      <c r="G114" s="14"/>
      <c r="H114" s="15"/>
      <c r="I114" s="15"/>
      <c r="J114" s="22"/>
      <c r="K114" s="22"/>
      <c r="L114" s="15"/>
      <c r="M114" s="15"/>
      <c r="N114" s="15"/>
      <c r="O114" s="15"/>
      <c r="P114" s="22"/>
      <c r="Q114" s="22"/>
      <c r="R114" s="22"/>
      <c r="S114" s="18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20"/>
    </row>
    <row r="115" spans="1:33" ht="15.75" customHeight="1" x14ac:dyDescent="0.2">
      <c r="A115" s="13"/>
      <c r="B115" s="13"/>
      <c r="C115" s="22"/>
      <c r="D115" s="15"/>
      <c r="E115" s="15"/>
      <c r="F115" s="14"/>
      <c r="G115" s="14"/>
      <c r="H115" s="15"/>
      <c r="I115" s="15"/>
      <c r="J115" s="22"/>
      <c r="K115" s="22"/>
      <c r="L115" s="15"/>
      <c r="M115" s="15"/>
      <c r="N115" s="15"/>
      <c r="O115" s="15"/>
      <c r="P115" s="22"/>
      <c r="Q115" s="22"/>
      <c r="R115" s="22"/>
      <c r="S115" s="18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20"/>
    </row>
    <row r="116" spans="1:33" ht="15.75" customHeight="1" x14ac:dyDescent="0.2">
      <c r="A116" s="13"/>
      <c r="B116" s="13"/>
      <c r="C116" s="22"/>
      <c r="D116" s="15"/>
      <c r="E116" s="15"/>
      <c r="F116" s="14"/>
      <c r="G116" s="14"/>
      <c r="H116" s="15"/>
      <c r="I116" s="15"/>
      <c r="J116" s="22"/>
      <c r="K116" s="22"/>
      <c r="L116" s="15"/>
      <c r="M116" s="15"/>
      <c r="N116" s="15"/>
      <c r="O116" s="15"/>
      <c r="P116" s="22"/>
      <c r="Q116" s="22"/>
      <c r="R116" s="22"/>
      <c r="S116" s="18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20"/>
    </row>
    <row r="117" spans="1:33" ht="15.75" customHeight="1" x14ac:dyDescent="0.2">
      <c r="A117" s="13"/>
      <c r="B117" s="13"/>
      <c r="C117" s="22"/>
      <c r="D117" s="15"/>
      <c r="E117" s="15"/>
      <c r="F117" s="14"/>
      <c r="G117" s="14"/>
      <c r="H117" s="15"/>
      <c r="I117" s="15"/>
      <c r="J117" s="22"/>
      <c r="K117" s="22"/>
      <c r="L117" s="15"/>
      <c r="M117" s="15"/>
      <c r="N117" s="15"/>
      <c r="O117" s="15"/>
      <c r="P117" s="22"/>
      <c r="Q117" s="22"/>
      <c r="R117" s="22"/>
      <c r="S117" s="18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20"/>
    </row>
    <row r="118" spans="1:33" ht="15.75" customHeight="1" x14ac:dyDescent="0.2">
      <c r="A118" s="13"/>
      <c r="B118" s="13"/>
      <c r="C118" s="22"/>
      <c r="D118" s="15"/>
      <c r="E118" s="15"/>
      <c r="F118" s="14"/>
      <c r="G118" s="14"/>
      <c r="H118" s="15"/>
      <c r="I118" s="15"/>
      <c r="J118" s="22"/>
      <c r="K118" s="22"/>
      <c r="L118" s="15"/>
      <c r="M118" s="15"/>
      <c r="N118" s="15"/>
      <c r="O118" s="15"/>
      <c r="P118" s="22"/>
      <c r="Q118" s="22"/>
      <c r="R118" s="22"/>
      <c r="S118" s="18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20"/>
    </row>
    <row r="119" spans="1:33" ht="15.75" customHeight="1" x14ac:dyDescent="0.2">
      <c r="A119" s="13"/>
      <c r="B119" s="13"/>
      <c r="C119" s="22"/>
      <c r="D119" s="15"/>
      <c r="E119" s="15"/>
      <c r="F119" s="14"/>
      <c r="G119" s="14"/>
      <c r="H119" s="15"/>
      <c r="I119" s="15"/>
      <c r="J119" s="22"/>
      <c r="K119" s="22"/>
      <c r="L119" s="15"/>
      <c r="M119" s="15"/>
      <c r="N119" s="15"/>
      <c r="O119" s="15"/>
      <c r="P119" s="22"/>
      <c r="Q119" s="22"/>
      <c r="R119" s="22"/>
      <c r="S119" s="18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20"/>
    </row>
    <row r="120" spans="1:33" ht="15.75" customHeight="1" x14ac:dyDescent="0.2">
      <c r="A120" s="13"/>
      <c r="B120" s="13"/>
      <c r="C120" s="22"/>
      <c r="D120" s="15"/>
      <c r="E120" s="15"/>
      <c r="F120" s="14"/>
      <c r="G120" s="14"/>
      <c r="H120" s="15"/>
      <c r="I120" s="15"/>
      <c r="J120" s="22"/>
      <c r="K120" s="22"/>
      <c r="L120" s="15"/>
      <c r="M120" s="15"/>
      <c r="N120" s="15"/>
      <c r="O120" s="15"/>
      <c r="P120" s="22"/>
      <c r="Q120" s="22"/>
      <c r="R120" s="22"/>
      <c r="S120" s="18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20"/>
    </row>
    <row r="121" spans="1:33" ht="15.75" customHeight="1" x14ac:dyDescent="0.2">
      <c r="A121" s="13"/>
      <c r="B121" s="13"/>
      <c r="C121" s="22"/>
      <c r="D121" s="15"/>
      <c r="E121" s="15"/>
      <c r="F121" s="14"/>
      <c r="G121" s="14"/>
      <c r="H121" s="15"/>
      <c r="I121" s="15"/>
      <c r="J121" s="22"/>
      <c r="K121" s="22"/>
      <c r="L121" s="15"/>
      <c r="M121" s="15"/>
      <c r="N121" s="15"/>
      <c r="O121" s="15"/>
      <c r="P121" s="22"/>
      <c r="Q121" s="22"/>
      <c r="R121" s="22"/>
      <c r="S121" s="18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20"/>
    </row>
    <row r="122" spans="1:33" ht="15.75" customHeight="1" x14ac:dyDescent="0.2">
      <c r="A122" s="13"/>
      <c r="B122" s="13"/>
      <c r="C122" s="22"/>
      <c r="D122" s="15"/>
      <c r="E122" s="15"/>
      <c r="F122" s="14"/>
      <c r="G122" s="14"/>
      <c r="H122" s="15"/>
      <c r="I122" s="15"/>
      <c r="J122" s="22"/>
      <c r="K122" s="22"/>
      <c r="L122" s="15"/>
      <c r="M122" s="15"/>
      <c r="N122" s="15"/>
      <c r="O122" s="15"/>
      <c r="P122" s="22"/>
      <c r="Q122" s="22"/>
      <c r="R122" s="22"/>
      <c r="S122" s="18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20"/>
    </row>
    <row r="123" spans="1:33" ht="15.75" customHeight="1" x14ac:dyDescent="0.2">
      <c r="A123" s="13"/>
      <c r="B123" s="13"/>
      <c r="C123" s="22"/>
      <c r="D123" s="15"/>
      <c r="E123" s="15"/>
      <c r="F123" s="14"/>
      <c r="G123" s="14"/>
      <c r="H123" s="15"/>
      <c r="I123" s="15"/>
      <c r="J123" s="22"/>
      <c r="K123" s="22"/>
      <c r="L123" s="15"/>
      <c r="M123" s="15"/>
      <c r="N123" s="15"/>
      <c r="O123" s="15"/>
      <c r="P123" s="22"/>
      <c r="Q123" s="22"/>
      <c r="R123" s="22"/>
      <c r="S123" s="18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20"/>
    </row>
    <row r="124" spans="1:33" ht="15.75" customHeight="1" x14ac:dyDescent="0.2">
      <c r="A124" s="13"/>
      <c r="B124" s="13"/>
      <c r="C124" s="22"/>
      <c r="D124" s="15"/>
      <c r="E124" s="15"/>
      <c r="F124" s="14"/>
      <c r="G124" s="14"/>
      <c r="H124" s="15"/>
      <c r="I124" s="15"/>
      <c r="J124" s="22"/>
      <c r="K124" s="22"/>
      <c r="L124" s="15"/>
      <c r="M124" s="15"/>
      <c r="N124" s="15"/>
      <c r="O124" s="15"/>
      <c r="P124" s="22"/>
      <c r="Q124" s="22"/>
      <c r="R124" s="22"/>
      <c r="S124" s="18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20"/>
    </row>
    <row r="125" spans="1:33" ht="15.75" customHeight="1" x14ac:dyDescent="0.2">
      <c r="A125" s="13"/>
      <c r="B125" s="13"/>
      <c r="C125" s="22"/>
      <c r="D125" s="15"/>
      <c r="E125" s="15"/>
      <c r="F125" s="14"/>
      <c r="G125" s="14"/>
      <c r="H125" s="15"/>
      <c r="I125" s="15"/>
      <c r="J125" s="22"/>
      <c r="K125" s="22"/>
      <c r="L125" s="15"/>
      <c r="M125" s="15"/>
      <c r="N125" s="15"/>
      <c r="O125" s="15"/>
      <c r="P125" s="22"/>
      <c r="Q125" s="22"/>
      <c r="R125" s="22"/>
      <c r="S125" s="18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20"/>
    </row>
    <row r="126" spans="1:33" ht="15.75" customHeight="1" x14ac:dyDescent="0.2">
      <c r="A126" s="13"/>
      <c r="B126" s="13"/>
      <c r="C126" s="22"/>
      <c r="D126" s="15"/>
      <c r="E126" s="15"/>
      <c r="F126" s="14"/>
      <c r="G126" s="14"/>
      <c r="H126" s="15"/>
      <c r="I126" s="15"/>
      <c r="J126" s="22"/>
      <c r="K126" s="22"/>
      <c r="L126" s="15"/>
      <c r="M126" s="15"/>
      <c r="N126" s="15"/>
      <c r="O126" s="15"/>
      <c r="P126" s="22"/>
      <c r="Q126" s="22"/>
      <c r="R126" s="22"/>
      <c r="S126" s="18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20"/>
    </row>
    <row r="127" spans="1:33" ht="15.75" customHeight="1" x14ac:dyDescent="0.2">
      <c r="A127" s="13"/>
      <c r="B127" s="13"/>
      <c r="C127" s="22"/>
      <c r="D127" s="15"/>
      <c r="E127" s="15"/>
      <c r="F127" s="14"/>
      <c r="G127" s="14"/>
      <c r="H127" s="15"/>
      <c r="I127" s="15"/>
      <c r="J127" s="22"/>
      <c r="K127" s="22"/>
      <c r="L127" s="15"/>
      <c r="M127" s="15"/>
      <c r="N127" s="15"/>
      <c r="O127" s="15"/>
      <c r="P127" s="22"/>
      <c r="Q127" s="22"/>
      <c r="R127" s="22"/>
      <c r="S127" s="18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20"/>
    </row>
    <row r="128" spans="1:33" ht="15.75" customHeight="1" x14ac:dyDescent="0.2">
      <c r="A128" s="13"/>
      <c r="B128" s="13"/>
      <c r="C128" s="22"/>
      <c r="D128" s="15"/>
      <c r="E128" s="15"/>
      <c r="F128" s="14"/>
      <c r="G128" s="14"/>
      <c r="H128" s="15"/>
      <c r="I128" s="15"/>
      <c r="J128" s="22"/>
      <c r="K128" s="22"/>
      <c r="L128" s="15"/>
      <c r="M128" s="15"/>
      <c r="N128" s="15"/>
      <c r="O128" s="15"/>
      <c r="P128" s="22"/>
      <c r="Q128" s="22"/>
      <c r="R128" s="22"/>
      <c r="S128" s="18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20"/>
    </row>
    <row r="129" spans="1:33" ht="15.75" customHeight="1" x14ac:dyDescent="0.2">
      <c r="A129" s="13"/>
      <c r="B129" s="13"/>
      <c r="C129" s="22"/>
      <c r="D129" s="15"/>
      <c r="E129" s="15"/>
      <c r="F129" s="14"/>
      <c r="G129" s="14"/>
      <c r="H129" s="15"/>
      <c r="I129" s="15"/>
      <c r="J129" s="22"/>
      <c r="K129" s="22"/>
      <c r="L129" s="15"/>
      <c r="M129" s="15"/>
      <c r="N129" s="15"/>
      <c r="O129" s="15"/>
      <c r="P129" s="22"/>
      <c r="Q129" s="22"/>
      <c r="R129" s="22"/>
      <c r="S129" s="18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20"/>
    </row>
    <row r="130" spans="1:33" ht="15.75" customHeight="1" x14ac:dyDescent="0.2">
      <c r="A130" s="13"/>
      <c r="B130" s="13"/>
      <c r="C130" s="22"/>
      <c r="D130" s="15"/>
      <c r="E130" s="15"/>
      <c r="F130" s="14"/>
      <c r="G130" s="14"/>
      <c r="H130" s="15"/>
      <c r="I130" s="15"/>
      <c r="J130" s="22"/>
      <c r="K130" s="22"/>
      <c r="L130" s="15"/>
      <c r="M130" s="15"/>
      <c r="N130" s="15"/>
      <c r="O130" s="15"/>
      <c r="P130" s="22"/>
      <c r="Q130" s="22"/>
      <c r="R130" s="22"/>
      <c r="S130" s="18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20"/>
    </row>
    <row r="131" spans="1:33" ht="15.75" customHeight="1" x14ac:dyDescent="0.2">
      <c r="A131" s="13"/>
      <c r="B131" s="13"/>
      <c r="C131" s="22"/>
      <c r="D131" s="15"/>
      <c r="E131" s="15"/>
      <c r="F131" s="14"/>
      <c r="G131" s="14"/>
      <c r="H131" s="15"/>
      <c r="I131" s="15"/>
      <c r="J131" s="22"/>
      <c r="K131" s="22"/>
      <c r="L131" s="15"/>
      <c r="M131" s="15"/>
      <c r="N131" s="15"/>
      <c r="O131" s="15"/>
      <c r="P131" s="22"/>
      <c r="Q131" s="22"/>
      <c r="R131" s="22"/>
      <c r="S131" s="18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20"/>
    </row>
    <row r="132" spans="1:33" ht="15.75" customHeight="1" x14ac:dyDescent="0.2">
      <c r="A132" s="13"/>
      <c r="B132" s="13"/>
      <c r="C132" s="22"/>
      <c r="D132" s="15"/>
      <c r="E132" s="15"/>
      <c r="F132" s="14"/>
      <c r="G132" s="14"/>
      <c r="H132" s="15"/>
      <c r="I132" s="15"/>
      <c r="J132" s="22"/>
      <c r="K132" s="22"/>
      <c r="L132" s="15"/>
      <c r="M132" s="15"/>
      <c r="N132" s="15"/>
      <c r="O132" s="15"/>
      <c r="P132" s="22"/>
      <c r="Q132" s="22"/>
      <c r="R132" s="22"/>
      <c r="S132" s="18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20"/>
    </row>
    <row r="133" spans="1:33" ht="15.75" customHeight="1" x14ac:dyDescent="0.2">
      <c r="A133" s="13"/>
      <c r="B133" s="13"/>
      <c r="C133" s="22"/>
      <c r="D133" s="15"/>
      <c r="E133" s="15"/>
      <c r="F133" s="14"/>
      <c r="G133" s="14"/>
      <c r="H133" s="15"/>
      <c r="I133" s="15"/>
      <c r="J133" s="22"/>
      <c r="K133" s="22"/>
      <c r="L133" s="15"/>
      <c r="M133" s="15"/>
      <c r="N133" s="15"/>
      <c r="O133" s="15"/>
      <c r="P133" s="22"/>
      <c r="Q133" s="22"/>
      <c r="R133" s="22"/>
      <c r="S133" s="18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20"/>
    </row>
    <row r="134" spans="1:33" ht="15.75" customHeight="1" x14ac:dyDescent="0.2">
      <c r="A134" s="13"/>
      <c r="B134" s="13"/>
      <c r="C134" s="22"/>
      <c r="D134" s="15"/>
      <c r="E134" s="15"/>
      <c r="F134" s="14"/>
      <c r="G134" s="14"/>
      <c r="H134" s="15"/>
      <c r="I134" s="15"/>
      <c r="J134" s="22"/>
      <c r="K134" s="22"/>
      <c r="L134" s="15"/>
      <c r="M134" s="15"/>
      <c r="N134" s="15"/>
      <c r="O134" s="15"/>
      <c r="P134" s="22"/>
      <c r="Q134" s="22"/>
      <c r="R134" s="22"/>
      <c r="S134" s="18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20"/>
    </row>
    <row r="135" spans="1:33" ht="15.75" customHeight="1" x14ac:dyDescent="0.2">
      <c r="A135" s="13"/>
      <c r="B135" s="13"/>
      <c r="C135" s="22"/>
      <c r="D135" s="15"/>
      <c r="E135" s="15"/>
      <c r="F135" s="14"/>
      <c r="G135" s="14"/>
      <c r="H135" s="15"/>
      <c r="I135" s="15"/>
      <c r="J135" s="22"/>
      <c r="K135" s="22"/>
      <c r="L135" s="15"/>
      <c r="M135" s="15"/>
      <c r="N135" s="15"/>
      <c r="O135" s="15"/>
      <c r="P135" s="22"/>
      <c r="Q135" s="22"/>
      <c r="R135" s="22"/>
      <c r="S135" s="18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20"/>
    </row>
    <row r="136" spans="1:33" ht="15.75" customHeight="1" x14ac:dyDescent="0.2">
      <c r="A136" s="13"/>
      <c r="B136" s="13"/>
      <c r="C136" s="22"/>
      <c r="D136" s="15"/>
      <c r="E136" s="15"/>
      <c r="F136" s="14"/>
      <c r="G136" s="14"/>
      <c r="H136" s="15"/>
      <c r="I136" s="15"/>
      <c r="J136" s="22"/>
      <c r="K136" s="22"/>
      <c r="L136" s="15"/>
      <c r="M136" s="15"/>
      <c r="N136" s="15"/>
      <c r="O136" s="15"/>
      <c r="P136" s="22"/>
      <c r="Q136" s="22"/>
      <c r="R136" s="22"/>
      <c r="S136" s="18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20"/>
    </row>
    <row r="137" spans="1:33" ht="15.75" customHeight="1" x14ac:dyDescent="0.2">
      <c r="A137" s="13"/>
      <c r="B137" s="13"/>
      <c r="C137" s="22"/>
      <c r="D137" s="15"/>
      <c r="E137" s="15"/>
      <c r="F137" s="14"/>
      <c r="G137" s="14"/>
      <c r="H137" s="15"/>
      <c r="I137" s="15"/>
      <c r="J137" s="22"/>
      <c r="K137" s="22"/>
      <c r="L137" s="15"/>
      <c r="M137" s="15"/>
      <c r="N137" s="15"/>
      <c r="O137" s="15"/>
      <c r="P137" s="22"/>
      <c r="Q137" s="22"/>
      <c r="R137" s="22"/>
      <c r="S137" s="18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20"/>
    </row>
    <row r="138" spans="1:33" ht="15.75" customHeight="1" x14ac:dyDescent="0.2">
      <c r="A138" s="13"/>
      <c r="B138" s="13"/>
      <c r="C138" s="22"/>
      <c r="D138" s="15"/>
      <c r="E138" s="15"/>
      <c r="F138" s="14"/>
      <c r="G138" s="14"/>
      <c r="H138" s="15"/>
      <c r="I138" s="15"/>
      <c r="J138" s="22"/>
      <c r="K138" s="22"/>
      <c r="L138" s="15"/>
      <c r="M138" s="15"/>
      <c r="N138" s="15"/>
      <c r="O138" s="15"/>
      <c r="P138" s="22"/>
      <c r="Q138" s="22"/>
      <c r="R138" s="22"/>
      <c r="S138" s="18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20"/>
    </row>
    <row r="139" spans="1:33" ht="15.75" customHeight="1" x14ac:dyDescent="0.2">
      <c r="A139" s="13"/>
      <c r="B139" s="13"/>
      <c r="C139" s="22"/>
      <c r="D139" s="15"/>
      <c r="E139" s="15"/>
      <c r="F139" s="14"/>
      <c r="G139" s="14"/>
      <c r="H139" s="15"/>
      <c r="I139" s="15"/>
      <c r="J139" s="22"/>
      <c r="K139" s="22"/>
      <c r="L139" s="15"/>
      <c r="M139" s="15"/>
      <c r="N139" s="15"/>
      <c r="O139" s="15"/>
      <c r="P139" s="22"/>
      <c r="Q139" s="22"/>
      <c r="R139" s="22"/>
      <c r="S139" s="18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20"/>
    </row>
    <row r="140" spans="1:33" ht="15.75" customHeight="1" x14ac:dyDescent="0.2">
      <c r="A140" s="13"/>
      <c r="B140" s="13"/>
      <c r="C140" s="22"/>
      <c r="D140" s="15"/>
      <c r="E140" s="15"/>
      <c r="F140" s="14"/>
      <c r="G140" s="14"/>
      <c r="H140" s="15"/>
      <c r="I140" s="15"/>
      <c r="J140" s="22"/>
      <c r="K140" s="22"/>
      <c r="L140" s="15"/>
      <c r="M140" s="15"/>
      <c r="N140" s="15"/>
      <c r="O140" s="15"/>
      <c r="P140" s="22"/>
      <c r="Q140" s="22"/>
      <c r="R140" s="22"/>
      <c r="S140" s="18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20"/>
    </row>
    <row r="141" spans="1:33" ht="15.75" customHeight="1" x14ac:dyDescent="0.2">
      <c r="A141" s="13"/>
      <c r="B141" s="13"/>
      <c r="C141" s="22"/>
      <c r="D141" s="15"/>
      <c r="E141" s="15"/>
      <c r="F141" s="14"/>
      <c r="G141" s="14"/>
      <c r="H141" s="15"/>
      <c r="I141" s="15"/>
      <c r="J141" s="22"/>
      <c r="K141" s="22"/>
      <c r="L141" s="15"/>
      <c r="M141" s="15"/>
      <c r="N141" s="15"/>
      <c r="O141" s="15"/>
      <c r="P141" s="22"/>
      <c r="Q141" s="22"/>
      <c r="R141" s="22"/>
      <c r="S141" s="18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20"/>
    </row>
    <row r="142" spans="1:33" ht="15.75" customHeight="1" x14ac:dyDescent="0.2">
      <c r="A142" s="13"/>
      <c r="B142" s="13"/>
      <c r="C142" s="22"/>
      <c r="D142" s="15"/>
      <c r="E142" s="15"/>
      <c r="F142" s="14"/>
      <c r="G142" s="14"/>
      <c r="H142" s="15"/>
      <c r="I142" s="15"/>
      <c r="J142" s="22"/>
      <c r="K142" s="22"/>
      <c r="L142" s="15"/>
      <c r="M142" s="15"/>
      <c r="N142" s="15"/>
      <c r="O142" s="15"/>
      <c r="P142" s="22"/>
      <c r="Q142" s="22"/>
      <c r="R142" s="22"/>
      <c r="S142" s="18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20"/>
    </row>
    <row r="143" spans="1:33" ht="15.75" customHeight="1" x14ac:dyDescent="0.2">
      <c r="A143" s="13"/>
      <c r="B143" s="13"/>
      <c r="C143" s="22"/>
      <c r="D143" s="15"/>
      <c r="E143" s="15"/>
      <c r="F143" s="14"/>
      <c r="G143" s="14"/>
      <c r="H143" s="15"/>
      <c r="I143" s="15"/>
      <c r="J143" s="22"/>
      <c r="K143" s="22"/>
      <c r="L143" s="15"/>
      <c r="M143" s="15"/>
      <c r="N143" s="15"/>
      <c r="O143" s="15"/>
      <c r="P143" s="22"/>
      <c r="Q143" s="22"/>
      <c r="R143" s="22"/>
      <c r="S143" s="18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20"/>
    </row>
    <row r="144" spans="1:33" ht="15.75" customHeight="1" x14ac:dyDescent="0.2">
      <c r="A144" s="13"/>
      <c r="B144" s="13"/>
      <c r="C144" s="22"/>
      <c r="D144" s="15"/>
      <c r="E144" s="15"/>
      <c r="F144" s="14"/>
      <c r="G144" s="14"/>
      <c r="H144" s="15"/>
      <c r="I144" s="15"/>
      <c r="J144" s="22"/>
      <c r="K144" s="22"/>
      <c r="L144" s="15"/>
      <c r="M144" s="15"/>
      <c r="N144" s="15"/>
      <c r="O144" s="15"/>
      <c r="P144" s="22"/>
      <c r="Q144" s="22"/>
      <c r="R144" s="22"/>
      <c r="S144" s="18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20"/>
    </row>
    <row r="145" spans="1:33" ht="15.75" customHeight="1" x14ac:dyDescent="0.2">
      <c r="A145" s="13"/>
      <c r="B145" s="13"/>
      <c r="C145" s="22"/>
      <c r="D145" s="15"/>
      <c r="E145" s="15"/>
      <c r="F145" s="14"/>
      <c r="G145" s="14"/>
      <c r="H145" s="15"/>
      <c r="I145" s="15"/>
      <c r="J145" s="22"/>
      <c r="K145" s="22"/>
      <c r="L145" s="15"/>
      <c r="M145" s="15"/>
      <c r="N145" s="15"/>
      <c r="O145" s="15"/>
      <c r="P145" s="22"/>
      <c r="Q145" s="22"/>
      <c r="R145" s="22"/>
      <c r="S145" s="18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20"/>
    </row>
    <row r="146" spans="1:33" ht="15.75" customHeight="1" x14ac:dyDescent="0.2">
      <c r="A146" s="13"/>
      <c r="B146" s="13"/>
      <c r="C146" s="22"/>
      <c r="D146" s="15"/>
      <c r="E146" s="15"/>
      <c r="F146" s="14"/>
      <c r="G146" s="14"/>
      <c r="H146" s="15"/>
      <c r="I146" s="15"/>
      <c r="J146" s="22"/>
      <c r="K146" s="22"/>
      <c r="L146" s="15"/>
      <c r="M146" s="15"/>
      <c r="N146" s="15"/>
      <c r="O146" s="15"/>
      <c r="P146" s="22"/>
      <c r="Q146" s="22"/>
      <c r="R146" s="22"/>
      <c r="S146" s="18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20"/>
    </row>
    <row r="147" spans="1:33" ht="15.75" customHeight="1" x14ac:dyDescent="0.2">
      <c r="A147" s="13"/>
      <c r="B147" s="13"/>
      <c r="C147" s="22"/>
      <c r="D147" s="15"/>
      <c r="E147" s="15"/>
      <c r="F147" s="14"/>
      <c r="G147" s="14"/>
      <c r="H147" s="15"/>
      <c r="I147" s="15"/>
      <c r="J147" s="22"/>
      <c r="K147" s="22"/>
      <c r="L147" s="15"/>
      <c r="M147" s="15"/>
      <c r="N147" s="15"/>
      <c r="O147" s="15"/>
      <c r="P147" s="22"/>
      <c r="Q147" s="22"/>
      <c r="R147" s="22"/>
      <c r="S147" s="18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20"/>
    </row>
    <row r="148" spans="1:33" ht="15.75" customHeight="1" x14ac:dyDescent="0.2">
      <c r="A148" s="13"/>
      <c r="B148" s="13"/>
      <c r="C148" s="22"/>
      <c r="D148" s="15"/>
      <c r="E148" s="15"/>
      <c r="F148" s="14"/>
      <c r="G148" s="14"/>
      <c r="H148" s="15"/>
      <c r="I148" s="15"/>
      <c r="J148" s="22"/>
      <c r="K148" s="22"/>
      <c r="L148" s="15"/>
      <c r="M148" s="15"/>
      <c r="N148" s="15"/>
      <c r="O148" s="15"/>
      <c r="P148" s="22"/>
      <c r="Q148" s="22"/>
      <c r="R148" s="22"/>
      <c r="S148" s="18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20"/>
    </row>
    <row r="149" spans="1:33" ht="15.75" customHeight="1" x14ac:dyDescent="0.2">
      <c r="A149" s="13"/>
      <c r="B149" s="13"/>
      <c r="C149" s="22"/>
      <c r="D149" s="15"/>
      <c r="E149" s="15"/>
      <c r="F149" s="14"/>
      <c r="G149" s="14"/>
      <c r="H149" s="15"/>
      <c r="I149" s="15"/>
      <c r="J149" s="22"/>
      <c r="K149" s="22"/>
      <c r="L149" s="15"/>
      <c r="M149" s="15"/>
      <c r="N149" s="15"/>
      <c r="O149" s="15"/>
      <c r="P149" s="22"/>
      <c r="Q149" s="22"/>
      <c r="R149" s="22"/>
      <c r="S149" s="18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20"/>
    </row>
    <row r="150" spans="1:33" ht="15.75" customHeight="1" x14ac:dyDescent="0.2">
      <c r="A150" s="13"/>
      <c r="B150" s="13"/>
      <c r="C150" s="22"/>
      <c r="D150" s="15"/>
      <c r="E150" s="15"/>
      <c r="F150" s="14"/>
      <c r="G150" s="14"/>
      <c r="H150" s="15"/>
      <c r="I150" s="15"/>
      <c r="J150" s="22"/>
      <c r="K150" s="22"/>
      <c r="L150" s="15"/>
      <c r="M150" s="15"/>
      <c r="N150" s="15"/>
      <c r="O150" s="15"/>
      <c r="P150" s="22"/>
      <c r="Q150" s="22"/>
      <c r="R150" s="22"/>
      <c r="S150" s="18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20"/>
    </row>
    <row r="151" spans="1:33" ht="15.75" customHeight="1" x14ac:dyDescent="0.2">
      <c r="A151" s="13"/>
      <c r="B151" s="13"/>
      <c r="C151" s="22"/>
      <c r="D151" s="15"/>
      <c r="E151" s="15"/>
      <c r="F151" s="14"/>
      <c r="G151" s="14"/>
      <c r="H151" s="15"/>
      <c r="I151" s="15"/>
      <c r="J151" s="22"/>
      <c r="K151" s="22"/>
      <c r="L151" s="15"/>
      <c r="M151" s="15"/>
      <c r="N151" s="15"/>
      <c r="O151" s="15"/>
      <c r="P151" s="22"/>
      <c r="Q151" s="22"/>
      <c r="R151" s="22"/>
      <c r="S151" s="18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20"/>
    </row>
    <row r="152" spans="1:33" ht="15.75" customHeight="1" x14ac:dyDescent="0.2">
      <c r="A152" s="13"/>
      <c r="B152" s="13"/>
      <c r="C152" s="22"/>
      <c r="D152" s="15"/>
      <c r="E152" s="15"/>
      <c r="F152" s="14"/>
      <c r="G152" s="14"/>
      <c r="H152" s="15"/>
      <c r="I152" s="15"/>
      <c r="J152" s="22"/>
      <c r="K152" s="22"/>
      <c r="L152" s="15"/>
      <c r="M152" s="15"/>
      <c r="N152" s="15"/>
      <c r="O152" s="15"/>
      <c r="P152" s="22"/>
      <c r="Q152" s="22"/>
      <c r="R152" s="22"/>
      <c r="S152" s="18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20"/>
    </row>
    <row r="153" spans="1:33" ht="15.75" customHeight="1" x14ac:dyDescent="0.2">
      <c r="A153" s="13"/>
      <c r="B153" s="13"/>
      <c r="C153" s="22"/>
      <c r="D153" s="15"/>
      <c r="E153" s="15"/>
      <c r="F153" s="14"/>
      <c r="G153" s="14"/>
      <c r="H153" s="15"/>
      <c r="I153" s="15"/>
      <c r="J153" s="22"/>
      <c r="K153" s="22"/>
      <c r="L153" s="15"/>
      <c r="M153" s="15"/>
      <c r="N153" s="15"/>
      <c r="O153" s="15"/>
      <c r="P153" s="22"/>
      <c r="Q153" s="22"/>
      <c r="R153" s="22"/>
      <c r="S153" s="18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20"/>
    </row>
    <row r="154" spans="1:33" ht="15.75" customHeight="1" x14ac:dyDescent="0.2">
      <c r="A154" s="13"/>
      <c r="B154" s="13"/>
      <c r="C154" s="22"/>
      <c r="D154" s="15"/>
      <c r="E154" s="15"/>
      <c r="F154" s="14"/>
      <c r="G154" s="14"/>
      <c r="H154" s="15"/>
      <c r="I154" s="15"/>
      <c r="J154" s="22"/>
      <c r="K154" s="22"/>
      <c r="L154" s="15"/>
      <c r="M154" s="15"/>
      <c r="N154" s="15"/>
      <c r="O154" s="15"/>
      <c r="P154" s="22"/>
      <c r="Q154" s="22"/>
      <c r="R154" s="22"/>
      <c r="S154" s="18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20"/>
    </row>
    <row r="155" spans="1:33" ht="15.75" customHeight="1" x14ac:dyDescent="0.2">
      <c r="A155" s="13"/>
      <c r="B155" s="13"/>
      <c r="C155" s="22"/>
      <c r="D155" s="15"/>
      <c r="E155" s="15"/>
      <c r="F155" s="14"/>
      <c r="G155" s="14"/>
      <c r="H155" s="15"/>
      <c r="I155" s="15"/>
      <c r="J155" s="22"/>
      <c r="K155" s="22"/>
      <c r="L155" s="15"/>
      <c r="M155" s="15"/>
      <c r="N155" s="15"/>
      <c r="O155" s="15"/>
      <c r="P155" s="22"/>
      <c r="Q155" s="22"/>
      <c r="R155" s="22"/>
      <c r="S155" s="18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20"/>
    </row>
    <row r="156" spans="1:33" ht="15.75" customHeight="1" x14ac:dyDescent="0.2">
      <c r="A156" s="13"/>
      <c r="B156" s="13"/>
      <c r="C156" s="22"/>
      <c r="D156" s="15"/>
      <c r="E156" s="15"/>
      <c r="F156" s="14"/>
      <c r="G156" s="14"/>
      <c r="H156" s="15"/>
      <c r="I156" s="15"/>
      <c r="J156" s="22"/>
      <c r="K156" s="22"/>
      <c r="L156" s="15"/>
      <c r="M156" s="15"/>
      <c r="N156" s="15"/>
      <c r="O156" s="15"/>
      <c r="P156" s="22"/>
      <c r="Q156" s="22"/>
      <c r="R156" s="22"/>
      <c r="S156" s="18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20"/>
    </row>
    <row r="157" spans="1:33" ht="15.75" customHeight="1" x14ac:dyDescent="0.2">
      <c r="A157" s="13"/>
      <c r="B157" s="13"/>
      <c r="C157" s="22"/>
      <c r="D157" s="15"/>
      <c r="E157" s="15"/>
      <c r="F157" s="14"/>
      <c r="G157" s="14"/>
      <c r="H157" s="15"/>
      <c r="I157" s="15"/>
      <c r="J157" s="22"/>
      <c r="K157" s="22"/>
      <c r="L157" s="15"/>
      <c r="M157" s="15"/>
      <c r="N157" s="15"/>
      <c r="O157" s="15"/>
      <c r="P157" s="22"/>
      <c r="Q157" s="22"/>
      <c r="R157" s="22"/>
      <c r="S157" s="18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20"/>
    </row>
    <row r="158" spans="1:33" ht="15.75" customHeight="1" x14ac:dyDescent="0.2">
      <c r="A158" s="13"/>
      <c r="B158" s="13"/>
      <c r="C158" s="22"/>
      <c r="D158" s="15"/>
      <c r="E158" s="15"/>
      <c r="F158" s="14"/>
      <c r="G158" s="14"/>
      <c r="H158" s="15"/>
      <c r="I158" s="15"/>
      <c r="J158" s="22"/>
      <c r="K158" s="22"/>
      <c r="L158" s="15"/>
      <c r="M158" s="15"/>
      <c r="N158" s="15"/>
      <c r="O158" s="15"/>
      <c r="P158" s="22"/>
      <c r="Q158" s="22"/>
      <c r="R158" s="22"/>
      <c r="S158" s="18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20"/>
    </row>
    <row r="159" spans="1:33" ht="15.75" customHeight="1" x14ac:dyDescent="0.2">
      <c r="A159" s="13"/>
      <c r="B159" s="13"/>
      <c r="C159" s="22"/>
      <c r="D159" s="15"/>
      <c r="E159" s="15"/>
      <c r="F159" s="14"/>
      <c r="G159" s="14"/>
      <c r="H159" s="15"/>
      <c r="I159" s="15"/>
      <c r="J159" s="22"/>
      <c r="K159" s="22"/>
      <c r="L159" s="15"/>
      <c r="M159" s="15"/>
      <c r="N159" s="15"/>
      <c r="O159" s="15"/>
      <c r="P159" s="22"/>
      <c r="Q159" s="22"/>
      <c r="R159" s="22"/>
      <c r="S159" s="18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20"/>
    </row>
    <row r="160" spans="1:33" ht="15.75" customHeight="1" x14ac:dyDescent="0.2">
      <c r="A160" s="13"/>
      <c r="B160" s="13"/>
      <c r="C160" s="22"/>
      <c r="D160" s="15"/>
      <c r="E160" s="15"/>
      <c r="F160" s="14"/>
      <c r="G160" s="14"/>
      <c r="H160" s="15"/>
      <c r="I160" s="15"/>
      <c r="J160" s="22"/>
      <c r="K160" s="22"/>
      <c r="L160" s="15"/>
      <c r="M160" s="15"/>
      <c r="N160" s="15"/>
      <c r="O160" s="15"/>
      <c r="P160" s="22"/>
      <c r="Q160" s="22"/>
      <c r="R160" s="22"/>
      <c r="S160" s="18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20"/>
    </row>
    <row r="161" spans="1:33" ht="15.75" customHeight="1" x14ac:dyDescent="0.2">
      <c r="A161" s="13"/>
      <c r="B161" s="13"/>
      <c r="C161" s="22"/>
      <c r="D161" s="15"/>
      <c r="E161" s="15"/>
      <c r="F161" s="14"/>
      <c r="G161" s="14"/>
      <c r="H161" s="15"/>
      <c r="I161" s="15"/>
      <c r="J161" s="22"/>
      <c r="K161" s="22"/>
      <c r="L161" s="15"/>
      <c r="M161" s="15"/>
      <c r="N161" s="15"/>
      <c r="O161" s="15"/>
      <c r="P161" s="22"/>
      <c r="Q161" s="22"/>
      <c r="R161" s="22"/>
      <c r="S161" s="18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20"/>
    </row>
    <row r="162" spans="1:33" ht="15.75" customHeight="1" x14ac:dyDescent="0.2">
      <c r="A162" s="13"/>
      <c r="B162" s="13"/>
      <c r="C162" s="22"/>
      <c r="D162" s="15"/>
      <c r="E162" s="15"/>
      <c r="F162" s="14"/>
      <c r="G162" s="14"/>
      <c r="H162" s="15"/>
      <c r="I162" s="15"/>
      <c r="J162" s="22"/>
      <c r="K162" s="22"/>
      <c r="L162" s="15"/>
      <c r="M162" s="15"/>
      <c r="N162" s="15"/>
      <c r="O162" s="15"/>
      <c r="P162" s="22"/>
      <c r="Q162" s="22"/>
      <c r="R162" s="22"/>
      <c r="S162" s="18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20"/>
    </row>
    <row r="163" spans="1:33" ht="15.75" customHeight="1" x14ac:dyDescent="0.2">
      <c r="A163" s="13"/>
      <c r="B163" s="13"/>
      <c r="C163" s="22"/>
      <c r="D163" s="15"/>
      <c r="E163" s="15"/>
      <c r="F163" s="14"/>
      <c r="G163" s="14"/>
      <c r="H163" s="15"/>
      <c r="I163" s="15"/>
      <c r="J163" s="22"/>
      <c r="K163" s="22"/>
      <c r="L163" s="15"/>
      <c r="M163" s="15"/>
      <c r="N163" s="15"/>
      <c r="O163" s="15"/>
      <c r="P163" s="22"/>
      <c r="Q163" s="22"/>
      <c r="R163" s="22"/>
      <c r="S163" s="18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20"/>
    </row>
    <row r="164" spans="1:33" ht="15.75" customHeight="1" x14ac:dyDescent="0.2">
      <c r="A164" s="13"/>
      <c r="B164" s="13"/>
      <c r="C164" s="22"/>
      <c r="D164" s="15"/>
      <c r="E164" s="15"/>
      <c r="F164" s="14"/>
      <c r="G164" s="14"/>
      <c r="H164" s="15"/>
      <c r="I164" s="15"/>
      <c r="J164" s="22"/>
      <c r="K164" s="22"/>
      <c r="L164" s="15"/>
      <c r="M164" s="15"/>
      <c r="N164" s="15"/>
      <c r="O164" s="15"/>
      <c r="P164" s="22"/>
      <c r="Q164" s="22"/>
      <c r="R164" s="22"/>
      <c r="S164" s="18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20"/>
    </row>
    <row r="165" spans="1:33" ht="15.75" customHeight="1" x14ac:dyDescent="0.2">
      <c r="A165" s="13"/>
      <c r="B165" s="13"/>
      <c r="C165" s="22"/>
      <c r="D165" s="15"/>
      <c r="E165" s="15"/>
      <c r="F165" s="14"/>
      <c r="G165" s="14"/>
      <c r="H165" s="15"/>
      <c r="I165" s="15"/>
      <c r="J165" s="22"/>
      <c r="K165" s="22"/>
      <c r="L165" s="15"/>
      <c r="M165" s="15"/>
      <c r="N165" s="15"/>
      <c r="O165" s="15"/>
      <c r="P165" s="22"/>
      <c r="Q165" s="22"/>
      <c r="R165" s="22"/>
      <c r="S165" s="18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20"/>
    </row>
    <row r="166" spans="1:33" ht="15.75" customHeight="1" x14ac:dyDescent="0.2">
      <c r="A166" s="13"/>
      <c r="B166" s="13"/>
      <c r="C166" s="22"/>
      <c r="D166" s="15"/>
      <c r="E166" s="15"/>
      <c r="F166" s="14"/>
      <c r="G166" s="14"/>
      <c r="H166" s="15"/>
      <c r="I166" s="15"/>
      <c r="J166" s="22"/>
      <c r="K166" s="22"/>
      <c r="L166" s="15"/>
      <c r="M166" s="15"/>
      <c r="N166" s="15"/>
      <c r="O166" s="15"/>
      <c r="P166" s="22"/>
      <c r="Q166" s="22"/>
      <c r="R166" s="22"/>
      <c r="S166" s="18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20"/>
    </row>
    <row r="167" spans="1:33" ht="15.75" customHeight="1" x14ac:dyDescent="0.2">
      <c r="A167" s="13"/>
      <c r="B167" s="13"/>
      <c r="C167" s="22"/>
      <c r="D167" s="15"/>
      <c r="E167" s="15"/>
      <c r="F167" s="14"/>
      <c r="G167" s="14"/>
      <c r="H167" s="15"/>
      <c r="I167" s="15"/>
      <c r="J167" s="22"/>
      <c r="K167" s="22"/>
      <c r="L167" s="15"/>
      <c r="M167" s="15"/>
      <c r="N167" s="15"/>
      <c r="O167" s="15"/>
      <c r="P167" s="22"/>
      <c r="Q167" s="22"/>
      <c r="R167" s="22"/>
      <c r="S167" s="18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20"/>
    </row>
    <row r="168" spans="1:33" ht="15.75" customHeight="1" x14ac:dyDescent="0.2">
      <c r="A168" s="13"/>
      <c r="B168" s="13"/>
      <c r="C168" s="22"/>
      <c r="D168" s="15"/>
      <c r="E168" s="15"/>
      <c r="F168" s="14"/>
      <c r="G168" s="14"/>
      <c r="H168" s="15"/>
      <c r="I168" s="15"/>
      <c r="J168" s="22"/>
      <c r="K168" s="22"/>
      <c r="L168" s="15"/>
      <c r="M168" s="15"/>
      <c r="N168" s="15"/>
      <c r="O168" s="15"/>
      <c r="P168" s="22"/>
      <c r="Q168" s="22"/>
      <c r="R168" s="22"/>
      <c r="S168" s="18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20"/>
    </row>
    <row r="169" spans="1:33" ht="15.75" customHeight="1" x14ac:dyDescent="0.2">
      <c r="A169" s="13"/>
      <c r="B169" s="13"/>
      <c r="C169" s="22"/>
      <c r="D169" s="15"/>
      <c r="E169" s="15"/>
      <c r="F169" s="14"/>
      <c r="G169" s="14"/>
      <c r="H169" s="15"/>
      <c r="I169" s="15"/>
      <c r="J169" s="22"/>
      <c r="K169" s="22"/>
      <c r="L169" s="15"/>
      <c r="M169" s="15"/>
      <c r="N169" s="15"/>
      <c r="O169" s="15"/>
      <c r="P169" s="22"/>
      <c r="Q169" s="22"/>
      <c r="R169" s="22"/>
      <c r="S169" s="18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20"/>
    </row>
    <row r="170" spans="1:33" ht="15.75" customHeight="1" x14ac:dyDescent="0.2">
      <c r="A170" s="13"/>
      <c r="B170" s="13"/>
      <c r="C170" s="22"/>
      <c r="D170" s="15"/>
      <c r="E170" s="15"/>
      <c r="F170" s="14"/>
      <c r="G170" s="14"/>
      <c r="H170" s="15"/>
      <c r="I170" s="15"/>
      <c r="J170" s="22"/>
      <c r="K170" s="22"/>
      <c r="L170" s="15"/>
      <c r="M170" s="15"/>
      <c r="N170" s="15"/>
      <c r="O170" s="15"/>
      <c r="P170" s="22"/>
      <c r="Q170" s="22"/>
      <c r="R170" s="22"/>
      <c r="S170" s="18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20"/>
    </row>
    <row r="171" spans="1:33" ht="15.75" customHeight="1" x14ac:dyDescent="0.2">
      <c r="A171" s="13"/>
      <c r="B171" s="13"/>
      <c r="C171" s="22"/>
      <c r="D171" s="15"/>
      <c r="E171" s="15"/>
      <c r="F171" s="14"/>
      <c r="G171" s="14"/>
      <c r="H171" s="15"/>
      <c r="I171" s="15"/>
      <c r="J171" s="22"/>
      <c r="K171" s="22"/>
      <c r="L171" s="15"/>
      <c r="M171" s="15"/>
      <c r="N171" s="15"/>
      <c r="O171" s="15"/>
      <c r="P171" s="22"/>
      <c r="Q171" s="22"/>
      <c r="R171" s="22"/>
      <c r="S171" s="18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20"/>
    </row>
    <row r="172" spans="1:33" ht="15.75" customHeight="1" x14ac:dyDescent="0.2">
      <c r="A172" s="13"/>
      <c r="B172" s="13"/>
      <c r="C172" s="22"/>
      <c r="D172" s="15"/>
      <c r="E172" s="15"/>
      <c r="F172" s="14"/>
      <c r="G172" s="14"/>
      <c r="H172" s="15"/>
      <c r="I172" s="15"/>
      <c r="J172" s="22"/>
      <c r="K172" s="22"/>
      <c r="L172" s="15"/>
      <c r="M172" s="15"/>
      <c r="N172" s="15"/>
      <c r="O172" s="15"/>
      <c r="P172" s="22"/>
      <c r="Q172" s="22"/>
      <c r="R172" s="22"/>
      <c r="S172" s="18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20"/>
    </row>
    <row r="173" spans="1:33" ht="15.75" customHeight="1" x14ac:dyDescent="0.2">
      <c r="A173" s="13"/>
      <c r="B173" s="13"/>
      <c r="C173" s="22"/>
      <c r="D173" s="15"/>
      <c r="E173" s="15"/>
      <c r="F173" s="14"/>
      <c r="G173" s="14"/>
      <c r="H173" s="15"/>
      <c r="I173" s="15"/>
      <c r="J173" s="22"/>
      <c r="K173" s="22"/>
      <c r="L173" s="15"/>
      <c r="M173" s="15"/>
      <c r="N173" s="15"/>
      <c r="O173" s="15"/>
      <c r="P173" s="22"/>
      <c r="Q173" s="22"/>
      <c r="R173" s="22"/>
      <c r="S173" s="18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20"/>
    </row>
    <row r="174" spans="1:33" ht="15.75" customHeight="1" x14ac:dyDescent="0.2">
      <c r="A174" s="13"/>
      <c r="B174" s="13"/>
      <c r="C174" s="22"/>
      <c r="D174" s="15"/>
      <c r="E174" s="15"/>
      <c r="F174" s="14"/>
      <c r="G174" s="14"/>
      <c r="H174" s="15"/>
      <c r="I174" s="15"/>
      <c r="J174" s="22"/>
      <c r="K174" s="22"/>
      <c r="L174" s="15"/>
      <c r="M174" s="15"/>
      <c r="N174" s="15"/>
      <c r="O174" s="15"/>
      <c r="P174" s="22"/>
      <c r="Q174" s="22"/>
      <c r="R174" s="22"/>
      <c r="S174" s="18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20"/>
    </row>
    <row r="175" spans="1:33" ht="15.75" customHeight="1" x14ac:dyDescent="0.2">
      <c r="A175" s="13"/>
      <c r="B175" s="13"/>
      <c r="C175" s="22"/>
      <c r="D175" s="15"/>
      <c r="E175" s="15"/>
      <c r="F175" s="14"/>
      <c r="G175" s="14"/>
      <c r="H175" s="15"/>
      <c r="I175" s="15"/>
      <c r="J175" s="22"/>
      <c r="K175" s="22"/>
      <c r="L175" s="15"/>
      <c r="M175" s="15"/>
      <c r="N175" s="15"/>
      <c r="O175" s="15"/>
      <c r="P175" s="22"/>
      <c r="Q175" s="22"/>
      <c r="R175" s="22"/>
      <c r="S175" s="18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20"/>
    </row>
    <row r="176" spans="1:33" ht="15.75" customHeight="1" x14ac:dyDescent="0.2">
      <c r="A176" s="13"/>
      <c r="B176" s="13"/>
      <c r="C176" s="22"/>
      <c r="D176" s="15"/>
      <c r="E176" s="15"/>
      <c r="F176" s="14"/>
      <c r="G176" s="14"/>
      <c r="H176" s="15"/>
      <c r="I176" s="15"/>
      <c r="J176" s="22"/>
      <c r="K176" s="22"/>
      <c r="L176" s="15"/>
      <c r="M176" s="15"/>
      <c r="N176" s="15"/>
      <c r="O176" s="15"/>
      <c r="P176" s="22"/>
      <c r="Q176" s="22"/>
      <c r="R176" s="22"/>
      <c r="S176" s="18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20"/>
    </row>
    <row r="177" spans="1:33" ht="15.75" customHeight="1" x14ac:dyDescent="0.2">
      <c r="A177" s="13"/>
      <c r="B177" s="13"/>
      <c r="C177" s="22"/>
      <c r="D177" s="15"/>
      <c r="E177" s="15"/>
      <c r="F177" s="14"/>
      <c r="G177" s="14"/>
      <c r="H177" s="15"/>
      <c r="I177" s="15"/>
      <c r="J177" s="22"/>
      <c r="K177" s="22"/>
      <c r="L177" s="15"/>
      <c r="M177" s="15"/>
      <c r="N177" s="15"/>
      <c r="O177" s="15"/>
      <c r="P177" s="22"/>
      <c r="Q177" s="22"/>
      <c r="R177" s="22"/>
      <c r="S177" s="18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20"/>
    </row>
    <row r="178" spans="1:33" ht="15.75" customHeight="1" x14ac:dyDescent="0.2">
      <c r="A178" s="13"/>
      <c r="B178" s="13"/>
      <c r="C178" s="22"/>
      <c r="D178" s="15"/>
      <c r="E178" s="15"/>
      <c r="F178" s="14"/>
      <c r="G178" s="14"/>
      <c r="H178" s="15"/>
      <c r="I178" s="15"/>
      <c r="J178" s="22"/>
      <c r="K178" s="22"/>
      <c r="L178" s="15"/>
      <c r="M178" s="15"/>
      <c r="N178" s="15"/>
      <c r="O178" s="15"/>
      <c r="P178" s="22"/>
      <c r="Q178" s="22"/>
      <c r="R178" s="22"/>
      <c r="S178" s="18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20"/>
    </row>
    <row r="179" spans="1:33" ht="15.75" customHeight="1" x14ac:dyDescent="0.2">
      <c r="A179" s="13"/>
      <c r="B179" s="13"/>
      <c r="C179" s="22"/>
      <c r="D179" s="15"/>
      <c r="E179" s="15"/>
      <c r="F179" s="14"/>
      <c r="G179" s="14"/>
      <c r="H179" s="15"/>
      <c r="I179" s="15"/>
      <c r="J179" s="22"/>
      <c r="K179" s="22"/>
      <c r="L179" s="15"/>
      <c r="M179" s="15"/>
      <c r="N179" s="15"/>
      <c r="O179" s="15"/>
      <c r="P179" s="22"/>
      <c r="Q179" s="22"/>
      <c r="R179" s="22"/>
      <c r="S179" s="18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20"/>
    </row>
    <row r="180" spans="1:33" ht="15.75" customHeight="1" x14ac:dyDescent="0.2">
      <c r="A180" s="13"/>
      <c r="B180" s="13"/>
      <c r="C180" s="22"/>
      <c r="D180" s="15"/>
      <c r="E180" s="15"/>
      <c r="F180" s="14"/>
      <c r="G180" s="14"/>
      <c r="H180" s="15"/>
      <c r="I180" s="15"/>
      <c r="J180" s="22"/>
      <c r="K180" s="22"/>
      <c r="L180" s="15"/>
      <c r="M180" s="15"/>
      <c r="N180" s="15"/>
      <c r="O180" s="15"/>
      <c r="P180" s="22"/>
      <c r="Q180" s="22"/>
      <c r="R180" s="22"/>
      <c r="S180" s="18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20"/>
    </row>
    <row r="181" spans="1:33" ht="15.75" customHeight="1" x14ac:dyDescent="0.2">
      <c r="A181" s="13"/>
      <c r="B181" s="13"/>
      <c r="C181" s="22"/>
      <c r="D181" s="15"/>
      <c r="E181" s="15"/>
      <c r="F181" s="14"/>
      <c r="G181" s="14"/>
      <c r="H181" s="15"/>
      <c r="I181" s="15"/>
      <c r="J181" s="22"/>
      <c r="K181" s="22"/>
      <c r="L181" s="15"/>
      <c r="M181" s="15"/>
      <c r="N181" s="15"/>
      <c r="O181" s="15"/>
      <c r="P181" s="22"/>
      <c r="Q181" s="22"/>
      <c r="R181" s="22"/>
      <c r="S181" s="18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20"/>
    </row>
    <row r="182" spans="1:33" ht="15.75" customHeight="1" x14ac:dyDescent="0.2">
      <c r="A182" s="13"/>
      <c r="B182" s="13"/>
      <c r="C182" s="22"/>
      <c r="D182" s="15"/>
      <c r="E182" s="15"/>
      <c r="F182" s="14"/>
      <c r="G182" s="14"/>
      <c r="H182" s="15"/>
      <c r="I182" s="15"/>
      <c r="J182" s="22"/>
      <c r="K182" s="22"/>
      <c r="L182" s="15"/>
      <c r="M182" s="15"/>
      <c r="N182" s="15"/>
      <c r="O182" s="15"/>
      <c r="P182" s="22"/>
      <c r="Q182" s="22"/>
      <c r="R182" s="22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20"/>
    </row>
    <row r="183" spans="1:33" ht="15.75" customHeight="1" x14ac:dyDescent="0.2">
      <c r="A183" s="13"/>
      <c r="B183" s="13"/>
      <c r="C183" s="22"/>
      <c r="D183" s="15"/>
      <c r="E183" s="15"/>
      <c r="F183" s="14"/>
      <c r="G183" s="14"/>
      <c r="H183" s="15"/>
      <c r="I183" s="15"/>
      <c r="J183" s="22"/>
      <c r="K183" s="22"/>
      <c r="L183" s="15"/>
      <c r="M183" s="15"/>
      <c r="N183" s="15"/>
      <c r="O183" s="15"/>
      <c r="P183" s="22"/>
      <c r="Q183" s="22"/>
      <c r="R183" s="22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20"/>
    </row>
    <row r="184" spans="1:33" ht="15.75" customHeight="1" x14ac:dyDescent="0.2">
      <c r="A184" s="13"/>
      <c r="B184" s="13"/>
      <c r="C184" s="22"/>
      <c r="D184" s="15"/>
      <c r="E184" s="15"/>
      <c r="F184" s="14"/>
      <c r="G184" s="14"/>
      <c r="H184" s="15"/>
      <c r="I184" s="15"/>
      <c r="J184" s="22"/>
      <c r="K184" s="22"/>
      <c r="L184" s="15"/>
      <c r="M184" s="15"/>
      <c r="N184" s="15"/>
      <c r="O184" s="15"/>
      <c r="P184" s="22"/>
      <c r="Q184" s="22"/>
      <c r="R184" s="22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20"/>
    </row>
    <row r="185" spans="1:33" ht="15.75" customHeight="1" x14ac:dyDescent="0.2">
      <c r="A185" s="13"/>
      <c r="B185" s="13"/>
      <c r="C185" s="22"/>
      <c r="D185" s="15"/>
      <c r="E185" s="15"/>
      <c r="F185" s="14"/>
      <c r="G185" s="14"/>
      <c r="H185" s="15"/>
      <c r="I185" s="15"/>
      <c r="J185" s="22"/>
      <c r="K185" s="22"/>
      <c r="L185" s="15"/>
      <c r="M185" s="15"/>
      <c r="N185" s="15"/>
      <c r="O185" s="15"/>
      <c r="P185" s="22"/>
      <c r="Q185" s="22"/>
      <c r="R185" s="22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20"/>
    </row>
    <row r="186" spans="1:33" ht="15.75" customHeight="1" x14ac:dyDescent="0.2">
      <c r="A186" s="13"/>
      <c r="B186" s="13"/>
      <c r="C186" s="22"/>
      <c r="D186" s="15"/>
      <c r="E186" s="15"/>
      <c r="F186" s="14"/>
      <c r="G186" s="14"/>
      <c r="H186" s="15"/>
      <c r="I186" s="15"/>
      <c r="J186" s="22"/>
      <c r="K186" s="22"/>
      <c r="L186" s="15"/>
      <c r="M186" s="15"/>
      <c r="N186" s="15"/>
      <c r="O186" s="15"/>
      <c r="P186" s="22"/>
      <c r="Q186" s="22"/>
      <c r="R186" s="22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20"/>
    </row>
    <row r="187" spans="1:33" ht="15.75" customHeight="1" x14ac:dyDescent="0.2">
      <c r="A187" s="13"/>
      <c r="B187" s="13"/>
      <c r="C187" s="22"/>
      <c r="D187" s="15"/>
      <c r="E187" s="15"/>
      <c r="F187" s="14"/>
      <c r="G187" s="14"/>
      <c r="H187" s="15"/>
      <c r="I187" s="15"/>
      <c r="J187" s="22"/>
      <c r="K187" s="22"/>
      <c r="L187" s="15"/>
      <c r="M187" s="15"/>
      <c r="N187" s="15"/>
      <c r="O187" s="15"/>
      <c r="P187" s="22"/>
      <c r="Q187" s="22"/>
      <c r="R187" s="22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20"/>
    </row>
    <row r="188" spans="1:33" ht="15.75" customHeight="1" x14ac:dyDescent="0.2">
      <c r="A188" s="13"/>
      <c r="B188" s="13"/>
      <c r="C188" s="22"/>
      <c r="D188" s="15"/>
      <c r="E188" s="15"/>
      <c r="F188" s="14"/>
      <c r="G188" s="14"/>
      <c r="H188" s="15"/>
      <c r="I188" s="15"/>
      <c r="J188" s="22"/>
      <c r="K188" s="22"/>
      <c r="L188" s="15"/>
      <c r="M188" s="15"/>
      <c r="N188" s="15"/>
      <c r="O188" s="15"/>
      <c r="P188" s="22"/>
      <c r="Q188" s="22"/>
      <c r="R188" s="22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20"/>
    </row>
    <row r="189" spans="1:33" ht="15.75" customHeight="1" x14ac:dyDescent="0.2">
      <c r="A189" s="13"/>
      <c r="B189" s="13"/>
      <c r="C189" s="22"/>
      <c r="D189" s="15"/>
      <c r="E189" s="15"/>
      <c r="F189" s="14"/>
      <c r="G189" s="14"/>
      <c r="H189" s="15"/>
      <c r="I189" s="15"/>
      <c r="J189" s="22"/>
      <c r="K189" s="22"/>
      <c r="L189" s="15"/>
      <c r="M189" s="15"/>
      <c r="N189" s="15"/>
      <c r="O189" s="15"/>
      <c r="P189" s="22"/>
      <c r="Q189" s="22"/>
      <c r="R189" s="22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20"/>
    </row>
    <row r="190" spans="1:33" ht="15.75" customHeight="1" x14ac:dyDescent="0.2">
      <c r="A190" s="13"/>
      <c r="B190" s="13"/>
      <c r="C190" s="22"/>
      <c r="D190" s="15"/>
      <c r="E190" s="15"/>
      <c r="F190" s="14"/>
      <c r="G190" s="14"/>
      <c r="H190" s="15"/>
      <c r="I190" s="15"/>
      <c r="J190" s="22"/>
      <c r="K190" s="22"/>
      <c r="L190" s="15"/>
      <c r="M190" s="15"/>
      <c r="N190" s="15"/>
      <c r="O190" s="15"/>
      <c r="P190" s="22"/>
      <c r="Q190" s="22"/>
      <c r="R190" s="22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20"/>
    </row>
    <row r="191" spans="1:33" ht="15.75" customHeight="1" x14ac:dyDescent="0.2">
      <c r="A191" s="13"/>
      <c r="B191" s="13"/>
      <c r="C191" s="22"/>
      <c r="D191" s="15"/>
      <c r="E191" s="15"/>
      <c r="F191" s="14"/>
      <c r="G191" s="14"/>
      <c r="H191" s="15"/>
      <c r="I191" s="15"/>
      <c r="J191" s="22"/>
      <c r="K191" s="22"/>
      <c r="L191" s="15"/>
      <c r="M191" s="15"/>
      <c r="N191" s="15"/>
      <c r="O191" s="15"/>
      <c r="P191" s="22"/>
      <c r="Q191" s="22"/>
      <c r="R191" s="22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20"/>
    </row>
    <row r="192" spans="1:33" ht="15.75" customHeight="1" x14ac:dyDescent="0.2">
      <c r="A192" s="13"/>
      <c r="B192" s="13"/>
      <c r="C192" s="22"/>
      <c r="D192" s="15"/>
      <c r="E192" s="15"/>
      <c r="F192" s="14"/>
      <c r="G192" s="14"/>
      <c r="H192" s="15"/>
      <c r="I192" s="15"/>
      <c r="J192" s="22"/>
      <c r="K192" s="22"/>
      <c r="L192" s="15"/>
      <c r="M192" s="15"/>
      <c r="N192" s="15"/>
      <c r="O192" s="15"/>
      <c r="P192" s="22"/>
      <c r="Q192" s="22"/>
      <c r="R192" s="22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20"/>
    </row>
    <row r="193" spans="1:33" ht="15.75" customHeight="1" x14ac:dyDescent="0.2">
      <c r="A193" s="13"/>
      <c r="B193" s="13"/>
      <c r="C193" s="22"/>
      <c r="D193" s="15"/>
      <c r="E193" s="15"/>
      <c r="F193" s="14"/>
      <c r="G193" s="14"/>
      <c r="H193" s="15"/>
      <c r="I193" s="15"/>
      <c r="J193" s="22"/>
      <c r="K193" s="22"/>
      <c r="L193" s="15"/>
      <c r="M193" s="15"/>
      <c r="N193" s="15"/>
      <c r="O193" s="15"/>
      <c r="P193" s="22"/>
      <c r="Q193" s="22"/>
      <c r="R193" s="22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20"/>
    </row>
    <row r="194" spans="1:33" ht="15.75" customHeight="1" x14ac:dyDescent="0.2">
      <c r="A194" s="13"/>
      <c r="B194" s="13"/>
      <c r="C194" s="22"/>
      <c r="D194" s="15"/>
      <c r="E194" s="15"/>
      <c r="F194" s="14"/>
      <c r="G194" s="14"/>
      <c r="H194" s="15"/>
      <c r="I194" s="15"/>
      <c r="J194" s="22"/>
      <c r="K194" s="22"/>
      <c r="L194" s="15"/>
      <c r="M194" s="15"/>
      <c r="N194" s="15"/>
      <c r="O194" s="15"/>
      <c r="P194" s="22"/>
      <c r="Q194" s="22"/>
      <c r="R194" s="22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20"/>
    </row>
    <row r="195" spans="1:33" ht="15.75" customHeight="1" x14ac:dyDescent="0.2">
      <c r="C195" s="22"/>
      <c r="D195" s="15"/>
      <c r="E195" s="15"/>
      <c r="F195" s="14"/>
      <c r="G195" s="14"/>
      <c r="H195" s="15"/>
      <c r="I195" s="15"/>
      <c r="J195" s="22"/>
      <c r="K195" s="22"/>
      <c r="L195" s="15"/>
      <c r="M195" s="15"/>
      <c r="N195" s="15"/>
      <c r="O195" s="15"/>
      <c r="P195" s="22"/>
      <c r="Q195" s="22"/>
      <c r="R195" s="22"/>
      <c r="AG195" s="20"/>
    </row>
    <row r="196" spans="1:33" ht="15.75" customHeight="1" x14ac:dyDescent="0.2">
      <c r="C196" s="22"/>
      <c r="D196" s="15"/>
      <c r="E196" s="15"/>
      <c r="F196" s="14"/>
      <c r="G196" s="14"/>
      <c r="H196" s="15"/>
      <c r="I196" s="15"/>
      <c r="J196" s="22"/>
      <c r="K196" s="22"/>
      <c r="L196" s="15"/>
      <c r="M196" s="15"/>
      <c r="N196" s="15"/>
      <c r="O196" s="15"/>
      <c r="P196" s="22"/>
      <c r="Q196" s="22"/>
      <c r="R196" s="22"/>
      <c r="AG196" s="20"/>
    </row>
    <row r="197" spans="1:33" ht="15.75" customHeight="1" x14ac:dyDescent="0.2">
      <c r="C197" s="22"/>
      <c r="D197" s="22"/>
      <c r="E197" s="22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</row>
    <row r="198" spans="1:33" ht="15.75" customHeight="1" x14ac:dyDescent="0.2">
      <c r="C198" s="22"/>
      <c r="D198" s="22"/>
      <c r="E198" s="22"/>
      <c r="F198" s="22"/>
      <c r="G198" s="22"/>
      <c r="H198" s="22"/>
      <c r="I198" s="22"/>
      <c r="J198" s="22"/>
      <c r="K198" s="22"/>
      <c r="L198" s="22"/>
      <c r="M198" s="22"/>
      <c r="N198" s="22"/>
      <c r="O198" s="22"/>
      <c r="P198" s="22"/>
      <c r="Q198" s="22"/>
      <c r="R198" s="22"/>
    </row>
    <row r="199" spans="1:33" ht="15.75" customHeight="1" x14ac:dyDescent="0.2">
      <c r="C199" s="22"/>
      <c r="D199" s="22"/>
      <c r="E199" s="22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</row>
    <row r="200" spans="1:33" ht="15.75" customHeight="1" x14ac:dyDescent="0.2">
      <c r="C200" s="22"/>
      <c r="D200" s="22"/>
      <c r="E200" s="22"/>
      <c r="F200" s="22"/>
      <c r="G200" s="22"/>
      <c r="H200" s="22"/>
      <c r="I200" s="22"/>
      <c r="J200" s="22"/>
      <c r="K200" s="22"/>
      <c r="L200" s="22"/>
      <c r="M200" s="22"/>
      <c r="N200" s="22"/>
      <c r="O200" s="22"/>
      <c r="P200" s="22"/>
      <c r="Q200" s="22"/>
      <c r="R200" s="22"/>
    </row>
    <row r="201" spans="1:33" ht="15.75" customHeight="1" x14ac:dyDescent="0.2">
      <c r="C201" s="22"/>
      <c r="D201" s="22"/>
      <c r="E201" s="22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</row>
    <row r="202" spans="1:33" ht="15.75" customHeight="1" x14ac:dyDescent="0.2">
      <c r="C202" s="22"/>
      <c r="D202" s="22"/>
      <c r="E202" s="22"/>
      <c r="F202" s="22"/>
      <c r="G202" s="22"/>
      <c r="H202" s="22"/>
      <c r="I202" s="22"/>
      <c r="J202" s="22"/>
      <c r="K202" s="22"/>
      <c r="L202" s="22"/>
      <c r="M202" s="22"/>
      <c r="N202" s="22"/>
      <c r="O202" s="22"/>
      <c r="P202" s="22"/>
      <c r="Q202" s="22"/>
      <c r="R202" s="22"/>
    </row>
    <row r="203" spans="1:33" ht="15.75" customHeight="1" x14ac:dyDescent="0.2">
      <c r="C203" s="22"/>
      <c r="D203" s="22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</row>
    <row r="204" spans="1:33" ht="15.75" customHeight="1" x14ac:dyDescent="0.2">
      <c r="C204" s="22"/>
      <c r="D204" s="22"/>
      <c r="E204" s="22"/>
      <c r="F204" s="22"/>
      <c r="G204" s="22"/>
      <c r="H204" s="22"/>
      <c r="I204" s="22"/>
      <c r="J204" s="22"/>
      <c r="K204" s="22"/>
      <c r="L204" s="22"/>
      <c r="M204" s="22"/>
      <c r="N204" s="22"/>
      <c r="O204" s="22"/>
      <c r="P204" s="22"/>
      <c r="Q204" s="22"/>
      <c r="R204" s="22"/>
    </row>
    <row r="205" spans="1:33" ht="15.75" customHeight="1" x14ac:dyDescent="0.2">
      <c r="C205" s="22"/>
      <c r="D205" s="22"/>
      <c r="E205" s="22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</row>
    <row r="206" spans="1:33" ht="15.75" customHeight="1" x14ac:dyDescent="0.2">
      <c r="C206" s="22"/>
      <c r="D206" s="22"/>
      <c r="E206" s="22"/>
      <c r="F206" s="22"/>
      <c r="G206" s="22"/>
      <c r="H206" s="22"/>
      <c r="I206" s="22"/>
      <c r="J206" s="22"/>
      <c r="K206" s="22"/>
      <c r="L206" s="22"/>
      <c r="M206" s="22"/>
      <c r="N206" s="22"/>
      <c r="O206" s="22"/>
      <c r="P206" s="22"/>
      <c r="Q206" s="22"/>
      <c r="R206" s="22"/>
    </row>
    <row r="207" spans="1:33" ht="15.75" customHeight="1" x14ac:dyDescent="0.2">
      <c r="C207" s="22"/>
      <c r="D207" s="22"/>
      <c r="E207" s="22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</row>
    <row r="208" spans="1:33" ht="15.75" customHeight="1" x14ac:dyDescent="0.2">
      <c r="C208" s="22"/>
      <c r="D208" s="22"/>
      <c r="E208" s="22"/>
      <c r="F208" s="22"/>
      <c r="G208" s="22"/>
      <c r="H208" s="22"/>
      <c r="I208" s="22"/>
      <c r="J208" s="22"/>
      <c r="K208" s="22"/>
      <c r="L208" s="22"/>
      <c r="M208" s="22"/>
      <c r="N208" s="22"/>
      <c r="O208" s="22"/>
      <c r="P208" s="22"/>
      <c r="Q208" s="22"/>
      <c r="R208" s="22"/>
    </row>
    <row r="209" spans="3:18" ht="15.75" customHeight="1" x14ac:dyDescent="0.2">
      <c r="C209" s="22"/>
      <c r="D209" s="22"/>
      <c r="E209" s="22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</row>
    <row r="210" spans="3:18" ht="15.75" customHeight="1" x14ac:dyDescent="0.2">
      <c r="C210" s="22"/>
      <c r="D210" s="22"/>
      <c r="E210" s="22"/>
      <c r="F210" s="22"/>
      <c r="G210" s="22"/>
      <c r="H210" s="22"/>
      <c r="I210" s="22"/>
      <c r="J210" s="22"/>
      <c r="K210" s="22"/>
      <c r="L210" s="22"/>
      <c r="M210" s="22"/>
      <c r="N210" s="22"/>
      <c r="O210" s="22"/>
      <c r="P210" s="22"/>
      <c r="Q210" s="22"/>
      <c r="R210" s="22"/>
    </row>
    <row r="211" spans="3:18" ht="15.75" customHeight="1" x14ac:dyDescent="0.2">
      <c r="C211" s="22"/>
      <c r="D211" s="22"/>
      <c r="E211" s="22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</row>
    <row r="212" spans="3:18" ht="15.75" customHeight="1" x14ac:dyDescent="0.2">
      <c r="C212" s="22"/>
      <c r="D212" s="22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  <c r="R212" s="22"/>
    </row>
    <row r="213" spans="3:18" ht="15.75" customHeight="1" x14ac:dyDescent="0.2">
      <c r="C213" s="22"/>
      <c r="D213" s="22"/>
      <c r="E213" s="22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</row>
    <row r="214" spans="3:18" ht="15.75" customHeight="1" x14ac:dyDescent="0.2">
      <c r="C214" s="22"/>
      <c r="D214" s="22"/>
      <c r="E214" s="22"/>
      <c r="F214" s="22"/>
      <c r="G214" s="22"/>
      <c r="H214" s="22"/>
      <c r="I214" s="22"/>
      <c r="J214" s="22"/>
      <c r="K214" s="22"/>
      <c r="L214" s="22"/>
      <c r="M214" s="22"/>
      <c r="N214" s="22"/>
      <c r="O214" s="22"/>
      <c r="P214" s="22"/>
      <c r="Q214" s="22"/>
      <c r="R214" s="22"/>
    </row>
    <row r="215" spans="3:18" ht="15.75" customHeight="1" x14ac:dyDescent="0.2">
      <c r="C215" s="22"/>
      <c r="D215" s="22"/>
      <c r="E215" s="22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</row>
    <row r="216" spans="3:18" ht="15.75" customHeight="1" x14ac:dyDescent="0.2">
      <c r="C216" s="22"/>
      <c r="D216" s="22"/>
      <c r="E216" s="22"/>
      <c r="F216" s="22"/>
      <c r="G216" s="22"/>
      <c r="H216" s="22"/>
      <c r="I216" s="22"/>
      <c r="J216" s="22"/>
      <c r="K216" s="22"/>
      <c r="L216" s="22"/>
      <c r="M216" s="22"/>
      <c r="N216" s="22"/>
      <c r="O216" s="22"/>
      <c r="P216" s="22"/>
      <c r="Q216" s="22"/>
      <c r="R216" s="22"/>
    </row>
    <row r="217" spans="3:18" ht="15.75" customHeight="1" x14ac:dyDescent="0.2">
      <c r="C217" s="22"/>
      <c r="D217" s="22"/>
      <c r="E217" s="22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</row>
    <row r="218" spans="3:18" ht="15.75" customHeight="1" x14ac:dyDescent="0.2">
      <c r="C218" s="22"/>
      <c r="D218" s="22"/>
      <c r="E218" s="22"/>
      <c r="F218" s="22"/>
      <c r="G218" s="22"/>
      <c r="H218" s="22"/>
      <c r="I218" s="22"/>
      <c r="J218" s="22"/>
      <c r="K218" s="22"/>
      <c r="L218" s="22"/>
      <c r="M218" s="22"/>
      <c r="N218" s="22"/>
      <c r="O218" s="22"/>
      <c r="P218" s="22"/>
      <c r="Q218" s="22"/>
      <c r="R218" s="22"/>
    </row>
    <row r="219" spans="3:18" ht="15.75" customHeight="1" x14ac:dyDescent="0.2">
      <c r="C219" s="22"/>
      <c r="D219" s="22"/>
      <c r="E219" s="22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</row>
    <row r="220" spans="3:18" ht="15.75" customHeight="1" x14ac:dyDescent="0.2">
      <c r="C220" s="22"/>
      <c r="D220" s="22"/>
      <c r="E220" s="22"/>
      <c r="F220" s="22"/>
      <c r="G220" s="22"/>
      <c r="H220" s="22"/>
      <c r="I220" s="22"/>
      <c r="J220" s="22"/>
      <c r="K220" s="22"/>
      <c r="L220" s="22"/>
      <c r="M220" s="22"/>
      <c r="N220" s="22"/>
      <c r="O220" s="22"/>
      <c r="P220" s="22"/>
      <c r="Q220" s="22"/>
      <c r="R220" s="22"/>
    </row>
    <row r="221" spans="3:18" ht="15.75" customHeight="1" x14ac:dyDescent="0.15"/>
    <row r="222" spans="3:18" ht="15.75" customHeight="1" x14ac:dyDescent="0.15"/>
    <row r="223" spans="3:18" ht="15.75" customHeight="1" x14ac:dyDescent="0.15"/>
    <row r="224" spans="3:18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AG1000"/>
  <sheetViews>
    <sheetView tabSelected="1" workbookViewId="0">
      <pane xSplit="2" ySplit="3" topLeftCell="C4" activePane="bottomRight" state="frozen"/>
      <selection activeCell="C4" sqref="C4:XFD31"/>
      <selection pane="topRight" activeCell="C4" sqref="C4:XFD31"/>
      <selection pane="bottomLeft" activeCell="C4" sqref="C4:XFD31"/>
      <selection pane="bottomRight" activeCell="C4" sqref="C4:XFD31"/>
    </sheetView>
  </sheetViews>
  <sheetFormatPr baseColWidth="10" defaultColWidth="14.5" defaultRowHeight="15" customHeight="1" x14ac:dyDescent="0.15"/>
  <cols>
    <col min="1" max="1" width="14.83203125" customWidth="1"/>
    <col min="2" max="2" width="23.832031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6.83203125" customWidth="1"/>
    <col min="16" max="16" width="11" customWidth="1"/>
    <col min="17" max="18" width="8.5" customWidth="1"/>
    <col min="19" max="19" width="8.33203125" customWidth="1"/>
    <col min="20" max="20" width="11.5" customWidth="1"/>
    <col min="21" max="21" width="13.33203125" customWidth="1"/>
    <col min="22" max="22" width="13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29" t="str">
        <f ca="1">IFERROR(__xludf.DUMMYFUNCTION("IFERROR(VLOOKUP(B2,IMPORTRANGE(""https://docs.google.com/spreadsheets/d/1x0DhHglkXKoEBOD2MBsuK_EyIr1ouxD2ftIpqOYFa-k/edit?usp=sharing"",""OllieShops-SKU-Specific Info!B1:BJ7000""),4,FALSE),"""")"),"Ilyapa Matte Black Kitchen Cabinet Knobs - Round Drawer Handles - 25 Pack of Kitchen Cabinet Hardware")</f>
        <v>Ilyapa Matte Black Kitchen Cabinet Knobs - Round Drawer Handles - 25 Pack of Kitchen Cabinet Hardware</v>
      </c>
      <c r="B1" s="30"/>
      <c r="C1" s="31" t="s">
        <v>0</v>
      </c>
      <c r="D1" s="33" t="s">
        <v>1</v>
      </c>
      <c r="E1" s="33" t="s">
        <v>2</v>
      </c>
      <c r="F1" s="35" t="s">
        <v>3</v>
      </c>
      <c r="G1" s="35" t="s">
        <v>4</v>
      </c>
      <c r="H1" s="36" t="s">
        <v>5</v>
      </c>
      <c r="I1" s="33" t="s">
        <v>6</v>
      </c>
      <c r="J1" s="33" t="s">
        <v>7</v>
      </c>
      <c r="K1" s="33" t="s">
        <v>8</v>
      </c>
      <c r="L1" s="33" t="s">
        <v>9</v>
      </c>
      <c r="M1" s="40" t="s">
        <v>10</v>
      </c>
      <c r="N1" s="41" t="s">
        <v>11</v>
      </c>
      <c r="O1" s="33" t="s">
        <v>12</v>
      </c>
      <c r="P1" s="33" t="s">
        <v>13</v>
      </c>
      <c r="Q1" s="33" t="s">
        <v>14</v>
      </c>
      <c r="R1" s="33" t="s">
        <v>15</v>
      </c>
      <c r="S1" s="47" t="s">
        <v>16</v>
      </c>
      <c r="T1" s="42" t="s">
        <v>17</v>
      </c>
      <c r="U1" s="42" t="s">
        <v>18</v>
      </c>
      <c r="V1" s="42" t="s">
        <v>19</v>
      </c>
      <c r="W1" s="42" t="s">
        <v>20</v>
      </c>
      <c r="X1" s="42" t="s">
        <v>21</v>
      </c>
      <c r="Y1" s="42" t="s">
        <v>22</v>
      </c>
      <c r="Z1" s="42" t="s">
        <v>23</v>
      </c>
      <c r="AA1" s="42" t="s">
        <v>24</v>
      </c>
      <c r="AB1" s="42" t="s">
        <v>25</v>
      </c>
      <c r="AC1" s="42" t="s">
        <v>26</v>
      </c>
      <c r="AD1" s="44" t="s">
        <v>27</v>
      </c>
      <c r="AE1" s="45" t="s">
        <v>28</v>
      </c>
      <c r="AF1" s="46" t="s">
        <v>29</v>
      </c>
      <c r="AG1" s="45" t="s">
        <v>30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IFERROR(__xludf.DUMMYFUNCTION("IFERROR(VLOOKUP(B2,IMPORTRANGE(""https://docs.google.com/spreadsheets/d/1x0DhHglkXKoEBOD2MBsuK_EyIr1ouxD2ftIpqOYFa-k/edit?usp=sharing"",""OllieShops-SKU-Specific Info!B1:BJ7000""),3,FALSE),"""")"),"B07XLNPK6C")</f>
        <v>B07XLNPK6C</v>
      </c>
      <c r="B2" s="3" t="s">
        <v>131</v>
      </c>
      <c r="C2" s="32"/>
      <c r="D2" s="34"/>
      <c r="E2" s="32"/>
      <c r="F2" s="34"/>
      <c r="G2" s="34"/>
      <c r="H2" s="37"/>
      <c r="I2" s="34"/>
      <c r="J2" s="34"/>
      <c r="K2" s="37"/>
      <c r="L2" s="37"/>
      <c r="M2" s="37"/>
      <c r="N2" s="34"/>
      <c r="O2" s="34"/>
      <c r="P2" s="32"/>
      <c r="Q2" s="34"/>
      <c r="R2" s="34"/>
      <c r="S2" s="30"/>
      <c r="T2" s="30"/>
      <c r="U2" s="43"/>
      <c r="V2" s="43"/>
      <c r="W2" s="30"/>
      <c r="X2" s="30"/>
      <c r="Y2" s="30"/>
      <c r="Z2" s="30"/>
      <c r="AA2" s="43"/>
      <c r="AB2" s="43"/>
      <c r="AC2" s="43"/>
      <c r="AD2" s="43"/>
      <c r="AE2" s="30"/>
      <c r="AF2" s="30"/>
      <c r="AG2" s="30"/>
    </row>
    <row r="3" spans="1:33" ht="16" x14ac:dyDescent="0.15">
      <c r="A3" s="38" t="s">
        <v>32</v>
      </c>
      <c r="B3" s="39"/>
      <c r="C3" s="4">
        <f>((AE31+AF31)/0.85)*-1</f>
        <v>7.6549019607843132</v>
      </c>
      <c r="D3" s="5">
        <f>SUM(D4:D99763)</f>
        <v>19</v>
      </c>
      <c r="E3" s="5"/>
      <c r="F3" s="6">
        <f t="shared" ref="F3:G3" si="0">SUM(F4:F99763)</f>
        <v>413.81</v>
      </c>
      <c r="G3" s="6">
        <f t="shared" si="0"/>
        <v>0</v>
      </c>
      <c r="H3" s="7">
        <f>G3/F3*-1</f>
        <v>0</v>
      </c>
      <c r="I3" s="8">
        <f>J3/F3</f>
        <v>0.54606931622201815</v>
      </c>
      <c r="J3" s="6">
        <f>SUM(J4:J99763)</f>
        <v>225.96894374583331</v>
      </c>
      <c r="K3" s="6">
        <f>J3/D3</f>
        <v>11.893102302412279</v>
      </c>
      <c r="L3" s="5"/>
      <c r="M3" s="9"/>
      <c r="N3" s="10"/>
      <c r="O3" s="5" t="str">
        <f ca="1">IFERROR(__xludf.DUMMYFUNCTION("IFERROR(VLOOKUP(B2,IMPORTRANGE(""https://docs.google.com/spreadsheets/d/1owCo6kL_VFQ5nPTdNogErmCBLjNiktT1m3SzTrxu3R0/edit#gid=2146806407"",""Ollie Shops - Compiled!b1:g5000""),2,FALSE),"""")"),"")</f>
        <v/>
      </c>
      <c r="P3" s="5"/>
      <c r="Q3" s="11"/>
      <c r="R3" s="11"/>
      <c r="S3" s="23"/>
      <c r="T3" s="10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10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10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5">
        <f>SUM(W4:W99763)</f>
        <v>0</v>
      </c>
      <c r="X3" s="7">
        <f>AVERAGE(X4:X99763)</f>
        <v>0</v>
      </c>
      <c r="Y3" s="6">
        <f>ROUND(AVERAGE(Y4:Y99763),2)</f>
        <v>0</v>
      </c>
      <c r="Z3" s="5"/>
      <c r="AA3" s="5"/>
      <c r="AB3" s="5"/>
      <c r="AC3" s="5"/>
      <c r="AD3" s="5"/>
      <c r="AE3" s="12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Info!B2:BZ7000""),36,false)),"""")*-1"),-0.253820235703125)</f>
        <v>-0.25382023570312501</v>
      </c>
      <c r="AG3" s="6">
        <f>SUM(AG4:AG99763)</f>
        <v>0</v>
      </c>
    </row>
    <row r="4" spans="1:33" s="52" customFormat="1" ht="15.75" hidden="1" customHeight="1" x14ac:dyDescent="0.2">
      <c r="A4" s="13" t="s">
        <v>33</v>
      </c>
      <c r="B4" s="13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48"/>
      <c r="T4" s="48"/>
      <c r="U4" s="49"/>
      <c r="V4" s="54"/>
      <c r="W4" s="48"/>
      <c r="X4" s="48"/>
      <c r="Y4" s="48"/>
      <c r="Z4" s="48"/>
      <c r="AA4" s="48"/>
      <c r="AB4" s="51"/>
      <c r="AC4" s="48"/>
      <c r="AD4" s="48"/>
      <c r="AE4" s="48"/>
      <c r="AF4" s="48"/>
      <c r="AG4" s="48"/>
    </row>
    <row r="5" spans="1:33" s="52" customFormat="1" ht="15.75" hidden="1" customHeight="1" x14ac:dyDescent="0.2">
      <c r="A5" s="13" t="s">
        <v>34</v>
      </c>
      <c r="B5" s="13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48"/>
      <c r="T5" s="48"/>
      <c r="U5" s="49"/>
      <c r="V5" s="54"/>
      <c r="W5" s="48"/>
      <c r="X5" s="48"/>
      <c r="Y5" s="48"/>
      <c r="Z5" s="48"/>
      <c r="AA5" s="48"/>
      <c r="AB5" s="51"/>
      <c r="AC5" s="48"/>
      <c r="AD5" s="48"/>
      <c r="AE5" s="48"/>
      <c r="AF5" s="48"/>
      <c r="AG5" s="48"/>
    </row>
    <row r="6" spans="1:33" s="52" customFormat="1" ht="15.75" hidden="1" customHeight="1" x14ac:dyDescent="0.2">
      <c r="A6" s="13" t="s">
        <v>35</v>
      </c>
      <c r="B6" s="13"/>
      <c r="C6" s="17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48"/>
      <c r="T6" s="48"/>
      <c r="U6" s="49"/>
      <c r="V6" s="54"/>
      <c r="W6" s="48"/>
      <c r="X6" s="48"/>
      <c r="Y6" s="48"/>
      <c r="Z6" s="48"/>
      <c r="AA6" s="48"/>
      <c r="AB6" s="51"/>
      <c r="AC6" s="48"/>
      <c r="AD6" s="48"/>
      <c r="AE6" s="48"/>
      <c r="AF6" s="48"/>
      <c r="AG6" s="48"/>
    </row>
    <row r="7" spans="1:33" s="52" customFormat="1" ht="15.75" hidden="1" customHeight="1" x14ac:dyDescent="0.2">
      <c r="A7" s="13" t="s">
        <v>36</v>
      </c>
      <c r="B7" s="13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48"/>
      <c r="T7" s="48"/>
      <c r="U7" s="49"/>
      <c r="V7" s="54"/>
      <c r="W7" s="48"/>
      <c r="X7" s="48"/>
      <c r="Y7" s="48"/>
      <c r="Z7" s="48"/>
      <c r="AA7" s="48"/>
      <c r="AB7" s="51"/>
      <c r="AC7" s="48"/>
      <c r="AD7" s="48"/>
      <c r="AE7" s="48"/>
      <c r="AF7" s="48"/>
      <c r="AG7" s="48"/>
    </row>
    <row r="8" spans="1:33" s="52" customFormat="1" ht="15.75" hidden="1" customHeight="1" x14ac:dyDescent="0.2">
      <c r="A8" s="13" t="s">
        <v>37</v>
      </c>
      <c r="B8" s="13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48"/>
      <c r="T8" s="48"/>
      <c r="U8" s="49"/>
      <c r="V8" s="54"/>
      <c r="W8" s="48"/>
      <c r="X8" s="48"/>
      <c r="Y8" s="48"/>
      <c r="Z8" s="48"/>
      <c r="AA8" s="48"/>
      <c r="AB8" s="51"/>
      <c r="AC8" s="48"/>
      <c r="AD8" s="48"/>
      <c r="AE8" s="48"/>
      <c r="AF8" s="48"/>
      <c r="AG8" s="48"/>
    </row>
    <row r="9" spans="1:33" s="52" customFormat="1" ht="15.75" hidden="1" customHeight="1" x14ac:dyDescent="0.2">
      <c r="A9" s="13" t="s">
        <v>38</v>
      </c>
      <c r="B9" s="13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48"/>
      <c r="T9" s="48"/>
      <c r="U9" s="49"/>
      <c r="V9" s="54"/>
      <c r="W9" s="48"/>
      <c r="X9" s="48"/>
      <c r="Y9" s="48"/>
      <c r="Z9" s="48"/>
      <c r="AA9" s="48"/>
      <c r="AB9" s="51"/>
      <c r="AC9" s="48"/>
      <c r="AD9" s="48"/>
      <c r="AE9" s="48"/>
      <c r="AF9" s="48"/>
      <c r="AG9" s="48"/>
    </row>
    <row r="10" spans="1:33" s="52" customFormat="1" ht="15.75" hidden="1" customHeight="1" x14ac:dyDescent="0.2">
      <c r="A10" s="13" t="s">
        <v>39</v>
      </c>
      <c r="B10" s="13"/>
      <c r="C10" s="17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48"/>
      <c r="T10" s="48"/>
      <c r="U10" s="49"/>
      <c r="V10" s="54"/>
      <c r="W10" s="48"/>
      <c r="X10" s="48"/>
      <c r="Y10" s="48"/>
      <c r="Z10" s="48"/>
      <c r="AA10" s="48"/>
      <c r="AB10" s="51"/>
      <c r="AC10" s="48"/>
      <c r="AD10" s="48"/>
      <c r="AE10" s="48"/>
      <c r="AF10" s="48"/>
      <c r="AG10" s="48"/>
    </row>
    <row r="11" spans="1:33" s="52" customFormat="1" ht="15.75" hidden="1" customHeight="1" x14ac:dyDescent="0.2">
      <c r="A11" s="13" t="s">
        <v>40</v>
      </c>
      <c r="B11" s="13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48"/>
      <c r="T11" s="48"/>
      <c r="U11" s="49"/>
      <c r="V11" s="54"/>
      <c r="W11" s="48"/>
      <c r="X11" s="48"/>
      <c r="Y11" s="48"/>
      <c r="Z11" s="48"/>
      <c r="AA11" s="48"/>
      <c r="AB11" s="51"/>
      <c r="AC11" s="48"/>
      <c r="AD11" s="48"/>
      <c r="AE11" s="48"/>
      <c r="AF11" s="48"/>
      <c r="AG11" s="48"/>
    </row>
    <row r="12" spans="1:33" s="52" customFormat="1" ht="15.75" hidden="1" customHeight="1" x14ac:dyDescent="0.2">
      <c r="A12" s="13" t="s">
        <v>41</v>
      </c>
      <c r="B12" s="13"/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48"/>
      <c r="T12" s="48"/>
      <c r="U12" s="49"/>
      <c r="V12" s="54"/>
      <c r="W12" s="48"/>
      <c r="X12" s="48"/>
      <c r="Y12" s="48"/>
      <c r="Z12" s="48"/>
      <c r="AA12" s="48"/>
      <c r="AB12" s="51"/>
      <c r="AC12" s="48"/>
      <c r="AD12" s="48"/>
      <c r="AE12" s="48"/>
      <c r="AF12" s="48"/>
      <c r="AG12" s="48"/>
    </row>
    <row r="13" spans="1:33" s="52" customFormat="1" ht="15.75" hidden="1" customHeight="1" x14ac:dyDescent="0.2">
      <c r="A13" s="13" t="s">
        <v>42</v>
      </c>
      <c r="B13" s="13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48"/>
      <c r="T13" s="48"/>
      <c r="U13" s="49"/>
      <c r="V13" s="54"/>
      <c r="W13" s="48"/>
      <c r="X13" s="48"/>
      <c r="Y13" s="48"/>
      <c r="Z13" s="48"/>
      <c r="AA13" s="48"/>
      <c r="AB13" s="51"/>
      <c r="AC13" s="48"/>
      <c r="AD13" s="48"/>
      <c r="AE13" s="48"/>
      <c r="AF13" s="48"/>
      <c r="AG13" s="48"/>
    </row>
    <row r="14" spans="1:33" s="52" customFormat="1" ht="15.75" hidden="1" customHeight="1" x14ac:dyDescent="0.2">
      <c r="A14" s="13" t="s">
        <v>43</v>
      </c>
      <c r="B14" s="13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48"/>
      <c r="T14" s="48"/>
      <c r="U14" s="49"/>
      <c r="V14" s="54"/>
      <c r="W14" s="48"/>
      <c r="X14" s="48"/>
      <c r="Y14" s="48"/>
      <c r="Z14" s="48"/>
      <c r="AA14" s="48"/>
      <c r="AB14" s="51"/>
      <c r="AC14" s="48"/>
      <c r="AD14" s="48"/>
      <c r="AE14" s="48"/>
      <c r="AF14" s="48"/>
      <c r="AG14" s="48"/>
    </row>
    <row r="15" spans="1:33" s="52" customFormat="1" ht="15.75" hidden="1" customHeight="1" x14ac:dyDescent="0.2">
      <c r="A15" s="13" t="s">
        <v>44</v>
      </c>
      <c r="B15" s="13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48"/>
      <c r="T15" s="48"/>
      <c r="U15" s="49"/>
      <c r="V15" s="54"/>
      <c r="W15" s="48"/>
      <c r="X15" s="48"/>
      <c r="Y15" s="48"/>
      <c r="Z15" s="48"/>
      <c r="AA15" s="48"/>
      <c r="AB15" s="51"/>
      <c r="AC15" s="48"/>
      <c r="AD15" s="48"/>
      <c r="AE15" s="48"/>
      <c r="AF15" s="48"/>
      <c r="AG15" s="48"/>
    </row>
    <row r="16" spans="1:33" s="52" customFormat="1" ht="15.75" hidden="1" customHeight="1" x14ac:dyDescent="0.2">
      <c r="A16" s="13" t="s">
        <v>45</v>
      </c>
      <c r="B16" s="13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48"/>
      <c r="T16" s="48"/>
      <c r="U16" s="49"/>
      <c r="V16" s="54"/>
      <c r="W16" s="48"/>
      <c r="X16" s="48"/>
      <c r="Y16" s="48"/>
      <c r="Z16" s="48"/>
      <c r="AA16" s="48"/>
      <c r="AB16" s="51"/>
      <c r="AC16" s="48"/>
      <c r="AD16" s="48"/>
      <c r="AE16" s="48"/>
      <c r="AF16" s="48"/>
      <c r="AG16" s="48"/>
    </row>
    <row r="17" spans="1:33" s="52" customFormat="1" ht="15.75" hidden="1" customHeight="1" x14ac:dyDescent="0.2">
      <c r="A17" s="13" t="s">
        <v>46</v>
      </c>
      <c r="B17" s="13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48"/>
      <c r="T17" s="48"/>
      <c r="U17" s="49"/>
      <c r="V17" s="54"/>
      <c r="W17" s="48"/>
      <c r="X17" s="48"/>
      <c r="Y17" s="48"/>
      <c r="Z17" s="48"/>
      <c r="AA17" s="48"/>
      <c r="AB17" s="51"/>
      <c r="AC17" s="48"/>
      <c r="AD17" s="48"/>
      <c r="AE17" s="48"/>
      <c r="AF17" s="48"/>
      <c r="AG17" s="48"/>
    </row>
    <row r="18" spans="1:33" s="52" customFormat="1" ht="15.75" hidden="1" customHeight="1" x14ac:dyDescent="0.2">
      <c r="A18" s="13" t="s">
        <v>47</v>
      </c>
      <c r="B18" s="13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48"/>
      <c r="T18" s="48"/>
      <c r="U18" s="49"/>
      <c r="V18" s="54"/>
      <c r="W18" s="48"/>
      <c r="X18" s="48"/>
      <c r="Y18" s="48"/>
      <c r="Z18" s="48"/>
      <c r="AA18" s="48"/>
      <c r="AB18" s="51"/>
      <c r="AC18" s="48"/>
      <c r="AD18" s="48"/>
      <c r="AE18" s="48"/>
      <c r="AF18" s="48"/>
      <c r="AG18" s="48"/>
    </row>
    <row r="19" spans="1:33" s="52" customFormat="1" ht="15.75" hidden="1" customHeight="1" x14ac:dyDescent="0.2">
      <c r="A19" s="13" t="s">
        <v>83</v>
      </c>
      <c r="B19" s="13"/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48"/>
      <c r="T19" s="48"/>
      <c r="U19" s="49"/>
      <c r="V19" s="54"/>
      <c r="W19" s="48"/>
      <c r="X19" s="48"/>
      <c r="Y19" s="48"/>
      <c r="Z19" s="48"/>
      <c r="AA19" s="48"/>
      <c r="AB19" s="51"/>
      <c r="AC19" s="48"/>
      <c r="AD19" s="48"/>
      <c r="AE19" s="48"/>
      <c r="AF19" s="48"/>
      <c r="AG19" s="48"/>
    </row>
    <row r="20" spans="1:33" s="52" customFormat="1" ht="15.75" hidden="1" customHeight="1" x14ac:dyDescent="0.2">
      <c r="A20" s="13" t="s">
        <v>49</v>
      </c>
      <c r="B20" s="13"/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48"/>
      <c r="T20" s="48"/>
      <c r="U20" s="49"/>
      <c r="V20" s="54"/>
      <c r="W20" s="48"/>
      <c r="X20" s="48"/>
      <c r="Y20" s="48"/>
      <c r="Z20" s="48"/>
      <c r="AA20" s="48"/>
      <c r="AB20" s="51"/>
      <c r="AC20" s="48"/>
      <c r="AD20" s="48"/>
      <c r="AE20" s="48"/>
      <c r="AF20" s="48"/>
      <c r="AG20" s="48"/>
    </row>
    <row r="21" spans="1:33" s="52" customFormat="1" ht="15.75" hidden="1" customHeight="1" x14ac:dyDescent="0.2">
      <c r="A21" s="13" t="s">
        <v>50</v>
      </c>
      <c r="B21" s="13"/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48"/>
      <c r="T21" s="48"/>
      <c r="U21" s="49"/>
      <c r="V21" s="54"/>
      <c r="W21" s="48"/>
      <c r="X21" s="48"/>
      <c r="Y21" s="48"/>
      <c r="Z21" s="48"/>
      <c r="AA21" s="48"/>
      <c r="AB21" s="51"/>
      <c r="AC21" s="48"/>
      <c r="AD21" s="48"/>
      <c r="AE21" s="48"/>
      <c r="AF21" s="48"/>
      <c r="AG21" s="48"/>
    </row>
    <row r="22" spans="1:33" s="52" customFormat="1" ht="15.75" hidden="1" customHeight="1" x14ac:dyDescent="0.2">
      <c r="A22" s="13" t="s">
        <v>51</v>
      </c>
      <c r="B22" s="13"/>
      <c r="C22" s="17"/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48"/>
      <c r="T22" s="48"/>
      <c r="U22" s="49"/>
      <c r="V22" s="54"/>
      <c r="W22" s="48"/>
      <c r="X22" s="48"/>
      <c r="Y22" s="48"/>
      <c r="Z22" s="48"/>
      <c r="AA22" s="48"/>
      <c r="AB22" s="51"/>
      <c r="AC22" s="48"/>
      <c r="AD22" s="48"/>
      <c r="AE22" s="48"/>
      <c r="AF22" s="48"/>
      <c r="AG22" s="48"/>
    </row>
    <row r="23" spans="1:33" s="52" customFormat="1" ht="15.75" hidden="1" customHeight="1" x14ac:dyDescent="0.2">
      <c r="A23" s="13" t="s">
        <v>52</v>
      </c>
      <c r="B23" s="13"/>
      <c r="C23" s="17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48"/>
      <c r="T23" s="48"/>
      <c r="U23" s="49"/>
      <c r="V23" s="54"/>
      <c r="W23" s="48"/>
      <c r="X23" s="48"/>
      <c r="Y23" s="48"/>
      <c r="Z23" s="48"/>
      <c r="AA23" s="48"/>
      <c r="AB23" s="51"/>
      <c r="AC23" s="48"/>
      <c r="AD23" s="48"/>
      <c r="AE23" s="48"/>
      <c r="AF23" s="48"/>
      <c r="AG23" s="48"/>
    </row>
    <row r="24" spans="1:33" s="52" customFormat="1" ht="15.75" hidden="1" customHeight="1" x14ac:dyDescent="0.2">
      <c r="A24" s="13" t="s">
        <v>53</v>
      </c>
      <c r="B24" s="13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48"/>
      <c r="T24" s="48"/>
      <c r="U24" s="49"/>
      <c r="V24" s="54"/>
      <c r="W24" s="48"/>
      <c r="X24" s="48"/>
      <c r="Y24" s="48"/>
      <c r="Z24" s="48"/>
      <c r="AA24" s="48"/>
      <c r="AB24" s="51"/>
      <c r="AC24" s="48"/>
      <c r="AD24" s="48"/>
      <c r="AE24" s="48"/>
      <c r="AF24" s="48"/>
      <c r="AG24" s="48"/>
    </row>
    <row r="25" spans="1:33" s="52" customFormat="1" ht="15.75" hidden="1" customHeight="1" x14ac:dyDescent="0.2">
      <c r="A25" s="13" t="s">
        <v>54</v>
      </c>
      <c r="B25" s="13"/>
      <c r="C25" s="17"/>
      <c r="D25" s="17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48"/>
      <c r="T25" s="48"/>
      <c r="U25" s="49"/>
      <c r="V25" s="54"/>
      <c r="W25" s="48"/>
      <c r="X25" s="48"/>
      <c r="Y25" s="48"/>
      <c r="Z25" s="48"/>
      <c r="AA25" s="48"/>
      <c r="AB25" s="51"/>
      <c r="AC25" s="48"/>
      <c r="AD25" s="48"/>
      <c r="AE25" s="48"/>
      <c r="AF25" s="48"/>
      <c r="AG25" s="48"/>
    </row>
    <row r="26" spans="1:33" s="52" customFormat="1" ht="15.75" customHeight="1" x14ac:dyDescent="0.2">
      <c r="A26" s="13" t="s">
        <v>58</v>
      </c>
      <c r="B26" s="13"/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48"/>
      <c r="T26" s="48"/>
      <c r="U26" s="49"/>
      <c r="V26" s="54"/>
      <c r="W26" s="48"/>
      <c r="X26" s="48"/>
      <c r="Y26" s="48"/>
      <c r="Z26" s="48"/>
      <c r="AA26" s="48"/>
      <c r="AB26" s="51"/>
      <c r="AC26" s="48"/>
      <c r="AD26" s="48"/>
      <c r="AE26" s="48"/>
      <c r="AF26" s="48"/>
      <c r="AG26" s="48"/>
    </row>
    <row r="27" spans="1:33" s="52" customFormat="1" ht="15.75" customHeight="1" x14ac:dyDescent="0.2">
      <c r="A27" s="13" t="s">
        <v>60</v>
      </c>
      <c r="B27" s="13" t="s">
        <v>132</v>
      </c>
      <c r="C27" s="17">
        <f t="shared" ref="C27:C31" si="1">IFERROR(F27/D27," - ")</f>
        <v>20.990000000000002</v>
      </c>
      <c r="D27" s="17">
        <v>10</v>
      </c>
      <c r="E27" s="17">
        <v>0</v>
      </c>
      <c r="F27" s="17">
        <v>209.9</v>
      </c>
      <c r="G27" s="17">
        <v>0</v>
      </c>
      <c r="H27" s="17">
        <f t="shared" ref="H27:H31" si="2">G27/F27*-1</f>
        <v>0</v>
      </c>
      <c r="I27" s="17">
        <f t="shared" ref="I27:I31" si="3">J27/F27</f>
        <v>0.53463790713831982</v>
      </c>
      <c r="J27" s="17">
        <f t="shared" ref="J27:J31" si="4">F27*0.85+G27+AF27*D27+D27*AE27+AG27+AD27</f>
        <v>112.22049670833333</v>
      </c>
      <c r="K27" s="17">
        <f t="shared" ref="K27:K31" si="5">J27/D27</f>
        <v>11.222049670833332</v>
      </c>
      <c r="L27" s="17">
        <v>52</v>
      </c>
      <c r="M27" s="17">
        <f t="shared" ref="M27:M31" si="6">IFERROR(D27/L27,"-")</f>
        <v>0.19230769230769232</v>
      </c>
      <c r="N27" s="17">
        <v>32</v>
      </c>
      <c r="O27" s="17">
        <f t="shared" ref="O27:P27" si="7">D27/7</f>
        <v>1.4285714285714286</v>
      </c>
      <c r="P27" s="17">
        <f t="shared" si="7"/>
        <v>0</v>
      </c>
      <c r="Q27" s="17">
        <f t="shared" ref="Q27:Q31" si="8">ROUNDDOWN(N27/(O27+P27),0)</f>
        <v>22</v>
      </c>
      <c r="R27" s="17"/>
      <c r="S27" s="48">
        <v>0.1388888888888889</v>
      </c>
      <c r="T27" s="48" t="s">
        <v>56</v>
      </c>
      <c r="U27" s="49" t="s">
        <v>56</v>
      </c>
      <c r="V27" s="54" t="s">
        <v>56</v>
      </c>
      <c r="W27" s="48">
        <v>0</v>
      </c>
      <c r="X27" s="48">
        <f t="shared" ref="X27:X31" si="9">IFERROR(W27/D27,0)</f>
        <v>0</v>
      </c>
      <c r="Y27" s="48">
        <f t="shared" ref="Y27:Y31" si="10">IFERROR(G27/(W27+Z27)*-1,0)</f>
        <v>0</v>
      </c>
      <c r="Z27" s="48">
        <v>0</v>
      </c>
      <c r="AA27" s="48" t="s">
        <v>57</v>
      </c>
      <c r="AB27" s="51">
        <f t="shared" ref="AB27:AB31" si="11">IF(OR(AA27="UsLargeStandardSize",AA27="UsSmallStandardSize"),-0.69,-0.48)</f>
        <v>-0.69</v>
      </c>
      <c r="AC27" s="48">
        <v>8.1727291666666688E-2</v>
      </c>
      <c r="AD27" s="48">
        <f t="shared" ref="AD27:AD31" si="12">IFERROR(AB27*AC27*D27*2,0)</f>
        <v>-1.1278366250000003</v>
      </c>
      <c r="AE27" s="48">
        <v>-5.98</v>
      </c>
      <c r="AF27" s="48">
        <v>-0.52666666666666595</v>
      </c>
      <c r="AG27" s="48">
        <v>0</v>
      </c>
    </row>
    <row r="28" spans="1:33" s="52" customFormat="1" ht="15.75" customHeight="1" x14ac:dyDescent="0.2">
      <c r="A28" s="13" t="s">
        <v>61</v>
      </c>
      <c r="B28" s="13"/>
      <c r="C28" s="17">
        <f t="shared" si="1"/>
        <v>21.59</v>
      </c>
      <c r="D28" s="17">
        <v>5</v>
      </c>
      <c r="E28" s="17">
        <v>0</v>
      </c>
      <c r="F28" s="17">
        <v>107.95</v>
      </c>
      <c r="G28" s="17">
        <v>0</v>
      </c>
      <c r="H28" s="17">
        <f t="shared" si="2"/>
        <v>0</v>
      </c>
      <c r="I28" s="17">
        <f t="shared" si="3"/>
        <v>0.5434020227342905</v>
      </c>
      <c r="J28" s="17">
        <f t="shared" si="4"/>
        <v>58.660248354166661</v>
      </c>
      <c r="K28" s="17">
        <f t="shared" si="5"/>
        <v>11.732049670833332</v>
      </c>
      <c r="L28" s="17">
        <v>45</v>
      </c>
      <c r="M28" s="17">
        <f t="shared" si="6"/>
        <v>0.1111111111111111</v>
      </c>
      <c r="N28" s="17">
        <v>26</v>
      </c>
      <c r="O28" s="17">
        <f t="shared" ref="O28:P28" si="13">D28/7</f>
        <v>0.7142857142857143</v>
      </c>
      <c r="P28" s="17">
        <f t="shared" si="13"/>
        <v>0</v>
      </c>
      <c r="Q28" s="17">
        <f t="shared" si="8"/>
        <v>36</v>
      </c>
      <c r="R28" s="17"/>
      <c r="S28" s="48">
        <v>1.153846153846154</v>
      </c>
      <c r="T28" s="48" t="s">
        <v>56</v>
      </c>
      <c r="U28" s="49" t="s">
        <v>56</v>
      </c>
      <c r="V28" s="54" t="s">
        <v>56</v>
      </c>
      <c r="W28" s="48">
        <v>0</v>
      </c>
      <c r="X28" s="48">
        <f t="shared" si="9"/>
        <v>0</v>
      </c>
      <c r="Y28" s="48">
        <f t="shared" si="10"/>
        <v>0</v>
      </c>
      <c r="Z28" s="48">
        <v>0</v>
      </c>
      <c r="AA28" s="48" t="s">
        <v>57</v>
      </c>
      <c r="AB28" s="51">
        <f t="shared" si="11"/>
        <v>-0.69</v>
      </c>
      <c r="AC28" s="48">
        <v>8.1727291666666688E-2</v>
      </c>
      <c r="AD28" s="48">
        <f t="shared" si="12"/>
        <v>-0.56391831250000013</v>
      </c>
      <c r="AE28" s="48">
        <v>-5.98</v>
      </c>
      <c r="AF28" s="48">
        <v>-0.52666666666666595</v>
      </c>
      <c r="AG28" s="48">
        <v>0</v>
      </c>
    </row>
    <row r="29" spans="1:33" s="52" customFormat="1" ht="15.75" customHeight="1" x14ac:dyDescent="0.2">
      <c r="A29" s="13" t="s">
        <v>62</v>
      </c>
      <c r="B29" s="13"/>
      <c r="C29" s="17" t="str">
        <f t="shared" si="1"/>
        <v xml:space="preserve"> - </v>
      </c>
      <c r="D29" s="17">
        <v>0</v>
      </c>
      <c r="E29" s="17">
        <v>0</v>
      </c>
      <c r="F29" s="17">
        <v>0</v>
      </c>
      <c r="G29" s="17">
        <v>0</v>
      </c>
      <c r="H29" s="17" t="e">
        <f t="shared" si="2"/>
        <v>#DIV/0!</v>
      </c>
      <c r="I29" s="17" t="e">
        <f t="shared" si="3"/>
        <v>#DIV/0!</v>
      </c>
      <c r="J29" s="17">
        <f t="shared" si="4"/>
        <v>0</v>
      </c>
      <c r="K29" s="17" t="e">
        <f t="shared" si="5"/>
        <v>#DIV/0!</v>
      </c>
      <c r="L29" s="17">
        <v>0</v>
      </c>
      <c r="M29" s="17" t="str">
        <f t="shared" si="6"/>
        <v>-</v>
      </c>
      <c r="N29" s="17">
        <v>26</v>
      </c>
      <c r="O29" s="17">
        <f t="shared" ref="O29:P29" si="14">D29/7</f>
        <v>0</v>
      </c>
      <c r="P29" s="17">
        <f t="shared" si="14"/>
        <v>0</v>
      </c>
      <c r="Q29" s="17" t="e">
        <f t="shared" si="8"/>
        <v>#DIV/0!</v>
      </c>
      <c r="R29" s="17"/>
      <c r="S29" s="48">
        <v>0.34883720930232559</v>
      </c>
      <c r="T29" s="48" t="s">
        <v>56</v>
      </c>
      <c r="U29" s="49" t="s">
        <v>56</v>
      </c>
      <c r="V29" s="54" t="s">
        <v>56</v>
      </c>
      <c r="W29" s="48">
        <v>0</v>
      </c>
      <c r="X29" s="48">
        <f t="shared" si="9"/>
        <v>0</v>
      </c>
      <c r="Y29" s="48">
        <f t="shared" si="10"/>
        <v>0</v>
      </c>
      <c r="Z29" s="48">
        <v>0</v>
      </c>
      <c r="AA29" s="48" t="s">
        <v>57</v>
      </c>
      <c r="AB29" s="51">
        <f t="shared" si="11"/>
        <v>-0.69</v>
      </c>
      <c r="AC29" s="48">
        <v>8.1727291666666688E-2</v>
      </c>
      <c r="AD29" s="48">
        <f t="shared" si="12"/>
        <v>0</v>
      </c>
      <c r="AE29" s="48">
        <v>-5.98</v>
      </c>
      <c r="AF29" s="48">
        <v>-0.52666666666666595</v>
      </c>
      <c r="AG29" s="48">
        <v>0</v>
      </c>
    </row>
    <row r="30" spans="1:33" s="52" customFormat="1" ht="15.75" customHeight="1" x14ac:dyDescent="0.2">
      <c r="A30" s="13" t="s">
        <v>63</v>
      </c>
      <c r="B30" s="13"/>
      <c r="C30" s="17" t="str">
        <f t="shared" si="1"/>
        <v xml:space="preserve"> - </v>
      </c>
      <c r="D30" s="17">
        <v>0</v>
      </c>
      <c r="E30" s="17">
        <v>0</v>
      </c>
      <c r="F30" s="17">
        <v>0</v>
      </c>
      <c r="G30" s="17">
        <v>0</v>
      </c>
      <c r="H30" s="17" t="e">
        <f t="shared" si="2"/>
        <v>#DIV/0!</v>
      </c>
      <c r="I30" s="17" t="e">
        <f t="shared" si="3"/>
        <v>#DIV/0!</v>
      </c>
      <c r="J30" s="17">
        <f t="shared" si="4"/>
        <v>0</v>
      </c>
      <c r="K30" s="17" t="e">
        <f t="shared" si="5"/>
        <v>#DIV/0!</v>
      </c>
      <c r="L30" s="17">
        <v>0</v>
      </c>
      <c r="M30" s="17" t="str">
        <f t="shared" si="6"/>
        <v>-</v>
      </c>
      <c r="N30" s="17">
        <v>26</v>
      </c>
      <c r="O30" s="17">
        <f t="shared" ref="O30:P30" si="15">D30/7</f>
        <v>0</v>
      </c>
      <c r="P30" s="17">
        <f t="shared" si="15"/>
        <v>0</v>
      </c>
      <c r="Q30" s="17" t="e">
        <f t="shared" si="8"/>
        <v>#DIV/0!</v>
      </c>
      <c r="R30" s="17"/>
      <c r="S30" s="48">
        <v>0.35294117647058831</v>
      </c>
      <c r="T30" s="48" t="s">
        <v>56</v>
      </c>
      <c r="U30" s="49" t="s">
        <v>56</v>
      </c>
      <c r="V30" s="54" t="s">
        <v>56</v>
      </c>
      <c r="W30" s="48">
        <v>0</v>
      </c>
      <c r="X30" s="48">
        <f t="shared" si="9"/>
        <v>0</v>
      </c>
      <c r="Y30" s="48">
        <f t="shared" si="10"/>
        <v>0</v>
      </c>
      <c r="Z30" s="48">
        <v>0</v>
      </c>
      <c r="AA30" s="48" t="s">
        <v>57</v>
      </c>
      <c r="AB30" s="51">
        <f t="shared" si="11"/>
        <v>-0.69</v>
      </c>
      <c r="AC30" s="48">
        <v>8.1727291666666688E-2</v>
      </c>
      <c r="AD30" s="48">
        <f t="shared" si="12"/>
        <v>0</v>
      </c>
      <c r="AE30" s="48">
        <v>-5.98</v>
      </c>
      <c r="AF30" s="48">
        <v>-0.52666666666666595</v>
      </c>
      <c r="AG30" s="48">
        <v>0</v>
      </c>
    </row>
    <row r="31" spans="1:33" s="52" customFormat="1" ht="15.75" customHeight="1" x14ac:dyDescent="0.2">
      <c r="A31" s="13" t="s">
        <v>64</v>
      </c>
      <c r="B31" s="13"/>
      <c r="C31" s="17">
        <f t="shared" si="1"/>
        <v>23.99</v>
      </c>
      <c r="D31" s="17">
        <v>4</v>
      </c>
      <c r="E31" s="17">
        <v>0</v>
      </c>
      <c r="F31" s="17">
        <v>95.96</v>
      </c>
      <c r="G31" s="17">
        <v>0</v>
      </c>
      <c r="H31" s="17">
        <f t="shared" si="2"/>
        <v>0</v>
      </c>
      <c r="I31" s="17">
        <f t="shared" si="3"/>
        <v>0.57407460070168115</v>
      </c>
      <c r="J31" s="17">
        <f t="shared" si="4"/>
        <v>55.088198683333317</v>
      </c>
      <c r="K31" s="17">
        <f t="shared" si="5"/>
        <v>13.772049670833329</v>
      </c>
      <c r="L31" s="17">
        <v>24</v>
      </c>
      <c r="M31" s="17">
        <f t="shared" si="6"/>
        <v>0.16666666666666666</v>
      </c>
      <c r="N31" s="17">
        <v>22</v>
      </c>
      <c r="O31" s="17">
        <f t="shared" ref="O31:P31" si="16">D31/7</f>
        <v>0.5714285714285714</v>
      </c>
      <c r="P31" s="17">
        <f t="shared" si="16"/>
        <v>0</v>
      </c>
      <c r="Q31" s="17">
        <f t="shared" si="8"/>
        <v>38</v>
      </c>
      <c r="R31" s="17" t="str">
        <f ca="1">IFERROR(__xludf.DUMMYFUNCTION("IFERROR(VLOOKUP($B$2,IMPORTRANGE(""https://docs.google.com/spreadsheets/d/1KiWZV1ko8G7lnRucBRBd29jj3Be6ltMfljMDqzOkQmI/edit#gid=1381463014"",""Lookup!A:F""),6,FALSE),"""")"),"")</f>
        <v/>
      </c>
      <c r="S31" s="48">
        <v>0.5714285714285714</v>
      </c>
      <c r="T31" s="48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1" s="49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1" s="54" t="str">
        <f ca="1">IFERROR(__xludf.DUMMYFUNCTION("IFERROR(VLOOKUP($B$2,IMPORTRANGE(""https://docs.google.com/spreadsheets/d/1KiWZV1ko8G7lnRucBRBd29jj3Be6ltMfljMDqzOkQmI/edit#gid=1381463014"",""Lookup!A:D""),2,FALSE),"""")"),"")</f>
        <v/>
      </c>
      <c r="W31" s="48">
        <v>0</v>
      </c>
      <c r="X31" s="48">
        <f t="shared" si="9"/>
        <v>0</v>
      </c>
      <c r="Y31" s="48">
        <f t="shared" si="10"/>
        <v>0</v>
      </c>
      <c r="Z31" s="48">
        <v>0</v>
      </c>
      <c r="AA31" s="48" t="s">
        <v>57</v>
      </c>
      <c r="AB31" s="51">
        <f t="shared" si="11"/>
        <v>-0.69</v>
      </c>
      <c r="AC31" s="48">
        <v>8.1727291666666688E-2</v>
      </c>
      <c r="AD31" s="48">
        <f t="shared" si="12"/>
        <v>-0.45113465000000008</v>
      </c>
      <c r="AE31" s="48">
        <v>-5.98</v>
      </c>
      <c r="AF31" s="48">
        <v>-0.52666666666666595</v>
      </c>
      <c r="AG31" s="48">
        <v>0</v>
      </c>
    </row>
    <row r="32" spans="1:33" ht="15.75" customHeight="1" x14ac:dyDescent="0.2">
      <c r="A32" s="13"/>
      <c r="B32" s="13"/>
      <c r="C32" s="24"/>
      <c r="D32" s="15"/>
      <c r="E32" s="15"/>
      <c r="F32" s="14"/>
      <c r="G32" s="14"/>
      <c r="H32" s="14"/>
      <c r="I32" s="15"/>
      <c r="J32" s="15"/>
      <c r="K32" s="15"/>
      <c r="L32" s="15"/>
      <c r="M32" s="16"/>
      <c r="N32" s="15"/>
      <c r="O32" s="15"/>
      <c r="P32" s="15"/>
      <c r="Q32" s="15"/>
      <c r="R32" s="15"/>
      <c r="S32" s="18"/>
      <c r="T32" s="13"/>
      <c r="U32" s="19"/>
      <c r="V32" s="1"/>
      <c r="W32" s="13"/>
      <c r="X32" s="13"/>
      <c r="Y32" s="13"/>
      <c r="Z32" s="13"/>
      <c r="AA32" s="13"/>
      <c r="AB32" s="13"/>
      <c r="AC32" s="13"/>
      <c r="AD32" s="13"/>
      <c r="AE32" s="20"/>
      <c r="AF32" s="20"/>
      <c r="AG32" s="20"/>
    </row>
    <row r="33" spans="1:33" ht="15.75" customHeight="1" x14ac:dyDescent="0.2">
      <c r="A33" s="13"/>
      <c r="B33" s="13"/>
      <c r="C33" s="24"/>
      <c r="D33" s="15"/>
      <c r="E33" s="15"/>
      <c r="F33" s="14"/>
      <c r="G33" s="14"/>
      <c r="H33" s="14"/>
      <c r="I33" s="15"/>
      <c r="J33" s="15"/>
      <c r="K33" s="15"/>
      <c r="L33" s="15"/>
      <c r="M33" s="16"/>
      <c r="N33" s="15"/>
      <c r="O33" s="15"/>
      <c r="P33" s="15"/>
      <c r="Q33" s="15"/>
      <c r="R33" s="15"/>
      <c r="S33" s="18"/>
      <c r="T33" s="13"/>
      <c r="U33" s="19"/>
      <c r="V33" s="1"/>
      <c r="W33" s="13"/>
      <c r="X33" s="13"/>
      <c r="Y33" s="13"/>
      <c r="Z33" s="13"/>
      <c r="AA33" s="13"/>
      <c r="AB33" s="13"/>
      <c r="AC33" s="13"/>
      <c r="AD33" s="13"/>
      <c r="AE33" s="20"/>
      <c r="AF33" s="20"/>
      <c r="AG33" s="20"/>
    </row>
    <row r="34" spans="1:33" ht="15.75" customHeight="1" x14ac:dyDescent="0.2">
      <c r="A34" s="13"/>
      <c r="B34" s="13"/>
      <c r="C34" s="24"/>
      <c r="D34" s="15"/>
      <c r="E34" s="15"/>
      <c r="F34" s="14"/>
      <c r="G34" s="14"/>
      <c r="H34" s="14"/>
      <c r="I34" s="15"/>
      <c r="J34" s="15"/>
      <c r="K34" s="15"/>
      <c r="L34" s="15"/>
      <c r="M34" s="16"/>
      <c r="N34" s="15"/>
      <c r="O34" s="15"/>
      <c r="P34" s="15"/>
      <c r="Q34" s="15"/>
      <c r="R34" s="15"/>
      <c r="S34" s="18"/>
      <c r="T34" s="13"/>
      <c r="U34" s="19"/>
      <c r="V34" s="1"/>
      <c r="W34" s="13"/>
      <c r="X34" s="13"/>
      <c r="Y34" s="13"/>
      <c r="Z34" s="13"/>
      <c r="AA34" s="13"/>
      <c r="AB34" s="13"/>
      <c r="AC34" s="13"/>
      <c r="AD34" s="13"/>
      <c r="AE34" s="20"/>
      <c r="AF34" s="20"/>
      <c r="AG34" s="20"/>
    </row>
    <row r="35" spans="1:33" ht="15.75" customHeight="1" x14ac:dyDescent="0.2">
      <c r="A35" s="13"/>
      <c r="B35" s="13"/>
      <c r="C35" s="24"/>
      <c r="D35" s="15"/>
      <c r="E35" s="15"/>
      <c r="F35" s="14"/>
      <c r="G35" s="14"/>
      <c r="H35" s="14"/>
      <c r="I35" s="15"/>
      <c r="J35" s="15"/>
      <c r="K35" s="15"/>
      <c r="L35" s="15"/>
      <c r="M35" s="16"/>
      <c r="N35" s="15"/>
      <c r="O35" s="15"/>
      <c r="P35" s="15"/>
      <c r="Q35" s="15"/>
      <c r="R35" s="15"/>
      <c r="S35" s="18"/>
      <c r="T35" s="13"/>
      <c r="U35" s="19"/>
      <c r="V35" s="1"/>
      <c r="W35" s="13"/>
      <c r="X35" s="13"/>
      <c r="Y35" s="13"/>
      <c r="Z35" s="13"/>
      <c r="AA35" s="13"/>
      <c r="AB35" s="13"/>
      <c r="AC35" s="13"/>
      <c r="AD35" s="13"/>
      <c r="AE35" s="20"/>
      <c r="AF35" s="20"/>
      <c r="AG35" s="20"/>
    </row>
    <row r="36" spans="1:33" ht="15.75" customHeight="1" x14ac:dyDescent="0.2">
      <c r="A36" s="13"/>
      <c r="B36" s="13"/>
      <c r="C36" s="24"/>
      <c r="D36" s="15"/>
      <c r="E36" s="15"/>
      <c r="F36" s="14"/>
      <c r="G36" s="14"/>
      <c r="H36" s="14"/>
      <c r="I36" s="15"/>
      <c r="J36" s="15"/>
      <c r="K36" s="15"/>
      <c r="L36" s="15"/>
      <c r="M36" s="16"/>
      <c r="N36" s="15"/>
      <c r="O36" s="15"/>
      <c r="P36" s="15"/>
      <c r="Q36" s="15"/>
      <c r="R36" s="15"/>
      <c r="S36" s="18"/>
      <c r="T36" s="13"/>
      <c r="U36" s="19"/>
      <c r="V36" s="1"/>
      <c r="W36" s="13"/>
      <c r="X36" s="13"/>
      <c r="Y36" s="13"/>
      <c r="Z36" s="13"/>
      <c r="AA36" s="13"/>
      <c r="AB36" s="13"/>
      <c r="AC36" s="13"/>
      <c r="AD36" s="13"/>
      <c r="AE36" s="20"/>
      <c r="AF36" s="20"/>
      <c r="AG36" s="20"/>
    </row>
    <row r="37" spans="1:33" ht="15.75" customHeight="1" x14ac:dyDescent="0.2">
      <c r="A37" s="13"/>
      <c r="B37" s="13"/>
      <c r="C37" s="24"/>
      <c r="D37" s="15"/>
      <c r="E37" s="15"/>
      <c r="F37" s="14"/>
      <c r="G37" s="14"/>
      <c r="H37" s="14"/>
      <c r="I37" s="15"/>
      <c r="J37" s="15"/>
      <c r="K37" s="15"/>
      <c r="L37" s="15"/>
      <c r="M37" s="16"/>
      <c r="N37" s="15"/>
      <c r="O37" s="15"/>
      <c r="P37" s="15"/>
      <c r="Q37" s="15"/>
      <c r="R37" s="15"/>
      <c r="S37" s="18"/>
      <c r="T37" s="13"/>
      <c r="U37" s="19"/>
      <c r="V37" s="1"/>
      <c r="W37" s="13"/>
      <c r="X37" s="13"/>
      <c r="Y37" s="13"/>
      <c r="Z37" s="13"/>
      <c r="AA37" s="13"/>
      <c r="AB37" s="13"/>
      <c r="AC37" s="13"/>
      <c r="AD37" s="13"/>
      <c r="AE37" s="20"/>
      <c r="AF37" s="20"/>
      <c r="AG37" s="20"/>
    </row>
    <row r="38" spans="1:33" ht="15.75" customHeight="1" x14ac:dyDescent="0.2">
      <c r="A38" s="13"/>
      <c r="B38" s="13"/>
      <c r="C38" s="24"/>
      <c r="D38" s="15"/>
      <c r="E38" s="15"/>
      <c r="F38" s="14"/>
      <c r="G38" s="14"/>
      <c r="H38" s="14"/>
      <c r="I38" s="15"/>
      <c r="J38" s="15"/>
      <c r="K38" s="15"/>
      <c r="L38" s="15"/>
      <c r="M38" s="16"/>
      <c r="N38" s="15"/>
      <c r="O38" s="15"/>
      <c r="P38" s="15"/>
      <c r="Q38" s="15"/>
      <c r="R38" s="15"/>
      <c r="S38" s="18"/>
      <c r="T38" s="13"/>
      <c r="U38" s="19"/>
      <c r="V38" s="1"/>
      <c r="W38" s="13"/>
      <c r="X38" s="13"/>
      <c r="Y38" s="13"/>
      <c r="Z38" s="13"/>
      <c r="AA38" s="13"/>
      <c r="AB38" s="13"/>
      <c r="AC38" s="13"/>
      <c r="AD38" s="13"/>
      <c r="AE38" s="20"/>
      <c r="AF38" s="20"/>
      <c r="AG38" s="20"/>
    </row>
    <row r="39" spans="1:33" ht="15.75" customHeight="1" x14ac:dyDescent="0.2">
      <c r="A39" s="13"/>
      <c r="B39" s="13"/>
      <c r="C39" s="24"/>
      <c r="D39" s="15"/>
      <c r="E39" s="15"/>
      <c r="F39" s="14"/>
      <c r="G39" s="14"/>
      <c r="H39" s="14"/>
      <c r="I39" s="15"/>
      <c r="J39" s="15"/>
      <c r="K39" s="15"/>
      <c r="L39" s="15"/>
      <c r="M39" s="16"/>
      <c r="N39" s="15"/>
      <c r="O39" s="15"/>
      <c r="P39" s="15"/>
      <c r="Q39" s="15"/>
      <c r="R39" s="15"/>
      <c r="S39" s="18"/>
      <c r="T39" s="13"/>
      <c r="U39" s="19"/>
      <c r="V39" s="1"/>
      <c r="W39" s="13"/>
      <c r="X39" s="13"/>
      <c r="Y39" s="13"/>
      <c r="Z39" s="13"/>
      <c r="AA39" s="13"/>
      <c r="AB39" s="13"/>
      <c r="AC39" s="13"/>
      <c r="AD39" s="13"/>
      <c r="AE39" s="20"/>
      <c r="AF39" s="20"/>
      <c r="AG39" s="20"/>
    </row>
    <row r="40" spans="1:33" ht="15.75" customHeight="1" x14ac:dyDescent="0.2">
      <c r="A40" s="13"/>
      <c r="B40" s="13"/>
      <c r="C40" s="24"/>
      <c r="D40" s="15"/>
      <c r="E40" s="15"/>
      <c r="F40" s="14"/>
      <c r="G40" s="14"/>
      <c r="H40" s="14"/>
      <c r="I40" s="15"/>
      <c r="J40" s="15"/>
      <c r="K40" s="15"/>
      <c r="L40" s="15"/>
      <c r="M40" s="16"/>
      <c r="N40" s="15"/>
      <c r="O40" s="15"/>
      <c r="P40" s="15"/>
      <c r="Q40" s="15"/>
      <c r="R40" s="15"/>
      <c r="S40" s="18"/>
      <c r="T40" s="13"/>
      <c r="U40" s="19"/>
      <c r="V40" s="1"/>
      <c r="W40" s="13"/>
      <c r="X40" s="13"/>
      <c r="Y40" s="13"/>
      <c r="Z40" s="13"/>
      <c r="AA40" s="13"/>
      <c r="AB40" s="13"/>
      <c r="AC40" s="13"/>
      <c r="AD40" s="13"/>
      <c r="AE40" s="20"/>
      <c r="AF40" s="20"/>
      <c r="AG40" s="20"/>
    </row>
    <row r="41" spans="1:33" ht="15.75" customHeight="1" x14ac:dyDescent="0.2">
      <c r="A41" s="13"/>
      <c r="B41" s="13"/>
      <c r="C41" s="24"/>
      <c r="D41" s="15"/>
      <c r="E41" s="15"/>
      <c r="F41" s="14"/>
      <c r="G41" s="14"/>
      <c r="H41" s="14"/>
      <c r="I41" s="15"/>
      <c r="J41" s="15"/>
      <c r="K41" s="15"/>
      <c r="L41" s="15"/>
      <c r="M41" s="16"/>
      <c r="N41" s="15"/>
      <c r="O41" s="15"/>
      <c r="P41" s="15"/>
      <c r="Q41" s="15"/>
      <c r="R41" s="15"/>
      <c r="S41" s="18"/>
      <c r="T41" s="13"/>
      <c r="U41" s="19"/>
      <c r="V41" s="1"/>
      <c r="W41" s="13"/>
      <c r="X41" s="13"/>
      <c r="Y41" s="13"/>
      <c r="Z41" s="13"/>
      <c r="AA41" s="13"/>
      <c r="AB41" s="13"/>
      <c r="AC41" s="13"/>
      <c r="AD41" s="13"/>
      <c r="AE41" s="20"/>
      <c r="AF41" s="20"/>
      <c r="AG41" s="20"/>
    </row>
    <row r="42" spans="1:33" ht="15.75" customHeight="1" x14ac:dyDescent="0.2">
      <c r="A42" s="13"/>
      <c r="B42" s="13"/>
      <c r="C42" s="24"/>
      <c r="D42" s="15"/>
      <c r="E42" s="15"/>
      <c r="F42" s="14"/>
      <c r="G42" s="14"/>
      <c r="H42" s="14"/>
      <c r="I42" s="15"/>
      <c r="J42" s="15"/>
      <c r="K42" s="15"/>
      <c r="L42" s="15"/>
      <c r="M42" s="16"/>
      <c r="N42" s="15"/>
      <c r="O42" s="15"/>
      <c r="P42" s="15"/>
      <c r="Q42" s="15"/>
      <c r="R42" s="15"/>
      <c r="S42" s="18"/>
      <c r="T42" s="13"/>
      <c r="U42" s="19"/>
      <c r="V42" s="1"/>
      <c r="W42" s="13"/>
      <c r="X42" s="13"/>
      <c r="Y42" s="13"/>
      <c r="Z42" s="13"/>
      <c r="AA42" s="13"/>
      <c r="AB42" s="13"/>
      <c r="AC42" s="13"/>
      <c r="AD42" s="13"/>
      <c r="AE42" s="20"/>
      <c r="AF42" s="20"/>
      <c r="AG42" s="20"/>
    </row>
    <row r="43" spans="1:33" ht="15.75" customHeight="1" x14ac:dyDescent="0.2">
      <c r="A43" s="13"/>
      <c r="B43" s="13"/>
      <c r="C43" s="24"/>
      <c r="D43" s="15"/>
      <c r="E43" s="15"/>
      <c r="F43" s="14"/>
      <c r="G43" s="14"/>
      <c r="H43" s="14"/>
      <c r="I43" s="15"/>
      <c r="J43" s="15"/>
      <c r="K43" s="15"/>
      <c r="L43" s="15"/>
      <c r="M43" s="16"/>
      <c r="N43" s="15"/>
      <c r="O43" s="15"/>
      <c r="P43" s="15"/>
      <c r="Q43" s="15"/>
      <c r="R43" s="15"/>
      <c r="S43" s="18"/>
      <c r="T43" s="13"/>
      <c r="U43" s="19"/>
      <c r="V43" s="1"/>
      <c r="W43" s="13"/>
      <c r="X43" s="13"/>
      <c r="Y43" s="13"/>
      <c r="Z43" s="13"/>
      <c r="AA43" s="13"/>
      <c r="AB43" s="13"/>
      <c r="AC43" s="13"/>
      <c r="AD43" s="13"/>
      <c r="AE43" s="20"/>
      <c r="AF43" s="20"/>
      <c r="AG43" s="20"/>
    </row>
    <row r="44" spans="1:33" ht="15.75" customHeight="1" x14ac:dyDescent="0.2">
      <c r="A44" s="13"/>
      <c r="B44" s="13"/>
      <c r="C44" s="24"/>
      <c r="D44" s="15"/>
      <c r="E44" s="15"/>
      <c r="F44" s="14"/>
      <c r="G44" s="14"/>
      <c r="H44" s="14"/>
      <c r="I44" s="15"/>
      <c r="J44" s="15"/>
      <c r="K44" s="15"/>
      <c r="L44" s="15"/>
      <c r="M44" s="16"/>
      <c r="N44" s="15"/>
      <c r="O44" s="15"/>
      <c r="P44" s="15"/>
      <c r="Q44" s="15"/>
      <c r="R44" s="15"/>
      <c r="S44" s="18"/>
      <c r="T44" s="13"/>
      <c r="U44" s="19"/>
      <c r="V44" s="1"/>
      <c r="W44" s="13"/>
      <c r="X44" s="13"/>
      <c r="Y44" s="13"/>
      <c r="Z44" s="13"/>
      <c r="AA44" s="13"/>
      <c r="AB44" s="13"/>
      <c r="AC44" s="13"/>
      <c r="AD44" s="13"/>
      <c r="AE44" s="20"/>
      <c r="AF44" s="20"/>
      <c r="AG44" s="20"/>
    </row>
    <row r="45" spans="1:33" ht="15.75" customHeight="1" x14ac:dyDescent="0.2">
      <c r="A45" s="13"/>
      <c r="B45" s="13"/>
      <c r="C45" s="24"/>
      <c r="D45" s="15"/>
      <c r="E45" s="15"/>
      <c r="F45" s="14"/>
      <c r="G45" s="14"/>
      <c r="H45" s="14"/>
      <c r="I45" s="15"/>
      <c r="J45" s="15"/>
      <c r="K45" s="15"/>
      <c r="L45" s="15"/>
      <c r="M45" s="16"/>
      <c r="N45" s="15"/>
      <c r="O45" s="15"/>
      <c r="P45" s="15"/>
      <c r="Q45" s="15"/>
      <c r="R45" s="15"/>
      <c r="S45" s="18"/>
      <c r="T45" s="13"/>
      <c r="U45" s="19"/>
      <c r="V45" s="1"/>
      <c r="W45" s="13"/>
      <c r="X45" s="13"/>
      <c r="Y45" s="13"/>
      <c r="Z45" s="13"/>
      <c r="AA45" s="13"/>
      <c r="AB45" s="13"/>
      <c r="AC45" s="13"/>
      <c r="AD45" s="13"/>
      <c r="AE45" s="20"/>
      <c r="AF45" s="20"/>
      <c r="AG45" s="20"/>
    </row>
    <row r="46" spans="1:33" ht="15.75" customHeight="1" x14ac:dyDescent="0.2">
      <c r="A46" s="13"/>
      <c r="B46" s="13"/>
      <c r="C46" s="24"/>
      <c r="D46" s="15"/>
      <c r="E46" s="15"/>
      <c r="F46" s="14"/>
      <c r="G46" s="14"/>
      <c r="H46" s="14"/>
      <c r="I46" s="15"/>
      <c r="J46" s="15"/>
      <c r="K46" s="15"/>
      <c r="L46" s="15"/>
      <c r="M46" s="16"/>
      <c r="N46" s="15"/>
      <c r="O46" s="15"/>
      <c r="P46" s="15"/>
      <c r="Q46" s="15"/>
      <c r="R46" s="15"/>
      <c r="S46" s="18"/>
      <c r="T46" s="13"/>
      <c r="U46" s="19"/>
      <c r="V46" s="1"/>
      <c r="W46" s="13"/>
      <c r="X46" s="13"/>
      <c r="Y46" s="13"/>
      <c r="Z46" s="13"/>
      <c r="AA46" s="13"/>
      <c r="AB46" s="13"/>
      <c r="AC46" s="13"/>
      <c r="AD46" s="13"/>
      <c r="AE46" s="20"/>
      <c r="AF46" s="20"/>
      <c r="AG46" s="20"/>
    </row>
    <row r="47" spans="1:33" ht="15.75" customHeight="1" x14ac:dyDescent="0.2">
      <c r="A47" s="13"/>
      <c r="B47" s="13"/>
      <c r="C47" s="24"/>
      <c r="D47" s="15"/>
      <c r="E47" s="15"/>
      <c r="F47" s="14"/>
      <c r="G47" s="14"/>
      <c r="H47" s="14"/>
      <c r="I47" s="15"/>
      <c r="J47" s="15"/>
      <c r="K47" s="15"/>
      <c r="L47" s="15"/>
      <c r="M47" s="16"/>
      <c r="N47" s="15"/>
      <c r="O47" s="15"/>
      <c r="P47" s="15"/>
      <c r="Q47" s="15"/>
      <c r="R47" s="15"/>
      <c r="S47" s="18"/>
      <c r="T47" s="13"/>
      <c r="U47" s="19"/>
      <c r="V47" s="1"/>
      <c r="W47" s="13"/>
      <c r="X47" s="13"/>
      <c r="Y47" s="13"/>
      <c r="Z47" s="13"/>
      <c r="AA47" s="13"/>
      <c r="AB47" s="13"/>
      <c r="AC47" s="13"/>
      <c r="AD47" s="13"/>
      <c r="AE47" s="20"/>
      <c r="AF47" s="20"/>
      <c r="AG47" s="20"/>
    </row>
    <row r="48" spans="1:33" ht="15.75" customHeight="1" x14ac:dyDescent="0.2">
      <c r="A48" s="13"/>
      <c r="B48" s="13"/>
      <c r="C48" s="24"/>
      <c r="D48" s="15"/>
      <c r="E48" s="15"/>
      <c r="F48" s="14"/>
      <c r="G48" s="14"/>
      <c r="H48" s="14"/>
      <c r="I48" s="15"/>
      <c r="J48" s="15"/>
      <c r="K48" s="15"/>
      <c r="L48" s="15"/>
      <c r="M48" s="16"/>
      <c r="N48" s="15"/>
      <c r="O48" s="15"/>
      <c r="P48" s="15"/>
      <c r="Q48" s="15"/>
      <c r="R48" s="15"/>
      <c r="S48" s="18"/>
      <c r="T48" s="13"/>
      <c r="U48" s="19"/>
      <c r="V48" s="1"/>
      <c r="W48" s="13"/>
      <c r="X48" s="13"/>
      <c r="Y48" s="13"/>
      <c r="Z48" s="13"/>
      <c r="AA48" s="13"/>
      <c r="AB48" s="13"/>
      <c r="AC48" s="13"/>
      <c r="AD48" s="13"/>
      <c r="AE48" s="20"/>
      <c r="AF48" s="20"/>
      <c r="AG48" s="20"/>
    </row>
    <row r="49" spans="1:33" ht="15.75" customHeight="1" x14ac:dyDescent="0.2">
      <c r="A49" s="13"/>
      <c r="B49" s="13"/>
      <c r="C49" s="24"/>
      <c r="D49" s="15"/>
      <c r="E49" s="15"/>
      <c r="F49" s="14"/>
      <c r="G49" s="14"/>
      <c r="H49" s="14"/>
      <c r="I49" s="15"/>
      <c r="J49" s="15"/>
      <c r="K49" s="15"/>
      <c r="L49" s="15"/>
      <c r="M49" s="16"/>
      <c r="N49" s="15"/>
      <c r="O49" s="15"/>
      <c r="P49" s="15"/>
      <c r="Q49" s="15"/>
      <c r="R49" s="15"/>
      <c r="S49" s="18"/>
      <c r="T49" s="13"/>
      <c r="U49" s="19"/>
      <c r="V49" s="1"/>
      <c r="W49" s="13"/>
      <c r="X49" s="13"/>
      <c r="Y49" s="13"/>
      <c r="Z49" s="13"/>
      <c r="AA49" s="13"/>
      <c r="AB49" s="13"/>
      <c r="AC49" s="13"/>
      <c r="AD49" s="13"/>
      <c r="AE49" s="20"/>
      <c r="AF49" s="20"/>
      <c r="AG49" s="20"/>
    </row>
    <row r="50" spans="1:33" ht="15.75" customHeight="1" x14ac:dyDescent="0.2">
      <c r="A50" s="13"/>
      <c r="B50" s="13"/>
      <c r="C50" s="24"/>
      <c r="D50" s="15"/>
      <c r="E50" s="15"/>
      <c r="F50" s="14"/>
      <c r="G50" s="14"/>
      <c r="H50" s="14"/>
      <c r="I50" s="15"/>
      <c r="J50" s="15"/>
      <c r="K50" s="15"/>
      <c r="L50" s="15"/>
      <c r="M50" s="16"/>
      <c r="N50" s="15"/>
      <c r="O50" s="15"/>
      <c r="P50" s="15"/>
      <c r="Q50" s="15"/>
      <c r="R50" s="15"/>
      <c r="S50" s="18"/>
      <c r="T50" s="13"/>
      <c r="U50" s="19"/>
      <c r="V50" s="1"/>
      <c r="W50" s="13"/>
      <c r="X50" s="13"/>
      <c r="Y50" s="13"/>
      <c r="Z50" s="13"/>
      <c r="AA50" s="13"/>
      <c r="AB50" s="13"/>
      <c r="AC50" s="13"/>
      <c r="AD50" s="13"/>
      <c r="AE50" s="20"/>
      <c r="AF50" s="20"/>
      <c r="AG50" s="20"/>
    </row>
    <row r="51" spans="1:33" ht="15.75" customHeight="1" x14ac:dyDescent="0.2">
      <c r="A51" s="13"/>
      <c r="B51" s="13"/>
      <c r="C51" s="24"/>
      <c r="D51" s="15"/>
      <c r="E51" s="15"/>
      <c r="F51" s="14"/>
      <c r="G51" s="14"/>
      <c r="H51" s="14"/>
      <c r="I51" s="15"/>
      <c r="J51" s="15"/>
      <c r="K51" s="15"/>
      <c r="L51" s="15"/>
      <c r="M51" s="16"/>
      <c r="N51" s="15"/>
      <c r="O51" s="15"/>
      <c r="P51" s="15"/>
      <c r="Q51" s="15"/>
      <c r="R51" s="15"/>
      <c r="S51" s="18"/>
      <c r="T51" s="13"/>
      <c r="U51" s="19"/>
      <c r="V51" s="1"/>
      <c r="W51" s="13"/>
      <c r="X51" s="13"/>
      <c r="Y51" s="13"/>
      <c r="Z51" s="13"/>
      <c r="AA51" s="13"/>
      <c r="AB51" s="13"/>
      <c r="AC51" s="13"/>
      <c r="AD51" s="13"/>
      <c r="AE51" s="20"/>
      <c r="AF51" s="20"/>
      <c r="AG51" s="20"/>
    </row>
    <row r="52" spans="1:33" ht="15.75" customHeight="1" x14ac:dyDescent="0.2">
      <c r="A52" s="13"/>
      <c r="B52" s="13"/>
      <c r="C52" s="24"/>
      <c r="D52" s="15"/>
      <c r="E52" s="15"/>
      <c r="F52" s="14"/>
      <c r="G52" s="14"/>
      <c r="H52" s="14"/>
      <c r="I52" s="15"/>
      <c r="J52" s="15"/>
      <c r="K52" s="15"/>
      <c r="L52" s="15"/>
      <c r="M52" s="16"/>
      <c r="N52" s="15"/>
      <c r="O52" s="15"/>
      <c r="P52" s="15"/>
      <c r="Q52" s="15"/>
      <c r="R52" s="15"/>
      <c r="S52" s="18"/>
      <c r="T52" s="13"/>
      <c r="U52" s="19"/>
      <c r="V52" s="1"/>
      <c r="W52" s="13"/>
      <c r="X52" s="13"/>
      <c r="Y52" s="13"/>
      <c r="Z52" s="13"/>
      <c r="AA52" s="13"/>
      <c r="AB52" s="13"/>
      <c r="AC52" s="13"/>
      <c r="AD52" s="13"/>
      <c r="AE52" s="20"/>
      <c r="AF52" s="20"/>
      <c r="AG52" s="20"/>
    </row>
    <row r="53" spans="1:33" ht="15.75" customHeight="1" x14ac:dyDescent="0.2">
      <c r="A53" s="13"/>
      <c r="B53" s="13"/>
      <c r="C53" s="24"/>
      <c r="D53" s="15"/>
      <c r="E53" s="15"/>
      <c r="F53" s="14"/>
      <c r="G53" s="14"/>
      <c r="H53" s="14"/>
      <c r="I53" s="15"/>
      <c r="J53" s="15"/>
      <c r="K53" s="15"/>
      <c r="L53" s="15"/>
      <c r="M53" s="16"/>
      <c r="N53" s="15"/>
      <c r="O53" s="15"/>
      <c r="P53" s="15"/>
      <c r="Q53" s="15"/>
      <c r="R53" s="15"/>
      <c r="S53" s="18"/>
      <c r="T53" s="13"/>
      <c r="U53" s="19"/>
      <c r="V53" s="1"/>
      <c r="W53" s="13"/>
      <c r="X53" s="13"/>
      <c r="Y53" s="13"/>
      <c r="Z53" s="13"/>
      <c r="AA53" s="13"/>
      <c r="AB53" s="13"/>
      <c r="AC53" s="13"/>
      <c r="AD53" s="13"/>
      <c r="AE53" s="20"/>
      <c r="AF53" s="20"/>
      <c r="AG53" s="20"/>
    </row>
    <row r="54" spans="1:33" ht="15.75" customHeight="1" x14ac:dyDescent="0.2">
      <c r="A54" s="13"/>
      <c r="B54" s="13"/>
      <c r="C54" s="24"/>
      <c r="D54" s="15"/>
      <c r="E54" s="15"/>
      <c r="F54" s="14"/>
      <c r="G54" s="14"/>
      <c r="H54" s="14"/>
      <c r="I54" s="15"/>
      <c r="J54" s="15"/>
      <c r="K54" s="15"/>
      <c r="L54" s="15"/>
      <c r="M54" s="16"/>
      <c r="N54" s="15"/>
      <c r="O54" s="15"/>
      <c r="P54" s="15"/>
      <c r="Q54" s="15"/>
      <c r="R54" s="15"/>
      <c r="S54" s="18"/>
      <c r="T54" s="13"/>
      <c r="U54" s="19"/>
      <c r="V54" s="1"/>
      <c r="W54" s="13"/>
      <c r="X54" s="13"/>
      <c r="Y54" s="13"/>
      <c r="Z54" s="13"/>
      <c r="AA54" s="13"/>
      <c r="AB54" s="13"/>
      <c r="AC54" s="13"/>
      <c r="AD54" s="13"/>
      <c r="AE54" s="20"/>
      <c r="AF54" s="20"/>
      <c r="AG54" s="20"/>
    </row>
    <row r="55" spans="1:33" ht="15.75" customHeight="1" x14ac:dyDescent="0.2">
      <c r="A55" s="13"/>
      <c r="B55" s="13"/>
      <c r="C55" s="24"/>
      <c r="D55" s="15"/>
      <c r="E55" s="15"/>
      <c r="F55" s="14"/>
      <c r="G55" s="14"/>
      <c r="H55" s="14"/>
      <c r="I55" s="15"/>
      <c r="J55" s="15"/>
      <c r="K55" s="15"/>
      <c r="L55" s="15"/>
      <c r="M55" s="16"/>
      <c r="N55" s="15"/>
      <c r="O55" s="15"/>
      <c r="P55" s="15"/>
      <c r="Q55" s="15"/>
      <c r="R55" s="15"/>
      <c r="S55" s="18"/>
      <c r="T55" s="13"/>
      <c r="U55" s="19"/>
      <c r="V55" s="1"/>
      <c r="W55" s="13"/>
      <c r="X55" s="13"/>
      <c r="Y55" s="13"/>
      <c r="Z55" s="13"/>
      <c r="AA55" s="13"/>
      <c r="AB55" s="13"/>
      <c r="AC55" s="13"/>
      <c r="AD55" s="13"/>
      <c r="AE55" s="20"/>
      <c r="AF55" s="20"/>
      <c r="AG55" s="20"/>
    </row>
    <row r="56" spans="1:33" ht="15.75" customHeight="1" x14ac:dyDescent="0.2">
      <c r="A56" s="13"/>
      <c r="B56" s="13"/>
      <c r="C56" s="24"/>
      <c r="D56" s="15"/>
      <c r="E56" s="15"/>
      <c r="F56" s="14"/>
      <c r="G56" s="14"/>
      <c r="H56" s="14"/>
      <c r="I56" s="15"/>
      <c r="J56" s="15"/>
      <c r="K56" s="15"/>
      <c r="L56" s="15"/>
      <c r="M56" s="16"/>
      <c r="N56" s="15"/>
      <c r="O56" s="15"/>
      <c r="P56" s="15"/>
      <c r="Q56" s="15"/>
      <c r="R56" s="15"/>
      <c r="S56" s="18"/>
      <c r="T56" s="13"/>
      <c r="U56" s="19"/>
      <c r="V56" s="1"/>
      <c r="W56" s="13"/>
      <c r="X56" s="13"/>
      <c r="Y56" s="13"/>
      <c r="Z56" s="13"/>
      <c r="AA56" s="13"/>
      <c r="AB56" s="13"/>
      <c r="AC56" s="13"/>
      <c r="AD56" s="13"/>
      <c r="AE56" s="20"/>
      <c r="AF56" s="20"/>
      <c r="AG56" s="20"/>
    </row>
    <row r="57" spans="1:33" ht="15.75" customHeight="1" x14ac:dyDescent="0.2">
      <c r="A57" s="13"/>
      <c r="B57" s="13"/>
      <c r="C57" s="24"/>
      <c r="D57" s="15"/>
      <c r="E57" s="15"/>
      <c r="F57" s="14"/>
      <c r="G57" s="14"/>
      <c r="H57" s="14"/>
      <c r="I57" s="15"/>
      <c r="J57" s="15"/>
      <c r="K57" s="15"/>
      <c r="L57" s="15"/>
      <c r="M57" s="16"/>
      <c r="N57" s="15"/>
      <c r="O57" s="15"/>
      <c r="P57" s="15"/>
      <c r="Q57" s="15"/>
      <c r="R57" s="15"/>
      <c r="S57" s="18"/>
      <c r="T57" s="13"/>
      <c r="U57" s="19"/>
      <c r="V57" s="1"/>
      <c r="W57" s="13"/>
      <c r="X57" s="13"/>
      <c r="Y57" s="13"/>
      <c r="Z57" s="13"/>
      <c r="AA57" s="13"/>
      <c r="AB57" s="13"/>
      <c r="AC57" s="13"/>
      <c r="AD57" s="13"/>
      <c r="AE57" s="20"/>
      <c r="AF57" s="20"/>
      <c r="AG57" s="20"/>
    </row>
    <row r="58" spans="1:33" ht="15.75" customHeight="1" x14ac:dyDescent="0.2">
      <c r="A58" s="13"/>
      <c r="B58" s="13"/>
      <c r="C58" s="24"/>
      <c r="D58" s="15"/>
      <c r="E58" s="15"/>
      <c r="F58" s="14"/>
      <c r="G58" s="14"/>
      <c r="H58" s="14"/>
      <c r="I58" s="15"/>
      <c r="J58" s="15"/>
      <c r="K58" s="15"/>
      <c r="L58" s="15"/>
      <c r="M58" s="16"/>
      <c r="N58" s="15"/>
      <c r="O58" s="15"/>
      <c r="P58" s="15"/>
      <c r="Q58" s="15"/>
      <c r="R58" s="15"/>
      <c r="S58" s="18"/>
      <c r="T58" s="13"/>
      <c r="U58" s="19"/>
      <c r="V58" s="1"/>
      <c r="W58" s="13"/>
      <c r="X58" s="13"/>
      <c r="Y58" s="13"/>
      <c r="Z58" s="13"/>
      <c r="AA58" s="13"/>
      <c r="AB58" s="13"/>
      <c r="AC58" s="13"/>
      <c r="AD58" s="13"/>
      <c r="AE58" s="20"/>
      <c r="AF58" s="20"/>
      <c r="AG58" s="20"/>
    </row>
    <row r="59" spans="1:33" ht="15.75" customHeight="1" x14ac:dyDescent="0.2">
      <c r="A59" s="13"/>
      <c r="B59" s="13"/>
      <c r="C59" s="24"/>
      <c r="D59" s="15"/>
      <c r="E59" s="15"/>
      <c r="F59" s="14"/>
      <c r="G59" s="14"/>
      <c r="H59" s="14"/>
      <c r="I59" s="15"/>
      <c r="J59" s="15"/>
      <c r="K59" s="15"/>
      <c r="L59" s="15"/>
      <c r="M59" s="16"/>
      <c r="N59" s="15"/>
      <c r="O59" s="15"/>
      <c r="P59" s="15"/>
      <c r="Q59" s="15"/>
      <c r="R59" s="15"/>
      <c r="S59" s="18"/>
      <c r="T59" s="13"/>
      <c r="U59" s="19"/>
      <c r="V59" s="1"/>
      <c r="W59" s="13"/>
      <c r="X59" s="13"/>
      <c r="Y59" s="13"/>
      <c r="Z59" s="13"/>
      <c r="AA59" s="13"/>
      <c r="AB59" s="13"/>
      <c r="AC59" s="13"/>
      <c r="AD59" s="13"/>
      <c r="AE59" s="20"/>
      <c r="AF59" s="20"/>
      <c r="AG59" s="20"/>
    </row>
    <row r="60" spans="1:33" ht="15.75" customHeight="1" x14ac:dyDescent="0.2">
      <c r="A60" s="13"/>
      <c r="B60" s="13"/>
      <c r="C60" s="24"/>
      <c r="D60" s="15"/>
      <c r="E60" s="15"/>
      <c r="F60" s="14"/>
      <c r="G60" s="14"/>
      <c r="H60" s="14"/>
      <c r="I60" s="15"/>
      <c r="J60" s="15"/>
      <c r="K60" s="15"/>
      <c r="L60" s="15"/>
      <c r="M60" s="16"/>
      <c r="N60" s="15"/>
      <c r="O60" s="15"/>
      <c r="P60" s="15"/>
      <c r="Q60" s="15"/>
      <c r="R60" s="15"/>
      <c r="S60" s="18"/>
      <c r="T60" s="13"/>
      <c r="U60" s="19"/>
      <c r="V60" s="1"/>
      <c r="W60" s="13"/>
      <c r="X60" s="13"/>
      <c r="Y60" s="13"/>
      <c r="Z60" s="13"/>
      <c r="AA60" s="13"/>
      <c r="AB60" s="13"/>
      <c r="AC60" s="13"/>
      <c r="AD60" s="13"/>
      <c r="AE60" s="20"/>
      <c r="AF60" s="20"/>
      <c r="AG60" s="20"/>
    </row>
    <row r="61" spans="1:33" ht="15.75" customHeight="1" x14ac:dyDescent="0.2">
      <c r="A61" s="13"/>
      <c r="B61" s="13"/>
      <c r="C61" s="24"/>
      <c r="D61" s="15"/>
      <c r="E61" s="15"/>
      <c r="F61" s="14"/>
      <c r="G61" s="14"/>
      <c r="H61" s="14"/>
      <c r="I61" s="15"/>
      <c r="J61" s="15"/>
      <c r="K61" s="15"/>
      <c r="L61" s="15"/>
      <c r="M61" s="16"/>
      <c r="N61" s="15"/>
      <c r="O61" s="15"/>
      <c r="P61" s="15"/>
      <c r="Q61" s="15"/>
      <c r="R61" s="15"/>
      <c r="S61" s="18"/>
      <c r="T61" s="13"/>
      <c r="U61" s="19"/>
      <c r="V61" s="1"/>
      <c r="W61" s="13"/>
      <c r="X61" s="13"/>
      <c r="Y61" s="13"/>
      <c r="Z61" s="13"/>
      <c r="AA61" s="13"/>
      <c r="AB61" s="13"/>
      <c r="AC61" s="13"/>
      <c r="AD61" s="13"/>
      <c r="AE61" s="20"/>
      <c r="AF61" s="20"/>
      <c r="AG61" s="20"/>
    </row>
    <row r="62" spans="1:33" ht="15.75" customHeight="1" x14ac:dyDescent="0.2">
      <c r="A62" s="13"/>
      <c r="B62" s="13"/>
      <c r="C62" s="24"/>
      <c r="D62" s="15"/>
      <c r="E62" s="15"/>
      <c r="F62" s="14"/>
      <c r="G62" s="14"/>
      <c r="H62" s="14"/>
      <c r="I62" s="15"/>
      <c r="J62" s="15"/>
      <c r="K62" s="15"/>
      <c r="L62" s="15"/>
      <c r="M62" s="16"/>
      <c r="N62" s="15"/>
      <c r="O62" s="15"/>
      <c r="P62" s="15"/>
      <c r="Q62" s="15"/>
      <c r="R62" s="15"/>
      <c r="S62" s="18"/>
      <c r="T62" s="13"/>
      <c r="U62" s="19"/>
      <c r="V62" s="1"/>
      <c r="W62" s="13"/>
      <c r="X62" s="13"/>
      <c r="Y62" s="13"/>
      <c r="Z62" s="13"/>
      <c r="AA62" s="13"/>
      <c r="AB62" s="13"/>
      <c r="AC62" s="13"/>
      <c r="AD62" s="13"/>
      <c r="AE62" s="20"/>
      <c r="AF62" s="20"/>
      <c r="AG62" s="20"/>
    </row>
    <row r="63" spans="1:33" ht="15.75" customHeight="1" x14ac:dyDescent="0.2">
      <c r="A63" s="13"/>
      <c r="B63" s="13"/>
      <c r="C63" s="24"/>
      <c r="D63" s="15"/>
      <c r="E63" s="15"/>
      <c r="F63" s="14"/>
      <c r="G63" s="14"/>
      <c r="H63" s="14"/>
      <c r="I63" s="15"/>
      <c r="J63" s="15"/>
      <c r="K63" s="15"/>
      <c r="L63" s="15"/>
      <c r="M63" s="16"/>
      <c r="N63" s="15"/>
      <c r="O63" s="15"/>
      <c r="P63" s="15"/>
      <c r="Q63" s="15"/>
      <c r="R63" s="15"/>
      <c r="S63" s="18"/>
      <c r="T63" s="13"/>
      <c r="U63" s="19"/>
      <c r="V63" s="1"/>
      <c r="W63" s="13"/>
      <c r="X63" s="13"/>
      <c r="Y63" s="13"/>
      <c r="Z63" s="13"/>
      <c r="AA63" s="13"/>
      <c r="AB63" s="13"/>
      <c r="AC63" s="13"/>
      <c r="AD63" s="13"/>
      <c r="AE63" s="20"/>
      <c r="AF63" s="20"/>
      <c r="AG63" s="20"/>
    </row>
    <row r="64" spans="1:33" ht="15.75" customHeight="1" x14ac:dyDescent="0.2">
      <c r="A64" s="13"/>
      <c r="B64" s="13"/>
      <c r="C64" s="24"/>
      <c r="D64" s="15"/>
      <c r="E64" s="15"/>
      <c r="F64" s="14"/>
      <c r="G64" s="14"/>
      <c r="H64" s="14"/>
      <c r="I64" s="15"/>
      <c r="J64" s="15"/>
      <c r="K64" s="15"/>
      <c r="L64" s="15"/>
      <c r="M64" s="16"/>
      <c r="N64" s="15"/>
      <c r="O64" s="15"/>
      <c r="P64" s="15"/>
      <c r="Q64" s="15"/>
      <c r="R64" s="15"/>
      <c r="S64" s="18"/>
      <c r="T64" s="13"/>
      <c r="U64" s="19"/>
      <c r="V64" s="1"/>
      <c r="W64" s="13"/>
      <c r="X64" s="13"/>
      <c r="Y64" s="13"/>
      <c r="Z64" s="13"/>
      <c r="AA64" s="13"/>
      <c r="AB64" s="13"/>
      <c r="AC64" s="13"/>
      <c r="AD64" s="13"/>
      <c r="AE64" s="20"/>
      <c r="AF64" s="20"/>
      <c r="AG64" s="20"/>
    </row>
    <row r="65" spans="1:33" ht="15.75" customHeight="1" x14ac:dyDescent="0.2">
      <c r="A65" s="13"/>
      <c r="B65" s="13"/>
      <c r="C65" s="24"/>
      <c r="D65" s="15"/>
      <c r="E65" s="15"/>
      <c r="F65" s="14"/>
      <c r="G65" s="14"/>
      <c r="H65" s="14"/>
      <c r="I65" s="15"/>
      <c r="J65" s="15"/>
      <c r="K65" s="15"/>
      <c r="L65" s="15"/>
      <c r="M65" s="16"/>
      <c r="N65" s="15"/>
      <c r="O65" s="15"/>
      <c r="P65" s="15"/>
      <c r="Q65" s="15"/>
      <c r="R65" s="15"/>
      <c r="S65" s="18"/>
      <c r="T65" s="13"/>
      <c r="U65" s="19"/>
      <c r="V65" s="1"/>
      <c r="W65" s="13"/>
      <c r="X65" s="13"/>
      <c r="Y65" s="13"/>
      <c r="Z65" s="13"/>
      <c r="AA65" s="13"/>
      <c r="AB65" s="13"/>
      <c r="AC65" s="13"/>
      <c r="AD65" s="13"/>
      <c r="AE65" s="20"/>
      <c r="AF65" s="20"/>
      <c r="AG65" s="20"/>
    </row>
    <row r="66" spans="1:33" ht="15.75" customHeight="1" x14ac:dyDescent="0.2">
      <c r="A66" s="13"/>
      <c r="B66" s="13"/>
      <c r="C66" s="24"/>
      <c r="D66" s="15"/>
      <c r="E66" s="15"/>
      <c r="F66" s="14"/>
      <c r="G66" s="14"/>
      <c r="H66" s="14"/>
      <c r="I66" s="15"/>
      <c r="J66" s="15"/>
      <c r="K66" s="15"/>
      <c r="L66" s="15"/>
      <c r="M66" s="16"/>
      <c r="N66" s="15"/>
      <c r="O66" s="15"/>
      <c r="P66" s="15"/>
      <c r="Q66" s="15"/>
      <c r="R66" s="15"/>
      <c r="S66" s="18"/>
      <c r="T66" s="13"/>
      <c r="U66" s="19"/>
      <c r="V66" s="1"/>
      <c r="W66" s="13"/>
      <c r="X66" s="13"/>
      <c r="Y66" s="13"/>
      <c r="Z66" s="13"/>
      <c r="AA66" s="13"/>
      <c r="AB66" s="13"/>
      <c r="AC66" s="13"/>
      <c r="AD66" s="13"/>
      <c r="AE66" s="20"/>
      <c r="AF66" s="20"/>
      <c r="AG66" s="20"/>
    </row>
    <row r="67" spans="1:33" ht="15.75" customHeight="1" x14ac:dyDescent="0.2">
      <c r="A67" s="13"/>
      <c r="B67" s="13"/>
      <c r="C67" s="24"/>
      <c r="D67" s="15"/>
      <c r="E67" s="15"/>
      <c r="F67" s="14"/>
      <c r="G67" s="14"/>
      <c r="H67" s="14"/>
      <c r="I67" s="15"/>
      <c r="J67" s="15"/>
      <c r="K67" s="15"/>
      <c r="L67" s="15"/>
      <c r="M67" s="16"/>
      <c r="N67" s="15"/>
      <c r="O67" s="15"/>
      <c r="P67" s="15"/>
      <c r="Q67" s="15"/>
      <c r="R67" s="15"/>
      <c r="S67" s="18"/>
      <c r="T67" s="13"/>
      <c r="U67" s="19"/>
      <c r="V67" s="1"/>
      <c r="W67" s="13"/>
      <c r="X67" s="13"/>
      <c r="Y67" s="13"/>
      <c r="Z67" s="13"/>
      <c r="AA67" s="13"/>
      <c r="AB67" s="13"/>
      <c r="AC67" s="13"/>
      <c r="AD67" s="13"/>
      <c r="AE67" s="20"/>
      <c r="AF67" s="20"/>
      <c r="AG67" s="20"/>
    </row>
    <row r="68" spans="1:33" ht="15.75" customHeight="1" x14ac:dyDescent="0.2">
      <c r="A68" s="13"/>
      <c r="B68" s="13"/>
      <c r="C68" s="24"/>
      <c r="D68" s="15"/>
      <c r="E68" s="15"/>
      <c r="F68" s="14"/>
      <c r="G68" s="14"/>
      <c r="H68" s="14"/>
      <c r="I68" s="15"/>
      <c r="J68" s="15"/>
      <c r="K68" s="15"/>
      <c r="L68" s="15"/>
      <c r="M68" s="16"/>
      <c r="N68" s="15"/>
      <c r="O68" s="15"/>
      <c r="P68" s="15"/>
      <c r="Q68" s="15"/>
      <c r="R68" s="15"/>
      <c r="S68" s="18"/>
      <c r="T68" s="13"/>
      <c r="U68" s="19"/>
      <c r="V68" s="1"/>
      <c r="W68" s="13"/>
      <c r="X68" s="13"/>
      <c r="Y68" s="13"/>
      <c r="Z68" s="13"/>
      <c r="AA68" s="13"/>
      <c r="AB68" s="13"/>
      <c r="AC68" s="13"/>
      <c r="AD68" s="13"/>
      <c r="AE68" s="20"/>
      <c r="AF68" s="20"/>
      <c r="AG68" s="20"/>
    </row>
    <row r="69" spans="1:33" ht="15.75" customHeight="1" x14ac:dyDescent="0.2">
      <c r="A69" s="13"/>
      <c r="B69" s="13"/>
      <c r="C69" s="24"/>
      <c r="D69" s="15"/>
      <c r="E69" s="15"/>
      <c r="F69" s="14"/>
      <c r="G69" s="14"/>
      <c r="H69" s="14"/>
      <c r="I69" s="15"/>
      <c r="J69" s="15"/>
      <c r="K69" s="15"/>
      <c r="L69" s="15"/>
      <c r="M69" s="16"/>
      <c r="N69" s="15"/>
      <c r="O69" s="15"/>
      <c r="P69" s="15"/>
      <c r="Q69" s="15"/>
      <c r="R69" s="15"/>
      <c r="S69" s="18"/>
      <c r="T69" s="13"/>
      <c r="U69" s="19"/>
      <c r="V69" s="1"/>
      <c r="W69" s="13"/>
      <c r="X69" s="13"/>
      <c r="Y69" s="13"/>
      <c r="Z69" s="13"/>
      <c r="AA69" s="13"/>
      <c r="AB69" s="13"/>
      <c r="AC69" s="13"/>
      <c r="AD69" s="13"/>
      <c r="AE69" s="20"/>
      <c r="AF69" s="20"/>
      <c r="AG69" s="20"/>
    </row>
    <row r="70" spans="1:33" ht="15.75" customHeight="1" x14ac:dyDescent="0.2">
      <c r="A70" s="13"/>
      <c r="B70" s="13"/>
      <c r="C70" s="24"/>
      <c r="D70" s="15"/>
      <c r="E70" s="15"/>
      <c r="F70" s="14"/>
      <c r="G70" s="14"/>
      <c r="H70" s="14"/>
      <c r="I70" s="15"/>
      <c r="J70" s="15"/>
      <c r="K70" s="15"/>
      <c r="L70" s="15"/>
      <c r="M70" s="16"/>
      <c r="N70" s="15"/>
      <c r="O70" s="15"/>
      <c r="P70" s="15"/>
      <c r="Q70" s="15"/>
      <c r="R70" s="15"/>
      <c r="S70" s="18"/>
      <c r="T70" s="13"/>
      <c r="U70" s="19"/>
      <c r="V70" s="1"/>
      <c r="W70" s="13"/>
      <c r="X70" s="13"/>
      <c r="Y70" s="13"/>
      <c r="Z70" s="13"/>
      <c r="AA70" s="13"/>
      <c r="AB70" s="13"/>
      <c r="AC70" s="13"/>
      <c r="AD70" s="13"/>
      <c r="AE70" s="20"/>
      <c r="AF70" s="20"/>
      <c r="AG70" s="20"/>
    </row>
    <row r="71" spans="1:33" ht="15.75" customHeight="1" x14ac:dyDescent="0.2">
      <c r="A71" s="13"/>
      <c r="B71" s="13"/>
      <c r="C71" s="24"/>
      <c r="D71" s="15"/>
      <c r="E71" s="15"/>
      <c r="F71" s="14"/>
      <c r="G71" s="14"/>
      <c r="H71" s="14"/>
      <c r="I71" s="15"/>
      <c r="J71" s="15"/>
      <c r="K71" s="15"/>
      <c r="L71" s="15"/>
      <c r="M71" s="16"/>
      <c r="N71" s="15"/>
      <c r="O71" s="15"/>
      <c r="P71" s="15"/>
      <c r="Q71" s="15"/>
      <c r="R71" s="15"/>
      <c r="S71" s="18"/>
      <c r="T71" s="13"/>
      <c r="U71" s="19"/>
      <c r="V71" s="1"/>
      <c r="W71" s="13"/>
      <c r="X71" s="13"/>
      <c r="Y71" s="13"/>
      <c r="Z71" s="13"/>
      <c r="AA71" s="13"/>
      <c r="AB71" s="13"/>
      <c r="AC71" s="13"/>
      <c r="AD71" s="13"/>
      <c r="AE71" s="20"/>
      <c r="AF71" s="20"/>
      <c r="AG71" s="20"/>
    </row>
    <row r="72" spans="1:33" ht="15.75" customHeight="1" x14ac:dyDescent="0.2">
      <c r="A72" s="13"/>
      <c r="B72" s="13"/>
      <c r="C72" s="24"/>
      <c r="D72" s="15"/>
      <c r="E72" s="15"/>
      <c r="F72" s="14"/>
      <c r="G72" s="14"/>
      <c r="H72" s="14"/>
      <c r="I72" s="15"/>
      <c r="J72" s="15"/>
      <c r="K72" s="15"/>
      <c r="L72" s="15"/>
      <c r="M72" s="16"/>
      <c r="N72" s="15"/>
      <c r="O72" s="15"/>
      <c r="P72" s="15"/>
      <c r="Q72" s="15"/>
      <c r="R72" s="15"/>
      <c r="S72" s="18"/>
      <c r="T72" s="13"/>
      <c r="U72" s="19"/>
      <c r="V72" s="1"/>
      <c r="W72" s="13"/>
      <c r="X72" s="13"/>
      <c r="Y72" s="13"/>
      <c r="Z72" s="13"/>
      <c r="AA72" s="13"/>
      <c r="AB72" s="13"/>
      <c r="AC72" s="13"/>
      <c r="AD72" s="13"/>
      <c r="AE72" s="20"/>
      <c r="AF72" s="20"/>
      <c r="AG72" s="20"/>
    </row>
    <row r="73" spans="1:33" ht="15.75" customHeight="1" x14ac:dyDescent="0.2">
      <c r="A73" s="13"/>
      <c r="B73" s="13"/>
      <c r="C73" s="24"/>
      <c r="D73" s="15"/>
      <c r="E73" s="15"/>
      <c r="F73" s="14"/>
      <c r="G73" s="14"/>
      <c r="H73" s="14"/>
      <c r="I73" s="15"/>
      <c r="J73" s="15"/>
      <c r="K73" s="15"/>
      <c r="L73" s="15"/>
      <c r="M73" s="16"/>
      <c r="N73" s="15"/>
      <c r="O73" s="15"/>
      <c r="P73" s="15"/>
      <c r="Q73" s="15"/>
      <c r="R73" s="15"/>
      <c r="S73" s="18"/>
      <c r="T73" s="13"/>
      <c r="U73" s="19"/>
      <c r="V73" s="1"/>
      <c r="W73" s="13"/>
      <c r="X73" s="13"/>
      <c r="Y73" s="13"/>
      <c r="Z73" s="13"/>
      <c r="AA73" s="13"/>
      <c r="AB73" s="13"/>
      <c r="AC73" s="13"/>
      <c r="AD73" s="13"/>
      <c r="AE73" s="20"/>
      <c r="AF73" s="20"/>
      <c r="AG73" s="20"/>
    </row>
    <row r="74" spans="1:33" ht="15.75" customHeight="1" x14ac:dyDescent="0.2">
      <c r="A74" s="13"/>
      <c r="B74" s="13"/>
      <c r="C74" s="24"/>
      <c r="D74" s="15"/>
      <c r="E74" s="15"/>
      <c r="F74" s="14"/>
      <c r="G74" s="14"/>
      <c r="H74" s="14"/>
      <c r="I74" s="15"/>
      <c r="J74" s="15"/>
      <c r="K74" s="15"/>
      <c r="L74" s="15"/>
      <c r="M74" s="16"/>
      <c r="N74" s="15"/>
      <c r="O74" s="15"/>
      <c r="P74" s="15"/>
      <c r="Q74" s="15"/>
      <c r="R74" s="15"/>
      <c r="S74" s="18"/>
      <c r="T74" s="13"/>
      <c r="U74" s="19"/>
      <c r="V74" s="1"/>
      <c r="W74" s="13"/>
      <c r="X74" s="13"/>
      <c r="Y74" s="13"/>
      <c r="Z74" s="13"/>
      <c r="AA74" s="13"/>
      <c r="AB74" s="13"/>
      <c r="AC74" s="13"/>
      <c r="AD74" s="13"/>
      <c r="AE74" s="20"/>
      <c r="AF74" s="20"/>
      <c r="AG74" s="20"/>
    </row>
    <row r="75" spans="1:33" ht="15.75" customHeight="1" x14ac:dyDescent="0.2">
      <c r="A75" s="13"/>
      <c r="B75" s="13"/>
      <c r="C75" s="24"/>
      <c r="D75" s="15"/>
      <c r="E75" s="15"/>
      <c r="F75" s="14"/>
      <c r="G75" s="14"/>
      <c r="H75" s="14"/>
      <c r="I75" s="15"/>
      <c r="J75" s="15"/>
      <c r="K75" s="15"/>
      <c r="L75" s="15"/>
      <c r="M75" s="16"/>
      <c r="N75" s="15"/>
      <c r="O75" s="15"/>
      <c r="P75" s="15"/>
      <c r="Q75" s="15"/>
      <c r="R75" s="15"/>
      <c r="S75" s="18"/>
      <c r="T75" s="13"/>
      <c r="U75" s="19"/>
      <c r="V75" s="1"/>
      <c r="W75" s="13"/>
      <c r="X75" s="13"/>
      <c r="Y75" s="13"/>
      <c r="Z75" s="13"/>
      <c r="AA75" s="13"/>
      <c r="AB75" s="13"/>
      <c r="AC75" s="13"/>
      <c r="AD75" s="13"/>
      <c r="AE75" s="20"/>
      <c r="AF75" s="20"/>
      <c r="AG75" s="20"/>
    </row>
    <row r="76" spans="1:33" ht="15.75" customHeight="1" x14ac:dyDescent="0.2">
      <c r="A76" s="13"/>
      <c r="B76" s="13"/>
      <c r="C76" s="24"/>
      <c r="D76" s="15"/>
      <c r="E76" s="15"/>
      <c r="F76" s="14"/>
      <c r="G76" s="14"/>
      <c r="H76" s="14"/>
      <c r="I76" s="15"/>
      <c r="J76" s="15"/>
      <c r="K76" s="15"/>
      <c r="L76" s="15"/>
      <c r="M76" s="16"/>
      <c r="N76" s="15"/>
      <c r="O76" s="15"/>
      <c r="P76" s="15"/>
      <c r="Q76" s="15"/>
      <c r="R76" s="15"/>
      <c r="S76" s="18"/>
      <c r="T76" s="13"/>
      <c r="U76" s="19"/>
      <c r="V76" s="1"/>
      <c r="W76" s="13"/>
      <c r="X76" s="13"/>
      <c r="Y76" s="13"/>
      <c r="Z76" s="13"/>
      <c r="AA76" s="13"/>
      <c r="AB76" s="13"/>
      <c r="AC76" s="13"/>
      <c r="AD76" s="13"/>
      <c r="AE76" s="20"/>
      <c r="AF76" s="20"/>
      <c r="AG76" s="20"/>
    </row>
    <row r="77" spans="1:33" ht="15.75" customHeight="1" x14ac:dyDescent="0.2">
      <c r="A77" s="13"/>
      <c r="B77" s="13"/>
      <c r="C77" s="24"/>
      <c r="D77" s="15"/>
      <c r="E77" s="15"/>
      <c r="F77" s="14"/>
      <c r="G77" s="14"/>
      <c r="H77" s="14"/>
      <c r="I77" s="15"/>
      <c r="J77" s="15"/>
      <c r="K77" s="15"/>
      <c r="L77" s="15"/>
      <c r="M77" s="16"/>
      <c r="N77" s="15"/>
      <c r="O77" s="15"/>
      <c r="P77" s="15"/>
      <c r="Q77" s="15"/>
      <c r="R77" s="15"/>
      <c r="S77" s="18"/>
      <c r="T77" s="13"/>
      <c r="U77" s="19"/>
      <c r="V77" s="1"/>
      <c r="W77" s="13"/>
      <c r="X77" s="13"/>
      <c r="Y77" s="13"/>
      <c r="Z77" s="13"/>
      <c r="AA77" s="13"/>
      <c r="AB77" s="13"/>
      <c r="AC77" s="13"/>
      <c r="AD77" s="13"/>
      <c r="AE77" s="20"/>
      <c r="AF77" s="20"/>
      <c r="AG77" s="20"/>
    </row>
    <row r="78" spans="1:33" ht="15.75" customHeight="1" x14ac:dyDescent="0.2">
      <c r="A78" s="13"/>
      <c r="B78" s="13"/>
      <c r="C78" s="24"/>
      <c r="D78" s="15"/>
      <c r="E78" s="15"/>
      <c r="F78" s="14"/>
      <c r="G78" s="14"/>
      <c r="H78" s="14"/>
      <c r="I78" s="15"/>
      <c r="J78" s="15"/>
      <c r="K78" s="15"/>
      <c r="L78" s="15"/>
      <c r="M78" s="16"/>
      <c r="N78" s="15"/>
      <c r="O78" s="15"/>
      <c r="P78" s="15"/>
      <c r="Q78" s="15"/>
      <c r="R78" s="15"/>
      <c r="S78" s="18"/>
      <c r="T78" s="13"/>
      <c r="U78" s="19"/>
      <c r="V78" s="1"/>
      <c r="W78" s="13"/>
      <c r="X78" s="13"/>
      <c r="Y78" s="13"/>
      <c r="Z78" s="13"/>
      <c r="AA78" s="13"/>
      <c r="AB78" s="13"/>
      <c r="AC78" s="13"/>
      <c r="AD78" s="13"/>
      <c r="AE78" s="20"/>
      <c r="AF78" s="20"/>
      <c r="AG78" s="20"/>
    </row>
    <row r="79" spans="1:33" ht="15.75" customHeight="1" x14ac:dyDescent="0.2">
      <c r="A79" s="13"/>
      <c r="B79" s="13"/>
      <c r="C79" s="24"/>
      <c r="D79" s="15"/>
      <c r="E79" s="15"/>
      <c r="F79" s="14"/>
      <c r="G79" s="14"/>
      <c r="H79" s="14"/>
      <c r="I79" s="15"/>
      <c r="J79" s="15"/>
      <c r="K79" s="15"/>
      <c r="L79" s="15"/>
      <c r="M79" s="16"/>
      <c r="N79" s="15"/>
      <c r="O79" s="15"/>
      <c r="P79" s="15"/>
      <c r="Q79" s="15"/>
      <c r="R79" s="15"/>
      <c r="S79" s="18"/>
      <c r="T79" s="13"/>
      <c r="U79" s="19"/>
      <c r="V79" s="1"/>
      <c r="W79" s="13"/>
      <c r="X79" s="13"/>
      <c r="Y79" s="13"/>
      <c r="Z79" s="13"/>
      <c r="AA79" s="13"/>
      <c r="AB79" s="13"/>
      <c r="AC79" s="13"/>
      <c r="AD79" s="13"/>
      <c r="AE79" s="20"/>
      <c r="AF79" s="20"/>
      <c r="AG79" s="20"/>
    </row>
    <row r="80" spans="1:33" ht="15.75" customHeight="1" x14ac:dyDescent="0.2">
      <c r="A80" s="13"/>
      <c r="B80" s="13"/>
      <c r="C80" s="24"/>
      <c r="D80" s="15"/>
      <c r="E80" s="15"/>
      <c r="F80" s="14"/>
      <c r="G80" s="14"/>
      <c r="H80" s="14"/>
      <c r="I80" s="15"/>
      <c r="J80" s="15"/>
      <c r="K80" s="15"/>
      <c r="L80" s="15"/>
      <c r="M80" s="16"/>
      <c r="N80" s="15"/>
      <c r="O80" s="15"/>
      <c r="P80" s="15"/>
      <c r="Q80" s="15"/>
      <c r="R80" s="15"/>
      <c r="S80" s="18"/>
      <c r="T80" s="13"/>
      <c r="U80" s="19"/>
      <c r="V80" s="1"/>
      <c r="W80" s="13"/>
      <c r="X80" s="13"/>
      <c r="Y80" s="13"/>
      <c r="Z80" s="13"/>
      <c r="AA80" s="13"/>
      <c r="AB80" s="13"/>
      <c r="AC80" s="13"/>
      <c r="AD80" s="13"/>
      <c r="AE80" s="20"/>
      <c r="AF80" s="20"/>
      <c r="AG80" s="20"/>
    </row>
    <row r="81" spans="1:33" ht="15.75" customHeight="1" x14ac:dyDescent="0.2">
      <c r="A81" s="13"/>
      <c r="B81" s="13"/>
      <c r="C81" s="24"/>
      <c r="D81" s="15"/>
      <c r="E81" s="15"/>
      <c r="F81" s="14"/>
      <c r="G81" s="14"/>
      <c r="H81" s="14"/>
      <c r="I81" s="15"/>
      <c r="J81" s="15"/>
      <c r="K81" s="15"/>
      <c r="L81" s="15"/>
      <c r="M81" s="16"/>
      <c r="N81" s="15"/>
      <c r="O81" s="15"/>
      <c r="P81" s="15"/>
      <c r="Q81" s="15"/>
      <c r="R81" s="15"/>
      <c r="S81" s="18"/>
      <c r="T81" s="13"/>
      <c r="U81" s="19"/>
      <c r="V81" s="1"/>
      <c r="W81" s="13"/>
      <c r="X81" s="13"/>
      <c r="Y81" s="13"/>
      <c r="Z81" s="13"/>
      <c r="AA81" s="13"/>
      <c r="AB81" s="13"/>
      <c r="AC81" s="13"/>
      <c r="AD81" s="13"/>
      <c r="AE81" s="20"/>
      <c r="AF81" s="20"/>
      <c r="AG81" s="20"/>
    </row>
    <row r="82" spans="1:33" ht="15.75" customHeight="1" x14ac:dyDescent="0.2">
      <c r="A82" s="13"/>
      <c r="B82" s="13"/>
      <c r="C82" s="24"/>
      <c r="D82" s="15"/>
      <c r="E82" s="15"/>
      <c r="F82" s="14"/>
      <c r="G82" s="14"/>
      <c r="H82" s="14"/>
      <c r="I82" s="15"/>
      <c r="J82" s="15"/>
      <c r="K82" s="15"/>
      <c r="L82" s="15"/>
      <c r="M82" s="16"/>
      <c r="N82" s="15"/>
      <c r="O82" s="15"/>
      <c r="P82" s="15"/>
      <c r="Q82" s="15"/>
      <c r="R82" s="15"/>
      <c r="S82" s="18"/>
      <c r="T82" s="13"/>
      <c r="U82" s="19"/>
      <c r="V82" s="1"/>
      <c r="W82" s="13"/>
      <c r="X82" s="13"/>
      <c r="Y82" s="13"/>
      <c r="Z82" s="13"/>
      <c r="AA82" s="13"/>
      <c r="AB82" s="13"/>
      <c r="AC82" s="13"/>
      <c r="AD82" s="13"/>
      <c r="AE82" s="20"/>
      <c r="AF82" s="20"/>
      <c r="AG82" s="20"/>
    </row>
    <row r="83" spans="1:33" ht="15.75" customHeight="1" x14ac:dyDescent="0.2">
      <c r="A83" s="13"/>
      <c r="B83" s="13"/>
      <c r="C83" s="24"/>
      <c r="D83" s="15"/>
      <c r="E83" s="15"/>
      <c r="F83" s="14"/>
      <c r="G83" s="14"/>
      <c r="H83" s="14"/>
      <c r="I83" s="15"/>
      <c r="J83" s="15"/>
      <c r="K83" s="15"/>
      <c r="L83" s="15"/>
      <c r="M83" s="16"/>
      <c r="N83" s="15"/>
      <c r="O83" s="15"/>
      <c r="P83" s="15"/>
      <c r="Q83" s="15"/>
      <c r="R83" s="15"/>
      <c r="S83" s="18"/>
      <c r="T83" s="13"/>
      <c r="U83" s="19"/>
      <c r="V83" s="1"/>
      <c r="W83" s="13"/>
      <c r="X83" s="13"/>
      <c r="Y83" s="13"/>
      <c r="Z83" s="13"/>
      <c r="AA83" s="13"/>
      <c r="AB83" s="13"/>
      <c r="AC83" s="13"/>
      <c r="AD83" s="13"/>
      <c r="AE83" s="20"/>
      <c r="AF83" s="20"/>
      <c r="AG83" s="20"/>
    </row>
    <row r="84" spans="1:33" ht="15.75" customHeight="1" x14ac:dyDescent="0.2">
      <c r="A84" s="13"/>
      <c r="B84" s="13"/>
      <c r="C84" s="24"/>
      <c r="D84" s="15"/>
      <c r="E84" s="15"/>
      <c r="F84" s="14"/>
      <c r="G84" s="14"/>
      <c r="H84" s="14"/>
      <c r="I84" s="15"/>
      <c r="J84" s="15"/>
      <c r="K84" s="15"/>
      <c r="L84" s="15"/>
      <c r="M84" s="16"/>
      <c r="N84" s="15"/>
      <c r="O84" s="15"/>
      <c r="P84" s="15"/>
      <c r="Q84" s="15"/>
      <c r="R84" s="15"/>
      <c r="S84" s="18"/>
      <c r="T84" s="13"/>
      <c r="U84" s="19"/>
      <c r="V84" s="1"/>
      <c r="W84" s="13"/>
      <c r="X84" s="13"/>
      <c r="Y84" s="13"/>
      <c r="Z84" s="13"/>
      <c r="AA84" s="13"/>
      <c r="AB84" s="13"/>
      <c r="AC84" s="13"/>
      <c r="AD84" s="13"/>
      <c r="AE84" s="20"/>
      <c r="AF84" s="20"/>
      <c r="AG84" s="20"/>
    </row>
    <row r="85" spans="1:33" ht="15.75" customHeight="1" x14ac:dyDescent="0.2">
      <c r="A85" s="13"/>
      <c r="B85" s="13"/>
      <c r="C85" s="24"/>
      <c r="D85" s="15"/>
      <c r="E85" s="15"/>
      <c r="F85" s="14"/>
      <c r="G85" s="14"/>
      <c r="H85" s="14"/>
      <c r="I85" s="15"/>
      <c r="J85" s="15"/>
      <c r="K85" s="15"/>
      <c r="L85" s="15"/>
      <c r="M85" s="16"/>
      <c r="N85" s="15"/>
      <c r="O85" s="15"/>
      <c r="P85" s="15"/>
      <c r="Q85" s="15"/>
      <c r="R85" s="15"/>
      <c r="S85" s="18"/>
      <c r="T85" s="13"/>
      <c r="U85" s="19"/>
      <c r="V85" s="1"/>
      <c r="W85" s="13"/>
      <c r="X85" s="13"/>
      <c r="Y85" s="13"/>
      <c r="Z85" s="13"/>
      <c r="AA85" s="13"/>
      <c r="AB85" s="13"/>
      <c r="AC85" s="13"/>
      <c r="AD85" s="13"/>
      <c r="AE85" s="20"/>
      <c r="AF85" s="20"/>
      <c r="AG85" s="20"/>
    </row>
    <row r="86" spans="1:33" ht="15.75" customHeight="1" x14ac:dyDescent="0.2">
      <c r="A86" s="13"/>
      <c r="B86" s="13"/>
      <c r="C86" s="24"/>
      <c r="D86" s="15"/>
      <c r="E86" s="15"/>
      <c r="F86" s="14"/>
      <c r="G86" s="14"/>
      <c r="H86" s="14"/>
      <c r="I86" s="15"/>
      <c r="J86" s="15"/>
      <c r="K86" s="15"/>
      <c r="L86" s="15"/>
      <c r="M86" s="16"/>
      <c r="N86" s="15"/>
      <c r="O86" s="15"/>
      <c r="P86" s="15"/>
      <c r="Q86" s="15"/>
      <c r="R86" s="15"/>
      <c r="S86" s="18"/>
      <c r="T86" s="13"/>
      <c r="U86" s="19"/>
      <c r="V86" s="1"/>
      <c r="W86" s="13"/>
      <c r="X86" s="13"/>
      <c r="Y86" s="13"/>
      <c r="Z86" s="13"/>
      <c r="AA86" s="13"/>
      <c r="AB86" s="13"/>
      <c r="AC86" s="13"/>
      <c r="AD86" s="13"/>
      <c r="AE86" s="20"/>
      <c r="AF86" s="20"/>
      <c r="AG86" s="20"/>
    </row>
    <row r="87" spans="1:33" ht="15.75" customHeight="1" x14ac:dyDescent="0.2">
      <c r="A87" s="13"/>
      <c r="B87" s="13"/>
      <c r="C87" s="24"/>
      <c r="D87" s="15"/>
      <c r="E87" s="15"/>
      <c r="F87" s="14"/>
      <c r="G87" s="14"/>
      <c r="H87" s="14"/>
      <c r="I87" s="15"/>
      <c r="J87" s="15"/>
      <c r="K87" s="15"/>
      <c r="L87" s="15"/>
      <c r="M87" s="16"/>
      <c r="N87" s="15"/>
      <c r="O87" s="15"/>
      <c r="P87" s="15"/>
      <c r="Q87" s="15"/>
      <c r="R87" s="15"/>
      <c r="S87" s="18"/>
      <c r="T87" s="13"/>
      <c r="U87" s="19"/>
      <c r="V87" s="1"/>
      <c r="W87" s="13"/>
      <c r="X87" s="13"/>
      <c r="Y87" s="13"/>
      <c r="Z87" s="13"/>
      <c r="AA87" s="13"/>
      <c r="AB87" s="13"/>
      <c r="AC87" s="13"/>
      <c r="AD87" s="13"/>
      <c r="AE87" s="20"/>
      <c r="AF87" s="20"/>
      <c r="AG87" s="20"/>
    </row>
    <row r="88" spans="1:33" ht="15.75" customHeight="1" x14ac:dyDescent="0.2">
      <c r="A88" s="13"/>
      <c r="B88" s="13"/>
      <c r="C88" s="24"/>
      <c r="D88" s="15"/>
      <c r="E88" s="15"/>
      <c r="F88" s="14"/>
      <c r="G88" s="14"/>
      <c r="H88" s="14"/>
      <c r="I88" s="15"/>
      <c r="J88" s="15"/>
      <c r="K88" s="15"/>
      <c r="L88" s="15"/>
      <c r="M88" s="16"/>
      <c r="N88" s="15"/>
      <c r="O88" s="15"/>
      <c r="P88" s="15"/>
      <c r="Q88" s="15"/>
      <c r="R88" s="15"/>
      <c r="S88" s="18"/>
      <c r="T88" s="13"/>
      <c r="U88" s="19"/>
      <c r="V88" s="1"/>
      <c r="W88" s="13"/>
      <c r="X88" s="13"/>
      <c r="Y88" s="13"/>
      <c r="Z88" s="13"/>
      <c r="AA88" s="13"/>
      <c r="AB88" s="13"/>
      <c r="AC88" s="13"/>
      <c r="AD88" s="13"/>
      <c r="AE88" s="20"/>
      <c r="AF88" s="20"/>
      <c r="AG88" s="20"/>
    </row>
    <row r="89" spans="1:33" ht="15.75" customHeight="1" x14ac:dyDescent="0.2">
      <c r="A89" s="13"/>
      <c r="B89" s="13"/>
      <c r="C89" s="24"/>
      <c r="D89" s="15"/>
      <c r="E89" s="15"/>
      <c r="F89" s="14"/>
      <c r="G89" s="14"/>
      <c r="H89" s="14"/>
      <c r="I89" s="15"/>
      <c r="J89" s="15"/>
      <c r="K89" s="15"/>
      <c r="L89" s="15"/>
      <c r="M89" s="16"/>
      <c r="N89" s="15"/>
      <c r="O89" s="15"/>
      <c r="P89" s="15"/>
      <c r="Q89" s="15"/>
      <c r="R89" s="15"/>
      <c r="S89" s="18"/>
      <c r="T89" s="13"/>
      <c r="U89" s="19"/>
      <c r="V89" s="1"/>
      <c r="W89" s="13"/>
      <c r="X89" s="13"/>
      <c r="Y89" s="13"/>
      <c r="Z89" s="13"/>
      <c r="AA89" s="13"/>
      <c r="AB89" s="13"/>
      <c r="AC89" s="13"/>
      <c r="AD89" s="13"/>
      <c r="AE89" s="20"/>
      <c r="AF89" s="20"/>
      <c r="AG89" s="20"/>
    </row>
    <row r="90" spans="1:33" ht="15.75" customHeight="1" x14ac:dyDescent="0.2">
      <c r="A90" s="13"/>
      <c r="B90" s="13"/>
      <c r="C90" s="24"/>
      <c r="D90" s="15"/>
      <c r="E90" s="15"/>
      <c r="F90" s="14"/>
      <c r="G90" s="14"/>
      <c r="H90" s="14"/>
      <c r="I90" s="15"/>
      <c r="J90" s="15"/>
      <c r="K90" s="15"/>
      <c r="L90" s="15"/>
      <c r="M90" s="16"/>
      <c r="N90" s="15"/>
      <c r="O90" s="15"/>
      <c r="P90" s="15"/>
      <c r="Q90" s="15"/>
      <c r="R90" s="15"/>
      <c r="S90" s="18"/>
      <c r="T90" s="13"/>
      <c r="U90" s="19"/>
      <c r="V90" s="1"/>
      <c r="W90" s="13"/>
      <c r="X90" s="13"/>
      <c r="Y90" s="13"/>
      <c r="Z90" s="13"/>
      <c r="AA90" s="13"/>
      <c r="AB90" s="13"/>
      <c r="AC90" s="13"/>
      <c r="AD90" s="13"/>
      <c r="AE90" s="20"/>
      <c r="AF90" s="20"/>
      <c r="AG90" s="20"/>
    </row>
    <row r="91" spans="1:33" ht="15.75" customHeight="1" x14ac:dyDescent="0.2">
      <c r="A91" s="13"/>
      <c r="B91" s="13"/>
      <c r="C91" s="24"/>
      <c r="D91" s="15"/>
      <c r="E91" s="15"/>
      <c r="F91" s="14"/>
      <c r="G91" s="14"/>
      <c r="H91" s="14"/>
      <c r="I91" s="15"/>
      <c r="J91" s="15"/>
      <c r="K91" s="15"/>
      <c r="L91" s="15"/>
      <c r="M91" s="16"/>
      <c r="N91" s="15"/>
      <c r="O91" s="15"/>
      <c r="P91" s="15"/>
      <c r="Q91" s="15"/>
      <c r="R91" s="15"/>
      <c r="S91" s="18"/>
      <c r="T91" s="13"/>
      <c r="U91" s="19"/>
      <c r="V91" s="1"/>
      <c r="W91" s="13"/>
      <c r="X91" s="13"/>
      <c r="Y91" s="13"/>
      <c r="Z91" s="13"/>
      <c r="AA91" s="13"/>
      <c r="AB91" s="13"/>
      <c r="AC91" s="13"/>
      <c r="AD91" s="13"/>
      <c r="AE91" s="20"/>
      <c r="AF91" s="20"/>
      <c r="AG91" s="20"/>
    </row>
    <row r="92" spans="1:33" ht="15.75" customHeight="1" x14ac:dyDescent="0.2">
      <c r="A92" s="13"/>
      <c r="B92" s="13"/>
      <c r="C92" s="24"/>
      <c r="D92" s="15"/>
      <c r="E92" s="15"/>
      <c r="F92" s="14"/>
      <c r="G92" s="14"/>
      <c r="H92" s="14"/>
      <c r="I92" s="15"/>
      <c r="J92" s="15"/>
      <c r="K92" s="15"/>
      <c r="L92" s="15"/>
      <c r="M92" s="16"/>
      <c r="N92" s="15"/>
      <c r="O92" s="15"/>
      <c r="P92" s="15"/>
      <c r="Q92" s="15"/>
      <c r="R92" s="15"/>
      <c r="S92" s="18"/>
      <c r="T92" s="13"/>
      <c r="U92" s="19"/>
      <c r="V92" s="1"/>
      <c r="W92" s="13"/>
      <c r="X92" s="13"/>
      <c r="Y92" s="13"/>
      <c r="Z92" s="13"/>
      <c r="AA92" s="13"/>
      <c r="AB92" s="13"/>
      <c r="AC92" s="13"/>
      <c r="AD92" s="13"/>
      <c r="AE92" s="20"/>
      <c r="AF92" s="20"/>
      <c r="AG92" s="20"/>
    </row>
    <row r="93" spans="1:33" ht="15.75" customHeight="1" x14ac:dyDescent="0.2">
      <c r="A93" s="13"/>
      <c r="B93" s="13"/>
      <c r="C93" s="24"/>
      <c r="D93" s="15"/>
      <c r="E93" s="15"/>
      <c r="F93" s="14"/>
      <c r="G93" s="14"/>
      <c r="H93" s="14"/>
      <c r="I93" s="15"/>
      <c r="J93" s="15"/>
      <c r="K93" s="15"/>
      <c r="L93" s="15"/>
      <c r="M93" s="16"/>
      <c r="N93" s="15"/>
      <c r="O93" s="15"/>
      <c r="P93" s="15"/>
      <c r="Q93" s="15"/>
      <c r="R93" s="15"/>
      <c r="S93" s="18"/>
      <c r="T93" s="13"/>
      <c r="U93" s="19"/>
      <c r="V93" s="1"/>
      <c r="W93" s="13"/>
      <c r="X93" s="13"/>
      <c r="Y93" s="13"/>
      <c r="Z93" s="13"/>
      <c r="AA93" s="13"/>
      <c r="AB93" s="13"/>
      <c r="AC93" s="13"/>
      <c r="AD93" s="13"/>
      <c r="AE93" s="20"/>
      <c r="AF93" s="20"/>
      <c r="AG93" s="20"/>
    </row>
    <row r="94" spans="1:33" ht="15.75" customHeight="1" x14ac:dyDescent="0.2">
      <c r="A94" s="13"/>
      <c r="B94" s="13"/>
      <c r="C94" s="24"/>
      <c r="D94" s="15"/>
      <c r="E94" s="15"/>
      <c r="F94" s="14"/>
      <c r="G94" s="14"/>
      <c r="H94" s="14"/>
      <c r="I94" s="15"/>
      <c r="J94" s="15"/>
      <c r="K94" s="15"/>
      <c r="L94" s="15"/>
      <c r="M94" s="16"/>
      <c r="N94" s="15"/>
      <c r="O94" s="15"/>
      <c r="P94" s="15"/>
      <c r="Q94" s="15"/>
      <c r="R94" s="15"/>
      <c r="S94" s="18"/>
      <c r="T94" s="13"/>
      <c r="U94" s="19"/>
      <c r="V94" s="1"/>
      <c r="W94" s="13"/>
      <c r="X94" s="13"/>
      <c r="Y94" s="13"/>
      <c r="Z94" s="13"/>
      <c r="AA94" s="13"/>
      <c r="AB94" s="13"/>
      <c r="AC94" s="13"/>
      <c r="AD94" s="13"/>
      <c r="AE94" s="20"/>
      <c r="AF94" s="20"/>
      <c r="AG94" s="20"/>
    </row>
    <row r="95" spans="1:33" ht="15.75" customHeight="1" x14ac:dyDescent="0.2">
      <c r="A95" s="13"/>
      <c r="B95" s="13"/>
      <c r="C95" s="15"/>
      <c r="D95" s="15"/>
      <c r="E95" s="15"/>
      <c r="F95" s="14"/>
      <c r="G95" s="14"/>
      <c r="H95" s="15"/>
      <c r="I95" s="15"/>
      <c r="J95" s="15"/>
      <c r="K95" s="15"/>
      <c r="L95" s="15"/>
      <c r="M95" s="15"/>
      <c r="N95" s="15"/>
      <c r="O95" s="15"/>
      <c r="P95" s="15"/>
      <c r="Q95" s="22"/>
      <c r="R95" s="22"/>
      <c r="S95" s="18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20"/>
    </row>
    <row r="96" spans="1:33" ht="15.75" customHeight="1" x14ac:dyDescent="0.2">
      <c r="A96" s="13"/>
      <c r="B96" s="13"/>
      <c r="C96" s="15"/>
      <c r="D96" s="15"/>
      <c r="E96" s="15"/>
      <c r="F96" s="14"/>
      <c r="G96" s="14"/>
      <c r="H96" s="15"/>
      <c r="I96" s="15"/>
      <c r="J96" s="15"/>
      <c r="K96" s="15"/>
      <c r="L96" s="15"/>
      <c r="M96" s="15"/>
      <c r="N96" s="15"/>
      <c r="O96" s="15"/>
      <c r="P96" s="15"/>
      <c r="Q96" s="22"/>
      <c r="R96" s="22"/>
      <c r="S96" s="18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20"/>
    </row>
    <row r="97" spans="1:33" ht="15.75" customHeight="1" x14ac:dyDescent="0.2">
      <c r="A97" s="13"/>
      <c r="B97" s="13"/>
      <c r="C97" s="15"/>
      <c r="D97" s="15"/>
      <c r="E97" s="15"/>
      <c r="F97" s="14"/>
      <c r="G97" s="14"/>
      <c r="H97" s="15"/>
      <c r="I97" s="15"/>
      <c r="J97" s="15"/>
      <c r="K97" s="15"/>
      <c r="L97" s="15"/>
      <c r="M97" s="15"/>
      <c r="N97" s="15"/>
      <c r="O97" s="15"/>
      <c r="P97" s="15"/>
      <c r="Q97" s="22"/>
      <c r="R97" s="22"/>
      <c r="S97" s="18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20"/>
    </row>
    <row r="98" spans="1:33" ht="15.75" customHeight="1" x14ac:dyDescent="0.2">
      <c r="A98" s="13"/>
      <c r="B98" s="13"/>
      <c r="C98" s="15"/>
      <c r="D98" s="15"/>
      <c r="E98" s="15"/>
      <c r="F98" s="14"/>
      <c r="G98" s="14"/>
      <c r="H98" s="15"/>
      <c r="I98" s="15"/>
      <c r="J98" s="15"/>
      <c r="K98" s="15"/>
      <c r="L98" s="15"/>
      <c r="M98" s="15"/>
      <c r="N98" s="15"/>
      <c r="O98" s="15"/>
      <c r="P98" s="15"/>
      <c r="Q98" s="22"/>
      <c r="R98" s="22"/>
      <c r="S98" s="18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20"/>
    </row>
    <row r="99" spans="1:33" ht="15.75" customHeight="1" x14ac:dyDescent="0.2">
      <c r="A99" s="13"/>
      <c r="B99" s="13"/>
      <c r="C99" s="15"/>
      <c r="D99" s="15"/>
      <c r="E99" s="15"/>
      <c r="F99" s="14"/>
      <c r="G99" s="14"/>
      <c r="H99" s="15"/>
      <c r="I99" s="15"/>
      <c r="J99" s="15"/>
      <c r="K99" s="15"/>
      <c r="L99" s="15"/>
      <c r="M99" s="15"/>
      <c r="N99" s="15"/>
      <c r="O99" s="15"/>
      <c r="P99" s="15"/>
      <c r="Q99" s="22"/>
      <c r="R99" s="22"/>
      <c r="S99" s="18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20"/>
    </row>
    <row r="100" spans="1:33" ht="15.75" customHeight="1" x14ac:dyDescent="0.2">
      <c r="A100" s="13"/>
      <c r="B100" s="13"/>
      <c r="C100" s="15"/>
      <c r="D100" s="15"/>
      <c r="E100" s="15"/>
      <c r="F100" s="14"/>
      <c r="G100" s="14"/>
      <c r="H100" s="15"/>
      <c r="I100" s="15"/>
      <c r="J100" s="15"/>
      <c r="K100" s="15"/>
      <c r="L100" s="15"/>
      <c r="M100" s="15"/>
      <c r="N100" s="15"/>
      <c r="O100" s="15"/>
      <c r="P100" s="15"/>
      <c r="Q100" s="22"/>
      <c r="R100" s="22"/>
      <c r="S100" s="18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20"/>
    </row>
    <row r="101" spans="1:33" ht="15.75" customHeight="1" x14ac:dyDescent="0.2">
      <c r="A101" s="13"/>
      <c r="B101" s="13"/>
      <c r="C101" s="15"/>
      <c r="D101" s="15"/>
      <c r="E101" s="15"/>
      <c r="F101" s="14"/>
      <c r="G101" s="14"/>
      <c r="H101" s="15"/>
      <c r="I101" s="15"/>
      <c r="J101" s="15"/>
      <c r="K101" s="15"/>
      <c r="L101" s="15"/>
      <c r="M101" s="15"/>
      <c r="N101" s="15"/>
      <c r="O101" s="15"/>
      <c r="P101" s="15"/>
      <c r="Q101" s="22"/>
      <c r="R101" s="22"/>
      <c r="S101" s="18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20"/>
    </row>
    <row r="102" spans="1:33" ht="15.75" customHeight="1" x14ac:dyDescent="0.2">
      <c r="A102" s="13"/>
      <c r="B102" s="13"/>
      <c r="C102" s="15"/>
      <c r="D102" s="15"/>
      <c r="E102" s="15"/>
      <c r="F102" s="14"/>
      <c r="G102" s="14"/>
      <c r="H102" s="15"/>
      <c r="I102" s="15"/>
      <c r="J102" s="15"/>
      <c r="K102" s="15"/>
      <c r="L102" s="15"/>
      <c r="M102" s="15"/>
      <c r="N102" s="15"/>
      <c r="O102" s="15"/>
      <c r="P102" s="15"/>
      <c r="Q102" s="22"/>
      <c r="R102" s="22"/>
      <c r="S102" s="18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20"/>
    </row>
    <row r="103" spans="1:33" ht="15.75" customHeight="1" x14ac:dyDescent="0.2">
      <c r="A103" s="13"/>
      <c r="B103" s="13"/>
      <c r="C103" s="15"/>
      <c r="D103" s="15"/>
      <c r="E103" s="15"/>
      <c r="F103" s="14"/>
      <c r="G103" s="14"/>
      <c r="H103" s="15"/>
      <c r="I103" s="15"/>
      <c r="J103" s="15"/>
      <c r="K103" s="15"/>
      <c r="L103" s="15"/>
      <c r="M103" s="15"/>
      <c r="N103" s="15"/>
      <c r="O103" s="15"/>
      <c r="P103" s="15"/>
      <c r="Q103" s="22"/>
      <c r="R103" s="22"/>
      <c r="S103" s="18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20"/>
    </row>
    <row r="104" spans="1:33" ht="15.75" customHeight="1" x14ac:dyDescent="0.2">
      <c r="A104" s="13"/>
      <c r="B104" s="13"/>
      <c r="C104" s="15"/>
      <c r="D104" s="15"/>
      <c r="E104" s="15"/>
      <c r="F104" s="14"/>
      <c r="G104" s="14"/>
      <c r="H104" s="15"/>
      <c r="I104" s="15"/>
      <c r="J104" s="15"/>
      <c r="K104" s="15"/>
      <c r="L104" s="15"/>
      <c r="M104" s="15"/>
      <c r="N104" s="15"/>
      <c r="O104" s="15"/>
      <c r="P104" s="15"/>
      <c r="Q104" s="22"/>
      <c r="R104" s="22"/>
      <c r="S104" s="18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20"/>
    </row>
    <row r="105" spans="1:33" ht="15.75" customHeight="1" x14ac:dyDescent="0.2">
      <c r="A105" s="13"/>
      <c r="B105" s="13"/>
      <c r="C105" s="15"/>
      <c r="D105" s="15"/>
      <c r="E105" s="15"/>
      <c r="F105" s="14"/>
      <c r="G105" s="14"/>
      <c r="H105" s="15"/>
      <c r="I105" s="15"/>
      <c r="J105" s="15"/>
      <c r="K105" s="15"/>
      <c r="L105" s="15"/>
      <c r="M105" s="15"/>
      <c r="N105" s="15"/>
      <c r="O105" s="15"/>
      <c r="P105" s="15"/>
      <c r="Q105" s="22"/>
      <c r="R105" s="22"/>
      <c r="S105" s="18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20"/>
    </row>
    <row r="106" spans="1:33" ht="15.75" customHeight="1" x14ac:dyDescent="0.2">
      <c r="A106" s="13"/>
      <c r="B106" s="13"/>
      <c r="C106" s="15"/>
      <c r="D106" s="15"/>
      <c r="E106" s="15"/>
      <c r="F106" s="14"/>
      <c r="G106" s="14"/>
      <c r="H106" s="15"/>
      <c r="I106" s="15"/>
      <c r="J106" s="15"/>
      <c r="K106" s="15"/>
      <c r="L106" s="15"/>
      <c r="M106" s="15"/>
      <c r="N106" s="15"/>
      <c r="O106" s="15"/>
      <c r="P106" s="15"/>
      <c r="Q106" s="22"/>
      <c r="R106" s="22"/>
      <c r="S106" s="18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20"/>
    </row>
    <row r="107" spans="1:33" ht="15.75" customHeight="1" x14ac:dyDescent="0.2">
      <c r="A107" s="13"/>
      <c r="B107" s="13"/>
      <c r="C107" s="15"/>
      <c r="D107" s="15"/>
      <c r="E107" s="15"/>
      <c r="F107" s="14"/>
      <c r="G107" s="14"/>
      <c r="H107" s="15"/>
      <c r="I107" s="15"/>
      <c r="J107" s="15"/>
      <c r="K107" s="15"/>
      <c r="L107" s="15"/>
      <c r="M107" s="15"/>
      <c r="N107" s="15"/>
      <c r="O107" s="15"/>
      <c r="P107" s="15"/>
      <c r="Q107" s="22"/>
      <c r="R107" s="22"/>
      <c r="S107" s="18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20"/>
    </row>
    <row r="108" spans="1:33" ht="15.75" customHeight="1" x14ac:dyDescent="0.2">
      <c r="A108" s="13"/>
      <c r="B108" s="13"/>
      <c r="C108" s="15"/>
      <c r="D108" s="15"/>
      <c r="E108" s="15"/>
      <c r="F108" s="14"/>
      <c r="G108" s="14"/>
      <c r="H108" s="15"/>
      <c r="I108" s="15"/>
      <c r="J108" s="15"/>
      <c r="K108" s="15"/>
      <c r="L108" s="15"/>
      <c r="M108" s="15"/>
      <c r="N108" s="15"/>
      <c r="O108" s="15"/>
      <c r="P108" s="15"/>
      <c r="Q108" s="22"/>
      <c r="R108" s="22"/>
      <c r="S108" s="18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20"/>
    </row>
    <row r="109" spans="1:33" ht="15.75" customHeight="1" x14ac:dyDescent="0.2">
      <c r="A109" s="13"/>
      <c r="B109" s="13"/>
      <c r="C109" s="15"/>
      <c r="D109" s="15"/>
      <c r="E109" s="15"/>
      <c r="F109" s="14"/>
      <c r="G109" s="14"/>
      <c r="H109" s="15"/>
      <c r="I109" s="15"/>
      <c r="J109" s="15"/>
      <c r="K109" s="15"/>
      <c r="L109" s="15"/>
      <c r="M109" s="15"/>
      <c r="N109" s="15"/>
      <c r="O109" s="15"/>
      <c r="P109" s="15"/>
      <c r="Q109" s="22"/>
      <c r="R109" s="22"/>
      <c r="S109" s="18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20"/>
    </row>
    <row r="110" spans="1:33" ht="15.75" customHeight="1" x14ac:dyDescent="0.2">
      <c r="A110" s="13"/>
      <c r="B110" s="13"/>
      <c r="C110" s="15"/>
      <c r="D110" s="15"/>
      <c r="E110" s="15"/>
      <c r="F110" s="14"/>
      <c r="G110" s="14"/>
      <c r="H110" s="15"/>
      <c r="I110" s="15"/>
      <c r="J110" s="15"/>
      <c r="K110" s="15"/>
      <c r="L110" s="15"/>
      <c r="M110" s="15"/>
      <c r="N110" s="15"/>
      <c r="O110" s="15"/>
      <c r="P110" s="15"/>
      <c r="Q110" s="22"/>
      <c r="R110" s="22"/>
      <c r="S110" s="18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20"/>
    </row>
    <row r="111" spans="1:33" ht="15.75" customHeight="1" x14ac:dyDescent="0.2">
      <c r="A111" s="13"/>
      <c r="B111" s="13"/>
      <c r="C111" s="15"/>
      <c r="D111" s="15"/>
      <c r="E111" s="15"/>
      <c r="F111" s="14"/>
      <c r="G111" s="14"/>
      <c r="H111" s="15"/>
      <c r="I111" s="15"/>
      <c r="J111" s="15"/>
      <c r="K111" s="15"/>
      <c r="L111" s="15"/>
      <c r="M111" s="15"/>
      <c r="N111" s="15"/>
      <c r="O111" s="15"/>
      <c r="P111" s="15"/>
      <c r="Q111" s="22"/>
      <c r="R111" s="22"/>
      <c r="S111" s="18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20"/>
    </row>
    <row r="112" spans="1:33" ht="15.75" customHeight="1" x14ac:dyDescent="0.2">
      <c r="A112" s="13"/>
      <c r="B112" s="13"/>
      <c r="C112" s="15"/>
      <c r="D112" s="15"/>
      <c r="E112" s="15"/>
      <c r="F112" s="14"/>
      <c r="G112" s="14"/>
      <c r="H112" s="15"/>
      <c r="I112" s="15"/>
      <c r="J112" s="15"/>
      <c r="K112" s="15"/>
      <c r="L112" s="15"/>
      <c r="M112" s="15"/>
      <c r="N112" s="15"/>
      <c r="O112" s="15"/>
      <c r="P112" s="15"/>
      <c r="Q112" s="22"/>
      <c r="R112" s="22"/>
      <c r="S112" s="18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20"/>
    </row>
    <row r="113" spans="1:33" ht="15.75" customHeight="1" x14ac:dyDescent="0.2">
      <c r="A113" s="13"/>
      <c r="B113" s="13"/>
      <c r="C113" s="15"/>
      <c r="D113" s="15"/>
      <c r="E113" s="15"/>
      <c r="F113" s="14"/>
      <c r="G113" s="14"/>
      <c r="H113" s="15"/>
      <c r="I113" s="15"/>
      <c r="J113" s="15"/>
      <c r="K113" s="15"/>
      <c r="L113" s="15"/>
      <c r="M113" s="15"/>
      <c r="N113" s="15"/>
      <c r="O113" s="15"/>
      <c r="P113" s="15"/>
      <c r="Q113" s="22"/>
      <c r="R113" s="22"/>
      <c r="S113" s="18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20"/>
    </row>
    <row r="114" spans="1:33" ht="15.75" customHeight="1" x14ac:dyDescent="0.2">
      <c r="A114" s="13"/>
      <c r="B114" s="13"/>
      <c r="C114" s="22"/>
      <c r="D114" s="15"/>
      <c r="E114" s="15"/>
      <c r="F114" s="14"/>
      <c r="G114" s="14"/>
      <c r="H114" s="15"/>
      <c r="I114" s="15"/>
      <c r="J114" s="22"/>
      <c r="K114" s="22"/>
      <c r="L114" s="15"/>
      <c r="M114" s="15"/>
      <c r="N114" s="15"/>
      <c r="O114" s="15"/>
      <c r="P114" s="22"/>
      <c r="Q114" s="22"/>
      <c r="R114" s="22"/>
      <c r="S114" s="18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20"/>
    </row>
    <row r="115" spans="1:33" ht="15.75" customHeight="1" x14ac:dyDescent="0.2">
      <c r="A115" s="13"/>
      <c r="B115" s="13"/>
      <c r="C115" s="22"/>
      <c r="D115" s="15"/>
      <c r="E115" s="15"/>
      <c r="F115" s="14"/>
      <c r="G115" s="14"/>
      <c r="H115" s="15"/>
      <c r="I115" s="15"/>
      <c r="J115" s="22"/>
      <c r="K115" s="22"/>
      <c r="L115" s="15"/>
      <c r="M115" s="15"/>
      <c r="N115" s="15"/>
      <c r="O115" s="15"/>
      <c r="P115" s="22"/>
      <c r="Q115" s="22"/>
      <c r="R115" s="22"/>
      <c r="S115" s="18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20"/>
    </row>
    <row r="116" spans="1:33" ht="15.75" customHeight="1" x14ac:dyDescent="0.2">
      <c r="A116" s="13"/>
      <c r="B116" s="13"/>
      <c r="C116" s="22"/>
      <c r="D116" s="15"/>
      <c r="E116" s="15"/>
      <c r="F116" s="14"/>
      <c r="G116" s="14"/>
      <c r="H116" s="15"/>
      <c r="I116" s="15"/>
      <c r="J116" s="22"/>
      <c r="K116" s="22"/>
      <c r="L116" s="15"/>
      <c r="M116" s="15"/>
      <c r="N116" s="15"/>
      <c r="O116" s="15"/>
      <c r="P116" s="22"/>
      <c r="Q116" s="22"/>
      <c r="R116" s="22"/>
      <c r="S116" s="18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20"/>
    </row>
    <row r="117" spans="1:33" ht="15.75" customHeight="1" x14ac:dyDescent="0.2">
      <c r="A117" s="13"/>
      <c r="B117" s="13"/>
      <c r="C117" s="22"/>
      <c r="D117" s="15"/>
      <c r="E117" s="15"/>
      <c r="F117" s="14"/>
      <c r="G117" s="14"/>
      <c r="H117" s="15"/>
      <c r="I117" s="15"/>
      <c r="J117" s="22"/>
      <c r="K117" s="22"/>
      <c r="L117" s="15"/>
      <c r="M117" s="15"/>
      <c r="N117" s="15"/>
      <c r="O117" s="15"/>
      <c r="P117" s="22"/>
      <c r="Q117" s="22"/>
      <c r="R117" s="22"/>
      <c r="S117" s="18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20"/>
    </row>
    <row r="118" spans="1:33" ht="15.75" customHeight="1" x14ac:dyDescent="0.2">
      <c r="A118" s="13"/>
      <c r="B118" s="13"/>
      <c r="C118" s="22"/>
      <c r="D118" s="15"/>
      <c r="E118" s="15"/>
      <c r="F118" s="14"/>
      <c r="G118" s="14"/>
      <c r="H118" s="15"/>
      <c r="I118" s="15"/>
      <c r="J118" s="22"/>
      <c r="K118" s="22"/>
      <c r="L118" s="15"/>
      <c r="M118" s="15"/>
      <c r="N118" s="15"/>
      <c r="O118" s="15"/>
      <c r="P118" s="22"/>
      <c r="Q118" s="22"/>
      <c r="R118" s="22"/>
      <c r="S118" s="18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20"/>
    </row>
    <row r="119" spans="1:33" ht="15.75" customHeight="1" x14ac:dyDescent="0.2">
      <c r="A119" s="13"/>
      <c r="B119" s="13"/>
      <c r="C119" s="22"/>
      <c r="D119" s="15"/>
      <c r="E119" s="15"/>
      <c r="F119" s="14"/>
      <c r="G119" s="14"/>
      <c r="H119" s="15"/>
      <c r="I119" s="15"/>
      <c r="J119" s="22"/>
      <c r="K119" s="22"/>
      <c r="L119" s="15"/>
      <c r="M119" s="15"/>
      <c r="N119" s="15"/>
      <c r="O119" s="15"/>
      <c r="P119" s="22"/>
      <c r="Q119" s="22"/>
      <c r="R119" s="22"/>
      <c r="S119" s="18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20"/>
    </row>
    <row r="120" spans="1:33" ht="15.75" customHeight="1" x14ac:dyDescent="0.2">
      <c r="A120" s="13"/>
      <c r="B120" s="13"/>
      <c r="C120" s="22"/>
      <c r="D120" s="15"/>
      <c r="E120" s="15"/>
      <c r="F120" s="14"/>
      <c r="G120" s="14"/>
      <c r="H120" s="15"/>
      <c r="I120" s="15"/>
      <c r="J120" s="22"/>
      <c r="K120" s="22"/>
      <c r="L120" s="15"/>
      <c r="M120" s="15"/>
      <c r="N120" s="15"/>
      <c r="O120" s="15"/>
      <c r="P120" s="22"/>
      <c r="Q120" s="22"/>
      <c r="R120" s="22"/>
      <c r="S120" s="18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20"/>
    </row>
    <row r="121" spans="1:33" ht="15.75" customHeight="1" x14ac:dyDescent="0.2">
      <c r="A121" s="13"/>
      <c r="B121" s="13"/>
      <c r="C121" s="22"/>
      <c r="D121" s="15"/>
      <c r="E121" s="15"/>
      <c r="F121" s="14"/>
      <c r="G121" s="14"/>
      <c r="H121" s="15"/>
      <c r="I121" s="15"/>
      <c r="J121" s="22"/>
      <c r="K121" s="22"/>
      <c r="L121" s="15"/>
      <c r="M121" s="15"/>
      <c r="N121" s="15"/>
      <c r="O121" s="15"/>
      <c r="P121" s="22"/>
      <c r="Q121" s="22"/>
      <c r="R121" s="22"/>
      <c r="S121" s="18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20"/>
    </row>
    <row r="122" spans="1:33" ht="15.75" customHeight="1" x14ac:dyDescent="0.2">
      <c r="A122" s="13"/>
      <c r="B122" s="13"/>
      <c r="C122" s="22"/>
      <c r="D122" s="15"/>
      <c r="E122" s="15"/>
      <c r="F122" s="14"/>
      <c r="G122" s="14"/>
      <c r="H122" s="15"/>
      <c r="I122" s="15"/>
      <c r="J122" s="22"/>
      <c r="K122" s="22"/>
      <c r="L122" s="15"/>
      <c r="M122" s="15"/>
      <c r="N122" s="15"/>
      <c r="O122" s="15"/>
      <c r="P122" s="22"/>
      <c r="Q122" s="22"/>
      <c r="R122" s="22"/>
      <c r="S122" s="18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20"/>
    </row>
    <row r="123" spans="1:33" ht="15.75" customHeight="1" x14ac:dyDescent="0.2">
      <c r="A123" s="13"/>
      <c r="B123" s="13"/>
      <c r="C123" s="22"/>
      <c r="D123" s="15"/>
      <c r="E123" s="15"/>
      <c r="F123" s="14"/>
      <c r="G123" s="14"/>
      <c r="H123" s="15"/>
      <c r="I123" s="15"/>
      <c r="J123" s="22"/>
      <c r="K123" s="22"/>
      <c r="L123" s="15"/>
      <c r="M123" s="15"/>
      <c r="N123" s="15"/>
      <c r="O123" s="15"/>
      <c r="P123" s="22"/>
      <c r="Q123" s="22"/>
      <c r="R123" s="22"/>
      <c r="S123" s="18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20"/>
    </row>
    <row r="124" spans="1:33" ht="15.75" customHeight="1" x14ac:dyDescent="0.2">
      <c r="A124" s="13"/>
      <c r="B124" s="13"/>
      <c r="C124" s="22"/>
      <c r="D124" s="15"/>
      <c r="E124" s="15"/>
      <c r="F124" s="14"/>
      <c r="G124" s="14"/>
      <c r="H124" s="15"/>
      <c r="I124" s="15"/>
      <c r="J124" s="22"/>
      <c r="K124" s="22"/>
      <c r="L124" s="15"/>
      <c r="M124" s="15"/>
      <c r="N124" s="15"/>
      <c r="O124" s="15"/>
      <c r="P124" s="22"/>
      <c r="Q124" s="22"/>
      <c r="R124" s="22"/>
      <c r="S124" s="18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20"/>
    </row>
    <row r="125" spans="1:33" ht="15.75" customHeight="1" x14ac:dyDescent="0.2">
      <c r="A125" s="13"/>
      <c r="B125" s="13"/>
      <c r="C125" s="22"/>
      <c r="D125" s="15"/>
      <c r="E125" s="15"/>
      <c r="F125" s="14"/>
      <c r="G125" s="14"/>
      <c r="H125" s="15"/>
      <c r="I125" s="15"/>
      <c r="J125" s="22"/>
      <c r="K125" s="22"/>
      <c r="L125" s="15"/>
      <c r="M125" s="15"/>
      <c r="N125" s="15"/>
      <c r="O125" s="15"/>
      <c r="P125" s="22"/>
      <c r="Q125" s="22"/>
      <c r="R125" s="22"/>
      <c r="S125" s="18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20"/>
    </row>
    <row r="126" spans="1:33" ht="15.75" customHeight="1" x14ac:dyDescent="0.2">
      <c r="A126" s="13"/>
      <c r="B126" s="13"/>
      <c r="C126" s="22"/>
      <c r="D126" s="15"/>
      <c r="E126" s="15"/>
      <c r="F126" s="14"/>
      <c r="G126" s="14"/>
      <c r="H126" s="15"/>
      <c r="I126" s="15"/>
      <c r="J126" s="22"/>
      <c r="K126" s="22"/>
      <c r="L126" s="15"/>
      <c r="M126" s="15"/>
      <c r="N126" s="15"/>
      <c r="O126" s="15"/>
      <c r="P126" s="22"/>
      <c r="Q126" s="22"/>
      <c r="R126" s="22"/>
      <c r="S126" s="18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20"/>
    </row>
    <row r="127" spans="1:33" ht="15.75" customHeight="1" x14ac:dyDescent="0.2">
      <c r="A127" s="13"/>
      <c r="B127" s="13"/>
      <c r="C127" s="22"/>
      <c r="D127" s="15"/>
      <c r="E127" s="15"/>
      <c r="F127" s="14"/>
      <c r="G127" s="14"/>
      <c r="H127" s="15"/>
      <c r="I127" s="15"/>
      <c r="J127" s="22"/>
      <c r="K127" s="22"/>
      <c r="L127" s="15"/>
      <c r="M127" s="15"/>
      <c r="N127" s="15"/>
      <c r="O127" s="15"/>
      <c r="P127" s="22"/>
      <c r="Q127" s="22"/>
      <c r="R127" s="22"/>
      <c r="S127" s="18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20"/>
    </row>
    <row r="128" spans="1:33" ht="15.75" customHeight="1" x14ac:dyDescent="0.2">
      <c r="A128" s="13"/>
      <c r="B128" s="13"/>
      <c r="C128" s="22"/>
      <c r="D128" s="15"/>
      <c r="E128" s="15"/>
      <c r="F128" s="14"/>
      <c r="G128" s="14"/>
      <c r="H128" s="15"/>
      <c r="I128" s="15"/>
      <c r="J128" s="22"/>
      <c r="K128" s="22"/>
      <c r="L128" s="15"/>
      <c r="M128" s="15"/>
      <c r="N128" s="15"/>
      <c r="O128" s="15"/>
      <c r="P128" s="22"/>
      <c r="Q128" s="22"/>
      <c r="R128" s="22"/>
      <c r="S128" s="18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20"/>
    </row>
    <row r="129" spans="1:33" ht="15.75" customHeight="1" x14ac:dyDescent="0.2">
      <c r="A129" s="13"/>
      <c r="B129" s="13"/>
      <c r="C129" s="22"/>
      <c r="D129" s="15"/>
      <c r="E129" s="15"/>
      <c r="F129" s="14"/>
      <c r="G129" s="14"/>
      <c r="H129" s="15"/>
      <c r="I129" s="15"/>
      <c r="J129" s="22"/>
      <c r="K129" s="22"/>
      <c r="L129" s="15"/>
      <c r="M129" s="15"/>
      <c r="N129" s="15"/>
      <c r="O129" s="15"/>
      <c r="P129" s="22"/>
      <c r="Q129" s="22"/>
      <c r="R129" s="22"/>
      <c r="S129" s="18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20"/>
    </row>
    <row r="130" spans="1:33" ht="15.75" customHeight="1" x14ac:dyDescent="0.2">
      <c r="A130" s="13"/>
      <c r="B130" s="13"/>
      <c r="C130" s="22"/>
      <c r="D130" s="15"/>
      <c r="E130" s="15"/>
      <c r="F130" s="14"/>
      <c r="G130" s="14"/>
      <c r="H130" s="15"/>
      <c r="I130" s="15"/>
      <c r="J130" s="22"/>
      <c r="K130" s="22"/>
      <c r="L130" s="15"/>
      <c r="M130" s="15"/>
      <c r="N130" s="15"/>
      <c r="O130" s="15"/>
      <c r="P130" s="22"/>
      <c r="Q130" s="22"/>
      <c r="R130" s="22"/>
      <c r="S130" s="18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20"/>
    </row>
    <row r="131" spans="1:33" ht="15.75" customHeight="1" x14ac:dyDescent="0.2">
      <c r="A131" s="13"/>
      <c r="B131" s="13"/>
      <c r="C131" s="22"/>
      <c r="D131" s="15"/>
      <c r="E131" s="15"/>
      <c r="F131" s="14"/>
      <c r="G131" s="14"/>
      <c r="H131" s="15"/>
      <c r="I131" s="15"/>
      <c r="J131" s="22"/>
      <c r="K131" s="22"/>
      <c r="L131" s="15"/>
      <c r="M131" s="15"/>
      <c r="N131" s="15"/>
      <c r="O131" s="15"/>
      <c r="P131" s="22"/>
      <c r="Q131" s="22"/>
      <c r="R131" s="22"/>
      <c r="S131" s="18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20"/>
    </row>
    <row r="132" spans="1:33" ht="15.75" customHeight="1" x14ac:dyDescent="0.2">
      <c r="A132" s="13"/>
      <c r="B132" s="13"/>
      <c r="C132" s="22"/>
      <c r="D132" s="15"/>
      <c r="E132" s="15"/>
      <c r="F132" s="14"/>
      <c r="G132" s="14"/>
      <c r="H132" s="15"/>
      <c r="I132" s="15"/>
      <c r="J132" s="22"/>
      <c r="K132" s="22"/>
      <c r="L132" s="15"/>
      <c r="M132" s="15"/>
      <c r="N132" s="15"/>
      <c r="O132" s="15"/>
      <c r="P132" s="22"/>
      <c r="Q132" s="22"/>
      <c r="R132" s="22"/>
      <c r="S132" s="18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20"/>
    </row>
    <row r="133" spans="1:33" ht="15.75" customHeight="1" x14ac:dyDescent="0.2">
      <c r="A133" s="13"/>
      <c r="B133" s="13"/>
      <c r="C133" s="22"/>
      <c r="D133" s="15"/>
      <c r="E133" s="15"/>
      <c r="F133" s="14"/>
      <c r="G133" s="14"/>
      <c r="H133" s="15"/>
      <c r="I133" s="15"/>
      <c r="J133" s="22"/>
      <c r="K133" s="22"/>
      <c r="L133" s="15"/>
      <c r="M133" s="15"/>
      <c r="N133" s="15"/>
      <c r="O133" s="15"/>
      <c r="P133" s="22"/>
      <c r="Q133" s="22"/>
      <c r="R133" s="22"/>
      <c r="S133" s="18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20"/>
    </row>
    <row r="134" spans="1:33" ht="15.75" customHeight="1" x14ac:dyDescent="0.2">
      <c r="A134" s="13"/>
      <c r="B134" s="13"/>
      <c r="C134" s="22"/>
      <c r="D134" s="15"/>
      <c r="E134" s="15"/>
      <c r="F134" s="14"/>
      <c r="G134" s="14"/>
      <c r="H134" s="15"/>
      <c r="I134" s="15"/>
      <c r="J134" s="22"/>
      <c r="K134" s="22"/>
      <c r="L134" s="15"/>
      <c r="M134" s="15"/>
      <c r="N134" s="15"/>
      <c r="O134" s="15"/>
      <c r="P134" s="22"/>
      <c r="Q134" s="22"/>
      <c r="R134" s="22"/>
      <c r="S134" s="18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20"/>
    </row>
    <row r="135" spans="1:33" ht="15.75" customHeight="1" x14ac:dyDescent="0.2">
      <c r="A135" s="13"/>
      <c r="B135" s="13"/>
      <c r="C135" s="22"/>
      <c r="D135" s="15"/>
      <c r="E135" s="15"/>
      <c r="F135" s="14"/>
      <c r="G135" s="14"/>
      <c r="H135" s="15"/>
      <c r="I135" s="15"/>
      <c r="J135" s="22"/>
      <c r="K135" s="22"/>
      <c r="L135" s="15"/>
      <c r="M135" s="15"/>
      <c r="N135" s="15"/>
      <c r="O135" s="15"/>
      <c r="P135" s="22"/>
      <c r="Q135" s="22"/>
      <c r="R135" s="22"/>
      <c r="S135" s="18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20"/>
    </row>
    <row r="136" spans="1:33" ht="15.75" customHeight="1" x14ac:dyDescent="0.2">
      <c r="A136" s="13"/>
      <c r="B136" s="13"/>
      <c r="C136" s="22"/>
      <c r="D136" s="15"/>
      <c r="E136" s="15"/>
      <c r="F136" s="14"/>
      <c r="G136" s="14"/>
      <c r="H136" s="15"/>
      <c r="I136" s="15"/>
      <c r="J136" s="22"/>
      <c r="K136" s="22"/>
      <c r="L136" s="15"/>
      <c r="M136" s="15"/>
      <c r="N136" s="15"/>
      <c r="O136" s="15"/>
      <c r="P136" s="22"/>
      <c r="Q136" s="22"/>
      <c r="R136" s="22"/>
      <c r="S136" s="18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20"/>
    </row>
    <row r="137" spans="1:33" ht="15.75" customHeight="1" x14ac:dyDescent="0.2">
      <c r="A137" s="13"/>
      <c r="B137" s="13"/>
      <c r="C137" s="22"/>
      <c r="D137" s="15"/>
      <c r="E137" s="15"/>
      <c r="F137" s="14"/>
      <c r="G137" s="14"/>
      <c r="H137" s="15"/>
      <c r="I137" s="15"/>
      <c r="J137" s="22"/>
      <c r="K137" s="22"/>
      <c r="L137" s="15"/>
      <c r="M137" s="15"/>
      <c r="N137" s="15"/>
      <c r="O137" s="15"/>
      <c r="P137" s="22"/>
      <c r="Q137" s="22"/>
      <c r="R137" s="22"/>
      <c r="S137" s="18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20"/>
    </row>
    <row r="138" spans="1:33" ht="15.75" customHeight="1" x14ac:dyDescent="0.2">
      <c r="A138" s="13"/>
      <c r="B138" s="13"/>
      <c r="C138" s="22"/>
      <c r="D138" s="15"/>
      <c r="E138" s="15"/>
      <c r="F138" s="14"/>
      <c r="G138" s="14"/>
      <c r="H138" s="15"/>
      <c r="I138" s="15"/>
      <c r="J138" s="22"/>
      <c r="K138" s="22"/>
      <c r="L138" s="15"/>
      <c r="M138" s="15"/>
      <c r="N138" s="15"/>
      <c r="O138" s="15"/>
      <c r="P138" s="22"/>
      <c r="Q138" s="22"/>
      <c r="R138" s="22"/>
      <c r="S138" s="18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20"/>
    </row>
    <row r="139" spans="1:33" ht="15.75" customHeight="1" x14ac:dyDescent="0.2">
      <c r="A139" s="13"/>
      <c r="B139" s="13"/>
      <c r="C139" s="22"/>
      <c r="D139" s="15"/>
      <c r="E139" s="15"/>
      <c r="F139" s="14"/>
      <c r="G139" s="14"/>
      <c r="H139" s="15"/>
      <c r="I139" s="15"/>
      <c r="J139" s="22"/>
      <c r="K139" s="22"/>
      <c r="L139" s="15"/>
      <c r="M139" s="15"/>
      <c r="N139" s="15"/>
      <c r="O139" s="15"/>
      <c r="P139" s="22"/>
      <c r="Q139" s="22"/>
      <c r="R139" s="22"/>
      <c r="S139" s="18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20"/>
    </row>
    <row r="140" spans="1:33" ht="15.75" customHeight="1" x14ac:dyDescent="0.2">
      <c r="A140" s="13"/>
      <c r="B140" s="13"/>
      <c r="C140" s="22"/>
      <c r="D140" s="15"/>
      <c r="E140" s="15"/>
      <c r="F140" s="14"/>
      <c r="G140" s="14"/>
      <c r="H140" s="15"/>
      <c r="I140" s="15"/>
      <c r="J140" s="22"/>
      <c r="K140" s="22"/>
      <c r="L140" s="15"/>
      <c r="M140" s="15"/>
      <c r="N140" s="15"/>
      <c r="O140" s="15"/>
      <c r="P140" s="22"/>
      <c r="Q140" s="22"/>
      <c r="R140" s="22"/>
      <c r="S140" s="18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20"/>
    </row>
    <row r="141" spans="1:33" ht="15.75" customHeight="1" x14ac:dyDescent="0.2">
      <c r="A141" s="13"/>
      <c r="B141" s="13"/>
      <c r="C141" s="22"/>
      <c r="D141" s="15"/>
      <c r="E141" s="15"/>
      <c r="F141" s="14"/>
      <c r="G141" s="14"/>
      <c r="H141" s="15"/>
      <c r="I141" s="15"/>
      <c r="J141" s="22"/>
      <c r="K141" s="22"/>
      <c r="L141" s="15"/>
      <c r="M141" s="15"/>
      <c r="N141" s="15"/>
      <c r="O141" s="15"/>
      <c r="P141" s="22"/>
      <c r="Q141" s="22"/>
      <c r="R141" s="22"/>
      <c r="S141" s="18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20"/>
    </row>
    <row r="142" spans="1:33" ht="15.75" customHeight="1" x14ac:dyDescent="0.2">
      <c r="A142" s="13"/>
      <c r="B142" s="13"/>
      <c r="C142" s="22"/>
      <c r="D142" s="15"/>
      <c r="E142" s="15"/>
      <c r="F142" s="14"/>
      <c r="G142" s="14"/>
      <c r="H142" s="15"/>
      <c r="I142" s="15"/>
      <c r="J142" s="22"/>
      <c r="K142" s="22"/>
      <c r="L142" s="15"/>
      <c r="M142" s="15"/>
      <c r="N142" s="15"/>
      <c r="O142" s="15"/>
      <c r="P142" s="22"/>
      <c r="Q142" s="22"/>
      <c r="R142" s="22"/>
      <c r="S142" s="18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20"/>
    </row>
    <row r="143" spans="1:33" ht="15.75" customHeight="1" x14ac:dyDescent="0.2">
      <c r="A143" s="13"/>
      <c r="B143" s="13"/>
      <c r="C143" s="22"/>
      <c r="D143" s="15"/>
      <c r="E143" s="15"/>
      <c r="F143" s="14"/>
      <c r="G143" s="14"/>
      <c r="H143" s="15"/>
      <c r="I143" s="15"/>
      <c r="J143" s="22"/>
      <c r="K143" s="22"/>
      <c r="L143" s="15"/>
      <c r="M143" s="15"/>
      <c r="N143" s="15"/>
      <c r="O143" s="15"/>
      <c r="P143" s="22"/>
      <c r="Q143" s="22"/>
      <c r="R143" s="22"/>
      <c r="S143" s="18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20"/>
    </row>
    <row r="144" spans="1:33" ht="15.75" customHeight="1" x14ac:dyDescent="0.2">
      <c r="A144" s="13"/>
      <c r="B144" s="13"/>
      <c r="C144" s="22"/>
      <c r="D144" s="15"/>
      <c r="E144" s="15"/>
      <c r="F144" s="14"/>
      <c r="G144" s="14"/>
      <c r="H144" s="15"/>
      <c r="I144" s="15"/>
      <c r="J144" s="22"/>
      <c r="K144" s="22"/>
      <c r="L144" s="15"/>
      <c r="M144" s="15"/>
      <c r="N144" s="15"/>
      <c r="O144" s="15"/>
      <c r="P144" s="22"/>
      <c r="Q144" s="22"/>
      <c r="R144" s="22"/>
      <c r="S144" s="18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20"/>
    </row>
    <row r="145" spans="1:33" ht="15.75" customHeight="1" x14ac:dyDescent="0.2">
      <c r="A145" s="13"/>
      <c r="B145" s="13"/>
      <c r="C145" s="22"/>
      <c r="D145" s="15"/>
      <c r="E145" s="15"/>
      <c r="F145" s="14"/>
      <c r="G145" s="14"/>
      <c r="H145" s="15"/>
      <c r="I145" s="15"/>
      <c r="J145" s="22"/>
      <c r="K145" s="22"/>
      <c r="L145" s="15"/>
      <c r="M145" s="15"/>
      <c r="N145" s="15"/>
      <c r="O145" s="15"/>
      <c r="P145" s="22"/>
      <c r="Q145" s="22"/>
      <c r="R145" s="22"/>
      <c r="S145" s="18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20"/>
    </row>
    <row r="146" spans="1:33" ht="15.75" customHeight="1" x14ac:dyDescent="0.2">
      <c r="A146" s="13"/>
      <c r="B146" s="13"/>
      <c r="C146" s="22"/>
      <c r="D146" s="15"/>
      <c r="E146" s="15"/>
      <c r="F146" s="14"/>
      <c r="G146" s="14"/>
      <c r="H146" s="15"/>
      <c r="I146" s="15"/>
      <c r="J146" s="22"/>
      <c r="K146" s="22"/>
      <c r="L146" s="15"/>
      <c r="M146" s="15"/>
      <c r="N146" s="15"/>
      <c r="O146" s="15"/>
      <c r="P146" s="22"/>
      <c r="Q146" s="22"/>
      <c r="R146" s="22"/>
      <c r="S146" s="18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20"/>
    </row>
    <row r="147" spans="1:33" ht="15.75" customHeight="1" x14ac:dyDescent="0.2">
      <c r="A147" s="13"/>
      <c r="B147" s="13"/>
      <c r="C147" s="22"/>
      <c r="D147" s="15"/>
      <c r="E147" s="15"/>
      <c r="F147" s="14"/>
      <c r="G147" s="14"/>
      <c r="H147" s="15"/>
      <c r="I147" s="15"/>
      <c r="J147" s="22"/>
      <c r="K147" s="22"/>
      <c r="L147" s="15"/>
      <c r="M147" s="15"/>
      <c r="N147" s="15"/>
      <c r="O147" s="15"/>
      <c r="P147" s="22"/>
      <c r="Q147" s="22"/>
      <c r="R147" s="22"/>
      <c r="S147" s="18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20"/>
    </row>
    <row r="148" spans="1:33" ht="15.75" customHeight="1" x14ac:dyDescent="0.2">
      <c r="A148" s="13"/>
      <c r="B148" s="13"/>
      <c r="C148" s="22"/>
      <c r="D148" s="15"/>
      <c r="E148" s="15"/>
      <c r="F148" s="14"/>
      <c r="G148" s="14"/>
      <c r="H148" s="15"/>
      <c r="I148" s="15"/>
      <c r="J148" s="22"/>
      <c r="K148" s="22"/>
      <c r="L148" s="15"/>
      <c r="M148" s="15"/>
      <c r="N148" s="15"/>
      <c r="O148" s="15"/>
      <c r="P148" s="22"/>
      <c r="Q148" s="22"/>
      <c r="R148" s="22"/>
      <c r="S148" s="18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20"/>
    </row>
    <row r="149" spans="1:33" ht="15.75" customHeight="1" x14ac:dyDescent="0.2">
      <c r="A149" s="13"/>
      <c r="B149" s="13"/>
      <c r="C149" s="22"/>
      <c r="D149" s="15"/>
      <c r="E149" s="15"/>
      <c r="F149" s="14"/>
      <c r="G149" s="14"/>
      <c r="H149" s="15"/>
      <c r="I149" s="15"/>
      <c r="J149" s="22"/>
      <c r="K149" s="22"/>
      <c r="L149" s="15"/>
      <c r="M149" s="15"/>
      <c r="N149" s="15"/>
      <c r="O149" s="15"/>
      <c r="P149" s="22"/>
      <c r="Q149" s="22"/>
      <c r="R149" s="22"/>
      <c r="S149" s="18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20"/>
    </row>
    <row r="150" spans="1:33" ht="15.75" customHeight="1" x14ac:dyDescent="0.2">
      <c r="A150" s="13"/>
      <c r="B150" s="13"/>
      <c r="C150" s="22"/>
      <c r="D150" s="15"/>
      <c r="E150" s="15"/>
      <c r="F150" s="14"/>
      <c r="G150" s="14"/>
      <c r="H150" s="15"/>
      <c r="I150" s="15"/>
      <c r="J150" s="22"/>
      <c r="K150" s="22"/>
      <c r="L150" s="15"/>
      <c r="M150" s="15"/>
      <c r="N150" s="15"/>
      <c r="O150" s="15"/>
      <c r="P150" s="22"/>
      <c r="Q150" s="22"/>
      <c r="R150" s="22"/>
      <c r="S150" s="18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20"/>
    </row>
    <row r="151" spans="1:33" ht="15.75" customHeight="1" x14ac:dyDescent="0.2">
      <c r="A151" s="13"/>
      <c r="B151" s="13"/>
      <c r="C151" s="22"/>
      <c r="D151" s="15"/>
      <c r="E151" s="15"/>
      <c r="F151" s="14"/>
      <c r="G151" s="14"/>
      <c r="H151" s="15"/>
      <c r="I151" s="15"/>
      <c r="J151" s="22"/>
      <c r="K151" s="22"/>
      <c r="L151" s="15"/>
      <c r="M151" s="15"/>
      <c r="N151" s="15"/>
      <c r="O151" s="15"/>
      <c r="P151" s="22"/>
      <c r="Q151" s="22"/>
      <c r="R151" s="22"/>
      <c r="S151" s="18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20"/>
    </row>
    <row r="152" spans="1:33" ht="15.75" customHeight="1" x14ac:dyDescent="0.2">
      <c r="A152" s="13"/>
      <c r="B152" s="13"/>
      <c r="C152" s="22"/>
      <c r="D152" s="15"/>
      <c r="E152" s="15"/>
      <c r="F152" s="14"/>
      <c r="G152" s="14"/>
      <c r="H152" s="15"/>
      <c r="I152" s="15"/>
      <c r="J152" s="22"/>
      <c r="K152" s="22"/>
      <c r="L152" s="15"/>
      <c r="M152" s="15"/>
      <c r="N152" s="15"/>
      <c r="O152" s="15"/>
      <c r="P152" s="22"/>
      <c r="Q152" s="22"/>
      <c r="R152" s="22"/>
      <c r="S152" s="18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20"/>
    </row>
    <row r="153" spans="1:33" ht="15.75" customHeight="1" x14ac:dyDescent="0.2">
      <c r="A153" s="13"/>
      <c r="B153" s="13"/>
      <c r="C153" s="22"/>
      <c r="D153" s="15"/>
      <c r="E153" s="15"/>
      <c r="F153" s="14"/>
      <c r="G153" s="14"/>
      <c r="H153" s="15"/>
      <c r="I153" s="15"/>
      <c r="J153" s="22"/>
      <c r="K153" s="22"/>
      <c r="L153" s="15"/>
      <c r="M153" s="15"/>
      <c r="N153" s="15"/>
      <c r="O153" s="15"/>
      <c r="P153" s="22"/>
      <c r="Q153" s="22"/>
      <c r="R153" s="22"/>
      <c r="S153" s="18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20"/>
    </row>
    <row r="154" spans="1:33" ht="15.75" customHeight="1" x14ac:dyDescent="0.2">
      <c r="A154" s="13"/>
      <c r="B154" s="13"/>
      <c r="C154" s="22"/>
      <c r="D154" s="15"/>
      <c r="E154" s="15"/>
      <c r="F154" s="14"/>
      <c r="G154" s="14"/>
      <c r="H154" s="15"/>
      <c r="I154" s="15"/>
      <c r="J154" s="22"/>
      <c r="K154" s="22"/>
      <c r="L154" s="15"/>
      <c r="M154" s="15"/>
      <c r="N154" s="15"/>
      <c r="O154" s="15"/>
      <c r="P154" s="22"/>
      <c r="Q154" s="22"/>
      <c r="R154" s="22"/>
      <c r="S154" s="18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20"/>
    </row>
    <row r="155" spans="1:33" ht="15.75" customHeight="1" x14ac:dyDescent="0.2">
      <c r="A155" s="13"/>
      <c r="B155" s="13"/>
      <c r="C155" s="22"/>
      <c r="D155" s="15"/>
      <c r="E155" s="15"/>
      <c r="F155" s="14"/>
      <c r="G155" s="14"/>
      <c r="H155" s="15"/>
      <c r="I155" s="15"/>
      <c r="J155" s="22"/>
      <c r="K155" s="22"/>
      <c r="L155" s="15"/>
      <c r="M155" s="15"/>
      <c r="N155" s="15"/>
      <c r="O155" s="15"/>
      <c r="P155" s="22"/>
      <c r="Q155" s="22"/>
      <c r="R155" s="22"/>
      <c r="S155" s="18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20"/>
    </row>
    <row r="156" spans="1:33" ht="15.75" customHeight="1" x14ac:dyDescent="0.2">
      <c r="A156" s="13"/>
      <c r="B156" s="13"/>
      <c r="C156" s="22"/>
      <c r="D156" s="15"/>
      <c r="E156" s="15"/>
      <c r="F156" s="14"/>
      <c r="G156" s="14"/>
      <c r="H156" s="15"/>
      <c r="I156" s="15"/>
      <c r="J156" s="22"/>
      <c r="K156" s="22"/>
      <c r="L156" s="15"/>
      <c r="M156" s="15"/>
      <c r="N156" s="15"/>
      <c r="O156" s="15"/>
      <c r="P156" s="22"/>
      <c r="Q156" s="22"/>
      <c r="R156" s="22"/>
      <c r="S156" s="18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20"/>
    </row>
    <row r="157" spans="1:33" ht="15.75" customHeight="1" x14ac:dyDescent="0.2">
      <c r="A157" s="13"/>
      <c r="B157" s="13"/>
      <c r="C157" s="22"/>
      <c r="D157" s="15"/>
      <c r="E157" s="15"/>
      <c r="F157" s="14"/>
      <c r="G157" s="14"/>
      <c r="H157" s="15"/>
      <c r="I157" s="15"/>
      <c r="J157" s="22"/>
      <c r="K157" s="22"/>
      <c r="L157" s="15"/>
      <c r="M157" s="15"/>
      <c r="N157" s="15"/>
      <c r="O157" s="15"/>
      <c r="P157" s="22"/>
      <c r="Q157" s="22"/>
      <c r="R157" s="22"/>
      <c r="S157" s="18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20"/>
    </row>
    <row r="158" spans="1:33" ht="15.75" customHeight="1" x14ac:dyDescent="0.2">
      <c r="A158" s="13"/>
      <c r="B158" s="13"/>
      <c r="C158" s="22"/>
      <c r="D158" s="15"/>
      <c r="E158" s="15"/>
      <c r="F158" s="14"/>
      <c r="G158" s="14"/>
      <c r="H158" s="15"/>
      <c r="I158" s="15"/>
      <c r="J158" s="22"/>
      <c r="K158" s="22"/>
      <c r="L158" s="15"/>
      <c r="M158" s="15"/>
      <c r="N158" s="15"/>
      <c r="O158" s="15"/>
      <c r="P158" s="22"/>
      <c r="Q158" s="22"/>
      <c r="R158" s="22"/>
      <c r="S158" s="18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20"/>
    </row>
    <row r="159" spans="1:33" ht="15.75" customHeight="1" x14ac:dyDescent="0.2">
      <c r="A159" s="13"/>
      <c r="B159" s="13"/>
      <c r="C159" s="22"/>
      <c r="D159" s="15"/>
      <c r="E159" s="15"/>
      <c r="F159" s="14"/>
      <c r="G159" s="14"/>
      <c r="H159" s="15"/>
      <c r="I159" s="15"/>
      <c r="J159" s="22"/>
      <c r="K159" s="22"/>
      <c r="L159" s="15"/>
      <c r="M159" s="15"/>
      <c r="N159" s="15"/>
      <c r="O159" s="15"/>
      <c r="P159" s="22"/>
      <c r="Q159" s="22"/>
      <c r="R159" s="22"/>
      <c r="S159" s="18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20"/>
    </row>
    <row r="160" spans="1:33" ht="15.75" customHeight="1" x14ac:dyDescent="0.2">
      <c r="A160" s="13"/>
      <c r="B160" s="13"/>
      <c r="C160" s="22"/>
      <c r="D160" s="15"/>
      <c r="E160" s="15"/>
      <c r="F160" s="14"/>
      <c r="G160" s="14"/>
      <c r="H160" s="15"/>
      <c r="I160" s="15"/>
      <c r="J160" s="22"/>
      <c r="K160" s="22"/>
      <c r="L160" s="15"/>
      <c r="M160" s="15"/>
      <c r="N160" s="15"/>
      <c r="O160" s="15"/>
      <c r="P160" s="22"/>
      <c r="Q160" s="22"/>
      <c r="R160" s="22"/>
      <c r="S160" s="18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20"/>
    </row>
    <row r="161" spans="1:33" ht="15.75" customHeight="1" x14ac:dyDescent="0.2">
      <c r="A161" s="13"/>
      <c r="B161" s="13"/>
      <c r="C161" s="22"/>
      <c r="D161" s="15"/>
      <c r="E161" s="15"/>
      <c r="F161" s="14"/>
      <c r="G161" s="14"/>
      <c r="H161" s="15"/>
      <c r="I161" s="15"/>
      <c r="J161" s="22"/>
      <c r="K161" s="22"/>
      <c r="L161" s="15"/>
      <c r="M161" s="15"/>
      <c r="N161" s="15"/>
      <c r="O161" s="15"/>
      <c r="P161" s="22"/>
      <c r="Q161" s="22"/>
      <c r="R161" s="22"/>
      <c r="S161" s="18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20"/>
    </row>
    <row r="162" spans="1:33" ht="15.75" customHeight="1" x14ac:dyDescent="0.2">
      <c r="A162" s="13"/>
      <c r="B162" s="13"/>
      <c r="C162" s="22"/>
      <c r="D162" s="15"/>
      <c r="E162" s="15"/>
      <c r="F162" s="14"/>
      <c r="G162" s="14"/>
      <c r="H162" s="15"/>
      <c r="I162" s="15"/>
      <c r="J162" s="22"/>
      <c r="K162" s="22"/>
      <c r="L162" s="15"/>
      <c r="M162" s="15"/>
      <c r="N162" s="15"/>
      <c r="O162" s="15"/>
      <c r="P162" s="22"/>
      <c r="Q162" s="22"/>
      <c r="R162" s="22"/>
      <c r="S162" s="18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20"/>
    </row>
    <row r="163" spans="1:33" ht="15.75" customHeight="1" x14ac:dyDescent="0.2">
      <c r="A163" s="13"/>
      <c r="B163" s="13"/>
      <c r="C163" s="22"/>
      <c r="D163" s="15"/>
      <c r="E163" s="15"/>
      <c r="F163" s="14"/>
      <c r="G163" s="14"/>
      <c r="H163" s="15"/>
      <c r="I163" s="15"/>
      <c r="J163" s="22"/>
      <c r="K163" s="22"/>
      <c r="L163" s="15"/>
      <c r="M163" s="15"/>
      <c r="N163" s="15"/>
      <c r="O163" s="15"/>
      <c r="P163" s="22"/>
      <c r="Q163" s="22"/>
      <c r="R163" s="22"/>
      <c r="S163" s="18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20"/>
    </row>
    <row r="164" spans="1:33" ht="15.75" customHeight="1" x14ac:dyDescent="0.2">
      <c r="A164" s="13"/>
      <c r="B164" s="13"/>
      <c r="C164" s="22"/>
      <c r="D164" s="15"/>
      <c r="E164" s="15"/>
      <c r="F164" s="14"/>
      <c r="G164" s="14"/>
      <c r="H164" s="15"/>
      <c r="I164" s="15"/>
      <c r="J164" s="22"/>
      <c r="K164" s="22"/>
      <c r="L164" s="15"/>
      <c r="M164" s="15"/>
      <c r="N164" s="15"/>
      <c r="O164" s="15"/>
      <c r="P164" s="22"/>
      <c r="Q164" s="22"/>
      <c r="R164" s="22"/>
      <c r="S164" s="18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20"/>
    </row>
    <row r="165" spans="1:33" ht="15.75" customHeight="1" x14ac:dyDescent="0.2">
      <c r="A165" s="13"/>
      <c r="B165" s="13"/>
      <c r="C165" s="22"/>
      <c r="D165" s="15"/>
      <c r="E165" s="15"/>
      <c r="F165" s="14"/>
      <c r="G165" s="14"/>
      <c r="H165" s="15"/>
      <c r="I165" s="15"/>
      <c r="J165" s="22"/>
      <c r="K165" s="22"/>
      <c r="L165" s="15"/>
      <c r="M165" s="15"/>
      <c r="N165" s="15"/>
      <c r="O165" s="15"/>
      <c r="P165" s="22"/>
      <c r="Q165" s="22"/>
      <c r="R165" s="22"/>
      <c r="S165" s="18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20"/>
    </row>
    <row r="166" spans="1:33" ht="15.75" customHeight="1" x14ac:dyDescent="0.2">
      <c r="A166" s="13"/>
      <c r="B166" s="13"/>
      <c r="C166" s="22"/>
      <c r="D166" s="15"/>
      <c r="E166" s="15"/>
      <c r="F166" s="14"/>
      <c r="G166" s="14"/>
      <c r="H166" s="15"/>
      <c r="I166" s="15"/>
      <c r="J166" s="22"/>
      <c r="K166" s="22"/>
      <c r="L166" s="15"/>
      <c r="M166" s="15"/>
      <c r="N166" s="15"/>
      <c r="O166" s="15"/>
      <c r="P166" s="22"/>
      <c r="Q166" s="22"/>
      <c r="R166" s="22"/>
      <c r="S166" s="18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20"/>
    </row>
    <row r="167" spans="1:33" ht="15.75" customHeight="1" x14ac:dyDescent="0.2">
      <c r="A167" s="13"/>
      <c r="B167" s="13"/>
      <c r="C167" s="22"/>
      <c r="D167" s="15"/>
      <c r="E167" s="15"/>
      <c r="F167" s="14"/>
      <c r="G167" s="14"/>
      <c r="H167" s="15"/>
      <c r="I167" s="15"/>
      <c r="J167" s="22"/>
      <c r="K167" s="22"/>
      <c r="L167" s="15"/>
      <c r="M167" s="15"/>
      <c r="N167" s="15"/>
      <c r="O167" s="15"/>
      <c r="P167" s="22"/>
      <c r="Q167" s="22"/>
      <c r="R167" s="22"/>
      <c r="S167" s="18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20"/>
    </row>
    <row r="168" spans="1:33" ht="15.75" customHeight="1" x14ac:dyDescent="0.2">
      <c r="A168" s="13"/>
      <c r="B168" s="13"/>
      <c r="C168" s="22"/>
      <c r="D168" s="15"/>
      <c r="E168" s="15"/>
      <c r="F168" s="14"/>
      <c r="G168" s="14"/>
      <c r="H168" s="15"/>
      <c r="I168" s="15"/>
      <c r="J168" s="22"/>
      <c r="K168" s="22"/>
      <c r="L168" s="15"/>
      <c r="M168" s="15"/>
      <c r="N168" s="15"/>
      <c r="O168" s="15"/>
      <c r="P168" s="22"/>
      <c r="Q168" s="22"/>
      <c r="R168" s="22"/>
      <c r="S168" s="18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20"/>
    </row>
    <row r="169" spans="1:33" ht="15.75" customHeight="1" x14ac:dyDescent="0.2">
      <c r="A169" s="13"/>
      <c r="B169" s="13"/>
      <c r="C169" s="22"/>
      <c r="D169" s="15"/>
      <c r="E169" s="15"/>
      <c r="F169" s="14"/>
      <c r="G169" s="14"/>
      <c r="H169" s="15"/>
      <c r="I169" s="15"/>
      <c r="J169" s="22"/>
      <c r="K169" s="22"/>
      <c r="L169" s="15"/>
      <c r="M169" s="15"/>
      <c r="N169" s="15"/>
      <c r="O169" s="15"/>
      <c r="P169" s="22"/>
      <c r="Q169" s="22"/>
      <c r="R169" s="22"/>
      <c r="S169" s="18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20"/>
    </row>
    <row r="170" spans="1:33" ht="15.75" customHeight="1" x14ac:dyDescent="0.2">
      <c r="A170" s="13"/>
      <c r="B170" s="13"/>
      <c r="C170" s="22"/>
      <c r="D170" s="15"/>
      <c r="E170" s="15"/>
      <c r="F170" s="14"/>
      <c r="G170" s="14"/>
      <c r="H170" s="15"/>
      <c r="I170" s="15"/>
      <c r="J170" s="22"/>
      <c r="K170" s="22"/>
      <c r="L170" s="15"/>
      <c r="M170" s="15"/>
      <c r="N170" s="15"/>
      <c r="O170" s="15"/>
      <c r="P170" s="22"/>
      <c r="Q170" s="22"/>
      <c r="R170" s="22"/>
      <c r="S170" s="18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20"/>
    </row>
    <row r="171" spans="1:33" ht="15.75" customHeight="1" x14ac:dyDescent="0.2">
      <c r="A171" s="13"/>
      <c r="B171" s="13"/>
      <c r="C171" s="22"/>
      <c r="D171" s="15"/>
      <c r="E171" s="15"/>
      <c r="F171" s="14"/>
      <c r="G171" s="14"/>
      <c r="H171" s="15"/>
      <c r="I171" s="15"/>
      <c r="J171" s="22"/>
      <c r="K171" s="22"/>
      <c r="L171" s="15"/>
      <c r="M171" s="15"/>
      <c r="N171" s="15"/>
      <c r="O171" s="15"/>
      <c r="P171" s="22"/>
      <c r="Q171" s="22"/>
      <c r="R171" s="22"/>
      <c r="S171" s="18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20"/>
    </row>
    <row r="172" spans="1:33" ht="15.75" customHeight="1" x14ac:dyDescent="0.2">
      <c r="A172" s="13"/>
      <c r="B172" s="13"/>
      <c r="C172" s="22"/>
      <c r="D172" s="15"/>
      <c r="E172" s="15"/>
      <c r="F172" s="14"/>
      <c r="G172" s="14"/>
      <c r="H172" s="15"/>
      <c r="I172" s="15"/>
      <c r="J172" s="22"/>
      <c r="K172" s="22"/>
      <c r="L172" s="15"/>
      <c r="M172" s="15"/>
      <c r="N172" s="15"/>
      <c r="O172" s="15"/>
      <c r="P172" s="22"/>
      <c r="Q172" s="22"/>
      <c r="R172" s="22"/>
      <c r="S172" s="18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20"/>
    </row>
    <row r="173" spans="1:33" ht="15.75" customHeight="1" x14ac:dyDescent="0.2">
      <c r="A173" s="13"/>
      <c r="B173" s="13"/>
      <c r="C173" s="22"/>
      <c r="D173" s="15"/>
      <c r="E173" s="15"/>
      <c r="F173" s="14"/>
      <c r="G173" s="14"/>
      <c r="H173" s="15"/>
      <c r="I173" s="15"/>
      <c r="J173" s="22"/>
      <c r="K173" s="22"/>
      <c r="L173" s="15"/>
      <c r="M173" s="15"/>
      <c r="N173" s="15"/>
      <c r="O173" s="15"/>
      <c r="P173" s="22"/>
      <c r="Q173" s="22"/>
      <c r="R173" s="22"/>
      <c r="S173" s="18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20"/>
    </row>
    <row r="174" spans="1:33" ht="15.75" customHeight="1" x14ac:dyDescent="0.2">
      <c r="A174" s="13"/>
      <c r="B174" s="13"/>
      <c r="C174" s="22"/>
      <c r="D174" s="15"/>
      <c r="E174" s="15"/>
      <c r="F174" s="14"/>
      <c r="G174" s="14"/>
      <c r="H174" s="15"/>
      <c r="I174" s="15"/>
      <c r="J174" s="22"/>
      <c r="K174" s="22"/>
      <c r="L174" s="15"/>
      <c r="M174" s="15"/>
      <c r="N174" s="15"/>
      <c r="O174" s="15"/>
      <c r="P174" s="22"/>
      <c r="Q174" s="22"/>
      <c r="R174" s="22"/>
      <c r="S174" s="18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20"/>
    </row>
    <row r="175" spans="1:33" ht="15.75" customHeight="1" x14ac:dyDescent="0.2">
      <c r="A175" s="13"/>
      <c r="B175" s="13"/>
      <c r="C175" s="22"/>
      <c r="D175" s="15"/>
      <c r="E175" s="15"/>
      <c r="F175" s="14"/>
      <c r="G175" s="14"/>
      <c r="H175" s="15"/>
      <c r="I175" s="15"/>
      <c r="J175" s="22"/>
      <c r="K175" s="22"/>
      <c r="L175" s="15"/>
      <c r="M175" s="15"/>
      <c r="N175" s="15"/>
      <c r="O175" s="15"/>
      <c r="P175" s="22"/>
      <c r="Q175" s="22"/>
      <c r="R175" s="22"/>
      <c r="S175" s="18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20"/>
    </row>
    <row r="176" spans="1:33" ht="15.75" customHeight="1" x14ac:dyDescent="0.2">
      <c r="A176" s="13"/>
      <c r="B176" s="13"/>
      <c r="C176" s="22"/>
      <c r="D176" s="15"/>
      <c r="E176" s="15"/>
      <c r="F176" s="14"/>
      <c r="G176" s="14"/>
      <c r="H176" s="15"/>
      <c r="I176" s="15"/>
      <c r="J176" s="22"/>
      <c r="K176" s="22"/>
      <c r="L176" s="15"/>
      <c r="M176" s="15"/>
      <c r="N176" s="15"/>
      <c r="O176" s="15"/>
      <c r="P176" s="22"/>
      <c r="Q176" s="22"/>
      <c r="R176" s="22"/>
      <c r="S176" s="18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20"/>
    </row>
    <row r="177" spans="1:33" ht="15.75" customHeight="1" x14ac:dyDescent="0.2">
      <c r="A177" s="13"/>
      <c r="B177" s="13"/>
      <c r="C177" s="22"/>
      <c r="D177" s="15"/>
      <c r="E177" s="15"/>
      <c r="F177" s="14"/>
      <c r="G177" s="14"/>
      <c r="H177" s="15"/>
      <c r="I177" s="15"/>
      <c r="J177" s="22"/>
      <c r="K177" s="22"/>
      <c r="L177" s="15"/>
      <c r="M177" s="15"/>
      <c r="N177" s="15"/>
      <c r="O177" s="15"/>
      <c r="P177" s="22"/>
      <c r="Q177" s="22"/>
      <c r="R177" s="22"/>
      <c r="S177" s="18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20"/>
    </row>
    <row r="178" spans="1:33" ht="15.75" customHeight="1" x14ac:dyDescent="0.2">
      <c r="A178" s="13"/>
      <c r="B178" s="13"/>
      <c r="C178" s="22"/>
      <c r="D178" s="15"/>
      <c r="E178" s="15"/>
      <c r="F178" s="14"/>
      <c r="G178" s="14"/>
      <c r="H178" s="15"/>
      <c r="I178" s="15"/>
      <c r="J178" s="22"/>
      <c r="K178" s="22"/>
      <c r="L178" s="15"/>
      <c r="M178" s="15"/>
      <c r="N178" s="15"/>
      <c r="O178" s="15"/>
      <c r="P178" s="22"/>
      <c r="Q178" s="22"/>
      <c r="R178" s="22"/>
      <c r="S178" s="18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20"/>
    </row>
    <row r="179" spans="1:33" ht="15.75" customHeight="1" x14ac:dyDescent="0.2">
      <c r="A179" s="13"/>
      <c r="B179" s="13"/>
      <c r="C179" s="22"/>
      <c r="D179" s="15"/>
      <c r="E179" s="15"/>
      <c r="F179" s="14"/>
      <c r="G179" s="14"/>
      <c r="H179" s="15"/>
      <c r="I179" s="15"/>
      <c r="J179" s="22"/>
      <c r="K179" s="22"/>
      <c r="L179" s="15"/>
      <c r="M179" s="15"/>
      <c r="N179" s="15"/>
      <c r="O179" s="15"/>
      <c r="P179" s="22"/>
      <c r="Q179" s="22"/>
      <c r="R179" s="22"/>
      <c r="S179" s="18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20"/>
    </row>
    <row r="180" spans="1:33" ht="15.75" customHeight="1" x14ac:dyDescent="0.2">
      <c r="A180" s="13"/>
      <c r="B180" s="13"/>
      <c r="C180" s="22"/>
      <c r="D180" s="15"/>
      <c r="E180" s="15"/>
      <c r="F180" s="14"/>
      <c r="G180" s="14"/>
      <c r="H180" s="15"/>
      <c r="I180" s="15"/>
      <c r="J180" s="22"/>
      <c r="K180" s="22"/>
      <c r="L180" s="15"/>
      <c r="M180" s="15"/>
      <c r="N180" s="15"/>
      <c r="O180" s="15"/>
      <c r="P180" s="22"/>
      <c r="Q180" s="22"/>
      <c r="R180" s="22"/>
      <c r="S180" s="18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20"/>
    </row>
    <row r="181" spans="1:33" ht="15.75" customHeight="1" x14ac:dyDescent="0.2">
      <c r="A181" s="13"/>
      <c r="B181" s="13"/>
      <c r="C181" s="22"/>
      <c r="D181" s="15"/>
      <c r="E181" s="15"/>
      <c r="F181" s="14"/>
      <c r="G181" s="14"/>
      <c r="H181" s="15"/>
      <c r="I181" s="15"/>
      <c r="J181" s="22"/>
      <c r="K181" s="22"/>
      <c r="L181" s="15"/>
      <c r="M181" s="15"/>
      <c r="N181" s="15"/>
      <c r="O181" s="15"/>
      <c r="P181" s="22"/>
      <c r="Q181" s="22"/>
      <c r="R181" s="22"/>
      <c r="S181" s="18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20"/>
    </row>
    <row r="182" spans="1:33" ht="15.75" customHeight="1" x14ac:dyDescent="0.2">
      <c r="A182" s="13"/>
      <c r="B182" s="13"/>
      <c r="C182" s="22"/>
      <c r="D182" s="15"/>
      <c r="E182" s="15"/>
      <c r="F182" s="14"/>
      <c r="G182" s="14"/>
      <c r="H182" s="15"/>
      <c r="I182" s="15"/>
      <c r="J182" s="22"/>
      <c r="K182" s="22"/>
      <c r="L182" s="15"/>
      <c r="M182" s="15"/>
      <c r="N182" s="15"/>
      <c r="O182" s="15"/>
      <c r="P182" s="22"/>
      <c r="Q182" s="22"/>
      <c r="R182" s="22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20"/>
    </row>
    <row r="183" spans="1:33" ht="15.75" customHeight="1" x14ac:dyDescent="0.2">
      <c r="A183" s="13"/>
      <c r="B183" s="13"/>
      <c r="C183" s="22"/>
      <c r="D183" s="15"/>
      <c r="E183" s="15"/>
      <c r="F183" s="14"/>
      <c r="G183" s="14"/>
      <c r="H183" s="15"/>
      <c r="I183" s="15"/>
      <c r="J183" s="22"/>
      <c r="K183" s="22"/>
      <c r="L183" s="15"/>
      <c r="M183" s="15"/>
      <c r="N183" s="15"/>
      <c r="O183" s="15"/>
      <c r="P183" s="22"/>
      <c r="Q183" s="22"/>
      <c r="R183" s="22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20"/>
    </row>
    <row r="184" spans="1:33" ht="15.75" customHeight="1" x14ac:dyDescent="0.2">
      <c r="A184" s="13"/>
      <c r="B184" s="13"/>
      <c r="C184" s="22"/>
      <c r="D184" s="15"/>
      <c r="E184" s="15"/>
      <c r="F184" s="14"/>
      <c r="G184" s="14"/>
      <c r="H184" s="15"/>
      <c r="I184" s="15"/>
      <c r="J184" s="22"/>
      <c r="K184" s="22"/>
      <c r="L184" s="15"/>
      <c r="M184" s="15"/>
      <c r="N184" s="15"/>
      <c r="O184" s="15"/>
      <c r="P184" s="22"/>
      <c r="Q184" s="22"/>
      <c r="R184" s="22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20"/>
    </row>
    <row r="185" spans="1:33" ht="15.75" customHeight="1" x14ac:dyDescent="0.2">
      <c r="A185" s="13"/>
      <c r="B185" s="13"/>
      <c r="C185" s="22"/>
      <c r="D185" s="15"/>
      <c r="E185" s="15"/>
      <c r="F185" s="14"/>
      <c r="G185" s="14"/>
      <c r="H185" s="15"/>
      <c r="I185" s="15"/>
      <c r="J185" s="22"/>
      <c r="K185" s="22"/>
      <c r="L185" s="15"/>
      <c r="M185" s="15"/>
      <c r="N185" s="15"/>
      <c r="O185" s="15"/>
      <c r="P185" s="22"/>
      <c r="Q185" s="22"/>
      <c r="R185" s="22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20"/>
    </row>
    <row r="186" spans="1:33" ht="15.75" customHeight="1" x14ac:dyDescent="0.2">
      <c r="A186" s="13"/>
      <c r="B186" s="13"/>
      <c r="C186" s="22"/>
      <c r="D186" s="15"/>
      <c r="E186" s="15"/>
      <c r="F186" s="14"/>
      <c r="G186" s="14"/>
      <c r="H186" s="15"/>
      <c r="I186" s="15"/>
      <c r="J186" s="22"/>
      <c r="K186" s="22"/>
      <c r="L186" s="15"/>
      <c r="M186" s="15"/>
      <c r="N186" s="15"/>
      <c r="O186" s="15"/>
      <c r="P186" s="22"/>
      <c r="Q186" s="22"/>
      <c r="R186" s="22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20"/>
    </row>
    <row r="187" spans="1:33" ht="15.75" customHeight="1" x14ac:dyDescent="0.2">
      <c r="A187" s="13"/>
      <c r="B187" s="13"/>
      <c r="C187" s="22"/>
      <c r="D187" s="15"/>
      <c r="E187" s="15"/>
      <c r="F187" s="14"/>
      <c r="G187" s="14"/>
      <c r="H187" s="15"/>
      <c r="I187" s="15"/>
      <c r="J187" s="22"/>
      <c r="K187" s="22"/>
      <c r="L187" s="15"/>
      <c r="M187" s="15"/>
      <c r="N187" s="15"/>
      <c r="O187" s="15"/>
      <c r="P187" s="22"/>
      <c r="Q187" s="22"/>
      <c r="R187" s="22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20"/>
    </row>
    <row r="188" spans="1:33" ht="15.75" customHeight="1" x14ac:dyDescent="0.2">
      <c r="A188" s="13"/>
      <c r="B188" s="13"/>
      <c r="C188" s="22"/>
      <c r="D188" s="15"/>
      <c r="E188" s="15"/>
      <c r="F188" s="14"/>
      <c r="G188" s="14"/>
      <c r="H188" s="15"/>
      <c r="I188" s="15"/>
      <c r="J188" s="22"/>
      <c r="K188" s="22"/>
      <c r="L188" s="15"/>
      <c r="M188" s="15"/>
      <c r="N188" s="15"/>
      <c r="O188" s="15"/>
      <c r="P188" s="22"/>
      <c r="Q188" s="22"/>
      <c r="R188" s="22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20"/>
    </row>
    <row r="189" spans="1:33" ht="15.75" customHeight="1" x14ac:dyDescent="0.2">
      <c r="A189" s="13"/>
      <c r="B189" s="13"/>
      <c r="C189" s="22"/>
      <c r="D189" s="15"/>
      <c r="E189" s="15"/>
      <c r="F189" s="14"/>
      <c r="G189" s="14"/>
      <c r="H189" s="15"/>
      <c r="I189" s="15"/>
      <c r="J189" s="22"/>
      <c r="K189" s="22"/>
      <c r="L189" s="15"/>
      <c r="M189" s="15"/>
      <c r="N189" s="15"/>
      <c r="O189" s="15"/>
      <c r="P189" s="22"/>
      <c r="Q189" s="22"/>
      <c r="R189" s="22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20"/>
    </row>
    <row r="190" spans="1:33" ht="15.75" customHeight="1" x14ac:dyDescent="0.2">
      <c r="A190" s="13"/>
      <c r="B190" s="13"/>
      <c r="C190" s="22"/>
      <c r="D190" s="15"/>
      <c r="E190" s="15"/>
      <c r="F190" s="14"/>
      <c r="G190" s="14"/>
      <c r="H190" s="15"/>
      <c r="I190" s="15"/>
      <c r="J190" s="22"/>
      <c r="K190" s="22"/>
      <c r="L190" s="15"/>
      <c r="M190" s="15"/>
      <c r="N190" s="15"/>
      <c r="O190" s="15"/>
      <c r="P190" s="22"/>
      <c r="Q190" s="22"/>
      <c r="R190" s="22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20"/>
    </row>
    <row r="191" spans="1:33" ht="15.75" customHeight="1" x14ac:dyDescent="0.2">
      <c r="A191" s="13"/>
      <c r="B191" s="13"/>
      <c r="C191" s="22"/>
      <c r="D191" s="15"/>
      <c r="E191" s="15"/>
      <c r="F191" s="14"/>
      <c r="G191" s="14"/>
      <c r="H191" s="15"/>
      <c r="I191" s="15"/>
      <c r="J191" s="22"/>
      <c r="K191" s="22"/>
      <c r="L191" s="15"/>
      <c r="M191" s="15"/>
      <c r="N191" s="15"/>
      <c r="O191" s="15"/>
      <c r="P191" s="22"/>
      <c r="Q191" s="22"/>
      <c r="R191" s="22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20"/>
    </row>
    <row r="192" spans="1:33" ht="15.75" customHeight="1" x14ac:dyDescent="0.2">
      <c r="A192" s="13"/>
      <c r="B192" s="13"/>
      <c r="C192" s="22"/>
      <c r="D192" s="15"/>
      <c r="E192" s="15"/>
      <c r="F192" s="14"/>
      <c r="G192" s="14"/>
      <c r="H192" s="15"/>
      <c r="I192" s="15"/>
      <c r="J192" s="22"/>
      <c r="K192" s="22"/>
      <c r="L192" s="15"/>
      <c r="M192" s="15"/>
      <c r="N192" s="15"/>
      <c r="O192" s="15"/>
      <c r="P192" s="22"/>
      <c r="Q192" s="22"/>
      <c r="R192" s="22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20"/>
    </row>
    <row r="193" spans="1:33" ht="15.75" customHeight="1" x14ac:dyDescent="0.2">
      <c r="A193" s="13"/>
      <c r="B193" s="13"/>
      <c r="C193" s="22"/>
      <c r="D193" s="15"/>
      <c r="E193" s="15"/>
      <c r="F193" s="14"/>
      <c r="G193" s="14"/>
      <c r="H193" s="15"/>
      <c r="I193" s="15"/>
      <c r="J193" s="22"/>
      <c r="K193" s="22"/>
      <c r="L193" s="15"/>
      <c r="M193" s="15"/>
      <c r="N193" s="15"/>
      <c r="O193" s="15"/>
      <c r="P193" s="22"/>
      <c r="Q193" s="22"/>
      <c r="R193" s="22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20"/>
    </row>
    <row r="194" spans="1:33" ht="15.75" customHeight="1" x14ac:dyDescent="0.2">
      <c r="A194" s="13"/>
      <c r="B194" s="13"/>
      <c r="C194" s="22"/>
      <c r="D194" s="15"/>
      <c r="E194" s="15"/>
      <c r="F194" s="14"/>
      <c r="G194" s="14"/>
      <c r="H194" s="15"/>
      <c r="I194" s="15"/>
      <c r="J194" s="22"/>
      <c r="K194" s="22"/>
      <c r="L194" s="15"/>
      <c r="M194" s="15"/>
      <c r="N194" s="15"/>
      <c r="O194" s="15"/>
      <c r="P194" s="22"/>
      <c r="Q194" s="22"/>
      <c r="R194" s="22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20"/>
    </row>
    <row r="195" spans="1:33" ht="15.75" customHeight="1" x14ac:dyDescent="0.2">
      <c r="C195" s="22"/>
      <c r="D195" s="15"/>
      <c r="E195" s="15"/>
      <c r="F195" s="14"/>
      <c r="G195" s="14"/>
      <c r="H195" s="15"/>
      <c r="I195" s="15"/>
      <c r="J195" s="22"/>
      <c r="K195" s="22"/>
      <c r="L195" s="15"/>
      <c r="M195" s="15"/>
      <c r="N195" s="15"/>
      <c r="O195" s="15"/>
      <c r="P195" s="22"/>
      <c r="Q195" s="22"/>
      <c r="R195" s="22"/>
      <c r="AG195" s="20"/>
    </row>
    <row r="196" spans="1:33" ht="15.75" customHeight="1" x14ac:dyDescent="0.2">
      <c r="C196" s="22"/>
      <c r="D196" s="15"/>
      <c r="E196" s="15"/>
      <c r="F196" s="14"/>
      <c r="G196" s="14"/>
      <c r="H196" s="15"/>
      <c r="I196" s="15"/>
      <c r="J196" s="22"/>
      <c r="K196" s="22"/>
      <c r="L196" s="15"/>
      <c r="M196" s="15"/>
      <c r="N196" s="15"/>
      <c r="O196" s="15"/>
      <c r="P196" s="22"/>
      <c r="Q196" s="22"/>
      <c r="R196" s="22"/>
      <c r="AG196" s="20"/>
    </row>
    <row r="197" spans="1:33" ht="15.75" customHeight="1" x14ac:dyDescent="0.2">
      <c r="C197" s="22"/>
      <c r="D197" s="22"/>
      <c r="E197" s="22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</row>
    <row r="198" spans="1:33" ht="15.75" customHeight="1" x14ac:dyDescent="0.2">
      <c r="C198" s="22"/>
      <c r="D198" s="22"/>
      <c r="E198" s="22"/>
      <c r="F198" s="22"/>
      <c r="G198" s="22"/>
      <c r="H198" s="22"/>
      <c r="I198" s="22"/>
      <c r="J198" s="22"/>
      <c r="K198" s="22"/>
      <c r="L198" s="22"/>
      <c r="M198" s="22"/>
      <c r="N198" s="22"/>
      <c r="O198" s="22"/>
      <c r="P198" s="22"/>
      <c r="Q198" s="22"/>
      <c r="R198" s="22"/>
    </row>
    <row r="199" spans="1:33" ht="15.75" customHeight="1" x14ac:dyDescent="0.2">
      <c r="C199" s="22"/>
      <c r="D199" s="22"/>
      <c r="E199" s="22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</row>
    <row r="200" spans="1:33" ht="15.75" customHeight="1" x14ac:dyDescent="0.2">
      <c r="C200" s="22"/>
      <c r="D200" s="22"/>
      <c r="E200" s="22"/>
      <c r="F200" s="22"/>
      <c r="G200" s="22"/>
      <c r="H200" s="22"/>
      <c r="I200" s="22"/>
      <c r="J200" s="22"/>
      <c r="K200" s="22"/>
      <c r="L200" s="22"/>
      <c r="M200" s="22"/>
      <c r="N200" s="22"/>
      <c r="O200" s="22"/>
      <c r="P200" s="22"/>
      <c r="Q200" s="22"/>
      <c r="R200" s="22"/>
    </row>
    <row r="201" spans="1:33" ht="15.75" customHeight="1" x14ac:dyDescent="0.2">
      <c r="C201" s="22"/>
      <c r="D201" s="22"/>
      <c r="E201" s="22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</row>
    <row r="202" spans="1:33" ht="15.75" customHeight="1" x14ac:dyDescent="0.2">
      <c r="C202" s="22"/>
      <c r="D202" s="22"/>
      <c r="E202" s="22"/>
      <c r="F202" s="22"/>
      <c r="G202" s="22"/>
      <c r="H202" s="22"/>
      <c r="I202" s="22"/>
      <c r="J202" s="22"/>
      <c r="K202" s="22"/>
      <c r="L202" s="22"/>
      <c r="M202" s="22"/>
      <c r="N202" s="22"/>
      <c r="O202" s="22"/>
      <c r="P202" s="22"/>
      <c r="Q202" s="22"/>
      <c r="R202" s="22"/>
    </row>
    <row r="203" spans="1:33" ht="15.75" customHeight="1" x14ac:dyDescent="0.2">
      <c r="C203" s="22"/>
      <c r="D203" s="22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</row>
    <row r="204" spans="1:33" ht="15.75" customHeight="1" x14ac:dyDescent="0.2">
      <c r="C204" s="22"/>
      <c r="D204" s="22"/>
      <c r="E204" s="22"/>
      <c r="F204" s="22"/>
      <c r="G204" s="22"/>
      <c r="H204" s="22"/>
      <c r="I204" s="22"/>
      <c r="J204" s="22"/>
      <c r="K204" s="22"/>
      <c r="L204" s="22"/>
      <c r="M204" s="22"/>
      <c r="N204" s="22"/>
      <c r="O204" s="22"/>
      <c r="P204" s="22"/>
      <c r="Q204" s="22"/>
      <c r="R204" s="22"/>
    </row>
    <row r="205" spans="1:33" ht="15.75" customHeight="1" x14ac:dyDescent="0.2">
      <c r="C205" s="22"/>
      <c r="D205" s="22"/>
      <c r="E205" s="22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</row>
    <row r="206" spans="1:33" ht="15.75" customHeight="1" x14ac:dyDescent="0.2">
      <c r="C206" s="22"/>
      <c r="D206" s="22"/>
      <c r="E206" s="22"/>
      <c r="F206" s="22"/>
      <c r="G206" s="22"/>
      <c r="H206" s="22"/>
      <c r="I206" s="22"/>
      <c r="J206" s="22"/>
      <c r="K206" s="22"/>
      <c r="L206" s="22"/>
      <c r="M206" s="22"/>
      <c r="N206" s="22"/>
      <c r="O206" s="22"/>
      <c r="P206" s="22"/>
      <c r="Q206" s="22"/>
      <c r="R206" s="22"/>
    </row>
    <row r="207" spans="1:33" ht="15.75" customHeight="1" x14ac:dyDescent="0.2">
      <c r="C207" s="22"/>
      <c r="D207" s="22"/>
      <c r="E207" s="22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</row>
    <row r="208" spans="1:33" ht="15.75" customHeight="1" x14ac:dyDescent="0.2">
      <c r="C208" s="22"/>
      <c r="D208" s="22"/>
      <c r="E208" s="22"/>
      <c r="F208" s="22"/>
      <c r="G208" s="22"/>
      <c r="H208" s="22"/>
      <c r="I208" s="22"/>
      <c r="J208" s="22"/>
      <c r="K208" s="22"/>
      <c r="L208" s="22"/>
      <c r="M208" s="22"/>
      <c r="N208" s="22"/>
      <c r="O208" s="22"/>
      <c r="P208" s="22"/>
      <c r="Q208" s="22"/>
      <c r="R208" s="22"/>
    </row>
    <row r="209" spans="3:18" ht="15.75" customHeight="1" x14ac:dyDescent="0.2">
      <c r="C209" s="22"/>
      <c r="D209" s="22"/>
      <c r="E209" s="22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</row>
    <row r="210" spans="3:18" ht="15.75" customHeight="1" x14ac:dyDescent="0.2">
      <c r="C210" s="22"/>
      <c r="D210" s="22"/>
      <c r="E210" s="22"/>
      <c r="F210" s="22"/>
      <c r="G210" s="22"/>
      <c r="H210" s="22"/>
      <c r="I210" s="22"/>
      <c r="J210" s="22"/>
      <c r="K210" s="22"/>
      <c r="L210" s="22"/>
      <c r="M210" s="22"/>
      <c r="N210" s="22"/>
      <c r="O210" s="22"/>
      <c r="P210" s="22"/>
      <c r="Q210" s="22"/>
      <c r="R210" s="22"/>
    </row>
    <row r="211" spans="3:18" ht="15.75" customHeight="1" x14ac:dyDescent="0.2">
      <c r="C211" s="22"/>
      <c r="D211" s="22"/>
      <c r="E211" s="22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</row>
    <row r="212" spans="3:18" ht="15.75" customHeight="1" x14ac:dyDescent="0.2">
      <c r="C212" s="22"/>
      <c r="D212" s="22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  <c r="R212" s="22"/>
    </row>
    <row r="213" spans="3:18" ht="15.75" customHeight="1" x14ac:dyDescent="0.2">
      <c r="C213" s="22"/>
      <c r="D213" s="22"/>
      <c r="E213" s="22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</row>
    <row r="214" spans="3:18" ht="15.75" customHeight="1" x14ac:dyDescent="0.2">
      <c r="C214" s="22"/>
      <c r="D214" s="22"/>
      <c r="E214" s="22"/>
      <c r="F214" s="22"/>
      <c r="G214" s="22"/>
      <c r="H214" s="22"/>
      <c r="I214" s="22"/>
      <c r="J214" s="22"/>
      <c r="K214" s="22"/>
      <c r="L214" s="22"/>
      <c r="M214" s="22"/>
      <c r="N214" s="22"/>
      <c r="O214" s="22"/>
      <c r="P214" s="22"/>
      <c r="Q214" s="22"/>
      <c r="R214" s="22"/>
    </row>
    <row r="215" spans="3:18" ht="15.75" customHeight="1" x14ac:dyDescent="0.2">
      <c r="C215" s="22"/>
      <c r="D215" s="22"/>
      <c r="E215" s="22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</row>
    <row r="216" spans="3:18" ht="15.75" customHeight="1" x14ac:dyDescent="0.2">
      <c r="C216" s="22"/>
      <c r="D216" s="22"/>
      <c r="E216" s="22"/>
      <c r="F216" s="22"/>
      <c r="G216" s="22"/>
      <c r="H216" s="22"/>
      <c r="I216" s="22"/>
      <c r="J216" s="22"/>
      <c r="K216" s="22"/>
      <c r="L216" s="22"/>
      <c r="M216" s="22"/>
      <c r="N216" s="22"/>
      <c r="O216" s="22"/>
      <c r="P216" s="22"/>
      <c r="Q216" s="22"/>
      <c r="R216" s="22"/>
    </row>
    <row r="217" spans="3:18" ht="15.75" customHeight="1" x14ac:dyDescent="0.2">
      <c r="C217" s="22"/>
      <c r="D217" s="22"/>
      <c r="E217" s="22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</row>
    <row r="218" spans="3:18" ht="15.75" customHeight="1" x14ac:dyDescent="0.2">
      <c r="C218" s="22"/>
      <c r="D218" s="22"/>
      <c r="E218" s="22"/>
      <c r="F218" s="22"/>
      <c r="G218" s="22"/>
      <c r="H218" s="22"/>
      <c r="I218" s="22"/>
      <c r="J218" s="22"/>
      <c r="K218" s="22"/>
      <c r="L218" s="22"/>
      <c r="M218" s="22"/>
      <c r="N218" s="22"/>
      <c r="O218" s="22"/>
      <c r="P218" s="22"/>
      <c r="Q218" s="22"/>
      <c r="R218" s="22"/>
    </row>
    <row r="219" spans="3:18" ht="15.75" customHeight="1" x14ac:dyDescent="0.2">
      <c r="C219" s="22"/>
      <c r="D219" s="22"/>
      <c r="E219" s="22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</row>
    <row r="220" spans="3:18" ht="15.75" customHeight="1" x14ac:dyDescent="0.2">
      <c r="C220" s="22"/>
      <c r="D220" s="22"/>
      <c r="E220" s="22"/>
      <c r="F220" s="22"/>
      <c r="G220" s="22"/>
      <c r="H220" s="22"/>
      <c r="I220" s="22"/>
      <c r="J220" s="22"/>
      <c r="K220" s="22"/>
      <c r="L220" s="22"/>
      <c r="M220" s="22"/>
      <c r="N220" s="22"/>
      <c r="O220" s="22"/>
      <c r="P220" s="22"/>
      <c r="Q220" s="22"/>
      <c r="R220" s="22"/>
    </row>
    <row r="221" spans="3:18" ht="15.75" customHeight="1" x14ac:dyDescent="0.15"/>
    <row r="222" spans="3:18" ht="15.75" customHeight="1" x14ac:dyDescent="0.15"/>
    <row r="223" spans="3:18" ht="15.75" customHeight="1" x14ac:dyDescent="0.15"/>
    <row r="224" spans="3:18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AG1000"/>
  <sheetViews>
    <sheetView tabSelected="1" workbookViewId="0">
      <pane xSplit="2" ySplit="3" topLeftCell="C4" activePane="bottomRight" state="frozen"/>
      <selection activeCell="C4" sqref="C4:XFD31"/>
      <selection pane="topRight" activeCell="C4" sqref="C4:XFD31"/>
      <selection pane="bottomLeft" activeCell="C4" sqref="C4:XFD31"/>
      <selection pane="bottomRight" activeCell="C4" sqref="C4:XFD31"/>
    </sheetView>
  </sheetViews>
  <sheetFormatPr baseColWidth="10" defaultColWidth="14.5" defaultRowHeight="15" customHeight="1" x14ac:dyDescent="0.15"/>
  <cols>
    <col min="1" max="1" width="14.83203125" customWidth="1"/>
    <col min="2" max="2" width="23.832031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6.83203125" customWidth="1"/>
    <col min="16" max="16" width="11" customWidth="1"/>
    <col min="17" max="18" width="8.5" customWidth="1"/>
    <col min="19" max="19" width="8.33203125" customWidth="1"/>
    <col min="20" max="20" width="11.5" customWidth="1"/>
    <col min="21" max="21" width="13.33203125" customWidth="1"/>
    <col min="22" max="22" width="13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29" t="str">
        <f ca="1">IFERROR(__xludf.DUMMYFUNCTION("IFERROR(VLOOKUP(B2,IMPORTRANGE(""https://docs.google.com/spreadsheets/d/1x0DhHglkXKoEBOD2MBsuK_EyIr1ouxD2ftIpqOYFa-k/edit?usp=sharing"",""OllieShops-SKU-Specific Info!B1:BJ7000""),4,FALSE),"""")"),"")</f>
        <v/>
      </c>
      <c r="B1" s="30"/>
      <c r="C1" s="31" t="s">
        <v>0</v>
      </c>
      <c r="D1" s="33" t="s">
        <v>1</v>
      </c>
      <c r="E1" s="33" t="s">
        <v>2</v>
      </c>
      <c r="F1" s="35" t="s">
        <v>3</v>
      </c>
      <c r="G1" s="35" t="s">
        <v>4</v>
      </c>
      <c r="H1" s="36" t="s">
        <v>5</v>
      </c>
      <c r="I1" s="33" t="s">
        <v>6</v>
      </c>
      <c r="J1" s="33" t="s">
        <v>7</v>
      </c>
      <c r="K1" s="33" t="s">
        <v>8</v>
      </c>
      <c r="L1" s="33" t="s">
        <v>9</v>
      </c>
      <c r="M1" s="40" t="s">
        <v>10</v>
      </c>
      <c r="N1" s="41" t="s">
        <v>11</v>
      </c>
      <c r="O1" s="33" t="s">
        <v>12</v>
      </c>
      <c r="P1" s="33" t="s">
        <v>13</v>
      </c>
      <c r="Q1" s="33" t="s">
        <v>14</v>
      </c>
      <c r="R1" s="33" t="s">
        <v>15</v>
      </c>
      <c r="S1" s="47" t="s">
        <v>16</v>
      </c>
      <c r="T1" s="42" t="s">
        <v>17</v>
      </c>
      <c r="U1" s="42" t="s">
        <v>18</v>
      </c>
      <c r="V1" s="42" t="s">
        <v>19</v>
      </c>
      <c r="W1" s="42" t="s">
        <v>20</v>
      </c>
      <c r="X1" s="42" t="s">
        <v>21</v>
      </c>
      <c r="Y1" s="42" t="s">
        <v>22</v>
      </c>
      <c r="Z1" s="42" t="s">
        <v>23</v>
      </c>
      <c r="AA1" s="42" t="s">
        <v>24</v>
      </c>
      <c r="AB1" s="42" t="s">
        <v>25</v>
      </c>
      <c r="AC1" s="42" t="s">
        <v>26</v>
      </c>
      <c r="AD1" s="44" t="s">
        <v>27</v>
      </c>
      <c r="AE1" s="45" t="s">
        <v>28</v>
      </c>
      <c r="AF1" s="46" t="s">
        <v>29</v>
      </c>
      <c r="AG1" s="45" t="s">
        <v>30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IFERROR(__xludf.DUMMYFUNCTION("IFERROR(VLOOKUP(B2,IMPORTRANGE(""https://docs.google.com/spreadsheets/d/1x0DhHglkXKoEBOD2MBsuK_EyIr1ouxD2ftIpqOYFa-k/edit?usp=sharing"",""OllieShops-SKU-Specific Info!B1:BJ7000""),3,FALSE),"""")"),"")</f>
        <v/>
      </c>
      <c r="B2" s="3" t="s">
        <v>133</v>
      </c>
      <c r="C2" s="32"/>
      <c r="D2" s="34"/>
      <c r="E2" s="32"/>
      <c r="F2" s="34"/>
      <c r="G2" s="34"/>
      <c r="H2" s="37"/>
      <c r="I2" s="34"/>
      <c r="J2" s="34"/>
      <c r="K2" s="37"/>
      <c r="L2" s="37"/>
      <c r="M2" s="37"/>
      <c r="N2" s="34"/>
      <c r="O2" s="34"/>
      <c r="P2" s="32"/>
      <c r="Q2" s="34"/>
      <c r="R2" s="34"/>
      <c r="S2" s="30"/>
      <c r="T2" s="30"/>
      <c r="U2" s="43"/>
      <c r="V2" s="43"/>
      <c r="W2" s="30"/>
      <c r="X2" s="30"/>
      <c r="Y2" s="30"/>
      <c r="Z2" s="30"/>
      <c r="AA2" s="43"/>
      <c r="AB2" s="43"/>
      <c r="AC2" s="43"/>
      <c r="AD2" s="43"/>
      <c r="AE2" s="30"/>
      <c r="AF2" s="30"/>
      <c r="AG2" s="30"/>
    </row>
    <row r="3" spans="1:33" ht="16" x14ac:dyDescent="0.15">
      <c r="A3" s="38" t="s">
        <v>32</v>
      </c>
      <c r="B3" s="39"/>
      <c r="C3" s="4">
        <f ca="1">((AE31+AF31)/0.85)*-1</f>
        <v>5.8235294117647065</v>
      </c>
      <c r="D3" s="5">
        <f>SUM(D4:D99763)</f>
        <v>15</v>
      </c>
      <c r="E3" s="5"/>
      <c r="F3" s="6">
        <f t="shared" ref="F3:G3" si="0">SUM(F4:F99763)</f>
        <v>226.85</v>
      </c>
      <c r="G3" s="6">
        <f t="shared" si="0"/>
        <v>0</v>
      </c>
      <c r="H3" s="7">
        <f>G3/F3*-1</f>
        <v>0</v>
      </c>
      <c r="I3" s="8">
        <f ca="1">J3/F3</f>
        <v>0.52016504573506728</v>
      </c>
      <c r="J3" s="6">
        <f ca="1">SUM(J4:J99763)</f>
        <v>117.99944062500001</v>
      </c>
      <c r="K3" s="6">
        <f ca="1">J3/D3</f>
        <v>7.8666293750000005</v>
      </c>
      <c r="L3" s="5"/>
      <c r="M3" s="9"/>
      <c r="N3" s="10"/>
      <c r="O3" s="5" t="str">
        <f ca="1">IFERROR(__xludf.DUMMYFUNCTION("IFERROR(VLOOKUP(B2,IMPORTRANGE(""https://docs.google.com/spreadsheets/d/1owCo6kL_VFQ5nPTdNogErmCBLjNiktT1m3SzTrxu3R0/edit#gid=2146806407"",""Ollie Shops - Compiled!b1:g5000""),2,FALSE),"""")"),"")</f>
        <v/>
      </c>
      <c r="P3" s="5"/>
      <c r="Q3" s="11"/>
      <c r="R3" s="11"/>
      <c r="S3" s="23"/>
      <c r="T3" s="10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10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10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5">
        <f>SUM(W4:W99763)</f>
        <v>0</v>
      </c>
      <c r="X3" s="7">
        <f>AVERAGE(X4:X99763)</f>
        <v>0</v>
      </c>
      <c r="Y3" s="6">
        <f>ROUND(AVERAGE(Y4:Y99763),2)</f>
        <v>0</v>
      </c>
      <c r="Z3" s="5"/>
      <c r="AA3" s="5"/>
      <c r="AB3" s="5"/>
      <c r="AC3" s="5"/>
      <c r="AD3" s="5"/>
      <c r="AE3" s="12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Info!B2:BZ7000""),36,false)),"""")*-1"),0)</f>
        <v>0</v>
      </c>
      <c r="AG3" s="6">
        <f>SUM(AG4:AG99763)</f>
        <v>0</v>
      </c>
    </row>
    <row r="4" spans="1:33" s="52" customFormat="1" ht="15.75" hidden="1" customHeight="1" x14ac:dyDescent="0.2">
      <c r="A4" s="13" t="s">
        <v>33</v>
      </c>
      <c r="B4" s="13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48"/>
      <c r="T4" s="48"/>
      <c r="U4" s="49"/>
      <c r="V4" s="54"/>
      <c r="W4" s="48"/>
      <c r="X4" s="48"/>
      <c r="Y4" s="48"/>
      <c r="Z4" s="48"/>
      <c r="AA4" s="48"/>
      <c r="AB4" s="51"/>
      <c r="AC4" s="48"/>
      <c r="AD4" s="48"/>
      <c r="AE4" s="48"/>
      <c r="AF4" s="48"/>
      <c r="AG4" s="48"/>
    </row>
    <row r="5" spans="1:33" s="52" customFormat="1" ht="15.75" hidden="1" customHeight="1" x14ac:dyDescent="0.2">
      <c r="A5" s="13" t="s">
        <v>34</v>
      </c>
      <c r="B5" s="13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48"/>
      <c r="T5" s="48"/>
      <c r="U5" s="49"/>
      <c r="V5" s="54"/>
      <c r="W5" s="48"/>
      <c r="X5" s="48"/>
      <c r="Y5" s="48"/>
      <c r="Z5" s="48"/>
      <c r="AA5" s="48"/>
      <c r="AB5" s="51"/>
      <c r="AC5" s="48"/>
      <c r="AD5" s="48"/>
      <c r="AE5" s="48"/>
      <c r="AF5" s="48"/>
      <c r="AG5" s="48"/>
    </row>
    <row r="6" spans="1:33" s="52" customFormat="1" ht="15.75" hidden="1" customHeight="1" x14ac:dyDescent="0.2">
      <c r="A6" s="13" t="s">
        <v>35</v>
      </c>
      <c r="B6" s="13"/>
      <c r="C6" s="17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48"/>
      <c r="T6" s="48"/>
      <c r="U6" s="49"/>
      <c r="V6" s="54"/>
      <c r="W6" s="48"/>
      <c r="X6" s="48"/>
      <c r="Y6" s="48"/>
      <c r="Z6" s="48"/>
      <c r="AA6" s="48"/>
      <c r="AB6" s="51"/>
      <c r="AC6" s="48"/>
      <c r="AD6" s="48"/>
      <c r="AE6" s="48"/>
      <c r="AF6" s="48"/>
      <c r="AG6" s="48"/>
    </row>
    <row r="7" spans="1:33" s="52" customFormat="1" ht="15.75" hidden="1" customHeight="1" x14ac:dyDescent="0.2">
      <c r="A7" s="13" t="s">
        <v>36</v>
      </c>
      <c r="B7" s="13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48"/>
      <c r="T7" s="48"/>
      <c r="U7" s="49"/>
      <c r="V7" s="54"/>
      <c r="W7" s="48"/>
      <c r="X7" s="48"/>
      <c r="Y7" s="48"/>
      <c r="Z7" s="48"/>
      <c r="AA7" s="48"/>
      <c r="AB7" s="51"/>
      <c r="AC7" s="48"/>
      <c r="AD7" s="48"/>
      <c r="AE7" s="48"/>
      <c r="AF7" s="48"/>
      <c r="AG7" s="48"/>
    </row>
    <row r="8" spans="1:33" s="52" customFormat="1" ht="15.75" hidden="1" customHeight="1" x14ac:dyDescent="0.2">
      <c r="A8" s="13" t="s">
        <v>37</v>
      </c>
      <c r="B8" s="13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48"/>
      <c r="T8" s="48"/>
      <c r="U8" s="49"/>
      <c r="V8" s="54"/>
      <c r="W8" s="48"/>
      <c r="X8" s="48"/>
      <c r="Y8" s="48"/>
      <c r="Z8" s="48"/>
      <c r="AA8" s="48"/>
      <c r="AB8" s="51"/>
      <c r="AC8" s="48"/>
      <c r="AD8" s="48"/>
      <c r="AE8" s="48"/>
      <c r="AF8" s="48"/>
      <c r="AG8" s="48"/>
    </row>
    <row r="9" spans="1:33" s="52" customFormat="1" ht="15.75" hidden="1" customHeight="1" x14ac:dyDescent="0.2">
      <c r="A9" s="13" t="s">
        <v>38</v>
      </c>
      <c r="B9" s="13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48"/>
      <c r="T9" s="48"/>
      <c r="U9" s="49"/>
      <c r="V9" s="54"/>
      <c r="W9" s="48"/>
      <c r="X9" s="48"/>
      <c r="Y9" s="48"/>
      <c r="Z9" s="48"/>
      <c r="AA9" s="48"/>
      <c r="AB9" s="51"/>
      <c r="AC9" s="48"/>
      <c r="AD9" s="48"/>
      <c r="AE9" s="48"/>
      <c r="AF9" s="48"/>
      <c r="AG9" s="48"/>
    </row>
    <row r="10" spans="1:33" s="52" customFormat="1" ht="15.75" hidden="1" customHeight="1" x14ac:dyDescent="0.2">
      <c r="A10" s="13" t="s">
        <v>39</v>
      </c>
      <c r="B10" s="13"/>
      <c r="C10" s="17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48"/>
      <c r="T10" s="48"/>
      <c r="U10" s="49"/>
      <c r="V10" s="54"/>
      <c r="W10" s="48"/>
      <c r="X10" s="48"/>
      <c r="Y10" s="48"/>
      <c r="Z10" s="48"/>
      <c r="AA10" s="48"/>
      <c r="AB10" s="51"/>
      <c r="AC10" s="48"/>
      <c r="AD10" s="48"/>
      <c r="AE10" s="48"/>
      <c r="AF10" s="48"/>
      <c r="AG10" s="48"/>
    </row>
    <row r="11" spans="1:33" s="52" customFormat="1" ht="15.75" hidden="1" customHeight="1" x14ac:dyDescent="0.2">
      <c r="A11" s="13" t="s">
        <v>40</v>
      </c>
      <c r="B11" s="13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48"/>
      <c r="T11" s="48"/>
      <c r="U11" s="49"/>
      <c r="V11" s="54"/>
      <c r="W11" s="48"/>
      <c r="X11" s="48"/>
      <c r="Y11" s="48"/>
      <c r="Z11" s="48"/>
      <c r="AA11" s="48"/>
      <c r="AB11" s="51"/>
      <c r="AC11" s="48"/>
      <c r="AD11" s="48"/>
      <c r="AE11" s="48"/>
      <c r="AF11" s="48"/>
      <c r="AG11" s="48"/>
    </row>
    <row r="12" spans="1:33" s="52" customFormat="1" ht="15.75" hidden="1" customHeight="1" x14ac:dyDescent="0.2">
      <c r="A12" s="13" t="s">
        <v>41</v>
      </c>
      <c r="B12" s="13"/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48"/>
      <c r="T12" s="48"/>
      <c r="U12" s="49"/>
      <c r="V12" s="54"/>
      <c r="W12" s="48"/>
      <c r="X12" s="48"/>
      <c r="Y12" s="48"/>
      <c r="Z12" s="48"/>
      <c r="AA12" s="48"/>
      <c r="AB12" s="51"/>
      <c r="AC12" s="48"/>
      <c r="AD12" s="48"/>
      <c r="AE12" s="48"/>
      <c r="AF12" s="48"/>
      <c r="AG12" s="48"/>
    </row>
    <row r="13" spans="1:33" s="52" customFormat="1" ht="15.75" hidden="1" customHeight="1" x14ac:dyDescent="0.2">
      <c r="A13" s="13" t="s">
        <v>42</v>
      </c>
      <c r="B13" s="13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48"/>
      <c r="T13" s="48"/>
      <c r="U13" s="49"/>
      <c r="V13" s="54"/>
      <c r="W13" s="48"/>
      <c r="X13" s="48"/>
      <c r="Y13" s="48"/>
      <c r="Z13" s="48"/>
      <c r="AA13" s="48"/>
      <c r="AB13" s="51"/>
      <c r="AC13" s="48"/>
      <c r="AD13" s="48"/>
      <c r="AE13" s="48"/>
      <c r="AF13" s="48"/>
      <c r="AG13" s="48"/>
    </row>
    <row r="14" spans="1:33" s="52" customFormat="1" ht="15.75" hidden="1" customHeight="1" x14ac:dyDescent="0.2">
      <c r="A14" s="13" t="s">
        <v>43</v>
      </c>
      <c r="B14" s="13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48"/>
      <c r="T14" s="48"/>
      <c r="U14" s="49"/>
      <c r="V14" s="54"/>
      <c r="W14" s="48"/>
      <c r="X14" s="48"/>
      <c r="Y14" s="48"/>
      <c r="Z14" s="48"/>
      <c r="AA14" s="48"/>
      <c r="AB14" s="51"/>
      <c r="AC14" s="48"/>
      <c r="AD14" s="48"/>
      <c r="AE14" s="48"/>
      <c r="AF14" s="48"/>
      <c r="AG14" s="48"/>
    </row>
    <row r="15" spans="1:33" s="52" customFormat="1" ht="15.75" hidden="1" customHeight="1" x14ac:dyDescent="0.2">
      <c r="A15" s="13" t="s">
        <v>44</v>
      </c>
      <c r="B15" s="13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48"/>
      <c r="T15" s="48"/>
      <c r="U15" s="49"/>
      <c r="V15" s="54"/>
      <c r="W15" s="48"/>
      <c r="X15" s="48"/>
      <c r="Y15" s="48"/>
      <c r="Z15" s="48"/>
      <c r="AA15" s="48"/>
      <c r="AB15" s="51"/>
      <c r="AC15" s="48"/>
      <c r="AD15" s="48"/>
      <c r="AE15" s="48"/>
      <c r="AF15" s="48"/>
      <c r="AG15" s="48"/>
    </row>
    <row r="16" spans="1:33" s="52" customFormat="1" ht="15.75" hidden="1" customHeight="1" x14ac:dyDescent="0.2">
      <c r="A16" s="13" t="s">
        <v>45</v>
      </c>
      <c r="B16" s="13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48"/>
      <c r="T16" s="48"/>
      <c r="U16" s="49"/>
      <c r="V16" s="54"/>
      <c r="W16" s="48"/>
      <c r="X16" s="48"/>
      <c r="Y16" s="48"/>
      <c r="Z16" s="48"/>
      <c r="AA16" s="48"/>
      <c r="AB16" s="51"/>
      <c r="AC16" s="48"/>
      <c r="AD16" s="48"/>
      <c r="AE16" s="48"/>
      <c r="AF16" s="48"/>
      <c r="AG16" s="48"/>
    </row>
    <row r="17" spans="1:33" s="52" customFormat="1" ht="15.75" hidden="1" customHeight="1" x14ac:dyDescent="0.2">
      <c r="A17" s="13" t="s">
        <v>46</v>
      </c>
      <c r="B17" s="13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48"/>
      <c r="T17" s="48"/>
      <c r="U17" s="49"/>
      <c r="V17" s="54"/>
      <c r="W17" s="48"/>
      <c r="X17" s="48"/>
      <c r="Y17" s="48"/>
      <c r="Z17" s="48"/>
      <c r="AA17" s="48"/>
      <c r="AB17" s="51"/>
      <c r="AC17" s="48"/>
      <c r="AD17" s="48"/>
      <c r="AE17" s="48"/>
      <c r="AF17" s="48"/>
      <c r="AG17" s="48"/>
    </row>
    <row r="18" spans="1:33" s="52" customFormat="1" ht="15.75" hidden="1" customHeight="1" x14ac:dyDescent="0.2">
      <c r="A18" s="13" t="s">
        <v>47</v>
      </c>
      <c r="B18" s="13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48"/>
      <c r="T18" s="48"/>
      <c r="U18" s="49"/>
      <c r="V18" s="54"/>
      <c r="W18" s="48"/>
      <c r="X18" s="48"/>
      <c r="Y18" s="48"/>
      <c r="Z18" s="48"/>
      <c r="AA18" s="48"/>
      <c r="AB18" s="51"/>
      <c r="AC18" s="48"/>
      <c r="AD18" s="48"/>
      <c r="AE18" s="48"/>
      <c r="AF18" s="48"/>
      <c r="AG18" s="48"/>
    </row>
    <row r="19" spans="1:33" s="52" customFormat="1" ht="15.75" hidden="1" customHeight="1" x14ac:dyDescent="0.2">
      <c r="A19" s="13" t="s">
        <v>83</v>
      </c>
      <c r="B19" s="13"/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48"/>
      <c r="T19" s="48"/>
      <c r="U19" s="49"/>
      <c r="V19" s="54"/>
      <c r="W19" s="48"/>
      <c r="X19" s="48"/>
      <c r="Y19" s="48"/>
      <c r="Z19" s="48"/>
      <c r="AA19" s="48"/>
      <c r="AB19" s="51"/>
      <c r="AC19" s="48"/>
      <c r="AD19" s="48"/>
      <c r="AE19" s="48"/>
      <c r="AF19" s="48"/>
      <c r="AG19" s="48"/>
    </row>
    <row r="20" spans="1:33" s="52" customFormat="1" ht="15.75" hidden="1" customHeight="1" x14ac:dyDescent="0.2">
      <c r="A20" s="13" t="s">
        <v>49</v>
      </c>
      <c r="B20" s="13"/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48"/>
      <c r="T20" s="48"/>
      <c r="U20" s="49"/>
      <c r="V20" s="54"/>
      <c r="W20" s="48"/>
      <c r="X20" s="48"/>
      <c r="Y20" s="48"/>
      <c r="Z20" s="48"/>
      <c r="AA20" s="48"/>
      <c r="AB20" s="51"/>
      <c r="AC20" s="48"/>
      <c r="AD20" s="48"/>
      <c r="AE20" s="48"/>
      <c r="AF20" s="48"/>
      <c r="AG20" s="48"/>
    </row>
    <row r="21" spans="1:33" s="52" customFormat="1" ht="15.75" hidden="1" customHeight="1" x14ac:dyDescent="0.2">
      <c r="A21" s="13" t="s">
        <v>50</v>
      </c>
      <c r="B21" s="13"/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48"/>
      <c r="T21" s="48"/>
      <c r="U21" s="49"/>
      <c r="V21" s="54"/>
      <c r="W21" s="48"/>
      <c r="X21" s="48"/>
      <c r="Y21" s="48"/>
      <c r="Z21" s="48"/>
      <c r="AA21" s="48"/>
      <c r="AB21" s="51"/>
      <c r="AC21" s="48"/>
      <c r="AD21" s="48"/>
      <c r="AE21" s="48"/>
      <c r="AF21" s="48"/>
      <c r="AG21" s="48"/>
    </row>
    <row r="22" spans="1:33" s="52" customFormat="1" ht="15.75" hidden="1" customHeight="1" x14ac:dyDescent="0.2">
      <c r="A22" s="13" t="s">
        <v>51</v>
      </c>
      <c r="B22" s="13"/>
      <c r="C22" s="17"/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48"/>
      <c r="T22" s="48"/>
      <c r="U22" s="49"/>
      <c r="V22" s="54"/>
      <c r="W22" s="48"/>
      <c r="X22" s="48"/>
      <c r="Y22" s="48"/>
      <c r="Z22" s="48"/>
      <c r="AA22" s="48"/>
      <c r="AB22" s="51"/>
      <c r="AC22" s="48"/>
      <c r="AD22" s="48"/>
      <c r="AE22" s="48"/>
      <c r="AF22" s="48"/>
      <c r="AG22" s="48"/>
    </row>
    <row r="23" spans="1:33" s="52" customFormat="1" ht="15.75" hidden="1" customHeight="1" x14ac:dyDescent="0.2">
      <c r="A23" s="13" t="s">
        <v>52</v>
      </c>
      <c r="B23" s="13"/>
      <c r="C23" s="17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48"/>
      <c r="T23" s="48"/>
      <c r="U23" s="49"/>
      <c r="V23" s="54"/>
      <c r="W23" s="48"/>
      <c r="X23" s="48"/>
      <c r="Y23" s="48"/>
      <c r="Z23" s="48"/>
      <c r="AA23" s="48"/>
      <c r="AB23" s="51"/>
      <c r="AC23" s="48"/>
      <c r="AD23" s="48"/>
      <c r="AE23" s="48"/>
      <c r="AF23" s="48"/>
      <c r="AG23" s="48"/>
    </row>
    <row r="24" spans="1:33" s="52" customFormat="1" ht="15.75" hidden="1" customHeight="1" x14ac:dyDescent="0.2">
      <c r="A24" s="13" t="s">
        <v>53</v>
      </c>
      <c r="B24" s="13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48"/>
      <c r="T24" s="48"/>
      <c r="U24" s="49"/>
      <c r="V24" s="54"/>
      <c r="W24" s="48"/>
      <c r="X24" s="48"/>
      <c r="Y24" s="48"/>
      <c r="Z24" s="48"/>
      <c r="AA24" s="48"/>
      <c r="AB24" s="51"/>
      <c r="AC24" s="48"/>
      <c r="AD24" s="48"/>
      <c r="AE24" s="48"/>
      <c r="AF24" s="48"/>
      <c r="AG24" s="48"/>
    </row>
    <row r="25" spans="1:33" s="52" customFormat="1" ht="15.75" hidden="1" customHeight="1" x14ac:dyDescent="0.2">
      <c r="A25" s="13" t="s">
        <v>54</v>
      </c>
      <c r="B25" s="13"/>
      <c r="C25" s="17"/>
      <c r="D25" s="17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48"/>
      <c r="T25" s="48"/>
      <c r="U25" s="49"/>
      <c r="V25" s="54"/>
      <c r="W25" s="48"/>
      <c r="X25" s="48"/>
      <c r="Y25" s="48"/>
      <c r="Z25" s="48"/>
      <c r="AA25" s="48"/>
      <c r="AB25" s="51"/>
      <c r="AC25" s="48"/>
      <c r="AD25" s="48"/>
      <c r="AE25" s="48"/>
      <c r="AF25" s="48"/>
      <c r="AG25" s="48"/>
    </row>
    <row r="26" spans="1:33" s="52" customFormat="1" ht="15.75" customHeight="1" x14ac:dyDescent="0.2">
      <c r="A26" s="13" t="s">
        <v>58</v>
      </c>
      <c r="B26" s="13"/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48"/>
      <c r="T26" s="48"/>
      <c r="U26" s="49"/>
      <c r="V26" s="54"/>
      <c r="W26" s="48"/>
      <c r="X26" s="48"/>
      <c r="Y26" s="48"/>
      <c r="Z26" s="48"/>
      <c r="AA26" s="48"/>
      <c r="AB26" s="51"/>
      <c r="AC26" s="48"/>
      <c r="AD26" s="48"/>
      <c r="AE26" s="48"/>
      <c r="AF26" s="48"/>
      <c r="AG26" s="48"/>
    </row>
    <row r="27" spans="1:33" s="52" customFormat="1" ht="15.75" customHeight="1" x14ac:dyDescent="0.2">
      <c r="A27" s="13" t="s">
        <v>60</v>
      </c>
      <c r="B27" s="13" t="s">
        <v>134</v>
      </c>
      <c r="C27" s="17">
        <f t="shared" ref="C27:C31" si="1">IFERROR(F27/D27," - ")</f>
        <v>14.99</v>
      </c>
      <c r="D27" s="17">
        <v>1</v>
      </c>
      <c r="E27" s="17">
        <v>0</v>
      </c>
      <c r="F27" s="17">
        <v>14.99</v>
      </c>
      <c r="G27" s="17">
        <v>0</v>
      </c>
      <c r="H27" s="17">
        <f t="shared" ref="H27:H31" si="2">G27/F27*-1</f>
        <v>0</v>
      </c>
      <c r="I27" s="17">
        <f t="shared" ref="I27:I31" si="3">J27/F27</f>
        <v>0.51723122359350682</v>
      </c>
      <c r="J27" s="17">
        <f t="shared" ref="J27:J31" si="4">F27*0.85+G27+AF27*D27+D27*AE27+AG27+AD27</f>
        <v>7.7532960416666672</v>
      </c>
      <c r="K27" s="17">
        <f t="shared" ref="K27:K31" si="5">J27/D27</f>
        <v>7.7532960416666672</v>
      </c>
      <c r="L27" s="17">
        <v>27</v>
      </c>
      <c r="M27" s="17">
        <f t="shared" ref="M27:M31" si="6">IFERROR(D27/L27,"-")</f>
        <v>3.7037037037037035E-2</v>
      </c>
      <c r="N27" s="17">
        <v>59</v>
      </c>
      <c r="O27" s="17">
        <f t="shared" ref="O27:P27" si="7">D27/7</f>
        <v>0.14285714285714285</v>
      </c>
      <c r="P27" s="17">
        <f t="shared" si="7"/>
        <v>0</v>
      </c>
      <c r="Q27" s="17">
        <f t="shared" ref="Q27:Q31" si="8">ROUNDDOWN(N27/(O27+P27),0)</f>
        <v>413</v>
      </c>
      <c r="R27" s="17"/>
      <c r="S27" s="48">
        <v>0</v>
      </c>
      <c r="T27" s="48" t="s">
        <v>56</v>
      </c>
      <c r="U27" s="49" t="s">
        <v>56</v>
      </c>
      <c r="V27" s="54" t="s">
        <v>56</v>
      </c>
      <c r="W27" s="48">
        <v>0</v>
      </c>
      <c r="X27" s="48">
        <f t="shared" ref="X27:X31" si="9">IFERROR(W27/D27,0)</f>
        <v>0</v>
      </c>
      <c r="Y27" s="48">
        <f t="shared" ref="Y27:Y31" si="10">IFERROR(G27/(W27+Z27)*-1,0)</f>
        <v>0</v>
      </c>
      <c r="Z27" s="48">
        <v>0</v>
      </c>
      <c r="AA27" s="48" t="s">
        <v>57</v>
      </c>
      <c r="AB27" s="51">
        <f t="shared" ref="AB27:AB31" si="11">IF(OR(AA27="UsLargeStandardSize",AA27="UsSmallStandardSize"),-0.69,-0.48)</f>
        <v>-0.69</v>
      </c>
      <c r="AC27" s="48">
        <v>2.768402777777778E-2</v>
      </c>
      <c r="AD27" s="48">
        <f t="shared" ref="AD27:AD31" si="12">IFERROR(AB27*AC27*D27*2,0)</f>
        <v>-3.8203958333333336E-2</v>
      </c>
      <c r="AE27" s="48">
        <v>-4.95</v>
      </c>
      <c r="AF27" s="48">
        <v>0</v>
      </c>
      <c r="AG27" s="48">
        <v>0</v>
      </c>
    </row>
    <row r="28" spans="1:33" s="52" customFormat="1" ht="15.75" customHeight="1" x14ac:dyDescent="0.2">
      <c r="A28" s="13" t="s">
        <v>61</v>
      </c>
      <c r="B28" s="13"/>
      <c r="C28" s="17">
        <f t="shared" si="1"/>
        <v>14.99</v>
      </c>
      <c r="D28" s="17">
        <v>4</v>
      </c>
      <c r="E28" s="17">
        <v>0</v>
      </c>
      <c r="F28" s="17">
        <v>59.96</v>
      </c>
      <c r="G28" s="17">
        <v>0</v>
      </c>
      <c r="H28" s="17">
        <f t="shared" si="2"/>
        <v>0</v>
      </c>
      <c r="I28" s="17">
        <f t="shared" si="3"/>
        <v>0.51723122359350682</v>
      </c>
      <c r="J28" s="17">
        <f t="shared" si="4"/>
        <v>31.013184166666669</v>
      </c>
      <c r="K28" s="17">
        <f t="shared" si="5"/>
        <v>7.7532960416666672</v>
      </c>
      <c r="L28" s="17">
        <v>39</v>
      </c>
      <c r="M28" s="17">
        <f t="shared" si="6"/>
        <v>0.10256410256410256</v>
      </c>
      <c r="N28" s="17">
        <v>51</v>
      </c>
      <c r="O28" s="17">
        <f t="shared" ref="O28:P28" si="13">D28/7</f>
        <v>0.5714285714285714</v>
      </c>
      <c r="P28" s="17">
        <f t="shared" si="13"/>
        <v>0</v>
      </c>
      <c r="Q28" s="17">
        <f t="shared" si="8"/>
        <v>89</v>
      </c>
      <c r="R28" s="17"/>
      <c r="S28" s="48">
        <v>8.3333333333333329E-2</v>
      </c>
      <c r="T28" s="48" t="s">
        <v>56</v>
      </c>
      <c r="U28" s="49" t="s">
        <v>56</v>
      </c>
      <c r="V28" s="54" t="s">
        <v>56</v>
      </c>
      <c r="W28" s="48">
        <v>0</v>
      </c>
      <c r="X28" s="48">
        <f t="shared" si="9"/>
        <v>0</v>
      </c>
      <c r="Y28" s="48">
        <f t="shared" si="10"/>
        <v>0</v>
      </c>
      <c r="Z28" s="48">
        <v>0</v>
      </c>
      <c r="AA28" s="48" t="s">
        <v>57</v>
      </c>
      <c r="AB28" s="51">
        <f t="shared" si="11"/>
        <v>-0.69</v>
      </c>
      <c r="AC28" s="48">
        <v>2.768402777777778E-2</v>
      </c>
      <c r="AD28" s="48">
        <f t="shared" si="12"/>
        <v>-0.15281583333333335</v>
      </c>
      <c r="AE28" s="48">
        <v>-4.95</v>
      </c>
      <c r="AF28" s="48">
        <v>0</v>
      </c>
      <c r="AG28" s="48">
        <v>0</v>
      </c>
    </row>
    <row r="29" spans="1:33" s="52" customFormat="1" ht="15.75" customHeight="1" x14ac:dyDescent="0.2">
      <c r="A29" s="13" t="s">
        <v>62</v>
      </c>
      <c r="B29" s="13"/>
      <c r="C29" s="17">
        <f t="shared" si="1"/>
        <v>14.99</v>
      </c>
      <c r="D29" s="17">
        <v>5</v>
      </c>
      <c r="E29" s="17">
        <v>0</v>
      </c>
      <c r="F29" s="17">
        <v>74.95</v>
      </c>
      <c r="G29" s="17">
        <v>0</v>
      </c>
      <c r="H29" s="17">
        <f t="shared" si="2"/>
        <v>0</v>
      </c>
      <c r="I29" s="17">
        <f t="shared" ca="1" si="3"/>
        <v>0.51723122359350682</v>
      </c>
      <c r="J29" s="17">
        <f t="shared" ca="1" si="4"/>
        <v>38.766480208333334</v>
      </c>
      <c r="K29" s="17">
        <f t="shared" ca="1" si="5"/>
        <v>7.7532960416666672</v>
      </c>
      <c r="L29" s="17">
        <v>15</v>
      </c>
      <c r="M29" s="17">
        <f t="shared" si="6"/>
        <v>0.33333333333333331</v>
      </c>
      <c r="N29" s="17">
        <v>50</v>
      </c>
      <c r="O29" s="17">
        <f t="shared" ref="O29:P29" si="14">D29/7</f>
        <v>0.7142857142857143</v>
      </c>
      <c r="P29" s="17">
        <f t="shared" si="14"/>
        <v>0</v>
      </c>
      <c r="Q29" s="17">
        <f t="shared" si="8"/>
        <v>70</v>
      </c>
      <c r="R29" s="17"/>
      <c r="S29" s="48">
        <v>0.4</v>
      </c>
      <c r="T29" s="48" t="s">
        <v>56</v>
      </c>
      <c r="U29" s="49" t="s">
        <v>56</v>
      </c>
      <c r="V29" s="54" t="s">
        <v>56</v>
      </c>
      <c r="W29" s="48">
        <v>0</v>
      </c>
      <c r="X29" s="48">
        <f t="shared" si="9"/>
        <v>0</v>
      </c>
      <c r="Y29" s="48">
        <f t="shared" si="10"/>
        <v>0</v>
      </c>
      <c r="Z29" s="48">
        <v>0</v>
      </c>
      <c r="AA29" s="48" t="s">
        <v>57</v>
      </c>
      <c r="AB29" s="51">
        <f t="shared" si="11"/>
        <v>-0.69</v>
      </c>
      <c r="AC29" s="48">
        <v>2.768402777777778E-2</v>
      </c>
      <c r="AD29" s="48">
        <f t="shared" si="12"/>
        <v>-0.19101979166666669</v>
      </c>
      <c r="AE29" s="48">
        <v>-4.95</v>
      </c>
      <c r="AF29" s="48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Info!B2:BZ7000""),36,false)),"""")*-1"),0)</f>
        <v>0</v>
      </c>
      <c r="AG29" s="48">
        <v>0</v>
      </c>
    </row>
    <row r="30" spans="1:33" s="52" customFormat="1" ht="15.75" customHeight="1" x14ac:dyDescent="0.2">
      <c r="A30" s="13" t="s">
        <v>63</v>
      </c>
      <c r="B30" s="13"/>
      <c r="C30" s="17">
        <f t="shared" si="1"/>
        <v>14.99</v>
      </c>
      <c r="D30" s="17">
        <v>3</v>
      </c>
      <c r="E30" s="17">
        <v>0</v>
      </c>
      <c r="F30" s="17">
        <v>44.97</v>
      </c>
      <c r="G30" s="17">
        <v>0</v>
      </c>
      <c r="H30" s="17">
        <f t="shared" si="2"/>
        <v>0</v>
      </c>
      <c r="I30" s="17">
        <f t="shared" ca="1" si="3"/>
        <v>0.51723122359350671</v>
      </c>
      <c r="J30" s="17">
        <f t="shared" ca="1" si="4"/>
        <v>23.259888124999996</v>
      </c>
      <c r="K30" s="17">
        <f t="shared" ca="1" si="5"/>
        <v>7.7532960416666654</v>
      </c>
      <c r="L30" s="17">
        <v>6</v>
      </c>
      <c r="M30" s="17">
        <f t="shared" si="6"/>
        <v>0.5</v>
      </c>
      <c r="N30" s="17">
        <v>47</v>
      </c>
      <c r="O30" s="17">
        <f t="shared" ref="O30:P30" si="15">D30/7</f>
        <v>0.42857142857142855</v>
      </c>
      <c r="P30" s="17">
        <f t="shared" si="15"/>
        <v>0</v>
      </c>
      <c r="Q30" s="17">
        <f t="shared" si="8"/>
        <v>109</v>
      </c>
      <c r="R30" s="17"/>
      <c r="S30" s="48">
        <v>0.20183486238532111</v>
      </c>
      <c r="T30" s="48" t="s">
        <v>56</v>
      </c>
      <c r="U30" s="49" t="s">
        <v>56</v>
      </c>
      <c r="V30" s="54" t="s">
        <v>56</v>
      </c>
      <c r="W30" s="48">
        <v>0</v>
      </c>
      <c r="X30" s="48">
        <f t="shared" si="9"/>
        <v>0</v>
      </c>
      <c r="Y30" s="48">
        <f t="shared" si="10"/>
        <v>0</v>
      </c>
      <c r="Z30" s="48">
        <v>0</v>
      </c>
      <c r="AA30" s="48" t="s">
        <v>57</v>
      </c>
      <c r="AB30" s="51">
        <f t="shared" si="11"/>
        <v>-0.69</v>
      </c>
      <c r="AC30" s="48">
        <v>2.768402777777778E-2</v>
      </c>
      <c r="AD30" s="48">
        <f t="shared" si="12"/>
        <v>-0.114611875</v>
      </c>
      <c r="AE30" s="48">
        <v>-4.95</v>
      </c>
      <c r="AF30" s="48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Info!B2:BZ7000""),36,false)),"""")*-1"),0)</f>
        <v>0</v>
      </c>
      <c r="AG30" s="48">
        <v>0</v>
      </c>
    </row>
    <row r="31" spans="1:33" s="52" customFormat="1" ht="15.75" customHeight="1" x14ac:dyDescent="0.2">
      <c r="A31" s="13" t="s">
        <v>64</v>
      </c>
      <c r="B31" s="13"/>
      <c r="C31" s="17">
        <f t="shared" si="1"/>
        <v>15.99</v>
      </c>
      <c r="D31" s="17">
        <v>2</v>
      </c>
      <c r="E31" s="17">
        <v>0</v>
      </c>
      <c r="F31" s="17">
        <v>31.98</v>
      </c>
      <c r="G31" s="17">
        <v>0</v>
      </c>
      <c r="H31" s="17">
        <f t="shared" si="2"/>
        <v>0</v>
      </c>
      <c r="I31" s="17">
        <f t="shared" ca="1" si="3"/>
        <v>0.5380422790285595</v>
      </c>
      <c r="J31" s="17">
        <f t="shared" ca="1" si="4"/>
        <v>17.206592083333334</v>
      </c>
      <c r="K31" s="17">
        <f t="shared" ca="1" si="5"/>
        <v>8.6032960416666668</v>
      </c>
      <c r="L31" s="17">
        <v>13</v>
      </c>
      <c r="M31" s="17">
        <f t="shared" si="6"/>
        <v>0.15384615384615385</v>
      </c>
      <c r="N31" s="17">
        <v>46</v>
      </c>
      <c r="O31" s="17">
        <f t="shared" ref="O31:P31" si="16">D31/7</f>
        <v>0.2857142857142857</v>
      </c>
      <c r="P31" s="17">
        <f t="shared" si="16"/>
        <v>0</v>
      </c>
      <c r="Q31" s="17">
        <f t="shared" si="8"/>
        <v>161</v>
      </c>
      <c r="R31" s="17" t="str">
        <f ca="1">IFERROR(__xludf.DUMMYFUNCTION("IFERROR(VLOOKUP($B$2,IMPORTRANGE(""https://docs.google.com/spreadsheets/d/1KiWZV1ko8G7lnRucBRBd29jj3Be6ltMfljMDqzOkQmI/edit#gid=1381463014"",""Lookup!A:F""),6,FALSE),"""")"),"")</f>
        <v/>
      </c>
      <c r="S31" s="48">
        <v>0.26415094339622641</v>
      </c>
      <c r="T31" s="48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1" s="49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1" s="54" t="str">
        <f ca="1">IFERROR(__xludf.DUMMYFUNCTION("IFERROR(VLOOKUP($B$2,IMPORTRANGE(""https://docs.google.com/spreadsheets/d/1KiWZV1ko8G7lnRucBRBd29jj3Be6ltMfljMDqzOkQmI/edit#gid=1381463014"",""Lookup!A:D""),2,FALSE),"""")"),"")</f>
        <v/>
      </c>
      <c r="W31" s="48">
        <v>0</v>
      </c>
      <c r="X31" s="48">
        <f t="shared" si="9"/>
        <v>0</v>
      </c>
      <c r="Y31" s="48">
        <f t="shared" si="10"/>
        <v>0</v>
      </c>
      <c r="Z31" s="48">
        <v>0</v>
      </c>
      <c r="AA31" s="48" t="s">
        <v>57</v>
      </c>
      <c r="AB31" s="51">
        <f t="shared" si="11"/>
        <v>-0.69</v>
      </c>
      <c r="AC31" s="48">
        <v>2.768402777777778E-2</v>
      </c>
      <c r="AD31" s="48">
        <f t="shared" si="12"/>
        <v>-7.6407916666666673E-2</v>
      </c>
      <c r="AE31" s="48">
        <v>-4.95</v>
      </c>
      <c r="AF31" s="48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Info!B2:BZ7000""),36,false)),"""")*-1"),0)</f>
        <v>0</v>
      </c>
      <c r="AG31" s="48">
        <v>0</v>
      </c>
    </row>
    <row r="32" spans="1:33" ht="15.75" customHeight="1" x14ac:dyDescent="0.2">
      <c r="A32" s="13"/>
      <c r="B32" s="13"/>
      <c r="C32" s="24"/>
      <c r="D32" s="15"/>
      <c r="E32" s="15"/>
      <c r="F32" s="14"/>
      <c r="G32" s="14"/>
      <c r="H32" s="14"/>
      <c r="I32" s="15"/>
      <c r="J32" s="15"/>
      <c r="K32" s="15"/>
      <c r="L32" s="15"/>
      <c r="M32" s="16"/>
      <c r="N32" s="15"/>
      <c r="O32" s="15"/>
      <c r="P32" s="15"/>
      <c r="Q32" s="15"/>
      <c r="R32" s="15"/>
      <c r="S32" s="18"/>
      <c r="T32" s="13"/>
      <c r="U32" s="19"/>
      <c r="V32" s="1"/>
      <c r="W32" s="13"/>
      <c r="X32" s="13"/>
      <c r="Y32" s="13"/>
      <c r="Z32" s="13"/>
      <c r="AA32" s="13"/>
      <c r="AB32" s="13"/>
      <c r="AC32" s="13"/>
      <c r="AD32" s="13"/>
      <c r="AE32" s="20"/>
      <c r="AF32" s="20"/>
      <c r="AG32" s="20"/>
    </row>
    <row r="33" spans="1:33" ht="15.75" customHeight="1" x14ac:dyDescent="0.2">
      <c r="A33" s="13"/>
      <c r="B33" s="13"/>
      <c r="C33" s="24"/>
      <c r="D33" s="15"/>
      <c r="E33" s="15"/>
      <c r="F33" s="14"/>
      <c r="G33" s="14"/>
      <c r="H33" s="14"/>
      <c r="I33" s="15"/>
      <c r="J33" s="15"/>
      <c r="K33" s="15"/>
      <c r="L33" s="15"/>
      <c r="M33" s="16"/>
      <c r="N33" s="15"/>
      <c r="O33" s="15"/>
      <c r="P33" s="15"/>
      <c r="Q33" s="15"/>
      <c r="R33" s="15"/>
      <c r="S33" s="18"/>
      <c r="T33" s="13"/>
      <c r="U33" s="19"/>
      <c r="V33" s="1"/>
      <c r="W33" s="13"/>
      <c r="X33" s="13"/>
      <c r="Y33" s="13"/>
      <c r="Z33" s="13"/>
      <c r="AA33" s="13"/>
      <c r="AB33" s="13"/>
      <c r="AC33" s="13"/>
      <c r="AD33" s="13"/>
      <c r="AE33" s="20"/>
      <c r="AF33" s="20"/>
      <c r="AG33" s="20"/>
    </row>
    <row r="34" spans="1:33" ht="15.75" customHeight="1" x14ac:dyDescent="0.2">
      <c r="A34" s="13"/>
      <c r="B34" s="13"/>
      <c r="C34" s="24"/>
      <c r="D34" s="15"/>
      <c r="E34" s="15"/>
      <c r="F34" s="14"/>
      <c r="G34" s="14"/>
      <c r="H34" s="14"/>
      <c r="I34" s="15"/>
      <c r="J34" s="15"/>
      <c r="K34" s="15"/>
      <c r="L34" s="15"/>
      <c r="M34" s="16"/>
      <c r="N34" s="15"/>
      <c r="O34" s="15"/>
      <c r="P34" s="15"/>
      <c r="Q34" s="15"/>
      <c r="R34" s="15"/>
      <c r="S34" s="18"/>
      <c r="T34" s="13"/>
      <c r="U34" s="19"/>
      <c r="V34" s="1"/>
      <c r="W34" s="13"/>
      <c r="X34" s="13"/>
      <c r="Y34" s="13"/>
      <c r="Z34" s="13"/>
      <c r="AA34" s="13"/>
      <c r="AB34" s="13"/>
      <c r="AC34" s="13"/>
      <c r="AD34" s="13"/>
      <c r="AE34" s="20"/>
      <c r="AF34" s="20"/>
      <c r="AG34" s="20"/>
    </row>
    <row r="35" spans="1:33" ht="15.75" customHeight="1" x14ac:dyDescent="0.2">
      <c r="A35" s="13"/>
      <c r="B35" s="13"/>
      <c r="C35" s="24"/>
      <c r="D35" s="15"/>
      <c r="E35" s="15"/>
      <c r="F35" s="14"/>
      <c r="G35" s="14"/>
      <c r="H35" s="14"/>
      <c r="I35" s="15"/>
      <c r="J35" s="15"/>
      <c r="K35" s="15"/>
      <c r="L35" s="15"/>
      <c r="M35" s="16"/>
      <c r="N35" s="15"/>
      <c r="O35" s="15"/>
      <c r="P35" s="15"/>
      <c r="Q35" s="15"/>
      <c r="R35" s="15"/>
      <c r="S35" s="18"/>
      <c r="T35" s="13"/>
      <c r="U35" s="19"/>
      <c r="V35" s="1"/>
      <c r="W35" s="13"/>
      <c r="X35" s="13"/>
      <c r="Y35" s="13"/>
      <c r="Z35" s="13"/>
      <c r="AA35" s="13"/>
      <c r="AB35" s="13"/>
      <c r="AC35" s="13"/>
      <c r="AD35" s="13"/>
      <c r="AE35" s="20"/>
      <c r="AF35" s="20"/>
      <c r="AG35" s="20"/>
    </row>
    <row r="36" spans="1:33" ht="15.75" customHeight="1" x14ac:dyDescent="0.2">
      <c r="A36" s="13"/>
      <c r="B36" s="13"/>
      <c r="C36" s="24"/>
      <c r="D36" s="15"/>
      <c r="E36" s="15"/>
      <c r="F36" s="14"/>
      <c r="G36" s="14"/>
      <c r="H36" s="14"/>
      <c r="I36" s="15"/>
      <c r="J36" s="15"/>
      <c r="K36" s="15"/>
      <c r="L36" s="15"/>
      <c r="M36" s="16"/>
      <c r="N36" s="15"/>
      <c r="O36" s="15"/>
      <c r="P36" s="15"/>
      <c r="Q36" s="15"/>
      <c r="R36" s="15"/>
      <c r="S36" s="18"/>
      <c r="T36" s="13"/>
      <c r="U36" s="19"/>
      <c r="V36" s="1"/>
      <c r="W36" s="13"/>
      <c r="X36" s="13"/>
      <c r="Y36" s="13"/>
      <c r="Z36" s="13"/>
      <c r="AA36" s="13"/>
      <c r="AB36" s="13"/>
      <c r="AC36" s="13"/>
      <c r="AD36" s="13"/>
      <c r="AE36" s="20"/>
      <c r="AF36" s="20"/>
      <c r="AG36" s="20"/>
    </row>
    <row r="37" spans="1:33" ht="15.75" customHeight="1" x14ac:dyDescent="0.2">
      <c r="A37" s="13"/>
      <c r="B37" s="13"/>
      <c r="C37" s="24"/>
      <c r="D37" s="15"/>
      <c r="E37" s="15"/>
      <c r="F37" s="14"/>
      <c r="G37" s="14"/>
      <c r="H37" s="14"/>
      <c r="I37" s="15"/>
      <c r="J37" s="15"/>
      <c r="K37" s="15"/>
      <c r="L37" s="15"/>
      <c r="M37" s="16"/>
      <c r="N37" s="15"/>
      <c r="O37" s="15"/>
      <c r="P37" s="15"/>
      <c r="Q37" s="15"/>
      <c r="R37" s="15"/>
      <c r="S37" s="18"/>
      <c r="T37" s="13"/>
      <c r="U37" s="19"/>
      <c r="V37" s="1"/>
      <c r="W37" s="13"/>
      <c r="X37" s="13"/>
      <c r="Y37" s="13"/>
      <c r="Z37" s="13"/>
      <c r="AA37" s="13"/>
      <c r="AB37" s="13"/>
      <c r="AC37" s="13"/>
      <c r="AD37" s="13"/>
      <c r="AE37" s="20"/>
      <c r="AF37" s="20"/>
      <c r="AG37" s="20"/>
    </row>
    <row r="38" spans="1:33" ht="15.75" customHeight="1" x14ac:dyDescent="0.2">
      <c r="A38" s="13"/>
      <c r="B38" s="13"/>
      <c r="C38" s="24"/>
      <c r="D38" s="15"/>
      <c r="E38" s="15"/>
      <c r="F38" s="14"/>
      <c r="G38" s="14"/>
      <c r="H38" s="14"/>
      <c r="I38" s="15"/>
      <c r="J38" s="15"/>
      <c r="K38" s="15"/>
      <c r="L38" s="15"/>
      <c r="M38" s="16"/>
      <c r="N38" s="15"/>
      <c r="O38" s="15"/>
      <c r="P38" s="15"/>
      <c r="Q38" s="15"/>
      <c r="R38" s="15"/>
      <c r="S38" s="18"/>
      <c r="T38" s="13"/>
      <c r="U38" s="19"/>
      <c r="V38" s="1"/>
      <c r="W38" s="13"/>
      <c r="X38" s="13"/>
      <c r="Y38" s="13"/>
      <c r="Z38" s="13"/>
      <c r="AA38" s="13"/>
      <c r="AB38" s="13"/>
      <c r="AC38" s="13"/>
      <c r="AD38" s="13"/>
      <c r="AE38" s="20"/>
      <c r="AF38" s="20"/>
      <c r="AG38" s="20"/>
    </row>
    <row r="39" spans="1:33" ht="15.75" customHeight="1" x14ac:dyDescent="0.2">
      <c r="A39" s="13"/>
      <c r="B39" s="13"/>
      <c r="C39" s="24"/>
      <c r="D39" s="15"/>
      <c r="E39" s="15"/>
      <c r="F39" s="14"/>
      <c r="G39" s="14"/>
      <c r="H39" s="14"/>
      <c r="I39" s="15"/>
      <c r="J39" s="15"/>
      <c r="K39" s="15"/>
      <c r="L39" s="15"/>
      <c r="M39" s="16"/>
      <c r="N39" s="15"/>
      <c r="O39" s="15"/>
      <c r="P39" s="15"/>
      <c r="Q39" s="15"/>
      <c r="R39" s="15"/>
      <c r="S39" s="18"/>
      <c r="T39" s="13"/>
      <c r="U39" s="19"/>
      <c r="V39" s="1"/>
      <c r="W39" s="13"/>
      <c r="X39" s="13"/>
      <c r="Y39" s="13"/>
      <c r="Z39" s="13"/>
      <c r="AA39" s="13"/>
      <c r="AB39" s="13"/>
      <c r="AC39" s="13"/>
      <c r="AD39" s="13"/>
      <c r="AE39" s="20"/>
      <c r="AF39" s="20"/>
      <c r="AG39" s="20"/>
    </row>
    <row r="40" spans="1:33" ht="15.75" customHeight="1" x14ac:dyDescent="0.2">
      <c r="A40" s="13"/>
      <c r="B40" s="13"/>
      <c r="C40" s="24"/>
      <c r="D40" s="15"/>
      <c r="E40" s="15"/>
      <c r="F40" s="14"/>
      <c r="G40" s="14"/>
      <c r="H40" s="14"/>
      <c r="I40" s="15"/>
      <c r="J40" s="15"/>
      <c r="K40" s="15"/>
      <c r="L40" s="15"/>
      <c r="M40" s="16"/>
      <c r="N40" s="15"/>
      <c r="O40" s="15"/>
      <c r="P40" s="15"/>
      <c r="Q40" s="15"/>
      <c r="R40" s="15"/>
      <c r="S40" s="18"/>
      <c r="T40" s="13"/>
      <c r="U40" s="19"/>
      <c r="V40" s="1"/>
      <c r="W40" s="13"/>
      <c r="X40" s="13"/>
      <c r="Y40" s="13"/>
      <c r="Z40" s="13"/>
      <c r="AA40" s="13"/>
      <c r="AB40" s="13"/>
      <c r="AC40" s="13"/>
      <c r="AD40" s="13"/>
      <c r="AE40" s="20"/>
      <c r="AF40" s="20"/>
      <c r="AG40" s="20"/>
    </row>
    <row r="41" spans="1:33" ht="15.75" customHeight="1" x14ac:dyDescent="0.2">
      <c r="A41" s="13"/>
      <c r="B41" s="13"/>
      <c r="C41" s="24"/>
      <c r="D41" s="15"/>
      <c r="E41" s="15"/>
      <c r="F41" s="14"/>
      <c r="G41" s="14"/>
      <c r="H41" s="14"/>
      <c r="I41" s="15"/>
      <c r="J41" s="15"/>
      <c r="K41" s="15"/>
      <c r="L41" s="15"/>
      <c r="M41" s="16"/>
      <c r="N41" s="15"/>
      <c r="O41" s="15"/>
      <c r="P41" s="15"/>
      <c r="Q41" s="15"/>
      <c r="R41" s="15"/>
      <c r="S41" s="18"/>
      <c r="T41" s="13"/>
      <c r="U41" s="19"/>
      <c r="V41" s="1"/>
      <c r="W41" s="13"/>
      <c r="X41" s="13"/>
      <c r="Y41" s="13"/>
      <c r="Z41" s="13"/>
      <c r="AA41" s="13"/>
      <c r="AB41" s="13"/>
      <c r="AC41" s="13"/>
      <c r="AD41" s="13"/>
      <c r="AE41" s="20"/>
      <c r="AF41" s="20"/>
      <c r="AG41" s="20"/>
    </row>
    <row r="42" spans="1:33" ht="15.75" customHeight="1" x14ac:dyDescent="0.2">
      <c r="A42" s="13"/>
      <c r="B42" s="13"/>
      <c r="C42" s="24"/>
      <c r="D42" s="15"/>
      <c r="E42" s="15"/>
      <c r="F42" s="14"/>
      <c r="G42" s="14"/>
      <c r="H42" s="14"/>
      <c r="I42" s="15"/>
      <c r="J42" s="15"/>
      <c r="K42" s="15"/>
      <c r="L42" s="15"/>
      <c r="M42" s="16"/>
      <c r="N42" s="15"/>
      <c r="O42" s="15"/>
      <c r="P42" s="15"/>
      <c r="Q42" s="15"/>
      <c r="R42" s="15"/>
      <c r="S42" s="18"/>
      <c r="T42" s="13"/>
      <c r="U42" s="19"/>
      <c r="V42" s="1"/>
      <c r="W42" s="13"/>
      <c r="X42" s="13"/>
      <c r="Y42" s="13"/>
      <c r="Z42" s="13"/>
      <c r="AA42" s="13"/>
      <c r="AB42" s="13"/>
      <c r="AC42" s="13"/>
      <c r="AD42" s="13"/>
      <c r="AE42" s="20"/>
      <c r="AF42" s="20"/>
      <c r="AG42" s="20"/>
    </row>
    <row r="43" spans="1:33" ht="15.75" customHeight="1" x14ac:dyDescent="0.2">
      <c r="A43" s="13"/>
      <c r="B43" s="13"/>
      <c r="C43" s="24"/>
      <c r="D43" s="15"/>
      <c r="E43" s="15"/>
      <c r="F43" s="14"/>
      <c r="G43" s="14"/>
      <c r="H43" s="14"/>
      <c r="I43" s="15"/>
      <c r="J43" s="15"/>
      <c r="K43" s="15"/>
      <c r="L43" s="15"/>
      <c r="M43" s="16"/>
      <c r="N43" s="15"/>
      <c r="O43" s="15"/>
      <c r="P43" s="15"/>
      <c r="Q43" s="15"/>
      <c r="R43" s="15"/>
      <c r="S43" s="18"/>
      <c r="T43" s="13"/>
      <c r="U43" s="19"/>
      <c r="V43" s="1"/>
      <c r="W43" s="13"/>
      <c r="X43" s="13"/>
      <c r="Y43" s="13"/>
      <c r="Z43" s="13"/>
      <c r="AA43" s="13"/>
      <c r="AB43" s="13"/>
      <c r="AC43" s="13"/>
      <c r="AD43" s="13"/>
      <c r="AE43" s="20"/>
      <c r="AF43" s="20"/>
      <c r="AG43" s="20"/>
    </row>
    <row r="44" spans="1:33" ht="15.75" customHeight="1" x14ac:dyDescent="0.2">
      <c r="A44" s="13"/>
      <c r="B44" s="13"/>
      <c r="C44" s="24"/>
      <c r="D44" s="15"/>
      <c r="E44" s="15"/>
      <c r="F44" s="14"/>
      <c r="G44" s="14"/>
      <c r="H44" s="14"/>
      <c r="I44" s="15"/>
      <c r="J44" s="15"/>
      <c r="K44" s="15"/>
      <c r="L44" s="15"/>
      <c r="M44" s="16"/>
      <c r="N44" s="15"/>
      <c r="O44" s="15"/>
      <c r="P44" s="15"/>
      <c r="Q44" s="15"/>
      <c r="R44" s="15"/>
      <c r="S44" s="18"/>
      <c r="T44" s="13"/>
      <c r="U44" s="19"/>
      <c r="V44" s="1"/>
      <c r="W44" s="13"/>
      <c r="X44" s="13"/>
      <c r="Y44" s="13"/>
      <c r="Z44" s="13"/>
      <c r="AA44" s="13"/>
      <c r="AB44" s="13"/>
      <c r="AC44" s="13"/>
      <c r="AD44" s="13"/>
      <c r="AE44" s="20"/>
      <c r="AF44" s="20"/>
      <c r="AG44" s="20"/>
    </row>
    <row r="45" spans="1:33" ht="15.75" customHeight="1" x14ac:dyDescent="0.2">
      <c r="A45" s="13"/>
      <c r="B45" s="13"/>
      <c r="C45" s="24"/>
      <c r="D45" s="15"/>
      <c r="E45" s="15"/>
      <c r="F45" s="14"/>
      <c r="G45" s="14"/>
      <c r="H45" s="14"/>
      <c r="I45" s="15"/>
      <c r="J45" s="15"/>
      <c r="K45" s="15"/>
      <c r="L45" s="15"/>
      <c r="M45" s="16"/>
      <c r="N45" s="15"/>
      <c r="O45" s="15"/>
      <c r="P45" s="15"/>
      <c r="Q45" s="15"/>
      <c r="R45" s="15"/>
      <c r="S45" s="18"/>
      <c r="T45" s="13"/>
      <c r="U45" s="19"/>
      <c r="V45" s="1"/>
      <c r="W45" s="13"/>
      <c r="X45" s="13"/>
      <c r="Y45" s="13"/>
      <c r="Z45" s="13"/>
      <c r="AA45" s="13"/>
      <c r="AB45" s="13"/>
      <c r="AC45" s="13"/>
      <c r="AD45" s="13"/>
      <c r="AE45" s="20"/>
      <c r="AF45" s="20"/>
      <c r="AG45" s="20"/>
    </row>
    <row r="46" spans="1:33" ht="15.75" customHeight="1" x14ac:dyDescent="0.2">
      <c r="A46" s="13"/>
      <c r="B46" s="13"/>
      <c r="C46" s="24"/>
      <c r="D46" s="15"/>
      <c r="E46" s="15"/>
      <c r="F46" s="14"/>
      <c r="G46" s="14"/>
      <c r="H46" s="14"/>
      <c r="I46" s="15"/>
      <c r="J46" s="15"/>
      <c r="K46" s="15"/>
      <c r="L46" s="15"/>
      <c r="M46" s="16"/>
      <c r="N46" s="15"/>
      <c r="O46" s="15"/>
      <c r="P46" s="15"/>
      <c r="Q46" s="15"/>
      <c r="R46" s="15"/>
      <c r="S46" s="18"/>
      <c r="T46" s="13"/>
      <c r="U46" s="19"/>
      <c r="V46" s="1"/>
      <c r="W46" s="13"/>
      <c r="X46" s="13"/>
      <c r="Y46" s="13"/>
      <c r="Z46" s="13"/>
      <c r="AA46" s="13"/>
      <c r="AB46" s="13"/>
      <c r="AC46" s="13"/>
      <c r="AD46" s="13"/>
      <c r="AE46" s="20"/>
      <c r="AF46" s="20"/>
      <c r="AG46" s="20"/>
    </row>
    <row r="47" spans="1:33" ht="15.75" customHeight="1" x14ac:dyDescent="0.2">
      <c r="A47" s="13"/>
      <c r="B47" s="13"/>
      <c r="C47" s="24"/>
      <c r="D47" s="15"/>
      <c r="E47" s="15"/>
      <c r="F47" s="14"/>
      <c r="G47" s="14"/>
      <c r="H47" s="14"/>
      <c r="I47" s="15"/>
      <c r="J47" s="15"/>
      <c r="K47" s="15"/>
      <c r="L47" s="15"/>
      <c r="M47" s="16"/>
      <c r="N47" s="15"/>
      <c r="O47" s="15"/>
      <c r="P47" s="15"/>
      <c r="Q47" s="15"/>
      <c r="R47" s="15"/>
      <c r="S47" s="18"/>
      <c r="T47" s="13"/>
      <c r="U47" s="19"/>
      <c r="V47" s="1"/>
      <c r="W47" s="13"/>
      <c r="X47" s="13"/>
      <c r="Y47" s="13"/>
      <c r="Z47" s="13"/>
      <c r="AA47" s="13"/>
      <c r="AB47" s="13"/>
      <c r="AC47" s="13"/>
      <c r="AD47" s="13"/>
      <c r="AE47" s="20"/>
      <c r="AF47" s="20"/>
      <c r="AG47" s="20"/>
    </row>
    <row r="48" spans="1:33" ht="15.75" customHeight="1" x14ac:dyDescent="0.2">
      <c r="A48" s="13"/>
      <c r="B48" s="13"/>
      <c r="C48" s="24"/>
      <c r="D48" s="15"/>
      <c r="E48" s="15"/>
      <c r="F48" s="14"/>
      <c r="G48" s="14"/>
      <c r="H48" s="14"/>
      <c r="I48" s="15"/>
      <c r="J48" s="15"/>
      <c r="K48" s="15"/>
      <c r="L48" s="15"/>
      <c r="M48" s="16"/>
      <c r="N48" s="15"/>
      <c r="O48" s="15"/>
      <c r="P48" s="15"/>
      <c r="Q48" s="15"/>
      <c r="R48" s="15"/>
      <c r="S48" s="18"/>
      <c r="T48" s="13"/>
      <c r="U48" s="19"/>
      <c r="V48" s="1"/>
      <c r="W48" s="13"/>
      <c r="X48" s="13"/>
      <c r="Y48" s="13"/>
      <c r="Z48" s="13"/>
      <c r="AA48" s="13"/>
      <c r="AB48" s="13"/>
      <c r="AC48" s="13"/>
      <c r="AD48" s="13"/>
      <c r="AE48" s="20"/>
      <c r="AF48" s="20"/>
      <c r="AG48" s="20"/>
    </row>
    <row r="49" spans="1:33" ht="15.75" customHeight="1" x14ac:dyDescent="0.2">
      <c r="A49" s="13"/>
      <c r="B49" s="13"/>
      <c r="C49" s="24"/>
      <c r="D49" s="15"/>
      <c r="E49" s="15"/>
      <c r="F49" s="14"/>
      <c r="G49" s="14"/>
      <c r="H49" s="14"/>
      <c r="I49" s="15"/>
      <c r="J49" s="15"/>
      <c r="K49" s="15"/>
      <c r="L49" s="15"/>
      <c r="M49" s="16"/>
      <c r="N49" s="15"/>
      <c r="O49" s="15"/>
      <c r="P49" s="15"/>
      <c r="Q49" s="15"/>
      <c r="R49" s="15"/>
      <c r="S49" s="18"/>
      <c r="T49" s="13"/>
      <c r="U49" s="19"/>
      <c r="V49" s="1"/>
      <c r="W49" s="13"/>
      <c r="X49" s="13"/>
      <c r="Y49" s="13"/>
      <c r="Z49" s="13"/>
      <c r="AA49" s="13"/>
      <c r="AB49" s="13"/>
      <c r="AC49" s="13"/>
      <c r="AD49" s="13"/>
      <c r="AE49" s="20"/>
      <c r="AF49" s="20"/>
      <c r="AG49" s="20"/>
    </row>
    <row r="50" spans="1:33" ht="15.75" customHeight="1" x14ac:dyDescent="0.2">
      <c r="A50" s="13"/>
      <c r="B50" s="13"/>
      <c r="C50" s="24"/>
      <c r="D50" s="15"/>
      <c r="E50" s="15"/>
      <c r="F50" s="14"/>
      <c r="G50" s="14"/>
      <c r="H50" s="14"/>
      <c r="I50" s="15"/>
      <c r="J50" s="15"/>
      <c r="K50" s="15"/>
      <c r="L50" s="15"/>
      <c r="M50" s="16"/>
      <c r="N50" s="15"/>
      <c r="O50" s="15"/>
      <c r="P50" s="15"/>
      <c r="Q50" s="15"/>
      <c r="R50" s="15"/>
      <c r="S50" s="18"/>
      <c r="T50" s="13"/>
      <c r="U50" s="19"/>
      <c r="V50" s="1"/>
      <c r="W50" s="13"/>
      <c r="X50" s="13"/>
      <c r="Y50" s="13"/>
      <c r="Z50" s="13"/>
      <c r="AA50" s="13"/>
      <c r="AB50" s="13"/>
      <c r="AC50" s="13"/>
      <c r="AD50" s="13"/>
      <c r="AE50" s="20"/>
      <c r="AF50" s="20"/>
      <c r="AG50" s="20"/>
    </row>
    <row r="51" spans="1:33" ht="15.75" customHeight="1" x14ac:dyDescent="0.2">
      <c r="A51" s="13"/>
      <c r="B51" s="13"/>
      <c r="C51" s="24"/>
      <c r="D51" s="15"/>
      <c r="E51" s="15"/>
      <c r="F51" s="14"/>
      <c r="G51" s="14"/>
      <c r="H51" s="14"/>
      <c r="I51" s="15"/>
      <c r="J51" s="15"/>
      <c r="K51" s="15"/>
      <c r="L51" s="15"/>
      <c r="M51" s="16"/>
      <c r="N51" s="15"/>
      <c r="O51" s="15"/>
      <c r="P51" s="15"/>
      <c r="Q51" s="15"/>
      <c r="R51" s="15"/>
      <c r="S51" s="18"/>
      <c r="T51" s="13"/>
      <c r="U51" s="19"/>
      <c r="V51" s="1"/>
      <c r="W51" s="13"/>
      <c r="X51" s="13"/>
      <c r="Y51" s="13"/>
      <c r="Z51" s="13"/>
      <c r="AA51" s="13"/>
      <c r="AB51" s="13"/>
      <c r="AC51" s="13"/>
      <c r="AD51" s="13"/>
      <c r="AE51" s="20"/>
      <c r="AF51" s="20"/>
      <c r="AG51" s="20"/>
    </row>
    <row r="52" spans="1:33" ht="15.75" customHeight="1" x14ac:dyDescent="0.2">
      <c r="A52" s="13"/>
      <c r="B52" s="13"/>
      <c r="C52" s="24"/>
      <c r="D52" s="15"/>
      <c r="E52" s="15"/>
      <c r="F52" s="14"/>
      <c r="G52" s="14"/>
      <c r="H52" s="14"/>
      <c r="I52" s="15"/>
      <c r="J52" s="15"/>
      <c r="K52" s="15"/>
      <c r="L52" s="15"/>
      <c r="M52" s="16"/>
      <c r="N52" s="15"/>
      <c r="O52" s="15"/>
      <c r="P52" s="15"/>
      <c r="Q52" s="15"/>
      <c r="R52" s="15"/>
      <c r="S52" s="18"/>
      <c r="T52" s="13"/>
      <c r="U52" s="19"/>
      <c r="V52" s="1"/>
      <c r="W52" s="13"/>
      <c r="X52" s="13"/>
      <c r="Y52" s="13"/>
      <c r="Z52" s="13"/>
      <c r="AA52" s="13"/>
      <c r="AB52" s="13"/>
      <c r="AC52" s="13"/>
      <c r="AD52" s="13"/>
      <c r="AE52" s="20"/>
      <c r="AF52" s="20"/>
      <c r="AG52" s="20"/>
    </row>
    <row r="53" spans="1:33" ht="15.75" customHeight="1" x14ac:dyDescent="0.2">
      <c r="A53" s="13"/>
      <c r="B53" s="13"/>
      <c r="C53" s="24"/>
      <c r="D53" s="15"/>
      <c r="E53" s="15"/>
      <c r="F53" s="14"/>
      <c r="G53" s="14"/>
      <c r="H53" s="14"/>
      <c r="I53" s="15"/>
      <c r="J53" s="15"/>
      <c r="K53" s="15"/>
      <c r="L53" s="15"/>
      <c r="M53" s="16"/>
      <c r="N53" s="15"/>
      <c r="O53" s="15"/>
      <c r="P53" s="15"/>
      <c r="Q53" s="15"/>
      <c r="R53" s="15"/>
      <c r="S53" s="18"/>
      <c r="T53" s="13"/>
      <c r="U53" s="19"/>
      <c r="V53" s="1"/>
      <c r="W53" s="13"/>
      <c r="X53" s="13"/>
      <c r="Y53" s="13"/>
      <c r="Z53" s="13"/>
      <c r="AA53" s="13"/>
      <c r="AB53" s="13"/>
      <c r="AC53" s="13"/>
      <c r="AD53" s="13"/>
      <c r="AE53" s="20"/>
      <c r="AF53" s="20"/>
      <c r="AG53" s="20"/>
    </row>
    <row r="54" spans="1:33" ht="15.75" customHeight="1" x14ac:dyDescent="0.2">
      <c r="A54" s="13"/>
      <c r="B54" s="13"/>
      <c r="C54" s="24"/>
      <c r="D54" s="15"/>
      <c r="E54" s="15"/>
      <c r="F54" s="14"/>
      <c r="G54" s="14"/>
      <c r="H54" s="14"/>
      <c r="I54" s="15"/>
      <c r="J54" s="15"/>
      <c r="K54" s="15"/>
      <c r="L54" s="15"/>
      <c r="M54" s="16"/>
      <c r="N54" s="15"/>
      <c r="O54" s="15"/>
      <c r="P54" s="15"/>
      <c r="Q54" s="15"/>
      <c r="R54" s="15"/>
      <c r="S54" s="18"/>
      <c r="T54" s="13"/>
      <c r="U54" s="19"/>
      <c r="V54" s="1"/>
      <c r="W54" s="13"/>
      <c r="X54" s="13"/>
      <c r="Y54" s="13"/>
      <c r="Z54" s="13"/>
      <c r="AA54" s="13"/>
      <c r="AB54" s="13"/>
      <c r="AC54" s="13"/>
      <c r="AD54" s="13"/>
      <c r="AE54" s="20"/>
      <c r="AF54" s="20"/>
      <c r="AG54" s="20"/>
    </row>
    <row r="55" spans="1:33" ht="15.75" customHeight="1" x14ac:dyDescent="0.2">
      <c r="A55" s="13"/>
      <c r="B55" s="13"/>
      <c r="C55" s="24"/>
      <c r="D55" s="15"/>
      <c r="E55" s="15"/>
      <c r="F55" s="14"/>
      <c r="G55" s="14"/>
      <c r="H55" s="14"/>
      <c r="I55" s="15"/>
      <c r="J55" s="15"/>
      <c r="K55" s="15"/>
      <c r="L55" s="15"/>
      <c r="M55" s="16"/>
      <c r="N55" s="15"/>
      <c r="O55" s="15"/>
      <c r="P55" s="15"/>
      <c r="Q55" s="15"/>
      <c r="R55" s="15"/>
      <c r="S55" s="18"/>
      <c r="T55" s="13"/>
      <c r="U55" s="19"/>
      <c r="V55" s="1"/>
      <c r="W55" s="13"/>
      <c r="X55" s="13"/>
      <c r="Y55" s="13"/>
      <c r="Z55" s="13"/>
      <c r="AA55" s="13"/>
      <c r="AB55" s="13"/>
      <c r="AC55" s="13"/>
      <c r="AD55" s="13"/>
      <c r="AE55" s="20"/>
      <c r="AF55" s="20"/>
      <c r="AG55" s="20"/>
    </row>
    <row r="56" spans="1:33" ht="15.75" customHeight="1" x14ac:dyDescent="0.2">
      <c r="A56" s="13"/>
      <c r="B56" s="13"/>
      <c r="C56" s="24"/>
      <c r="D56" s="15"/>
      <c r="E56" s="15"/>
      <c r="F56" s="14"/>
      <c r="G56" s="14"/>
      <c r="H56" s="14"/>
      <c r="I56" s="15"/>
      <c r="J56" s="15"/>
      <c r="K56" s="15"/>
      <c r="L56" s="15"/>
      <c r="M56" s="16"/>
      <c r="N56" s="15"/>
      <c r="O56" s="15"/>
      <c r="P56" s="15"/>
      <c r="Q56" s="15"/>
      <c r="R56" s="15"/>
      <c r="S56" s="18"/>
      <c r="T56" s="13"/>
      <c r="U56" s="19"/>
      <c r="V56" s="1"/>
      <c r="W56" s="13"/>
      <c r="X56" s="13"/>
      <c r="Y56" s="13"/>
      <c r="Z56" s="13"/>
      <c r="AA56" s="13"/>
      <c r="AB56" s="13"/>
      <c r="AC56" s="13"/>
      <c r="AD56" s="13"/>
      <c r="AE56" s="20"/>
      <c r="AF56" s="20"/>
      <c r="AG56" s="20"/>
    </row>
    <row r="57" spans="1:33" ht="15.75" customHeight="1" x14ac:dyDescent="0.2">
      <c r="A57" s="13"/>
      <c r="B57" s="13"/>
      <c r="C57" s="24"/>
      <c r="D57" s="15"/>
      <c r="E57" s="15"/>
      <c r="F57" s="14"/>
      <c r="G57" s="14"/>
      <c r="H57" s="14"/>
      <c r="I57" s="15"/>
      <c r="J57" s="15"/>
      <c r="K57" s="15"/>
      <c r="L57" s="15"/>
      <c r="M57" s="16"/>
      <c r="N57" s="15"/>
      <c r="O57" s="15"/>
      <c r="P57" s="15"/>
      <c r="Q57" s="15"/>
      <c r="R57" s="15"/>
      <c r="S57" s="18"/>
      <c r="T57" s="13"/>
      <c r="U57" s="19"/>
      <c r="V57" s="1"/>
      <c r="W57" s="13"/>
      <c r="X57" s="13"/>
      <c r="Y57" s="13"/>
      <c r="Z57" s="13"/>
      <c r="AA57" s="13"/>
      <c r="AB57" s="13"/>
      <c r="AC57" s="13"/>
      <c r="AD57" s="13"/>
      <c r="AE57" s="20"/>
      <c r="AF57" s="20"/>
      <c r="AG57" s="20"/>
    </row>
    <row r="58" spans="1:33" ht="15.75" customHeight="1" x14ac:dyDescent="0.2">
      <c r="A58" s="13"/>
      <c r="B58" s="13"/>
      <c r="C58" s="24"/>
      <c r="D58" s="15"/>
      <c r="E58" s="15"/>
      <c r="F58" s="14"/>
      <c r="G58" s="14"/>
      <c r="H58" s="14"/>
      <c r="I58" s="15"/>
      <c r="J58" s="15"/>
      <c r="K58" s="15"/>
      <c r="L58" s="15"/>
      <c r="M58" s="16"/>
      <c r="N58" s="15"/>
      <c r="O58" s="15"/>
      <c r="P58" s="15"/>
      <c r="Q58" s="15"/>
      <c r="R58" s="15"/>
      <c r="S58" s="18"/>
      <c r="T58" s="13"/>
      <c r="U58" s="19"/>
      <c r="V58" s="1"/>
      <c r="W58" s="13"/>
      <c r="X58" s="13"/>
      <c r="Y58" s="13"/>
      <c r="Z58" s="13"/>
      <c r="AA58" s="13"/>
      <c r="AB58" s="13"/>
      <c r="AC58" s="13"/>
      <c r="AD58" s="13"/>
      <c r="AE58" s="20"/>
      <c r="AF58" s="20"/>
      <c r="AG58" s="20"/>
    </row>
    <row r="59" spans="1:33" ht="15.75" customHeight="1" x14ac:dyDescent="0.2">
      <c r="A59" s="13"/>
      <c r="B59" s="13"/>
      <c r="C59" s="24"/>
      <c r="D59" s="15"/>
      <c r="E59" s="15"/>
      <c r="F59" s="14"/>
      <c r="G59" s="14"/>
      <c r="H59" s="14"/>
      <c r="I59" s="15"/>
      <c r="J59" s="15"/>
      <c r="K59" s="15"/>
      <c r="L59" s="15"/>
      <c r="M59" s="16"/>
      <c r="N59" s="15"/>
      <c r="O59" s="15"/>
      <c r="P59" s="15"/>
      <c r="Q59" s="15"/>
      <c r="R59" s="15"/>
      <c r="S59" s="18"/>
      <c r="T59" s="13"/>
      <c r="U59" s="19"/>
      <c r="V59" s="1"/>
      <c r="W59" s="13"/>
      <c r="X59" s="13"/>
      <c r="Y59" s="13"/>
      <c r="Z59" s="13"/>
      <c r="AA59" s="13"/>
      <c r="AB59" s="13"/>
      <c r="AC59" s="13"/>
      <c r="AD59" s="13"/>
      <c r="AE59" s="20"/>
      <c r="AF59" s="20"/>
      <c r="AG59" s="20"/>
    </row>
    <row r="60" spans="1:33" ht="15.75" customHeight="1" x14ac:dyDescent="0.2">
      <c r="A60" s="13"/>
      <c r="B60" s="13"/>
      <c r="C60" s="24"/>
      <c r="D60" s="15"/>
      <c r="E60" s="15"/>
      <c r="F60" s="14"/>
      <c r="G60" s="14"/>
      <c r="H60" s="14"/>
      <c r="I60" s="15"/>
      <c r="J60" s="15"/>
      <c r="K60" s="15"/>
      <c r="L60" s="15"/>
      <c r="M60" s="16"/>
      <c r="N60" s="15"/>
      <c r="O60" s="15"/>
      <c r="P60" s="15"/>
      <c r="Q60" s="15"/>
      <c r="R60" s="15"/>
      <c r="S60" s="18"/>
      <c r="T60" s="13"/>
      <c r="U60" s="19"/>
      <c r="V60" s="1"/>
      <c r="W60" s="13"/>
      <c r="X60" s="13"/>
      <c r="Y60" s="13"/>
      <c r="Z60" s="13"/>
      <c r="AA60" s="13"/>
      <c r="AB60" s="13"/>
      <c r="AC60" s="13"/>
      <c r="AD60" s="13"/>
      <c r="AE60" s="20"/>
      <c r="AF60" s="20"/>
      <c r="AG60" s="20"/>
    </row>
    <row r="61" spans="1:33" ht="15.75" customHeight="1" x14ac:dyDescent="0.2">
      <c r="A61" s="13"/>
      <c r="B61" s="13"/>
      <c r="C61" s="24"/>
      <c r="D61" s="15"/>
      <c r="E61" s="15"/>
      <c r="F61" s="14"/>
      <c r="G61" s="14"/>
      <c r="H61" s="14"/>
      <c r="I61" s="15"/>
      <c r="J61" s="15"/>
      <c r="K61" s="15"/>
      <c r="L61" s="15"/>
      <c r="M61" s="16"/>
      <c r="N61" s="15"/>
      <c r="O61" s="15"/>
      <c r="P61" s="15"/>
      <c r="Q61" s="15"/>
      <c r="R61" s="15"/>
      <c r="S61" s="18"/>
      <c r="T61" s="13"/>
      <c r="U61" s="19"/>
      <c r="V61" s="1"/>
      <c r="W61" s="13"/>
      <c r="X61" s="13"/>
      <c r="Y61" s="13"/>
      <c r="Z61" s="13"/>
      <c r="AA61" s="13"/>
      <c r="AB61" s="13"/>
      <c r="AC61" s="13"/>
      <c r="AD61" s="13"/>
      <c r="AE61" s="20"/>
      <c r="AF61" s="20"/>
      <c r="AG61" s="20"/>
    </row>
    <row r="62" spans="1:33" ht="15.75" customHeight="1" x14ac:dyDescent="0.2">
      <c r="A62" s="13"/>
      <c r="B62" s="13"/>
      <c r="C62" s="24"/>
      <c r="D62" s="15"/>
      <c r="E62" s="15"/>
      <c r="F62" s="14"/>
      <c r="G62" s="14"/>
      <c r="H62" s="14"/>
      <c r="I62" s="15"/>
      <c r="J62" s="15"/>
      <c r="K62" s="15"/>
      <c r="L62" s="15"/>
      <c r="M62" s="16"/>
      <c r="N62" s="15"/>
      <c r="O62" s="15"/>
      <c r="P62" s="15"/>
      <c r="Q62" s="15"/>
      <c r="R62" s="15"/>
      <c r="S62" s="18"/>
      <c r="T62" s="13"/>
      <c r="U62" s="19"/>
      <c r="V62" s="1"/>
      <c r="W62" s="13"/>
      <c r="X62" s="13"/>
      <c r="Y62" s="13"/>
      <c r="Z62" s="13"/>
      <c r="AA62" s="13"/>
      <c r="AB62" s="13"/>
      <c r="AC62" s="13"/>
      <c r="AD62" s="13"/>
      <c r="AE62" s="20"/>
      <c r="AF62" s="20"/>
      <c r="AG62" s="20"/>
    </row>
    <row r="63" spans="1:33" ht="15.75" customHeight="1" x14ac:dyDescent="0.2">
      <c r="A63" s="13"/>
      <c r="B63" s="13"/>
      <c r="C63" s="24"/>
      <c r="D63" s="15"/>
      <c r="E63" s="15"/>
      <c r="F63" s="14"/>
      <c r="G63" s="14"/>
      <c r="H63" s="14"/>
      <c r="I63" s="15"/>
      <c r="J63" s="15"/>
      <c r="K63" s="15"/>
      <c r="L63" s="15"/>
      <c r="M63" s="16"/>
      <c r="N63" s="15"/>
      <c r="O63" s="15"/>
      <c r="P63" s="15"/>
      <c r="Q63" s="15"/>
      <c r="R63" s="15"/>
      <c r="S63" s="18"/>
      <c r="T63" s="13"/>
      <c r="U63" s="19"/>
      <c r="V63" s="1"/>
      <c r="W63" s="13"/>
      <c r="X63" s="13"/>
      <c r="Y63" s="13"/>
      <c r="Z63" s="13"/>
      <c r="AA63" s="13"/>
      <c r="AB63" s="13"/>
      <c r="AC63" s="13"/>
      <c r="AD63" s="13"/>
      <c r="AE63" s="20"/>
      <c r="AF63" s="20"/>
      <c r="AG63" s="20"/>
    </row>
    <row r="64" spans="1:33" ht="15.75" customHeight="1" x14ac:dyDescent="0.2">
      <c r="A64" s="13"/>
      <c r="B64" s="13"/>
      <c r="C64" s="24"/>
      <c r="D64" s="15"/>
      <c r="E64" s="15"/>
      <c r="F64" s="14"/>
      <c r="G64" s="14"/>
      <c r="H64" s="14"/>
      <c r="I64" s="15"/>
      <c r="J64" s="15"/>
      <c r="K64" s="15"/>
      <c r="L64" s="15"/>
      <c r="M64" s="16"/>
      <c r="N64" s="15"/>
      <c r="O64" s="15"/>
      <c r="P64" s="15"/>
      <c r="Q64" s="15"/>
      <c r="R64" s="15"/>
      <c r="S64" s="18"/>
      <c r="T64" s="13"/>
      <c r="U64" s="19"/>
      <c r="V64" s="1"/>
      <c r="W64" s="13"/>
      <c r="X64" s="13"/>
      <c r="Y64" s="13"/>
      <c r="Z64" s="13"/>
      <c r="AA64" s="13"/>
      <c r="AB64" s="13"/>
      <c r="AC64" s="13"/>
      <c r="AD64" s="13"/>
      <c r="AE64" s="20"/>
      <c r="AF64" s="20"/>
      <c r="AG64" s="20"/>
    </row>
    <row r="65" spans="1:33" ht="15.75" customHeight="1" x14ac:dyDescent="0.2">
      <c r="A65" s="13"/>
      <c r="B65" s="13"/>
      <c r="C65" s="24"/>
      <c r="D65" s="15"/>
      <c r="E65" s="15"/>
      <c r="F65" s="14"/>
      <c r="G65" s="14"/>
      <c r="H65" s="14"/>
      <c r="I65" s="15"/>
      <c r="J65" s="15"/>
      <c r="K65" s="15"/>
      <c r="L65" s="15"/>
      <c r="M65" s="16"/>
      <c r="N65" s="15"/>
      <c r="O65" s="15"/>
      <c r="P65" s="15"/>
      <c r="Q65" s="15"/>
      <c r="R65" s="15"/>
      <c r="S65" s="18"/>
      <c r="T65" s="13"/>
      <c r="U65" s="19"/>
      <c r="V65" s="1"/>
      <c r="W65" s="13"/>
      <c r="X65" s="13"/>
      <c r="Y65" s="13"/>
      <c r="Z65" s="13"/>
      <c r="AA65" s="13"/>
      <c r="AB65" s="13"/>
      <c r="AC65" s="13"/>
      <c r="AD65" s="13"/>
      <c r="AE65" s="20"/>
      <c r="AF65" s="20"/>
      <c r="AG65" s="20"/>
    </row>
    <row r="66" spans="1:33" ht="15.75" customHeight="1" x14ac:dyDescent="0.2">
      <c r="A66" s="13"/>
      <c r="B66" s="13"/>
      <c r="C66" s="24"/>
      <c r="D66" s="15"/>
      <c r="E66" s="15"/>
      <c r="F66" s="14"/>
      <c r="G66" s="14"/>
      <c r="H66" s="14"/>
      <c r="I66" s="15"/>
      <c r="J66" s="15"/>
      <c r="K66" s="15"/>
      <c r="L66" s="15"/>
      <c r="M66" s="16"/>
      <c r="N66" s="15"/>
      <c r="O66" s="15"/>
      <c r="P66" s="15"/>
      <c r="Q66" s="15"/>
      <c r="R66" s="15"/>
      <c r="S66" s="18"/>
      <c r="T66" s="13"/>
      <c r="U66" s="19"/>
      <c r="V66" s="1"/>
      <c r="W66" s="13"/>
      <c r="X66" s="13"/>
      <c r="Y66" s="13"/>
      <c r="Z66" s="13"/>
      <c r="AA66" s="13"/>
      <c r="AB66" s="13"/>
      <c r="AC66" s="13"/>
      <c r="AD66" s="13"/>
      <c r="AE66" s="20"/>
      <c r="AF66" s="20"/>
      <c r="AG66" s="20"/>
    </row>
    <row r="67" spans="1:33" ht="15.75" customHeight="1" x14ac:dyDescent="0.2">
      <c r="A67" s="13"/>
      <c r="B67" s="13"/>
      <c r="C67" s="24"/>
      <c r="D67" s="15"/>
      <c r="E67" s="15"/>
      <c r="F67" s="14"/>
      <c r="G67" s="14"/>
      <c r="H67" s="14"/>
      <c r="I67" s="15"/>
      <c r="J67" s="15"/>
      <c r="K67" s="15"/>
      <c r="L67" s="15"/>
      <c r="M67" s="16"/>
      <c r="N67" s="15"/>
      <c r="O67" s="15"/>
      <c r="P67" s="15"/>
      <c r="Q67" s="15"/>
      <c r="R67" s="15"/>
      <c r="S67" s="18"/>
      <c r="T67" s="13"/>
      <c r="U67" s="19"/>
      <c r="V67" s="1"/>
      <c r="W67" s="13"/>
      <c r="X67" s="13"/>
      <c r="Y67" s="13"/>
      <c r="Z67" s="13"/>
      <c r="AA67" s="13"/>
      <c r="AB67" s="13"/>
      <c r="AC67" s="13"/>
      <c r="AD67" s="13"/>
      <c r="AE67" s="20"/>
      <c r="AF67" s="20"/>
      <c r="AG67" s="20"/>
    </row>
    <row r="68" spans="1:33" ht="15.75" customHeight="1" x14ac:dyDescent="0.2">
      <c r="A68" s="13"/>
      <c r="B68" s="13"/>
      <c r="C68" s="24"/>
      <c r="D68" s="15"/>
      <c r="E68" s="15"/>
      <c r="F68" s="14"/>
      <c r="G68" s="14"/>
      <c r="H68" s="14"/>
      <c r="I68" s="15"/>
      <c r="J68" s="15"/>
      <c r="K68" s="15"/>
      <c r="L68" s="15"/>
      <c r="M68" s="16"/>
      <c r="N68" s="15"/>
      <c r="O68" s="15"/>
      <c r="P68" s="15"/>
      <c r="Q68" s="15"/>
      <c r="R68" s="15"/>
      <c r="S68" s="18"/>
      <c r="T68" s="13"/>
      <c r="U68" s="19"/>
      <c r="V68" s="1"/>
      <c r="W68" s="13"/>
      <c r="X68" s="13"/>
      <c r="Y68" s="13"/>
      <c r="Z68" s="13"/>
      <c r="AA68" s="13"/>
      <c r="AB68" s="13"/>
      <c r="AC68" s="13"/>
      <c r="AD68" s="13"/>
      <c r="AE68" s="20"/>
      <c r="AF68" s="20"/>
      <c r="AG68" s="20"/>
    </row>
    <row r="69" spans="1:33" ht="15.75" customHeight="1" x14ac:dyDescent="0.2">
      <c r="A69" s="13"/>
      <c r="B69" s="13"/>
      <c r="C69" s="24"/>
      <c r="D69" s="15"/>
      <c r="E69" s="15"/>
      <c r="F69" s="14"/>
      <c r="G69" s="14"/>
      <c r="H69" s="14"/>
      <c r="I69" s="15"/>
      <c r="J69" s="15"/>
      <c r="K69" s="15"/>
      <c r="L69" s="15"/>
      <c r="M69" s="16"/>
      <c r="N69" s="15"/>
      <c r="O69" s="15"/>
      <c r="P69" s="15"/>
      <c r="Q69" s="15"/>
      <c r="R69" s="15"/>
      <c r="S69" s="18"/>
      <c r="T69" s="13"/>
      <c r="U69" s="19"/>
      <c r="V69" s="1"/>
      <c r="W69" s="13"/>
      <c r="X69" s="13"/>
      <c r="Y69" s="13"/>
      <c r="Z69" s="13"/>
      <c r="AA69" s="13"/>
      <c r="AB69" s="13"/>
      <c r="AC69" s="13"/>
      <c r="AD69" s="13"/>
      <c r="AE69" s="20"/>
      <c r="AF69" s="20"/>
      <c r="AG69" s="20"/>
    </row>
    <row r="70" spans="1:33" ht="15.75" customHeight="1" x14ac:dyDescent="0.2">
      <c r="A70" s="13"/>
      <c r="B70" s="13"/>
      <c r="C70" s="24"/>
      <c r="D70" s="15"/>
      <c r="E70" s="15"/>
      <c r="F70" s="14"/>
      <c r="G70" s="14"/>
      <c r="H70" s="14"/>
      <c r="I70" s="15"/>
      <c r="J70" s="15"/>
      <c r="K70" s="15"/>
      <c r="L70" s="15"/>
      <c r="M70" s="16"/>
      <c r="N70" s="15"/>
      <c r="O70" s="15"/>
      <c r="P70" s="15"/>
      <c r="Q70" s="15"/>
      <c r="R70" s="15"/>
      <c r="S70" s="18"/>
      <c r="T70" s="13"/>
      <c r="U70" s="19"/>
      <c r="V70" s="1"/>
      <c r="W70" s="13"/>
      <c r="X70" s="13"/>
      <c r="Y70" s="13"/>
      <c r="Z70" s="13"/>
      <c r="AA70" s="13"/>
      <c r="AB70" s="13"/>
      <c r="AC70" s="13"/>
      <c r="AD70" s="13"/>
      <c r="AE70" s="20"/>
      <c r="AF70" s="20"/>
      <c r="AG70" s="20"/>
    </row>
    <row r="71" spans="1:33" ht="15.75" customHeight="1" x14ac:dyDescent="0.2">
      <c r="A71" s="13"/>
      <c r="B71" s="13"/>
      <c r="C71" s="24"/>
      <c r="D71" s="15"/>
      <c r="E71" s="15"/>
      <c r="F71" s="14"/>
      <c r="G71" s="14"/>
      <c r="H71" s="14"/>
      <c r="I71" s="15"/>
      <c r="J71" s="15"/>
      <c r="K71" s="15"/>
      <c r="L71" s="15"/>
      <c r="M71" s="16"/>
      <c r="N71" s="15"/>
      <c r="O71" s="15"/>
      <c r="P71" s="15"/>
      <c r="Q71" s="15"/>
      <c r="R71" s="15"/>
      <c r="S71" s="18"/>
      <c r="T71" s="13"/>
      <c r="U71" s="19"/>
      <c r="V71" s="1"/>
      <c r="W71" s="13"/>
      <c r="X71" s="13"/>
      <c r="Y71" s="13"/>
      <c r="Z71" s="13"/>
      <c r="AA71" s="13"/>
      <c r="AB71" s="13"/>
      <c r="AC71" s="13"/>
      <c r="AD71" s="13"/>
      <c r="AE71" s="20"/>
      <c r="AF71" s="20"/>
      <c r="AG71" s="20"/>
    </row>
    <row r="72" spans="1:33" ht="15.75" customHeight="1" x14ac:dyDescent="0.2">
      <c r="A72" s="13"/>
      <c r="B72" s="13"/>
      <c r="C72" s="24"/>
      <c r="D72" s="15"/>
      <c r="E72" s="15"/>
      <c r="F72" s="14"/>
      <c r="G72" s="14"/>
      <c r="H72" s="14"/>
      <c r="I72" s="15"/>
      <c r="J72" s="15"/>
      <c r="K72" s="15"/>
      <c r="L72" s="15"/>
      <c r="M72" s="16"/>
      <c r="N72" s="15"/>
      <c r="O72" s="15"/>
      <c r="P72" s="15"/>
      <c r="Q72" s="15"/>
      <c r="R72" s="15"/>
      <c r="S72" s="18"/>
      <c r="T72" s="13"/>
      <c r="U72" s="19"/>
      <c r="V72" s="1"/>
      <c r="W72" s="13"/>
      <c r="X72" s="13"/>
      <c r="Y72" s="13"/>
      <c r="Z72" s="13"/>
      <c r="AA72" s="13"/>
      <c r="AB72" s="13"/>
      <c r="AC72" s="13"/>
      <c r="AD72" s="13"/>
      <c r="AE72" s="20"/>
      <c r="AF72" s="20"/>
      <c r="AG72" s="20"/>
    </row>
    <row r="73" spans="1:33" ht="15.75" customHeight="1" x14ac:dyDescent="0.2">
      <c r="A73" s="13"/>
      <c r="B73" s="13"/>
      <c r="C73" s="24"/>
      <c r="D73" s="15"/>
      <c r="E73" s="15"/>
      <c r="F73" s="14"/>
      <c r="G73" s="14"/>
      <c r="H73" s="14"/>
      <c r="I73" s="15"/>
      <c r="J73" s="15"/>
      <c r="K73" s="15"/>
      <c r="L73" s="15"/>
      <c r="M73" s="16"/>
      <c r="N73" s="15"/>
      <c r="O73" s="15"/>
      <c r="P73" s="15"/>
      <c r="Q73" s="15"/>
      <c r="R73" s="15"/>
      <c r="S73" s="18"/>
      <c r="T73" s="13"/>
      <c r="U73" s="19"/>
      <c r="V73" s="1"/>
      <c r="W73" s="13"/>
      <c r="X73" s="13"/>
      <c r="Y73" s="13"/>
      <c r="Z73" s="13"/>
      <c r="AA73" s="13"/>
      <c r="AB73" s="13"/>
      <c r="AC73" s="13"/>
      <c r="AD73" s="13"/>
      <c r="AE73" s="20"/>
      <c r="AF73" s="20"/>
      <c r="AG73" s="20"/>
    </row>
    <row r="74" spans="1:33" ht="15.75" customHeight="1" x14ac:dyDescent="0.2">
      <c r="A74" s="13"/>
      <c r="B74" s="13"/>
      <c r="C74" s="24"/>
      <c r="D74" s="15"/>
      <c r="E74" s="15"/>
      <c r="F74" s="14"/>
      <c r="G74" s="14"/>
      <c r="H74" s="14"/>
      <c r="I74" s="15"/>
      <c r="J74" s="15"/>
      <c r="K74" s="15"/>
      <c r="L74" s="15"/>
      <c r="M74" s="16"/>
      <c r="N74" s="15"/>
      <c r="O74" s="15"/>
      <c r="P74" s="15"/>
      <c r="Q74" s="15"/>
      <c r="R74" s="15"/>
      <c r="S74" s="18"/>
      <c r="T74" s="13"/>
      <c r="U74" s="19"/>
      <c r="V74" s="1"/>
      <c r="W74" s="13"/>
      <c r="X74" s="13"/>
      <c r="Y74" s="13"/>
      <c r="Z74" s="13"/>
      <c r="AA74" s="13"/>
      <c r="AB74" s="13"/>
      <c r="AC74" s="13"/>
      <c r="AD74" s="13"/>
      <c r="AE74" s="20"/>
      <c r="AF74" s="20"/>
      <c r="AG74" s="20"/>
    </row>
    <row r="75" spans="1:33" ht="15.75" customHeight="1" x14ac:dyDescent="0.2">
      <c r="A75" s="13"/>
      <c r="B75" s="13"/>
      <c r="C75" s="24"/>
      <c r="D75" s="15"/>
      <c r="E75" s="15"/>
      <c r="F75" s="14"/>
      <c r="G75" s="14"/>
      <c r="H75" s="14"/>
      <c r="I75" s="15"/>
      <c r="J75" s="15"/>
      <c r="K75" s="15"/>
      <c r="L75" s="15"/>
      <c r="M75" s="16"/>
      <c r="N75" s="15"/>
      <c r="O75" s="15"/>
      <c r="P75" s="15"/>
      <c r="Q75" s="15"/>
      <c r="R75" s="15"/>
      <c r="S75" s="18"/>
      <c r="T75" s="13"/>
      <c r="U75" s="19"/>
      <c r="V75" s="1"/>
      <c r="W75" s="13"/>
      <c r="X75" s="13"/>
      <c r="Y75" s="13"/>
      <c r="Z75" s="13"/>
      <c r="AA75" s="13"/>
      <c r="AB75" s="13"/>
      <c r="AC75" s="13"/>
      <c r="AD75" s="13"/>
      <c r="AE75" s="20"/>
      <c r="AF75" s="20"/>
      <c r="AG75" s="20"/>
    </row>
    <row r="76" spans="1:33" ht="15.75" customHeight="1" x14ac:dyDescent="0.2">
      <c r="A76" s="13"/>
      <c r="B76" s="13"/>
      <c r="C76" s="24"/>
      <c r="D76" s="15"/>
      <c r="E76" s="15"/>
      <c r="F76" s="14"/>
      <c r="G76" s="14"/>
      <c r="H76" s="14"/>
      <c r="I76" s="15"/>
      <c r="J76" s="15"/>
      <c r="K76" s="15"/>
      <c r="L76" s="15"/>
      <c r="M76" s="16"/>
      <c r="N76" s="15"/>
      <c r="O76" s="15"/>
      <c r="P76" s="15"/>
      <c r="Q76" s="15"/>
      <c r="R76" s="15"/>
      <c r="S76" s="18"/>
      <c r="T76" s="13"/>
      <c r="U76" s="19"/>
      <c r="V76" s="1"/>
      <c r="W76" s="13"/>
      <c r="X76" s="13"/>
      <c r="Y76" s="13"/>
      <c r="Z76" s="13"/>
      <c r="AA76" s="13"/>
      <c r="AB76" s="13"/>
      <c r="AC76" s="13"/>
      <c r="AD76" s="13"/>
      <c r="AE76" s="20"/>
      <c r="AF76" s="20"/>
      <c r="AG76" s="20"/>
    </row>
    <row r="77" spans="1:33" ht="15.75" customHeight="1" x14ac:dyDescent="0.2">
      <c r="A77" s="13"/>
      <c r="B77" s="13"/>
      <c r="C77" s="24"/>
      <c r="D77" s="15"/>
      <c r="E77" s="15"/>
      <c r="F77" s="14"/>
      <c r="G77" s="14"/>
      <c r="H77" s="14"/>
      <c r="I77" s="15"/>
      <c r="J77" s="15"/>
      <c r="K77" s="15"/>
      <c r="L77" s="15"/>
      <c r="M77" s="16"/>
      <c r="N77" s="15"/>
      <c r="O77" s="15"/>
      <c r="P77" s="15"/>
      <c r="Q77" s="15"/>
      <c r="R77" s="15"/>
      <c r="S77" s="18"/>
      <c r="T77" s="13"/>
      <c r="U77" s="19"/>
      <c r="V77" s="1"/>
      <c r="W77" s="13"/>
      <c r="X77" s="13"/>
      <c r="Y77" s="13"/>
      <c r="Z77" s="13"/>
      <c r="AA77" s="13"/>
      <c r="AB77" s="13"/>
      <c r="AC77" s="13"/>
      <c r="AD77" s="13"/>
      <c r="AE77" s="20"/>
      <c r="AF77" s="20"/>
      <c r="AG77" s="20"/>
    </row>
    <row r="78" spans="1:33" ht="15.75" customHeight="1" x14ac:dyDescent="0.2">
      <c r="A78" s="13"/>
      <c r="B78" s="13"/>
      <c r="C78" s="24"/>
      <c r="D78" s="15"/>
      <c r="E78" s="15"/>
      <c r="F78" s="14"/>
      <c r="G78" s="14"/>
      <c r="H78" s="14"/>
      <c r="I78" s="15"/>
      <c r="J78" s="15"/>
      <c r="K78" s="15"/>
      <c r="L78" s="15"/>
      <c r="M78" s="16"/>
      <c r="N78" s="15"/>
      <c r="O78" s="15"/>
      <c r="P78" s="15"/>
      <c r="Q78" s="15"/>
      <c r="R78" s="15"/>
      <c r="S78" s="18"/>
      <c r="T78" s="13"/>
      <c r="U78" s="19"/>
      <c r="V78" s="1"/>
      <c r="W78" s="13"/>
      <c r="X78" s="13"/>
      <c r="Y78" s="13"/>
      <c r="Z78" s="13"/>
      <c r="AA78" s="13"/>
      <c r="AB78" s="13"/>
      <c r="AC78" s="13"/>
      <c r="AD78" s="13"/>
      <c r="AE78" s="20"/>
      <c r="AF78" s="20"/>
      <c r="AG78" s="20"/>
    </row>
    <row r="79" spans="1:33" ht="15.75" customHeight="1" x14ac:dyDescent="0.2">
      <c r="A79" s="13"/>
      <c r="B79" s="13"/>
      <c r="C79" s="24"/>
      <c r="D79" s="15"/>
      <c r="E79" s="15"/>
      <c r="F79" s="14"/>
      <c r="G79" s="14"/>
      <c r="H79" s="14"/>
      <c r="I79" s="15"/>
      <c r="J79" s="15"/>
      <c r="K79" s="15"/>
      <c r="L79" s="15"/>
      <c r="M79" s="16"/>
      <c r="N79" s="15"/>
      <c r="O79" s="15"/>
      <c r="P79" s="15"/>
      <c r="Q79" s="15"/>
      <c r="R79" s="15"/>
      <c r="S79" s="18"/>
      <c r="T79" s="13"/>
      <c r="U79" s="19"/>
      <c r="V79" s="1"/>
      <c r="W79" s="13"/>
      <c r="X79" s="13"/>
      <c r="Y79" s="13"/>
      <c r="Z79" s="13"/>
      <c r="AA79" s="13"/>
      <c r="AB79" s="13"/>
      <c r="AC79" s="13"/>
      <c r="AD79" s="13"/>
      <c r="AE79" s="20"/>
      <c r="AF79" s="20"/>
      <c r="AG79" s="20"/>
    </row>
    <row r="80" spans="1:33" ht="15.75" customHeight="1" x14ac:dyDescent="0.2">
      <c r="A80" s="13"/>
      <c r="B80" s="13"/>
      <c r="C80" s="24"/>
      <c r="D80" s="15"/>
      <c r="E80" s="15"/>
      <c r="F80" s="14"/>
      <c r="G80" s="14"/>
      <c r="H80" s="14"/>
      <c r="I80" s="15"/>
      <c r="J80" s="15"/>
      <c r="K80" s="15"/>
      <c r="L80" s="15"/>
      <c r="M80" s="16"/>
      <c r="N80" s="15"/>
      <c r="O80" s="15"/>
      <c r="P80" s="15"/>
      <c r="Q80" s="15"/>
      <c r="R80" s="15"/>
      <c r="S80" s="18"/>
      <c r="T80" s="13"/>
      <c r="U80" s="19"/>
      <c r="V80" s="1"/>
      <c r="W80" s="13"/>
      <c r="X80" s="13"/>
      <c r="Y80" s="13"/>
      <c r="Z80" s="13"/>
      <c r="AA80" s="13"/>
      <c r="AB80" s="13"/>
      <c r="AC80" s="13"/>
      <c r="AD80" s="13"/>
      <c r="AE80" s="20"/>
      <c r="AF80" s="20"/>
      <c r="AG80" s="20"/>
    </row>
    <row r="81" spans="1:33" ht="15.75" customHeight="1" x14ac:dyDescent="0.2">
      <c r="A81" s="13"/>
      <c r="B81" s="13"/>
      <c r="C81" s="24"/>
      <c r="D81" s="15"/>
      <c r="E81" s="15"/>
      <c r="F81" s="14"/>
      <c r="G81" s="14"/>
      <c r="H81" s="14"/>
      <c r="I81" s="15"/>
      <c r="J81" s="15"/>
      <c r="K81" s="15"/>
      <c r="L81" s="15"/>
      <c r="M81" s="16"/>
      <c r="N81" s="15"/>
      <c r="O81" s="15"/>
      <c r="P81" s="15"/>
      <c r="Q81" s="15"/>
      <c r="R81" s="15"/>
      <c r="S81" s="18"/>
      <c r="T81" s="13"/>
      <c r="U81" s="19"/>
      <c r="V81" s="1"/>
      <c r="W81" s="13"/>
      <c r="X81" s="13"/>
      <c r="Y81" s="13"/>
      <c r="Z81" s="13"/>
      <c r="AA81" s="13"/>
      <c r="AB81" s="13"/>
      <c r="AC81" s="13"/>
      <c r="AD81" s="13"/>
      <c r="AE81" s="20"/>
      <c r="AF81" s="20"/>
      <c r="AG81" s="20"/>
    </row>
    <row r="82" spans="1:33" ht="15.75" customHeight="1" x14ac:dyDescent="0.2">
      <c r="A82" s="13"/>
      <c r="B82" s="13"/>
      <c r="C82" s="24"/>
      <c r="D82" s="15"/>
      <c r="E82" s="15"/>
      <c r="F82" s="14"/>
      <c r="G82" s="14"/>
      <c r="H82" s="14"/>
      <c r="I82" s="15"/>
      <c r="J82" s="15"/>
      <c r="K82" s="15"/>
      <c r="L82" s="15"/>
      <c r="M82" s="16"/>
      <c r="N82" s="15"/>
      <c r="O82" s="15"/>
      <c r="P82" s="15"/>
      <c r="Q82" s="15"/>
      <c r="R82" s="15"/>
      <c r="S82" s="18"/>
      <c r="T82" s="13"/>
      <c r="U82" s="19"/>
      <c r="V82" s="1"/>
      <c r="W82" s="13"/>
      <c r="X82" s="13"/>
      <c r="Y82" s="13"/>
      <c r="Z82" s="13"/>
      <c r="AA82" s="13"/>
      <c r="AB82" s="13"/>
      <c r="AC82" s="13"/>
      <c r="AD82" s="13"/>
      <c r="AE82" s="20"/>
      <c r="AF82" s="20"/>
      <c r="AG82" s="20"/>
    </row>
    <row r="83" spans="1:33" ht="15.75" customHeight="1" x14ac:dyDescent="0.2">
      <c r="A83" s="13"/>
      <c r="B83" s="13"/>
      <c r="C83" s="24"/>
      <c r="D83" s="15"/>
      <c r="E83" s="15"/>
      <c r="F83" s="14"/>
      <c r="G83" s="14"/>
      <c r="H83" s="14"/>
      <c r="I83" s="15"/>
      <c r="J83" s="15"/>
      <c r="K83" s="15"/>
      <c r="L83" s="15"/>
      <c r="M83" s="16"/>
      <c r="N83" s="15"/>
      <c r="O83" s="15"/>
      <c r="P83" s="15"/>
      <c r="Q83" s="15"/>
      <c r="R83" s="15"/>
      <c r="S83" s="18"/>
      <c r="T83" s="13"/>
      <c r="U83" s="19"/>
      <c r="V83" s="1"/>
      <c r="W83" s="13"/>
      <c r="X83" s="13"/>
      <c r="Y83" s="13"/>
      <c r="Z83" s="13"/>
      <c r="AA83" s="13"/>
      <c r="AB83" s="13"/>
      <c r="AC83" s="13"/>
      <c r="AD83" s="13"/>
      <c r="AE83" s="20"/>
      <c r="AF83" s="20"/>
      <c r="AG83" s="20"/>
    </row>
    <row r="84" spans="1:33" ht="15.75" customHeight="1" x14ac:dyDescent="0.2">
      <c r="A84" s="13"/>
      <c r="B84" s="13"/>
      <c r="C84" s="24"/>
      <c r="D84" s="15"/>
      <c r="E84" s="15"/>
      <c r="F84" s="14"/>
      <c r="G84" s="14"/>
      <c r="H84" s="14"/>
      <c r="I84" s="15"/>
      <c r="J84" s="15"/>
      <c r="K84" s="15"/>
      <c r="L84" s="15"/>
      <c r="M84" s="16"/>
      <c r="N84" s="15"/>
      <c r="O84" s="15"/>
      <c r="P84" s="15"/>
      <c r="Q84" s="15"/>
      <c r="R84" s="15"/>
      <c r="S84" s="18"/>
      <c r="T84" s="13"/>
      <c r="U84" s="19"/>
      <c r="V84" s="1"/>
      <c r="W84" s="13"/>
      <c r="X84" s="13"/>
      <c r="Y84" s="13"/>
      <c r="Z84" s="13"/>
      <c r="AA84" s="13"/>
      <c r="AB84" s="13"/>
      <c r="AC84" s="13"/>
      <c r="AD84" s="13"/>
      <c r="AE84" s="20"/>
      <c r="AF84" s="20"/>
      <c r="AG84" s="20"/>
    </row>
    <row r="85" spans="1:33" ht="15.75" customHeight="1" x14ac:dyDescent="0.2">
      <c r="A85" s="13"/>
      <c r="B85" s="13"/>
      <c r="C85" s="24"/>
      <c r="D85" s="15"/>
      <c r="E85" s="15"/>
      <c r="F85" s="14"/>
      <c r="G85" s="14"/>
      <c r="H85" s="14"/>
      <c r="I85" s="15"/>
      <c r="J85" s="15"/>
      <c r="K85" s="15"/>
      <c r="L85" s="15"/>
      <c r="M85" s="16"/>
      <c r="N85" s="15"/>
      <c r="O85" s="15"/>
      <c r="P85" s="15"/>
      <c r="Q85" s="15"/>
      <c r="R85" s="15"/>
      <c r="S85" s="18"/>
      <c r="T85" s="13"/>
      <c r="U85" s="19"/>
      <c r="V85" s="1"/>
      <c r="W85" s="13"/>
      <c r="X85" s="13"/>
      <c r="Y85" s="13"/>
      <c r="Z85" s="13"/>
      <c r="AA85" s="13"/>
      <c r="AB85" s="13"/>
      <c r="AC85" s="13"/>
      <c r="AD85" s="13"/>
      <c r="AE85" s="20"/>
      <c r="AF85" s="20"/>
      <c r="AG85" s="20"/>
    </row>
    <row r="86" spans="1:33" ht="15.75" customHeight="1" x14ac:dyDescent="0.2">
      <c r="A86" s="13"/>
      <c r="B86" s="13"/>
      <c r="C86" s="24"/>
      <c r="D86" s="15"/>
      <c r="E86" s="15"/>
      <c r="F86" s="14"/>
      <c r="G86" s="14"/>
      <c r="H86" s="14"/>
      <c r="I86" s="15"/>
      <c r="J86" s="15"/>
      <c r="K86" s="15"/>
      <c r="L86" s="15"/>
      <c r="M86" s="16"/>
      <c r="N86" s="15"/>
      <c r="O86" s="15"/>
      <c r="P86" s="15"/>
      <c r="Q86" s="15"/>
      <c r="R86" s="15"/>
      <c r="S86" s="18"/>
      <c r="T86" s="13"/>
      <c r="U86" s="19"/>
      <c r="V86" s="1"/>
      <c r="W86" s="13"/>
      <c r="X86" s="13"/>
      <c r="Y86" s="13"/>
      <c r="Z86" s="13"/>
      <c r="AA86" s="13"/>
      <c r="AB86" s="13"/>
      <c r="AC86" s="13"/>
      <c r="AD86" s="13"/>
      <c r="AE86" s="20"/>
      <c r="AF86" s="20"/>
      <c r="AG86" s="20"/>
    </row>
    <row r="87" spans="1:33" ht="15.75" customHeight="1" x14ac:dyDescent="0.2">
      <c r="A87" s="13"/>
      <c r="B87" s="13"/>
      <c r="C87" s="24"/>
      <c r="D87" s="15"/>
      <c r="E87" s="15"/>
      <c r="F87" s="14"/>
      <c r="G87" s="14"/>
      <c r="H87" s="14"/>
      <c r="I87" s="15"/>
      <c r="J87" s="15"/>
      <c r="K87" s="15"/>
      <c r="L87" s="15"/>
      <c r="M87" s="16"/>
      <c r="N87" s="15"/>
      <c r="O87" s="15"/>
      <c r="P87" s="15"/>
      <c r="Q87" s="15"/>
      <c r="R87" s="15"/>
      <c r="S87" s="18"/>
      <c r="T87" s="13"/>
      <c r="U87" s="19"/>
      <c r="V87" s="1"/>
      <c r="W87" s="13"/>
      <c r="X87" s="13"/>
      <c r="Y87" s="13"/>
      <c r="Z87" s="13"/>
      <c r="AA87" s="13"/>
      <c r="AB87" s="13"/>
      <c r="AC87" s="13"/>
      <c r="AD87" s="13"/>
      <c r="AE87" s="20"/>
      <c r="AF87" s="20"/>
      <c r="AG87" s="20"/>
    </row>
    <row r="88" spans="1:33" ht="15.75" customHeight="1" x14ac:dyDescent="0.2">
      <c r="A88" s="13"/>
      <c r="B88" s="13"/>
      <c r="C88" s="24"/>
      <c r="D88" s="15"/>
      <c r="E88" s="15"/>
      <c r="F88" s="14"/>
      <c r="G88" s="14"/>
      <c r="H88" s="14"/>
      <c r="I88" s="15"/>
      <c r="J88" s="15"/>
      <c r="K88" s="15"/>
      <c r="L88" s="15"/>
      <c r="M88" s="16"/>
      <c r="N88" s="15"/>
      <c r="O88" s="15"/>
      <c r="P88" s="15"/>
      <c r="Q88" s="15"/>
      <c r="R88" s="15"/>
      <c r="S88" s="18"/>
      <c r="T88" s="13"/>
      <c r="U88" s="19"/>
      <c r="V88" s="1"/>
      <c r="W88" s="13"/>
      <c r="X88" s="13"/>
      <c r="Y88" s="13"/>
      <c r="Z88" s="13"/>
      <c r="AA88" s="13"/>
      <c r="AB88" s="13"/>
      <c r="AC88" s="13"/>
      <c r="AD88" s="13"/>
      <c r="AE88" s="20"/>
      <c r="AF88" s="20"/>
      <c r="AG88" s="20"/>
    </row>
    <row r="89" spans="1:33" ht="15.75" customHeight="1" x14ac:dyDescent="0.2">
      <c r="A89" s="13"/>
      <c r="B89" s="13"/>
      <c r="C89" s="24"/>
      <c r="D89" s="15"/>
      <c r="E89" s="15"/>
      <c r="F89" s="14"/>
      <c r="G89" s="14"/>
      <c r="H89" s="14"/>
      <c r="I89" s="15"/>
      <c r="J89" s="15"/>
      <c r="K89" s="15"/>
      <c r="L89" s="15"/>
      <c r="M89" s="16"/>
      <c r="N89" s="15"/>
      <c r="O89" s="15"/>
      <c r="P89" s="15"/>
      <c r="Q89" s="15"/>
      <c r="R89" s="15"/>
      <c r="S89" s="18"/>
      <c r="T89" s="13"/>
      <c r="U89" s="19"/>
      <c r="V89" s="1"/>
      <c r="W89" s="13"/>
      <c r="X89" s="13"/>
      <c r="Y89" s="13"/>
      <c r="Z89" s="13"/>
      <c r="AA89" s="13"/>
      <c r="AB89" s="13"/>
      <c r="AC89" s="13"/>
      <c r="AD89" s="13"/>
      <c r="AE89" s="20"/>
      <c r="AF89" s="20"/>
      <c r="AG89" s="20"/>
    </row>
    <row r="90" spans="1:33" ht="15.75" customHeight="1" x14ac:dyDescent="0.2">
      <c r="A90" s="13"/>
      <c r="B90" s="13"/>
      <c r="C90" s="24"/>
      <c r="D90" s="15"/>
      <c r="E90" s="15"/>
      <c r="F90" s="14"/>
      <c r="G90" s="14"/>
      <c r="H90" s="14"/>
      <c r="I90" s="15"/>
      <c r="J90" s="15"/>
      <c r="K90" s="15"/>
      <c r="L90" s="15"/>
      <c r="M90" s="16"/>
      <c r="N90" s="15"/>
      <c r="O90" s="15"/>
      <c r="P90" s="15"/>
      <c r="Q90" s="15"/>
      <c r="R90" s="15"/>
      <c r="S90" s="18"/>
      <c r="T90" s="13"/>
      <c r="U90" s="19"/>
      <c r="V90" s="1"/>
      <c r="W90" s="13"/>
      <c r="X90" s="13"/>
      <c r="Y90" s="13"/>
      <c r="Z90" s="13"/>
      <c r="AA90" s="13"/>
      <c r="AB90" s="13"/>
      <c r="AC90" s="13"/>
      <c r="AD90" s="13"/>
      <c r="AE90" s="20"/>
      <c r="AF90" s="20"/>
      <c r="AG90" s="20"/>
    </row>
    <row r="91" spans="1:33" ht="15.75" customHeight="1" x14ac:dyDescent="0.2">
      <c r="A91" s="13"/>
      <c r="B91" s="13"/>
      <c r="C91" s="24"/>
      <c r="D91" s="15"/>
      <c r="E91" s="15"/>
      <c r="F91" s="14"/>
      <c r="G91" s="14"/>
      <c r="H91" s="14"/>
      <c r="I91" s="15"/>
      <c r="J91" s="15"/>
      <c r="K91" s="15"/>
      <c r="L91" s="15"/>
      <c r="M91" s="16"/>
      <c r="N91" s="15"/>
      <c r="O91" s="15"/>
      <c r="P91" s="15"/>
      <c r="Q91" s="15"/>
      <c r="R91" s="15"/>
      <c r="S91" s="18"/>
      <c r="T91" s="13"/>
      <c r="U91" s="19"/>
      <c r="V91" s="1"/>
      <c r="W91" s="13"/>
      <c r="X91" s="13"/>
      <c r="Y91" s="13"/>
      <c r="Z91" s="13"/>
      <c r="AA91" s="13"/>
      <c r="AB91" s="13"/>
      <c r="AC91" s="13"/>
      <c r="AD91" s="13"/>
      <c r="AE91" s="20"/>
      <c r="AF91" s="20"/>
      <c r="AG91" s="20"/>
    </row>
    <row r="92" spans="1:33" ht="15.75" customHeight="1" x14ac:dyDescent="0.2">
      <c r="A92" s="13"/>
      <c r="B92" s="13"/>
      <c r="C92" s="24"/>
      <c r="D92" s="15"/>
      <c r="E92" s="15"/>
      <c r="F92" s="14"/>
      <c r="G92" s="14"/>
      <c r="H92" s="14"/>
      <c r="I92" s="15"/>
      <c r="J92" s="15"/>
      <c r="K92" s="15"/>
      <c r="L92" s="15"/>
      <c r="M92" s="16"/>
      <c r="N92" s="15"/>
      <c r="O92" s="15"/>
      <c r="P92" s="15"/>
      <c r="Q92" s="15"/>
      <c r="R92" s="15"/>
      <c r="S92" s="18"/>
      <c r="T92" s="13"/>
      <c r="U92" s="19"/>
      <c r="V92" s="1"/>
      <c r="W92" s="13"/>
      <c r="X92" s="13"/>
      <c r="Y92" s="13"/>
      <c r="Z92" s="13"/>
      <c r="AA92" s="13"/>
      <c r="AB92" s="13"/>
      <c r="AC92" s="13"/>
      <c r="AD92" s="13"/>
      <c r="AE92" s="20"/>
      <c r="AF92" s="20"/>
      <c r="AG92" s="20"/>
    </row>
    <row r="93" spans="1:33" ht="15.75" customHeight="1" x14ac:dyDescent="0.2">
      <c r="A93" s="13"/>
      <c r="B93" s="13"/>
      <c r="C93" s="24"/>
      <c r="D93" s="15"/>
      <c r="E93" s="15"/>
      <c r="F93" s="14"/>
      <c r="G93" s="14"/>
      <c r="H93" s="14"/>
      <c r="I93" s="15"/>
      <c r="J93" s="15"/>
      <c r="K93" s="15"/>
      <c r="L93" s="15"/>
      <c r="M93" s="16"/>
      <c r="N93" s="15"/>
      <c r="O93" s="15"/>
      <c r="P93" s="15"/>
      <c r="Q93" s="15"/>
      <c r="R93" s="15"/>
      <c r="S93" s="18"/>
      <c r="T93" s="13"/>
      <c r="U93" s="19"/>
      <c r="V93" s="1"/>
      <c r="W93" s="13"/>
      <c r="X93" s="13"/>
      <c r="Y93" s="13"/>
      <c r="Z93" s="13"/>
      <c r="AA93" s="13"/>
      <c r="AB93" s="13"/>
      <c r="AC93" s="13"/>
      <c r="AD93" s="13"/>
      <c r="AE93" s="20"/>
      <c r="AF93" s="20"/>
      <c r="AG93" s="20"/>
    </row>
    <row r="94" spans="1:33" ht="15.75" customHeight="1" x14ac:dyDescent="0.2">
      <c r="A94" s="13"/>
      <c r="B94" s="13"/>
      <c r="C94" s="24"/>
      <c r="D94" s="15"/>
      <c r="E94" s="15"/>
      <c r="F94" s="14"/>
      <c r="G94" s="14"/>
      <c r="H94" s="14"/>
      <c r="I94" s="15"/>
      <c r="J94" s="15"/>
      <c r="K94" s="15"/>
      <c r="L94" s="15"/>
      <c r="M94" s="16"/>
      <c r="N94" s="15"/>
      <c r="O94" s="15"/>
      <c r="P94" s="15"/>
      <c r="Q94" s="15"/>
      <c r="R94" s="15"/>
      <c r="S94" s="18"/>
      <c r="T94" s="13"/>
      <c r="U94" s="19"/>
      <c r="V94" s="1"/>
      <c r="W94" s="13"/>
      <c r="X94" s="13"/>
      <c r="Y94" s="13"/>
      <c r="Z94" s="13"/>
      <c r="AA94" s="13"/>
      <c r="AB94" s="13"/>
      <c r="AC94" s="13"/>
      <c r="AD94" s="13"/>
      <c r="AE94" s="20"/>
      <c r="AF94" s="20"/>
      <c r="AG94" s="20"/>
    </row>
    <row r="95" spans="1:33" ht="15.75" customHeight="1" x14ac:dyDescent="0.2">
      <c r="A95" s="13"/>
      <c r="B95" s="13"/>
      <c r="C95" s="15"/>
      <c r="D95" s="15"/>
      <c r="E95" s="15"/>
      <c r="F95" s="14"/>
      <c r="G95" s="14"/>
      <c r="H95" s="15"/>
      <c r="I95" s="15"/>
      <c r="J95" s="15"/>
      <c r="K95" s="15"/>
      <c r="L95" s="15"/>
      <c r="M95" s="15"/>
      <c r="N95" s="15"/>
      <c r="O95" s="15"/>
      <c r="P95" s="15"/>
      <c r="Q95" s="22"/>
      <c r="R95" s="22"/>
      <c r="S95" s="18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20"/>
    </row>
    <row r="96" spans="1:33" ht="15.75" customHeight="1" x14ac:dyDescent="0.2">
      <c r="A96" s="13"/>
      <c r="B96" s="13"/>
      <c r="C96" s="15"/>
      <c r="D96" s="15"/>
      <c r="E96" s="15"/>
      <c r="F96" s="14"/>
      <c r="G96" s="14"/>
      <c r="H96" s="15"/>
      <c r="I96" s="15"/>
      <c r="J96" s="15"/>
      <c r="K96" s="15"/>
      <c r="L96" s="15"/>
      <c r="M96" s="15"/>
      <c r="N96" s="15"/>
      <c r="O96" s="15"/>
      <c r="P96" s="15"/>
      <c r="Q96" s="22"/>
      <c r="R96" s="22"/>
      <c r="S96" s="18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20"/>
    </row>
    <row r="97" spans="1:33" ht="15.75" customHeight="1" x14ac:dyDescent="0.2">
      <c r="A97" s="13"/>
      <c r="B97" s="13"/>
      <c r="C97" s="15"/>
      <c r="D97" s="15"/>
      <c r="E97" s="15"/>
      <c r="F97" s="14"/>
      <c r="G97" s="14"/>
      <c r="H97" s="15"/>
      <c r="I97" s="15"/>
      <c r="J97" s="15"/>
      <c r="K97" s="15"/>
      <c r="L97" s="15"/>
      <c r="M97" s="15"/>
      <c r="N97" s="15"/>
      <c r="O97" s="15"/>
      <c r="P97" s="15"/>
      <c r="Q97" s="22"/>
      <c r="R97" s="22"/>
      <c r="S97" s="18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20"/>
    </row>
    <row r="98" spans="1:33" ht="15.75" customHeight="1" x14ac:dyDescent="0.2">
      <c r="A98" s="13"/>
      <c r="B98" s="13"/>
      <c r="C98" s="15"/>
      <c r="D98" s="15"/>
      <c r="E98" s="15"/>
      <c r="F98" s="14"/>
      <c r="G98" s="14"/>
      <c r="H98" s="15"/>
      <c r="I98" s="15"/>
      <c r="J98" s="15"/>
      <c r="K98" s="15"/>
      <c r="L98" s="15"/>
      <c r="M98" s="15"/>
      <c r="N98" s="15"/>
      <c r="O98" s="15"/>
      <c r="P98" s="15"/>
      <c r="Q98" s="22"/>
      <c r="R98" s="22"/>
      <c r="S98" s="18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20"/>
    </row>
    <row r="99" spans="1:33" ht="15.75" customHeight="1" x14ac:dyDescent="0.2">
      <c r="A99" s="13"/>
      <c r="B99" s="13"/>
      <c r="C99" s="15"/>
      <c r="D99" s="15"/>
      <c r="E99" s="15"/>
      <c r="F99" s="14"/>
      <c r="G99" s="14"/>
      <c r="H99" s="15"/>
      <c r="I99" s="15"/>
      <c r="J99" s="15"/>
      <c r="K99" s="15"/>
      <c r="L99" s="15"/>
      <c r="M99" s="15"/>
      <c r="N99" s="15"/>
      <c r="O99" s="15"/>
      <c r="P99" s="15"/>
      <c r="Q99" s="22"/>
      <c r="R99" s="22"/>
      <c r="S99" s="18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20"/>
    </row>
    <row r="100" spans="1:33" ht="15.75" customHeight="1" x14ac:dyDescent="0.2">
      <c r="A100" s="13"/>
      <c r="B100" s="13"/>
      <c r="C100" s="15"/>
      <c r="D100" s="15"/>
      <c r="E100" s="15"/>
      <c r="F100" s="14"/>
      <c r="G100" s="14"/>
      <c r="H100" s="15"/>
      <c r="I100" s="15"/>
      <c r="J100" s="15"/>
      <c r="K100" s="15"/>
      <c r="L100" s="15"/>
      <c r="M100" s="15"/>
      <c r="N100" s="15"/>
      <c r="O100" s="15"/>
      <c r="P100" s="15"/>
      <c r="Q100" s="22"/>
      <c r="R100" s="22"/>
      <c r="S100" s="18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20"/>
    </row>
    <row r="101" spans="1:33" ht="15.75" customHeight="1" x14ac:dyDescent="0.2">
      <c r="A101" s="13"/>
      <c r="B101" s="13"/>
      <c r="C101" s="15"/>
      <c r="D101" s="15"/>
      <c r="E101" s="15"/>
      <c r="F101" s="14"/>
      <c r="G101" s="14"/>
      <c r="H101" s="15"/>
      <c r="I101" s="15"/>
      <c r="J101" s="15"/>
      <c r="K101" s="15"/>
      <c r="L101" s="15"/>
      <c r="M101" s="15"/>
      <c r="N101" s="15"/>
      <c r="O101" s="15"/>
      <c r="P101" s="15"/>
      <c r="Q101" s="22"/>
      <c r="R101" s="22"/>
      <c r="S101" s="18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20"/>
    </row>
    <row r="102" spans="1:33" ht="15.75" customHeight="1" x14ac:dyDescent="0.2">
      <c r="A102" s="13"/>
      <c r="B102" s="13"/>
      <c r="C102" s="15"/>
      <c r="D102" s="15"/>
      <c r="E102" s="15"/>
      <c r="F102" s="14"/>
      <c r="G102" s="14"/>
      <c r="H102" s="15"/>
      <c r="I102" s="15"/>
      <c r="J102" s="15"/>
      <c r="K102" s="15"/>
      <c r="L102" s="15"/>
      <c r="M102" s="15"/>
      <c r="N102" s="15"/>
      <c r="O102" s="15"/>
      <c r="P102" s="15"/>
      <c r="Q102" s="22"/>
      <c r="R102" s="22"/>
      <c r="S102" s="18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20"/>
    </row>
    <row r="103" spans="1:33" ht="15.75" customHeight="1" x14ac:dyDescent="0.2">
      <c r="A103" s="13"/>
      <c r="B103" s="13"/>
      <c r="C103" s="15"/>
      <c r="D103" s="15"/>
      <c r="E103" s="15"/>
      <c r="F103" s="14"/>
      <c r="G103" s="14"/>
      <c r="H103" s="15"/>
      <c r="I103" s="15"/>
      <c r="J103" s="15"/>
      <c r="K103" s="15"/>
      <c r="L103" s="15"/>
      <c r="M103" s="15"/>
      <c r="N103" s="15"/>
      <c r="O103" s="15"/>
      <c r="P103" s="15"/>
      <c r="Q103" s="22"/>
      <c r="R103" s="22"/>
      <c r="S103" s="18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20"/>
    </row>
    <row r="104" spans="1:33" ht="15.75" customHeight="1" x14ac:dyDescent="0.2">
      <c r="A104" s="13"/>
      <c r="B104" s="13"/>
      <c r="C104" s="15"/>
      <c r="D104" s="15"/>
      <c r="E104" s="15"/>
      <c r="F104" s="14"/>
      <c r="G104" s="14"/>
      <c r="H104" s="15"/>
      <c r="I104" s="15"/>
      <c r="J104" s="15"/>
      <c r="K104" s="15"/>
      <c r="L104" s="15"/>
      <c r="M104" s="15"/>
      <c r="N104" s="15"/>
      <c r="O104" s="15"/>
      <c r="P104" s="15"/>
      <c r="Q104" s="22"/>
      <c r="R104" s="22"/>
      <c r="S104" s="18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20"/>
    </row>
    <row r="105" spans="1:33" ht="15.75" customHeight="1" x14ac:dyDescent="0.2">
      <c r="A105" s="13"/>
      <c r="B105" s="13"/>
      <c r="C105" s="15"/>
      <c r="D105" s="15"/>
      <c r="E105" s="15"/>
      <c r="F105" s="14"/>
      <c r="G105" s="14"/>
      <c r="H105" s="15"/>
      <c r="I105" s="15"/>
      <c r="J105" s="15"/>
      <c r="K105" s="15"/>
      <c r="L105" s="15"/>
      <c r="M105" s="15"/>
      <c r="N105" s="15"/>
      <c r="O105" s="15"/>
      <c r="P105" s="15"/>
      <c r="Q105" s="22"/>
      <c r="R105" s="22"/>
      <c r="S105" s="18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20"/>
    </row>
    <row r="106" spans="1:33" ht="15.75" customHeight="1" x14ac:dyDescent="0.2">
      <c r="A106" s="13"/>
      <c r="B106" s="13"/>
      <c r="C106" s="15"/>
      <c r="D106" s="15"/>
      <c r="E106" s="15"/>
      <c r="F106" s="14"/>
      <c r="G106" s="14"/>
      <c r="H106" s="15"/>
      <c r="I106" s="15"/>
      <c r="J106" s="15"/>
      <c r="K106" s="15"/>
      <c r="L106" s="15"/>
      <c r="M106" s="15"/>
      <c r="N106" s="15"/>
      <c r="O106" s="15"/>
      <c r="P106" s="15"/>
      <c r="Q106" s="22"/>
      <c r="R106" s="22"/>
      <c r="S106" s="18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20"/>
    </row>
    <row r="107" spans="1:33" ht="15.75" customHeight="1" x14ac:dyDescent="0.2">
      <c r="A107" s="13"/>
      <c r="B107" s="13"/>
      <c r="C107" s="15"/>
      <c r="D107" s="15"/>
      <c r="E107" s="15"/>
      <c r="F107" s="14"/>
      <c r="G107" s="14"/>
      <c r="H107" s="15"/>
      <c r="I107" s="15"/>
      <c r="J107" s="15"/>
      <c r="K107" s="15"/>
      <c r="L107" s="15"/>
      <c r="M107" s="15"/>
      <c r="N107" s="15"/>
      <c r="O107" s="15"/>
      <c r="P107" s="15"/>
      <c r="Q107" s="22"/>
      <c r="R107" s="22"/>
      <c r="S107" s="18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20"/>
    </row>
    <row r="108" spans="1:33" ht="15.75" customHeight="1" x14ac:dyDescent="0.2">
      <c r="A108" s="13"/>
      <c r="B108" s="13"/>
      <c r="C108" s="15"/>
      <c r="D108" s="15"/>
      <c r="E108" s="15"/>
      <c r="F108" s="14"/>
      <c r="G108" s="14"/>
      <c r="H108" s="15"/>
      <c r="I108" s="15"/>
      <c r="J108" s="15"/>
      <c r="K108" s="15"/>
      <c r="L108" s="15"/>
      <c r="M108" s="15"/>
      <c r="N108" s="15"/>
      <c r="O108" s="15"/>
      <c r="P108" s="15"/>
      <c r="Q108" s="22"/>
      <c r="R108" s="22"/>
      <c r="S108" s="18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20"/>
    </row>
    <row r="109" spans="1:33" ht="15.75" customHeight="1" x14ac:dyDescent="0.2">
      <c r="A109" s="13"/>
      <c r="B109" s="13"/>
      <c r="C109" s="15"/>
      <c r="D109" s="15"/>
      <c r="E109" s="15"/>
      <c r="F109" s="14"/>
      <c r="G109" s="14"/>
      <c r="H109" s="15"/>
      <c r="I109" s="15"/>
      <c r="J109" s="15"/>
      <c r="K109" s="15"/>
      <c r="L109" s="15"/>
      <c r="M109" s="15"/>
      <c r="N109" s="15"/>
      <c r="O109" s="15"/>
      <c r="P109" s="15"/>
      <c r="Q109" s="22"/>
      <c r="R109" s="22"/>
      <c r="S109" s="18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20"/>
    </row>
    <row r="110" spans="1:33" ht="15.75" customHeight="1" x14ac:dyDescent="0.2">
      <c r="A110" s="13"/>
      <c r="B110" s="13"/>
      <c r="C110" s="15"/>
      <c r="D110" s="15"/>
      <c r="E110" s="15"/>
      <c r="F110" s="14"/>
      <c r="G110" s="14"/>
      <c r="H110" s="15"/>
      <c r="I110" s="15"/>
      <c r="J110" s="15"/>
      <c r="K110" s="15"/>
      <c r="L110" s="15"/>
      <c r="M110" s="15"/>
      <c r="N110" s="15"/>
      <c r="O110" s="15"/>
      <c r="P110" s="15"/>
      <c r="Q110" s="22"/>
      <c r="R110" s="22"/>
      <c r="S110" s="18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20"/>
    </row>
    <row r="111" spans="1:33" ht="15.75" customHeight="1" x14ac:dyDescent="0.2">
      <c r="A111" s="13"/>
      <c r="B111" s="13"/>
      <c r="C111" s="15"/>
      <c r="D111" s="15"/>
      <c r="E111" s="15"/>
      <c r="F111" s="14"/>
      <c r="G111" s="14"/>
      <c r="H111" s="15"/>
      <c r="I111" s="15"/>
      <c r="J111" s="15"/>
      <c r="K111" s="15"/>
      <c r="L111" s="15"/>
      <c r="M111" s="15"/>
      <c r="N111" s="15"/>
      <c r="O111" s="15"/>
      <c r="P111" s="15"/>
      <c r="Q111" s="22"/>
      <c r="R111" s="22"/>
      <c r="S111" s="18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20"/>
    </row>
    <row r="112" spans="1:33" ht="15.75" customHeight="1" x14ac:dyDescent="0.2">
      <c r="A112" s="13"/>
      <c r="B112" s="13"/>
      <c r="C112" s="15"/>
      <c r="D112" s="15"/>
      <c r="E112" s="15"/>
      <c r="F112" s="14"/>
      <c r="G112" s="14"/>
      <c r="H112" s="15"/>
      <c r="I112" s="15"/>
      <c r="J112" s="15"/>
      <c r="K112" s="15"/>
      <c r="L112" s="15"/>
      <c r="M112" s="15"/>
      <c r="N112" s="15"/>
      <c r="O112" s="15"/>
      <c r="P112" s="15"/>
      <c r="Q112" s="22"/>
      <c r="R112" s="22"/>
      <c r="S112" s="18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20"/>
    </row>
    <row r="113" spans="1:33" ht="15.75" customHeight="1" x14ac:dyDescent="0.2">
      <c r="A113" s="13"/>
      <c r="B113" s="13"/>
      <c r="C113" s="15"/>
      <c r="D113" s="15"/>
      <c r="E113" s="15"/>
      <c r="F113" s="14"/>
      <c r="G113" s="14"/>
      <c r="H113" s="15"/>
      <c r="I113" s="15"/>
      <c r="J113" s="15"/>
      <c r="K113" s="15"/>
      <c r="L113" s="15"/>
      <c r="M113" s="15"/>
      <c r="N113" s="15"/>
      <c r="O113" s="15"/>
      <c r="P113" s="15"/>
      <c r="Q113" s="22"/>
      <c r="R113" s="22"/>
      <c r="S113" s="18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20"/>
    </row>
    <row r="114" spans="1:33" ht="15.75" customHeight="1" x14ac:dyDescent="0.2">
      <c r="A114" s="13"/>
      <c r="B114" s="13"/>
      <c r="C114" s="22"/>
      <c r="D114" s="15"/>
      <c r="E114" s="15"/>
      <c r="F114" s="14"/>
      <c r="G114" s="14"/>
      <c r="H114" s="15"/>
      <c r="I114" s="15"/>
      <c r="J114" s="22"/>
      <c r="K114" s="22"/>
      <c r="L114" s="15"/>
      <c r="M114" s="15"/>
      <c r="N114" s="15"/>
      <c r="O114" s="15"/>
      <c r="P114" s="22"/>
      <c r="Q114" s="22"/>
      <c r="R114" s="22"/>
      <c r="S114" s="18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20"/>
    </row>
    <row r="115" spans="1:33" ht="15.75" customHeight="1" x14ac:dyDescent="0.2">
      <c r="A115" s="13"/>
      <c r="B115" s="13"/>
      <c r="C115" s="22"/>
      <c r="D115" s="15"/>
      <c r="E115" s="15"/>
      <c r="F115" s="14"/>
      <c r="G115" s="14"/>
      <c r="H115" s="15"/>
      <c r="I115" s="15"/>
      <c r="J115" s="22"/>
      <c r="K115" s="22"/>
      <c r="L115" s="15"/>
      <c r="M115" s="15"/>
      <c r="N115" s="15"/>
      <c r="O115" s="15"/>
      <c r="P115" s="22"/>
      <c r="Q115" s="22"/>
      <c r="R115" s="22"/>
      <c r="S115" s="18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20"/>
    </row>
    <row r="116" spans="1:33" ht="15.75" customHeight="1" x14ac:dyDescent="0.2">
      <c r="A116" s="13"/>
      <c r="B116" s="13"/>
      <c r="C116" s="22"/>
      <c r="D116" s="15"/>
      <c r="E116" s="15"/>
      <c r="F116" s="14"/>
      <c r="G116" s="14"/>
      <c r="H116" s="15"/>
      <c r="I116" s="15"/>
      <c r="J116" s="22"/>
      <c r="K116" s="22"/>
      <c r="L116" s="15"/>
      <c r="M116" s="15"/>
      <c r="N116" s="15"/>
      <c r="O116" s="15"/>
      <c r="P116" s="22"/>
      <c r="Q116" s="22"/>
      <c r="R116" s="22"/>
      <c r="S116" s="18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20"/>
    </row>
    <row r="117" spans="1:33" ht="15.75" customHeight="1" x14ac:dyDescent="0.2">
      <c r="A117" s="13"/>
      <c r="B117" s="13"/>
      <c r="C117" s="22"/>
      <c r="D117" s="15"/>
      <c r="E117" s="15"/>
      <c r="F117" s="14"/>
      <c r="G117" s="14"/>
      <c r="H117" s="15"/>
      <c r="I117" s="15"/>
      <c r="J117" s="22"/>
      <c r="K117" s="22"/>
      <c r="L117" s="15"/>
      <c r="M117" s="15"/>
      <c r="N117" s="15"/>
      <c r="O117" s="15"/>
      <c r="P117" s="22"/>
      <c r="Q117" s="22"/>
      <c r="R117" s="22"/>
      <c r="S117" s="18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20"/>
    </row>
    <row r="118" spans="1:33" ht="15.75" customHeight="1" x14ac:dyDescent="0.2">
      <c r="A118" s="13"/>
      <c r="B118" s="13"/>
      <c r="C118" s="22"/>
      <c r="D118" s="15"/>
      <c r="E118" s="15"/>
      <c r="F118" s="14"/>
      <c r="G118" s="14"/>
      <c r="H118" s="15"/>
      <c r="I118" s="15"/>
      <c r="J118" s="22"/>
      <c r="K118" s="22"/>
      <c r="L118" s="15"/>
      <c r="M118" s="15"/>
      <c r="N118" s="15"/>
      <c r="O118" s="15"/>
      <c r="P118" s="22"/>
      <c r="Q118" s="22"/>
      <c r="R118" s="22"/>
      <c r="S118" s="18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20"/>
    </row>
    <row r="119" spans="1:33" ht="15.75" customHeight="1" x14ac:dyDescent="0.2">
      <c r="A119" s="13"/>
      <c r="B119" s="13"/>
      <c r="C119" s="22"/>
      <c r="D119" s="15"/>
      <c r="E119" s="15"/>
      <c r="F119" s="14"/>
      <c r="G119" s="14"/>
      <c r="H119" s="15"/>
      <c r="I119" s="15"/>
      <c r="J119" s="22"/>
      <c r="K119" s="22"/>
      <c r="L119" s="15"/>
      <c r="M119" s="15"/>
      <c r="N119" s="15"/>
      <c r="O119" s="15"/>
      <c r="P119" s="22"/>
      <c r="Q119" s="22"/>
      <c r="R119" s="22"/>
      <c r="S119" s="18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20"/>
    </row>
    <row r="120" spans="1:33" ht="15.75" customHeight="1" x14ac:dyDescent="0.2">
      <c r="A120" s="13"/>
      <c r="B120" s="13"/>
      <c r="C120" s="22"/>
      <c r="D120" s="15"/>
      <c r="E120" s="15"/>
      <c r="F120" s="14"/>
      <c r="G120" s="14"/>
      <c r="H120" s="15"/>
      <c r="I120" s="15"/>
      <c r="J120" s="22"/>
      <c r="K120" s="22"/>
      <c r="L120" s="15"/>
      <c r="M120" s="15"/>
      <c r="N120" s="15"/>
      <c r="O120" s="15"/>
      <c r="P120" s="22"/>
      <c r="Q120" s="22"/>
      <c r="R120" s="22"/>
      <c r="S120" s="18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20"/>
    </row>
    <row r="121" spans="1:33" ht="15.75" customHeight="1" x14ac:dyDescent="0.2">
      <c r="A121" s="13"/>
      <c r="B121" s="13"/>
      <c r="C121" s="22"/>
      <c r="D121" s="15"/>
      <c r="E121" s="15"/>
      <c r="F121" s="14"/>
      <c r="G121" s="14"/>
      <c r="H121" s="15"/>
      <c r="I121" s="15"/>
      <c r="J121" s="22"/>
      <c r="K121" s="22"/>
      <c r="L121" s="15"/>
      <c r="M121" s="15"/>
      <c r="N121" s="15"/>
      <c r="O121" s="15"/>
      <c r="P121" s="22"/>
      <c r="Q121" s="22"/>
      <c r="R121" s="22"/>
      <c r="S121" s="18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20"/>
    </row>
    <row r="122" spans="1:33" ht="15.75" customHeight="1" x14ac:dyDescent="0.2">
      <c r="A122" s="13"/>
      <c r="B122" s="13"/>
      <c r="C122" s="22"/>
      <c r="D122" s="15"/>
      <c r="E122" s="15"/>
      <c r="F122" s="14"/>
      <c r="G122" s="14"/>
      <c r="H122" s="15"/>
      <c r="I122" s="15"/>
      <c r="J122" s="22"/>
      <c r="K122" s="22"/>
      <c r="L122" s="15"/>
      <c r="M122" s="15"/>
      <c r="N122" s="15"/>
      <c r="O122" s="15"/>
      <c r="P122" s="22"/>
      <c r="Q122" s="22"/>
      <c r="R122" s="22"/>
      <c r="S122" s="18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20"/>
    </row>
    <row r="123" spans="1:33" ht="15.75" customHeight="1" x14ac:dyDescent="0.2">
      <c r="A123" s="13"/>
      <c r="B123" s="13"/>
      <c r="C123" s="22"/>
      <c r="D123" s="15"/>
      <c r="E123" s="15"/>
      <c r="F123" s="14"/>
      <c r="G123" s="14"/>
      <c r="H123" s="15"/>
      <c r="I123" s="15"/>
      <c r="J123" s="22"/>
      <c r="K123" s="22"/>
      <c r="L123" s="15"/>
      <c r="M123" s="15"/>
      <c r="N123" s="15"/>
      <c r="O123" s="15"/>
      <c r="P123" s="22"/>
      <c r="Q123" s="22"/>
      <c r="R123" s="22"/>
      <c r="S123" s="18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20"/>
    </row>
    <row r="124" spans="1:33" ht="15.75" customHeight="1" x14ac:dyDescent="0.2">
      <c r="A124" s="13"/>
      <c r="B124" s="13"/>
      <c r="C124" s="22"/>
      <c r="D124" s="15"/>
      <c r="E124" s="15"/>
      <c r="F124" s="14"/>
      <c r="G124" s="14"/>
      <c r="H124" s="15"/>
      <c r="I124" s="15"/>
      <c r="J124" s="22"/>
      <c r="K124" s="22"/>
      <c r="L124" s="15"/>
      <c r="M124" s="15"/>
      <c r="N124" s="15"/>
      <c r="O124" s="15"/>
      <c r="P124" s="22"/>
      <c r="Q124" s="22"/>
      <c r="R124" s="22"/>
      <c r="S124" s="18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20"/>
    </row>
    <row r="125" spans="1:33" ht="15.75" customHeight="1" x14ac:dyDescent="0.2">
      <c r="A125" s="13"/>
      <c r="B125" s="13"/>
      <c r="C125" s="22"/>
      <c r="D125" s="15"/>
      <c r="E125" s="15"/>
      <c r="F125" s="14"/>
      <c r="G125" s="14"/>
      <c r="H125" s="15"/>
      <c r="I125" s="15"/>
      <c r="J125" s="22"/>
      <c r="K125" s="22"/>
      <c r="L125" s="15"/>
      <c r="M125" s="15"/>
      <c r="N125" s="15"/>
      <c r="O125" s="15"/>
      <c r="P125" s="22"/>
      <c r="Q125" s="22"/>
      <c r="R125" s="22"/>
      <c r="S125" s="18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20"/>
    </row>
    <row r="126" spans="1:33" ht="15.75" customHeight="1" x14ac:dyDescent="0.2">
      <c r="A126" s="13"/>
      <c r="B126" s="13"/>
      <c r="C126" s="22"/>
      <c r="D126" s="15"/>
      <c r="E126" s="15"/>
      <c r="F126" s="14"/>
      <c r="G126" s="14"/>
      <c r="H126" s="15"/>
      <c r="I126" s="15"/>
      <c r="J126" s="22"/>
      <c r="K126" s="22"/>
      <c r="L126" s="15"/>
      <c r="M126" s="15"/>
      <c r="N126" s="15"/>
      <c r="O126" s="15"/>
      <c r="P126" s="22"/>
      <c r="Q126" s="22"/>
      <c r="R126" s="22"/>
      <c r="S126" s="18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20"/>
    </row>
    <row r="127" spans="1:33" ht="15.75" customHeight="1" x14ac:dyDescent="0.2">
      <c r="A127" s="13"/>
      <c r="B127" s="13"/>
      <c r="C127" s="22"/>
      <c r="D127" s="15"/>
      <c r="E127" s="15"/>
      <c r="F127" s="14"/>
      <c r="G127" s="14"/>
      <c r="H127" s="15"/>
      <c r="I127" s="15"/>
      <c r="J127" s="22"/>
      <c r="K127" s="22"/>
      <c r="L127" s="15"/>
      <c r="M127" s="15"/>
      <c r="N127" s="15"/>
      <c r="O127" s="15"/>
      <c r="P127" s="22"/>
      <c r="Q127" s="22"/>
      <c r="R127" s="22"/>
      <c r="S127" s="18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20"/>
    </row>
    <row r="128" spans="1:33" ht="15.75" customHeight="1" x14ac:dyDescent="0.2">
      <c r="A128" s="13"/>
      <c r="B128" s="13"/>
      <c r="C128" s="22"/>
      <c r="D128" s="15"/>
      <c r="E128" s="15"/>
      <c r="F128" s="14"/>
      <c r="G128" s="14"/>
      <c r="H128" s="15"/>
      <c r="I128" s="15"/>
      <c r="J128" s="22"/>
      <c r="K128" s="22"/>
      <c r="L128" s="15"/>
      <c r="M128" s="15"/>
      <c r="N128" s="15"/>
      <c r="O128" s="15"/>
      <c r="P128" s="22"/>
      <c r="Q128" s="22"/>
      <c r="R128" s="22"/>
      <c r="S128" s="18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20"/>
    </row>
    <row r="129" spans="1:33" ht="15.75" customHeight="1" x14ac:dyDescent="0.2">
      <c r="A129" s="13"/>
      <c r="B129" s="13"/>
      <c r="C129" s="22"/>
      <c r="D129" s="15"/>
      <c r="E129" s="15"/>
      <c r="F129" s="14"/>
      <c r="G129" s="14"/>
      <c r="H129" s="15"/>
      <c r="I129" s="15"/>
      <c r="J129" s="22"/>
      <c r="K129" s="22"/>
      <c r="L129" s="15"/>
      <c r="M129" s="15"/>
      <c r="N129" s="15"/>
      <c r="O129" s="15"/>
      <c r="P129" s="22"/>
      <c r="Q129" s="22"/>
      <c r="R129" s="22"/>
      <c r="S129" s="18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20"/>
    </row>
    <row r="130" spans="1:33" ht="15.75" customHeight="1" x14ac:dyDescent="0.2">
      <c r="A130" s="13"/>
      <c r="B130" s="13"/>
      <c r="C130" s="22"/>
      <c r="D130" s="15"/>
      <c r="E130" s="15"/>
      <c r="F130" s="14"/>
      <c r="G130" s="14"/>
      <c r="H130" s="15"/>
      <c r="I130" s="15"/>
      <c r="J130" s="22"/>
      <c r="K130" s="22"/>
      <c r="L130" s="15"/>
      <c r="M130" s="15"/>
      <c r="N130" s="15"/>
      <c r="O130" s="15"/>
      <c r="P130" s="22"/>
      <c r="Q130" s="22"/>
      <c r="R130" s="22"/>
      <c r="S130" s="18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20"/>
    </row>
    <row r="131" spans="1:33" ht="15.75" customHeight="1" x14ac:dyDescent="0.2">
      <c r="A131" s="13"/>
      <c r="B131" s="13"/>
      <c r="C131" s="22"/>
      <c r="D131" s="15"/>
      <c r="E131" s="15"/>
      <c r="F131" s="14"/>
      <c r="G131" s="14"/>
      <c r="H131" s="15"/>
      <c r="I131" s="15"/>
      <c r="J131" s="22"/>
      <c r="K131" s="22"/>
      <c r="L131" s="15"/>
      <c r="M131" s="15"/>
      <c r="N131" s="15"/>
      <c r="O131" s="15"/>
      <c r="P131" s="22"/>
      <c r="Q131" s="22"/>
      <c r="R131" s="22"/>
      <c r="S131" s="18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20"/>
    </row>
    <row r="132" spans="1:33" ht="15.75" customHeight="1" x14ac:dyDescent="0.2">
      <c r="A132" s="13"/>
      <c r="B132" s="13"/>
      <c r="C132" s="22"/>
      <c r="D132" s="15"/>
      <c r="E132" s="15"/>
      <c r="F132" s="14"/>
      <c r="G132" s="14"/>
      <c r="H132" s="15"/>
      <c r="I132" s="15"/>
      <c r="J132" s="22"/>
      <c r="K132" s="22"/>
      <c r="L132" s="15"/>
      <c r="M132" s="15"/>
      <c r="N132" s="15"/>
      <c r="O132" s="15"/>
      <c r="P132" s="22"/>
      <c r="Q132" s="22"/>
      <c r="R132" s="22"/>
      <c r="S132" s="18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20"/>
    </row>
    <row r="133" spans="1:33" ht="15.75" customHeight="1" x14ac:dyDescent="0.2">
      <c r="A133" s="13"/>
      <c r="B133" s="13"/>
      <c r="C133" s="22"/>
      <c r="D133" s="15"/>
      <c r="E133" s="15"/>
      <c r="F133" s="14"/>
      <c r="G133" s="14"/>
      <c r="H133" s="15"/>
      <c r="I133" s="15"/>
      <c r="J133" s="22"/>
      <c r="K133" s="22"/>
      <c r="L133" s="15"/>
      <c r="M133" s="15"/>
      <c r="N133" s="15"/>
      <c r="O133" s="15"/>
      <c r="P133" s="22"/>
      <c r="Q133" s="22"/>
      <c r="R133" s="22"/>
      <c r="S133" s="18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20"/>
    </row>
    <row r="134" spans="1:33" ht="15.75" customHeight="1" x14ac:dyDescent="0.2">
      <c r="A134" s="13"/>
      <c r="B134" s="13"/>
      <c r="C134" s="22"/>
      <c r="D134" s="15"/>
      <c r="E134" s="15"/>
      <c r="F134" s="14"/>
      <c r="G134" s="14"/>
      <c r="H134" s="15"/>
      <c r="I134" s="15"/>
      <c r="J134" s="22"/>
      <c r="K134" s="22"/>
      <c r="L134" s="15"/>
      <c r="M134" s="15"/>
      <c r="N134" s="15"/>
      <c r="O134" s="15"/>
      <c r="P134" s="22"/>
      <c r="Q134" s="22"/>
      <c r="R134" s="22"/>
      <c r="S134" s="18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20"/>
    </row>
    <row r="135" spans="1:33" ht="15.75" customHeight="1" x14ac:dyDescent="0.2">
      <c r="A135" s="13"/>
      <c r="B135" s="13"/>
      <c r="C135" s="22"/>
      <c r="D135" s="15"/>
      <c r="E135" s="15"/>
      <c r="F135" s="14"/>
      <c r="G135" s="14"/>
      <c r="H135" s="15"/>
      <c r="I135" s="15"/>
      <c r="J135" s="22"/>
      <c r="K135" s="22"/>
      <c r="L135" s="15"/>
      <c r="M135" s="15"/>
      <c r="N135" s="15"/>
      <c r="O135" s="15"/>
      <c r="P135" s="22"/>
      <c r="Q135" s="22"/>
      <c r="R135" s="22"/>
      <c r="S135" s="18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20"/>
    </row>
    <row r="136" spans="1:33" ht="15.75" customHeight="1" x14ac:dyDescent="0.2">
      <c r="A136" s="13"/>
      <c r="B136" s="13"/>
      <c r="C136" s="22"/>
      <c r="D136" s="15"/>
      <c r="E136" s="15"/>
      <c r="F136" s="14"/>
      <c r="G136" s="14"/>
      <c r="H136" s="15"/>
      <c r="I136" s="15"/>
      <c r="J136" s="22"/>
      <c r="K136" s="22"/>
      <c r="L136" s="15"/>
      <c r="M136" s="15"/>
      <c r="N136" s="15"/>
      <c r="O136" s="15"/>
      <c r="P136" s="22"/>
      <c r="Q136" s="22"/>
      <c r="R136" s="22"/>
      <c r="S136" s="18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20"/>
    </row>
    <row r="137" spans="1:33" ht="15.75" customHeight="1" x14ac:dyDescent="0.2">
      <c r="A137" s="13"/>
      <c r="B137" s="13"/>
      <c r="C137" s="22"/>
      <c r="D137" s="15"/>
      <c r="E137" s="15"/>
      <c r="F137" s="14"/>
      <c r="G137" s="14"/>
      <c r="H137" s="15"/>
      <c r="I137" s="15"/>
      <c r="J137" s="22"/>
      <c r="K137" s="22"/>
      <c r="L137" s="15"/>
      <c r="M137" s="15"/>
      <c r="N137" s="15"/>
      <c r="O137" s="15"/>
      <c r="P137" s="22"/>
      <c r="Q137" s="22"/>
      <c r="R137" s="22"/>
      <c r="S137" s="18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20"/>
    </row>
    <row r="138" spans="1:33" ht="15.75" customHeight="1" x14ac:dyDescent="0.2">
      <c r="A138" s="13"/>
      <c r="B138" s="13"/>
      <c r="C138" s="22"/>
      <c r="D138" s="15"/>
      <c r="E138" s="15"/>
      <c r="F138" s="14"/>
      <c r="G138" s="14"/>
      <c r="H138" s="15"/>
      <c r="I138" s="15"/>
      <c r="J138" s="22"/>
      <c r="K138" s="22"/>
      <c r="L138" s="15"/>
      <c r="M138" s="15"/>
      <c r="N138" s="15"/>
      <c r="O138" s="15"/>
      <c r="P138" s="22"/>
      <c r="Q138" s="22"/>
      <c r="R138" s="22"/>
      <c r="S138" s="18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20"/>
    </row>
    <row r="139" spans="1:33" ht="15.75" customHeight="1" x14ac:dyDescent="0.2">
      <c r="A139" s="13"/>
      <c r="B139" s="13"/>
      <c r="C139" s="22"/>
      <c r="D139" s="15"/>
      <c r="E139" s="15"/>
      <c r="F139" s="14"/>
      <c r="G139" s="14"/>
      <c r="H139" s="15"/>
      <c r="I139" s="15"/>
      <c r="J139" s="22"/>
      <c r="K139" s="22"/>
      <c r="L139" s="15"/>
      <c r="M139" s="15"/>
      <c r="N139" s="15"/>
      <c r="O139" s="15"/>
      <c r="P139" s="22"/>
      <c r="Q139" s="22"/>
      <c r="R139" s="22"/>
      <c r="S139" s="18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20"/>
    </row>
    <row r="140" spans="1:33" ht="15.75" customHeight="1" x14ac:dyDescent="0.2">
      <c r="A140" s="13"/>
      <c r="B140" s="13"/>
      <c r="C140" s="22"/>
      <c r="D140" s="15"/>
      <c r="E140" s="15"/>
      <c r="F140" s="14"/>
      <c r="G140" s="14"/>
      <c r="H140" s="15"/>
      <c r="I140" s="15"/>
      <c r="J140" s="22"/>
      <c r="K140" s="22"/>
      <c r="L140" s="15"/>
      <c r="M140" s="15"/>
      <c r="N140" s="15"/>
      <c r="O140" s="15"/>
      <c r="P140" s="22"/>
      <c r="Q140" s="22"/>
      <c r="R140" s="22"/>
      <c r="S140" s="18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20"/>
    </row>
    <row r="141" spans="1:33" ht="15.75" customHeight="1" x14ac:dyDescent="0.2">
      <c r="A141" s="13"/>
      <c r="B141" s="13"/>
      <c r="C141" s="22"/>
      <c r="D141" s="15"/>
      <c r="E141" s="15"/>
      <c r="F141" s="14"/>
      <c r="G141" s="14"/>
      <c r="H141" s="15"/>
      <c r="I141" s="15"/>
      <c r="J141" s="22"/>
      <c r="K141" s="22"/>
      <c r="L141" s="15"/>
      <c r="M141" s="15"/>
      <c r="N141" s="15"/>
      <c r="O141" s="15"/>
      <c r="P141" s="22"/>
      <c r="Q141" s="22"/>
      <c r="R141" s="22"/>
      <c r="S141" s="18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20"/>
    </row>
    <row r="142" spans="1:33" ht="15.75" customHeight="1" x14ac:dyDescent="0.2">
      <c r="A142" s="13"/>
      <c r="B142" s="13"/>
      <c r="C142" s="22"/>
      <c r="D142" s="15"/>
      <c r="E142" s="15"/>
      <c r="F142" s="14"/>
      <c r="G142" s="14"/>
      <c r="H142" s="15"/>
      <c r="I142" s="15"/>
      <c r="J142" s="22"/>
      <c r="K142" s="22"/>
      <c r="L142" s="15"/>
      <c r="M142" s="15"/>
      <c r="N142" s="15"/>
      <c r="O142" s="15"/>
      <c r="P142" s="22"/>
      <c r="Q142" s="22"/>
      <c r="R142" s="22"/>
      <c r="S142" s="18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20"/>
    </row>
    <row r="143" spans="1:33" ht="15.75" customHeight="1" x14ac:dyDescent="0.2">
      <c r="A143" s="13"/>
      <c r="B143" s="13"/>
      <c r="C143" s="22"/>
      <c r="D143" s="15"/>
      <c r="E143" s="15"/>
      <c r="F143" s="14"/>
      <c r="G143" s="14"/>
      <c r="H143" s="15"/>
      <c r="I143" s="15"/>
      <c r="J143" s="22"/>
      <c r="K143" s="22"/>
      <c r="L143" s="15"/>
      <c r="M143" s="15"/>
      <c r="N143" s="15"/>
      <c r="O143" s="15"/>
      <c r="P143" s="22"/>
      <c r="Q143" s="22"/>
      <c r="R143" s="22"/>
      <c r="S143" s="18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20"/>
    </row>
    <row r="144" spans="1:33" ht="15.75" customHeight="1" x14ac:dyDescent="0.2">
      <c r="A144" s="13"/>
      <c r="B144" s="13"/>
      <c r="C144" s="22"/>
      <c r="D144" s="15"/>
      <c r="E144" s="15"/>
      <c r="F144" s="14"/>
      <c r="G144" s="14"/>
      <c r="H144" s="15"/>
      <c r="I144" s="15"/>
      <c r="J144" s="22"/>
      <c r="K144" s="22"/>
      <c r="L144" s="15"/>
      <c r="M144" s="15"/>
      <c r="N144" s="15"/>
      <c r="O144" s="15"/>
      <c r="P144" s="22"/>
      <c r="Q144" s="22"/>
      <c r="R144" s="22"/>
      <c r="S144" s="18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20"/>
    </row>
    <row r="145" spans="1:33" ht="15.75" customHeight="1" x14ac:dyDescent="0.2">
      <c r="A145" s="13"/>
      <c r="B145" s="13"/>
      <c r="C145" s="22"/>
      <c r="D145" s="15"/>
      <c r="E145" s="15"/>
      <c r="F145" s="14"/>
      <c r="G145" s="14"/>
      <c r="H145" s="15"/>
      <c r="I145" s="15"/>
      <c r="J145" s="22"/>
      <c r="K145" s="22"/>
      <c r="L145" s="15"/>
      <c r="M145" s="15"/>
      <c r="N145" s="15"/>
      <c r="O145" s="15"/>
      <c r="P145" s="22"/>
      <c r="Q145" s="22"/>
      <c r="R145" s="22"/>
      <c r="S145" s="18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20"/>
    </row>
    <row r="146" spans="1:33" ht="15.75" customHeight="1" x14ac:dyDescent="0.2">
      <c r="A146" s="13"/>
      <c r="B146" s="13"/>
      <c r="C146" s="22"/>
      <c r="D146" s="15"/>
      <c r="E146" s="15"/>
      <c r="F146" s="14"/>
      <c r="G146" s="14"/>
      <c r="H146" s="15"/>
      <c r="I146" s="15"/>
      <c r="J146" s="22"/>
      <c r="K146" s="22"/>
      <c r="L146" s="15"/>
      <c r="M146" s="15"/>
      <c r="N146" s="15"/>
      <c r="O146" s="15"/>
      <c r="P146" s="22"/>
      <c r="Q146" s="22"/>
      <c r="R146" s="22"/>
      <c r="S146" s="18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20"/>
    </row>
    <row r="147" spans="1:33" ht="15.75" customHeight="1" x14ac:dyDescent="0.2">
      <c r="A147" s="13"/>
      <c r="B147" s="13"/>
      <c r="C147" s="22"/>
      <c r="D147" s="15"/>
      <c r="E147" s="15"/>
      <c r="F147" s="14"/>
      <c r="G147" s="14"/>
      <c r="H147" s="15"/>
      <c r="I147" s="15"/>
      <c r="J147" s="22"/>
      <c r="K147" s="22"/>
      <c r="L147" s="15"/>
      <c r="M147" s="15"/>
      <c r="N147" s="15"/>
      <c r="O147" s="15"/>
      <c r="P147" s="22"/>
      <c r="Q147" s="22"/>
      <c r="R147" s="22"/>
      <c r="S147" s="18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20"/>
    </row>
    <row r="148" spans="1:33" ht="15.75" customHeight="1" x14ac:dyDescent="0.2">
      <c r="A148" s="13"/>
      <c r="B148" s="13"/>
      <c r="C148" s="22"/>
      <c r="D148" s="15"/>
      <c r="E148" s="15"/>
      <c r="F148" s="14"/>
      <c r="G148" s="14"/>
      <c r="H148" s="15"/>
      <c r="I148" s="15"/>
      <c r="J148" s="22"/>
      <c r="K148" s="22"/>
      <c r="L148" s="15"/>
      <c r="M148" s="15"/>
      <c r="N148" s="15"/>
      <c r="O148" s="15"/>
      <c r="P148" s="22"/>
      <c r="Q148" s="22"/>
      <c r="R148" s="22"/>
      <c r="S148" s="18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20"/>
    </row>
    <row r="149" spans="1:33" ht="15.75" customHeight="1" x14ac:dyDescent="0.2">
      <c r="A149" s="13"/>
      <c r="B149" s="13"/>
      <c r="C149" s="22"/>
      <c r="D149" s="15"/>
      <c r="E149" s="15"/>
      <c r="F149" s="14"/>
      <c r="G149" s="14"/>
      <c r="H149" s="15"/>
      <c r="I149" s="15"/>
      <c r="J149" s="22"/>
      <c r="K149" s="22"/>
      <c r="L149" s="15"/>
      <c r="M149" s="15"/>
      <c r="N149" s="15"/>
      <c r="O149" s="15"/>
      <c r="P149" s="22"/>
      <c r="Q149" s="22"/>
      <c r="R149" s="22"/>
      <c r="S149" s="18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20"/>
    </row>
    <row r="150" spans="1:33" ht="15.75" customHeight="1" x14ac:dyDescent="0.2">
      <c r="A150" s="13"/>
      <c r="B150" s="13"/>
      <c r="C150" s="22"/>
      <c r="D150" s="15"/>
      <c r="E150" s="15"/>
      <c r="F150" s="14"/>
      <c r="G150" s="14"/>
      <c r="H150" s="15"/>
      <c r="I150" s="15"/>
      <c r="J150" s="22"/>
      <c r="K150" s="22"/>
      <c r="L150" s="15"/>
      <c r="M150" s="15"/>
      <c r="N150" s="15"/>
      <c r="O150" s="15"/>
      <c r="P150" s="22"/>
      <c r="Q150" s="22"/>
      <c r="R150" s="22"/>
      <c r="S150" s="18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20"/>
    </row>
    <row r="151" spans="1:33" ht="15.75" customHeight="1" x14ac:dyDescent="0.2">
      <c r="A151" s="13"/>
      <c r="B151" s="13"/>
      <c r="C151" s="22"/>
      <c r="D151" s="15"/>
      <c r="E151" s="15"/>
      <c r="F151" s="14"/>
      <c r="G151" s="14"/>
      <c r="H151" s="15"/>
      <c r="I151" s="15"/>
      <c r="J151" s="22"/>
      <c r="K151" s="22"/>
      <c r="L151" s="15"/>
      <c r="M151" s="15"/>
      <c r="N151" s="15"/>
      <c r="O151" s="15"/>
      <c r="P151" s="22"/>
      <c r="Q151" s="22"/>
      <c r="R151" s="22"/>
      <c r="S151" s="18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20"/>
    </row>
    <row r="152" spans="1:33" ht="15.75" customHeight="1" x14ac:dyDescent="0.2">
      <c r="A152" s="13"/>
      <c r="B152" s="13"/>
      <c r="C152" s="22"/>
      <c r="D152" s="15"/>
      <c r="E152" s="15"/>
      <c r="F152" s="14"/>
      <c r="G152" s="14"/>
      <c r="H152" s="15"/>
      <c r="I152" s="15"/>
      <c r="J152" s="22"/>
      <c r="K152" s="22"/>
      <c r="L152" s="15"/>
      <c r="M152" s="15"/>
      <c r="N152" s="15"/>
      <c r="O152" s="15"/>
      <c r="P152" s="22"/>
      <c r="Q152" s="22"/>
      <c r="R152" s="22"/>
      <c r="S152" s="18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20"/>
    </row>
    <row r="153" spans="1:33" ht="15.75" customHeight="1" x14ac:dyDescent="0.2">
      <c r="A153" s="13"/>
      <c r="B153" s="13"/>
      <c r="C153" s="22"/>
      <c r="D153" s="15"/>
      <c r="E153" s="15"/>
      <c r="F153" s="14"/>
      <c r="G153" s="14"/>
      <c r="H153" s="15"/>
      <c r="I153" s="15"/>
      <c r="J153" s="22"/>
      <c r="K153" s="22"/>
      <c r="L153" s="15"/>
      <c r="M153" s="15"/>
      <c r="N153" s="15"/>
      <c r="O153" s="15"/>
      <c r="P153" s="22"/>
      <c r="Q153" s="22"/>
      <c r="R153" s="22"/>
      <c r="S153" s="18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20"/>
    </row>
    <row r="154" spans="1:33" ht="15.75" customHeight="1" x14ac:dyDescent="0.2">
      <c r="A154" s="13"/>
      <c r="B154" s="13"/>
      <c r="C154" s="22"/>
      <c r="D154" s="15"/>
      <c r="E154" s="15"/>
      <c r="F154" s="14"/>
      <c r="G154" s="14"/>
      <c r="H154" s="15"/>
      <c r="I154" s="15"/>
      <c r="J154" s="22"/>
      <c r="K154" s="22"/>
      <c r="L154" s="15"/>
      <c r="M154" s="15"/>
      <c r="N154" s="15"/>
      <c r="O154" s="15"/>
      <c r="P154" s="22"/>
      <c r="Q154" s="22"/>
      <c r="R154" s="22"/>
      <c r="S154" s="18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20"/>
    </row>
    <row r="155" spans="1:33" ht="15.75" customHeight="1" x14ac:dyDescent="0.2">
      <c r="A155" s="13"/>
      <c r="B155" s="13"/>
      <c r="C155" s="22"/>
      <c r="D155" s="15"/>
      <c r="E155" s="15"/>
      <c r="F155" s="14"/>
      <c r="G155" s="14"/>
      <c r="H155" s="15"/>
      <c r="I155" s="15"/>
      <c r="J155" s="22"/>
      <c r="K155" s="22"/>
      <c r="L155" s="15"/>
      <c r="M155" s="15"/>
      <c r="N155" s="15"/>
      <c r="O155" s="15"/>
      <c r="P155" s="22"/>
      <c r="Q155" s="22"/>
      <c r="R155" s="22"/>
      <c r="S155" s="18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20"/>
    </row>
    <row r="156" spans="1:33" ht="15.75" customHeight="1" x14ac:dyDescent="0.2">
      <c r="A156" s="13"/>
      <c r="B156" s="13"/>
      <c r="C156" s="22"/>
      <c r="D156" s="15"/>
      <c r="E156" s="15"/>
      <c r="F156" s="14"/>
      <c r="G156" s="14"/>
      <c r="H156" s="15"/>
      <c r="I156" s="15"/>
      <c r="J156" s="22"/>
      <c r="K156" s="22"/>
      <c r="L156" s="15"/>
      <c r="M156" s="15"/>
      <c r="N156" s="15"/>
      <c r="O156" s="15"/>
      <c r="P156" s="22"/>
      <c r="Q156" s="22"/>
      <c r="R156" s="22"/>
      <c r="S156" s="18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20"/>
    </row>
    <row r="157" spans="1:33" ht="15.75" customHeight="1" x14ac:dyDescent="0.2">
      <c r="A157" s="13"/>
      <c r="B157" s="13"/>
      <c r="C157" s="22"/>
      <c r="D157" s="15"/>
      <c r="E157" s="15"/>
      <c r="F157" s="14"/>
      <c r="G157" s="14"/>
      <c r="H157" s="15"/>
      <c r="I157" s="15"/>
      <c r="J157" s="22"/>
      <c r="K157" s="22"/>
      <c r="L157" s="15"/>
      <c r="M157" s="15"/>
      <c r="N157" s="15"/>
      <c r="O157" s="15"/>
      <c r="P157" s="22"/>
      <c r="Q157" s="22"/>
      <c r="R157" s="22"/>
      <c r="S157" s="18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20"/>
    </row>
    <row r="158" spans="1:33" ht="15.75" customHeight="1" x14ac:dyDescent="0.2">
      <c r="A158" s="13"/>
      <c r="B158" s="13"/>
      <c r="C158" s="22"/>
      <c r="D158" s="15"/>
      <c r="E158" s="15"/>
      <c r="F158" s="14"/>
      <c r="G158" s="14"/>
      <c r="H158" s="15"/>
      <c r="I158" s="15"/>
      <c r="J158" s="22"/>
      <c r="K158" s="22"/>
      <c r="L158" s="15"/>
      <c r="M158" s="15"/>
      <c r="N158" s="15"/>
      <c r="O158" s="15"/>
      <c r="P158" s="22"/>
      <c r="Q158" s="22"/>
      <c r="R158" s="22"/>
      <c r="S158" s="18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20"/>
    </row>
    <row r="159" spans="1:33" ht="15.75" customHeight="1" x14ac:dyDescent="0.2">
      <c r="A159" s="13"/>
      <c r="B159" s="13"/>
      <c r="C159" s="22"/>
      <c r="D159" s="15"/>
      <c r="E159" s="15"/>
      <c r="F159" s="14"/>
      <c r="G159" s="14"/>
      <c r="H159" s="15"/>
      <c r="I159" s="15"/>
      <c r="J159" s="22"/>
      <c r="K159" s="22"/>
      <c r="L159" s="15"/>
      <c r="M159" s="15"/>
      <c r="N159" s="15"/>
      <c r="O159" s="15"/>
      <c r="P159" s="22"/>
      <c r="Q159" s="22"/>
      <c r="R159" s="22"/>
      <c r="S159" s="18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20"/>
    </row>
    <row r="160" spans="1:33" ht="15.75" customHeight="1" x14ac:dyDescent="0.2">
      <c r="A160" s="13"/>
      <c r="B160" s="13"/>
      <c r="C160" s="22"/>
      <c r="D160" s="15"/>
      <c r="E160" s="15"/>
      <c r="F160" s="14"/>
      <c r="G160" s="14"/>
      <c r="H160" s="15"/>
      <c r="I160" s="15"/>
      <c r="J160" s="22"/>
      <c r="K160" s="22"/>
      <c r="L160" s="15"/>
      <c r="M160" s="15"/>
      <c r="N160" s="15"/>
      <c r="O160" s="15"/>
      <c r="P160" s="22"/>
      <c r="Q160" s="22"/>
      <c r="R160" s="22"/>
      <c r="S160" s="18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20"/>
    </row>
    <row r="161" spans="1:33" ht="15.75" customHeight="1" x14ac:dyDescent="0.2">
      <c r="A161" s="13"/>
      <c r="B161" s="13"/>
      <c r="C161" s="22"/>
      <c r="D161" s="15"/>
      <c r="E161" s="15"/>
      <c r="F161" s="14"/>
      <c r="G161" s="14"/>
      <c r="H161" s="15"/>
      <c r="I161" s="15"/>
      <c r="J161" s="22"/>
      <c r="K161" s="22"/>
      <c r="L161" s="15"/>
      <c r="M161" s="15"/>
      <c r="N161" s="15"/>
      <c r="O161" s="15"/>
      <c r="P161" s="22"/>
      <c r="Q161" s="22"/>
      <c r="R161" s="22"/>
      <c r="S161" s="18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20"/>
    </row>
    <row r="162" spans="1:33" ht="15.75" customHeight="1" x14ac:dyDescent="0.2">
      <c r="A162" s="13"/>
      <c r="B162" s="13"/>
      <c r="C162" s="22"/>
      <c r="D162" s="15"/>
      <c r="E162" s="15"/>
      <c r="F162" s="14"/>
      <c r="G162" s="14"/>
      <c r="H162" s="15"/>
      <c r="I162" s="15"/>
      <c r="J162" s="22"/>
      <c r="K162" s="22"/>
      <c r="L162" s="15"/>
      <c r="M162" s="15"/>
      <c r="N162" s="15"/>
      <c r="O162" s="15"/>
      <c r="P162" s="22"/>
      <c r="Q162" s="22"/>
      <c r="R162" s="22"/>
      <c r="S162" s="18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20"/>
    </row>
    <row r="163" spans="1:33" ht="15.75" customHeight="1" x14ac:dyDescent="0.2">
      <c r="A163" s="13"/>
      <c r="B163" s="13"/>
      <c r="C163" s="22"/>
      <c r="D163" s="15"/>
      <c r="E163" s="15"/>
      <c r="F163" s="14"/>
      <c r="G163" s="14"/>
      <c r="H163" s="15"/>
      <c r="I163" s="15"/>
      <c r="J163" s="22"/>
      <c r="K163" s="22"/>
      <c r="L163" s="15"/>
      <c r="M163" s="15"/>
      <c r="N163" s="15"/>
      <c r="O163" s="15"/>
      <c r="P163" s="22"/>
      <c r="Q163" s="22"/>
      <c r="R163" s="22"/>
      <c r="S163" s="18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20"/>
    </row>
    <row r="164" spans="1:33" ht="15.75" customHeight="1" x14ac:dyDescent="0.2">
      <c r="A164" s="13"/>
      <c r="B164" s="13"/>
      <c r="C164" s="22"/>
      <c r="D164" s="15"/>
      <c r="E164" s="15"/>
      <c r="F164" s="14"/>
      <c r="G164" s="14"/>
      <c r="H164" s="15"/>
      <c r="I164" s="15"/>
      <c r="J164" s="22"/>
      <c r="K164" s="22"/>
      <c r="L164" s="15"/>
      <c r="M164" s="15"/>
      <c r="N164" s="15"/>
      <c r="O164" s="15"/>
      <c r="P164" s="22"/>
      <c r="Q164" s="22"/>
      <c r="R164" s="22"/>
      <c r="S164" s="18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20"/>
    </row>
    <row r="165" spans="1:33" ht="15.75" customHeight="1" x14ac:dyDescent="0.2">
      <c r="A165" s="13"/>
      <c r="B165" s="13"/>
      <c r="C165" s="22"/>
      <c r="D165" s="15"/>
      <c r="E165" s="15"/>
      <c r="F165" s="14"/>
      <c r="G165" s="14"/>
      <c r="H165" s="15"/>
      <c r="I165" s="15"/>
      <c r="J165" s="22"/>
      <c r="K165" s="22"/>
      <c r="L165" s="15"/>
      <c r="M165" s="15"/>
      <c r="N165" s="15"/>
      <c r="O165" s="15"/>
      <c r="P165" s="22"/>
      <c r="Q165" s="22"/>
      <c r="R165" s="22"/>
      <c r="S165" s="18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20"/>
    </row>
    <row r="166" spans="1:33" ht="15.75" customHeight="1" x14ac:dyDescent="0.2">
      <c r="A166" s="13"/>
      <c r="B166" s="13"/>
      <c r="C166" s="22"/>
      <c r="D166" s="15"/>
      <c r="E166" s="15"/>
      <c r="F166" s="14"/>
      <c r="G166" s="14"/>
      <c r="H166" s="15"/>
      <c r="I166" s="15"/>
      <c r="J166" s="22"/>
      <c r="K166" s="22"/>
      <c r="L166" s="15"/>
      <c r="M166" s="15"/>
      <c r="N166" s="15"/>
      <c r="O166" s="15"/>
      <c r="P166" s="22"/>
      <c r="Q166" s="22"/>
      <c r="R166" s="22"/>
      <c r="S166" s="18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20"/>
    </row>
    <row r="167" spans="1:33" ht="15.75" customHeight="1" x14ac:dyDescent="0.2">
      <c r="A167" s="13"/>
      <c r="B167" s="13"/>
      <c r="C167" s="22"/>
      <c r="D167" s="15"/>
      <c r="E167" s="15"/>
      <c r="F167" s="14"/>
      <c r="G167" s="14"/>
      <c r="H167" s="15"/>
      <c r="I167" s="15"/>
      <c r="J167" s="22"/>
      <c r="K167" s="22"/>
      <c r="L167" s="15"/>
      <c r="M167" s="15"/>
      <c r="N167" s="15"/>
      <c r="O167" s="15"/>
      <c r="P167" s="22"/>
      <c r="Q167" s="22"/>
      <c r="R167" s="22"/>
      <c r="S167" s="18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20"/>
    </row>
    <row r="168" spans="1:33" ht="15.75" customHeight="1" x14ac:dyDescent="0.2">
      <c r="A168" s="13"/>
      <c r="B168" s="13"/>
      <c r="C168" s="22"/>
      <c r="D168" s="15"/>
      <c r="E168" s="15"/>
      <c r="F168" s="14"/>
      <c r="G168" s="14"/>
      <c r="H168" s="15"/>
      <c r="I168" s="15"/>
      <c r="J168" s="22"/>
      <c r="K168" s="22"/>
      <c r="L168" s="15"/>
      <c r="M168" s="15"/>
      <c r="N168" s="15"/>
      <c r="O168" s="15"/>
      <c r="P168" s="22"/>
      <c r="Q168" s="22"/>
      <c r="R168" s="22"/>
      <c r="S168" s="18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20"/>
    </row>
    <row r="169" spans="1:33" ht="15.75" customHeight="1" x14ac:dyDescent="0.2">
      <c r="A169" s="13"/>
      <c r="B169" s="13"/>
      <c r="C169" s="22"/>
      <c r="D169" s="15"/>
      <c r="E169" s="15"/>
      <c r="F169" s="14"/>
      <c r="G169" s="14"/>
      <c r="H169" s="15"/>
      <c r="I169" s="15"/>
      <c r="J169" s="22"/>
      <c r="K169" s="22"/>
      <c r="L169" s="15"/>
      <c r="M169" s="15"/>
      <c r="N169" s="15"/>
      <c r="O169" s="15"/>
      <c r="P169" s="22"/>
      <c r="Q169" s="22"/>
      <c r="R169" s="22"/>
      <c r="S169" s="18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20"/>
    </row>
    <row r="170" spans="1:33" ht="15.75" customHeight="1" x14ac:dyDescent="0.2">
      <c r="A170" s="13"/>
      <c r="B170" s="13"/>
      <c r="C170" s="22"/>
      <c r="D170" s="15"/>
      <c r="E170" s="15"/>
      <c r="F170" s="14"/>
      <c r="G170" s="14"/>
      <c r="H170" s="15"/>
      <c r="I170" s="15"/>
      <c r="J170" s="22"/>
      <c r="K170" s="22"/>
      <c r="L170" s="15"/>
      <c r="M170" s="15"/>
      <c r="N170" s="15"/>
      <c r="O170" s="15"/>
      <c r="P170" s="22"/>
      <c r="Q170" s="22"/>
      <c r="R170" s="22"/>
      <c r="S170" s="18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20"/>
    </row>
    <row r="171" spans="1:33" ht="15.75" customHeight="1" x14ac:dyDescent="0.2">
      <c r="A171" s="13"/>
      <c r="B171" s="13"/>
      <c r="C171" s="22"/>
      <c r="D171" s="15"/>
      <c r="E171" s="15"/>
      <c r="F171" s="14"/>
      <c r="G171" s="14"/>
      <c r="H171" s="15"/>
      <c r="I171" s="15"/>
      <c r="J171" s="22"/>
      <c r="K171" s="22"/>
      <c r="L171" s="15"/>
      <c r="M171" s="15"/>
      <c r="N171" s="15"/>
      <c r="O171" s="15"/>
      <c r="P171" s="22"/>
      <c r="Q171" s="22"/>
      <c r="R171" s="22"/>
      <c r="S171" s="18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20"/>
    </row>
    <row r="172" spans="1:33" ht="15.75" customHeight="1" x14ac:dyDescent="0.2">
      <c r="A172" s="13"/>
      <c r="B172" s="13"/>
      <c r="C172" s="22"/>
      <c r="D172" s="15"/>
      <c r="E172" s="15"/>
      <c r="F172" s="14"/>
      <c r="G172" s="14"/>
      <c r="H172" s="15"/>
      <c r="I172" s="15"/>
      <c r="J172" s="22"/>
      <c r="K172" s="22"/>
      <c r="L172" s="15"/>
      <c r="M172" s="15"/>
      <c r="N172" s="15"/>
      <c r="O172" s="15"/>
      <c r="P172" s="22"/>
      <c r="Q172" s="22"/>
      <c r="R172" s="22"/>
      <c r="S172" s="18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20"/>
    </row>
    <row r="173" spans="1:33" ht="15.75" customHeight="1" x14ac:dyDescent="0.2">
      <c r="A173" s="13"/>
      <c r="B173" s="13"/>
      <c r="C173" s="22"/>
      <c r="D173" s="15"/>
      <c r="E173" s="15"/>
      <c r="F173" s="14"/>
      <c r="G173" s="14"/>
      <c r="H173" s="15"/>
      <c r="I173" s="15"/>
      <c r="J173" s="22"/>
      <c r="K173" s="22"/>
      <c r="L173" s="15"/>
      <c r="M173" s="15"/>
      <c r="N173" s="15"/>
      <c r="O173" s="15"/>
      <c r="P173" s="22"/>
      <c r="Q173" s="22"/>
      <c r="R173" s="22"/>
      <c r="S173" s="18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20"/>
    </row>
    <row r="174" spans="1:33" ht="15.75" customHeight="1" x14ac:dyDescent="0.2">
      <c r="A174" s="13"/>
      <c r="B174" s="13"/>
      <c r="C174" s="22"/>
      <c r="D174" s="15"/>
      <c r="E174" s="15"/>
      <c r="F174" s="14"/>
      <c r="G174" s="14"/>
      <c r="H174" s="15"/>
      <c r="I174" s="15"/>
      <c r="J174" s="22"/>
      <c r="K174" s="22"/>
      <c r="L174" s="15"/>
      <c r="M174" s="15"/>
      <c r="N174" s="15"/>
      <c r="O174" s="15"/>
      <c r="P174" s="22"/>
      <c r="Q174" s="22"/>
      <c r="R174" s="22"/>
      <c r="S174" s="18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20"/>
    </row>
    <row r="175" spans="1:33" ht="15.75" customHeight="1" x14ac:dyDescent="0.2">
      <c r="A175" s="13"/>
      <c r="B175" s="13"/>
      <c r="C175" s="22"/>
      <c r="D175" s="15"/>
      <c r="E175" s="15"/>
      <c r="F175" s="14"/>
      <c r="G175" s="14"/>
      <c r="H175" s="15"/>
      <c r="I175" s="15"/>
      <c r="J175" s="22"/>
      <c r="K175" s="22"/>
      <c r="L175" s="15"/>
      <c r="M175" s="15"/>
      <c r="N175" s="15"/>
      <c r="O175" s="15"/>
      <c r="P175" s="22"/>
      <c r="Q175" s="22"/>
      <c r="R175" s="22"/>
      <c r="S175" s="18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20"/>
    </row>
    <row r="176" spans="1:33" ht="15.75" customHeight="1" x14ac:dyDescent="0.2">
      <c r="A176" s="13"/>
      <c r="B176" s="13"/>
      <c r="C176" s="22"/>
      <c r="D176" s="15"/>
      <c r="E176" s="15"/>
      <c r="F176" s="14"/>
      <c r="G176" s="14"/>
      <c r="H176" s="15"/>
      <c r="I176" s="15"/>
      <c r="J176" s="22"/>
      <c r="K176" s="22"/>
      <c r="L176" s="15"/>
      <c r="M176" s="15"/>
      <c r="N176" s="15"/>
      <c r="O176" s="15"/>
      <c r="P176" s="22"/>
      <c r="Q176" s="22"/>
      <c r="R176" s="22"/>
      <c r="S176" s="18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20"/>
    </row>
    <row r="177" spans="1:33" ht="15.75" customHeight="1" x14ac:dyDescent="0.2">
      <c r="A177" s="13"/>
      <c r="B177" s="13"/>
      <c r="C177" s="22"/>
      <c r="D177" s="15"/>
      <c r="E177" s="15"/>
      <c r="F177" s="14"/>
      <c r="G177" s="14"/>
      <c r="H177" s="15"/>
      <c r="I177" s="15"/>
      <c r="J177" s="22"/>
      <c r="K177" s="22"/>
      <c r="L177" s="15"/>
      <c r="M177" s="15"/>
      <c r="N177" s="15"/>
      <c r="O177" s="15"/>
      <c r="P177" s="22"/>
      <c r="Q177" s="22"/>
      <c r="R177" s="22"/>
      <c r="S177" s="18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20"/>
    </row>
    <row r="178" spans="1:33" ht="15.75" customHeight="1" x14ac:dyDescent="0.2">
      <c r="A178" s="13"/>
      <c r="B178" s="13"/>
      <c r="C178" s="22"/>
      <c r="D178" s="15"/>
      <c r="E178" s="15"/>
      <c r="F178" s="14"/>
      <c r="G178" s="14"/>
      <c r="H178" s="15"/>
      <c r="I178" s="15"/>
      <c r="J178" s="22"/>
      <c r="K178" s="22"/>
      <c r="L178" s="15"/>
      <c r="M178" s="15"/>
      <c r="N178" s="15"/>
      <c r="O178" s="15"/>
      <c r="P178" s="22"/>
      <c r="Q178" s="22"/>
      <c r="R178" s="22"/>
      <c r="S178" s="18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20"/>
    </row>
    <row r="179" spans="1:33" ht="15.75" customHeight="1" x14ac:dyDescent="0.2">
      <c r="A179" s="13"/>
      <c r="B179" s="13"/>
      <c r="C179" s="22"/>
      <c r="D179" s="15"/>
      <c r="E179" s="15"/>
      <c r="F179" s="14"/>
      <c r="G179" s="14"/>
      <c r="H179" s="15"/>
      <c r="I179" s="15"/>
      <c r="J179" s="22"/>
      <c r="K179" s="22"/>
      <c r="L179" s="15"/>
      <c r="M179" s="15"/>
      <c r="N179" s="15"/>
      <c r="O179" s="15"/>
      <c r="P179" s="22"/>
      <c r="Q179" s="22"/>
      <c r="R179" s="22"/>
      <c r="S179" s="18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20"/>
    </row>
    <row r="180" spans="1:33" ht="15.75" customHeight="1" x14ac:dyDescent="0.2">
      <c r="A180" s="13"/>
      <c r="B180" s="13"/>
      <c r="C180" s="22"/>
      <c r="D180" s="15"/>
      <c r="E180" s="15"/>
      <c r="F180" s="14"/>
      <c r="G180" s="14"/>
      <c r="H180" s="15"/>
      <c r="I180" s="15"/>
      <c r="J180" s="22"/>
      <c r="K180" s="22"/>
      <c r="L180" s="15"/>
      <c r="M180" s="15"/>
      <c r="N180" s="15"/>
      <c r="O180" s="15"/>
      <c r="P180" s="22"/>
      <c r="Q180" s="22"/>
      <c r="R180" s="22"/>
      <c r="S180" s="18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20"/>
    </row>
    <row r="181" spans="1:33" ht="15.75" customHeight="1" x14ac:dyDescent="0.2">
      <c r="A181" s="13"/>
      <c r="B181" s="13"/>
      <c r="C181" s="22"/>
      <c r="D181" s="15"/>
      <c r="E181" s="15"/>
      <c r="F181" s="14"/>
      <c r="G181" s="14"/>
      <c r="H181" s="15"/>
      <c r="I181" s="15"/>
      <c r="J181" s="22"/>
      <c r="K181" s="22"/>
      <c r="L181" s="15"/>
      <c r="M181" s="15"/>
      <c r="N181" s="15"/>
      <c r="O181" s="15"/>
      <c r="P181" s="22"/>
      <c r="Q181" s="22"/>
      <c r="R181" s="22"/>
      <c r="S181" s="18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20"/>
    </row>
    <row r="182" spans="1:33" ht="15.75" customHeight="1" x14ac:dyDescent="0.2">
      <c r="A182" s="13"/>
      <c r="B182" s="13"/>
      <c r="C182" s="22"/>
      <c r="D182" s="15"/>
      <c r="E182" s="15"/>
      <c r="F182" s="14"/>
      <c r="G182" s="14"/>
      <c r="H182" s="15"/>
      <c r="I182" s="15"/>
      <c r="J182" s="22"/>
      <c r="K182" s="22"/>
      <c r="L182" s="15"/>
      <c r="M182" s="15"/>
      <c r="N182" s="15"/>
      <c r="O182" s="15"/>
      <c r="P182" s="22"/>
      <c r="Q182" s="22"/>
      <c r="R182" s="22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20"/>
    </row>
    <row r="183" spans="1:33" ht="15.75" customHeight="1" x14ac:dyDescent="0.2">
      <c r="A183" s="13"/>
      <c r="B183" s="13"/>
      <c r="C183" s="22"/>
      <c r="D183" s="15"/>
      <c r="E183" s="15"/>
      <c r="F183" s="14"/>
      <c r="G183" s="14"/>
      <c r="H183" s="15"/>
      <c r="I183" s="15"/>
      <c r="J183" s="22"/>
      <c r="K183" s="22"/>
      <c r="L183" s="15"/>
      <c r="M183" s="15"/>
      <c r="N183" s="15"/>
      <c r="O183" s="15"/>
      <c r="P183" s="22"/>
      <c r="Q183" s="22"/>
      <c r="R183" s="22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20"/>
    </row>
    <row r="184" spans="1:33" ht="15.75" customHeight="1" x14ac:dyDescent="0.2">
      <c r="A184" s="13"/>
      <c r="B184" s="13"/>
      <c r="C184" s="22"/>
      <c r="D184" s="15"/>
      <c r="E184" s="15"/>
      <c r="F184" s="14"/>
      <c r="G184" s="14"/>
      <c r="H184" s="15"/>
      <c r="I184" s="15"/>
      <c r="J184" s="22"/>
      <c r="K184" s="22"/>
      <c r="L184" s="15"/>
      <c r="M184" s="15"/>
      <c r="N184" s="15"/>
      <c r="O184" s="15"/>
      <c r="P184" s="22"/>
      <c r="Q184" s="22"/>
      <c r="R184" s="22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20"/>
    </row>
    <row r="185" spans="1:33" ht="15.75" customHeight="1" x14ac:dyDescent="0.2">
      <c r="A185" s="13"/>
      <c r="B185" s="13"/>
      <c r="C185" s="22"/>
      <c r="D185" s="15"/>
      <c r="E185" s="15"/>
      <c r="F185" s="14"/>
      <c r="G185" s="14"/>
      <c r="H185" s="15"/>
      <c r="I185" s="15"/>
      <c r="J185" s="22"/>
      <c r="K185" s="22"/>
      <c r="L185" s="15"/>
      <c r="M185" s="15"/>
      <c r="N185" s="15"/>
      <c r="O185" s="15"/>
      <c r="P185" s="22"/>
      <c r="Q185" s="22"/>
      <c r="R185" s="22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20"/>
    </row>
    <row r="186" spans="1:33" ht="15.75" customHeight="1" x14ac:dyDescent="0.2">
      <c r="A186" s="13"/>
      <c r="B186" s="13"/>
      <c r="C186" s="22"/>
      <c r="D186" s="15"/>
      <c r="E186" s="15"/>
      <c r="F186" s="14"/>
      <c r="G186" s="14"/>
      <c r="H186" s="15"/>
      <c r="I186" s="15"/>
      <c r="J186" s="22"/>
      <c r="K186" s="22"/>
      <c r="L186" s="15"/>
      <c r="M186" s="15"/>
      <c r="N186" s="15"/>
      <c r="O186" s="15"/>
      <c r="P186" s="22"/>
      <c r="Q186" s="22"/>
      <c r="R186" s="22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20"/>
    </row>
    <row r="187" spans="1:33" ht="15.75" customHeight="1" x14ac:dyDescent="0.2">
      <c r="A187" s="13"/>
      <c r="B187" s="13"/>
      <c r="C187" s="22"/>
      <c r="D187" s="15"/>
      <c r="E187" s="15"/>
      <c r="F187" s="14"/>
      <c r="G187" s="14"/>
      <c r="H187" s="15"/>
      <c r="I187" s="15"/>
      <c r="J187" s="22"/>
      <c r="K187" s="22"/>
      <c r="L187" s="15"/>
      <c r="M187" s="15"/>
      <c r="N187" s="15"/>
      <c r="O187" s="15"/>
      <c r="P187" s="22"/>
      <c r="Q187" s="22"/>
      <c r="R187" s="22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20"/>
    </row>
    <row r="188" spans="1:33" ht="15.75" customHeight="1" x14ac:dyDescent="0.2">
      <c r="A188" s="13"/>
      <c r="B188" s="13"/>
      <c r="C188" s="22"/>
      <c r="D188" s="15"/>
      <c r="E188" s="15"/>
      <c r="F188" s="14"/>
      <c r="G188" s="14"/>
      <c r="H188" s="15"/>
      <c r="I188" s="15"/>
      <c r="J188" s="22"/>
      <c r="K188" s="22"/>
      <c r="L188" s="15"/>
      <c r="M188" s="15"/>
      <c r="N188" s="15"/>
      <c r="O188" s="15"/>
      <c r="P188" s="22"/>
      <c r="Q188" s="22"/>
      <c r="R188" s="22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20"/>
    </row>
    <row r="189" spans="1:33" ht="15.75" customHeight="1" x14ac:dyDescent="0.2">
      <c r="A189" s="13"/>
      <c r="B189" s="13"/>
      <c r="C189" s="22"/>
      <c r="D189" s="15"/>
      <c r="E189" s="15"/>
      <c r="F189" s="14"/>
      <c r="G189" s="14"/>
      <c r="H189" s="15"/>
      <c r="I189" s="15"/>
      <c r="J189" s="22"/>
      <c r="K189" s="22"/>
      <c r="L189" s="15"/>
      <c r="M189" s="15"/>
      <c r="N189" s="15"/>
      <c r="O189" s="15"/>
      <c r="P189" s="22"/>
      <c r="Q189" s="22"/>
      <c r="R189" s="22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20"/>
    </row>
    <row r="190" spans="1:33" ht="15.75" customHeight="1" x14ac:dyDescent="0.2">
      <c r="A190" s="13"/>
      <c r="B190" s="13"/>
      <c r="C190" s="22"/>
      <c r="D190" s="15"/>
      <c r="E190" s="15"/>
      <c r="F190" s="14"/>
      <c r="G190" s="14"/>
      <c r="H190" s="15"/>
      <c r="I190" s="15"/>
      <c r="J190" s="22"/>
      <c r="K190" s="22"/>
      <c r="L190" s="15"/>
      <c r="M190" s="15"/>
      <c r="N190" s="15"/>
      <c r="O190" s="15"/>
      <c r="P190" s="22"/>
      <c r="Q190" s="22"/>
      <c r="R190" s="22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20"/>
    </row>
    <row r="191" spans="1:33" ht="15.75" customHeight="1" x14ac:dyDescent="0.2">
      <c r="A191" s="13"/>
      <c r="B191" s="13"/>
      <c r="C191" s="22"/>
      <c r="D191" s="15"/>
      <c r="E191" s="15"/>
      <c r="F191" s="14"/>
      <c r="G191" s="14"/>
      <c r="H191" s="15"/>
      <c r="I191" s="15"/>
      <c r="J191" s="22"/>
      <c r="K191" s="22"/>
      <c r="L191" s="15"/>
      <c r="M191" s="15"/>
      <c r="N191" s="15"/>
      <c r="O191" s="15"/>
      <c r="P191" s="22"/>
      <c r="Q191" s="22"/>
      <c r="R191" s="22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20"/>
    </row>
    <row r="192" spans="1:33" ht="15.75" customHeight="1" x14ac:dyDescent="0.2">
      <c r="A192" s="13"/>
      <c r="B192" s="13"/>
      <c r="C192" s="22"/>
      <c r="D192" s="15"/>
      <c r="E192" s="15"/>
      <c r="F192" s="14"/>
      <c r="G192" s="14"/>
      <c r="H192" s="15"/>
      <c r="I192" s="15"/>
      <c r="J192" s="22"/>
      <c r="K192" s="22"/>
      <c r="L192" s="15"/>
      <c r="M192" s="15"/>
      <c r="N192" s="15"/>
      <c r="O192" s="15"/>
      <c r="P192" s="22"/>
      <c r="Q192" s="22"/>
      <c r="R192" s="22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20"/>
    </row>
    <row r="193" spans="1:33" ht="15.75" customHeight="1" x14ac:dyDescent="0.2">
      <c r="A193" s="13"/>
      <c r="B193" s="13"/>
      <c r="C193" s="22"/>
      <c r="D193" s="15"/>
      <c r="E193" s="15"/>
      <c r="F193" s="14"/>
      <c r="G193" s="14"/>
      <c r="H193" s="15"/>
      <c r="I193" s="15"/>
      <c r="J193" s="22"/>
      <c r="K193" s="22"/>
      <c r="L193" s="15"/>
      <c r="M193" s="15"/>
      <c r="N193" s="15"/>
      <c r="O193" s="15"/>
      <c r="P193" s="22"/>
      <c r="Q193" s="22"/>
      <c r="R193" s="22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20"/>
    </row>
    <row r="194" spans="1:33" ht="15.75" customHeight="1" x14ac:dyDescent="0.2">
      <c r="A194" s="13"/>
      <c r="B194" s="13"/>
      <c r="C194" s="22"/>
      <c r="D194" s="15"/>
      <c r="E194" s="15"/>
      <c r="F194" s="14"/>
      <c r="G194" s="14"/>
      <c r="H194" s="15"/>
      <c r="I194" s="15"/>
      <c r="J194" s="22"/>
      <c r="K194" s="22"/>
      <c r="L194" s="15"/>
      <c r="M194" s="15"/>
      <c r="N194" s="15"/>
      <c r="O194" s="15"/>
      <c r="P194" s="22"/>
      <c r="Q194" s="22"/>
      <c r="R194" s="22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20"/>
    </row>
    <row r="195" spans="1:33" ht="15.75" customHeight="1" x14ac:dyDescent="0.2">
      <c r="C195" s="22"/>
      <c r="D195" s="15"/>
      <c r="E195" s="15"/>
      <c r="F195" s="14"/>
      <c r="G195" s="14"/>
      <c r="H195" s="15"/>
      <c r="I195" s="15"/>
      <c r="J195" s="22"/>
      <c r="K195" s="22"/>
      <c r="L195" s="15"/>
      <c r="M195" s="15"/>
      <c r="N195" s="15"/>
      <c r="O195" s="15"/>
      <c r="P195" s="22"/>
      <c r="Q195" s="22"/>
      <c r="R195" s="22"/>
      <c r="AG195" s="20"/>
    </row>
    <row r="196" spans="1:33" ht="15.75" customHeight="1" x14ac:dyDescent="0.2">
      <c r="C196" s="22"/>
      <c r="D196" s="15"/>
      <c r="E196" s="15"/>
      <c r="F196" s="14"/>
      <c r="G196" s="14"/>
      <c r="H196" s="15"/>
      <c r="I196" s="15"/>
      <c r="J196" s="22"/>
      <c r="K196" s="22"/>
      <c r="L196" s="15"/>
      <c r="M196" s="15"/>
      <c r="N196" s="15"/>
      <c r="O196" s="15"/>
      <c r="P196" s="22"/>
      <c r="Q196" s="22"/>
      <c r="R196" s="22"/>
      <c r="AG196" s="20"/>
    </row>
    <row r="197" spans="1:33" ht="15.75" customHeight="1" x14ac:dyDescent="0.2">
      <c r="C197" s="22"/>
      <c r="D197" s="22"/>
      <c r="E197" s="22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</row>
    <row r="198" spans="1:33" ht="15.75" customHeight="1" x14ac:dyDescent="0.2">
      <c r="C198" s="22"/>
      <c r="D198" s="22"/>
      <c r="E198" s="22"/>
      <c r="F198" s="22"/>
      <c r="G198" s="22"/>
      <c r="H198" s="22"/>
      <c r="I198" s="22"/>
      <c r="J198" s="22"/>
      <c r="K198" s="22"/>
      <c r="L198" s="22"/>
      <c r="M198" s="22"/>
      <c r="N198" s="22"/>
      <c r="O198" s="22"/>
      <c r="P198" s="22"/>
      <c r="Q198" s="22"/>
      <c r="R198" s="22"/>
    </row>
    <row r="199" spans="1:33" ht="15.75" customHeight="1" x14ac:dyDescent="0.2">
      <c r="C199" s="22"/>
      <c r="D199" s="22"/>
      <c r="E199" s="22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</row>
    <row r="200" spans="1:33" ht="15.75" customHeight="1" x14ac:dyDescent="0.2">
      <c r="C200" s="22"/>
      <c r="D200" s="22"/>
      <c r="E200" s="22"/>
      <c r="F200" s="22"/>
      <c r="G200" s="22"/>
      <c r="H200" s="22"/>
      <c r="I200" s="22"/>
      <c r="J200" s="22"/>
      <c r="K200" s="22"/>
      <c r="L200" s="22"/>
      <c r="M200" s="22"/>
      <c r="N200" s="22"/>
      <c r="O200" s="22"/>
      <c r="P200" s="22"/>
      <c r="Q200" s="22"/>
      <c r="R200" s="22"/>
    </row>
    <row r="201" spans="1:33" ht="15.75" customHeight="1" x14ac:dyDescent="0.2">
      <c r="C201" s="22"/>
      <c r="D201" s="22"/>
      <c r="E201" s="22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</row>
    <row r="202" spans="1:33" ht="15.75" customHeight="1" x14ac:dyDescent="0.2">
      <c r="C202" s="22"/>
      <c r="D202" s="22"/>
      <c r="E202" s="22"/>
      <c r="F202" s="22"/>
      <c r="G202" s="22"/>
      <c r="H202" s="22"/>
      <c r="I202" s="22"/>
      <c r="J202" s="22"/>
      <c r="K202" s="22"/>
      <c r="L202" s="22"/>
      <c r="M202" s="22"/>
      <c r="N202" s="22"/>
      <c r="O202" s="22"/>
      <c r="P202" s="22"/>
      <c r="Q202" s="22"/>
      <c r="R202" s="22"/>
    </row>
    <row r="203" spans="1:33" ht="15.75" customHeight="1" x14ac:dyDescent="0.2">
      <c r="C203" s="22"/>
      <c r="D203" s="22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</row>
    <row r="204" spans="1:33" ht="15.75" customHeight="1" x14ac:dyDescent="0.2">
      <c r="C204" s="22"/>
      <c r="D204" s="22"/>
      <c r="E204" s="22"/>
      <c r="F204" s="22"/>
      <c r="G204" s="22"/>
      <c r="H204" s="22"/>
      <c r="I204" s="22"/>
      <c r="J204" s="22"/>
      <c r="K204" s="22"/>
      <c r="L204" s="22"/>
      <c r="M204" s="22"/>
      <c r="N204" s="22"/>
      <c r="O204" s="22"/>
      <c r="P204" s="22"/>
      <c r="Q204" s="22"/>
      <c r="R204" s="22"/>
    </row>
    <row r="205" spans="1:33" ht="15.75" customHeight="1" x14ac:dyDescent="0.2">
      <c r="C205" s="22"/>
      <c r="D205" s="22"/>
      <c r="E205" s="22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</row>
    <row r="206" spans="1:33" ht="15.75" customHeight="1" x14ac:dyDescent="0.2">
      <c r="C206" s="22"/>
      <c r="D206" s="22"/>
      <c r="E206" s="22"/>
      <c r="F206" s="22"/>
      <c r="G206" s="22"/>
      <c r="H206" s="22"/>
      <c r="I206" s="22"/>
      <c r="J206" s="22"/>
      <c r="K206" s="22"/>
      <c r="L206" s="22"/>
      <c r="M206" s="22"/>
      <c r="N206" s="22"/>
      <c r="O206" s="22"/>
      <c r="P206" s="22"/>
      <c r="Q206" s="22"/>
      <c r="R206" s="22"/>
    </row>
    <row r="207" spans="1:33" ht="15.75" customHeight="1" x14ac:dyDescent="0.2">
      <c r="C207" s="22"/>
      <c r="D207" s="22"/>
      <c r="E207" s="22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</row>
    <row r="208" spans="1:33" ht="15.75" customHeight="1" x14ac:dyDescent="0.2">
      <c r="C208" s="22"/>
      <c r="D208" s="22"/>
      <c r="E208" s="22"/>
      <c r="F208" s="22"/>
      <c r="G208" s="22"/>
      <c r="H208" s="22"/>
      <c r="I208" s="22"/>
      <c r="J208" s="22"/>
      <c r="K208" s="22"/>
      <c r="L208" s="22"/>
      <c r="M208" s="22"/>
      <c r="N208" s="22"/>
      <c r="O208" s="22"/>
      <c r="P208" s="22"/>
      <c r="Q208" s="22"/>
      <c r="R208" s="22"/>
    </row>
    <row r="209" spans="3:18" ht="15.75" customHeight="1" x14ac:dyDescent="0.2">
      <c r="C209" s="22"/>
      <c r="D209" s="22"/>
      <c r="E209" s="22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</row>
    <row r="210" spans="3:18" ht="15.75" customHeight="1" x14ac:dyDescent="0.2">
      <c r="C210" s="22"/>
      <c r="D210" s="22"/>
      <c r="E210" s="22"/>
      <c r="F210" s="22"/>
      <c r="G210" s="22"/>
      <c r="H210" s="22"/>
      <c r="I210" s="22"/>
      <c r="J210" s="22"/>
      <c r="K210" s="22"/>
      <c r="L210" s="22"/>
      <c r="M210" s="22"/>
      <c r="N210" s="22"/>
      <c r="O210" s="22"/>
      <c r="P210" s="22"/>
      <c r="Q210" s="22"/>
      <c r="R210" s="22"/>
    </row>
    <row r="211" spans="3:18" ht="15.75" customHeight="1" x14ac:dyDescent="0.2">
      <c r="C211" s="22"/>
      <c r="D211" s="22"/>
      <c r="E211" s="22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</row>
    <row r="212" spans="3:18" ht="15.75" customHeight="1" x14ac:dyDescent="0.2">
      <c r="C212" s="22"/>
      <c r="D212" s="22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  <c r="R212" s="22"/>
    </row>
    <row r="213" spans="3:18" ht="15.75" customHeight="1" x14ac:dyDescent="0.2">
      <c r="C213" s="22"/>
      <c r="D213" s="22"/>
      <c r="E213" s="22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</row>
    <row r="214" spans="3:18" ht="15.75" customHeight="1" x14ac:dyDescent="0.2">
      <c r="C214" s="22"/>
      <c r="D214" s="22"/>
      <c r="E214" s="22"/>
      <c r="F214" s="22"/>
      <c r="G214" s="22"/>
      <c r="H214" s="22"/>
      <c r="I214" s="22"/>
      <c r="J214" s="22"/>
      <c r="K214" s="22"/>
      <c r="L214" s="22"/>
      <c r="M214" s="22"/>
      <c r="N214" s="22"/>
      <c r="O214" s="22"/>
      <c r="P214" s="22"/>
      <c r="Q214" s="22"/>
      <c r="R214" s="22"/>
    </row>
    <row r="215" spans="3:18" ht="15.75" customHeight="1" x14ac:dyDescent="0.2">
      <c r="C215" s="22"/>
      <c r="D215" s="22"/>
      <c r="E215" s="22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</row>
    <row r="216" spans="3:18" ht="15.75" customHeight="1" x14ac:dyDescent="0.2">
      <c r="C216" s="22"/>
      <c r="D216" s="22"/>
      <c r="E216" s="22"/>
      <c r="F216" s="22"/>
      <c r="G216" s="22"/>
      <c r="H216" s="22"/>
      <c r="I216" s="22"/>
      <c r="J216" s="22"/>
      <c r="K216" s="22"/>
      <c r="L216" s="22"/>
      <c r="M216" s="22"/>
      <c r="N216" s="22"/>
      <c r="O216" s="22"/>
      <c r="P216" s="22"/>
      <c r="Q216" s="22"/>
      <c r="R216" s="22"/>
    </row>
    <row r="217" spans="3:18" ht="15.75" customHeight="1" x14ac:dyDescent="0.2">
      <c r="C217" s="22"/>
      <c r="D217" s="22"/>
      <c r="E217" s="22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</row>
    <row r="218" spans="3:18" ht="15.75" customHeight="1" x14ac:dyDescent="0.2">
      <c r="C218" s="22"/>
      <c r="D218" s="22"/>
      <c r="E218" s="22"/>
      <c r="F218" s="22"/>
      <c r="G218" s="22"/>
      <c r="H218" s="22"/>
      <c r="I218" s="22"/>
      <c r="J218" s="22"/>
      <c r="K218" s="22"/>
      <c r="L218" s="22"/>
      <c r="M218" s="22"/>
      <c r="N218" s="22"/>
      <c r="O218" s="22"/>
      <c r="P218" s="22"/>
      <c r="Q218" s="22"/>
      <c r="R218" s="22"/>
    </row>
    <row r="219" spans="3:18" ht="15.75" customHeight="1" x14ac:dyDescent="0.2">
      <c r="C219" s="22"/>
      <c r="D219" s="22"/>
      <c r="E219" s="22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</row>
    <row r="220" spans="3:18" ht="15.75" customHeight="1" x14ac:dyDescent="0.2">
      <c r="C220" s="22"/>
      <c r="D220" s="22"/>
      <c r="E220" s="22"/>
      <c r="F220" s="22"/>
      <c r="G220" s="22"/>
      <c r="H220" s="22"/>
      <c r="I220" s="22"/>
      <c r="J220" s="22"/>
      <c r="K220" s="22"/>
      <c r="L220" s="22"/>
      <c r="M220" s="22"/>
      <c r="N220" s="22"/>
      <c r="O220" s="22"/>
      <c r="P220" s="22"/>
      <c r="Q220" s="22"/>
      <c r="R220" s="22"/>
    </row>
    <row r="221" spans="3:18" ht="15.75" customHeight="1" x14ac:dyDescent="0.15"/>
    <row r="222" spans="3:18" ht="15.75" customHeight="1" x14ac:dyDescent="0.15"/>
    <row r="223" spans="3:18" ht="15.75" customHeight="1" x14ac:dyDescent="0.15"/>
    <row r="224" spans="3:18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AG1000"/>
  <sheetViews>
    <sheetView tabSelected="1" workbookViewId="0">
      <pane xSplit="2" ySplit="3" topLeftCell="C4" activePane="bottomRight" state="frozen"/>
      <selection activeCell="C4" sqref="C4:XFD31"/>
      <selection pane="topRight" activeCell="C4" sqref="C4:XFD31"/>
      <selection pane="bottomLeft" activeCell="C4" sqref="C4:XFD31"/>
      <selection pane="bottomRight" activeCell="C4" sqref="C4:XFD31"/>
    </sheetView>
  </sheetViews>
  <sheetFormatPr baseColWidth="10" defaultColWidth="14.5" defaultRowHeight="15" customHeight="1" x14ac:dyDescent="0.15"/>
  <cols>
    <col min="1" max="1" width="14.83203125" customWidth="1"/>
    <col min="2" max="2" width="23.832031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6.83203125" customWidth="1"/>
    <col min="16" max="16" width="11" customWidth="1"/>
    <col min="17" max="18" width="8.5" customWidth="1"/>
    <col min="19" max="19" width="8.33203125" customWidth="1"/>
    <col min="20" max="20" width="11.5" customWidth="1"/>
    <col min="21" max="21" width="13.33203125" customWidth="1"/>
    <col min="22" max="22" width="13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29" t="str">
        <f ca="1">IFERROR(__xludf.DUMMYFUNCTION("IFERROR(VLOOKUP(B2,IMPORTRANGE(""https://docs.google.com/spreadsheets/d/1x0DhHglkXKoEBOD2MBsuK_EyIr1ouxD2ftIpqOYFa-k/edit?usp=sharing"",""OllieShops-SKU-Specific Info!B1:BJ7000""),4,FALSE),"""")"),"Square Tissue Box Cover 2 Pack - Rustic White Wood Tissue Holders")</f>
        <v>Square Tissue Box Cover 2 Pack - Rustic White Wood Tissue Holders</v>
      </c>
      <c r="B1" s="30"/>
      <c r="C1" s="31" t="s">
        <v>0</v>
      </c>
      <c r="D1" s="33" t="s">
        <v>1</v>
      </c>
      <c r="E1" s="33" t="s">
        <v>2</v>
      </c>
      <c r="F1" s="35" t="s">
        <v>3</v>
      </c>
      <c r="G1" s="35" t="s">
        <v>4</v>
      </c>
      <c r="H1" s="36" t="s">
        <v>5</v>
      </c>
      <c r="I1" s="33" t="s">
        <v>6</v>
      </c>
      <c r="J1" s="33" t="s">
        <v>7</v>
      </c>
      <c r="K1" s="33" t="s">
        <v>8</v>
      </c>
      <c r="L1" s="33" t="s">
        <v>9</v>
      </c>
      <c r="M1" s="40" t="s">
        <v>10</v>
      </c>
      <c r="N1" s="41" t="s">
        <v>11</v>
      </c>
      <c r="O1" s="33" t="s">
        <v>12</v>
      </c>
      <c r="P1" s="33" t="s">
        <v>13</v>
      </c>
      <c r="Q1" s="33" t="s">
        <v>14</v>
      </c>
      <c r="R1" s="33" t="s">
        <v>15</v>
      </c>
      <c r="S1" s="47" t="s">
        <v>16</v>
      </c>
      <c r="T1" s="42" t="s">
        <v>17</v>
      </c>
      <c r="U1" s="42" t="s">
        <v>18</v>
      </c>
      <c r="V1" s="42" t="s">
        <v>19</v>
      </c>
      <c r="W1" s="42" t="s">
        <v>20</v>
      </c>
      <c r="X1" s="42" t="s">
        <v>21</v>
      </c>
      <c r="Y1" s="42" t="s">
        <v>22</v>
      </c>
      <c r="Z1" s="42" t="s">
        <v>23</v>
      </c>
      <c r="AA1" s="42" t="s">
        <v>24</v>
      </c>
      <c r="AB1" s="42" t="s">
        <v>25</v>
      </c>
      <c r="AC1" s="42" t="s">
        <v>26</v>
      </c>
      <c r="AD1" s="44" t="s">
        <v>27</v>
      </c>
      <c r="AE1" s="45" t="s">
        <v>28</v>
      </c>
      <c r="AF1" s="46" t="s">
        <v>29</v>
      </c>
      <c r="AG1" s="45" t="s">
        <v>30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IFERROR(__xludf.DUMMYFUNCTION("IFERROR(VLOOKUP(B2,IMPORTRANGE(""https://docs.google.com/spreadsheets/d/1x0DhHglkXKoEBOD2MBsuK_EyIr1ouxD2ftIpqOYFa-k/edit?usp=sharing"",""OllieShops-SKU-Specific Info!B1:BJ7000""),3,FALSE),"""")"),"B07QHKPZ9Y")</f>
        <v>B07QHKPZ9Y</v>
      </c>
      <c r="B2" s="3" t="s">
        <v>135</v>
      </c>
      <c r="C2" s="32"/>
      <c r="D2" s="34"/>
      <c r="E2" s="32"/>
      <c r="F2" s="34"/>
      <c r="G2" s="34"/>
      <c r="H2" s="37"/>
      <c r="I2" s="34"/>
      <c r="J2" s="34"/>
      <c r="K2" s="37"/>
      <c r="L2" s="37"/>
      <c r="M2" s="37"/>
      <c r="N2" s="34"/>
      <c r="O2" s="34"/>
      <c r="P2" s="32"/>
      <c r="Q2" s="34"/>
      <c r="R2" s="34"/>
      <c r="S2" s="30"/>
      <c r="T2" s="30"/>
      <c r="U2" s="43"/>
      <c r="V2" s="43"/>
      <c r="W2" s="30"/>
      <c r="X2" s="30"/>
      <c r="Y2" s="30"/>
      <c r="Z2" s="30"/>
      <c r="AA2" s="43"/>
      <c r="AB2" s="43"/>
      <c r="AC2" s="43"/>
      <c r="AD2" s="43"/>
      <c r="AE2" s="30"/>
      <c r="AF2" s="30"/>
      <c r="AG2" s="30"/>
    </row>
    <row r="3" spans="1:33" ht="16" x14ac:dyDescent="0.15">
      <c r="A3" s="38" t="s">
        <v>32</v>
      </c>
      <c r="B3" s="39"/>
      <c r="C3" s="4">
        <f>((AE31+AF31)/0.85)*-1</f>
        <v>14.763565098039214</v>
      </c>
      <c r="D3" s="5">
        <f>SUM(D4:D99763)</f>
        <v>37</v>
      </c>
      <c r="E3" s="5"/>
      <c r="F3" s="6">
        <f t="shared" ref="F3:G3" si="0">SUM(F4:F99763)</f>
        <v>961.63000000000011</v>
      </c>
      <c r="G3" s="6">
        <f t="shared" si="0"/>
        <v>0</v>
      </c>
      <c r="H3" s="7">
        <f>G3/F3*-1</f>
        <v>0</v>
      </c>
      <c r="I3" s="8">
        <f>J3/F3</f>
        <v>0.34265644069499757</v>
      </c>
      <c r="J3" s="6">
        <f>SUM(J4:J99763)</f>
        <v>329.50871306553057</v>
      </c>
      <c r="K3" s="6">
        <f>J3/D3</f>
        <v>8.9056408936629889</v>
      </c>
      <c r="L3" s="5"/>
      <c r="M3" s="9"/>
      <c r="N3" s="10"/>
      <c r="O3" s="5" t="str">
        <f ca="1">IFERROR(__xludf.DUMMYFUNCTION("IFERROR(VLOOKUP(B2,IMPORTRANGE(""https://docs.google.com/spreadsheets/d/1owCo6kL_VFQ5nPTdNogErmCBLjNiktT1m3SzTrxu3R0/edit#gid=2146806407"",""Ollie Shops - Compiled!b1:g5000""),2,FALSE),"""")"),"")</f>
        <v/>
      </c>
      <c r="P3" s="5"/>
      <c r="Q3" s="11"/>
      <c r="R3" s="11"/>
      <c r="S3" s="23"/>
      <c r="T3" s="10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10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10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5">
        <f>SUM(W4:W99763)</f>
        <v>0</v>
      </c>
      <c r="X3" s="7">
        <f>AVERAGE(X4:X99763)</f>
        <v>0</v>
      </c>
      <c r="Y3" s="6">
        <f>ROUND(AVERAGE(Y4:Y99763),2)</f>
        <v>0</v>
      </c>
      <c r="Z3" s="5"/>
      <c r="AA3" s="5"/>
      <c r="AB3" s="5"/>
      <c r="AC3" s="5"/>
      <c r="AD3" s="5"/>
      <c r="AE3" s="12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Info!B2:BZ7000""),36,false)),"""")*-1"),-0.830225386666666)</f>
        <v>-0.83022538666666601</v>
      </c>
      <c r="AG3" s="6">
        <f>SUM(AG4:AG99763)</f>
        <v>0</v>
      </c>
    </row>
    <row r="4" spans="1:33" s="52" customFormat="1" ht="15.75" hidden="1" customHeight="1" x14ac:dyDescent="0.2">
      <c r="A4" s="13" t="s">
        <v>33</v>
      </c>
      <c r="B4" s="13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48"/>
      <c r="T4" s="48"/>
      <c r="U4" s="49"/>
      <c r="V4" s="54"/>
      <c r="W4" s="48"/>
      <c r="X4" s="48"/>
      <c r="Y4" s="48"/>
      <c r="Z4" s="48"/>
      <c r="AA4" s="48"/>
      <c r="AB4" s="51"/>
      <c r="AC4" s="48"/>
      <c r="AD4" s="48"/>
      <c r="AE4" s="48"/>
      <c r="AF4" s="48"/>
      <c r="AG4" s="48"/>
    </row>
    <row r="5" spans="1:33" s="52" customFormat="1" ht="15.75" hidden="1" customHeight="1" x14ac:dyDescent="0.2">
      <c r="A5" s="13" t="s">
        <v>34</v>
      </c>
      <c r="B5" s="13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48"/>
      <c r="T5" s="48"/>
      <c r="U5" s="49"/>
      <c r="V5" s="54"/>
      <c r="W5" s="48"/>
      <c r="X5" s="48"/>
      <c r="Y5" s="48"/>
      <c r="Z5" s="48"/>
      <c r="AA5" s="48"/>
      <c r="AB5" s="51"/>
      <c r="AC5" s="48"/>
      <c r="AD5" s="48"/>
      <c r="AE5" s="48"/>
      <c r="AF5" s="48"/>
      <c r="AG5" s="48"/>
    </row>
    <row r="6" spans="1:33" s="52" customFormat="1" ht="15.75" hidden="1" customHeight="1" x14ac:dyDescent="0.2">
      <c r="A6" s="13" t="s">
        <v>35</v>
      </c>
      <c r="B6" s="13"/>
      <c r="C6" s="17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48"/>
      <c r="T6" s="48"/>
      <c r="U6" s="49"/>
      <c r="V6" s="54"/>
      <c r="W6" s="48"/>
      <c r="X6" s="48"/>
      <c r="Y6" s="48"/>
      <c r="Z6" s="48"/>
      <c r="AA6" s="48"/>
      <c r="AB6" s="51"/>
      <c r="AC6" s="48"/>
      <c r="AD6" s="48"/>
      <c r="AE6" s="48"/>
      <c r="AF6" s="48"/>
      <c r="AG6" s="48"/>
    </row>
    <row r="7" spans="1:33" s="52" customFormat="1" ht="15.75" hidden="1" customHeight="1" x14ac:dyDescent="0.2">
      <c r="A7" s="13" t="s">
        <v>36</v>
      </c>
      <c r="B7" s="13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48"/>
      <c r="T7" s="48"/>
      <c r="U7" s="49"/>
      <c r="V7" s="54"/>
      <c r="W7" s="48"/>
      <c r="X7" s="48"/>
      <c r="Y7" s="48"/>
      <c r="Z7" s="48"/>
      <c r="AA7" s="48"/>
      <c r="AB7" s="51"/>
      <c r="AC7" s="48"/>
      <c r="AD7" s="48"/>
      <c r="AE7" s="48"/>
      <c r="AF7" s="48"/>
      <c r="AG7" s="48"/>
    </row>
    <row r="8" spans="1:33" s="52" customFormat="1" ht="15.75" hidden="1" customHeight="1" x14ac:dyDescent="0.2">
      <c r="A8" s="13" t="s">
        <v>37</v>
      </c>
      <c r="B8" s="13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48"/>
      <c r="T8" s="48"/>
      <c r="U8" s="49"/>
      <c r="V8" s="54"/>
      <c r="W8" s="48"/>
      <c r="X8" s="48"/>
      <c r="Y8" s="48"/>
      <c r="Z8" s="48"/>
      <c r="AA8" s="48"/>
      <c r="AB8" s="51"/>
      <c r="AC8" s="48"/>
      <c r="AD8" s="48"/>
      <c r="AE8" s="48"/>
      <c r="AF8" s="48"/>
      <c r="AG8" s="48"/>
    </row>
    <row r="9" spans="1:33" s="52" customFormat="1" ht="15.75" hidden="1" customHeight="1" x14ac:dyDescent="0.2">
      <c r="A9" s="13" t="s">
        <v>38</v>
      </c>
      <c r="B9" s="13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48"/>
      <c r="T9" s="48"/>
      <c r="U9" s="49"/>
      <c r="V9" s="54"/>
      <c r="W9" s="48"/>
      <c r="X9" s="48"/>
      <c r="Y9" s="48"/>
      <c r="Z9" s="48"/>
      <c r="AA9" s="48"/>
      <c r="AB9" s="51"/>
      <c r="AC9" s="48"/>
      <c r="AD9" s="48"/>
      <c r="AE9" s="48"/>
      <c r="AF9" s="48"/>
      <c r="AG9" s="48"/>
    </row>
    <row r="10" spans="1:33" s="52" customFormat="1" ht="15.75" hidden="1" customHeight="1" x14ac:dyDescent="0.2">
      <c r="A10" s="13" t="s">
        <v>39</v>
      </c>
      <c r="B10" s="13"/>
      <c r="C10" s="17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48"/>
      <c r="T10" s="48"/>
      <c r="U10" s="49"/>
      <c r="V10" s="54"/>
      <c r="W10" s="48"/>
      <c r="X10" s="48"/>
      <c r="Y10" s="48"/>
      <c r="Z10" s="48"/>
      <c r="AA10" s="48"/>
      <c r="AB10" s="51"/>
      <c r="AC10" s="48"/>
      <c r="AD10" s="48"/>
      <c r="AE10" s="48"/>
      <c r="AF10" s="48"/>
      <c r="AG10" s="48"/>
    </row>
    <row r="11" spans="1:33" s="52" customFormat="1" ht="15.75" hidden="1" customHeight="1" x14ac:dyDescent="0.2">
      <c r="A11" s="13" t="s">
        <v>40</v>
      </c>
      <c r="B11" s="13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48"/>
      <c r="T11" s="48"/>
      <c r="U11" s="49"/>
      <c r="V11" s="54"/>
      <c r="W11" s="48"/>
      <c r="X11" s="48"/>
      <c r="Y11" s="48"/>
      <c r="Z11" s="48"/>
      <c r="AA11" s="48"/>
      <c r="AB11" s="51"/>
      <c r="AC11" s="48"/>
      <c r="AD11" s="48"/>
      <c r="AE11" s="48"/>
      <c r="AF11" s="48"/>
      <c r="AG11" s="48"/>
    </row>
    <row r="12" spans="1:33" s="52" customFormat="1" ht="15.75" hidden="1" customHeight="1" x14ac:dyDescent="0.2">
      <c r="A12" s="13" t="s">
        <v>41</v>
      </c>
      <c r="B12" s="13"/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48"/>
      <c r="T12" s="48"/>
      <c r="U12" s="49"/>
      <c r="V12" s="54"/>
      <c r="W12" s="48"/>
      <c r="X12" s="48"/>
      <c r="Y12" s="48"/>
      <c r="Z12" s="48"/>
      <c r="AA12" s="48"/>
      <c r="AB12" s="51"/>
      <c r="AC12" s="48"/>
      <c r="AD12" s="48"/>
      <c r="AE12" s="48"/>
      <c r="AF12" s="48"/>
      <c r="AG12" s="48"/>
    </row>
    <row r="13" spans="1:33" s="52" customFormat="1" ht="15.75" hidden="1" customHeight="1" x14ac:dyDescent="0.2">
      <c r="A13" s="13" t="s">
        <v>42</v>
      </c>
      <c r="B13" s="13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48"/>
      <c r="T13" s="48"/>
      <c r="U13" s="49"/>
      <c r="V13" s="54"/>
      <c r="W13" s="48"/>
      <c r="X13" s="48"/>
      <c r="Y13" s="48"/>
      <c r="Z13" s="48"/>
      <c r="AA13" s="48"/>
      <c r="AB13" s="51"/>
      <c r="AC13" s="48"/>
      <c r="AD13" s="48"/>
      <c r="AE13" s="48"/>
      <c r="AF13" s="48"/>
      <c r="AG13" s="48"/>
    </row>
    <row r="14" spans="1:33" s="52" customFormat="1" ht="15.75" hidden="1" customHeight="1" x14ac:dyDescent="0.2">
      <c r="A14" s="13" t="s">
        <v>43</v>
      </c>
      <c r="B14" s="13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48"/>
      <c r="T14" s="48"/>
      <c r="U14" s="49"/>
      <c r="V14" s="54"/>
      <c r="W14" s="48"/>
      <c r="X14" s="48"/>
      <c r="Y14" s="48"/>
      <c r="Z14" s="48"/>
      <c r="AA14" s="48"/>
      <c r="AB14" s="51"/>
      <c r="AC14" s="48"/>
      <c r="AD14" s="48"/>
      <c r="AE14" s="48"/>
      <c r="AF14" s="48"/>
      <c r="AG14" s="48"/>
    </row>
    <row r="15" spans="1:33" s="52" customFormat="1" ht="15.75" hidden="1" customHeight="1" x14ac:dyDescent="0.2">
      <c r="A15" s="13" t="s">
        <v>44</v>
      </c>
      <c r="B15" s="13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48"/>
      <c r="T15" s="48"/>
      <c r="U15" s="49"/>
      <c r="V15" s="54"/>
      <c r="W15" s="48"/>
      <c r="X15" s="48"/>
      <c r="Y15" s="48"/>
      <c r="Z15" s="48"/>
      <c r="AA15" s="48"/>
      <c r="AB15" s="51"/>
      <c r="AC15" s="48"/>
      <c r="AD15" s="48"/>
      <c r="AE15" s="48"/>
      <c r="AF15" s="48"/>
      <c r="AG15" s="48"/>
    </row>
    <row r="16" spans="1:33" s="52" customFormat="1" ht="15.75" hidden="1" customHeight="1" x14ac:dyDescent="0.2">
      <c r="A16" s="13" t="s">
        <v>45</v>
      </c>
      <c r="B16" s="13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48"/>
      <c r="T16" s="48"/>
      <c r="U16" s="49"/>
      <c r="V16" s="54"/>
      <c r="W16" s="48"/>
      <c r="X16" s="48"/>
      <c r="Y16" s="48"/>
      <c r="Z16" s="48"/>
      <c r="AA16" s="48"/>
      <c r="AB16" s="51"/>
      <c r="AC16" s="48"/>
      <c r="AD16" s="48"/>
      <c r="AE16" s="48"/>
      <c r="AF16" s="48"/>
      <c r="AG16" s="48"/>
    </row>
    <row r="17" spans="1:33" s="52" customFormat="1" ht="15.75" hidden="1" customHeight="1" x14ac:dyDescent="0.2">
      <c r="A17" s="13" t="s">
        <v>46</v>
      </c>
      <c r="B17" s="13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48"/>
      <c r="T17" s="48"/>
      <c r="U17" s="49"/>
      <c r="V17" s="54"/>
      <c r="W17" s="48"/>
      <c r="X17" s="48"/>
      <c r="Y17" s="48"/>
      <c r="Z17" s="48"/>
      <c r="AA17" s="48"/>
      <c r="AB17" s="51"/>
      <c r="AC17" s="48"/>
      <c r="AD17" s="48"/>
      <c r="AE17" s="48"/>
      <c r="AF17" s="48"/>
      <c r="AG17" s="48"/>
    </row>
    <row r="18" spans="1:33" s="52" customFormat="1" ht="15.75" hidden="1" customHeight="1" x14ac:dyDescent="0.2">
      <c r="A18" s="13" t="s">
        <v>47</v>
      </c>
      <c r="B18" s="13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48"/>
      <c r="T18" s="48"/>
      <c r="U18" s="49"/>
      <c r="V18" s="54"/>
      <c r="W18" s="48"/>
      <c r="X18" s="48"/>
      <c r="Y18" s="48"/>
      <c r="Z18" s="48"/>
      <c r="AA18" s="48"/>
      <c r="AB18" s="51"/>
      <c r="AC18" s="48"/>
      <c r="AD18" s="48"/>
      <c r="AE18" s="48"/>
      <c r="AF18" s="48"/>
      <c r="AG18" s="48"/>
    </row>
    <row r="19" spans="1:33" s="52" customFormat="1" ht="15.75" hidden="1" customHeight="1" x14ac:dyDescent="0.2">
      <c r="A19" s="13" t="s">
        <v>83</v>
      </c>
      <c r="B19" s="13"/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48"/>
      <c r="T19" s="48"/>
      <c r="U19" s="49"/>
      <c r="V19" s="54"/>
      <c r="W19" s="48"/>
      <c r="X19" s="48"/>
      <c r="Y19" s="48"/>
      <c r="Z19" s="48"/>
      <c r="AA19" s="48"/>
      <c r="AB19" s="51"/>
      <c r="AC19" s="48"/>
      <c r="AD19" s="48"/>
      <c r="AE19" s="48"/>
      <c r="AF19" s="48"/>
      <c r="AG19" s="48"/>
    </row>
    <row r="20" spans="1:33" s="52" customFormat="1" ht="15.75" hidden="1" customHeight="1" x14ac:dyDescent="0.2">
      <c r="A20" s="13" t="s">
        <v>49</v>
      </c>
      <c r="B20" s="13"/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48"/>
      <c r="T20" s="48"/>
      <c r="U20" s="49"/>
      <c r="V20" s="54"/>
      <c r="W20" s="48"/>
      <c r="X20" s="48"/>
      <c r="Y20" s="48"/>
      <c r="Z20" s="48"/>
      <c r="AA20" s="48"/>
      <c r="AB20" s="51"/>
      <c r="AC20" s="48"/>
      <c r="AD20" s="48"/>
      <c r="AE20" s="48"/>
      <c r="AF20" s="48"/>
      <c r="AG20" s="48"/>
    </row>
    <row r="21" spans="1:33" s="52" customFormat="1" ht="15.75" hidden="1" customHeight="1" x14ac:dyDescent="0.2">
      <c r="A21" s="13" t="s">
        <v>50</v>
      </c>
      <c r="B21" s="13"/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48"/>
      <c r="T21" s="48"/>
      <c r="U21" s="49"/>
      <c r="V21" s="54"/>
      <c r="W21" s="48"/>
      <c r="X21" s="48"/>
      <c r="Y21" s="48"/>
      <c r="Z21" s="48"/>
      <c r="AA21" s="48"/>
      <c r="AB21" s="51"/>
      <c r="AC21" s="48"/>
      <c r="AD21" s="48"/>
      <c r="AE21" s="48"/>
      <c r="AF21" s="48"/>
      <c r="AG21" s="48"/>
    </row>
    <row r="22" spans="1:33" s="52" customFormat="1" ht="15.75" hidden="1" customHeight="1" x14ac:dyDescent="0.2">
      <c r="A22" s="13" t="s">
        <v>51</v>
      </c>
      <c r="B22" s="13"/>
      <c r="C22" s="17"/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48"/>
      <c r="T22" s="48"/>
      <c r="U22" s="49"/>
      <c r="V22" s="54"/>
      <c r="W22" s="48"/>
      <c r="X22" s="48"/>
      <c r="Y22" s="48"/>
      <c r="Z22" s="48"/>
      <c r="AA22" s="48"/>
      <c r="AB22" s="51"/>
      <c r="AC22" s="48"/>
      <c r="AD22" s="48"/>
      <c r="AE22" s="48"/>
      <c r="AF22" s="48"/>
      <c r="AG22" s="48"/>
    </row>
    <row r="23" spans="1:33" s="52" customFormat="1" ht="15.75" hidden="1" customHeight="1" x14ac:dyDescent="0.2">
      <c r="A23" s="13" t="s">
        <v>52</v>
      </c>
      <c r="B23" s="13"/>
      <c r="C23" s="17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48"/>
      <c r="T23" s="48"/>
      <c r="U23" s="49"/>
      <c r="V23" s="54"/>
      <c r="W23" s="48"/>
      <c r="X23" s="48"/>
      <c r="Y23" s="48"/>
      <c r="Z23" s="48"/>
      <c r="AA23" s="48"/>
      <c r="AB23" s="51"/>
      <c r="AC23" s="48"/>
      <c r="AD23" s="48"/>
      <c r="AE23" s="48"/>
      <c r="AF23" s="48"/>
      <c r="AG23" s="48"/>
    </row>
    <row r="24" spans="1:33" s="52" customFormat="1" ht="15.75" hidden="1" customHeight="1" x14ac:dyDescent="0.2">
      <c r="A24" s="13" t="s">
        <v>53</v>
      </c>
      <c r="B24" s="13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48"/>
      <c r="T24" s="48"/>
      <c r="U24" s="49"/>
      <c r="V24" s="54"/>
      <c r="W24" s="48"/>
      <c r="X24" s="48"/>
      <c r="Y24" s="48"/>
      <c r="Z24" s="48"/>
      <c r="AA24" s="48"/>
      <c r="AB24" s="51"/>
      <c r="AC24" s="48"/>
      <c r="AD24" s="48"/>
      <c r="AE24" s="48"/>
      <c r="AF24" s="48"/>
      <c r="AG24" s="48"/>
    </row>
    <row r="25" spans="1:33" s="52" customFormat="1" ht="15.75" hidden="1" customHeight="1" x14ac:dyDescent="0.2">
      <c r="A25" s="13" t="s">
        <v>54</v>
      </c>
      <c r="B25" s="13"/>
      <c r="C25" s="17"/>
      <c r="D25" s="17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48"/>
      <c r="T25" s="48"/>
      <c r="U25" s="49"/>
      <c r="V25" s="54"/>
      <c r="W25" s="48"/>
      <c r="X25" s="48"/>
      <c r="Y25" s="48"/>
      <c r="Z25" s="48"/>
      <c r="AA25" s="48"/>
      <c r="AB25" s="51"/>
      <c r="AC25" s="48"/>
      <c r="AD25" s="48"/>
      <c r="AE25" s="48"/>
      <c r="AF25" s="48"/>
      <c r="AG25" s="48"/>
    </row>
    <row r="26" spans="1:33" s="52" customFormat="1" ht="15.75" hidden="1" customHeight="1" x14ac:dyDescent="0.2">
      <c r="A26" s="13" t="s">
        <v>58</v>
      </c>
      <c r="B26" s="13"/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48"/>
      <c r="T26" s="48"/>
      <c r="U26" s="49"/>
      <c r="V26" s="54"/>
      <c r="W26" s="48"/>
      <c r="X26" s="48"/>
      <c r="Y26" s="48"/>
      <c r="Z26" s="48"/>
      <c r="AA26" s="48"/>
      <c r="AB26" s="51"/>
      <c r="AC26" s="48"/>
      <c r="AD26" s="48"/>
      <c r="AE26" s="48"/>
      <c r="AF26" s="48"/>
      <c r="AG26" s="48"/>
    </row>
    <row r="27" spans="1:33" s="52" customFormat="1" ht="15.75" hidden="1" customHeight="1" x14ac:dyDescent="0.2">
      <c r="A27" s="13" t="s">
        <v>60</v>
      </c>
      <c r="B27" s="13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48"/>
      <c r="T27" s="48"/>
      <c r="U27" s="49"/>
      <c r="V27" s="54"/>
      <c r="W27" s="48"/>
      <c r="X27" s="48"/>
      <c r="Y27" s="48"/>
      <c r="Z27" s="48"/>
      <c r="AA27" s="48"/>
      <c r="AB27" s="51"/>
      <c r="AC27" s="48"/>
      <c r="AD27" s="48"/>
      <c r="AE27" s="48"/>
      <c r="AF27" s="48"/>
      <c r="AG27" s="48"/>
    </row>
    <row r="28" spans="1:33" s="52" customFormat="1" ht="15.75" customHeight="1" x14ac:dyDescent="0.2">
      <c r="A28" s="13" t="s">
        <v>61</v>
      </c>
      <c r="B28" s="13" t="s">
        <v>67</v>
      </c>
      <c r="C28" s="17">
        <f t="shared" ref="C28:C31" si="1">IFERROR(F28/D28," - ")</f>
        <v>25.99</v>
      </c>
      <c r="D28" s="17">
        <v>12</v>
      </c>
      <c r="E28" s="17">
        <v>0</v>
      </c>
      <c r="F28" s="17">
        <v>311.88</v>
      </c>
      <c r="G28" s="17">
        <v>0</v>
      </c>
      <c r="H28" s="17">
        <f t="shared" ref="H28:H31" si="2">G28/F28*-1</f>
        <v>0</v>
      </c>
      <c r="I28" s="17">
        <f t="shared" ref="I28:I31" si="3">J28/F28</f>
        <v>0.33737739809600464</v>
      </c>
      <c r="J28" s="17">
        <f t="shared" ref="J28:J31" si="4">F28*0.85+G28+AF28*D28+D28*AE28+AG28+AD28</f>
        <v>105.22126291818192</v>
      </c>
      <c r="K28" s="17">
        <f t="shared" ref="K28:K31" si="5">J28/D28</f>
        <v>8.7684385765151607</v>
      </c>
      <c r="L28" s="17">
        <v>30</v>
      </c>
      <c r="M28" s="17">
        <f t="shared" ref="M28:M31" si="6">IFERROR(D28/L28,"-")</f>
        <v>0.4</v>
      </c>
      <c r="N28" s="17">
        <v>97</v>
      </c>
      <c r="O28" s="17">
        <f t="shared" ref="O28:P28" si="7">D28/7</f>
        <v>1.7142857142857142</v>
      </c>
      <c r="P28" s="17">
        <f t="shared" si="7"/>
        <v>0</v>
      </c>
      <c r="Q28" s="17">
        <f t="shared" ref="Q28:Q31" si="8">ROUNDDOWN(N28/(O28+P28),0)</f>
        <v>56</v>
      </c>
      <c r="R28" s="17"/>
      <c r="S28" s="48">
        <v>7.3394495412844041E-2</v>
      </c>
      <c r="T28" s="48" t="s">
        <v>56</v>
      </c>
      <c r="U28" s="49" t="s">
        <v>56</v>
      </c>
      <c r="V28" s="54" t="s">
        <v>56</v>
      </c>
      <c r="W28" s="48">
        <v>0</v>
      </c>
      <c r="X28" s="48">
        <f t="shared" ref="X28:X31" si="9">IFERROR(W28/D28,0)</f>
        <v>0</v>
      </c>
      <c r="Y28" s="48">
        <f t="shared" ref="Y28:Y31" si="10">IFERROR(G28/(W28+Z28)*-1,0)</f>
        <v>0</v>
      </c>
      <c r="Z28" s="48">
        <v>0</v>
      </c>
      <c r="AA28" s="48" t="s">
        <v>57</v>
      </c>
      <c r="AB28" s="51">
        <f t="shared" ref="AB28:AB31" si="11">IF(OR(AA28="UsLargeStandardSize",AA28="UsSmallStandardSize"),-0.69,-0.48)</f>
        <v>-0.69</v>
      </c>
      <c r="AC28" s="48">
        <v>0.27792187499999993</v>
      </c>
      <c r="AD28" s="48">
        <f t="shared" ref="AD28:AD31" si="12">IFERROR(AB28*AC28*D28*2,0)</f>
        <v>-4.6023862499999986</v>
      </c>
      <c r="AE28" s="48">
        <v>-5.98</v>
      </c>
      <c r="AF28" s="49">
        <v>-6.9595292359848404</v>
      </c>
      <c r="AG28" s="48">
        <v>0</v>
      </c>
    </row>
    <row r="29" spans="1:33" s="52" customFormat="1" ht="15.75" customHeight="1" x14ac:dyDescent="0.2">
      <c r="A29" s="13" t="s">
        <v>62</v>
      </c>
      <c r="B29" s="13" t="s">
        <v>67</v>
      </c>
      <c r="C29" s="17">
        <f t="shared" si="1"/>
        <v>25.99</v>
      </c>
      <c r="D29" s="17">
        <v>12</v>
      </c>
      <c r="E29" s="17">
        <v>0</v>
      </c>
      <c r="F29" s="17">
        <v>311.88</v>
      </c>
      <c r="G29" s="17">
        <v>0</v>
      </c>
      <c r="H29" s="17">
        <f t="shared" si="2"/>
        <v>0</v>
      </c>
      <c r="I29" s="17">
        <f t="shared" si="3"/>
        <v>0.33737739809600464</v>
      </c>
      <c r="J29" s="17">
        <f t="shared" si="4"/>
        <v>105.22126291818192</v>
      </c>
      <c r="K29" s="17">
        <f t="shared" si="5"/>
        <v>8.7684385765151607</v>
      </c>
      <c r="L29" s="17">
        <v>36</v>
      </c>
      <c r="M29" s="17">
        <f t="shared" si="6"/>
        <v>0.33333333333333331</v>
      </c>
      <c r="N29" s="17">
        <v>82</v>
      </c>
      <c r="O29" s="17">
        <f t="shared" ref="O29:P29" si="13">D29/7</f>
        <v>1.7142857142857142</v>
      </c>
      <c r="P29" s="17">
        <f t="shared" si="13"/>
        <v>0</v>
      </c>
      <c r="Q29" s="17">
        <f t="shared" si="8"/>
        <v>47</v>
      </c>
      <c r="R29" s="17"/>
      <c r="S29" s="48">
        <v>0.21276595744680851</v>
      </c>
      <c r="T29" s="48" t="s">
        <v>56</v>
      </c>
      <c r="U29" s="49" t="s">
        <v>56</v>
      </c>
      <c r="V29" s="54" t="s">
        <v>56</v>
      </c>
      <c r="W29" s="48">
        <v>0</v>
      </c>
      <c r="X29" s="48">
        <f t="shared" si="9"/>
        <v>0</v>
      </c>
      <c r="Y29" s="48">
        <f t="shared" si="10"/>
        <v>0</v>
      </c>
      <c r="Z29" s="48">
        <v>0</v>
      </c>
      <c r="AA29" s="48" t="s">
        <v>57</v>
      </c>
      <c r="AB29" s="51">
        <f t="shared" si="11"/>
        <v>-0.69</v>
      </c>
      <c r="AC29" s="48">
        <v>0.27792187499999993</v>
      </c>
      <c r="AD29" s="48">
        <f t="shared" si="12"/>
        <v>-4.6023862499999986</v>
      </c>
      <c r="AE29" s="48">
        <v>-5.98</v>
      </c>
      <c r="AF29" s="49">
        <v>-6.9595292359848404</v>
      </c>
      <c r="AG29" s="48">
        <v>0</v>
      </c>
    </row>
    <row r="30" spans="1:33" s="52" customFormat="1" ht="15.75" customHeight="1" x14ac:dyDescent="0.2">
      <c r="A30" s="13" t="s">
        <v>63</v>
      </c>
      <c r="B30" s="13" t="s">
        <v>67</v>
      </c>
      <c r="C30" s="17">
        <f t="shared" si="1"/>
        <v>25.99</v>
      </c>
      <c r="D30" s="17">
        <v>6</v>
      </c>
      <c r="E30" s="17">
        <v>0</v>
      </c>
      <c r="F30" s="17">
        <v>155.94</v>
      </c>
      <c r="G30" s="17">
        <v>0</v>
      </c>
      <c r="H30" s="17">
        <f t="shared" si="2"/>
        <v>0</v>
      </c>
      <c r="I30" s="17">
        <f t="shared" si="3"/>
        <v>0.35240236549313853</v>
      </c>
      <c r="J30" s="17">
        <f t="shared" si="4"/>
        <v>54.953624875000024</v>
      </c>
      <c r="K30" s="17">
        <f t="shared" si="5"/>
        <v>9.1589374791666707</v>
      </c>
      <c r="L30" s="17">
        <v>29</v>
      </c>
      <c r="M30" s="17">
        <f t="shared" si="6"/>
        <v>0.20689655172413793</v>
      </c>
      <c r="N30" s="17">
        <v>73</v>
      </c>
      <c r="O30" s="17">
        <f t="shared" ref="O30:P30" si="14">D30/7</f>
        <v>0.8571428571428571</v>
      </c>
      <c r="P30" s="17">
        <f t="shared" si="14"/>
        <v>0</v>
      </c>
      <c r="Q30" s="17">
        <f t="shared" si="8"/>
        <v>85</v>
      </c>
      <c r="R30" s="17"/>
      <c r="S30" s="48">
        <v>0.32142857142857151</v>
      </c>
      <c r="T30" s="48" t="s">
        <v>56</v>
      </c>
      <c r="U30" s="49" t="s">
        <v>56</v>
      </c>
      <c r="V30" s="54" t="s">
        <v>56</v>
      </c>
      <c r="W30" s="48">
        <v>0</v>
      </c>
      <c r="X30" s="48">
        <f t="shared" si="9"/>
        <v>0</v>
      </c>
      <c r="Y30" s="48">
        <f t="shared" si="10"/>
        <v>0</v>
      </c>
      <c r="Z30" s="48">
        <v>0</v>
      </c>
      <c r="AA30" s="48" t="s">
        <v>57</v>
      </c>
      <c r="AB30" s="51">
        <f t="shared" si="11"/>
        <v>-0.69</v>
      </c>
      <c r="AC30" s="48">
        <v>0.27792187499999993</v>
      </c>
      <c r="AD30" s="48">
        <f t="shared" si="12"/>
        <v>-2.3011931249999993</v>
      </c>
      <c r="AE30" s="48">
        <v>-5.98</v>
      </c>
      <c r="AF30" s="49">
        <v>-6.5690303333333304</v>
      </c>
      <c r="AG30" s="48">
        <v>0</v>
      </c>
    </row>
    <row r="31" spans="1:33" s="52" customFormat="1" ht="15.75" customHeight="1" x14ac:dyDescent="0.2">
      <c r="A31" s="13" t="s">
        <v>64</v>
      </c>
      <c r="B31" s="13" t="s">
        <v>67</v>
      </c>
      <c r="C31" s="17">
        <f t="shared" si="1"/>
        <v>25.990000000000002</v>
      </c>
      <c r="D31" s="17">
        <v>7</v>
      </c>
      <c r="E31" s="17">
        <v>0</v>
      </c>
      <c r="F31" s="17">
        <v>181.93</v>
      </c>
      <c r="G31" s="17">
        <v>0</v>
      </c>
      <c r="H31" s="17">
        <f t="shared" si="2"/>
        <v>0</v>
      </c>
      <c r="I31" s="17">
        <f t="shared" si="3"/>
        <v>0.35240236549313853</v>
      </c>
      <c r="J31" s="17">
        <f t="shared" si="4"/>
        <v>64.112562354166698</v>
      </c>
      <c r="K31" s="17">
        <f t="shared" si="5"/>
        <v>9.1589374791666707</v>
      </c>
      <c r="L31" s="17">
        <v>38</v>
      </c>
      <c r="M31" s="17">
        <f t="shared" si="6"/>
        <v>0.18421052631578946</v>
      </c>
      <c r="N31" s="17">
        <v>71</v>
      </c>
      <c r="O31" s="17">
        <f t="shared" ref="O31:P31" si="15">D31/7</f>
        <v>1</v>
      </c>
      <c r="P31" s="17">
        <f t="shared" si="15"/>
        <v>0</v>
      </c>
      <c r="Q31" s="17">
        <f t="shared" si="8"/>
        <v>71</v>
      </c>
      <c r="R31" s="17" t="str">
        <f ca="1">IFERROR(__xludf.DUMMYFUNCTION("IFERROR(VLOOKUP($B$2,IMPORTRANGE(""https://docs.google.com/spreadsheets/d/1KiWZV1ko8G7lnRucBRBd29jj3Be6ltMfljMDqzOkQmI/edit#gid=1381463014"",""Lookup!A:F""),6,FALSE),"""")"),"")</f>
        <v/>
      </c>
      <c r="S31" s="48">
        <v>0.84615384615384615</v>
      </c>
      <c r="T31" s="48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1" s="49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1" s="54" t="str">
        <f ca="1">IFERROR(__xludf.DUMMYFUNCTION("IFERROR(VLOOKUP($B$2,IMPORTRANGE(""https://docs.google.com/spreadsheets/d/1KiWZV1ko8G7lnRucBRBd29jj3Be6ltMfljMDqzOkQmI/edit#gid=1381463014"",""Lookup!A:D""),2,FALSE),"""")"),"")</f>
        <v/>
      </c>
      <c r="W31" s="48">
        <v>0</v>
      </c>
      <c r="X31" s="48">
        <f t="shared" si="9"/>
        <v>0</v>
      </c>
      <c r="Y31" s="48">
        <f t="shared" si="10"/>
        <v>0</v>
      </c>
      <c r="Z31" s="48">
        <v>0</v>
      </c>
      <c r="AA31" s="48" t="s">
        <v>57</v>
      </c>
      <c r="AB31" s="51">
        <f t="shared" si="11"/>
        <v>-0.69</v>
      </c>
      <c r="AC31" s="48">
        <v>0.27792187499999993</v>
      </c>
      <c r="AD31" s="48">
        <f t="shared" si="12"/>
        <v>-2.6847253124999995</v>
      </c>
      <c r="AE31" s="48">
        <v>-5.98</v>
      </c>
      <c r="AF31" s="49">
        <v>-6.5690303333333304</v>
      </c>
      <c r="AG31" s="48">
        <v>0</v>
      </c>
    </row>
    <row r="32" spans="1:33" ht="15.75" customHeight="1" x14ac:dyDescent="0.2">
      <c r="A32" s="13"/>
      <c r="B32" s="13"/>
      <c r="C32" s="24"/>
      <c r="D32" s="15"/>
      <c r="E32" s="15"/>
      <c r="F32" s="14"/>
      <c r="G32" s="14"/>
      <c r="H32" s="14"/>
      <c r="I32" s="15"/>
      <c r="J32" s="15"/>
      <c r="K32" s="15"/>
      <c r="L32" s="15"/>
      <c r="M32" s="16"/>
      <c r="N32" s="15"/>
      <c r="O32" s="15"/>
      <c r="P32" s="15"/>
      <c r="Q32" s="15"/>
      <c r="R32" s="15"/>
      <c r="S32" s="18"/>
      <c r="T32" s="13"/>
      <c r="U32" s="19"/>
      <c r="V32" s="1"/>
      <c r="W32" s="13"/>
      <c r="X32" s="13"/>
      <c r="Y32" s="13"/>
      <c r="Z32" s="13"/>
      <c r="AA32" s="13"/>
      <c r="AB32" s="13"/>
      <c r="AC32" s="13"/>
      <c r="AD32" s="13"/>
      <c r="AE32" s="20"/>
      <c r="AF32" s="20"/>
      <c r="AG32" s="20"/>
    </row>
    <row r="33" spans="1:33" ht="15.75" customHeight="1" x14ac:dyDescent="0.2">
      <c r="A33" s="13"/>
      <c r="B33" s="13"/>
      <c r="C33" s="24"/>
      <c r="D33" s="15"/>
      <c r="E33" s="15"/>
      <c r="F33" s="14"/>
      <c r="G33" s="14"/>
      <c r="H33" s="14"/>
      <c r="I33" s="15"/>
      <c r="J33" s="15"/>
      <c r="K33" s="15"/>
      <c r="L33" s="15"/>
      <c r="M33" s="16"/>
      <c r="N33" s="15"/>
      <c r="O33" s="15"/>
      <c r="P33" s="15"/>
      <c r="Q33" s="15"/>
      <c r="R33" s="15"/>
      <c r="S33" s="18"/>
      <c r="T33" s="13"/>
      <c r="U33" s="19"/>
      <c r="V33" s="1"/>
      <c r="W33" s="13"/>
      <c r="X33" s="13"/>
      <c r="Y33" s="13"/>
      <c r="Z33" s="13"/>
      <c r="AA33" s="13"/>
      <c r="AB33" s="13"/>
      <c r="AC33" s="13"/>
      <c r="AD33" s="13"/>
      <c r="AE33" s="20"/>
      <c r="AF33" s="20"/>
      <c r="AG33" s="20"/>
    </row>
    <row r="34" spans="1:33" ht="15.75" customHeight="1" x14ac:dyDescent="0.2">
      <c r="A34" s="13"/>
      <c r="B34" s="13"/>
      <c r="C34" s="24"/>
      <c r="D34" s="15"/>
      <c r="E34" s="15"/>
      <c r="F34" s="14"/>
      <c r="G34" s="14"/>
      <c r="H34" s="14"/>
      <c r="I34" s="15"/>
      <c r="J34" s="15"/>
      <c r="K34" s="15"/>
      <c r="L34" s="15"/>
      <c r="M34" s="16"/>
      <c r="N34" s="15"/>
      <c r="O34" s="15"/>
      <c r="P34" s="15"/>
      <c r="Q34" s="15"/>
      <c r="R34" s="15"/>
      <c r="S34" s="18"/>
      <c r="T34" s="13"/>
      <c r="U34" s="19"/>
      <c r="V34" s="1"/>
      <c r="W34" s="13"/>
      <c r="X34" s="13"/>
      <c r="Y34" s="13"/>
      <c r="Z34" s="13"/>
      <c r="AA34" s="13"/>
      <c r="AB34" s="13"/>
      <c r="AC34" s="13"/>
      <c r="AD34" s="13"/>
      <c r="AE34" s="20"/>
      <c r="AF34" s="20"/>
      <c r="AG34" s="20"/>
    </row>
    <row r="35" spans="1:33" ht="15.75" customHeight="1" x14ac:dyDescent="0.2">
      <c r="A35" s="13"/>
      <c r="B35" s="13"/>
      <c r="C35" s="24"/>
      <c r="D35" s="15"/>
      <c r="E35" s="15"/>
      <c r="F35" s="14"/>
      <c r="G35" s="14"/>
      <c r="H35" s="14"/>
      <c r="I35" s="15"/>
      <c r="J35" s="15"/>
      <c r="K35" s="15"/>
      <c r="L35" s="15"/>
      <c r="M35" s="16"/>
      <c r="N35" s="15"/>
      <c r="O35" s="15"/>
      <c r="P35" s="15"/>
      <c r="Q35" s="15"/>
      <c r="R35" s="15"/>
      <c r="S35" s="18"/>
      <c r="T35" s="13"/>
      <c r="U35" s="19"/>
      <c r="V35" s="1"/>
      <c r="W35" s="13"/>
      <c r="X35" s="13"/>
      <c r="Y35" s="13"/>
      <c r="Z35" s="13"/>
      <c r="AA35" s="13"/>
      <c r="AB35" s="13"/>
      <c r="AC35" s="13"/>
      <c r="AD35" s="13"/>
      <c r="AE35" s="20"/>
      <c r="AF35" s="20"/>
      <c r="AG35" s="20"/>
    </row>
    <row r="36" spans="1:33" ht="15.75" customHeight="1" x14ac:dyDescent="0.2">
      <c r="A36" s="13"/>
      <c r="B36" s="13"/>
      <c r="C36" s="24"/>
      <c r="D36" s="15"/>
      <c r="E36" s="15"/>
      <c r="F36" s="14"/>
      <c r="G36" s="14"/>
      <c r="H36" s="14"/>
      <c r="I36" s="15"/>
      <c r="J36" s="15"/>
      <c r="K36" s="15"/>
      <c r="L36" s="15"/>
      <c r="M36" s="16"/>
      <c r="N36" s="15"/>
      <c r="O36" s="15"/>
      <c r="P36" s="15"/>
      <c r="Q36" s="15"/>
      <c r="R36" s="15"/>
      <c r="S36" s="18"/>
      <c r="T36" s="13"/>
      <c r="U36" s="19"/>
      <c r="V36" s="1"/>
      <c r="W36" s="13"/>
      <c r="X36" s="13"/>
      <c r="Y36" s="13"/>
      <c r="Z36" s="13"/>
      <c r="AA36" s="13"/>
      <c r="AB36" s="13"/>
      <c r="AC36" s="13"/>
      <c r="AD36" s="13"/>
      <c r="AE36" s="20"/>
      <c r="AF36" s="20"/>
      <c r="AG36" s="20"/>
    </row>
    <row r="37" spans="1:33" ht="15.75" customHeight="1" x14ac:dyDescent="0.2">
      <c r="A37" s="13"/>
      <c r="B37" s="13"/>
      <c r="C37" s="24"/>
      <c r="D37" s="15"/>
      <c r="E37" s="15"/>
      <c r="F37" s="14"/>
      <c r="G37" s="14"/>
      <c r="H37" s="14"/>
      <c r="I37" s="15"/>
      <c r="J37" s="15"/>
      <c r="K37" s="15"/>
      <c r="L37" s="15"/>
      <c r="M37" s="16"/>
      <c r="N37" s="15"/>
      <c r="O37" s="15"/>
      <c r="P37" s="15"/>
      <c r="Q37" s="15"/>
      <c r="R37" s="15"/>
      <c r="S37" s="18"/>
      <c r="T37" s="13"/>
      <c r="U37" s="19"/>
      <c r="V37" s="1"/>
      <c r="W37" s="13"/>
      <c r="X37" s="13"/>
      <c r="Y37" s="13"/>
      <c r="Z37" s="13"/>
      <c r="AA37" s="13"/>
      <c r="AB37" s="13"/>
      <c r="AC37" s="13"/>
      <c r="AD37" s="13"/>
      <c r="AE37" s="20"/>
      <c r="AF37" s="20"/>
      <c r="AG37" s="20"/>
    </row>
    <row r="38" spans="1:33" ht="15.75" customHeight="1" x14ac:dyDescent="0.2">
      <c r="A38" s="13"/>
      <c r="B38" s="13"/>
      <c r="C38" s="24"/>
      <c r="D38" s="15"/>
      <c r="E38" s="15"/>
      <c r="F38" s="14"/>
      <c r="G38" s="14"/>
      <c r="H38" s="14"/>
      <c r="I38" s="15"/>
      <c r="J38" s="15"/>
      <c r="K38" s="15"/>
      <c r="L38" s="15"/>
      <c r="M38" s="16"/>
      <c r="N38" s="15"/>
      <c r="O38" s="15"/>
      <c r="P38" s="15"/>
      <c r="Q38" s="15"/>
      <c r="R38" s="15"/>
      <c r="S38" s="18"/>
      <c r="T38" s="13"/>
      <c r="U38" s="19"/>
      <c r="V38" s="1"/>
      <c r="W38" s="13"/>
      <c r="X38" s="13"/>
      <c r="Y38" s="13"/>
      <c r="Z38" s="13"/>
      <c r="AA38" s="13"/>
      <c r="AB38" s="13"/>
      <c r="AC38" s="13"/>
      <c r="AD38" s="13"/>
      <c r="AE38" s="20"/>
      <c r="AF38" s="20"/>
      <c r="AG38" s="20"/>
    </row>
    <row r="39" spans="1:33" ht="15.75" customHeight="1" x14ac:dyDescent="0.2">
      <c r="A39" s="13"/>
      <c r="B39" s="13"/>
      <c r="C39" s="24"/>
      <c r="D39" s="15"/>
      <c r="E39" s="15"/>
      <c r="F39" s="14"/>
      <c r="G39" s="14"/>
      <c r="H39" s="14"/>
      <c r="I39" s="15"/>
      <c r="J39" s="15"/>
      <c r="K39" s="15"/>
      <c r="L39" s="15"/>
      <c r="M39" s="16"/>
      <c r="N39" s="15"/>
      <c r="O39" s="15"/>
      <c r="P39" s="15"/>
      <c r="Q39" s="15"/>
      <c r="R39" s="15"/>
      <c r="S39" s="18"/>
      <c r="T39" s="13"/>
      <c r="U39" s="19"/>
      <c r="V39" s="1"/>
      <c r="W39" s="13"/>
      <c r="X39" s="13"/>
      <c r="Y39" s="13"/>
      <c r="Z39" s="13"/>
      <c r="AA39" s="13"/>
      <c r="AB39" s="13"/>
      <c r="AC39" s="13"/>
      <c r="AD39" s="13"/>
      <c r="AE39" s="20"/>
      <c r="AF39" s="20"/>
      <c r="AG39" s="20"/>
    </row>
    <row r="40" spans="1:33" ht="15.75" customHeight="1" x14ac:dyDescent="0.2">
      <c r="A40" s="13"/>
      <c r="B40" s="13"/>
      <c r="C40" s="24"/>
      <c r="D40" s="15"/>
      <c r="E40" s="15"/>
      <c r="F40" s="14"/>
      <c r="G40" s="14"/>
      <c r="H40" s="14"/>
      <c r="I40" s="15"/>
      <c r="J40" s="15"/>
      <c r="K40" s="15"/>
      <c r="L40" s="15"/>
      <c r="M40" s="16"/>
      <c r="N40" s="15"/>
      <c r="O40" s="15"/>
      <c r="P40" s="15"/>
      <c r="Q40" s="15"/>
      <c r="R40" s="15"/>
      <c r="S40" s="18"/>
      <c r="T40" s="13"/>
      <c r="U40" s="19"/>
      <c r="V40" s="1"/>
      <c r="W40" s="13"/>
      <c r="X40" s="13"/>
      <c r="Y40" s="13"/>
      <c r="Z40" s="13"/>
      <c r="AA40" s="13"/>
      <c r="AB40" s="13"/>
      <c r="AC40" s="13"/>
      <c r="AD40" s="13"/>
      <c r="AE40" s="20"/>
      <c r="AF40" s="20"/>
      <c r="AG40" s="20"/>
    </row>
    <row r="41" spans="1:33" ht="15.75" customHeight="1" x14ac:dyDescent="0.2">
      <c r="A41" s="13"/>
      <c r="B41" s="13"/>
      <c r="C41" s="24"/>
      <c r="D41" s="15"/>
      <c r="E41" s="15"/>
      <c r="F41" s="14"/>
      <c r="G41" s="14"/>
      <c r="H41" s="14"/>
      <c r="I41" s="15"/>
      <c r="J41" s="15"/>
      <c r="K41" s="15"/>
      <c r="L41" s="15"/>
      <c r="M41" s="16"/>
      <c r="N41" s="15"/>
      <c r="O41" s="15"/>
      <c r="P41" s="15"/>
      <c r="Q41" s="15"/>
      <c r="R41" s="15"/>
      <c r="S41" s="18"/>
      <c r="T41" s="13"/>
      <c r="U41" s="19"/>
      <c r="V41" s="1"/>
      <c r="W41" s="13"/>
      <c r="X41" s="13"/>
      <c r="Y41" s="13"/>
      <c r="Z41" s="13"/>
      <c r="AA41" s="13"/>
      <c r="AB41" s="13"/>
      <c r="AC41" s="13"/>
      <c r="AD41" s="13"/>
      <c r="AE41" s="20"/>
      <c r="AF41" s="20"/>
      <c r="AG41" s="20"/>
    </row>
    <row r="42" spans="1:33" ht="15.75" customHeight="1" x14ac:dyDescent="0.2">
      <c r="A42" s="13"/>
      <c r="B42" s="13"/>
      <c r="C42" s="24"/>
      <c r="D42" s="15"/>
      <c r="E42" s="15"/>
      <c r="F42" s="14"/>
      <c r="G42" s="14"/>
      <c r="H42" s="14"/>
      <c r="I42" s="15"/>
      <c r="J42" s="15"/>
      <c r="K42" s="15"/>
      <c r="L42" s="15"/>
      <c r="M42" s="16"/>
      <c r="N42" s="15"/>
      <c r="O42" s="15"/>
      <c r="P42" s="15"/>
      <c r="Q42" s="15"/>
      <c r="R42" s="15"/>
      <c r="S42" s="18"/>
      <c r="T42" s="13"/>
      <c r="U42" s="19"/>
      <c r="V42" s="1"/>
      <c r="W42" s="13"/>
      <c r="X42" s="13"/>
      <c r="Y42" s="13"/>
      <c r="Z42" s="13"/>
      <c r="AA42" s="13"/>
      <c r="AB42" s="13"/>
      <c r="AC42" s="13"/>
      <c r="AD42" s="13"/>
      <c r="AE42" s="20"/>
      <c r="AF42" s="20"/>
      <c r="AG42" s="20"/>
    </row>
    <row r="43" spans="1:33" ht="15.75" customHeight="1" x14ac:dyDescent="0.2">
      <c r="A43" s="13"/>
      <c r="B43" s="13"/>
      <c r="C43" s="24"/>
      <c r="D43" s="15"/>
      <c r="E43" s="15"/>
      <c r="F43" s="14"/>
      <c r="G43" s="14"/>
      <c r="H43" s="14"/>
      <c r="I43" s="15"/>
      <c r="J43" s="15"/>
      <c r="K43" s="15"/>
      <c r="L43" s="15"/>
      <c r="M43" s="16"/>
      <c r="N43" s="15"/>
      <c r="O43" s="15"/>
      <c r="P43" s="15"/>
      <c r="Q43" s="15"/>
      <c r="R43" s="15"/>
      <c r="S43" s="18"/>
      <c r="T43" s="13"/>
      <c r="U43" s="19"/>
      <c r="V43" s="1"/>
      <c r="W43" s="13"/>
      <c r="X43" s="13"/>
      <c r="Y43" s="13"/>
      <c r="Z43" s="13"/>
      <c r="AA43" s="13"/>
      <c r="AB43" s="13"/>
      <c r="AC43" s="13"/>
      <c r="AD43" s="13"/>
      <c r="AE43" s="20"/>
      <c r="AF43" s="20"/>
      <c r="AG43" s="20"/>
    </row>
    <row r="44" spans="1:33" ht="15.75" customHeight="1" x14ac:dyDescent="0.2">
      <c r="A44" s="13"/>
      <c r="B44" s="13"/>
      <c r="C44" s="24"/>
      <c r="D44" s="15"/>
      <c r="E44" s="15"/>
      <c r="F44" s="14"/>
      <c r="G44" s="14"/>
      <c r="H44" s="14"/>
      <c r="I44" s="15"/>
      <c r="J44" s="15"/>
      <c r="K44" s="15"/>
      <c r="L44" s="15"/>
      <c r="M44" s="16"/>
      <c r="N44" s="15"/>
      <c r="O44" s="15"/>
      <c r="P44" s="15"/>
      <c r="Q44" s="15"/>
      <c r="R44" s="15"/>
      <c r="S44" s="18"/>
      <c r="T44" s="13"/>
      <c r="U44" s="19"/>
      <c r="V44" s="1"/>
      <c r="W44" s="13"/>
      <c r="X44" s="13"/>
      <c r="Y44" s="13"/>
      <c r="Z44" s="13"/>
      <c r="AA44" s="13"/>
      <c r="AB44" s="13"/>
      <c r="AC44" s="13"/>
      <c r="AD44" s="13"/>
      <c r="AE44" s="20"/>
      <c r="AF44" s="20"/>
      <c r="AG44" s="20"/>
    </row>
    <row r="45" spans="1:33" ht="15.75" customHeight="1" x14ac:dyDescent="0.2">
      <c r="A45" s="13"/>
      <c r="B45" s="13"/>
      <c r="C45" s="24"/>
      <c r="D45" s="15"/>
      <c r="E45" s="15"/>
      <c r="F45" s="14"/>
      <c r="G45" s="14"/>
      <c r="H45" s="14"/>
      <c r="I45" s="15"/>
      <c r="J45" s="15"/>
      <c r="K45" s="15"/>
      <c r="L45" s="15"/>
      <c r="M45" s="16"/>
      <c r="N45" s="15"/>
      <c r="O45" s="15"/>
      <c r="P45" s="15"/>
      <c r="Q45" s="15"/>
      <c r="R45" s="15"/>
      <c r="S45" s="18"/>
      <c r="T45" s="13"/>
      <c r="U45" s="19"/>
      <c r="V45" s="1"/>
      <c r="W45" s="13"/>
      <c r="X45" s="13"/>
      <c r="Y45" s="13"/>
      <c r="Z45" s="13"/>
      <c r="AA45" s="13"/>
      <c r="AB45" s="13"/>
      <c r="AC45" s="13"/>
      <c r="AD45" s="13"/>
      <c r="AE45" s="20"/>
      <c r="AF45" s="20"/>
      <c r="AG45" s="20"/>
    </row>
    <row r="46" spans="1:33" ht="15.75" customHeight="1" x14ac:dyDescent="0.2">
      <c r="A46" s="13"/>
      <c r="B46" s="13"/>
      <c r="C46" s="24"/>
      <c r="D46" s="15"/>
      <c r="E46" s="15"/>
      <c r="F46" s="14"/>
      <c r="G46" s="14"/>
      <c r="H46" s="14"/>
      <c r="I46" s="15"/>
      <c r="J46" s="15"/>
      <c r="K46" s="15"/>
      <c r="L46" s="15"/>
      <c r="M46" s="16"/>
      <c r="N46" s="15"/>
      <c r="O46" s="15"/>
      <c r="P46" s="15"/>
      <c r="Q46" s="15"/>
      <c r="R46" s="15"/>
      <c r="S46" s="18"/>
      <c r="T46" s="13"/>
      <c r="U46" s="19"/>
      <c r="V46" s="1"/>
      <c r="W46" s="13"/>
      <c r="X46" s="13"/>
      <c r="Y46" s="13"/>
      <c r="Z46" s="13"/>
      <c r="AA46" s="13"/>
      <c r="AB46" s="13"/>
      <c r="AC46" s="13"/>
      <c r="AD46" s="13"/>
      <c r="AE46" s="20"/>
      <c r="AF46" s="20"/>
      <c r="AG46" s="20"/>
    </row>
    <row r="47" spans="1:33" ht="15.75" customHeight="1" x14ac:dyDescent="0.2">
      <c r="A47" s="13"/>
      <c r="B47" s="13"/>
      <c r="C47" s="24"/>
      <c r="D47" s="15"/>
      <c r="E47" s="15"/>
      <c r="F47" s="14"/>
      <c r="G47" s="14"/>
      <c r="H47" s="14"/>
      <c r="I47" s="15"/>
      <c r="J47" s="15"/>
      <c r="K47" s="15"/>
      <c r="L47" s="15"/>
      <c r="M47" s="16"/>
      <c r="N47" s="15"/>
      <c r="O47" s="15"/>
      <c r="P47" s="15"/>
      <c r="Q47" s="15"/>
      <c r="R47" s="15"/>
      <c r="S47" s="18"/>
      <c r="T47" s="13"/>
      <c r="U47" s="19"/>
      <c r="V47" s="1"/>
      <c r="W47" s="13"/>
      <c r="X47" s="13"/>
      <c r="Y47" s="13"/>
      <c r="Z47" s="13"/>
      <c r="AA47" s="13"/>
      <c r="AB47" s="13"/>
      <c r="AC47" s="13"/>
      <c r="AD47" s="13"/>
      <c r="AE47" s="20"/>
      <c r="AF47" s="20"/>
      <c r="AG47" s="20"/>
    </row>
    <row r="48" spans="1:33" ht="15.75" customHeight="1" x14ac:dyDescent="0.2">
      <c r="A48" s="13"/>
      <c r="B48" s="13"/>
      <c r="C48" s="24"/>
      <c r="D48" s="15"/>
      <c r="E48" s="15"/>
      <c r="F48" s="14"/>
      <c r="G48" s="14"/>
      <c r="H48" s="14"/>
      <c r="I48" s="15"/>
      <c r="J48" s="15"/>
      <c r="K48" s="15"/>
      <c r="L48" s="15"/>
      <c r="M48" s="16"/>
      <c r="N48" s="15"/>
      <c r="O48" s="15"/>
      <c r="P48" s="15"/>
      <c r="Q48" s="15"/>
      <c r="R48" s="15"/>
      <c r="S48" s="18"/>
      <c r="T48" s="13"/>
      <c r="U48" s="19"/>
      <c r="V48" s="1"/>
      <c r="W48" s="13"/>
      <c r="X48" s="13"/>
      <c r="Y48" s="13"/>
      <c r="Z48" s="13"/>
      <c r="AA48" s="13"/>
      <c r="AB48" s="13"/>
      <c r="AC48" s="13"/>
      <c r="AD48" s="13"/>
      <c r="AE48" s="20"/>
      <c r="AF48" s="20"/>
      <c r="AG48" s="20"/>
    </row>
    <row r="49" spans="1:33" ht="15.75" customHeight="1" x14ac:dyDescent="0.2">
      <c r="A49" s="13"/>
      <c r="B49" s="13"/>
      <c r="C49" s="24"/>
      <c r="D49" s="15"/>
      <c r="E49" s="15"/>
      <c r="F49" s="14"/>
      <c r="G49" s="14"/>
      <c r="H49" s="14"/>
      <c r="I49" s="15"/>
      <c r="J49" s="15"/>
      <c r="K49" s="15"/>
      <c r="L49" s="15"/>
      <c r="M49" s="16"/>
      <c r="N49" s="15"/>
      <c r="O49" s="15"/>
      <c r="P49" s="15"/>
      <c r="Q49" s="15"/>
      <c r="R49" s="15"/>
      <c r="S49" s="18"/>
      <c r="T49" s="13"/>
      <c r="U49" s="19"/>
      <c r="V49" s="1"/>
      <c r="W49" s="13"/>
      <c r="X49" s="13"/>
      <c r="Y49" s="13"/>
      <c r="Z49" s="13"/>
      <c r="AA49" s="13"/>
      <c r="AB49" s="13"/>
      <c r="AC49" s="13"/>
      <c r="AD49" s="13"/>
      <c r="AE49" s="20"/>
      <c r="AF49" s="20"/>
      <c r="AG49" s="20"/>
    </row>
    <row r="50" spans="1:33" ht="15.75" customHeight="1" x14ac:dyDescent="0.2">
      <c r="A50" s="13"/>
      <c r="B50" s="13"/>
      <c r="C50" s="24"/>
      <c r="D50" s="15"/>
      <c r="E50" s="15"/>
      <c r="F50" s="14"/>
      <c r="G50" s="14"/>
      <c r="H50" s="14"/>
      <c r="I50" s="15"/>
      <c r="J50" s="15"/>
      <c r="K50" s="15"/>
      <c r="L50" s="15"/>
      <c r="M50" s="16"/>
      <c r="N50" s="15"/>
      <c r="O50" s="15"/>
      <c r="P50" s="15"/>
      <c r="Q50" s="15"/>
      <c r="R50" s="15"/>
      <c r="S50" s="18"/>
      <c r="T50" s="13"/>
      <c r="U50" s="19"/>
      <c r="V50" s="1"/>
      <c r="W50" s="13"/>
      <c r="X50" s="13"/>
      <c r="Y50" s="13"/>
      <c r="Z50" s="13"/>
      <c r="AA50" s="13"/>
      <c r="AB50" s="13"/>
      <c r="AC50" s="13"/>
      <c r="AD50" s="13"/>
      <c r="AE50" s="20"/>
      <c r="AF50" s="20"/>
      <c r="AG50" s="20"/>
    </row>
    <row r="51" spans="1:33" ht="15.75" customHeight="1" x14ac:dyDescent="0.2">
      <c r="A51" s="13"/>
      <c r="B51" s="13"/>
      <c r="C51" s="24"/>
      <c r="D51" s="15"/>
      <c r="E51" s="15"/>
      <c r="F51" s="14"/>
      <c r="G51" s="14"/>
      <c r="H51" s="14"/>
      <c r="I51" s="15"/>
      <c r="J51" s="15"/>
      <c r="K51" s="15"/>
      <c r="L51" s="15"/>
      <c r="M51" s="16"/>
      <c r="N51" s="15"/>
      <c r="O51" s="15"/>
      <c r="P51" s="15"/>
      <c r="Q51" s="15"/>
      <c r="R51" s="15"/>
      <c r="S51" s="18"/>
      <c r="T51" s="13"/>
      <c r="U51" s="19"/>
      <c r="V51" s="1"/>
      <c r="W51" s="13"/>
      <c r="X51" s="13"/>
      <c r="Y51" s="13"/>
      <c r="Z51" s="13"/>
      <c r="AA51" s="13"/>
      <c r="AB51" s="13"/>
      <c r="AC51" s="13"/>
      <c r="AD51" s="13"/>
      <c r="AE51" s="20"/>
      <c r="AF51" s="20"/>
      <c r="AG51" s="20"/>
    </row>
    <row r="52" spans="1:33" ht="15.75" customHeight="1" x14ac:dyDescent="0.2">
      <c r="A52" s="13"/>
      <c r="B52" s="13"/>
      <c r="C52" s="24"/>
      <c r="D52" s="15"/>
      <c r="E52" s="15"/>
      <c r="F52" s="14"/>
      <c r="G52" s="14"/>
      <c r="H52" s="14"/>
      <c r="I52" s="15"/>
      <c r="J52" s="15"/>
      <c r="K52" s="15"/>
      <c r="L52" s="15"/>
      <c r="M52" s="16"/>
      <c r="N52" s="15"/>
      <c r="O52" s="15"/>
      <c r="P52" s="15"/>
      <c r="Q52" s="15"/>
      <c r="R52" s="15"/>
      <c r="S52" s="18"/>
      <c r="T52" s="13"/>
      <c r="U52" s="19"/>
      <c r="V52" s="1"/>
      <c r="W52" s="13"/>
      <c r="X52" s="13"/>
      <c r="Y52" s="13"/>
      <c r="Z52" s="13"/>
      <c r="AA52" s="13"/>
      <c r="AB52" s="13"/>
      <c r="AC52" s="13"/>
      <c r="AD52" s="13"/>
      <c r="AE52" s="20"/>
      <c r="AF52" s="20"/>
      <c r="AG52" s="20"/>
    </row>
    <row r="53" spans="1:33" ht="15.75" customHeight="1" x14ac:dyDescent="0.2">
      <c r="A53" s="13"/>
      <c r="B53" s="13"/>
      <c r="C53" s="24"/>
      <c r="D53" s="15"/>
      <c r="E53" s="15"/>
      <c r="F53" s="14"/>
      <c r="G53" s="14"/>
      <c r="H53" s="14"/>
      <c r="I53" s="15"/>
      <c r="J53" s="15"/>
      <c r="K53" s="15"/>
      <c r="L53" s="15"/>
      <c r="M53" s="16"/>
      <c r="N53" s="15"/>
      <c r="O53" s="15"/>
      <c r="P53" s="15"/>
      <c r="Q53" s="15"/>
      <c r="R53" s="15"/>
      <c r="S53" s="18"/>
      <c r="T53" s="13"/>
      <c r="U53" s="19"/>
      <c r="V53" s="1"/>
      <c r="W53" s="13"/>
      <c r="X53" s="13"/>
      <c r="Y53" s="13"/>
      <c r="Z53" s="13"/>
      <c r="AA53" s="13"/>
      <c r="AB53" s="13"/>
      <c r="AC53" s="13"/>
      <c r="AD53" s="13"/>
      <c r="AE53" s="20"/>
      <c r="AF53" s="20"/>
      <c r="AG53" s="20"/>
    </row>
    <row r="54" spans="1:33" ht="15.75" customHeight="1" x14ac:dyDescent="0.2">
      <c r="A54" s="13"/>
      <c r="B54" s="13"/>
      <c r="C54" s="24"/>
      <c r="D54" s="15"/>
      <c r="E54" s="15"/>
      <c r="F54" s="14"/>
      <c r="G54" s="14"/>
      <c r="H54" s="14"/>
      <c r="I54" s="15"/>
      <c r="J54" s="15"/>
      <c r="K54" s="15"/>
      <c r="L54" s="15"/>
      <c r="M54" s="16"/>
      <c r="N54" s="15"/>
      <c r="O54" s="15"/>
      <c r="P54" s="15"/>
      <c r="Q54" s="15"/>
      <c r="R54" s="15"/>
      <c r="S54" s="18"/>
      <c r="T54" s="13"/>
      <c r="U54" s="19"/>
      <c r="V54" s="1"/>
      <c r="W54" s="13"/>
      <c r="X54" s="13"/>
      <c r="Y54" s="13"/>
      <c r="Z54" s="13"/>
      <c r="AA54" s="13"/>
      <c r="AB54" s="13"/>
      <c r="AC54" s="13"/>
      <c r="AD54" s="13"/>
      <c r="AE54" s="20"/>
      <c r="AF54" s="20"/>
      <c r="AG54" s="20"/>
    </row>
    <row r="55" spans="1:33" ht="15.75" customHeight="1" x14ac:dyDescent="0.2">
      <c r="A55" s="13"/>
      <c r="B55" s="13"/>
      <c r="C55" s="24"/>
      <c r="D55" s="15"/>
      <c r="E55" s="15"/>
      <c r="F55" s="14"/>
      <c r="G55" s="14"/>
      <c r="H55" s="14"/>
      <c r="I55" s="15"/>
      <c r="J55" s="15"/>
      <c r="K55" s="15"/>
      <c r="L55" s="15"/>
      <c r="M55" s="16"/>
      <c r="N55" s="15"/>
      <c r="O55" s="15"/>
      <c r="P55" s="15"/>
      <c r="Q55" s="15"/>
      <c r="R55" s="15"/>
      <c r="S55" s="18"/>
      <c r="T55" s="13"/>
      <c r="U55" s="19"/>
      <c r="V55" s="1"/>
      <c r="W55" s="13"/>
      <c r="X55" s="13"/>
      <c r="Y55" s="13"/>
      <c r="Z55" s="13"/>
      <c r="AA55" s="13"/>
      <c r="AB55" s="13"/>
      <c r="AC55" s="13"/>
      <c r="AD55" s="13"/>
      <c r="AE55" s="20"/>
      <c r="AF55" s="20"/>
      <c r="AG55" s="20"/>
    </row>
    <row r="56" spans="1:33" ht="15.75" customHeight="1" x14ac:dyDescent="0.2">
      <c r="A56" s="13"/>
      <c r="B56" s="13"/>
      <c r="C56" s="24"/>
      <c r="D56" s="15"/>
      <c r="E56" s="15"/>
      <c r="F56" s="14"/>
      <c r="G56" s="14"/>
      <c r="H56" s="14"/>
      <c r="I56" s="15"/>
      <c r="J56" s="15"/>
      <c r="K56" s="15"/>
      <c r="L56" s="15"/>
      <c r="M56" s="16"/>
      <c r="N56" s="15"/>
      <c r="O56" s="15"/>
      <c r="P56" s="15"/>
      <c r="Q56" s="15"/>
      <c r="R56" s="15"/>
      <c r="S56" s="18"/>
      <c r="T56" s="13"/>
      <c r="U56" s="19"/>
      <c r="V56" s="1"/>
      <c r="W56" s="13"/>
      <c r="X56" s="13"/>
      <c r="Y56" s="13"/>
      <c r="Z56" s="13"/>
      <c r="AA56" s="13"/>
      <c r="AB56" s="13"/>
      <c r="AC56" s="13"/>
      <c r="AD56" s="13"/>
      <c r="AE56" s="20"/>
      <c r="AF56" s="20"/>
      <c r="AG56" s="20"/>
    </row>
    <row r="57" spans="1:33" ht="15.75" customHeight="1" x14ac:dyDescent="0.2">
      <c r="A57" s="13"/>
      <c r="B57" s="13"/>
      <c r="C57" s="24"/>
      <c r="D57" s="15"/>
      <c r="E57" s="15"/>
      <c r="F57" s="14"/>
      <c r="G57" s="14"/>
      <c r="H57" s="14"/>
      <c r="I57" s="15"/>
      <c r="J57" s="15"/>
      <c r="K57" s="15"/>
      <c r="L57" s="15"/>
      <c r="M57" s="16"/>
      <c r="N57" s="15"/>
      <c r="O57" s="15"/>
      <c r="P57" s="15"/>
      <c r="Q57" s="15"/>
      <c r="R57" s="15"/>
      <c r="S57" s="18"/>
      <c r="T57" s="13"/>
      <c r="U57" s="19"/>
      <c r="V57" s="1"/>
      <c r="W57" s="13"/>
      <c r="X57" s="13"/>
      <c r="Y57" s="13"/>
      <c r="Z57" s="13"/>
      <c r="AA57" s="13"/>
      <c r="AB57" s="13"/>
      <c r="AC57" s="13"/>
      <c r="AD57" s="13"/>
      <c r="AE57" s="20"/>
      <c r="AF57" s="20"/>
      <c r="AG57" s="20"/>
    </row>
    <row r="58" spans="1:33" ht="15.75" customHeight="1" x14ac:dyDescent="0.2">
      <c r="A58" s="13"/>
      <c r="B58" s="13"/>
      <c r="C58" s="24"/>
      <c r="D58" s="15"/>
      <c r="E58" s="15"/>
      <c r="F58" s="14"/>
      <c r="G58" s="14"/>
      <c r="H58" s="14"/>
      <c r="I58" s="15"/>
      <c r="J58" s="15"/>
      <c r="K58" s="15"/>
      <c r="L58" s="15"/>
      <c r="M58" s="16"/>
      <c r="N58" s="15"/>
      <c r="O58" s="15"/>
      <c r="P58" s="15"/>
      <c r="Q58" s="15"/>
      <c r="R58" s="15"/>
      <c r="S58" s="18"/>
      <c r="T58" s="13"/>
      <c r="U58" s="19"/>
      <c r="V58" s="1"/>
      <c r="W58" s="13"/>
      <c r="X58" s="13"/>
      <c r="Y58" s="13"/>
      <c r="Z58" s="13"/>
      <c r="AA58" s="13"/>
      <c r="AB58" s="13"/>
      <c r="AC58" s="13"/>
      <c r="AD58" s="13"/>
      <c r="AE58" s="20"/>
      <c r="AF58" s="20"/>
      <c r="AG58" s="20"/>
    </row>
    <row r="59" spans="1:33" ht="15.75" customHeight="1" x14ac:dyDescent="0.2">
      <c r="A59" s="13"/>
      <c r="B59" s="13"/>
      <c r="C59" s="24"/>
      <c r="D59" s="15"/>
      <c r="E59" s="15"/>
      <c r="F59" s="14"/>
      <c r="G59" s="14"/>
      <c r="H59" s="14"/>
      <c r="I59" s="15"/>
      <c r="J59" s="15"/>
      <c r="K59" s="15"/>
      <c r="L59" s="15"/>
      <c r="M59" s="16"/>
      <c r="N59" s="15"/>
      <c r="O59" s="15"/>
      <c r="P59" s="15"/>
      <c r="Q59" s="15"/>
      <c r="R59" s="15"/>
      <c r="S59" s="18"/>
      <c r="T59" s="13"/>
      <c r="U59" s="19"/>
      <c r="V59" s="1"/>
      <c r="W59" s="13"/>
      <c r="X59" s="13"/>
      <c r="Y59" s="13"/>
      <c r="Z59" s="13"/>
      <c r="AA59" s="13"/>
      <c r="AB59" s="13"/>
      <c r="AC59" s="13"/>
      <c r="AD59" s="13"/>
      <c r="AE59" s="20"/>
      <c r="AF59" s="20"/>
      <c r="AG59" s="20"/>
    </row>
    <row r="60" spans="1:33" ht="15.75" customHeight="1" x14ac:dyDescent="0.2">
      <c r="A60" s="13"/>
      <c r="B60" s="13"/>
      <c r="C60" s="24"/>
      <c r="D60" s="15"/>
      <c r="E60" s="15"/>
      <c r="F60" s="14"/>
      <c r="G60" s="14"/>
      <c r="H60" s="14"/>
      <c r="I60" s="15"/>
      <c r="J60" s="15"/>
      <c r="K60" s="15"/>
      <c r="L60" s="15"/>
      <c r="M60" s="16"/>
      <c r="N60" s="15"/>
      <c r="O60" s="15"/>
      <c r="P60" s="15"/>
      <c r="Q60" s="15"/>
      <c r="R60" s="15"/>
      <c r="S60" s="18"/>
      <c r="T60" s="13"/>
      <c r="U60" s="19"/>
      <c r="V60" s="1"/>
      <c r="W60" s="13"/>
      <c r="X60" s="13"/>
      <c r="Y60" s="13"/>
      <c r="Z60" s="13"/>
      <c r="AA60" s="13"/>
      <c r="AB60" s="13"/>
      <c r="AC60" s="13"/>
      <c r="AD60" s="13"/>
      <c r="AE60" s="20"/>
      <c r="AF60" s="20"/>
      <c r="AG60" s="20"/>
    </row>
    <row r="61" spans="1:33" ht="15.75" customHeight="1" x14ac:dyDescent="0.2">
      <c r="A61" s="13"/>
      <c r="B61" s="13"/>
      <c r="C61" s="24"/>
      <c r="D61" s="15"/>
      <c r="E61" s="15"/>
      <c r="F61" s="14"/>
      <c r="G61" s="14"/>
      <c r="H61" s="14"/>
      <c r="I61" s="15"/>
      <c r="J61" s="15"/>
      <c r="K61" s="15"/>
      <c r="L61" s="15"/>
      <c r="M61" s="16"/>
      <c r="N61" s="15"/>
      <c r="O61" s="15"/>
      <c r="P61" s="15"/>
      <c r="Q61" s="15"/>
      <c r="R61" s="15"/>
      <c r="S61" s="18"/>
      <c r="T61" s="13"/>
      <c r="U61" s="19"/>
      <c r="V61" s="1"/>
      <c r="W61" s="13"/>
      <c r="X61" s="13"/>
      <c r="Y61" s="13"/>
      <c r="Z61" s="13"/>
      <c r="AA61" s="13"/>
      <c r="AB61" s="13"/>
      <c r="AC61" s="13"/>
      <c r="AD61" s="13"/>
      <c r="AE61" s="20"/>
      <c r="AF61" s="20"/>
      <c r="AG61" s="20"/>
    </row>
    <row r="62" spans="1:33" ht="15.75" customHeight="1" x14ac:dyDescent="0.2">
      <c r="A62" s="13"/>
      <c r="B62" s="13"/>
      <c r="C62" s="24"/>
      <c r="D62" s="15"/>
      <c r="E62" s="15"/>
      <c r="F62" s="14"/>
      <c r="G62" s="14"/>
      <c r="H62" s="14"/>
      <c r="I62" s="15"/>
      <c r="J62" s="15"/>
      <c r="K62" s="15"/>
      <c r="L62" s="15"/>
      <c r="M62" s="16"/>
      <c r="N62" s="15"/>
      <c r="O62" s="15"/>
      <c r="P62" s="15"/>
      <c r="Q62" s="15"/>
      <c r="R62" s="15"/>
      <c r="S62" s="18"/>
      <c r="T62" s="13"/>
      <c r="U62" s="19"/>
      <c r="V62" s="1"/>
      <c r="W62" s="13"/>
      <c r="X62" s="13"/>
      <c r="Y62" s="13"/>
      <c r="Z62" s="13"/>
      <c r="AA62" s="13"/>
      <c r="AB62" s="13"/>
      <c r="AC62" s="13"/>
      <c r="AD62" s="13"/>
      <c r="AE62" s="20"/>
      <c r="AF62" s="20"/>
      <c r="AG62" s="20"/>
    </row>
    <row r="63" spans="1:33" ht="15.75" customHeight="1" x14ac:dyDescent="0.2">
      <c r="A63" s="13"/>
      <c r="B63" s="13"/>
      <c r="C63" s="24"/>
      <c r="D63" s="15"/>
      <c r="E63" s="15"/>
      <c r="F63" s="14"/>
      <c r="G63" s="14"/>
      <c r="H63" s="14"/>
      <c r="I63" s="15"/>
      <c r="J63" s="15"/>
      <c r="K63" s="15"/>
      <c r="L63" s="15"/>
      <c r="M63" s="16"/>
      <c r="N63" s="15"/>
      <c r="O63" s="15"/>
      <c r="P63" s="15"/>
      <c r="Q63" s="15"/>
      <c r="R63" s="15"/>
      <c r="S63" s="18"/>
      <c r="T63" s="13"/>
      <c r="U63" s="19"/>
      <c r="V63" s="1"/>
      <c r="W63" s="13"/>
      <c r="X63" s="13"/>
      <c r="Y63" s="13"/>
      <c r="Z63" s="13"/>
      <c r="AA63" s="13"/>
      <c r="AB63" s="13"/>
      <c r="AC63" s="13"/>
      <c r="AD63" s="13"/>
      <c r="AE63" s="20"/>
      <c r="AF63" s="20"/>
      <c r="AG63" s="20"/>
    </row>
    <row r="64" spans="1:33" ht="15.75" customHeight="1" x14ac:dyDescent="0.2">
      <c r="A64" s="13"/>
      <c r="B64" s="13"/>
      <c r="C64" s="24"/>
      <c r="D64" s="15"/>
      <c r="E64" s="15"/>
      <c r="F64" s="14"/>
      <c r="G64" s="14"/>
      <c r="H64" s="14"/>
      <c r="I64" s="15"/>
      <c r="J64" s="15"/>
      <c r="K64" s="15"/>
      <c r="L64" s="15"/>
      <c r="M64" s="16"/>
      <c r="N64" s="15"/>
      <c r="O64" s="15"/>
      <c r="P64" s="15"/>
      <c r="Q64" s="15"/>
      <c r="R64" s="15"/>
      <c r="S64" s="18"/>
      <c r="T64" s="13"/>
      <c r="U64" s="19"/>
      <c r="V64" s="1"/>
      <c r="W64" s="13"/>
      <c r="X64" s="13"/>
      <c r="Y64" s="13"/>
      <c r="Z64" s="13"/>
      <c r="AA64" s="13"/>
      <c r="AB64" s="13"/>
      <c r="AC64" s="13"/>
      <c r="AD64" s="13"/>
      <c r="AE64" s="20"/>
      <c r="AF64" s="20"/>
      <c r="AG64" s="20"/>
    </row>
    <row r="65" spans="1:33" ht="15.75" customHeight="1" x14ac:dyDescent="0.2">
      <c r="A65" s="13"/>
      <c r="B65" s="13"/>
      <c r="C65" s="24"/>
      <c r="D65" s="15"/>
      <c r="E65" s="15"/>
      <c r="F65" s="14"/>
      <c r="G65" s="14"/>
      <c r="H65" s="14"/>
      <c r="I65" s="15"/>
      <c r="J65" s="15"/>
      <c r="K65" s="15"/>
      <c r="L65" s="15"/>
      <c r="M65" s="16"/>
      <c r="N65" s="15"/>
      <c r="O65" s="15"/>
      <c r="P65" s="15"/>
      <c r="Q65" s="15"/>
      <c r="R65" s="15"/>
      <c r="S65" s="18"/>
      <c r="T65" s="13"/>
      <c r="U65" s="19"/>
      <c r="V65" s="1"/>
      <c r="W65" s="13"/>
      <c r="X65" s="13"/>
      <c r="Y65" s="13"/>
      <c r="Z65" s="13"/>
      <c r="AA65" s="13"/>
      <c r="AB65" s="13"/>
      <c r="AC65" s="13"/>
      <c r="AD65" s="13"/>
      <c r="AE65" s="20"/>
      <c r="AF65" s="20"/>
      <c r="AG65" s="20"/>
    </row>
    <row r="66" spans="1:33" ht="15.75" customHeight="1" x14ac:dyDescent="0.2">
      <c r="A66" s="13"/>
      <c r="B66" s="13"/>
      <c r="C66" s="24"/>
      <c r="D66" s="15"/>
      <c r="E66" s="15"/>
      <c r="F66" s="14"/>
      <c r="G66" s="14"/>
      <c r="H66" s="14"/>
      <c r="I66" s="15"/>
      <c r="J66" s="15"/>
      <c r="K66" s="15"/>
      <c r="L66" s="15"/>
      <c r="M66" s="16"/>
      <c r="N66" s="15"/>
      <c r="O66" s="15"/>
      <c r="P66" s="15"/>
      <c r="Q66" s="15"/>
      <c r="R66" s="15"/>
      <c r="S66" s="18"/>
      <c r="T66" s="13"/>
      <c r="U66" s="19"/>
      <c r="V66" s="1"/>
      <c r="W66" s="13"/>
      <c r="X66" s="13"/>
      <c r="Y66" s="13"/>
      <c r="Z66" s="13"/>
      <c r="AA66" s="13"/>
      <c r="AB66" s="13"/>
      <c r="AC66" s="13"/>
      <c r="AD66" s="13"/>
      <c r="AE66" s="20"/>
      <c r="AF66" s="20"/>
      <c r="AG66" s="20"/>
    </row>
    <row r="67" spans="1:33" ht="15.75" customHeight="1" x14ac:dyDescent="0.2">
      <c r="A67" s="13"/>
      <c r="B67" s="13"/>
      <c r="C67" s="24"/>
      <c r="D67" s="15"/>
      <c r="E67" s="15"/>
      <c r="F67" s="14"/>
      <c r="G67" s="14"/>
      <c r="H67" s="14"/>
      <c r="I67" s="15"/>
      <c r="J67" s="15"/>
      <c r="K67" s="15"/>
      <c r="L67" s="15"/>
      <c r="M67" s="16"/>
      <c r="N67" s="15"/>
      <c r="O67" s="15"/>
      <c r="P67" s="15"/>
      <c r="Q67" s="15"/>
      <c r="R67" s="15"/>
      <c r="S67" s="18"/>
      <c r="T67" s="13"/>
      <c r="U67" s="19"/>
      <c r="V67" s="1"/>
      <c r="W67" s="13"/>
      <c r="X67" s="13"/>
      <c r="Y67" s="13"/>
      <c r="Z67" s="13"/>
      <c r="AA67" s="13"/>
      <c r="AB67" s="13"/>
      <c r="AC67" s="13"/>
      <c r="AD67" s="13"/>
      <c r="AE67" s="20"/>
      <c r="AF67" s="20"/>
      <c r="AG67" s="20"/>
    </row>
    <row r="68" spans="1:33" ht="15.75" customHeight="1" x14ac:dyDescent="0.2">
      <c r="A68" s="13"/>
      <c r="B68" s="13"/>
      <c r="C68" s="24"/>
      <c r="D68" s="15"/>
      <c r="E68" s="15"/>
      <c r="F68" s="14"/>
      <c r="G68" s="14"/>
      <c r="H68" s="14"/>
      <c r="I68" s="15"/>
      <c r="J68" s="15"/>
      <c r="K68" s="15"/>
      <c r="L68" s="15"/>
      <c r="M68" s="16"/>
      <c r="N68" s="15"/>
      <c r="O68" s="15"/>
      <c r="P68" s="15"/>
      <c r="Q68" s="15"/>
      <c r="R68" s="15"/>
      <c r="S68" s="18"/>
      <c r="T68" s="13"/>
      <c r="U68" s="19"/>
      <c r="V68" s="1"/>
      <c r="W68" s="13"/>
      <c r="X68" s="13"/>
      <c r="Y68" s="13"/>
      <c r="Z68" s="13"/>
      <c r="AA68" s="13"/>
      <c r="AB68" s="13"/>
      <c r="AC68" s="13"/>
      <c r="AD68" s="13"/>
      <c r="AE68" s="20"/>
      <c r="AF68" s="20"/>
      <c r="AG68" s="20"/>
    </row>
    <row r="69" spans="1:33" ht="15.75" customHeight="1" x14ac:dyDescent="0.2">
      <c r="A69" s="13"/>
      <c r="B69" s="13"/>
      <c r="C69" s="24"/>
      <c r="D69" s="15"/>
      <c r="E69" s="15"/>
      <c r="F69" s="14"/>
      <c r="G69" s="14"/>
      <c r="H69" s="14"/>
      <c r="I69" s="15"/>
      <c r="J69" s="15"/>
      <c r="K69" s="15"/>
      <c r="L69" s="15"/>
      <c r="M69" s="16"/>
      <c r="N69" s="15"/>
      <c r="O69" s="15"/>
      <c r="P69" s="15"/>
      <c r="Q69" s="15"/>
      <c r="R69" s="15"/>
      <c r="S69" s="18"/>
      <c r="T69" s="13"/>
      <c r="U69" s="19"/>
      <c r="V69" s="1"/>
      <c r="W69" s="13"/>
      <c r="X69" s="13"/>
      <c r="Y69" s="13"/>
      <c r="Z69" s="13"/>
      <c r="AA69" s="13"/>
      <c r="AB69" s="13"/>
      <c r="AC69" s="13"/>
      <c r="AD69" s="13"/>
      <c r="AE69" s="20"/>
      <c r="AF69" s="20"/>
      <c r="AG69" s="20"/>
    </row>
    <row r="70" spans="1:33" ht="15.75" customHeight="1" x14ac:dyDescent="0.2">
      <c r="A70" s="13"/>
      <c r="B70" s="13"/>
      <c r="C70" s="24"/>
      <c r="D70" s="15"/>
      <c r="E70" s="15"/>
      <c r="F70" s="14"/>
      <c r="G70" s="14"/>
      <c r="H70" s="14"/>
      <c r="I70" s="15"/>
      <c r="J70" s="15"/>
      <c r="K70" s="15"/>
      <c r="L70" s="15"/>
      <c r="M70" s="16"/>
      <c r="N70" s="15"/>
      <c r="O70" s="15"/>
      <c r="P70" s="15"/>
      <c r="Q70" s="15"/>
      <c r="R70" s="15"/>
      <c r="S70" s="18"/>
      <c r="T70" s="13"/>
      <c r="U70" s="19"/>
      <c r="V70" s="1"/>
      <c r="W70" s="13"/>
      <c r="X70" s="13"/>
      <c r="Y70" s="13"/>
      <c r="Z70" s="13"/>
      <c r="AA70" s="13"/>
      <c r="AB70" s="13"/>
      <c r="AC70" s="13"/>
      <c r="AD70" s="13"/>
      <c r="AE70" s="20"/>
      <c r="AF70" s="20"/>
      <c r="AG70" s="20"/>
    </row>
    <row r="71" spans="1:33" ht="15.75" customHeight="1" x14ac:dyDescent="0.2">
      <c r="A71" s="13"/>
      <c r="B71" s="13"/>
      <c r="C71" s="24"/>
      <c r="D71" s="15"/>
      <c r="E71" s="15"/>
      <c r="F71" s="14"/>
      <c r="G71" s="14"/>
      <c r="H71" s="14"/>
      <c r="I71" s="15"/>
      <c r="J71" s="15"/>
      <c r="K71" s="15"/>
      <c r="L71" s="15"/>
      <c r="M71" s="16"/>
      <c r="N71" s="15"/>
      <c r="O71" s="15"/>
      <c r="P71" s="15"/>
      <c r="Q71" s="15"/>
      <c r="R71" s="15"/>
      <c r="S71" s="18"/>
      <c r="T71" s="13"/>
      <c r="U71" s="19"/>
      <c r="V71" s="1"/>
      <c r="W71" s="13"/>
      <c r="X71" s="13"/>
      <c r="Y71" s="13"/>
      <c r="Z71" s="13"/>
      <c r="AA71" s="13"/>
      <c r="AB71" s="13"/>
      <c r="AC71" s="13"/>
      <c r="AD71" s="13"/>
      <c r="AE71" s="20"/>
      <c r="AF71" s="20"/>
      <c r="AG71" s="20"/>
    </row>
    <row r="72" spans="1:33" ht="15.75" customHeight="1" x14ac:dyDescent="0.2">
      <c r="A72" s="13"/>
      <c r="B72" s="13"/>
      <c r="C72" s="24"/>
      <c r="D72" s="15"/>
      <c r="E72" s="15"/>
      <c r="F72" s="14"/>
      <c r="G72" s="14"/>
      <c r="H72" s="14"/>
      <c r="I72" s="15"/>
      <c r="J72" s="15"/>
      <c r="K72" s="15"/>
      <c r="L72" s="15"/>
      <c r="M72" s="16"/>
      <c r="N72" s="15"/>
      <c r="O72" s="15"/>
      <c r="P72" s="15"/>
      <c r="Q72" s="15"/>
      <c r="R72" s="15"/>
      <c r="S72" s="18"/>
      <c r="T72" s="13"/>
      <c r="U72" s="19"/>
      <c r="V72" s="1"/>
      <c r="W72" s="13"/>
      <c r="X72" s="13"/>
      <c r="Y72" s="13"/>
      <c r="Z72" s="13"/>
      <c r="AA72" s="13"/>
      <c r="AB72" s="13"/>
      <c r="AC72" s="13"/>
      <c r="AD72" s="13"/>
      <c r="AE72" s="20"/>
      <c r="AF72" s="20"/>
      <c r="AG72" s="20"/>
    </row>
    <row r="73" spans="1:33" ht="15.75" customHeight="1" x14ac:dyDescent="0.2">
      <c r="A73" s="13"/>
      <c r="B73" s="13"/>
      <c r="C73" s="24"/>
      <c r="D73" s="15"/>
      <c r="E73" s="15"/>
      <c r="F73" s="14"/>
      <c r="G73" s="14"/>
      <c r="H73" s="14"/>
      <c r="I73" s="15"/>
      <c r="J73" s="15"/>
      <c r="K73" s="15"/>
      <c r="L73" s="15"/>
      <c r="M73" s="16"/>
      <c r="N73" s="15"/>
      <c r="O73" s="15"/>
      <c r="P73" s="15"/>
      <c r="Q73" s="15"/>
      <c r="R73" s="15"/>
      <c r="S73" s="18"/>
      <c r="T73" s="13"/>
      <c r="U73" s="19"/>
      <c r="V73" s="1"/>
      <c r="W73" s="13"/>
      <c r="X73" s="13"/>
      <c r="Y73" s="13"/>
      <c r="Z73" s="13"/>
      <c r="AA73" s="13"/>
      <c r="AB73" s="13"/>
      <c r="AC73" s="13"/>
      <c r="AD73" s="13"/>
      <c r="AE73" s="20"/>
      <c r="AF73" s="20"/>
      <c r="AG73" s="20"/>
    </row>
    <row r="74" spans="1:33" ht="15.75" customHeight="1" x14ac:dyDescent="0.2">
      <c r="A74" s="13"/>
      <c r="B74" s="13"/>
      <c r="C74" s="24"/>
      <c r="D74" s="15"/>
      <c r="E74" s="15"/>
      <c r="F74" s="14"/>
      <c r="G74" s="14"/>
      <c r="H74" s="14"/>
      <c r="I74" s="15"/>
      <c r="J74" s="15"/>
      <c r="K74" s="15"/>
      <c r="L74" s="15"/>
      <c r="M74" s="16"/>
      <c r="N74" s="15"/>
      <c r="O74" s="15"/>
      <c r="P74" s="15"/>
      <c r="Q74" s="15"/>
      <c r="R74" s="15"/>
      <c r="S74" s="18"/>
      <c r="T74" s="13"/>
      <c r="U74" s="19"/>
      <c r="V74" s="1"/>
      <c r="W74" s="13"/>
      <c r="X74" s="13"/>
      <c r="Y74" s="13"/>
      <c r="Z74" s="13"/>
      <c r="AA74" s="13"/>
      <c r="AB74" s="13"/>
      <c r="AC74" s="13"/>
      <c r="AD74" s="13"/>
      <c r="AE74" s="20"/>
      <c r="AF74" s="20"/>
      <c r="AG74" s="20"/>
    </row>
    <row r="75" spans="1:33" ht="15.75" customHeight="1" x14ac:dyDescent="0.2">
      <c r="A75" s="13"/>
      <c r="B75" s="13"/>
      <c r="C75" s="24"/>
      <c r="D75" s="15"/>
      <c r="E75" s="15"/>
      <c r="F75" s="14"/>
      <c r="G75" s="14"/>
      <c r="H75" s="14"/>
      <c r="I75" s="15"/>
      <c r="J75" s="15"/>
      <c r="K75" s="15"/>
      <c r="L75" s="15"/>
      <c r="M75" s="16"/>
      <c r="N75" s="15"/>
      <c r="O75" s="15"/>
      <c r="P75" s="15"/>
      <c r="Q75" s="15"/>
      <c r="R75" s="15"/>
      <c r="S75" s="18"/>
      <c r="T75" s="13"/>
      <c r="U75" s="19"/>
      <c r="V75" s="1"/>
      <c r="W75" s="13"/>
      <c r="X75" s="13"/>
      <c r="Y75" s="13"/>
      <c r="Z75" s="13"/>
      <c r="AA75" s="13"/>
      <c r="AB75" s="13"/>
      <c r="AC75" s="13"/>
      <c r="AD75" s="13"/>
      <c r="AE75" s="20"/>
      <c r="AF75" s="20"/>
      <c r="AG75" s="20"/>
    </row>
    <row r="76" spans="1:33" ht="15.75" customHeight="1" x14ac:dyDescent="0.2">
      <c r="A76" s="13"/>
      <c r="B76" s="13"/>
      <c r="C76" s="24"/>
      <c r="D76" s="15"/>
      <c r="E76" s="15"/>
      <c r="F76" s="14"/>
      <c r="G76" s="14"/>
      <c r="H76" s="14"/>
      <c r="I76" s="15"/>
      <c r="J76" s="15"/>
      <c r="K76" s="15"/>
      <c r="L76" s="15"/>
      <c r="M76" s="16"/>
      <c r="N76" s="15"/>
      <c r="O76" s="15"/>
      <c r="P76" s="15"/>
      <c r="Q76" s="15"/>
      <c r="R76" s="15"/>
      <c r="S76" s="18"/>
      <c r="T76" s="13"/>
      <c r="U76" s="19"/>
      <c r="V76" s="1"/>
      <c r="W76" s="13"/>
      <c r="X76" s="13"/>
      <c r="Y76" s="13"/>
      <c r="Z76" s="13"/>
      <c r="AA76" s="13"/>
      <c r="AB76" s="13"/>
      <c r="AC76" s="13"/>
      <c r="AD76" s="13"/>
      <c r="AE76" s="20"/>
      <c r="AF76" s="20"/>
      <c r="AG76" s="20"/>
    </row>
    <row r="77" spans="1:33" ht="15.75" customHeight="1" x14ac:dyDescent="0.2">
      <c r="A77" s="13"/>
      <c r="B77" s="13"/>
      <c r="C77" s="24"/>
      <c r="D77" s="15"/>
      <c r="E77" s="15"/>
      <c r="F77" s="14"/>
      <c r="G77" s="14"/>
      <c r="H77" s="14"/>
      <c r="I77" s="15"/>
      <c r="J77" s="15"/>
      <c r="K77" s="15"/>
      <c r="L77" s="15"/>
      <c r="M77" s="16"/>
      <c r="N77" s="15"/>
      <c r="O77" s="15"/>
      <c r="P77" s="15"/>
      <c r="Q77" s="15"/>
      <c r="R77" s="15"/>
      <c r="S77" s="18"/>
      <c r="T77" s="13"/>
      <c r="U77" s="19"/>
      <c r="V77" s="1"/>
      <c r="W77" s="13"/>
      <c r="X77" s="13"/>
      <c r="Y77" s="13"/>
      <c r="Z77" s="13"/>
      <c r="AA77" s="13"/>
      <c r="AB77" s="13"/>
      <c r="AC77" s="13"/>
      <c r="AD77" s="13"/>
      <c r="AE77" s="20"/>
      <c r="AF77" s="20"/>
      <c r="AG77" s="20"/>
    </row>
    <row r="78" spans="1:33" ht="15.75" customHeight="1" x14ac:dyDescent="0.2">
      <c r="A78" s="13"/>
      <c r="B78" s="13"/>
      <c r="C78" s="24"/>
      <c r="D78" s="15"/>
      <c r="E78" s="15"/>
      <c r="F78" s="14"/>
      <c r="G78" s="14"/>
      <c r="H78" s="14"/>
      <c r="I78" s="15"/>
      <c r="J78" s="15"/>
      <c r="K78" s="15"/>
      <c r="L78" s="15"/>
      <c r="M78" s="16"/>
      <c r="N78" s="15"/>
      <c r="O78" s="15"/>
      <c r="P78" s="15"/>
      <c r="Q78" s="15"/>
      <c r="R78" s="15"/>
      <c r="S78" s="18"/>
      <c r="T78" s="13"/>
      <c r="U78" s="19"/>
      <c r="V78" s="1"/>
      <c r="W78" s="13"/>
      <c r="X78" s="13"/>
      <c r="Y78" s="13"/>
      <c r="Z78" s="13"/>
      <c r="AA78" s="13"/>
      <c r="AB78" s="13"/>
      <c r="AC78" s="13"/>
      <c r="AD78" s="13"/>
      <c r="AE78" s="20"/>
      <c r="AF78" s="20"/>
      <c r="AG78" s="20"/>
    </row>
    <row r="79" spans="1:33" ht="15.75" customHeight="1" x14ac:dyDescent="0.2">
      <c r="A79" s="13"/>
      <c r="B79" s="13"/>
      <c r="C79" s="24"/>
      <c r="D79" s="15"/>
      <c r="E79" s="15"/>
      <c r="F79" s="14"/>
      <c r="G79" s="14"/>
      <c r="H79" s="14"/>
      <c r="I79" s="15"/>
      <c r="J79" s="15"/>
      <c r="K79" s="15"/>
      <c r="L79" s="15"/>
      <c r="M79" s="16"/>
      <c r="N79" s="15"/>
      <c r="O79" s="15"/>
      <c r="P79" s="15"/>
      <c r="Q79" s="15"/>
      <c r="R79" s="15"/>
      <c r="S79" s="18"/>
      <c r="T79" s="13"/>
      <c r="U79" s="19"/>
      <c r="V79" s="1"/>
      <c r="W79" s="13"/>
      <c r="X79" s="13"/>
      <c r="Y79" s="13"/>
      <c r="Z79" s="13"/>
      <c r="AA79" s="13"/>
      <c r="AB79" s="13"/>
      <c r="AC79" s="13"/>
      <c r="AD79" s="13"/>
      <c r="AE79" s="20"/>
      <c r="AF79" s="20"/>
      <c r="AG79" s="20"/>
    </row>
    <row r="80" spans="1:33" ht="15.75" customHeight="1" x14ac:dyDescent="0.2">
      <c r="A80" s="13"/>
      <c r="B80" s="13"/>
      <c r="C80" s="24"/>
      <c r="D80" s="15"/>
      <c r="E80" s="15"/>
      <c r="F80" s="14"/>
      <c r="G80" s="14"/>
      <c r="H80" s="14"/>
      <c r="I80" s="15"/>
      <c r="J80" s="15"/>
      <c r="K80" s="15"/>
      <c r="L80" s="15"/>
      <c r="M80" s="16"/>
      <c r="N80" s="15"/>
      <c r="O80" s="15"/>
      <c r="P80" s="15"/>
      <c r="Q80" s="15"/>
      <c r="R80" s="15"/>
      <c r="S80" s="18"/>
      <c r="T80" s="13"/>
      <c r="U80" s="19"/>
      <c r="V80" s="1"/>
      <c r="W80" s="13"/>
      <c r="X80" s="13"/>
      <c r="Y80" s="13"/>
      <c r="Z80" s="13"/>
      <c r="AA80" s="13"/>
      <c r="AB80" s="13"/>
      <c r="AC80" s="13"/>
      <c r="AD80" s="13"/>
      <c r="AE80" s="20"/>
      <c r="AF80" s="20"/>
      <c r="AG80" s="20"/>
    </row>
    <row r="81" spans="1:33" ht="15.75" customHeight="1" x14ac:dyDescent="0.2">
      <c r="A81" s="13"/>
      <c r="B81" s="13"/>
      <c r="C81" s="24"/>
      <c r="D81" s="15"/>
      <c r="E81" s="15"/>
      <c r="F81" s="14"/>
      <c r="G81" s="14"/>
      <c r="H81" s="14"/>
      <c r="I81" s="15"/>
      <c r="J81" s="15"/>
      <c r="K81" s="15"/>
      <c r="L81" s="15"/>
      <c r="M81" s="16"/>
      <c r="N81" s="15"/>
      <c r="O81" s="15"/>
      <c r="P81" s="15"/>
      <c r="Q81" s="15"/>
      <c r="R81" s="15"/>
      <c r="S81" s="18"/>
      <c r="T81" s="13"/>
      <c r="U81" s="19"/>
      <c r="V81" s="1"/>
      <c r="W81" s="13"/>
      <c r="X81" s="13"/>
      <c r="Y81" s="13"/>
      <c r="Z81" s="13"/>
      <c r="AA81" s="13"/>
      <c r="AB81" s="13"/>
      <c r="AC81" s="13"/>
      <c r="AD81" s="13"/>
      <c r="AE81" s="20"/>
      <c r="AF81" s="20"/>
      <c r="AG81" s="20"/>
    </row>
    <row r="82" spans="1:33" ht="15.75" customHeight="1" x14ac:dyDescent="0.2">
      <c r="A82" s="13"/>
      <c r="B82" s="13"/>
      <c r="C82" s="24"/>
      <c r="D82" s="15"/>
      <c r="E82" s="15"/>
      <c r="F82" s="14"/>
      <c r="G82" s="14"/>
      <c r="H82" s="14"/>
      <c r="I82" s="15"/>
      <c r="J82" s="15"/>
      <c r="K82" s="15"/>
      <c r="L82" s="15"/>
      <c r="M82" s="16"/>
      <c r="N82" s="15"/>
      <c r="O82" s="15"/>
      <c r="P82" s="15"/>
      <c r="Q82" s="15"/>
      <c r="R82" s="15"/>
      <c r="S82" s="18"/>
      <c r="T82" s="13"/>
      <c r="U82" s="19"/>
      <c r="V82" s="1"/>
      <c r="W82" s="13"/>
      <c r="X82" s="13"/>
      <c r="Y82" s="13"/>
      <c r="Z82" s="13"/>
      <c r="AA82" s="13"/>
      <c r="AB82" s="13"/>
      <c r="AC82" s="13"/>
      <c r="AD82" s="13"/>
      <c r="AE82" s="20"/>
      <c r="AF82" s="20"/>
      <c r="AG82" s="20"/>
    </row>
    <row r="83" spans="1:33" ht="15.75" customHeight="1" x14ac:dyDescent="0.2">
      <c r="A83" s="13"/>
      <c r="B83" s="13"/>
      <c r="C83" s="24"/>
      <c r="D83" s="15"/>
      <c r="E83" s="15"/>
      <c r="F83" s="14"/>
      <c r="G83" s="14"/>
      <c r="H83" s="14"/>
      <c r="I83" s="15"/>
      <c r="J83" s="15"/>
      <c r="K83" s="15"/>
      <c r="L83" s="15"/>
      <c r="M83" s="16"/>
      <c r="N83" s="15"/>
      <c r="O83" s="15"/>
      <c r="P83" s="15"/>
      <c r="Q83" s="15"/>
      <c r="R83" s="15"/>
      <c r="S83" s="18"/>
      <c r="T83" s="13"/>
      <c r="U83" s="19"/>
      <c r="V83" s="1"/>
      <c r="W83" s="13"/>
      <c r="X83" s="13"/>
      <c r="Y83" s="13"/>
      <c r="Z83" s="13"/>
      <c r="AA83" s="13"/>
      <c r="AB83" s="13"/>
      <c r="AC83" s="13"/>
      <c r="AD83" s="13"/>
      <c r="AE83" s="20"/>
      <c r="AF83" s="20"/>
      <c r="AG83" s="20"/>
    </row>
    <row r="84" spans="1:33" ht="15.75" customHeight="1" x14ac:dyDescent="0.2">
      <c r="A84" s="13"/>
      <c r="B84" s="13"/>
      <c r="C84" s="24"/>
      <c r="D84" s="15"/>
      <c r="E84" s="15"/>
      <c r="F84" s="14"/>
      <c r="G84" s="14"/>
      <c r="H84" s="14"/>
      <c r="I84" s="15"/>
      <c r="J84" s="15"/>
      <c r="K84" s="15"/>
      <c r="L84" s="15"/>
      <c r="M84" s="16"/>
      <c r="N84" s="15"/>
      <c r="O84" s="15"/>
      <c r="P84" s="15"/>
      <c r="Q84" s="15"/>
      <c r="R84" s="15"/>
      <c r="S84" s="18"/>
      <c r="T84" s="13"/>
      <c r="U84" s="19"/>
      <c r="V84" s="1"/>
      <c r="W84" s="13"/>
      <c r="X84" s="13"/>
      <c r="Y84" s="13"/>
      <c r="Z84" s="13"/>
      <c r="AA84" s="13"/>
      <c r="AB84" s="13"/>
      <c r="AC84" s="13"/>
      <c r="AD84" s="13"/>
      <c r="AE84" s="20"/>
      <c r="AF84" s="20"/>
      <c r="AG84" s="20"/>
    </row>
    <row r="85" spans="1:33" ht="15.75" customHeight="1" x14ac:dyDescent="0.2">
      <c r="A85" s="13"/>
      <c r="B85" s="13"/>
      <c r="C85" s="24"/>
      <c r="D85" s="15"/>
      <c r="E85" s="15"/>
      <c r="F85" s="14"/>
      <c r="G85" s="14"/>
      <c r="H85" s="14"/>
      <c r="I85" s="15"/>
      <c r="J85" s="15"/>
      <c r="K85" s="15"/>
      <c r="L85" s="15"/>
      <c r="M85" s="16"/>
      <c r="N85" s="15"/>
      <c r="O85" s="15"/>
      <c r="P85" s="15"/>
      <c r="Q85" s="15"/>
      <c r="R85" s="15"/>
      <c r="S85" s="18"/>
      <c r="T85" s="13"/>
      <c r="U85" s="19"/>
      <c r="V85" s="1"/>
      <c r="W85" s="13"/>
      <c r="X85" s="13"/>
      <c r="Y85" s="13"/>
      <c r="Z85" s="13"/>
      <c r="AA85" s="13"/>
      <c r="AB85" s="13"/>
      <c r="AC85" s="13"/>
      <c r="AD85" s="13"/>
      <c r="AE85" s="20"/>
      <c r="AF85" s="20"/>
      <c r="AG85" s="20"/>
    </row>
    <row r="86" spans="1:33" ht="15.75" customHeight="1" x14ac:dyDescent="0.2">
      <c r="A86" s="13"/>
      <c r="B86" s="13"/>
      <c r="C86" s="24"/>
      <c r="D86" s="15"/>
      <c r="E86" s="15"/>
      <c r="F86" s="14"/>
      <c r="G86" s="14"/>
      <c r="H86" s="14"/>
      <c r="I86" s="15"/>
      <c r="J86" s="15"/>
      <c r="K86" s="15"/>
      <c r="L86" s="15"/>
      <c r="M86" s="16"/>
      <c r="N86" s="15"/>
      <c r="O86" s="15"/>
      <c r="P86" s="15"/>
      <c r="Q86" s="15"/>
      <c r="R86" s="15"/>
      <c r="S86" s="18"/>
      <c r="T86" s="13"/>
      <c r="U86" s="19"/>
      <c r="V86" s="1"/>
      <c r="W86" s="13"/>
      <c r="X86" s="13"/>
      <c r="Y86" s="13"/>
      <c r="Z86" s="13"/>
      <c r="AA86" s="13"/>
      <c r="AB86" s="13"/>
      <c r="AC86" s="13"/>
      <c r="AD86" s="13"/>
      <c r="AE86" s="20"/>
      <c r="AF86" s="20"/>
      <c r="AG86" s="20"/>
    </row>
    <row r="87" spans="1:33" ht="15.75" customHeight="1" x14ac:dyDescent="0.2">
      <c r="A87" s="13"/>
      <c r="B87" s="13"/>
      <c r="C87" s="24"/>
      <c r="D87" s="15"/>
      <c r="E87" s="15"/>
      <c r="F87" s="14"/>
      <c r="G87" s="14"/>
      <c r="H87" s="14"/>
      <c r="I87" s="15"/>
      <c r="J87" s="15"/>
      <c r="K87" s="15"/>
      <c r="L87" s="15"/>
      <c r="M87" s="16"/>
      <c r="N87" s="15"/>
      <c r="O87" s="15"/>
      <c r="P87" s="15"/>
      <c r="Q87" s="15"/>
      <c r="R87" s="15"/>
      <c r="S87" s="18"/>
      <c r="T87" s="13"/>
      <c r="U87" s="19"/>
      <c r="V87" s="1"/>
      <c r="W87" s="13"/>
      <c r="X87" s="13"/>
      <c r="Y87" s="13"/>
      <c r="Z87" s="13"/>
      <c r="AA87" s="13"/>
      <c r="AB87" s="13"/>
      <c r="AC87" s="13"/>
      <c r="AD87" s="13"/>
      <c r="AE87" s="20"/>
      <c r="AF87" s="20"/>
      <c r="AG87" s="20"/>
    </row>
    <row r="88" spans="1:33" ht="15.75" customHeight="1" x14ac:dyDescent="0.2">
      <c r="A88" s="13"/>
      <c r="B88" s="13"/>
      <c r="C88" s="24"/>
      <c r="D88" s="15"/>
      <c r="E88" s="15"/>
      <c r="F88" s="14"/>
      <c r="G88" s="14"/>
      <c r="H88" s="14"/>
      <c r="I88" s="15"/>
      <c r="J88" s="15"/>
      <c r="K88" s="15"/>
      <c r="L88" s="15"/>
      <c r="M88" s="16"/>
      <c r="N88" s="15"/>
      <c r="O88" s="15"/>
      <c r="P88" s="15"/>
      <c r="Q88" s="15"/>
      <c r="R88" s="15"/>
      <c r="S88" s="18"/>
      <c r="T88" s="13"/>
      <c r="U88" s="19"/>
      <c r="V88" s="1"/>
      <c r="W88" s="13"/>
      <c r="X88" s="13"/>
      <c r="Y88" s="13"/>
      <c r="Z88" s="13"/>
      <c r="AA88" s="13"/>
      <c r="AB88" s="13"/>
      <c r="AC88" s="13"/>
      <c r="AD88" s="13"/>
      <c r="AE88" s="20"/>
      <c r="AF88" s="20"/>
      <c r="AG88" s="20"/>
    </row>
    <row r="89" spans="1:33" ht="15.75" customHeight="1" x14ac:dyDescent="0.2">
      <c r="A89" s="13"/>
      <c r="B89" s="13"/>
      <c r="C89" s="24"/>
      <c r="D89" s="15"/>
      <c r="E89" s="15"/>
      <c r="F89" s="14"/>
      <c r="G89" s="14"/>
      <c r="H89" s="14"/>
      <c r="I89" s="15"/>
      <c r="J89" s="15"/>
      <c r="K89" s="15"/>
      <c r="L89" s="15"/>
      <c r="M89" s="16"/>
      <c r="N89" s="15"/>
      <c r="O89" s="15"/>
      <c r="P89" s="15"/>
      <c r="Q89" s="15"/>
      <c r="R89" s="15"/>
      <c r="S89" s="18"/>
      <c r="T89" s="13"/>
      <c r="U89" s="19"/>
      <c r="V89" s="1"/>
      <c r="W89" s="13"/>
      <c r="X89" s="13"/>
      <c r="Y89" s="13"/>
      <c r="Z89" s="13"/>
      <c r="AA89" s="13"/>
      <c r="AB89" s="13"/>
      <c r="AC89" s="13"/>
      <c r="AD89" s="13"/>
      <c r="AE89" s="20"/>
      <c r="AF89" s="20"/>
      <c r="AG89" s="20"/>
    </row>
    <row r="90" spans="1:33" ht="15.75" customHeight="1" x14ac:dyDescent="0.2">
      <c r="A90" s="13"/>
      <c r="B90" s="13"/>
      <c r="C90" s="24"/>
      <c r="D90" s="15"/>
      <c r="E90" s="15"/>
      <c r="F90" s="14"/>
      <c r="G90" s="14"/>
      <c r="H90" s="14"/>
      <c r="I90" s="15"/>
      <c r="J90" s="15"/>
      <c r="K90" s="15"/>
      <c r="L90" s="15"/>
      <c r="M90" s="16"/>
      <c r="N90" s="15"/>
      <c r="O90" s="15"/>
      <c r="P90" s="15"/>
      <c r="Q90" s="15"/>
      <c r="R90" s="15"/>
      <c r="S90" s="18"/>
      <c r="T90" s="13"/>
      <c r="U90" s="19"/>
      <c r="V90" s="1"/>
      <c r="W90" s="13"/>
      <c r="X90" s="13"/>
      <c r="Y90" s="13"/>
      <c r="Z90" s="13"/>
      <c r="AA90" s="13"/>
      <c r="AB90" s="13"/>
      <c r="AC90" s="13"/>
      <c r="AD90" s="13"/>
      <c r="AE90" s="20"/>
      <c r="AF90" s="20"/>
      <c r="AG90" s="20"/>
    </row>
    <row r="91" spans="1:33" ht="15.75" customHeight="1" x14ac:dyDescent="0.2">
      <c r="A91" s="13"/>
      <c r="B91" s="13"/>
      <c r="C91" s="24"/>
      <c r="D91" s="15"/>
      <c r="E91" s="15"/>
      <c r="F91" s="14"/>
      <c r="G91" s="14"/>
      <c r="H91" s="14"/>
      <c r="I91" s="15"/>
      <c r="J91" s="15"/>
      <c r="K91" s="15"/>
      <c r="L91" s="15"/>
      <c r="M91" s="16"/>
      <c r="N91" s="15"/>
      <c r="O91" s="15"/>
      <c r="P91" s="15"/>
      <c r="Q91" s="15"/>
      <c r="R91" s="15"/>
      <c r="S91" s="18"/>
      <c r="T91" s="13"/>
      <c r="U91" s="19"/>
      <c r="V91" s="1"/>
      <c r="W91" s="13"/>
      <c r="X91" s="13"/>
      <c r="Y91" s="13"/>
      <c r="Z91" s="13"/>
      <c r="AA91" s="13"/>
      <c r="AB91" s="13"/>
      <c r="AC91" s="13"/>
      <c r="AD91" s="13"/>
      <c r="AE91" s="20"/>
      <c r="AF91" s="20"/>
      <c r="AG91" s="20"/>
    </row>
    <row r="92" spans="1:33" ht="15.75" customHeight="1" x14ac:dyDescent="0.2">
      <c r="A92" s="13"/>
      <c r="B92" s="13"/>
      <c r="C92" s="24"/>
      <c r="D92" s="15"/>
      <c r="E92" s="15"/>
      <c r="F92" s="14"/>
      <c r="G92" s="14"/>
      <c r="H92" s="14"/>
      <c r="I92" s="15"/>
      <c r="J92" s="15"/>
      <c r="K92" s="15"/>
      <c r="L92" s="15"/>
      <c r="M92" s="16"/>
      <c r="N92" s="15"/>
      <c r="O92" s="15"/>
      <c r="P92" s="15"/>
      <c r="Q92" s="15"/>
      <c r="R92" s="15"/>
      <c r="S92" s="18"/>
      <c r="T92" s="13"/>
      <c r="U92" s="19"/>
      <c r="V92" s="1"/>
      <c r="W92" s="13"/>
      <c r="X92" s="13"/>
      <c r="Y92" s="13"/>
      <c r="Z92" s="13"/>
      <c r="AA92" s="13"/>
      <c r="AB92" s="13"/>
      <c r="AC92" s="13"/>
      <c r="AD92" s="13"/>
      <c r="AE92" s="20"/>
      <c r="AF92" s="20"/>
      <c r="AG92" s="20"/>
    </row>
    <row r="93" spans="1:33" ht="15.75" customHeight="1" x14ac:dyDescent="0.2">
      <c r="A93" s="13"/>
      <c r="B93" s="13"/>
      <c r="C93" s="24"/>
      <c r="D93" s="15"/>
      <c r="E93" s="15"/>
      <c r="F93" s="14"/>
      <c r="G93" s="14"/>
      <c r="H93" s="14"/>
      <c r="I93" s="15"/>
      <c r="J93" s="15"/>
      <c r="K93" s="15"/>
      <c r="L93" s="15"/>
      <c r="M93" s="16"/>
      <c r="N93" s="15"/>
      <c r="O93" s="15"/>
      <c r="P93" s="15"/>
      <c r="Q93" s="15"/>
      <c r="R93" s="15"/>
      <c r="S93" s="18"/>
      <c r="T93" s="13"/>
      <c r="U93" s="19"/>
      <c r="V93" s="1"/>
      <c r="W93" s="13"/>
      <c r="X93" s="13"/>
      <c r="Y93" s="13"/>
      <c r="Z93" s="13"/>
      <c r="AA93" s="13"/>
      <c r="AB93" s="13"/>
      <c r="AC93" s="13"/>
      <c r="AD93" s="13"/>
      <c r="AE93" s="20"/>
      <c r="AF93" s="20"/>
      <c r="AG93" s="20"/>
    </row>
    <row r="94" spans="1:33" ht="15.75" customHeight="1" x14ac:dyDescent="0.2">
      <c r="A94" s="13"/>
      <c r="B94" s="13"/>
      <c r="C94" s="24"/>
      <c r="D94" s="15"/>
      <c r="E94" s="15"/>
      <c r="F94" s="14"/>
      <c r="G94" s="14"/>
      <c r="H94" s="14"/>
      <c r="I94" s="15"/>
      <c r="J94" s="15"/>
      <c r="K94" s="15"/>
      <c r="L94" s="15"/>
      <c r="M94" s="16"/>
      <c r="N94" s="15"/>
      <c r="O94" s="15"/>
      <c r="P94" s="15"/>
      <c r="Q94" s="15"/>
      <c r="R94" s="15"/>
      <c r="S94" s="18"/>
      <c r="T94" s="13"/>
      <c r="U94" s="19"/>
      <c r="V94" s="1"/>
      <c r="W94" s="13"/>
      <c r="X94" s="13"/>
      <c r="Y94" s="13"/>
      <c r="Z94" s="13"/>
      <c r="AA94" s="13"/>
      <c r="AB94" s="13"/>
      <c r="AC94" s="13"/>
      <c r="AD94" s="13"/>
      <c r="AE94" s="20"/>
      <c r="AF94" s="20"/>
      <c r="AG94" s="20"/>
    </row>
    <row r="95" spans="1:33" ht="15.75" customHeight="1" x14ac:dyDescent="0.2">
      <c r="A95" s="13"/>
      <c r="B95" s="13"/>
      <c r="C95" s="15"/>
      <c r="D95" s="15"/>
      <c r="E95" s="15"/>
      <c r="F95" s="14"/>
      <c r="G95" s="14"/>
      <c r="H95" s="15"/>
      <c r="I95" s="15"/>
      <c r="J95" s="15"/>
      <c r="K95" s="15"/>
      <c r="L95" s="15"/>
      <c r="M95" s="15"/>
      <c r="N95" s="15"/>
      <c r="O95" s="15"/>
      <c r="P95" s="15"/>
      <c r="Q95" s="22"/>
      <c r="R95" s="22"/>
      <c r="S95" s="18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20"/>
    </row>
    <row r="96" spans="1:33" ht="15.75" customHeight="1" x14ac:dyDescent="0.2">
      <c r="A96" s="13"/>
      <c r="B96" s="13"/>
      <c r="C96" s="15"/>
      <c r="D96" s="15"/>
      <c r="E96" s="15"/>
      <c r="F96" s="14"/>
      <c r="G96" s="14"/>
      <c r="H96" s="15"/>
      <c r="I96" s="15"/>
      <c r="J96" s="15"/>
      <c r="K96" s="15"/>
      <c r="L96" s="15"/>
      <c r="M96" s="15"/>
      <c r="N96" s="15"/>
      <c r="O96" s="15"/>
      <c r="P96" s="15"/>
      <c r="Q96" s="22"/>
      <c r="R96" s="22"/>
      <c r="S96" s="18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20"/>
    </row>
    <row r="97" spans="1:33" ht="15.75" customHeight="1" x14ac:dyDescent="0.2">
      <c r="A97" s="13"/>
      <c r="B97" s="13"/>
      <c r="C97" s="15"/>
      <c r="D97" s="15"/>
      <c r="E97" s="15"/>
      <c r="F97" s="14"/>
      <c r="G97" s="14"/>
      <c r="H97" s="15"/>
      <c r="I97" s="15"/>
      <c r="J97" s="15"/>
      <c r="K97" s="15"/>
      <c r="L97" s="15"/>
      <c r="M97" s="15"/>
      <c r="N97" s="15"/>
      <c r="O97" s="15"/>
      <c r="P97" s="15"/>
      <c r="Q97" s="22"/>
      <c r="R97" s="22"/>
      <c r="S97" s="18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20"/>
    </row>
    <row r="98" spans="1:33" ht="15.75" customHeight="1" x14ac:dyDescent="0.2">
      <c r="A98" s="13"/>
      <c r="B98" s="13"/>
      <c r="C98" s="15"/>
      <c r="D98" s="15"/>
      <c r="E98" s="15"/>
      <c r="F98" s="14"/>
      <c r="G98" s="14"/>
      <c r="H98" s="15"/>
      <c r="I98" s="15"/>
      <c r="J98" s="15"/>
      <c r="K98" s="15"/>
      <c r="L98" s="15"/>
      <c r="M98" s="15"/>
      <c r="N98" s="15"/>
      <c r="O98" s="15"/>
      <c r="P98" s="15"/>
      <c r="Q98" s="22"/>
      <c r="R98" s="22"/>
      <c r="S98" s="18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20"/>
    </row>
    <row r="99" spans="1:33" ht="15.75" customHeight="1" x14ac:dyDescent="0.2">
      <c r="A99" s="13"/>
      <c r="B99" s="13"/>
      <c r="C99" s="15"/>
      <c r="D99" s="15"/>
      <c r="E99" s="15"/>
      <c r="F99" s="14"/>
      <c r="G99" s="14"/>
      <c r="H99" s="15"/>
      <c r="I99" s="15"/>
      <c r="J99" s="15"/>
      <c r="K99" s="15"/>
      <c r="L99" s="15"/>
      <c r="M99" s="15"/>
      <c r="N99" s="15"/>
      <c r="O99" s="15"/>
      <c r="P99" s="15"/>
      <c r="Q99" s="22"/>
      <c r="R99" s="22"/>
      <c r="S99" s="18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20"/>
    </row>
    <row r="100" spans="1:33" ht="15.75" customHeight="1" x14ac:dyDescent="0.2">
      <c r="A100" s="13"/>
      <c r="B100" s="13"/>
      <c r="C100" s="15"/>
      <c r="D100" s="15"/>
      <c r="E100" s="15"/>
      <c r="F100" s="14"/>
      <c r="G100" s="14"/>
      <c r="H100" s="15"/>
      <c r="I100" s="15"/>
      <c r="J100" s="15"/>
      <c r="K100" s="15"/>
      <c r="L100" s="15"/>
      <c r="M100" s="15"/>
      <c r="N100" s="15"/>
      <c r="O100" s="15"/>
      <c r="P100" s="15"/>
      <c r="Q100" s="22"/>
      <c r="R100" s="22"/>
      <c r="S100" s="18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20"/>
    </row>
    <row r="101" spans="1:33" ht="15.75" customHeight="1" x14ac:dyDescent="0.2">
      <c r="A101" s="13"/>
      <c r="B101" s="13"/>
      <c r="C101" s="15"/>
      <c r="D101" s="15"/>
      <c r="E101" s="15"/>
      <c r="F101" s="14"/>
      <c r="G101" s="14"/>
      <c r="H101" s="15"/>
      <c r="I101" s="15"/>
      <c r="J101" s="15"/>
      <c r="K101" s="15"/>
      <c r="L101" s="15"/>
      <c r="M101" s="15"/>
      <c r="N101" s="15"/>
      <c r="O101" s="15"/>
      <c r="P101" s="15"/>
      <c r="Q101" s="22"/>
      <c r="R101" s="22"/>
      <c r="S101" s="18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20"/>
    </row>
    <row r="102" spans="1:33" ht="15.75" customHeight="1" x14ac:dyDescent="0.2">
      <c r="A102" s="13"/>
      <c r="B102" s="13"/>
      <c r="C102" s="15"/>
      <c r="D102" s="15"/>
      <c r="E102" s="15"/>
      <c r="F102" s="14"/>
      <c r="G102" s="14"/>
      <c r="H102" s="15"/>
      <c r="I102" s="15"/>
      <c r="J102" s="15"/>
      <c r="K102" s="15"/>
      <c r="L102" s="15"/>
      <c r="M102" s="15"/>
      <c r="N102" s="15"/>
      <c r="O102" s="15"/>
      <c r="P102" s="15"/>
      <c r="Q102" s="22"/>
      <c r="R102" s="22"/>
      <c r="S102" s="18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20"/>
    </row>
    <row r="103" spans="1:33" ht="15.75" customHeight="1" x14ac:dyDescent="0.2">
      <c r="A103" s="13"/>
      <c r="B103" s="13"/>
      <c r="C103" s="15"/>
      <c r="D103" s="15"/>
      <c r="E103" s="15"/>
      <c r="F103" s="14"/>
      <c r="G103" s="14"/>
      <c r="H103" s="15"/>
      <c r="I103" s="15"/>
      <c r="J103" s="15"/>
      <c r="K103" s="15"/>
      <c r="L103" s="15"/>
      <c r="M103" s="15"/>
      <c r="N103" s="15"/>
      <c r="O103" s="15"/>
      <c r="P103" s="15"/>
      <c r="Q103" s="22"/>
      <c r="R103" s="22"/>
      <c r="S103" s="18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20"/>
    </row>
    <row r="104" spans="1:33" ht="15.75" customHeight="1" x14ac:dyDescent="0.2">
      <c r="A104" s="13"/>
      <c r="B104" s="13"/>
      <c r="C104" s="15"/>
      <c r="D104" s="15"/>
      <c r="E104" s="15"/>
      <c r="F104" s="14"/>
      <c r="G104" s="14"/>
      <c r="H104" s="15"/>
      <c r="I104" s="15"/>
      <c r="J104" s="15"/>
      <c r="K104" s="15"/>
      <c r="L104" s="15"/>
      <c r="M104" s="15"/>
      <c r="N104" s="15"/>
      <c r="O104" s="15"/>
      <c r="P104" s="15"/>
      <c r="Q104" s="22"/>
      <c r="R104" s="22"/>
      <c r="S104" s="18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20"/>
    </row>
    <row r="105" spans="1:33" ht="15.75" customHeight="1" x14ac:dyDescent="0.2">
      <c r="A105" s="13"/>
      <c r="B105" s="13"/>
      <c r="C105" s="15"/>
      <c r="D105" s="15"/>
      <c r="E105" s="15"/>
      <c r="F105" s="14"/>
      <c r="G105" s="14"/>
      <c r="H105" s="15"/>
      <c r="I105" s="15"/>
      <c r="J105" s="15"/>
      <c r="K105" s="15"/>
      <c r="L105" s="15"/>
      <c r="M105" s="15"/>
      <c r="N105" s="15"/>
      <c r="O105" s="15"/>
      <c r="P105" s="15"/>
      <c r="Q105" s="22"/>
      <c r="R105" s="22"/>
      <c r="S105" s="18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20"/>
    </row>
    <row r="106" spans="1:33" ht="15.75" customHeight="1" x14ac:dyDescent="0.2">
      <c r="A106" s="13"/>
      <c r="B106" s="13"/>
      <c r="C106" s="15"/>
      <c r="D106" s="15"/>
      <c r="E106" s="15"/>
      <c r="F106" s="14"/>
      <c r="G106" s="14"/>
      <c r="H106" s="15"/>
      <c r="I106" s="15"/>
      <c r="J106" s="15"/>
      <c r="K106" s="15"/>
      <c r="L106" s="15"/>
      <c r="M106" s="15"/>
      <c r="N106" s="15"/>
      <c r="O106" s="15"/>
      <c r="P106" s="15"/>
      <c r="Q106" s="22"/>
      <c r="R106" s="22"/>
      <c r="S106" s="18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20"/>
    </row>
    <row r="107" spans="1:33" ht="15.75" customHeight="1" x14ac:dyDescent="0.2">
      <c r="A107" s="13"/>
      <c r="B107" s="13"/>
      <c r="C107" s="15"/>
      <c r="D107" s="15"/>
      <c r="E107" s="15"/>
      <c r="F107" s="14"/>
      <c r="G107" s="14"/>
      <c r="H107" s="15"/>
      <c r="I107" s="15"/>
      <c r="J107" s="15"/>
      <c r="K107" s="15"/>
      <c r="L107" s="15"/>
      <c r="M107" s="15"/>
      <c r="N107" s="15"/>
      <c r="O107" s="15"/>
      <c r="P107" s="15"/>
      <c r="Q107" s="22"/>
      <c r="R107" s="22"/>
      <c r="S107" s="18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20"/>
    </row>
    <row r="108" spans="1:33" ht="15.75" customHeight="1" x14ac:dyDescent="0.2">
      <c r="A108" s="13"/>
      <c r="B108" s="13"/>
      <c r="C108" s="15"/>
      <c r="D108" s="15"/>
      <c r="E108" s="15"/>
      <c r="F108" s="14"/>
      <c r="G108" s="14"/>
      <c r="H108" s="15"/>
      <c r="I108" s="15"/>
      <c r="J108" s="15"/>
      <c r="K108" s="15"/>
      <c r="L108" s="15"/>
      <c r="M108" s="15"/>
      <c r="N108" s="15"/>
      <c r="O108" s="15"/>
      <c r="P108" s="15"/>
      <c r="Q108" s="22"/>
      <c r="R108" s="22"/>
      <c r="S108" s="18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20"/>
    </row>
    <row r="109" spans="1:33" ht="15.75" customHeight="1" x14ac:dyDescent="0.2">
      <c r="A109" s="13"/>
      <c r="B109" s="13"/>
      <c r="C109" s="15"/>
      <c r="D109" s="15"/>
      <c r="E109" s="15"/>
      <c r="F109" s="14"/>
      <c r="G109" s="14"/>
      <c r="H109" s="15"/>
      <c r="I109" s="15"/>
      <c r="J109" s="15"/>
      <c r="K109" s="15"/>
      <c r="L109" s="15"/>
      <c r="M109" s="15"/>
      <c r="N109" s="15"/>
      <c r="O109" s="15"/>
      <c r="P109" s="15"/>
      <c r="Q109" s="22"/>
      <c r="R109" s="22"/>
      <c r="S109" s="18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20"/>
    </row>
    <row r="110" spans="1:33" ht="15.75" customHeight="1" x14ac:dyDescent="0.2">
      <c r="A110" s="13"/>
      <c r="B110" s="13"/>
      <c r="C110" s="15"/>
      <c r="D110" s="15"/>
      <c r="E110" s="15"/>
      <c r="F110" s="14"/>
      <c r="G110" s="14"/>
      <c r="H110" s="15"/>
      <c r="I110" s="15"/>
      <c r="J110" s="15"/>
      <c r="K110" s="15"/>
      <c r="L110" s="15"/>
      <c r="M110" s="15"/>
      <c r="N110" s="15"/>
      <c r="O110" s="15"/>
      <c r="P110" s="15"/>
      <c r="Q110" s="22"/>
      <c r="R110" s="22"/>
      <c r="S110" s="18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20"/>
    </row>
    <row r="111" spans="1:33" ht="15.75" customHeight="1" x14ac:dyDescent="0.2">
      <c r="A111" s="13"/>
      <c r="B111" s="13"/>
      <c r="C111" s="15"/>
      <c r="D111" s="15"/>
      <c r="E111" s="15"/>
      <c r="F111" s="14"/>
      <c r="G111" s="14"/>
      <c r="H111" s="15"/>
      <c r="I111" s="15"/>
      <c r="J111" s="15"/>
      <c r="K111" s="15"/>
      <c r="L111" s="15"/>
      <c r="M111" s="15"/>
      <c r="N111" s="15"/>
      <c r="O111" s="15"/>
      <c r="P111" s="15"/>
      <c r="Q111" s="22"/>
      <c r="R111" s="22"/>
      <c r="S111" s="18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20"/>
    </row>
    <row r="112" spans="1:33" ht="15.75" customHeight="1" x14ac:dyDescent="0.2">
      <c r="A112" s="13"/>
      <c r="B112" s="13"/>
      <c r="C112" s="15"/>
      <c r="D112" s="15"/>
      <c r="E112" s="15"/>
      <c r="F112" s="14"/>
      <c r="G112" s="14"/>
      <c r="H112" s="15"/>
      <c r="I112" s="15"/>
      <c r="J112" s="15"/>
      <c r="K112" s="15"/>
      <c r="L112" s="15"/>
      <c r="M112" s="15"/>
      <c r="N112" s="15"/>
      <c r="O112" s="15"/>
      <c r="P112" s="15"/>
      <c r="Q112" s="22"/>
      <c r="R112" s="22"/>
      <c r="S112" s="18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20"/>
    </row>
    <row r="113" spans="1:33" ht="15.75" customHeight="1" x14ac:dyDescent="0.2">
      <c r="A113" s="13"/>
      <c r="B113" s="13"/>
      <c r="C113" s="15"/>
      <c r="D113" s="15"/>
      <c r="E113" s="15"/>
      <c r="F113" s="14"/>
      <c r="G113" s="14"/>
      <c r="H113" s="15"/>
      <c r="I113" s="15"/>
      <c r="J113" s="15"/>
      <c r="K113" s="15"/>
      <c r="L113" s="15"/>
      <c r="M113" s="15"/>
      <c r="N113" s="15"/>
      <c r="O113" s="15"/>
      <c r="P113" s="15"/>
      <c r="Q113" s="22"/>
      <c r="R113" s="22"/>
      <c r="S113" s="18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20"/>
    </row>
    <row r="114" spans="1:33" ht="15.75" customHeight="1" x14ac:dyDescent="0.2">
      <c r="A114" s="13"/>
      <c r="B114" s="13"/>
      <c r="C114" s="22"/>
      <c r="D114" s="15"/>
      <c r="E114" s="15"/>
      <c r="F114" s="14"/>
      <c r="G114" s="14"/>
      <c r="H114" s="15"/>
      <c r="I114" s="15"/>
      <c r="J114" s="22"/>
      <c r="K114" s="22"/>
      <c r="L114" s="15"/>
      <c r="M114" s="15"/>
      <c r="N114" s="15"/>
      <c r="O114" s="15"/>
      <c r="P114" s="22"/>
      <c r="Q114" s="22"/>
      <c r="R114" s="22"/>
      <c r="S114" s="18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20"/>
    </row>
    <row r="115" spans="1:33" ht="15.75" customHeight="1" x14ac:dyDescent="0.2">
      <c r="A115" s="13"/>
      <c r="B115" s="13"/>
      <c r="C115" s="22"/>
      <c r="D115" s="15"/>
      <c r="E115" s="15"/>
      <c r="F115" s="14"/>
      <c r="G115" s="14"/>
      <c r="H115" s="15"/>
      <c r="I115" s="15"/>
      <c r="J115" s="22"/>
      <c r="K115" s="22"/>
      <c r="L115" s="15"/>
      <c r="M115" s="15"/>
      <c r="N115" s="15"/>
      <c r="O115" s="15"/>
      <c r="P115" s="22"/>
      <c r="Q115" s="22"/>
      <c r="R115" s="22"/>
      <c r="S115" s="18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20"/>
    </row>
    <row r="116" spans="1:33" ht="15.75" customHeight="1" x14ac:dyDescent="0.2">
      <c r="A116" s="13"/>
      <c r="B116" s="13"/>
      <c r="C116" s="22"/>
      <c r="D116" s="15"/>
      <c r="E116" s="15"/>
      <c r="F116" s="14"/>
      <c r="G116" s="14"/>
      <c r="H116" s="15"/>
      <c r="I116" s="15"/>
      <c r="J116" s="22"/>
      <c r="K116" s="22"/>
      <c r="L116" s="15"/>
      <c r="M116" s="15"/>
      <c r="N116" s="15"/>
      <c r="O116" s="15"/>
      <c r="P116" s="22"/>
      <c r="Q116" s="22"/>
      <c r="R116" s="22"/>
      <c r="S116" s="18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20"/>
    </row>
    <row r="117" spans="1:33" ht="15.75" customHeight="1" x14ac:dyDescent="0.2">
      <c r="A117" s="13"/>
      <c r="B117" s="13"/>
      <c r="C117" s="22"/>
      <c r="D117" s="15"/>
      <c r="E117" s="15"/>
      <c r="F117" s="14"/>
      <c r="G117" s="14"/>
      <c r="H117" s="15"/>
      <c r="I117" s="15"/>
      <c r="J117" s="22"/>
      <c r="K117" s="22"/>
      <c r="L117" s="15"/>
      <c r="M117" s="15"/>
      <c r="N117" s="15"/>
      <c r="O117" s="15"/>
      <c r="P117" s="22"/>
      <c r="Q117" s="22"/>
      <c r="R117" s="22"/>
      <c r="S117" s="18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20"/>
    </row>
    <row r="118" spans="1:33" ht="15.75" customHeight="1" x14ac:dyDescent="0.2">
      <c r="A118" s="13"/>
      <c r="B118" s="13"/>
      <c r="C118" s="22"/>
      <c r="D118" s="15"/>
      <c r="E118" s="15"/>
      <c r="F118" s="14"/>
      <c r="G118" s="14"/>
      <c r="H118" s="15"/>
      <c r="I118" s="15"/>
      <c r="J118" s="22"/>
      <c r="K118" s="22"/>
      <c r="L118" s="15"/>
      <c r="M118" s="15"/>
      <c r="N118" s="15"/>
      <c r="O118" s="15"/>
      <c r="P118" s="22"/>
      <c r="Q118" s="22"/>
      <c r="R118" s="22"/>
      <c r="S118" s="18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20"/>
    </row>
    <row r="119" spans="1:33" ht="15.75" customHeight="1" x14ac:dyDescent="0.2">
      <c r="A119" s="13"/>
      <c r="B119" s="13"/>
      <c r="C119" s="22"/>
      <c r="D119" s="15"/>
      <c r="E119" s="15"/>
      <c r="F119" s="14"/>
      <c r="G119" s="14"/>
      <c r="H119" s="15"/>
      <c r="I119" s="15"/>
      <c r="J119" s="22"/>
      <c r="K119" s="22"/>
      <c r="L119" s="15"/>
      <c r="M119" s="15"/>
      <c r="N119" s="15"/>
      <c r="O119" s="15"/>
      <c r="P119" s="22"/>
      <c r="Q119" s="22"/>
      <c r="R119" s="22"/>
      <c r="S119" s="18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20"/>
    </row>
    <row r="120" spans="1:33" ht="15.75" customHeight="1" x14ac:dyDescent="0.2">
      <c r="A120" s="13"/>
      <c r="B120" s="13"/>
      <c r="C120" s="22"/>
      <c r="D120" s="15"/>
      <c r="E120" s="15"/>
      <c r="F120" s="14"/>
      <c r="G120" s="14"/>
      <c r="H120" s="15"/>
      <c r="I120" s="15"/>
      <c r="J120" s="22"/>
      <c r="K120" s="22"/>
      <c r="L120" s="15"/>
      <c r="M120" s="15"/>
      <c r="N120" s="15"/>
      <c r="O120" s="15"/>
      <c r="P120" s="22"/>
      <c r="Q120" s="22"/>
      <c r="R120" s="22"/>
      <c r="S120" s="18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20"/>
    </row>
    <row r="121" spans="1:33" ht="15.75" customHeight="1" x14ac:dyDescent="0.2">
      <c r="A121" s="13"/>
      <c r="B121" s="13"/>
      <c r="C121" s="22"/>
      <c r="D121" s="15"/>
      <c r="E121" s="15"/>
      <c r="F121" s="14"/>
      <c r="G121" s="14"/>
      <c r="H121" s="15"/>
      <c r="I121" s="15"/>
      <c r="J121" s="22"/>
      <c r="K121" s="22"/>
      <c r="L121" s="15"/>
      <c r="M121" s="15"/>
      <c r="N121" s="15"/>
      <c r="O121" s="15"/>
      <c r="P121" s="22"/>
      <c r="Q121" s="22"/>
      <c r="R121" s="22"/>
      <c r="S121" s="18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20"/>
    </row>
    <row r="122" spans="1:33" ht="15.75" customHeight="1" x14ac:dyDescent="0.2">
      <c r="A122" s="13"/>
      <c r="B122" s="13"/>
      <c r="C122" s="22"/>
      <c r="D122" s="15"/>
      <c r="E122" s="15"/>
      <c r="F122" s="14"/>
      <c r="G122" s="14"/>
      <c r="H122" s="15"/>
      <c r="I122" s="15"/>
      <c r="J122" s="22"/>
      <c r="K122" s="22"/>
      <c r="L122" s="15"/>
      <c r="M122" s="15"/>
      <c r="N122" s="15"/>
      <c r="O122" s="15"/>
      <c r="P122" s="22"/>
      <c r="Q122" s="22"/>
      <c r="R122" s="22"/>
      <c r="S122" s="18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20"/>
    </row>
    <row r="123" spans="1:33" ht="15.75" customHeight="1" x14ac:dyDescent="0.2">
      <c r="A123" s="13"/>
      <c r="B123" s="13"/>
      <c r="C123" s="22"/>
      <c r="D123" s="15"/>
      <c r="E123" s="15"/>
      <c r="F123" s="14"/>
      <c r="G123" s="14"/>
      <c r="H123" s="15"/>
      <c r="I123" s="15"/>
      <c r="J123" s="22"/>
      <c r="K123" s="22"/>
      <c r="L123" s="15"/>
      <c r="M123" s="15"/>
      <c r="N123" s="15"/>
      <c r="O123" s="15"/>
      <c r="P123" s="22"/>
      <c r="Q123" s="22"/>
      <c r="R123" s="22"/>
      <c r="S123" s="18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20"/>
    </row>
    <row r="124" spans="1:33" ht="15.75" customHeight="1" x14ac:dyDescent="0.2">
      <c r="A124" s="13"/>
      <c r="B124" s="13"/>
      <c r="C124" s="22"/>
      <c r="D124" s="15"/>
      <c r="E124" s="15"/>
      <c r="F124" s="14"/>
      <c r="G124" s="14"/>
      <c r="H124" s="15"/>
      <c r="I124" s="15"/>
      <c r="J124" s="22"/>
      <c r="K124" s="22"/>
      <c r="L124" s="15"/>
      <c r="M124" s="15"/>
      <c r="N124" s="15"/>
      <c r="O124" s="15"/>
      <c r="P124" s="22"/>
      <c r="Q124" s="22"/>
      <c r="R124" s="22"/>
      <c r="S124" s="18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20"/>
    </row>
    <row r="125" spans="1:33" ht="15.75" customHeight="1" x14ac:dyDescent="0.2">
      <c r="A125" s="13"/>
      <c r="B125" s="13"/>
      <c r="C125" s="22"/>
      <c r="D125" s="15"/>
      <c r="E125" s="15"/>
      <c r="F125" s="14"/>
      <c r="G125" s="14"/>
      <c r="H125" s="15"/>
      <c r="I125" s="15"/>
      <c r="J125" s="22"/>
      <c r="K125" s="22"/>
      <c r="L125" s="15"/>
      <c r="M125" s="15"/>
      <c r="N125" s="15"/>
      <c r="O125" s="15"/>
      <c r="P125" s="22"/>
      <c r="Q125" s="22"/>
      <c r="R125" s="22"/>
      <c r="S125" s="18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20"/>
    </row>
    <row r="126" spans="1:33" ht="15.75" customHeight="1" x14ac:dyDescent="0.2">
      <c r="A126" s="13"/>
      <c r="B126" s="13"/>
      <c r="C126" s="22"/>
      <c r="D126" s="15"/>
      <c r="E126" s="15"/>
      <c r="F126" s="14"/>
      <c r="G126" s="14"/>
      <c r="H126" s="15"/>
      <c r="I126" s="15"/>
      <c r="J126" s="22"/>
      <c r="K126" s="22"/>
      <c r="L126" s="15"/>
      <c r="M126" s="15"/>
      <c r="N126" s="15"/>
      <c r="O126" s="15"/>
      <c r="P126" s="22"/>
      <c r="Q126" s="22"/>
      <c r="R126" s="22"/>
      <c r="S126" s="18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20"/>
    </row>
    <row r="127" spans="1:33" ht="15.75" customHeight="1" x14ac:dyDescent="0.2">
      <c r="A127" s="13"/>
      <c r="B127" s="13"/>
      <c r="C127" s="22"/>
      <c r="D127" s="15"/>
      <c r="E127" s="15"/>
      <c r="F127" s="14"/>
      <c r="G127" s="14"/>
      <c r="H127" s="15"/>
      <c r="I127" s="15"/>
      <c r="J127" s="22"/>
      <c r="K127" s="22"/>
      <c r="L127" s="15"/>
      <c r="M127" s="15"/>
      <c r="N127" s="15"/>
      <c r="O127" s="15"/>
      <c r="P127" s="22"/>
      <c r="Q127" s="22"/>
      <c r="R127" s="22"/>
      <c r="S127" s="18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20"/>
    </row>
    <row r="128" spans="1:33" ht="15.75" customHeight="1" x14ac:dyDescent="0.2">
      <c r="A128" s="13"/>
      <c r="B128" s="13"/>
      <c r="C128" s="22"/>
      <c r="D128" s="15"/>
      <c r="E128" s="15"/>
      <c r="F128" s="14"/>
      <c r="G128" s="14"/>
      <c r="H128" s="15"/>
      <c r="I128" s="15"/>
      <c r="J128" s="22"/>
      <c r="K128" s="22"/>
      <c r="L128" s="15"/>
      <c r="M128" s="15"/>
      <c r="N128" s="15"/>
      <c r="O128" s="15"/>
      <c r="P128" s="22"/>
      <c r="Q128" s="22"/>
      <c r="R128" s="22"/>
      <c r="S128" s="18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20"/>
    </row>
    <row r="129" spans="1:33" ht="15.75" customHeight="1" x14ac:dyDescent="0.2">
      <c r="A129" s="13"/>
      <c r="B129" s="13"/>
      <c r="C129" s="22"/>
      <c r="D129" s="15"/>
      <c r="E129" s="15"/>
      <c r="F129" s="14"/>
      <c r="G129" s="14"/>
      <c r="H129" s="15"/>
      <c r="I129" s="15"/>
      <c r="J129" s="22"/>
      <c r="K129" s="22"/>
      <c r="L129" s="15"/>
      <c r="M129" s="15"/>
      <c r="N129" s="15"/>
      <c r="O129" s="15"/>
      <c r="P129" s="22"/>
      <c r="Q129" s="22"/>
      <c r="R129" s="22"/>
      <c r="S129" s="18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20"/>
    </row>
    <row r="130" spans="1:33" ht="15.75" customHeight="1" x14ac:dyDescent="0.2">
      <c r="A130" s="13"/>
      <c r="B130" s="13"/>
      <c r="C130" s="22"/>
      <c r="D130" s="15"/>
      <c r="E130" s="15"/>
      <c r="F130" s="14"/>
      <c r="G130" s="14"/>
      <c r="H130" s="15"/>
      <c r="I130" s="15"/>
      <c r="J130" s="22"/>
      <c r="K130" s="22"/>
      <c r="L130" s="15"/>
      <c r="M130" s="15"/>
      <c r="N130" s="15"/>
      <c r="O130" s="15"/>
      <c r="P130" s="22"/>
      <c r="Q130" s="22"/>
      <c r="R130" s="22"/>
      <c r="S130" s="18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20"/>
    </row>
    <row r="131" spans="1:33" ht="15.75" customHeight="1" x14ac:dyDescent="0.2">
      <c r="A131" s="13"/>
      <c r="B131" s="13"/>
      <c r="C131" s="22"/>
      <c r="D131" s="15"/>
      <c r="E131" s="15"/>
      <c r="F131" s="14"/>
      <c r="G131" s="14"/>
      <c r="H131" s="15"/>
      <c r="I131" s="15"/>
      <c r="J131" s="22"/>
      <c r="K131" s="22"/>
      <c r="L131" s="15"/>
      <c r="M131" s="15"/>
      <c r="N131" s="15"/>
      <c r="O131" s="15"/>
      <c r="P131" s="22"/>
      <c r="Q131" s="22"/>
      <c r="R131" s="22"/>
      <c r="S131" s="18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20"/>
    </row>
    <row r="132" spans="1:33" ht="15.75" customHeight="1" x14ac:dyDescent="0.2">
      <c r="A132" s="13"/>
      <c r="B132" s="13"/>
      <c r="C132" s="22"/>
      <c r="D132" s="15"/>
      <c r="E132" s="15"/>
      <c r="F132" s="14"/>
      <c r="G132" s="14"/>
      <c r="H132" s="15"/>
      <c r="I132" s="15"/>
      <c r="J132" s="22"/>
      <c r="K132" s="22"/>
      <c r="L132" s="15"/>
      <c r="M132" s="15"/>
      <c r="N132" s="15"/>
      <c r="O132" s="15"/>
      <c r="P132" s="22"/>
      <c r="Q132" s="22"/>
      <c r="R132" s="22"/>
      <c r="S132" s="18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20"/>
    </row>
    <row r="133" spans="1:33" ht="15.75" customHeight="1" x14ac:dyDescent="0.2">
      <c r="A133" s="13"/>
      <c r="B133" s="13"/>
      <c r="C133" s="22"/>
      <c r="D133" s="15"/>
      <c r="E133" s="15"/>
      <c r="F133" s="14"/>
      <c r="G133" s="14"/>
      <c r="H133" s="15"/>
      <c r="I133" s="15"/>
      <c r="J133" s="22"/>
      <c r="K133" s="22"/>
      <c r="L133" s="15"/>
      <c r="M133" s="15"/>
      <c r="N133" s="15"/>
      <c r="O133" s="15"/>
      <c r="P133" s="22"/>
      <c r="Q133" s="22"/>
      <c r="R133" s="22"/>
      <c r="S133" s="18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20"/>
    </row>
    <row r="134" spans="1:33" ht="15.75" customHeight="1" x14ac:dyDescent="0.2">
      <c r="A134" s="13"/>
      <c r="B134" s="13"/>
      <c r="C134" s="22"/>
      <c r="D134" s="15"/>
      <c r="E134" s="15"/>
      <c r="F134" s="14"/>
      <c r="G134" s="14"/>
      <c r="H134" s="15"/>
      <c r="I134" s="15"/>
      <c r="J134" s="22"/>
      <c r="K134" s="22"/>
      <c r="L134" s="15"/>
      <c r="M134" s="15"/>
      <c r="N134" s="15"/>
      <c r="O134" s="15"/>
      <c r="P134" s="22"/>
      <c r="Q134" s="22"/>
      <c r="R134" s="22"/>
      <c r="S134" s="18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20"/>
    </row>
    <row r="135" spans="1:33" ht="15.75" customHeight="1" x14ac:dyDescent="0.2">
      <c r="A135" s="13"/>
      <c r="B135" s="13"/>
      <c r="C135" s="22"/>
      <c r="D135" s="15"/>
      <c r="E135" s="15"/>
      <c r="F135" s="14"/>
      <c r="G135" s="14"/>
      <c r="H135" s="15"/>
      <c r="I135" s="15"/>
      <c r="J135" s="22"/>
      <c r="K135" s="22"/>
      <c r="L135" s="15"/>
      <c r="M135" s="15"/>
      <c r="N135" s="15"/>
      <c r="O135" s="15"/>
      <c r="P135" s="22"/>
      <c r="Q135" s="22"/>
      <c r="R135" s="22"/>
      <c r="S135" s="18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20"/>
    </row>
    <row r="136" spans="1:33" ht="15.75" customHeight="1" x14ac:dyDescent="0.2">
      <c r="A136" s="13"/>
      <c r="B136" s="13"/>
      <c r="C136" s="22"/>
      <c r="D136" s="15"/>
      <c r="E136" s="15"/>
      <c r="F136" s="14"/>
      <c r="G136" s="14"/>
      <c r="H136" s="15"/>
      <c r="I136" s="15"/>
      <c r="J136" s="22"/>
      <c r="K136" s="22"/>
      <c r="L136" s="15"/>
      <c r="M136" s="15"/>
      <c r="N136" s="15"/>
      <c r="O136" s="15"/>
      <c r="P136" s="22"/>
      <c r="Q136" s="22"/>
      <c r="R136" s="22"/>
      <c r="S136" s="18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20"/>
    </row>
    <row r="137" spans="1:33" ht="15.75" customHeight="1" x14ac:dyDescent="0.2">
      <c r="A137" s="13"/>
      <c r="B137" s="13"/>
      <c r="C137" s="22"/>
      <c r="D137" s="15"/>
      <c r="E137" s="15"/>
      <c r="F137" s="14"/>
      <c r="G137" s="14"/>
      <c r="H137" s="15"/>
      <c r="I137" s="15"/>
      <c r="J137" s="22"/>
      <c r="K137" s="22"/>
      <c r="L137" s="15"/>
      <c r="M137" s="15"/>
      <c r="N137" s="15"/>
      <c r="O137" s="15"/>
      <c r="P137" s="22"/>
      <c r="Q137" s="22"/>
      <c r="R137" s="22"/>
      <c r="S137" s="18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20"/>
    </row>
    <row r="138" spans="1:33" ht="15.75" customHeight="1" x14ac:dyDescent="0.2">
      <c r="A138" s="13"/>
      <c r="B138" s="13"/>
      <c r="C138" s="22"/>
      <c r="D138" s="15"/>
      <c r="E138" s="15"/>
      <c r="F138" s="14"/>
      <c r="G138" s="14"/>
      <c r="H138" s="15"/>
      <c r="I138" s="15"/>
      <c r="J138" s="22"/>
      <c r="K138" s="22"/>
      <c r="L138" s="15"/>
      <c r="M138" s="15"/>
      <c r="N138" s="15"/>
      <c r="O138" s="15"/>
      <c r="P138" s="22"/>
      <c r="Q138" s="22"/>
      <c r="R138" s="22"/>
      <c r="S138" s="18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20"/>
    </row>
    <row r="139" spans="1:33" ht="15.75" customHeight="1" x14ac:dyDescent="0.2">
      <c r="A139" s="13"/>
      <c r="B139" s="13"/>
      <c r="C139" s="22"/>
      <c r="D139" s="15"/>
      <c r="E139" s="15"/>
      <c r="F139" s="14"/>
      <c r="G139" s="14"/>
      <c r="H139" s="15"/>
      <c r="I139" s="15"/>
      <c r="J139" s="22"/>
      <c r="K139" s="22"/>
      <c r="L139" s="15"/>
      <c r="M139" s="15"/>
      <c r="N139" s="15"/>
      <c r="O139" s="15"/>
      <c r="P139" s="22"/>
      <c r="Q139" s="22"/>
      <c r="R139" s="22"/>
      <c r="S139" s="18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20"/>
    </row>
    <row r="140" spans="1:33" ht="15.75" customHeight="1" x14ac:dyDescent="0.2">
      <c r="A140" s="13"/>
      <c r="B140" s="13"/>
      <c r="C140" s="22"/>
      <c r="D140" s="15"/>
      <c r="E140" s="15"/>
      <c r="F140" s="14"/>
      <c r="G140" s="14"/>
      <c r="H140" s="15"/>
      <c r="I140" s="15"/>
      <c r="J140" s="22"/>
      <c r="K140" s="22"/>
      <c r="L140" s="15"/>
      <c r="M140" s="15"/>
      <c r="N140" s="15"/>
      <c r="O140" s="15"/>
      <c r="P140" s="22"/>
      <c r="Q140" s="22"/>
      <c r="R140" s="22"/>
      <c r="S140" s="18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20"/>
    </row>
    <row r="141" spans="1:33" ht="15.75" customHeight="1" x14ac:dyDescent="0.2">
      <c r="A141" s="13"/>
      <c r="B141" s="13"/>
      <c r="C141" s="22"/>
      <c r="D141" s="15"/>
      <c r="E141" s="15"/>
      <c r="F141" s="14"/>
      <c r="G141" s="14"/>
      <c r="H141" s="15"/>
      <c r="I141" s="15"/>
      <c r="J141" s="22"/>
      <c r="K141" s="22"/>
      <c r="L141" s="15"/>
      <c r="M141" s="15"/>
      <c r="N141" s="15"/>
      <c r="O141" s="15"/>
      <c r="P141" s="22"/>
      <c r="Q141" s="22"/>
      <c r="R141" s="22"/>
      <c r="S141" s="18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20"/>
    </row>
    <row r="142" spans="1:33" ht="15.75" customHeight="1" x14ac:dyDescent="0.2">
      <c r="A142" s="13"/>
      <c r="B142" s="13"/>
      <c r="C142" s="22"/>
      <c r="D142" s="15"/>
      <c r="E142" s="15"/>
      <c r="F142" s="14"/>
      <c r="G142" s="14"/>
      <c r="H142" s="15"/>
      <c r="I142" s="15"/>
      <c r="J142" s="22"/>
      <c r="K142" s="22"/>
      <c r="L142" s="15"/>
      <c r="M142" s="15"/>
      <c r="N142" s="15"/>
      <c r="O142" s="15"/>
      <c r="P142" s="22"/>
      <c r="Q142" s="22"/>
      <c r="R142" s="22"/>
      <c r="S142" s="18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20"/>
    </row>
    <row r="143" spans="1:33" ht="15.75" customHeight="1" x14ac:dyDescent="0.2">
      <c r="A143" s="13"/>
      <c r="B143" s="13"/>
      <c r="C143" s="22"/>
      <c r="D143" s="15"/>
      <c r="E143" s="15"/>
      <c r="F143" s="14"/>
      <c r="G143" s="14"/>
      <c r="H143" s="15"/>
      <c r="I143" s="15"/>
      <c r="J143" s="22"/>
      <c r="K143" s="22"/>
      <c r="L143" s="15"/>
      <c r="M143" s="15"/>
      <c r="N143" s="15"/>
      <c r="O143" s="15"/>
      <c r="P143" s="22"/>
      <c r="Q143" s="22"/>
      <c r="R143" s="22"/>
      <c r="S143" s="18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20"/>
    </row>
    <row r="144" spans="1:33" ht="15.75" customHeight="1" x14ac:dyDescent="0.2">
      <c r="A144" s="13"/>
      <c r="B144" s="13"/>
      <c r="C144" s="22"/>
      <c r="D144" s="15"/>
      <c r="E144" s="15"/>
      <c r="F144" s="14"/>
      <c r="G144" s="14"/>
      <c r="H144" s="15"/>
      <c r="I144" s="15"/>
      <c r="J144" s="22"/>
      <c r="K144" s="22"/>
      <c r="L144" s="15"/>
      <c r="M144" s="15"/>
      <c r="N144" s="15"/>
      <c r="O144" s="15"/>
      <c r="P144" s="22"/>
      <c r="Q144" s="22"/>
      <c r="R144" s="22"/>
      <c r="S144" s="18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20"/>
    </row>
    <row r="145" spans="1:33" ht="15.75" customHeight="1" x14ac:dyDescent="0.2">
      <c r="A145" s="13"/>
      <c r="B145" s="13"/>
      <c r="C145" s="22"/>
      <c r="D145" s="15"/>
      <c r="E145" s="15"/>
      <c r="F145" s="14"/>
      <c r="G145" s="14"/>
      <c r="H145" s="15"/>
      <c r="I145" s="15"/>
      <c r="J145" s="22"/>
      <c r="K145" s="22"/>
      <c r="L145" s="15"/>
      <c r="M145" s="15"/>
      <c r="N145" s="15"/>
      <c r="O145" s="15"/>
      <c r="P145" s="22"/>
      <c r="Q145" s="22"/>
      <c r="R145" s="22"/>
      <c r="S145" s="18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20"/>
    </row>
    <row r="146" spans="1:33" ht="15.75" customHeight="1" x14ac:dyDescent="0.2">
      <c r="A146" s="13"/>
      <c r="B146" s="13"/>
      <c r="C146" s="22"/>
      <c r="D146" s="15"/>
      <c r="E146" s="15"/>
      <c r="F146" s="14"/>
      <c r="G146" s="14"/>
      <c r="H146" s="15"/>
      <c r="I146" s="15"/>
      <c r="J146" s="22"/>
      <c r="K146" s="22"/>
      <c r="L146" s="15"/>
      <c r="M146" s="15"/>
      <c r="N146" s="15"/>
      <c r="O146" s="15"/>
      <c r="P146" s="22"/>
      <c r="Q146" s="22"/>
      <c r="R146" s="22"/>
      <c r="S146" s="18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20"/>
    </row>
    <row r="147" spans="1:33" ht="15.75" customHeight="1" x14ac:dyDescent="0.2">
      <c r="A147" s="13"/>
      <c r="B147" s="13"/>
      <c r="C147" s="22"/>
      <c r="D147" s="15"/>
      <c r="E147" s="15"/>
      <c r="F147" s="14"/>
      <c r="G147" s="14"/>
      <c r="H147" s="15"/>
      <c r="I147" s="15"/>
      <c r="J147" s="22"/>
      <c r="K147" s="22"/>
      <c r="L147" s="15"/>
      <c r="M147" s="15"/>
      <c r="N147" s="15"/>
      <c r="O147" s="15"/>
      <c r="P147" s="22"/>
      <c r="Q147" s="22"/>
      <c r="R147" s="22"/>
      <c r="S147" s="18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20"/>
    </row>
    <row r="148" spans="1:33" ht="15.75" customHeight="1" x14ac:dyDescent="0.2">
      <c r="A148" s="13"/>
      <c r="B148" s="13"/>
      <c r="C148" s="22"/>
      <c r="D148" s="15"/>
      <c r="E148" s="15"/>
      <c r="F148" s="14"/>
      <c r="G148" s="14"/>
      <c r="H148" s="15"/>
      <c r="I148" s="15"/>
      <c r="J148" s="22"/>
      <c r="K148" s="22"/>
      <c r="L148" s="15"/>
      <c r="M148" s="15"/>
      <c r="N148" s="15"/>
      <c r="O148" s="15"/>
      <c r="P148" s="22"/>
      <c r="Q148" s="22"/>
      <c r="R148" s="22"/>
      <c r="S148" s="18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20"/>
    </row>
    <row r="149" spans="1:33" ht="15.75" customHeight="1" x14ac:dyDescent="0.2">
      <c r="A149" s="13"/>
      <c r="B149" s="13"/>
      <c r="C149" s="22"/>
      <c r="D149" s="15"/>
      <c r="E149" s="15"/>
      <c r="F149" s="14"/>
      <c r="G149" s="14"/>
      <c r="H149" s="15"/>
      <c r="I149" s="15"/>
      <c r="J149" s="22"/>
      <c r="K149" s="22"/>
      <c r="L149" s="15"/>
      <c r="M149" s="15"/>
      <c r="N149" s="15"/>
      <c r="O149" s="15"/>
      <c r="P149" s="22"/>
      <c r="Q149" s="22"/>
      <c r="R149" s="22"/>
      <c r="S149" s="18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20"/>
    </row>
    <row r="150" spans="1:33" ht="15.75" customHeight="1" x14ac:dyDescent="0.2">
      <c r="A150" s="13"/>
      <c r="B150" s="13"/>
      <c r="C150" s="22"/>
      <c r="D150" s="15"/>
      <c r="E150" s="15"/>
      <c r="F150" s="14"/>
      <c r="G150" s="14"/>
      <c r="H150" s="15"/>
      <c r="I150" s="15"/>
      <c r="J150" s="22"/>
      <c r="K150" s="22"/>
      <c r="L150" s="15"/>
      <c r="M150" s="15"/>
      <c r="N150" s="15"/>
      <c r="O150" s="15"/>
      <c r="P150" s="22"/>
      <c r="Q150" s="22"/>
      <c r="R150" s="22"/>
      <c r="S150" s="18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20"/>
    </row>
    <row r="151" spans="1:33" ht="15.75" customHeight="1" x14ac:dyDescent="0.2">
      <c r="A151" s="13"/>
      <c r="B151" s="13"/>
      <c r="C151" s="22"/>
      <c r="D151" s="15"/>
      <c r="E151" s="15"/>
      <c r="F151" s="14"/>
      <c r="G151" s="14"/>
      <c r="H151" s="15"/>
      <c r="I151" s="15"/>
      <c r="J151" s="22"/>
      <c r="K151" s="22"/>
      <c r="L151" s="15"/>
      <c r="M151" s="15"/>
      <c r="N151" s="15"/>
      <c r="O151" s="15"/>
      <c r="P151" s="22"/>
      <c r="Q151" s="22"/>
      <c r="R151" s="22"/>
      <c r="S151" s="18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20"/>
    </row>
    <row r="152" spans="1:33" ht="15.75" customHeight="1" x14ac:dyDescent="0.2">
      <c r="A152" s="13"/>
      <c r="B152" s="13"/>
      <c r="C152" s="22"/>
      <c r="D152" s="15"/>
      <c r="E152" s="15"/>
      <c r="F152" s="14"/>
      <c r="G152" s="14"/>
      <c r="H152" s="15"/>
      <c r="I152" s="15"/>
      <c r="J152" s="22"/>
      <c r="K152" s="22"/>
      <c r="L152" s="15"/>
      <c r="M152" s="15"/>
      <c r="N152" s="15"/>
      <c r="O152" s="15"/>
      <c r="P152" s="22"/>
      <c r="Q152" s="22"/>
      <c r="R152" s="22"/>
      <c r="S152" s="18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20"/>
    </row>
    <row r="153" spans="1:33" ht="15.75" customHeight="1" x14ac:dyDescent="0.2">
      <c r="A153" s="13"/>
      <c r="B153" s="13"/>
      <c r="C153" s="22"/>
      <c r="D153" s="15"/>
      <c r="E153" s="15"/>
      <c r="F153" s="14"/>
      <c r="G153" s="14"/>
      <c r="H153" s="15"/>
      <c r="I153" s="15"/>
      <c r="J153" s="22"/>
      <c r="K153" s="22"/>
      <c r="L153" s="15"/>
      <c r="M153" s="15"/>
      <c r="N153" s="15"/>
      <c r="O153" s="15"/>
      <c r="P153" s="22"/>
      <c r="Q153" s="22"/>
      <c r="R153" s="22"/>
      <c r="S153" s="18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20"/>
    </row>
    <row r="154" spans="1:33" ht="15.75" customHeight="1" x14ac:dyDescent="0.2">
      <c r="A154" s="13"/>
      <c r="B154" s="13"/>
      <c r="C154" s="22"/>
      <c r="D154" s="15"/>
      <c r="E154" s="15"/>
      <c r="F154" s="14"/>
      <c r="G154" s="14"/>
      <c r="H154" s="15"/>
      <c r="I154" s="15"/>
      <c r="J154" s="22"/>
      <c r="K154" s="22"/>
      <c r="L154" s="15"/>
      <c r="M154" s="15"/>
      <c r="N154" s="15"/>
      <c r="O154" s="15"/>
      <c r="P154" s="22"/>
      <c r="Q154" s="22"/>
      <c r="R154" s="22"/>
      <c r="S154" s="18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20"/>
    </row>
    <row r="155" spans="1:33" ht="15.75" customHeight="1" x14ac:dyDescent="0.2">
      <c r="A155" s="13"/>
      <c r="B155" s="13"/>
      <c r="C155" s="22"/>
      <c r="D155" s="15"/>
      <c r="E155" s="15"/>
      <c r="F155" s="14"/>
      <c r="G155" s="14"/>
      <c r="H155" s="15"/>
      <c r="I155" s="15"/>
      <c r="J155" s="22"/>
      <c r="K155" s="22"/>
      <c r="L155" s="15"/>
      <c r="M155" s="15"/>
      <c r="N155" s="15"/>
      <c r="O155" s="15"/>
      <c r="P155" s="22"/>
      <c r="Q155" s="22"/>
      <c r="R155" s="22"/>
      <c r="S155" s="18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20"/>
    </row>
    <row r="156" spans="1:33" ht="15.75" customHeight="1" x14ac:dyDescent="0.2">
      <c r="A156" s="13"/>
      <c r="B156" s="13"/>
      <c r="C156" s="22"/>
      <c r="D156" s="15"/>
      <c r="E156" s="15"/>
      <c r="F156" s="14"/>
      <c r="G156" s="14"/>
      <c r="H156" s="15"/>
      <c r="I156" s="15"/>
      <c r="J156" s="22"/>
      <c r="K156" s="22"/>
      <c r="L156" s="15"/>
      <c r="M156" s="15"/>
      <c r="N156" s="15"/>
      <c r="O156" s="15"/>
      <c r="P156" s="22"/>
      <c r="Q156" s="22"/>
      <c r="R156" s="22"/>
      <c r="S156" s="18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20"/>
    </row>
    <row r="157" spans="1:33" ht="15.75" customHeight="1" x14ac:dyDescent="0.2">
      <c r="A157" s="13"/>
      <c r="B157" s="13"/>
      <c r="C157" s="22"/>
      <c r="D157" s="15"/>
      <c r="E157" s="15"/>
      <c r="F157" s="14"/>
      <c r="G157" s="14"/>
      <c r="H157" s="15"/>
      <c r="I157" s="15"/>
      <c r="J157" s="22"/>
      <c r="K157" s="22"/>
      <c r="L157" s="15"/>
      <c r="M157" s="15"/>
      <c r="N157" s="15"/>
      <c r="O157" s="15"/>
      <c r="P157" s="22"/>
      <c r="Q157" s="22"/>
      <c r="R157" s="22"/>
      <c r="S157" s="18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20"/>
    </row>
    <row r="158" spans="1:33" ht="15.75" customHeight="1" x14ac:dyDescent="0.2">
      <c r="A158" s="13"/>
      <c r="B158" s="13"/>
      <c r="C158" s="22"/>
      <c r="D158" s="15"/>
      <c r="E158" s="15"/>
      <c r="F158" s="14"/>
      <c r="G158" s="14"/>
      <c r="H158" s="15"/>
      <c r="I158" s="15"/>
      <c r="J158" s="22"/>
      <c r="K158" s="22"/>
      <c r="L158" s="15"/>
      <c r="M158" s="15"/>
      <c r="N158" s="15"/>
      <c r="O158" s="15"/>
      <c r="P158" s="22"/>
      <c r="Q158" s="22"/>
      <c r="R158" s="22"/>
      <c r="S158" s="18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20"/>
    </row>
    <row r="159" spans="1:33" ht="15.75" customHeight="1" x14ac:dyDescent="0.2">
      <c r="A159" s="13"/>
      <c r="B159" s="13"/>
      <c r="C159" s="22"/>
      <c r="D159" s="15"/>
      <c r="E159" s="15"/>
      <c r="F159" s="14"/>
      <c r="G159" s="14"/>
      <c r="H159" s="15"/>
      <c r="I159" s="15"/>
      <c r="J159" s="22"/>
      <c r="K159" s="22"/>
      <c r="L159" s="15"/>
      <c r="M159" s="15"/>
      <c r="N159" s="15"/>
      <c r="O159" s="15"/>
      <c r="P159" s="22"/>
      <c r="Q159" s="22"/>
      <c r="R159" s="22"/>
      <c r="S159" s="18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20"/>
    </row>
    <row r="160" spans="1:33" ht="15.75" customHeight="1" x14ac:dyDescent="0.2">
      <c r="A160" s="13"/>
      <c r="B160" s="13"/>
      <c r="C160" s="22"/>
      <c r="D160" s="15"/>
      <c r="E160" s="15"/>
      <c r="F160" s="14"/>
      <c r="G160" s="14"/>
      <c r="H160" s="15"/>
      <c r="I160" s="15"/>
      <c r="J160" s="22"/>
      <c r="K160" s="22"/>
      <c r="L160" s="15"/>
      <c r="M160" s="15"/>
      <c r="N160" s="15"/>
      <c r="O160" s="15"/>
      <c r="P160" s="22"/>
      <c r="Q160" s="22"/>
      <c r="R160" s="22"/>
      <c r="S160" s="18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20"/>
    </row>
    <row r="161" spans="1:33" ht="15.75" customHeight="1" x14ac:dyDescent="0.2">
      <c r="A161" s="13"/>
      <c r="B161" s="13"/>
      <c r="C161" s="22"/>
      <c r="D161" s="15"/>
      <c r="E161" s="15"/>
      <c r="F161" s="14"/>
      <c r="G161" s="14"/>
      <c r="H161" s="15"/>
      <c r="I161" s="15"/>
      <c r="J161" s="22"/>
      <c r="K161" s="22"/>
      <c r="L161" s="15"/>
      <c r="M161" s="15"/>
      <c r="N161" s="15"/>
      <c r="O161" s="15"/>
      <c r="P161" s="22"/>
      <c r="Q161" s="22"/>
      <c r="R161" s="22"/>
      <c r="S161" s="18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20"/>
    </row>
    <row r="162" spans="1:33" ht="15.75" customHeight="1" x14ac:dyDescent="0.2">
      <c r="A162" s="13"/>
      <c r="B162" s="13"/>
      <c r="C162" s="22"/>
      <c r="D162" s="15"/>
      <c r="E162" s="15"/>
      <c r="F162" s="14"/>
      <c r="G162" s="14"/>
      <c r="H162" s="15"/>
      <c r="I162" s="15"/>
      <c r="J162" s="22"/>
      <c r="K162" s="22"/>
      <c r="L162" s="15"/>
      <c r="M162" s="15"/>
      <c r="N162" s="15"/>
      <c r="O162" s="15"/>
      <c r="P162" s="22"/>
      <c r="Q162" s="22"/>
      <c r="R162" s="22"/>
      <c r="S162" s="18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20"/>
    </row>
    <row r="163" spans="1:33" ht="15.75" customHeight="1" x14ac:dyDescent="0.2">
      <c r="A163" s="13"/>
      <c r="B163" s="13"/>
      <c r="C163" s="22"/>
      <c r="D163" s="15"/>
      <c r="E163" s="15"/>
      <c r="F163" s="14"/>
      <c r="G163" s="14"/>
      <c r="H163" s="15"/>
      <c r="I163" s="15"/>
      <c r="J163" s="22"/>
      <c r="K163" s="22"/>
      <c r="L163" s="15"/>
      <c r="M163" s="15"/>
      <c r="N163" s="15"/>
      <c r="O163" s="15"/>
      <c r="P163" s="22"/>
      <c r="Q163" s="22"/>
      <c r="R163" s="22"/>
      <c r="S163" s="18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20"/>
    </row>
    <row r="164" spans="1:33" ht="15.75" customHeight="1" x14ac:dyDescent="0.2">
      <c r="A164" s="13"/>
      <c r="B164" s="13"/>
      <c r="C164" s="22"/>
      <c r="D164" s="15"/>
      <c r="E164" s="15"/>
      <c r="F164" s="14"/>
      <c r="G164" s="14"/>
      <c r="H164" s="15"/>
      <c r="I164" s="15"/>
      <c r="J164" s="22"/>
      <c r="K164" s="22"/>
      <c r="L164" s="15"/>
      <c r="M164" s="15"/>
      <c r="N164" s="15"/>
      <c r="O164" s="15"/>
      <c r="P164" s="22"/>
      <c r="Q164" s="22"/>
      <c r="R164" s="22"/>
      <c r="S164" s="18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20"/>
    </row>
    <row r="165" spans="1:33" ht="15.75" customHeight="1" x14ac:dyDescent="0.2">
      <c r="A165" s="13"/>
      <c r="B165" s="13"/>
      <c r="C165" s="22"/>
      <c r="D165" s="15"/>
      <c r="E165" s="15"/>
      <c r="F165" s="14"/>
      <c r="G165" s="14"/>
      <c r="H165" s="15"/>
      <c r="I165" s="15"/>
      <c r="J165" s="22"/>
      <c r="K165" s="22"/>
      <c r="L165" s="15"/>
      <c r="M165" s="15"/>
      <c r="N165" s="15"/>
      <c r="O165" s="15"/>
      <c r="P165" s="22"/>
      <c r="Q165" s="22"/>
      <c r="R165" s="22"/>
      <c r="S165" s="18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20"/>
    </row>
    <row r="166" spans="1:33" ht="15.75" customHeight="1" x14ac:dyDescent="0.2">
      <c r="A166" s="13"/>
      <c r="B166" s="13"/>
      <c r="C166" s="22"/>
      <c r="D166" s="15"/>
      <c r="E166" s="15"/>
      <c r="F166" s="14"/>
      <c r="G166" s="14"/>
      <c r="H166" s="15"/>
      <c r="I166" s="15"/>
      <c r="J166" s="22"/>
      <c r="K166" s="22"/>
      <c r="L166" s="15"/>
      <c r="M166" s="15"/>
      <c r="N166" s="15"/>
      <c r="O166" s="15"/>
      <c r="P166" s="22"/>
      <c r="Q166" s="22"/>
      <c r="R166" s="22"/>
      <c r="S166" s="18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20"/>
    </row>
    <row r="167" spans="1:33" ht="15.75" customHeight="1" x14ac:dyDescent="0.2">
      <c r="A167" s="13"/>
      <c r="B167" s="13"/>
      <c r="C167" s="22"/>
      <c r="D167" s="15"/>
      <c r="E167" s="15"/>
      <c r="F167" s="14"/>
      <c r="G167" s="14"/>
      <c r="H167" s="15"/>
      <c r="I167" s="15"/>
      <c r="J167" s="22"/>
      <c r="K167" s="22"/>
      <c r="L167" s="15"/>
      <c r="M167" s="15"/>
      <c r="N167" s="15"/>
      <c r="O167" s="15"/>
      <c r="P167" s="22"/>
      <c r="Q167" s="22"/>
      <c r="R167" s="22"/>
      <c r="S167" s="18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20"/>
    </row>
    <row r="168" spans="1:33" ht="15.75" customHeight="1" x14ac:dyDescent="0.2">
      <c r="A168" s="13"/>
      <c r="B168" s="13"/>
      <c r="C168" s="22"/>
      <c r="D168" s="15"/>
      <c r="E168" s="15"/>
      <c r="F168" s="14"/>
      <c r="G168" s="14"/>
      <c r="H168" s="15"/>
      <c r="I168" s="15"/>
      <c r="J168" s="22"/>
      <c r="K168" s="22"/>
      <c r="L168" s="15"/>
      <c r="M168" s="15"/>
      <c r="N168" s="15"/>
      <c r="O168" s="15"/>
      <c r="P168" s="22"/>
      <c r="Q168" s="22"/>
      <c r="R168" s="22"/>
      <c r="S168" s="18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20"/>
    </row>
    <row r="169" spans="1:33" ht="15.75" customHeight="1" x14ac:dyDescent="0.2">
      <c r="A169" s="13"/>
      <c r="B169" s="13"/>
      <c r="C169" s="22"/>
      <c r="D169" s="15"/>
      <c r="E169" s="15"/>
      <c r="F169" s="14"/>
      <c r="G169" s="14"/>
      <c r="H169" s="15"/>
      <c r="I169" s="15"/>
      <c r="J169" s="22"/>
      <c r="K169" s="22"/>
      <c r="L169" s="15"/>
      <c r="M169" s="15"/>
      <c r="N169" s="15"/>
      <c r="O169" s="15"/>
      <c r="P169" s="22"/>
      <c r="Q169" s="22"/>
      <c r="R169" s="22"/>
      <c r="S169" s="18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20"/>
    </row>
    <row r="170" spans="1:33" ht="15.75" customHeight="1" x14ac:dyDescent="0.2">
      <c r="A170" s="13"/>
      <c r="B170" s="13"/>
      <c r="C170" s="22"/>
      <c r="D170" s="15"/>
      <c r="E170" s="15"/>
      <c r="F170" s="14"/>
      <c r="G170" s="14"/>
      <c r="H170" s="15"/>
      <c r="I170" s="15"/>
      <c r="J170" s="22"/>
      <c r="K170" s="22"/>
      <c r="L170" s="15"/>
      <c r="M170" s="15"/>
      <c r="N170" s="15"/>
      <c r="O170" s="15"/>
      <c r="P170" s="22"/>
      <c r="Q170" s="22"/>
      <c r="R170" s="22"/>
      <c r="S170" s="18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20"/>
    </row>
    <row r="171" spans="1:33" ht="15.75" customHeight="1" x14ac:dyDescent="0.2">
      <c r="A171" s="13"/>
      <c r="B171" s="13"/>
      <c r="C171" s="22"/>
      <c r="D171" s="15"/>
      <c r="E171" s="15"/>
      <c r="F171" s="14"/>
      <c r="G171" s="14"/>
      <c r="H171" s="15"/>
      <c r="I171" s="15"/>
      <c r="J171" s="22"/>
      <c r="K171" s="22"/>
      <c r="L171" s="15"/>
      <c r="M171" s="15"/>
      <c r="N171" s="15"/>
      <c r="O171" s="15"/>
      <c r="P171" s="22"/>
      <c r="Q171" s="22"/>
      <c r="R171" s="22"/>
      <c r="S171" s="18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20"/>
    </row>
    <row r="172" spans="1:33" ht="15.75" customHeight="1" x14ac:dyDescent="0.2">
      <c r="A172" s="13"/>
      <c r="B172" s="13"/>
      <c r="C172" s="22"/>
      <c r="D172" s="15"/>
      <c r="E172" s="15"/>
      <c r="F172" s="14"/>
      <c r="G172" s="14"/>
      <c r="H172" s="15"/>
      <c r="I172" s="15"/>
      <c r="J172" s="22"/>
      <c r="K172" s="22"/>
      <c r="L172" s="15"/>
      <c r="M172" s="15"/>
      <c r="N172" s="15"/>
      <c r="O172" s="15"/>
      <c r="P172" s="22"/>
      <c r="Q172" s="22"/>
      <c r="R172" s="22"/>
      <c r="S172" s="18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20"/>
    </row>
    <row r="173" spans="1:33" ht="15.75" customHeight="1" x14ac:dyDescent="0.2">
      <c r="A173" s="13"/>
      <c r="B173" s="13"/>
      <c r="C173" s="22"/>
      <c r="D173" s="15"/>
      <c r="E173" s="15"/>
      <c r="F173" s="14"/>
      <c r="G173" s="14"/>
      <c r="H173" s="15"/>
      <c r="I173" s="15"/>
      <c r="J173" s="22"/>
      <c r="K173" s="22"/>
      <c r="L173" s="15"/>
      <c r="M173" s="15"/>
      <c r="N173" s="15"/>
      <c r="O173" s="15"/>
      <c r="P173" s="22"/>
      <c r="Q173" s="22"/>
      <c r="R173" s="22"/>
      <c r="S173" s="18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20"/>
    </row>
    <row r="174" spans="1:33" ht="15.75" customHeight="1" x14ac:dyDescent="0.2">
      <c r="A174" s="13"/>
      <c r="B174" s="13"/>
      <c r="C174" s="22"/>
      <c r="D174" s="15"/>
      <c r="E174" s="15"/>
      <c r="F174" s="14"/>
      <c r="G174" s="14"/>
      <c r="H174" s="15"/>
      <c r="I174" s="15"/>
      <c r="J174" s="22"/>
      <c r="K174" s="22"/>
      <c r="L174" s="15"/>
      <c r="M174" s="15"/>
      <c r="N174" s="15"/>
      <c r="O174" s="15"/>
      <c r="P174" s="22"/>
      <c r="Q174" s="22"/>
      <c r="R174" s="22"/>
      <c r="S174" s="18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20"/>
    </row>
    <row r="175" spans="1:33" ht="15.75" customHeight="1" x14ac:dyDescent="0.2">
      <c r="A175" s="13"/>
      <c r="B175" s="13"/>
      <c r="C175" s="22"/>
      <c r="D175" s="15"/>
      <c r="E175" s="15"/>
      <c r="F175" s="14"/>
      <c r="G175" s="14"/>
      <c r="H175" s="15"/>
      <c r="I175" s="15"/>
      <c r="J175" s="22"/>
      <c r="K175" s="22"/>
      <c r="L175" s="15"/>
      <c r="M175" s="15"/>
      <c r="N175" s="15"/>
      <c r="O175" s="15"/>
      <c r="P175" s="22"/>
      <c r="Q175" s="22"/>
      <c r="R175" s="22"/>
      <c r="S175" s="18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20"/>
    </row>
    <row r="176" spans="1:33" ht="15.75" customHeight="1" x14ac:dyDescent="0.2">
      <c r="A176" s="13"/>
      <c r="B176" s="13"/>
      <c r="C176" s="22"/>
      <c r="D176" s="15"/>
      <c r="E176" s="15"/>
      <c r="F176" s="14"/>
      <c r="G176" s="14"/>
      <c r="H176" s="15"/>
      <c r="I176" s="15"/>
      <c r="J176" s="22"/>
      <c r="K176" s="22"/>
      <c r="L176" s="15"/>
      <c r="M176" s="15"/>
      <c r="N176" s="15"/>
      <c r="O176" s="15"/>
      <c r="P176" s="22"/>
      <c r="Q176" s="22"/>
      <c r="R176" s="22"/>
      <c r="S176" s="18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20"/>
    </row>
    <row r="177" spans="1:33" ht="15.75" customHeight="1" x14ac:dyDescent="0.2">
      <c r="A177" s="13"/>
      <c r="B177" s="13"/>
      <c r="C177" s="22"/>
      <c r="D177" s="15"/>
      <c r="E177" s="15"/>
      <c r="F177" s="14"/>
      <c r="G177" s="14"/>
      <c r="H177" s="15"/>
      <c r="I177" s="15"/>
      <c r="J177" s="22"/>
      <c r="K177" s="22"/>
      <c r="L177" s="15"/>
      <c r="M177" s="15"/>
      <c r="N177" s="15"/>
      <c r="O177" s="15"/>
      <c r="P177" s="22"/>
      <c r="Q177" s="22"/>
      <c r="R177" s="22"/>
      <c r="S177" s="18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20"/>
    </row>
    <row r="178" spans="1:33" ht="15.75" customHeight="1" x14ac:dyDescent="0.2">
      <c r="A178" s="13"/>
      <c r="B178" s="13"/>
      <c r="C178" s="22"/>
      <c r="D178" s="15"/>
      <c r="E178" s="15"/>
      <c r="F178" s="14"/>
      <c r="G178" s="14"/>
      <c r="H178" s="15"/>
      <c r="I178" s="15"/>
      <c r="J178" s="22"/>
      <c r="K178" s="22"/>
      <c r="L178" s="15"/>
      <c r="M178" s="15"/>
      <c r="N178" s="15"/>
      <c r="O178" s="15"/>
      <c r="P178" s="22"/>
      <c r="Q178" s="22"/>
      <c r="R178" s="22"/>
      <c r="S178" s="18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20"/>
    </row>
    <row r="179" spans="1:33" ht="15.75" customHeight="1" x14ac:dyDescent="0.2">
      <c r="A179" s="13"/>
      <c r="B179" s="13"/>
      <c r="C179" s="22"/>
      <c r="D179" s="15"/>
      <c r="E179" s="15"/>
      <c r="F179" s="14"/>
      <c r="G179" s="14"/>
      <c r="H179" s="15"/>
      <c r="I179" s="15"/>
      <c r="J179" s="22"/>
      <c r="K179" s="22"/>
      <c r="L179" s="15"/>
      <c r="M179" s="15"/>
      <c r="N179" s="15"/>
      <c r="O179" s="15"/>
      <c r="P179" s="22"/>
      <c r="Q179" s="22"/>
      <c r="R179" s="22"/>
      <c r="S179" s="18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20"/>
    </row>
    <row r="180" spans="1:33" ht="15.75" customHeight="1" x14ac:dyDescent="0.2">
      <c r="A180" s="13"/>
      <c r="B180" s="13"/>
      <c r="C180" s="22"/>
      <c r="D180" s="15"/>
      <c r="E180" s="15"/>
      <c r="F180" s="14"/>
      <c r="G180" s="14"/>
      <c r="H180" s="15"/>
      <c r="I180" s="15"/>
      <c r="J180" s="22"/>
      <c r="K180" s="22"/>
      <c r="L180" s="15"/>
      <c r="M180" s="15"/>
      <c r="N180" s="15"/>
      <c r="O180" s="15"/>
      <c r="P180" s="22"/>
      <c r="Q180" s="22"/>
      <c r="R180" s="22"/>
      <c r="S180" s="18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20"/>
    </row>
    <row r="181" spans="1:33" ht="15.75" customHeight="1" x14ac:dyDescent="0.2">
      <c r="A181" s="13"/>
      <c r="B181" s="13"/>
      <c r="C181" s="22"/>
      <c r="D181" s="15"/>
      <c r="E181" s="15"/>
      <c r="F181" s="14"/>
      <c r="G181" s="14"/>
      <c r="H181" s="15"/>
      <c r="I181" s="15"/>
      <c r="J181" s="22"/>
      <c r="K181" s="22"/>
      <c r="L181" s="15"/>
      <c r="M181" s="15"/>
      <c r="N181" s="15"/>
      <c r="O181" s="15"/>
      <c r="P181" s="22"/>
      <c r="Q181" s="22"/>
      <c r="R181" s="22"/>
      <c r="S181" s="18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20"/>
    </row>
    <row r="182" spans="1:33" ht="15.75" customHeight="1" x14ac:dyDescent="0.2">
      <c r="A182" s="13"/>
      <c r="B182" s="13"/>
      <c r="C182" s="22"/>
      <c r="D182" s="15"/>
      <c r="E182" s="15"/>
      <c r="F182" s="14"/>
      <c r="G182" s="14"/>
      <c r="H182" s="15"/>
      <c r="I182" s="15"/>
      <c r="J182" s="22"/>
      <c r="K182" s="22"/>
      <c r="L182" s="15"/>
      <c r="M182" s="15"/>
      <c r="N182" s="15"/>
      <c r="O182" s="15"/>
      <c r="P182" s="22"/>
      <c r="Q182" s="22"/>
      <c r="R182" s="22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20"/>
    </row>
    <row r="183" spans="1:33" ht="15.75" customHeight="1" x14ac:dyDescent="0.2">
      <c r="A183" s="13"/>
      <c r="B183" s="13"/>
      <c r="C183" s="22"/>
      <c r="D183" s="15"/>
      <c r="E183" s="15"/>
      <c r="F183" s="14"/>
      <c r="G183" s="14"/>
      <c r="H183" s="15"/>
      <c r="I183" s="15"/>
      <c r="J183" s="22"/>
      <c r="K183" s="22"/>
      <c r="L183" s="15"/>
      <c r="M183" s="15"/>
      <c r="N183" s="15"/>
      <c r="O183" s="15"/>
      <c r="P183" s="22"/>
      <c r="Q183" s="22"/>
      <c r="R183" s="22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20"/>
    </row>
    <row r="184" spans="1:33" ht="15.75" customHeight="1" x14ac:dyDescent="0.2">
      <c r="A184" s="13"/>
      <c r="B184" s="13"/>
      <c r="C184" s="22"/>
      <c r="D184" s="15"/>
      <c r="E184" s="15"/>
      <c r="F184" s="14"/>
      <c r="G184" s="14"/>
      <c r="H184" s="15"/>
      <c r="I184" s="15"/>
      <c r="J184" s="22"/>
      <c r="K184" s="22"/>
      <c r="L184" s="15"/>
      <c r="M184" s="15"/>
      <c r="N184" s="15"/>
      <c r="O184" s="15"/>
      <c r="P184" s="22"/>
      <c r="Q184" s="22"/>
      <c r="R184" s="22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20"/>
    </row>
    <row r="185" spans="1:33" ht="15.75" customHeight="1" x14ac:dyDescent="0.2">
      <c r="A185" s="13"/>
      <c r="B185" s="13"/>
      <c r="C185" s="22"/>
      <c r="D185" s="15"/>
      <c r="E185" s="15"/>
      <c r="F185" s="14"/>
      <c r="G185" s="14"/>
      <c r="H185" s="15"/>
      <c r="I185" s="15"/>
      <c r="J185" s="22"/>
      <c r="K185" s="22"/>
      <c r="L185" s="15"/>
      <c r="M185" s="15"/>
      <c r="N185" s="15"/>
      <c r="O185" s="15"/>
      <c r="P185" s="22"/>
      <c r="Q185" s="22"/>
      <c r="R185" s="22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20"/>
    </row>
    <row r="186" spans="1:33" ht="15.75" customHeight="1" x14ac:dyDescent="0.2">
      <c r="A186" s="13"/>
      <c r="B186" s="13"/>
      <c r="C186" s="22"/>
      <c r="D186" s="15"/>
      <c r="E186" s="15"/>
      <c r="F186" s="14"/>
      <c r="G186" s="14"/>
      <c r="H186" s="15"/>
      <c r="I186" s="15"/>
      <c r="J186" s="22"/>
      <c r="K186" s="22"/>
      <c r="L186" s="15"/>
      <c r="M186" s="15"/>
      <c r="N186" s="15"/>
      <c r="O186" s="15"/>
      <c r="P186" s="22"/>
      <c r="Q186" s="22"/>
      <c r="R186" s="22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20"/>
    </row>
    <row r="187" spans="1:33" ht="15.75" customHeight="1" x14ac:dyDescent="0.2">
      <c r="A187" s="13"/>
      <c r="B187" s="13"/>
      <c r="C187" s="22"/>
      <c r="D187" s="15"/>
      <c r="E187" s="15"/>
      <c r="F187" s="14"/>
      <c r="G187" s="14"/>
      <c r="H187" s="15"/>
      <c r="I187" s="15"/>
      <c r="J187" s="22"/>
      <c r="K187" s="22"/>
      <c r="L187" s="15"/>
      <c r="M187" s="15"/>
      <c r="N187" s="15"/>
      <c r="O187" s="15"/>
      <c r="P187" s="22"/>
      <c r="Q187" s="22"/>
      <c r="R187" s="22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20"/>
    </row>
    <row r="188" spans="1:33" ht="15.75" customHeight="1" x14ac:dyDescent="0.2">
      <c r="A188" s="13"/>
      <c r="B188" s="13"/>
      <c r="C188" s="22"/>
      <c r="D188" s="15"/>
      <c r="E188" s="15"/>
      <c r="F188" s="14"/>
      <c r="G188" s="14"/>
      <c r="H188" s="15"/>
      <c r="I188" s="15"/>
      <c r="J188" s="22"/>
      <c r="K188" s="22"/>
      <c r="L188" s="15"/>
      <c r="M188" s="15"/>
      <c r="N188" s="15"/>
      <c r="O188" s="15"/>
      <c r="P188" s="22"/>
      <c r="Q188" s="22"/>
      <c r="R188" s="22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20"/>
    </row>
    <row r="189" spans="1:33" ht="15.75" customHeight="1" x14ac:dyDescent="0.2">
      <c r="A189" s="13"/>
      <c r="B189" s="13"/>
      <c r="C189" s="22"/>
      <c r="D189" s="15"/>
      <c r="E189" s="15"/>
      <c r="F189" s="14"/>
      <c r="G189" s="14"/>
      <c r="H189" s="15"/>
      <c r="I189" s="15"/>
      <c r="J189" s="22"/>
      <c r="K189" s="22"/>
      <c r="L189" s="15"/>
      <c r="M189" s="15"/>
      <c r="N189" s="15"/>
      <c r="O189" s="15"/>
      <c r="P189" s="22"/>
      <c r="Q189" s="22"/>
      <c r="R189" s="22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20"/>
    </row>
    <row r="190" spans="1:33" ht="15.75" customHeight="1" x14ac:dyDescent="0.2">
      <c r="A190" s="13"/>
      <c r="B190" s="13"/>
      <c r="C190" s="22"/>
      <c r="D190" s="15"/>
      <c r="E190" s="15"/>
      <c r="F190" s="14"/>
      <c r="G190" s="14"/>
      <c r="H190" s="15"/>
      <c r="I190" s="15"/>
      <c r="J190" s="22"/>
      <c r="K190" s="22"/>
      <c r="L190" s="15"/>
      <c r="M190" s="15"/>
      <c r="N190" s="15"/>
      <c r="O190" s="15"/>
      <c r="P190" s="22"/>
      <c r="Q190" s="22"/>
      <c r="R190" s="22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20"/>
    </row>
    <row r="191" spans="1:33" ht="15.75" customHeight="1" x14ac:dyDescent="0.2">
      <c r="A191" s="13"/>
      <c r="B191" s="13"/>
      <c r="C191" s="22"/>
      <c r="D191" s="15"/>
      <c r="E191" s="15"/>
      <c r="F191" s="14"/>
      <c r="G191" s="14"/>
      <c r="H191" s="15"/>
      <c r="I191" s="15"/>
      <c r="J191" s="22"/>
      <c r="K191" s="22"/>
      <c r="L191" s="15"/>
      <c r="M191" s="15"/>
      <c r="N191" s="15"/>
      <c r="O191" s="15"/>
      <c r="P191" s="22"/>
      <c r="Q191" s="22"/>
      <c r="R191" s="22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20"/>
    </row>
    <row r="192" spans="1:33" ht="15.75" customHeight="1" x14ac:dyDescent="0.2">
      <c r="A192" s="13"/>
      <c r="B192" s="13"/>
      <c r="C192" s="22"/>
      <c r="D192" s="15"/>
      <c r="E192" s="15"/>
      <c r="F192" s="14"/>
      <c r="G192" s="14"/>
      <c r="H192" s="15"/>
      <c r="I192" s="15"/>
      <c r="J192" s="22"/>
      <c r="K192" s="22"/>
      <c r="L192" s="15"/>
      <c r="M192" s="15"/>
      <c r="N192" s="15"/>
      <c r="O192" s="15"/>
      <c r="P192" s="22"/>
      <c r="Q192" s="22"/>
      <c r="R192" s="22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20"/>
    </row>
    <row r="193" spans="1:33" ht="15.75" customHeight="1" x14ac:dyDescent="0.2">
      <c r="A193" s="13"/>
      <c r="B193" s="13"/>
      <c r="C193" s="22"/>
      <c r="D193" s="15"/>
      <c r="E193" s="15"/>
      <c r="F193" s="14"/>
      <c r="G193" s="14"/>
      <c r="H193" s="15"/>
      <c r="I193" s="15"/>
      <c r="J193" s="22"/>
      <c r="K193" s="22"/>
      <c r="L193" s="15"/>
      <c r="M193" s="15"/>
      <c r="N193" s="15"/>
      <c r="O193" s="15"/>
      <c r="P193" s="22"/>
      <c r="Q193" s="22"/>
      <c r="R193" s="22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20"/>
    </row>
    <row r="194" spans="1:33" ht="15.75" customHeight="1" x14ac:dyDescent="0.2">
      <c r="A194" s="13"/>
      <c r="B194" s="13"/>
      <c r="C194" s="22"/>
      <c r="D194" s="15"/>
      <c r="E194" s="15"/>
      <c r="F194" s="14"/>
      <c r="G194" s="14"/>
      <c r="H194" s="15"/>
      <c r="I194" s="15"/>
      <c r="J194" s="22"/>
      <c r="K194" s="22"/>
      <c r="L194" s="15"/>
      <c r="M194" s="15"/>
      <c r="N194" s="15"/>
      <c r="O194" s="15"/>
      <c r="P194" s="22"/>
      <c r="Q194" s="22"/>
      <c r="R194" s="22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20"/>
    </row>
    <row r="195" spans="1:33" ht="15.75" customHeight="1" x14ac:dyDescent="0.2">
      <c r="C195" s="22"/>
      <c r="D195" s="15"/>
      <c r="E195" s="15"/>
      <c r="F195" s="14"/>
      <c r="G195" s="14"/>
      <c r="H195" s="15"/>
      <c r="I195" s="15"/>
      <c r="J195" s="22"/>
      <c r="K195" s="22"/>
      <c r="L195" s="15"/>
      <c r="M195" s="15"/>
      <c r="N195" s="15"/>
      <c r="O195" s="15"/>
      <c r="P195" s="22"/>
      <c r="Q195" s="22"/>
      <c r="R195" s="22"/>
      <c r="AG195" s="20"/>
    </row>
    <row r="196" spans="1:33" ht="15.75" customHeight="1" x14ac:dyDescent="0.2">
      <c r="C196" s="22"/>
      <c r="D196" s="15"/>
      <c r="E196" s="15"/>
      <c r="F196" s="14"/>
      <c r="G196" s="14"/>
      <c r="H196" s="15"/>
      <c r="I196" s="15"/>
      <c r="J196" s="22"/>
      <c r="K196" s="22"/>
      <c r="L196" s="15"/>
      <c r="M196" s="15"/>
      <c r="N196" s="15"/>
      <c r="O196" s="15"/>
      <c r="P196" s="22"/>
      <c r="Q196" s="22"/>
      <c r="R196" s="22"/>
      <c r="AG196" s="20"/>
    </row>
    <row r="197" spans="1:33" ht="15.75" customHeight="1" x14ac:dyDescent="0.2">
      <c r="C197" s="22"/>
      <c r="D197" s="22"/>
      <c r="E197" s="22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</row>
    <row r="198" spans="1:33" ht="15.75" customHeight="1" x14ac:dyDescent="0.2">
      <c r="C198" s="22"/>
      <c r="D198" s="22"/>
      <c r="E198" s="22"/>
      <c r="F198" s="22"/>
      <c r="G198" s="22"/>
      <c r="H198" s="22"/>
      <c r="I198" s="22"/>
      <c r="J198" s="22"/>
      <c r="K198" s="22"/>
      <c r="L198" s="22"/>
      <c r="M198" s="22"/>
      <c r="N198" s="22"/>
      <c r="O198" s="22"/>
      <c r="P198" s="22"/>
      <c r="Q198" s="22"/>
      <c r="R198" s="22"/>
    </row>
    <row r="199" spans="1:33" ht="15.75" customHeight="1" x14ac:dyDescent="0.2">
      <c r="C199" s="22"/>
      <c r="D199" s="22"/>
      <c r="E199" s="22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</row>
    <row r="200" spans="1:33" ht="15.75" customHeight="1" x14ac:dyDescent="0.2">
      <c r="C200" s="22"/>
      <c r="D200" s="22"/>
      <c r="E200" s="22"/>
      <c r="F200" s="22"/>
      <c r="G200" s="22"/>
      <c r="H200" s="22"/>
      <c r="I200" s="22"/>
      <c r="J200" s="22"/>
      <c r="K200" s="22"/>
      <c r="L200" s="22"/>
      <c r="M200" s="22"/>
      <c r="N200" s="22"/>
      <c r="O200" s="22"/>
      <c r="P200" s="22"/>
      <c r="Q200" s="22"/>
      <c r="R200" s="22"/>
    </row>
    <row r="201" spans="1:33" ht="15.75" customHeight="1" x14ac:dyDescent="0.2">
      <c r="C201" s="22"/>
      <c r="D201" s="22"/>
      <c r="E201" s="22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</row>
    <row r="202" spans="1:33" ht="15.75" customHeight="1" x14ac:dyDescent="0.2">
      <c r="C202" s="22"/>
      <c r="D202" s="22"/>
      <c r="E202" s="22"/>
      <c r="F202" s="22"/>
      <c r="G202" s="22"/>
      <c r="H202" s="22"/>
      <c r="I202" s="22"/>
      <c r="J202" s="22"/>
      <c r="K202" s="22"/>
      <c r="L202" s="22"/>
      <c r="M202" s="22"/>
      <c r="N202" s="22"/>
      <c r="O202" s="22"/>
      <c r="P202" s="22"/>
      <c r="Q202" s="22"/>
      <c r="R202" s="22"/>
    </row>
    <row r="203" spans="1:33" ht="15.75" customHeight="1" x14ac:dyDescent="0.2">
      <c r="C203" s="22"/>
      <c r="D203" s="22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</row>
    <row r="204" spans="1:33" ht="15.75" customHeight="1" x14ac:dyDescent="0.2">
      <c r="C204" s="22"/>
      <c r="D204" s="22"/>
      <c r="E204" s="22"/>
      <c r="F204" s="22"/>
      <c r="G204" s="22"/>
      <c r="H204" s="22"/>
      <c r="I204" s="22"/>
      <c r="J204" s="22"/>
      <c r="K204" s="22"/>
      <c r="L204" s="22"/>
      <c r="M204" s="22"/>
      <c r="N204" s="22"/>
      <c r="O204" s="22"/>
      <c r="P204" s="22"/>
      <c r="Q204" s="22"/>
      <c r="R204" s="22"/>
    </row>
    <row r="205" spans="1:33" ht="15.75" customHeight="1" x14ac:dyDescent="0.2">
      <c r="C205" s="22"/>
      <c r="D205" s="22"/>
      <c r="E205" s="22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</row>
    <row r="206" spans="1:33" ht="15.75" customHeight="1" x14ac:dyDescent="0.2">
      <c r="C206" s="22"/>
      <c r="D206" s="22"/>
      <c r="E206" s="22"/>
      <c r="F206" s="22"/>
      <c r="G206" s="22"/>
      <c r="H206" s="22"/>
      <c r="I206" s="22"/>
      <c r="J206" s="22"/>
      <c r="K206" s="22"/>
      <c r="L206" s="22"/>
      <c r="M206" s="22"/>
      <c r="N206" s="22"/>
      <c r="O206" s="22"/>
      <c r="P206" s="22"/>
      <c r="Q206" s="22"/>
      <c r="R206" s="22"/>
    </row>
    <row r="207" spans="1:33" ht="15.75" customHeight="1" x14ac:dyDescent="0.2">
      <c r="C207" s="22"/>
      <c r="D207" s="22"/>
      <c r="E207" s="22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</row>
    <row r="208" spans="1:33" ht="15.75" customHeight="1" x14ac:dyDescent="0.2">
      <c r="C208" s="22"/>
      <c r="D208" s="22"/>
      <c r="E208" s="22"/>
      <c r="F208" s="22"/>
      <c r="G208" s="22"/>
      <c r="H208" s="22"/>
      <c r="I208" s="22"/>
      <c r="J208" s="22"/>
      <c r="K208" s="22"/>
      <c r="L208" s="22"/>
      <c r="M208" s="22"/>
      <c r="N208" s="22"/>
      <c r="O208" s="22"/>
      <c r="P208" s="22"/>
      <c r="Q208" s="22"/>
      <c r="R208" s="22"/>
    </row>
    <row r="209" spans="3:18" ht="15.75" customHeight="1" x14ac:dyDescent="0.2">
      <c r="C209" s="22"/>
      <c r="D209" s="22"/>
      <c r="E209" s="22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</row>
    <row r="210" spans="3:18" ht="15.75" customHeight="1" x14ac:dyDescent="0.2">
      <c r="C210" s="22"/>
      <c r="D210" s="22"/>
      <c r="E210" s="22"/>
      <c r="F210" s="22"/>
      <c r="G210" s="22"/>
      <c r="H210" s="22"/>
      <c r="I210" s="22"/>
      <c r="J210" s="22"/>
      <c r="K210" s="22"/>
      <c r="L210" s="22"/>
      <c r="M210" s="22"/>
      <c r="N210" s="22"/>
      <c r="O210" s="22"/>
      <c r="P210" s="22"/>
      <c r="Q210" s="22"/>
      <c r="R210" s="22"/>
    </row>
    <row r="211" spans="3:18" ht="15.75" customHeight="1" x14ac:dyDescent="0.2">
      <c r="C211" s="22"/>
      <c r="D211" s="22"/>
      <c r="E211" s="22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</row>
    <row r="212" spans="3:18" ht="15.75" customHeight="1" x14ac:dyDescent="0.2">
      <c r="C212" s="22"/>
      <c r="D212" s="22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  <c r="R212" s="22"/>
    </row>
    <row r="213" spans="3:18" ht="15.75" customHeight="1" x14ac:dyDescent="0.2">
      <c r="C213" s="22"/>
      <c r="D213" s="22"/>
      <c r="E213" s="22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</row>
    <row r="214" spans="3:18" ht="15.75" customHeight="1" x14ac:dyDescent="0.2">
      <c r="C214" s="22"/>
      <c r="D214" s="22"/>
      <c r="E214" s="22"/>
      <c r="F214" s="22"/>
      <c r="G214" s="22"/>
      <c r="H214" s="22"/>
      <c r="I214" s="22"/>
      <c r="J214" s="22"/>
      <c r="K214" s="22"/>
      <c r="L214" s="22"/>
      <c r="M214" s="22"/>
      <c r="N214" s="22"/>
      <c r="O214" s="22"/>
      <c r="P214" s="22"/>
      <c r="Q214" s="22"/>
      <c r="R214" s="22"/>
    </row>
    <row r="215" spans="3:18" ht="15.75" customHeight="1" x14ac:dyDescent="0.2">
      <c r="C215" s="22"/>
      <c r="D215" s="22"/>
      <c r="E215" s="22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</row>
    <row r="216" spans="3:18" ht="15.75" customHeight="1" x14ac:dyDescent="0.2">
      <c r="C216" s="22"/>
      <c r="D216" s="22"/>
      <c r="E216" s="22"/>
      <c r="F216" s="22"/>
      <c r="G216" s="22"/>
      <c r="H216" s="22"/>
      <c r="I216" s="22"/>
      <c r="J216" s="22"/>
      <c r="K216" s="22"/>
      <c r="L216" s="22"/>
      <c r="M216" s="22"/>
      <c r="N216" s="22"/>
      <c r="O216" s="22"/>
      <c r="P216" s="22"/>
      <c r="Q216" s="22"/>
      <c r="R216" s="22"/>
    </row>
    <row r="217" spans="3:18" ht="15.75" customHeight="1" x14ac:dyDescent="0.2">
      <c r="C217" s="22"/>
      <c r="D217" s="22"/>
      <c r="E217" s="22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</row>
    <row r="218" spans="3:18" ht="15.75" customHeight="1" x14ac:dyDescent="0.2">
      <c r="C218" s="22"/>
      <c r="D218" s="22"/>
      <c r="E218" s="22"/>
      <c r="F218" s="22"/>
      <c r="G218" s="22"/>
      <c r="H218" s="22"/>
      <c r="I218" s="22"/>
      <c r="J218" s="22"/>
      <c r="K218" s="22"/>
      <c r="L218" s="22"/>
      <c r="M218" s="22"/>
      <c r="N218" s="22"/>
      <c r="O218" s="22"/>
      <c r="P218" s="22"/>
      <c r="Q218" s="22"/>
      <c r="R218" s="22"/>
    </row>
    <row r="219" spans="3:18" ht="15.75" customHeight="1" x14ac:dyDescent="0.2">
      <c r="C219" s="22"/>
      <c r="D219" s="22"/>
      <c r="E219" s="22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</row>
    <row r="220" spans="3:18" ht="15.75" customHeight="1" x14ac:dyDescent="0.2">
      <c r="C220" s="22"/>
      <c r="D220" s="22"/>
      <c r="E220" s="22"/>
      <c r="F220" s="22"/>
      <c r="G220" s="22"/>
      <c r="H220" s="22"/>
      <c r="I220" s="22"/>
      <c r="J220" s="22"/>
      <c r="K220" s="22"/>
      <c r="L220" s="22"/>
      <c r="M220" s="22"/>
      <c r="N220" s="22"/>
      <c r="O220" s="22"/>
      <c r="P220" s="22"/>
      <c r="Q220" s="22"/>
      <c r="R220" s="22"/>
    </row>
    <row r="221" spans="3:18" ht="15.75" customHeight="1" x14ac:dyDescent="0.15"/>
    <row r="222" spans="3:18" ht="15.75" customHeight="1" x14ac:dyDescent="0.15"/>
    <row r="223" spans="3:18" ht="15.75" customHeight="1" x14ac:dyDescent="0.15"/>
    <row r="224" spans="3:18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AG1000"/>
  <sheetViews>
    <sheetView tabSelected="1" workbookViewId="0">
      <pane xSplit="2" ySplit="3" topLeftCell="C4" activePane="bottomRight" state="frozen"/>
      <selection activeCell="C4" sqref="C4:XFD31"/>
      <selection pane="topRight" activeCell="C4" sqref="C4:XFD31"/>
      <selection pane="bottomLeft" activeCell="C4" sqref="C4:XFD31"/>
      <selection pane="bottomRight" activeCell="C4" sqref="C4:XFD31"/>
    </sheetView>
  </sheetViews>
  <sheetFormatPr baseColWidth="10" defaultColWidth="14.5" defaultRowHeight="15" customHeight="1" x14ac:dyDescent="0.15"/>
  <cols>
    <col min="1" max="1" width="14.83203125" customWidth="1"/>
    <col min="2" max="2" width="23.832031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6.83203125" customWidth="1"/>
    <col min="16" max="16" width="11" customWidth="1"/>
    <col min="17" max="18" width="8.5" customWidth="1"/>
    <col min="19" max="19" width="8.33203125" customWidth="1"/>
    <col min="20" max="20" width="11.5" customWidth="1"/>
    <col min="21" max="21" width="13.33203125" customWidth="1"/>
    <col min="22" max="22" width="13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29" t="str">
        <f ca="1">IFERROR(__xludf.DUMMYFUNCTION("IFERROR(VLOOKUP(B2,IMPORTRANGE(""https://docs.google.com/spreadsheets/d/1x0DhHglkXKoEBOD2MBsuK_EyIr1ouxD2ftIpqOYFa-k/edit?usp=sharing"",""OllieShops-SKU-Specific Info!B1:BJ7000""),4,FALSE),"""")"),"Galvanized Three Tier Serving Stand - 3 Tiered Metal Tray Platter for Cake, Dessert, Shrimp, Appetizers &amp; More")</f>
        <v>Galvanized Three Tier Serving Stand - 3 Tiered Metal Tray Platter for Cake, Dessert, Shrimp, Appetizers &amp; More</v>
      </c>
      <c r="B1" s="30"/>
      <c r="C1" s="31" t="s">
        <v>0</v>
      </c>
      <c r="D1" s="33" t="s">
        <v>1</v>
      </c>
      <c r="E1" s="33" t="s">
        <v>2</v>
      </c>
      <c r="F1" s="35" t="s">
        <v>3</v>
      </c>
      <c r="G1" s="35" t="s">
        <v>4</v>
      </c>
      <c r="H1" s="36" t="s">
        <v>5</v>
      </c>
      <c r="I1" s="33" t="s">
        <v>6</v>
      </c>
      <c r="J1" s="33" t="s">
        <v>7</v>
      </c>
      <c r="K1" s="33" t="s">
        <v>8</v>
      </c>
      <c r="L1" s="33" t="s">
        <v>9</v>
      </c>
      <c r="M1" s="40" t="s">
        <v>10</v>
      </c>
      <c r="N1" s="41" t="s">
        <v>11</v>
      </c>
      <c r="O1" s="33" t="s">
        <v>12</v>
      </c>
      <c r="P1" s="33" t="s">
        <v>13</v>
      </c>
      <c r="Q1" s="33" t="s">
        <v>14</v>
      </c>
      <c r="R1" s="33" t="s">
        <v>15</v>
      </c>
      <c r="S1" s="47" t="s">
        <v>16</v>
      </c>
      <c r="T1" s="42" t="s">
        <v>17</v>
      </c>
      <c r="U1" s="42" t="s">
        <v>18</v>
      </c>
      <c r="V1" s="42" t="s">
        <v>19</v>
      </c>
      <c r="W1" s="42" t="s">
        <v>20</v>
      </c>
      <c r="X1" s="42" t="s">
        <v>21</v>
      </c>
      <c r="Y1" s="42" t="s">
        <v>22</v>
      </c>
      <c r="Z1" s="42" t="s">
        <v>23</v>
      </c>
      <c r="AA1" s="42" t="s">
        <v>24</v>
      </c>
      <c r="AB1" s="42" t="s">
        <v>25</v>
      </c>
      <c r="AC1" s="42" t="s">
        <v>26</v>
      </c>
      <c r="AD1" s="44" t="s">
        <v>27</v>
      </c>
      <c r="AE1" s="45" t="s">
        <v>28</v>
      </c>
      <c r="AF1" s="46" t="s">
        <v>29</v>
      </c>
      <c r="AG1" s="45" t="s">
        <v>30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IFERROR(__xludf.DUMMYFUNCTION("IFERROR(VLOOKUP(B2,IMPORTRANGE(""https://docs.google.com/spreadsheets/d/1x0DhHglkXKoEBOD2MBsuK_EyIr1ouxD2ftIpqOYFa-k/edit?usp=sharing"",""OllieShops-SKU-Specific Info!B1:BJ7000""),3,FALSE),"""")"),"B082L2LTYN")</f>
        <v>B082L2LTYN</v>
      </c>
      <c r="B2" s="3" t="s">
        <v>136</v>
      </c>
      <c r="C2" s="32"/>
      <c r="D2" s="34"/>
      <c r="E2" s="32"/>
      <c r="F2" s="34"/>
      <c r="G2" s="34"/>
      <c r="H2" s="37"/>
      <c r="I2" s="34"/>
      <c r="J2" s="34"/>
      <c r="K2" s="37"/>
      <c r="L2" s="37"/>
      <c r="M2" s="37"/>
      <c r="N2" s="34"/>
      <c r="O2" s="34"/>
      <c r="P2" s="32"/>
      <c r="Q2" s="34"/>
      <c r="R2" s="34"/>
      <c r="S2" s="30"/>
      <c r="T2" s="30"/>
      <c r="U2" s="43"/>
      <c r="V2" s="43"/>
      <c r="W2" s="30"/>
      <c r="X2" s="30"/>
      <c r="Y2" s="30"/>
      <c r="Z2" s="30"/>
      <c r="AA2" s="43"/>
      <c r="AB2" s="43"/>
      <c r="AC2" s="43"/>
      <c r="AD2" s="43"/>
      <c r="AE2" s="30"/>
      <c r="AF2" s="30"/>
      <c r="AG2" s="30"/>
    </row>
    <row r="3" spans="1:33" ht="16" x14ac:dyDescent="0.15">
      <c r="A3" s="38" t="s">
        <v>32</v>
      </c>
      <c r="B3" s="39"/>
      <c r="C3" s="4">
        <f>((AE31+AF31)/0.85)*-1</f>
        <v>20.129411764705882</v>
      </c>
      <c r="D3" s="5">
        <f>SUM(D4:D99763)</f>
        <v>61</v>
      </c>
      <c r="E3" s="5"/>
      <c r="F3" s="6">
        <f t="shared" ref="F3:G3" si="0">SUM(F4:F99763)</f>
        <v>1881.39</v>
      </c>
      <c r="G3" s="6">
        <f t="shared" si="0"/>
        <v>0</v>
      </c>
      <c r="H3" s="7">
        <f>G3/F3*-1</f>
        <v>0</v>
      </c>
      <c r="I3" s="8">
        <f>J3/F3</f>
        <v>0.27792520340678967</v>
      </c>
      <c r="J3" s="6">
        <f>SUM(J4:J99763)</f>
        <v>522.88569843750008</v>
      </c>
      <c r="K3" s="6">
        <f>J3/D3</f>
        <v>8.5718966956967222</v>
      </c>
      <c r="L3" s="5"/>
      <c r="M3" s="9"/>
      <c r="N3" s="10"/>
      <c r="O3" s="5" t="str">
        <f ca="1">IFERROR(__xludf.DUMMYFUNCTION("IFERROR(VLOOKUP(B2,IMPORTRANGE(""https://docs.google.com/spreadsheets/d/1owCo6kL_VFQ5nPTdNogErmCBLjNiktT1m3SzTrxu3R0/edit#gid=2146806407"",""Ollie Shops - Compiled!b1:g5000""),2,FALSE),"""")"),"")</f>
        <v/>
      </c>
      <c r="P3" s="5"/>
      <c r="Q3" s="11"/>
      <c r="R3" s="11"/>
      <c r="S3" s="23"/>
      <c r="T3" s="10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10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10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5">
        <f>SUM(W4:W99763)</f>
        <v>0</v>
      </c>
      <c r="X3" s="7">
        <f>AVERAGE(X4:X99763)</f>
        <v>0</v>
      </c>
      <c r="Y3" s="6">
        <f>ROUND(AVERAGE(Y4:Y99763),2)</f>
        <v>0</v>
      </c>
      <c r="Z3" s="5"/>
      <c r="AA3" s="5"/>
      <c r="AB3" s="5"/>
      <c r="AC3" s="5"/>
      <c r="AD3" s="5"/>
      <c r="AE3" s="12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Info!B2:BZ7000""),36,false)),"""")*-1"),-1.05907893666666)</f>
        <v>-1.05907893666666</v>
      </c>
      <c r="AG3" s="6">
        <f>SUM(AG4:AG99763)</f>
        <v>0</v>
      </c>
    </row>
    <row r="4" spans="1:33" s="52" customFormat="1" ht="15.75" hidden="1" customHeight="1" x14ac:dyDescent="0.2">
      <c r="A4" s="13" t="s">
        <v>33</v>
      </c>
      <c r="B4" s="13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48"/>
      <c r="T4" s="48"/>
      <c r="U4" s="49"/>
      <c r="V4" s="54"/>
      <c r="W4" s="48"/>
      <c r="X4" s="48"/>
      <c r="Y4" s="48"/>
      <c r="Z4" s="48"/>
      <c r="AA4" s="48"/>
      <c r="AB4" s="51"/>
      <c r="AC4" s="48"/>
      <c r="AD4" s="48"/>
      <c r="AE4" s="48"/>
      <c r="AF4" s="48"/>
      <c r="AG4" s="48"/>
    </row>
    <row r="5" spans="1:33" s="52" customFormat="1" ht="15.75" hidden="1" customHeight="1" x14ac:dyDescent="0.2">
      <c r="A5" s="13" t="s">
        <v>34</v>
      </c>
      <c r="B5" s="13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48"/>
      <c r="T5" s="48"/>
      <c r="U5" s="49"/>
      <c r="V5" s="54"/>
      <c r="W5" s="48"/>
      <c r="X5" s="48"/>
      <c r="Y5" s="48"/>
      <c r="Z5" s="48"/>
      <c r="AA5" s="48"/>
      <c r="AB5" s="51"/>
      <c r="AC5" s="48"/>
      <c r="AD5" s="48"/>
      <c r="AE5" s="48"/>
      <c r="AF5" s="48"/>
      <c r="AG5" s="48"/>
    </row>
    <row r="6" spans="1:33" s="52" customFormat="1" ht="15.75" hidden="1" customHeight="1" x14ac:dyDescent="0.2">
      <c r="A6" s="13" t="s">
        <v>35</v>
      </c>
      <c r="B6" s="13"/>
      <c r="C6" s="17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48"/>
      <c r="T6" s="48"/>
      <c r="U6" s="49"/>
      <c r="V6" s="54"/>
      <c r="W6" s="48"/>
      <c r="X6" s="48"/>
      <c r="Y6" s="48"/>
      <c r="Z6" s="48"/>
      <c r="AA6" s="48"/>
      <c r="AB6" s="51"/>
      <c r="AC6" s="48"/>
      <c r="AD6" s="48"/>
      <c r="AE6" s="48"/>
      <c r="AF6" s="48"/>
      <c r="AG6" s="48"/>
    </row>
    <row r="7" spans="1:33" s="52" customFormat="1" ht="15.75" hidden="1" customHeight="1" x14ac:dyDescent="0.2">
      <c r="A7" s="13" t="s">
        <v>36</v>
      </c>
      <c r="B7" s="13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48"/>
      <c r="T7" s="48"/>
      <c r="U7" s="49"/>
      <c r="V7" s="54"/>
      <c r="W7" s="48"/>
      <c r="X7" s="48"/>
      <c r="Y7" s="48"/>
      <c r="Z7" s="48"/>
      <c r="AA7" s="48"/>
      <c r="AB7" s="51"/>
      <c r="AC7" s="48"/>
      <c r="AD7" s="48"/>
      <c r="AE7" s="48"/>
      <c r="AF7" s="48"/>
      <c r="AG7" s="48"/>
    </row>
    <row r="8" spans="1:33" s="52" customFormat="1" ht="15.75" hidden="1" customHeight="1" x14ac:dyDescent="0.2">
      <c r="A8" s="13" t="s">
        <v>37</v>
      </c>
      <c r="B8" s="13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48"/>
      <c r="T8" s="48"/>
      <c r="U8" s="49"/>
      <c r="V8" s="54"/>
      <c r="W8" s="48"/>
      <c r="X8" s="48"/>
      <c r="Y8" s="48"/>
      <c r="Z8" s="48"/>
      <c r="AA8" s="48"/>
      <c r="AB8" s="51"/>
      <c r="AC8" s="48"/>
      <c r="AD8" s="48"/>
      <c r="AE8" s="48"/>
      <c r="AF8" s="48"/>
      <c r="AG8" s="48"/>
    </row>
    <row r="9" spans="1:33" s="52" customFormat="1" ht="15.75" hidden="1" customHeight="1" x14ac:dyDescent="0.2">
      <c r="A9" s="13" t="s">
        <v>38</v>
      </c>
      <c r="B9" s="13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48"/>
      <c r="T9" s="48"/>
      <c r="U9" s="49"/>
      <c r="V9" s="54"/>
      <c r="W9" s="48"/>
      <c r="X9" s="48"/>
      <c r="Y9" s="48"/>
      <c r="Z9" s="48"/>
      <c r="AA9" s="48"/>
      <c r="AB9" s="51"/>
      <c r="AC9" s="48"/>
      <c r="AD9" s="48"/>
      <c r="AE9" s="48"/>
      <c r="AF9" s="48"/>
      <c r="AG9" s="48"/>
    </row>
    <row r="10" spans="1:33" s="52" customFormat="1" ht="15.75" hidden="1" customHeight="1" x14ac:dyDescent="0.2">
      <c r="A10" s="13" t="s">
        <v>39</v>
      </c>
      <c r="B10" s="13"/>
      <c r="C10" s="17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48"/>
      <c r="T10" s="48"/>
      <c r="U10" s="49"/>
      <c r="V10" s="54"/>
      <c r="W10" s="48"/>
      <c r="X10" s="48"/>
      <c r="Y10" s="48"/>
      <c r="Z10" s="48"/>
      <c r="AA10" s="48"/>
      <c r="AB10" s="51"/>
      <c r="AC10" s="48"/>
      <c r="AD10" s="48"/>
      <c r="AE10" s="48"/>
      <c r="AF10" s="48"/>
      <c r="AG10" s="48"/>
    </row>
    <row r="11" spans="1:33" s="52" customFormat="1" ht="15.75" hidden="1" customHeight="1" x14ac:dyDescent="0.2">
      <c r="A11" s="13" t="s">
        <v>40</v>
      </c>
      <c r="B11" s="13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48"/>
      <c r="T11" s="48"/>
      <c r="U11" s="49"/>
      <c r="V11" s="54"/>
      <c r="W11" s="48"/>
      <c r="X11" s="48"/>
      <c r="Y11" s="48"/>
      <c r="Z11" s="48"/>
      <c r="AA11" s="48"/>
      <c r="AB11" s="51"/>
      <c r="AC11" s="48"/>
      <c r="AD11" s="48"/>
      <c r="AE11" s="48"/>
      <c r="AF11" s="48"/>
      <c r="AG11" s="48"/>
    </row>
    <row r="12" spans="1:33" s="52" customFormat="1" ht="15.75" hidden="1" customHeight="1" x14ac:dyDescent="0.2">
      <c r="A12" s="13" t="s">
        <v>41</v>
      </c>
      <c r="B12" s="13"/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48"/>
      <c r="T12" s="48"/>
      <c r="U12" s="49"/>
      <c r="V12" s="54"/>
      <c r="W12" s="48"/>
      <c r="X12" s="48"/>
      <c r="Y12" s="48"/>
      <c r="Z12" s="48"/>
      <c r="AA12" s="48"/>
      <c r="AB12" s="51"/>
      <c r="AC12" s="48"/>
      <c r="AD12" s="48"/>
      <c r="AE12" s="48"/>
      <c r="AF12" s="48"/>
      <c r="AG12" s="48"/>
    </row>
    <row r="13" spans="1:33" s="52" customFormat="1" ht="15.75" hidden="1" customHeight="1" x14ac:dyDescent="0.2">
      <c r="A13" s="13" t="s">
        <v>42</v>
      </c>
      <c r="B13" s="13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48"/>
      <c r="T13" s="48"/>
      <c r="U13" s="49"/>
      <c r="V13" s="54"/>
      <c r="W13" s="48"/>
      <c r="X13" s="48"/>
      <c r="Y13" s="48"/>
      <c r="Z13" s="48"/>
      <c r="AA13" s="48"/>
      <c r="AB13" s="51"/>
      <c r="AC13" s="48"/>
      <c r="AD13" s="48"/>
      <c r="AE13" s="48"/>
      <c r="AF13" s="48"/>
      <c r="AG13" s="48"/>
    </row>
    <row r="14" spans="1:33" s="52" customFormat="1" ht="15.75" hidden="1" customHeight="1" x14ac:dyDescent="0.2">
      <c r="A14" s="13" t="s">
        <v>43</v>
      </c>
      <c r="B14" s="13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48"/>
      <c r="T14" s="48"/>
      <c r="U14" s="49"/>
      <c r="V14" s="54"/>
      <c r="W14" s="48"/>
      <c r="X14" s="48"/>
      <c r="Y14" s="48"/>
      <c r="Z14" s="48"/>
      <c r="AA14" s="48"/>
      <c r="AB14" s="51"/>
      <c r="AC14" s="48"/>
      <c r="AD14" s="48"/>
      <c r="AE14" s="48"/>
      <c r="AF14" s="48"/>
      <c r="AG14" s="48"/>
    </row>
    <row r="15" spans="1:33" s="52" customFormat="1" ht="15.75" hidden="1" customHeight="1" x14ac:dyDescent="0.2">
      <c r="A15" s="13" t="s">
        <v>44</v>
      </c>
      <c r="B15" s="13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48"/>
      <c r="T15" s="48"/>
      <c r="U15" s="49"/>
      <c r="V15" s="54"/>
      <c r="W15" s="48"/>
      <c r="X15" s="48"/>
      <c r="Y15" s="48"/>
      <c r="Z15" s="48"/>
      <c r="AA15" s="48"/>
      <c r="AB15" s="51"/>
      <c r="AC15" s="48"/>
      <c r="AD15" s="48"/>
      <c r="AE15" s="48"/>
      <c r="AF15" s="48"/>
      <c r="AG15" s="48"/>
    </row>
    <row r="16" spans="1:33" s="52" customFormat="1" ht="15.75" hidden="1" customHeight="1" x14ac:dyDescent="0.2">
      <c r="A16" s="13" t="s">
        <v>45</v>
      </c>
      <c r="B16" s="13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48"/>
      <c r="T16" s="48"/>
      <c r="U16" s="49"/>
      <c r="V16" s="54"/>
      <c r="W16" s="48"/>
      <c r="X16" s="48"/>
      <c r="Y16" s="48"/>
      <c r="Z16" s="48"/>
      <c r="AA16" s="48"/>
      <c r="AB16" s="51"/>
      <c r="AC16" s="48"/>
      <c r="AD16" s="48"/>
      <c r="AE16" s="48"/>
      <c r="AF16" s="48"/>
      <c r="AG16" s="48"/>
    </row>
    <row r="17" spans="1:33" s="52" customFormat="1" ht="15.75" hidden="1" customHeight="1" x14ac:dyDescent="0.2">
      <c r="A17" s="13" t="s">
        <v>46</v>
      </c>
      <c r="B17" s="13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48"/>
      <c r="T17" s="48"/>
      <c r="U17" s="49"/>
      <c r="V17" s="54"/>
      <c r="W17" s="48"/>
      <c r="X17" s="48"/>
      <c r="Y17" s="48"/>
      <c r="Z17" s="48"/>
      <c r="AA17" s="48"/>
      <c r="AB17" s="51"/>
      <c r="AC17" s="48"/>
      <c r="AD17" s="48"/>
      <c r="AE17" s="48"/>
      <c r="AF17" s="48"/>
      <c r="AG17" s="48"/>
    </row>
    <row r="18" spans="1:33" s="52" customFormat="1" ht="15.75" hidden="1" customHeight="1" x14ac:dyDescent="0.2">
      <c r="A18" s="13" t="s">
        <v>47</v>
      </c>
      <c r="B18" s="13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48"/>
      <c r="T18" s="48"/>
      <c r="U18" s="49"/>
      <c r="V18" s="54"/>
      <c r="W18" s="48"/>
      <c r="X18" s="48"/>
      <c r="Y18" s="48"/>
      <c r="Z18" s="48"/>
      <c r="AA18" s="48"/>
      <c r="AB18" s="51"/>
      <c r="AC18" s="48"/>
      <c r="AD18" s="48"/>
      <c r="AE18" s="48"/>
      <c r="AF18" s="48"/>
      <c r="AG18" s="48"/>
    </row>
    <row r="19" spans="1:33" s="52" customFormat="1" ht="15.75" hidden="1" customHeight="1" x14ac:dyDescent="0.2">
      <c r="A19" s="13" t="s">
        <v>83</v>
      </c>
      <c r="B19" s="13"/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48"/>
      <c r="T19" s="48"/>
      <c r="U19" s="49"/>
      <c r="V19" s="54"/>
      <c r="W19" s="48"/>
      <c r="X19" s="48"/>
      <c r="Y19" s="48"/>
      <c r="Z19" s="48"/>
      <c r="AA19" s="48"/>
      <c r="AB19" s="51"/>
      <c r="AC19" s="48"/>
      <c r="AD19" s="48"/>
      <c r="AE19" s="48"/>
      <c r="AF19" s="48"/>
      <c r="AG19" s="48"/>
    </row>
    <row r="20" spans="1:33" s="52" customFormat="1" ht="15.75" hidden="1" customHeight="1" x14ac:dyDescent="0.2">
      <c r="A20" s="13" t="s">
        <v>49</v>
      </c>
      <c r="B20" s="13"/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48"/>
      <c r="T20" s="48"/>
      <c r="U20" s="49"/>
      <c r="V20" s="54"/>
      <c r="W20" s="48"/>
      <c r="X20" s="48"/>
      <c r="Y20" s="48"/>
      <c r="Z20" s="48"/>
      <c r="AA20" s="48"/>
      <c r="AB20" s="51"/>
      <c r="AC20" s="48"/>
      <c r="AD20" s="48"/>
      <c r="AE20" s="48"/>
      <c r="AF20" s="48"/>
      <c r="AG20" s="48"/>
    </row>
    <row r="21" spans="1:33" s="52" customFormat="1" ht="15.75" hidden="1" customHeight="1" x14ac:dyDescent="0.2">
      <c r="A21" s="13" t="s">
        <v>50</v>
      </c>
      <c r="B21" s="13"/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48"/>
      <c r="T21" s="48"/>
      <c r="U21" s="49"/>
      <c r="V21" s="54"/>
      <c r="W21" s="48"/>
      <c r="X21" s="48"/>
      <c r="Y21" s="48"/>
      <c r="Z21" s="48"/>
      <c r="AA21" s="48"/>
      <c r="AB21" s="51"/>
      <c r="AC21" s="48"/>
      <c r="AD21" s="48"/>
      <c r="AE21" s="48"/>
      <c r="AF21" s="48"/>
      <c r="AG21" s="48"/>
    </row>
    <row r="22" spans="1:33" s="52" customFormat="1" ht="15.75" hidden="1" customHeight="1" x14ac:dyDescent="0.2">
      <c r="A22" s="13" t="s">
        <v>51</v>
      </c>
      <c r="B22" s="13"/>
      <c r="C22" s="17"/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48"/>
      <c r="T22" s="48"/>
      <c r="U22" s="49"/>
      <c r="V22" s="54"/>
      <c r="W22" s="48"/>
      <c r="X22" s="48"/>
      <c r="Y22" s="48"/>
      <c r="Z22" s="48"/>
      <c r="AA22" s="48"/>
      <c r="AB22" s="51"/>
      <c r="AC22" s="48"/>
      <c r="AD22" s="48"/>
      <c r="AE22" s="48"/>
      <c r="AF22" s="48"/>
      <c r="AG22" s="48"/>
    </row>
    <row r="23" spans="1:33" s="52" customFormat="1" ht="15.75" hidden="1" customHeight="1" x14ac:dyDescent="0.2">
      <c r="A23" s="13" t="s">
        <v>52</v>
      </c>
      <c r="B23" s="13"/>
      <c r="C23" s="17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48"/>
      <c r="T23" s="48"/>
      <c r="U23" s="49"/>
      <c r="V23" s="54"/>
      <c r="W23" s="48"/>
      <c r="X23" s="48"/>
      <c r="Y23" s="48"/>
      <c r="Z23" s="48"/>
      <c r="AA23" s="48"/>
      <c r="AB23" s="51"/>
      <c r="AC23" s="48"/>
      <c r="AD23" s="48"/>
      <c r="AE23" s="48"/>
      <c r="AF23" s="48"/>
      <c r="AG23" s="48"/>
    </row>
    <row r="24" spans="1:33" s="52" customFormat="1" ht="15.75" hidden="1" customHeight="1" x14ac:dyDescent="0.2">
      <c r="A24" s="13" t="s">
        <v>53</v>
      </c>
      <c r="B24" s="13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48"/>
      <c r="T24" s="48"/>
      <c r="U24" s="49"/>
      <c r="V24" s="54"/>
      <c r="W24" s="48"/>
      <c r="X24" s="48"/>
      <c r="Y24" s="48"/>
      <c r="Z24" s="48"/>
      <c r="AA24" s="48"/>
      <c r="AB24" s="51"/>
      <c r="AC24" s="48"/>
      <c r="AD24" s="48"/>
      <c r="AE24" s="48"/>
      <c r="AF24" s="48"/>
      <c r="AG24" s="48"/>
    </row>
    <row r="25" spans="1:33" s="52" customFormat="1" ht="15.75" hidden="1" customHeight="1" x14ac:dyDescent="0.2">
      <c r="A25" s="13" t="s">
        <v>54</v>
      </c>
      <c r="B25" s="13"/>
      <c r="C25" s="17"/>
      <c r="D25" s="17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48"/>
      <c r="T25" s="48"/>
      <c r="U25" s="49"/>
      <c r="V25" s="54"/>
      <c r="W25" s="48"/>
      <c r="X25" s="48"/>
      <c r="Y25" s="48"/>
      <c r="Z25" s="48"/>
      <c r="AA25" s="48"/>
      <c r="AB25" s="51"/>
      <c r="AC25" s="48"/>
      <c r="AD25" s="48"/>
      <c r="AE25" s="48"/>
      <c r="AF25" s="48"/>
      <c r="AG25" s="48"/>
    </row>
    <row r="26" spans="1:33" s="52" customFormat="1" ht="15.75" hidden="1" customHeight="1" x14ac:dyDescent="0.2">
      <c r="A26" s="13" t="s">
        <v>58</v>
      </c>
      <c r="B26" s="13"/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48"/>
      <c r="T26" s="48"/>
      <c r="U26" s="49"/>
      <c r="V26" s="54"/>
      <c r="W26" s="48"/>
      <c r="X26" s="48"/>
      <c r="Y26" s="48"/>
      <c r="Z26" s="48"/>
      <c r="AA26" s="48"/>
      <c r="AB26" s="51"/>
      <c r="AC26" s="48"/>
      <c r="AD26" s="48"/>
      <c r="AE26" s="48"/>
      <c r="AF26" s="48"/>
      <c r="AG26" s="48"/>
    </row>
    <row r="27" spans="1:33" s="52" customFormat="1" ht="15.75" hidden="1" customHeight="1" x14ac:dyDescent="0.2">
      <c r="A27" s="13" t="s">
        <v>60</v>
      </c>
      <c r="B27" s="13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48"/>
      <c r="T27" s="48"/>
      <c r="U27" s="49"/>
      <c r="V27" s="54"/>
      <c r="W27" s="48"/>
      <c r="X27" s="48"/>
      <c r="Y27" s="48"/>
      <c r="Z27" s="48"/>
      <c r="AA27" s="48"/>
      <c r="AB27" s="51"/>
      <c r="AC27" s="48"/>
      <c r="AD27" s="48"/>
      <c r="AE27" s="48"/>
      <c r="AF27" s="48"/>
      <c r="AG27" s="48"/>
    </row>
    <row r="28" spans="1:33" s="52" customFormat="1" ht="15.75" customHeight="1" x14ac:dyDescent="0.2">
      <c r="A28" s="13" t="s">
        <v>61</v>
      </c>
      <c r="B28" s="13" t="s">
        <v>137</v>
      </c>
      <c r="C28" s="17">
        <f t="shared" ref="C28:C31" si="1">IFERROR(F28/D28," - ")</f>
        <v>34.99</v>
      </c>
      <c r="D28" s="17">
        <v>3</v>
      </c>
      <c r="E28" s="17">
        <v>0</v>
      </c>
      <c r="F28" s="17">
        <v>104.97</v>
      </c>
      <c r="G28" s="17">
        <v>0</v>
      </c>
      <c r="H28" s="17">
        <f t="shared" ref="H28:H31" si="2">G28/F28*-1</f>
        <v>0</v>
      </c>
      <c r="I28" s="17">
        <f t="shared" ref="I28:I31" si="3">J28/F28</f>
        <v>0.34368868783938256</v>
      </c>
      <c r="J28" s="17">
        <f t="shared" ref="J28:J31" si="4">F28*0.85+G28+AF28*D28+D28*AE28+AG28+AD28</f>
        <v>36.077001562499987</v>
      </c>
      <c r="K28" s="17">
        <f t="shared" ref="K28:K31" si="5">J28/D28</f>
        <v>12.025667187499996</v>
      </c>
      <c r="L28" s="17">
        <v>44</v>
      </c>
      <c r="M28" s="17">
        <f t="shared" ref="M28:M31" si="6">IFERROR(D28/L28,"-")</f>
        <v>6.8181818181818177E-2</v>
      </c>
      <c r="N28" s="17">
        <v>75</v>
      </c>
      <c r="O28" s="17">
        <f t="shared" ref="O28:P28" si="7">D28/7</f>
        <v>0.42857142857142855</v>
      </c>
      <c r="P28" s="17">
        <f t="shared" si="7"/>
        <v>0</v>
      </c>
      <c r="Q28" s="17">
        <f t="shared" ref="Q28:Q31" si="8">ROUNDDOWN(N28/(O28+P28),0)</f>
        <v>175</v>
      </c>
      <c r="R28" s="17"/>
      <c r="S28" s="48">
        <v>2.6315789473684209E-2</v>
      </c>
      <c r="T28" s="48" t="s">
        <v>56</v>
      </c>
      <c r="U28" s="49" t="s">
        <v>56</v>
      </c>
      <c r="V28" s="54" t="s">
        <v>56</v>
      </c>
      <c r="W28" s="48">
        <v>0</v>
      </c>
      <c r="X28" s="48">
        <f t="shared" ref="X28:X31" si="9">IFERROR(W28/D28,0)</f>
        <v>0</v>
      </c>
      <c r="Y28" s="48">
        <f t="shared" ref="Y28:Y31" si="10">IFERROR(G28/(W28+Z28)*-1,0)</f>
        <v>0</v>
      </c>
      <c r="Z28" s="48">
        <v>0</v>
      </c>
      <c r="AA28" s="48" t="s">
        <v>57</v>
      </c>
      <c r="AB28" s="51">
        <f t="shared" ref="AB28:AB31" si="11">IF(OR(AA28="UsLargeStandardSize",AA28="UsSmallStandardSize"),-0.69,-0.48)</f>
        <v>-0.69</v>
      </c>
      <c r="AC28" s="48">
        <v>0.301328125</v>
      </c>
      <c r="AD28" s="48">
        <f t="shared" ref="AD28:AD31" si="12">IFERROR(AB28*AC28*D28*2,0)</f>
        <v>-1.2474984375</v>
      </c>
      <c r="AE28" s="48">
        <v>-5.98</v>
      </c>
      <c r="AF28" s="48">
        <v>-11.32</v>
      </c>
      <c r="AG28" s="48">
        <v>0</v>
      </c>
    </row>
    <row r="29" spans="1:33" s="52" customFormat="1" ht="15.75" customHeight="1" x14ac:dyDescent="0.2">
      <c r="A29" s="13" t="s">
        <v>62</v>
      </c>
      <c r="B29" s="13" t="s">
        <v>138</v>
      </c>
      <c r="C29" s="17">
        <f t="shared" si="1"/>
        <v>30.418571428571433</v>
      </c>
      <c r="D29" s="17">
        <v>35</v>
      </c>
      <c r="E29" s="17">
        <v>0</v>
      </c>
      <c r="F29" s="17">
        <v>1064.6500000000001</v>
      </c>
      <c r="G29" s="17">
        <v>0</v>
      </c>
      <c r="H29" s="17">
        <f t="shared" si="2"/>
        <v>0</v>
      </c>
      <c r="I29" s="17">
        <f t="shared" si="3"/>
        <v>0.26759813230874008</v>
      </c>
      <c r="J29" s="17">
        <f t="shared" si="4"/>
        <v>284.89835156250012</v>
      </c>
      <c r="K29" s="17">
        <f t="shared" si="5"/>
        <v>8.1399529017857173</v>
      </c>
      <c r="L29" s="17">
        <v>63</v>
      </c>
      <c r="M29" s="17">
        <f t="shared" si="6"/>
        <v>0.55555555555555558</v>
      </c>
      <c r="N29" s="17">
        <v>42</v>
      </c>
      <c r="O29" s="17">
        <f t="shared" ref="O29:P29" si="13">D29/7</f>
        <v>5</v>
      </c>
      <c r="P29" s="17">
        <f t="shared" si="13"/>
        <v>0</v>
      </c>
      <c r="Q29" s="17">
        <f t="shared" si="8"/>
        <v>8</v>
      </c>
      <c r="R29" s="17"/>
      <c r="S29" s="48">
        <v>0.77272727272727271</v>
      </c>
      <c r="T29" s="48" t="s">
        <v>56</v>
      </c>
      <c r="U29" s="49" t="s">
        <v>56</v>
      </c>
      <c r="V29" s="54" t="s">
        <v>56</v>
      </c>
      <c r="W29" s="48">
        <v>0</v>
      </c>
      <c r="X29" s="48">
        <f t="shared" si="9"/>
        <v>0</v>
      </c>
      <c r="Y29" s="48">
        <f t="shared" si="10"/>
        <v>0</v>
      </c>
      <c r="Z29" s="48">
        <v>0</v>
      </c>
      <c r="AA29" s="48" t="s">
        <v>57</v>
      </c>
      <c r="AB29" s="51">
        <f t="shared" si="11"/>
        <v>-0.69</v>
      </c>
      <c r="AC29" s="48">
        <v>0.301328125</v>
      </c>
      <c r="AD29" s="48">
        <f t="shared" si="12"/>
        <v>-14.554148437499999</v>
      </c>
      <c r="AE29" s="48">
        <v>-5.98</v>
      </c>
      <c r="AF29" s="48">
        <v>-11.32</v>
      </c>
      <c r="AG29" s="48">
        <v>0</v>
      </c>
    </row>
    <row r="30" spans="1:33" s="52" customFormat="1" ht="15.75" customHeight="1" x14ac:dyDescent="0.2">
      <c r="A30" s="13" t="s">
        <v>63</v>
      </c>
      <c r="B30" s="13" t="s">
        <v>139</v>
      </c>
      <c r="C30" s="17">
        <f t="shared" si="1"/>
        <v>30.49</v>
      </c>
      <c r="D30" s="17">
        <v>16</v>
      </c>
      <c r="E30" s="17">
        <v>0</v>
      </c>
      <c r="F30" s="17">
        <v>487.84</v>
      </c>
      <c r="G30" s="17">
        <v>0</v>
      </c>
      <c r="H30" s="17">
        <f t="shared" si="2"/>
        <v>0</v>
      </c>
      <c r="I30" s="17">
        <f t="shared" si="3"/>
        <v>0.27519406977697602</v>
      </c>
      <c r="J30" s="17">
        <f t="shared" si="4"/>
        <v>134.25067499999997</v>
      </c>
      <c r="K30" s="17">
        <f t="shared" si="5"/>
        <v>8.3906671874999983</v>
      </c>
      <c r="L30" s="17">
        <v>74</v>
      </c>
      <c r="M30" s="17">
        <f t="shared" si="6"/>
        <v>0.21621621621621623</v>
      </c>
      <c r="N30" s="17">
        <v>15</v>
      </c>
      <c r="O30" s="17">
        <f t="shared" ref="O30:P30" si="14">D30/7</f>
        <v>2.2857142857142856</v>
      </c>
      <c r="P30" s="17">
        <f t="shared" si="14"/>
        <v>0</v>
      </c>
      <c r="Q30" s="17">
        <f t="shared" si="8"/>
        <v>6</v>
      </c>
      <c r="R30" s="17"/>
      <c r="S30" s="48">
        <v>2.5789473684210531</v>
      </c>
      <c r="T30" s="48" t="s">
        <v>56</v>
      </c>
      <c r="U30" s="49" t="s">
        <v>56</v>
      </c>
      <c r="V30" s="54" t="s">
        <v>56</v>
      </c>
      <c r="W30" s="48">
        <v>0</v>
      </c>
      <c r="X30" s="48">
        <f t="shared" si="9"/>
        <v>0</v>
      </c>
      <c r="Y30" s="48">
        <f t="shared" si="10"/>
        <v>0</v>
      </c>
      <c r="Z30" s="48">
        <v>0</v>
      </c>
      <c r="AA30" s="48" t="s">
        <v>57</v>
      </c>
      <c r="AB30" s="51">
        <f t="shared" si="11"/>
        <v>-0.69</v>
      </c>
      <c r="AC30" s="48">
        <v>0.301328125</v>
      </c>
      <c r="AD30" s="48">
        <f t="shared" si="12"/>
        <v>-6.6533249999999997</v>
      </c>
      <c r="AE30" s="48">
        <v>-5.98</v>
      </c>
      <c r="AF30" s="48">
        <v>-11.13</v>
      </c>
      <c r="AG30" s="48">
        <v>0</v>
      </c>
    </row>
    <row r="31" spans="1:33" s="52" customFormat="1" ht="15.75" customHeight="1" x14ac:dyDescent="0.2">
      <c r="A31" s="13" t="s">
        <v>64</v>
      </c>
      <c r="B31" s="13" t="s">
        <v>139</v>
      </c>
      <c r="C31" s="17">
        <f t="shared" si="1"/>
        <v>31.990000000000002</v>
      </c>
      <c r="D31" s="17">
        <v>7</v>
      </c>
      <c r="E31" s="17">
        <v>0</v>
      </c>
      <c r="F31" s="17">
        <v>223.93</v>
      </c>
      <c r="G31" s="17">
        <v>0</v>
      </c>
      <c r="H31" s="17">
        <f t="shared" si="2"/>
        <v>0</v>
      </c>
      <c r="I31" s="17">
        <f t="shared" si="3"/>
        <v>0.30214652039699896</v>
      </c>
      <c r="J31" s="17">
        <f t="shared" si="4"/>
        <v>67.659670312499983</v>
      </c>
      <c r="K31" s="17">
        <f t="shared" si="5"/>
        <v>9.6656671874999969</v>
      </c>
      <c r="L31" s="17">
        <v>55</v>
      </c>
      <c r="M31" s="17">
        <f t="shared" si="6"/>
        <v>0.12727272727272726</v>
      </c>
      <c r="N31" s="17">
        <v>13</v>
      </c>
      <c r="O31" s="17">
        <f t="shared" ref="O31:P31" si="15">D31/7</f>
        <v>1</v>
      </c>
      <c r="P31" s="17">
        <f t="shared" si="15"/>
        <v>0</v>
      </c>
      <c r="Q31" s="17">
        <f t="shared" si="8"/>
        <v>13</v>
      </c>
      <c r="R31" s="17" t="str">
        <f ca="1">IFERROR(__xludf.DUMMYFUNCTION("IFERROR(VLOOKUP($B$2,IMPORTRANGE(""https://docs.google.com/spreadsheets/d/1KiWZV1ko8G7lnRucBRBd29jj3Be6ltMfljMDqzOkQmI/edit#gid=1381463014"",""Lookup!A:F""),6,FALSE),"""")"),"")</f>
        <v/>
      </c>
      <c r="S31" s="48">
        <v>7.2</v>
      </c>
      <c r="T31" s="48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1" s="49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1" s="54" t="str">
        <f ca="1">IFERROR(__xludf.DUMMYFUNCTION("IFERROR(VLOOKUP($B$2,IMPORTRANGE(""https://docs.google.com/spreadsheets/d/1KiWZV1ko8G7lnRucBRBd29jj3Be6ltMfljMDqzOkQmI/edit#gid=1381463014"",""Lookup!A:D""),2,FALSE),"""")"),"")</f>
        <v/>
      </c>
      <c r="W31" s="48">
        <v>0</v>
      </c>
      <c r="X31" s="48">
        <f t="shared" si="9"/>
        <v>0</v>
      </c>
      <c r="Y31" s="48">
        <f t="shared" si="10"/>
        <v>0</v>
      </c>
      <c r="Z31" s="48">
        <v>0</v>
      </c>
      <c r="AA31" s="48" t="s">
        <v>57</v>
      </c>
      <c r="AB31" s="51">
        <f t="shared" si="11"/>
        <v>-0.69</v>
      </c>
      <c r="AC31" s="48">
        <v>0.301328125</v>
      </c>
      <c r="AD31" s="48">
        <f t="shared" si="12"/>
        <v>-2.9108296874999997</v>
      </c>
      <c r="AE31" s="48">
        <v>-5.98</v>
      </c>
      <c r="AF31" s="48">
        <v>-11.13</v>
      </c>
      <c r="AG31" s="48">
        <v>0</v>
      </c>
    </row>
    <row r="32" spans="1:33" ht="15.75" customHeight="1" x14ac:dyDescent="0.2">
      <c r="A32" s="13"/>
      <c r="B32" s="13"/>
      <c r="C32" s="24"/>
      <c r="D32" s="15"/>
      <c r="E32" s="15"/>
      <c r="F32" s="14"/>
      <c r="G32" s="14"/>
      <c r="H32" s="14"/>
      <c r="I32" s="15"/>
      <c r="J32" s="15"/>
      <c r="K32" s="15"/>
      <c r="L32" s="15"/>
      <c r="M32" s="16"/>
      <c r="N32" s="15"/>
      <c r="O32" s="15"/>
      <c r="P32" s="15"/>
      <c r="Q32" s="15"/>
      <c r="R32" s="15"/>
      <c r="S32" s="18"/>
      <c r="T32" s="13"/>
      <c r="U32" s="19"/>
      <c r="V32" s="1"/>
      <c r="W32" s="13"/>
      <c r="X32" s="13"/>
      <c r="Y32" s="13"/>
      <c r="Z32" s="13"/>
      <c r="AA32" s="13"/>
      <c r="AB32" s="13"/>
      <c r="AC32" s="13"/>
      <c r="AD32" s="13"/>
      <c r="AE32" s="20"/>
      <c r="AF32" s="20"/>
      <c r="AG32" s="20"/>
    </row>
    <row r="33" spans="1:33" ht="15.75" customHeight="1" x14ac:dyDescent="0.2">
      <c r="A33" s="13"/>
      <c r="B33" s="13"/>
      <c r="C33" s="24"/>
      <c r="D33" s="15"/>
      <c r="E33" s="15"/>
      <c r="F33" s="14"/>
      <c r="G33" s="14"/>
      <c r="H33" s="14"/>
      <c r="I33" s="15"/>
      <c r="J33" s="15"/>
      <c r="K33" s="15"/>
      <c r="L33" s="15"/>
      <c r="M33" s="16"/>
      <c r="N33" s="15"/>
      <c r="O33" s="15"/>
      <c r="P33" s="15"/>
      <c r="Q33" s="15"/>
      <c r="R33" s="15"/>
      <c r="S33" s="18"/>
      <c r="T33" s="13"/>
      <c r="U33" s="19"/>
      <c r="V33" s="1"/>
      <c r="W33" s="13"/>
      <c r="X33" s="13"/>
      <c r="Y33" s="13"/>
      <c r="Z33" s="13"/>
      <c r="AA33" s="13"/>
      <c r="AB33" s="13"/>
      <c r="AC33" s="13"/>
      <c r="AD33" s="13"/>
      <c r="AE33" s="20"/>
      <c r="AF33" s="20"/>
      <c r="AG33" s="20"/>
    </row>
    <row r="34" spans="1:33" ht="15.75" customHeight="1" x14ac:dyDescent="0.2">
      <c r="A34" s="13"/>
      <c r="B34" s="13"/>
      <c r="C34" s="24"/>
      <c r="D34" s="15"/>
      <c r="E34" s="15"/>
      <c r="F34" s="14"/>
      <c r="G34" s="14"/>
      <c r="H34" s="14"/>
      <c r="I34" s="15"/>
      <c r="J34" s="15"/>
      <c r="K34" s="15"/>
      <c r="L34" s="15"/>
      <c r="M34" s="16"/>
      <c r="N34" s="15"/>
      <c r="O34" s="15"/>
      <c r="P34" s="15"/>
      <c r="Q34" s="15"/>
      <c r="R34" s="15"/>
      <c r="S34" s="18"/>
      <c r="T34" s="13"/>
      <c r="U34" s="19"/>
      <c r="V34" s="1"/>
      <c r="W34" s="13"/>
      <c r="X34" s="13"/>
      <c r="Y34" s="13"/>
      <c r="Z34" s="13"/>
      <c r="AA34" s="13"/>
      <c r="AB34" s="13"/>
      <c r="AC34" s="13"/>
      <c r="AD34" s="13"/>
      <c r="AE34" s="20"/>
      <c r="AF34" s="20"/>
      <c r="AG34" s="20"/>
    </row>
    <row r="35" spans="1:33" ht="15.75" customHeight="1" x14ac:dyDescent="0.2">
      <c r="A35" s="13"/>
      <c r="B35" s="13"/>
      <c r="C35" s="24"/>
      <c r="D35" s="15"/>
      <c r="E35" s="15"/>
      <c r="F35" s="14"/>
      <c r="G35" s="14"/>
      <c r="H35" s="14"/>
      <c r="I35" s="15"/>
      <c r="J35" s="15"/>
      <c r="K35" s="15"/>
      <c r="L35" s="15"/>
      <c r="M35" s="16"/>
      <c r="N35" s="15"/>
      <c r="O35" s="15"/>
      <c r="P35" s="15"/>
      <c r="Q35" s="15"/>
      <c r="R35" s="15"/>
      <c r="S35" s="18"/>
      <c r="T35" s="13"/>
      <c r="U35" s="19"/>
      <c r="V35" s="1"/>
      <c r="W35" s="13"/>
      <c r="X35" s="13"/>
      <c r="Y35" s="13"/>
      <c r="Z35" s="13"/>
      <c r="AA35" s="13"/>
      <c r="AB35" s="13"/>
      <c r="AC35" s="13"/>
      <c r="AD35" s="13"/>
      <c r="AE35" s="20"/>
      <c r="AF35" s="20"/>
      <c r="AG35" s="20"/>
    </row>
    <row r="36" spans="1:33" ht="15.75" customHeight="1" x14ac:dyDescent="0.2">
      <c r="A36" s="13"/>
      <c r="B36" s="13"/>
      <c r="C36" s="24"/>
      <c r="D36" s="15"/>
      <c r="E36" s="15"/>
      <c r="F36" s="14"/>
      <c r="G36" s="14"/>
      <c r="H36" s="14"/>
      <c r="I36" s="15"/>
      <c r="J36" s="15"/>
      <c r="K36" s="15"/>
      <c r="L36" s="15"/>
      <c r="M36" s="16"/>
      <c r="N36" s="15"/>
      <c r="O36" s="15"/>
      <c r="P36" s="15"/>
      <c r="Q36" s="15"/>
      <c r="R36" s="15"/>
      <c r="S36" s="18"/>
      <c r="T36" s="13"/>
      <c r="U36" s="19"/>
      <c r="V36" s="1"/>
      <c r="W36" s="13"/>
      <c r="X36" s="13"/>
      <c r="Y36" s="13"/>
      <c r="Z36" s="13"/>
      <c r="AA36" s="13"/>
      <c r="AB36" s="13"/>
      <c r="AC36" s="13"/>
      <c r="AD36" s="13"/>
      <c r="AE36" s="20"/>
      <c r="AF36" s="20"/>
      <c r="AG36" s="20"/>
    </row>
    <row r="37" spans="1:33" ht="15.75" customHeight="1" x14ac:dyDescent="0.2">
      <c r="A37" s="13"/>
      <c r="B37" s="13"/>
      <c r="C37" s="24"/>
      <c r="D37" s="15"/>
      <c r="E37" s="15"/>
      <c r="F37" s="14"/>
      <c r="G37" s="14"/>
      <c r="H37" s="14"/>
      <c r="I37" s="15"/>
      <c r="J37" s="15"/>
      <c r="K37" s="15"/>
      <c r="L37" s="15"/>
      <c r="M37" s="16"/>
      <c r="N37" s="15"/>
      <c r="O37" s="15"/>
      <c r="P37" s="15"/>
      <c r="Q37" s="15"/>
      <c r="R37" s="15"/>
      <c r="S37" s="18"/>
      <c r="T37" s="13"/>
      <c r="U37" s="19"/>
      <c r="V37" s="1"/>
      <c r="W37" s="13"/>
      <c r="X37" s="13"/>
      <c r="Y37" s="13"/>
      <c r="Z37" s="13"/>
      <c r="AA37" s="13"/>
      <c r="AB37" s="13"/>
      <c r="AC37" s="13"/>
      <c r="AD37" s="13"/>
      <c r="AE37" s="20"/>
      <c r="AF37" s="20"/>
      <c r="AG37" s="20"/>
    </row>
    <row r="38" spans="1:33" ht="15.75" customHeight="1" x14ac:dyDescent="0.2">
      <c r="A38" s="13"/>
      <c r="B38" s="13"/>
      <c r="C38" s="24"/>
      <c r="D38" s="15"/>
      <c r="E38" s="15"/>
      <c r="F38" s="14"/>
      <c r="G38" s="14"/>
      <c r="H38" s="14"/>
      <c r="I38" s="15"/>
      <c r="J38" s="15"/>
      <c r="K38" s="15"/>
      <c r="L38" s="15"/>
      <c r="M38" s="16"/>
      <c r="N38" s="15"/>
      <c r="O38" s="15"/>
      <c r="P38" s="15"/>
      <c r="Q38" s="15"/>
      <c r="R38" s="15"/>
      <c r="S38" s="18"/>
      <c r="T38" s="13"/>
      <c r="U38" s="19"/>
      <c r="V38" s="1"/>
      <c r="W38" s="13"/>
      <c r="X38" s="13"/>
      <c r="Y38" s="13"/>
      <c r="Z38" s="13"/>
      <c r="AA38" s="13"/>
      <c r="AB38" s="13"/>
      <c r="AC38" s="13"/>
      <c r="AD38" s="13"/>
      <c r="AE38" s="20"/>
      <c r="AF38" s="20"/>
      <c r="AG38" s="20"/>
    </row>
    <row r="39" spans="1:33" ht="15.75" customHeight="1" x14ac:dyDescent="0.2">
      <c r="A39" s="13"/>
      <c r="B39" s="13"/>
      <c r="C39" s="24"/>
      <c r="D39" s="15"/>
      <c r="E39" s="15"/>
      <c r="F39" s="14"/>
      <c r="G39" s="14"/>
      <c r="H39" s="14"/>
      <c r="I39" s="15"/>
      <c r="J39" s="15"/>
      <c r="K39" s="15"/>
      <c r="L39" s="15"/>
      <c r="M39" s="16"/>
      <c r="N39" s="15"/>
      <c r="O39" s="15"/>
      <c r="P39" s="15"/>
      <c r="Q39" s="15"/>
      <c r="R39" s="15"/>
      <c r="S39" s="18"/>
      <c r="T39" s="13"/>
      <c r="U39" s="19"/>
      <c r="V39" s="1"/>
      <c r="W39" s="13"/>
      <c r="X39" s="13"/>
      <c r="Y39" s="13"/>
      <c r="Z39" s="13"/>
      <c r="AA39" s="13"/>
      <c r="AB39" s="13"/>
      <c r="AC39" s="13"/>
      <c r="AD39" s="13"/>
      <c r="AE39" s="20"/>
      <c r="AF39" s="20"/>
      <c r="AG39" s="20"/>
    </row>
    <row r="40" spans="1:33" ht="15.75" customHeight="1" x14ac:dyDescent="0.2">
      <c r="A40" s="13"/>
      <c r="B40" s="13"/>
      <c r="C40" s="24"/>
      <c r="D40" s="15"/>
      <c r="E40" s="15"/>
      <c r="F40" s="14"/>
      <c r="G40" s="14"/>
      <c r="H40" s="14"/>
      <c r="I40" s="15"/>
      <c r="J40" s="15"/>
      <c r="K40" s="15"/>
      <c r="L40" s="15"/>
      <c r="M40" s="16"/>
      <c r="N40" s="15"/>
      <c r="O40" s="15"/>
      <c r="P40" s="15"/>
      <c r="Q40" s="15"/>
      <c r="R40" s="15"/>
      <c r="S40" s="18"/>
      <c r="T40" s="13"/>
      <c r="U40" s="19"/>
      <c r="V40" s="1"/>
      <c r="W40" s="13"/>
      <c r="X40" s="13"/>
      <c r="Y40" s="13"/>
      <c r="Z40" s="13"/>
      <c r="AA40" s="13"/>
      <c r="AB40" s="13"/>
      <c r="AC40" s="13"/>
      <c r="AD40" s="13"/>
      <c r="AE40" s="20"/>
      <c r="AF40" s="20"/>
      <c r="AG40" s="20"/>
    </row>
    <row r="41" spans="1:33" ht="15.75" customHeight="1" x14ac:dyDescent="0.2">
      <c r="A41" s="13"/>
      <c r="B41" s="13"/>
      <c r="C41" s="24"/>
      <c r="D41" s="15"/>
      <c r="E41" s="15"/>
      <c r="F41" s="14"/>
      <c r="G41" s="14"/>
      <c r="H41" s="14"/>
      <c r="I41" s="15"/>
      <c r="J41" s="15"/>
      <c r="K41" s="15"/>
      <c r="L41" s="15"/>
      <c r="M41" s="16"/>
      <c r="N41" s="15"/>
      <c r="O41" s="15"/>
      <c r="P41" s="15"/>
      <c r="Q41" s="15"/>
      <c r="R41" s="15"/>
      <c r="S41" s="18"/>
      <c r="T41" s="13"/>
      <c r="U41" s="19"/>
      <c r="V41" s="1"/>
      <c r="W41" s="13"/>
      <c r="X41" s="13"/>
      <c r="Y41" s="13"/>
      <c r="Z41" s="13"/>
      <c r="AA41" s="13"/>
      <c r="AB41" s="13"/>
      <c r="AC41" s="13"/>
      <c r="AD41" s="13"/>
      <c r="AE41" s="20"/>
      <c r="AF41" s="20"/>
      <c r="AG41" s="20"/>
    </row>
    <row r="42" spans="1:33" ht="15.75" customHeight="1" x14ac:dyDescent="0.2">
      <c r="A42" s="13"/>
      <c r="B42" s="13"/>
      <c r="C42" s="24"/>
      <c r="D42" s="15"/>
      <c r="E42" s="15"/>
      <c r="F42" s="14"/>
      <c r="G42" s="14"/>
      <c r="H42" s="14"/>
      <c r="I42" s="15"/>
      <c r="J42" s="15"/>
      <c r="K42" s="15"/>
      <c r="L42" s="15"/>
      <c r="M42" s="16"/>
      <c r="N42" s="15"/>
      <c r="O42" s="15"/>
      <c r="P42" s="15"/>
      <c r="Q42" s="15"/>
      <c r="R42" s="15"/>
      <c r="S42" s="18"/>
      <c r="T42" s="13"/>
      <c r="U42" s="19"/>
      <c r="V42" s="1"/>
      <c r="W42" s="13"/>
      <c r="X42" s="13"/>
      <c r="Y42" s="13"/>
      <c r="Z42" s="13"/>
      <c r="AA42" s="13"/>
      <c r="AB42" s="13"/>
      <c r="AC42" s="13"/>
      <c r="AD42" s="13"/>
      <c r="AE42" s="20"/>
      <c r="AF42" s="20"/>
      <c r="AG42" s="20"/>
    </row>
    <row r="43" spans="1:33" ht="15.75" customHeight="1" x14ac:dyDescent="0.2">
      <c r="A43" s="13"/>
      <c r="B43" s="13"/>
      <c r="C43" s="24"/>
      <c r="D43" s="15"/>
      <c r="E43" s="15"/>
      <c r="F43" s="14"/>
      <c r="G43" s="14"/>
      <c r="H43" s="14"/>
      <c r="I43" s="15"/>
      <c r="J43" s="15"/>
      <c r="K43" s="15"/>
      <c r="L43" s="15"/>
      <c r="M43" s="16"/>
      <c r="N43" s="15"/>
      <c r="O43" s="15"/>
      <c r="P43" s="15"/>
      <c r="Q43" s="15"/>
      <c r="R43" s="15"/>
      <c r="S43" s="18"/>
      <c r="T43" s="13"/>
      <c r="U43" s="19"/>
      <c r="V43" s="1"/>
      <c r="W43" s="13"/>
      <c r="X43" s="13"/>
      <c r="Y43" s="13"/>
      <c r="Z43" s="13"/>
      <c r="AA43" s="13"/>
      <c r="AB43" s="13"/>
      <c r="AC43" s="13"/>
      <c r="AD43" s="13"/>
      <c r="AE43" s="20"/>
      <c r="AF43" s="20"/>
      <c r="AG43" s="20"/>
    </row>
    <row r="44" spans="1:33" ht="15.75" customHeight="1" x14ac:dyDescent="0.2">
      <c r="A44" s="13"/>
      <c r="B44" s="13"/>
      <c r="C44" s="24"/>
      <c r="D44" s="15"/>
      <c r="E44" s="15"/>
      <c r="F44" s="14"/>
      <c r="G44" s="14"/>
      <c r="H44" s="14"/>
      <c r="I44" s="15"/>
      <c r="J44" s="15"/>
      <c r="K44" s="15"/>
      <c r="L44" s="15"/>
      <c r="M44" s="16"/>
      <c r="N44" s="15"/>
      <c r="O44" s="15"/>
      <c r="P44" s="15"/>
      <c r="Q44" s="15"/>
      <c r="R44" s="15"/>
      <c r="S44" s="18"/>
      <c r="T44" s="13"/>
      <c r="U44" s="19"/>
      <c r="V44" s="1"/>
      <c r="W44" s="13"/>
      <c r="X44" s="13"/>
      <c r="Y44" s="13"/>
      <c r="Z44" s="13"/>
      <c r="AA44" s="13"/>
      <c r="AB44" s="13"/>
      <c r="AC44" s="13"/>
      <c r="AD44" s="13"/>
      <c r="AE44" s="20"/>
      <c r="AF44" s="20"/>
      <c r="AG44" s="20"/>
    </row>
    <row r="45" spans="1:33" ht="15.75" customHeight="1" x14ac:dyDescent="0.2">
      <c r="A45" s="13"/>
      <c r="B45" s="13"/>
      <c r="C45" s="24"/>
      <c r="D45" s="15"/>
      <c r="E45" s="15"/>
      <c r="F45" s="14"/>
      <c r="G45" s="14"/>
      <c r="H45" s="14"/>
      <c r="I45" s="15"/>
      <c r="J45" s="15"/>
      <c r="K45" s="15"/>
      <c r="L45" s="15"/>
      <c r="M45" s="16"/>
      <c r="N45" s="15"/>
      <c r="O45" s="15"/>
      <c r="P45" s="15"/>
      <c r="Q45" s="15"/>
      <c r="R45" s="15"/>
      <c r="S45" s="18"/>
      <c r="T45" s="13"/>
      <c r="U45" s="19"/>
      <c r="V45" s="1"/>
      <c r="W45" s="13"/>
      <c r="X45" s="13"/>
      <c r="Y45" s="13"/>
      <c r="Z45" s="13"/>
      <c r="AA45" s="13"/>
      <c r="AB45" s="13"/>
      <c r="AC45" s="13"/>
      <c r="AD45" s="13"/>
      <c r="AE45" s="20"/>
      <c r="AF45" s="20"/>
      <c r="AG45" s="20"/>
    </row>
    <row r="46" spans="1:33" ht="15.75" customHeight="1" x14ac:dyDescent="0.2">
      <c r="A46" s="13"/>
      <c r="B46" s="13"/>
      <c r="C46" s="24"/>
      <c r="D46" s="15"/>
      <c r="E46" s="15"/>
      <c r="F46" s="14"/>
      <c r="G46" s="14"/>
      <c r="H46" s="14"/>
      <c r="I46" s="15"/>
      <c r="J46" s="15"/>
      <c r="K46" s="15"/>
      <c r="L46" s="15"/>
      <c r="M46" s="16"/>
      <c r="N46" s="15"/>
      <c r="O46" s="15"/>
      <c r="P46" s="15"/>
      <c r="Q46" s="15"/>
      <c r="R46" s="15"/>
      <c r="S46" s="18"/>
      <c r="T46" s="13"/>
      <c r="U46" s="19"/>
      <c r="V46" s="1"/>
      <c r="W46" s="13"/>
      <c r="X46" s="13"/>
      <c r="Y46" s="13"/>
      <c r="Z46" s="13"/>
      <c r="AA46" s="13"/>
      <c r="AB46" s="13"/>
      <c r="AC46" s="13"/>
      <c r="AD46" s="13"/>
      <c r="AE46" s="20"/>
      <c r="AF46" s="20"/>
      <c r="AG46" s="20"/>
    </row>
    <row r="47" spans="1:33" ht="15.75" customHeight="1" x14ac:dyDescent="0.2">
      <c r="A47" s="13"/>
      <c r="B47" s="13"/>
      <c r="C47" s="24"/>
      <c r="D47" s="15"/>
      <c r="E47" s="15"/>
      <c r="F47" s="14"/>
      <c r="G47" s="14"/>
      <c r="H47" s="14"/>
      <c r="I47" s="15"/>
      <c r="J47" s="15"/>
      <c r="K47" s="15"/>
      <c r="L47" s="15"/>
      <c r="M47" s="16"/>
      <c r="N47" s="15"/>
      <c r="O47" s="15"/>
      <c r="P47" s="15"/>
      <c r="Q47" s="15"/>
      <c r="R47" s="15"/>
      <c r="S47" s="18"/>
      <c r="T47" s="13"/>
      <c r="U47" s="19"/>
      <c r="V47" s="1"/>
      <c r="W47" s="13"/>
      <c r="X47" s="13"/>
      <c r="Y47" s="13"/>
      <c r="Z47" s="13"/>
      <c r="AA47" s="13"/>
      <c r="AB47" s="13"/>
      <c r="AC47" s="13"/>
      <c r="AD47" s="13"/>
      <c r="AE47" s="20"/>
      <c r="AF47" s="20"/>
      <c r="AG47" s="20"/>
    </row>
    <row r="48" spans="1:33" ht="15.75" customHeight="1" x14ac:dyDescent="0.2">
      <c r="A48" s="13"/>
      <c r="B48" s="13"/>
      <c r="C48" s="24"/>
      <c r="D48" s="15"/>
      <c r="E48" s="15"/>
      <c r="F48" s="14"/>
      <c r="G48" s="14"/>
      <c r="H48" s="14"/>
      <c r="I48" s="15"/>
      <c r="J48" s="15"/>
      <c r="K48" s="15"/>
      <c r="L48" s="15"/>
      <c r="M48" s="16"/>
      <c r="N48" s="15"/>
      <c r="O48" s="15"/>
      <c r="P48" s="15"/>
      <c r="Q48" s="15"/>
      <c r="R48" s="15"/>
      <c r="S48" s="18"/>
      <c r="T48" s="13"/>
      <c r="U48" s="19"/>
      <c r="V48" s="1"/>
      <c r="W48" s="13"/>
      <c r="X48" s="13"/>
      <c r="Y48" s="13"/>
      <c r="Z48" s="13"/>
      <c r="AA48" s="13"/>
      <c r="AB48" s="13"/>
      <c r="AC48" s="13"/>
      <c r="AD48" s="13"/>
      <c r="AE48" s="20"/>
      <c r="AF48" s="20"/>
      <c r="AG48" s="20"/>
    </row>
    <row r="49" spans="1:33" ht="15.75" customHeight="1" x14ac:dyDescent="0.2">
      <c r="A49" s="13"/>
      <c r="B49" s="13"/>
      <c r="C49" s="24"/>
      <c r="D49" s="15"/>
      <c r="E49" s="15"/>
      <c r="F49" s="14"/>
      <c r="G49" s="14"/>
      <c r="H49" s="14"/>
      <c r="I49" s="15"/>
      <c r="J49" s="15"/>
      <c r="K49" s="15"/>
      <c r="L49" s="15"/>
      <c r="M49" s="16"/>
      <c r="N49" s="15"/>
      <c r="O49" s="15"/>
      <c r="P49" s="15"/>
      <c r="Q49" s="15"/>
      <c r="R49" s="15"/>
      <c r="S49" s="18"/>
      <c r="T49" s="13"/>
      <c r="U49" s="19"/>
      <c r="V49" s="1"/>
      <c r="W49" s="13"/>
      <c r="X49" s="13"/>
      <c r="Y49" s="13"/>
      <c r="Z49" s="13"/>
      <c r="AA49" s="13"/>
      <c r="AB49" s="13"/>
      <c r="AC49" s="13"/>
      <c r="AD49" s="13"/>
      <c r="AE49" s="20"/>
      <c r="AF49" s="20"/>
      <c r="AG49" s="20"/>
    </row>
    <row r="50" spans="1:33" ht="15.75" customHeight="1" x14ac:dyDescent="0.2">
      <c r="A50" s="13"/>
      <c r="B50" s="13"/>
      <c r="C50" s="24"/>
      <c r="D50" s="15"/>
      <c r="E50" s="15"/>
      <c r="F50" s="14"/>
      <c r="G50" s="14"/>
      <c r="H50" s="14"/>
      <c r="I50" s="15"/>
      <c r="J50" s="15"/>
      <c r="K50" s="15"/>
      <c r="L50" s="15"/>
      <c r="M50" s="16"/>
      <c r="N50" s="15"/>
      <c r="O50" s="15"/>
      <c r="P50" s="15"/>
      <c r="Q50" s="15"/>
      <c r="R50" s="15"/>
      <c r="S50" s="18"/>
      <c r="T50" s="13"/>
      <c r="U50" s="19"/>
      <c r="V50" s="1"/>
      <c r="W50" s="13"/>
      <c r="X50" s="13"/>
      <c r="Y50" s="13"/>
      <c r="Z50" s="13"/>
      <c r="AA50" s="13"/>
      <c r="AB50" s="13"/>
      <c r="AC50" s="13"/>
      <c r="AD50" s="13"/>
      <c r="AE50" s="20"/>
      <c r="AF50" s="20"/>
      <c r="AG50" s="20"/>
    </row>
    <row r="51" spans="1:33" ht="15.75" customHeight="1" x14ac:dyDescent="0.2">
      <c r="A51" s="13"/>
      <c r="B51" s="13"/>
      <c r="C51" s="24"/>
      <c r="D51" s="15"/>
      <c r="E51" s="15"/>
      <c r="F51" s="14"/>
      <c r="G51" s="14"/>
      <c r="H51" s="14"/>
      <c r="I51" s="15"/>
      <c r="J51" s="15"/>
      <c r="K51" s="15"/>
      <c r="L51" s="15"/>
      <c r="M51" s="16"/>
      <c r="N51" s="15"/>
      <c r="O51" s="15"/>
      <c r="P51" s="15"/>
      <c r="Q51" s="15"/>
      <c r="R51" s="15"/>
      <c r="S51" s="18"/>
      <c r="T51" s="13"/>
      <c r="U51" s="19"/>
      <c r="V51" s="1"/>
      <c r="W51" s="13"/>
      <c r="X51" s="13"/>
      <c r="Y51" s="13"/>
      <c r="Z51" s="13"/>
      <c r="AA51" s="13"/>
      <c r="AB51" s="13"/>
      <c r="AC51" s="13"/>
      <c r="AD51" s="13"/>
      <c r="AE51" s="20"/>
      <c r="AF51" s="20"/>
      <c r="AG51" s="20"/>
    </row>
    <row r="52" spans="1:33" ht="15.75" customHeight="1" x14ac:dyDescent="0.2">
      <c r="A52" s="13"/>
      <c r="B52" s="13"/>
      <c r="C52" s="24"/>
      <c r="D52" s="15"/>
      <c r="E52" s="15"/>
      <c r="F52" s="14"/>
      <c r="G52" s="14"/>
      <c r="H52" s="14"/>
      <c r="I52" s="15"/>
      <c r="J52" s="15"/>
      <c r="K52" s="15"/>
      <c r="L52" s="15"/>
      <c r="M52" s="16"/>
      <c r="N52" s="15"/>
      <c r="O52" s="15"/>
      <c r="P52" s="15"/>
      <c r="Q52" s="15"/>
      <c r="R52" s="15"/>
      <c r="S52" s="18"/>
      <c r="T52" s="13"/>
      <c r="U52" s="19"/>
      <c r="V52" s="1"/>
      <c r="W52" s="13"/>
      <c r="X52" s="13"/>
      <c r="Y52" s="13"/>
      <c r="Z52" s="13"/>
      <c r="AA52" s="13"/>
      <c r="AB52" s="13"/>
      <c r="AC52" s="13"/>
      <c r="AD52" s="13"/>
      <c r="AE52" s="20"/>
      <c r="AF52" s="20"/>
      <c r="AG52" s="20"/>
    </row>
    <row r="53" spans="1:33" ht="15.75" customHeight="1" x14ac:dyDescent="0.2">
      <c r="A53" s="13"/>
      <c r="B53" s="13"/>
      <c r="C53" s="24"/>
      <c r="D53" s="15"/>
      <c r="E53" s="15"/>
      <c r="F53" s="14"/>
      <c r="G53" s="14"/>
      <c r="H53" s="14"/>
      <c r="I53" s="15"/>
      <c r="J53" s="15"/>
      <c r="K53" s="15"/>
      <c r="L53" s="15"/>
      <c r="M53" s="16"/>
      <c r="N53" s="15"/>
      <c r="O53" s="15"/>
      <c r="P53" s="15"/>
      <c r="Q53" s="15"/>
      <c r="R53" s="15"/>
      <c r="S53" s="18"/>
      <c r="T53" s="13"/>
      <c r="U53" s="19"/>
      <c r="V53" s="1"/>
      <c r="W53" s="13"/>
      <c r="X53" s="13"/>
      <c r="Y53" s="13"/>
      <c r="Z53" s="13"/>
      <c r="AA53" s="13"/>
      <c r="AB53" s="13"/>
      <c r="AC53" s="13"/>
      <c r="AD53" s="13"/>
      <c r="AE53" s="20"/>
      <c r="AF53" s="20"/>
      <c r="AG53" s="20"/>
    </row>
    <row r="54" spans="1:33" ht="15.75" customHeight="1" x14ac:dyDescent="0.2">
      <c r="A54" s="13"/>
      <c r="B54" s="13"/>
      <c r="C54" s="24"/>
      <c r="D54" s="15"/>
      <c r="E54" s="15"/>
      <c r="F54" s="14"/>
      <c r="G54" s="14"/>
      <c r="H54" s="14"/>
      <c r="I54" s="15"/>
      <c r="J54" s="15"/>
      <c r="K54" s="15"/>
      <c r="L54" s="15"/>
      <c r="M54" s="16"/>
      <c r="N54" s="15"/>
      <c r="O54" s="15"/>
      <c r="P54" s="15"/>
      <c r="Q54" s="15"/>
      <c r="R54" s="15"/>
      <c r="S54" s="18"/>
      <c r="T54" s="13"/>
      <c r="U54" s="19"/>
      <c r="V54" s="1"/>
      <c r="W54" s="13"/>
      <c r="X54" s="13"/>
      <c r="Y54" s="13"/>
      <c r="Z54" s="13"/>
      <c r="AA54" s="13"/>
      <c r="AB54" s="13"/>
      <c r="AC54" s="13"/>
      <c r="AD54" s="13"/>
      <c r="AE54" s="20"/>
      <c r="AF54" s="20"/>
      <c r="AG54" s="20"/>
    </row>
    <row r="55" spans="1:33" ht="15.75" customHeight="1" x14ac:dyDescent="0.2">
      <c r="A55" s="13"/>
      <c r="B55" s="13"/>
      <c r="C55" s="24"/>
      <c r="D55" s="15"/>
      <c r="E55" s="15"/>
      <c r="F55" s="14"/>
      <c r="G55" s="14"/>
      <c r="H55" s="14"/>
      <c r="I55" s="15"/>
      <c r="J55" s="15"/>
      <c r="K55" s="15"/>
      <c r="L55" s="15"/>
      <c r="M55" s="16"/>
      <c r="N55" s="15"/>
      <c r="O55" s="15"/>
      <c r="P55" s="15"/>
      <c r="Q55" s="15"/>
      <c r="R55" s="15"/>
      <c r="S55" s="18"/>
      <c r="T55" s="13"/>
      <c r="U55" s="19"/>
      <c r="V55" s="1"/>
      <c r="W55" s="13"/>
      <c r="X55" s="13"/>
      <c r="Y55" s="13"/>
      <c r="Z55" s="13"/>
      <c r="AA55" s="13"/>
      <c r="AB55" s="13"/>
      <c r="AC55" s="13"/>
      <c r="AD55" s="13"/>
      <c r="AE55" s="20"/>
      <c r="AF55" s="20"/>
      <c r="AG55" s="20"/>
    </row>
    <row r="56" spans="1:33" ht="15.75" customHeight="1" x14ac:dyDescent="0.2">
      <c r="A56" s="13"/>
      <c r="B56" s="13"/>
      <c r="C56" s="24"/>
      <c r="D56" s="15"/>
      <c r="E56" s="15"/>
      <c r="F56" s="14"/>
      <c r="G56" s="14"/>
      <c r="H56" s="14"/>
      <c r="I56" s="15"/>
      <c r="J56" s="15"/>
      <c r="K56" s="15"/>
      <c r="L56" s="15"/>
      <c r="M56" s="16"/>
      <c r="N56" s="15"/>
      <c r="O56" s="15"/>
      <c r="P56" s="15"/>
      <c r="Q56" s="15"/>
      <c r="R56" s="15"/>
      <c r="S56" s="18"/>
      <c r="T56" s="13"/>
      <c r="U56" s="19"/>
      <c r="V56" s="1"/>
      <c r="W56" s="13"/>
      <c r="X56" s="13"/>
      <c r="Y56" s="13"/>
      <c r="Z56" s="13"/>
      <c r="AA56" s="13"/>
      <c r="AB56" s="13"/>
      <c r="AC56" s="13"/>
      <c r="AD56" s="13"/>
      <c r="AE56" s="20"/>
      <c r="AF56" s="20"/>
      <c r="AG56" s="20"/>
    </row>
    <row r="57" spans="1:33" ht="15.75" customHeight="1" x14ac:dyDescent="0.2">
      <c r="A57" s="13"/>
      <c r="B57" s="13"/>
      <c r="C57" s="24"/>
      <c r="D57" s="15"/>
      <c r="E57" s="15"/>
      <c r="F57" s="14"/>
      <c r="G57" s="14"/>
      <c r="H57" s="14"/>
      <c r="I57" s="15"/>
      <c r="J57" s="15"/>
      <c r="K57" s="15"/>
      <c r="L57" s="15"/>
      <c r="M57" s="16"/>
      <c r="N57" s="15"/>
      <c r="O57" s="15"/>
      <c r="P57" s="15"/>
      <c r="Q57" s="15"/>
      <c r="R57" s="15"/>
      <c r="S57" s="18"/>
      <c r="T57" s="13"/>
      <c r="U57" s="19"/>
      <c r="V57" s="1"/>
      <c r="W57" s="13"/>
      <c r="X57" s="13"/>
      <c r="Y57" s="13"/>
      <c r="Z57" s="13"/>
      <c r="AA57" s="13"/>
      <c r="AB57" s="13"/>
      <c r="AC57" s="13"/>
      <c r="AD57" s="13"/>
      <c r="AE57" s="20"/>
      <c r="AF57" s="20"/>
      <c r="AG57" s="20"/>
    </row>
    <row r="58" spans="1:33" ht="15.75" customHeight="1" x14ac:dyDescent="0.2">
      <c r="A58" s="13"/>
      <c r="B58" s="13"/>
      <c r="C58" s="24"/>
      <c r="D58" s="15"/>
      <c r="E58" s="15"/>
      <c r="F58" s="14"/>
      <c r="G58" s="14"/>
      <c r="H58" s="14"/>
      <c r="I58" s="15"/>
      <c r="J58" s="15"/>
      <c r="K58" s="15"/>
      <c r="L58" s="15"/>
      <c r="M58" s="16"/>
      <c r="N58" s="15"/>
      <c r="O58" s="15"/>
      <c r="P58" s="15"/>
      <c r="Q58" s="15"/>
      <c r="R58" s="15"/>
      <c r="S58" s="18"/>
      <c r="T58" s="13"/>
      <c r="U58" s="19"/>
      <c r="V58" s="1"/>
      <c r="W58" s="13"/>
      <c r="X58" s="13"/>
      <c r="Y58" s="13"/>
      <c r="Z58" s="13"/>
      <c r="AA58" s="13"/>
      <c r="AB58" s="13"/>
      <c r="AC58" s="13"/>
      <c r="AD58" s="13"/>
      <c r="AE58" s="20"/>
      <c r="AF58" s="20"/>
      <c r="AG58" s="20"/>
    </row>
    <row r="59" spans="1:33" ht="15.75" customHeight="1" x14ac:dyDescent="0.2">
      <c r="A59" s="13"/>
      <c r="B59" s="13"/>
      <c r="C59" s="24"/>
      <c r="D59" s="15"/>
      <c r="E59" s="15"/>
      <c r="F59" s="14"/>
      <c r="G59" s="14"/>
      <c r="H59" s="14"/>
      <c r="I59" s="15"/>
      <c r="J59" s="15"/>
      <c r="K59" s="15"/>
      <c r="L59" s="15"/>
      <c r="M59" s="16"/>
      <c r="N59" s="15"/>
      <c r="O59" s="15"/>
      <c r="P59" s="15"/>
      <c r="Q59" s="15"/>
      <c r="R59" s="15"/>
      <c r="S59" s="18"/>
      <c r="T59" s="13"/>
      <c r="U59" s="19"/>
      <c r="V59" s="1"/>
      <c r="W59" s="13"/>
      <c r="X59" s="13"/>
      <c r="Y59" s="13"/>
      <c r="Z59" s="13"/>
      <c r="AA59" s="13"/>
      <c r="AB59" s="13"/>
      <c r="AC59" s="13"/>
      <c r="AD59" s="13"/>
      <c r="AE59" s="20"/>
      <c r="AF59" s="20"/>
      <c r="AG59" s="20"/>
    </row>
    <row r="60" spans="1:33" ht="15.75" customHeight="1" x14ac:dyDescent="0.2">
      <c r="A60" s="13"/>
      <c r="B60" s="13"/>
      <c r="C60" s="24"/>
      <c r="D60" s="15"/>
      <c r="E60" s="15"/>
      <c r="F60" s="14"/>
      <c r="G60" s="14"/>
      <c r="H60" s="14"/>
      <c r="I60" s="15"/>
      <c r="J60" s="15"/>
      <c r="K60" s="15"/>
      <c r="L60" s="15"/>
      <c r="M60" s="16"/>
      <c r="N60" s="15"/>
      <c r="O60" s="15"/>
      <c r="P60" s="15"/>
      <c r="Q60" s="15"/>
      <c r="R60" s="15"/>
      <c r="S60" s="18"/>
      <c r="T60" s="13"/>
      <c r="U60" s="19"/>
      <c r="V60" s="1"/>
      <c r="W60" s="13"/>
      <c r="X60" s="13"/>
      <c r="Y60" s="13"/>
      <c r="Z60" s="13"/>
      <c r="AA60" s="13"/>
      <c r="AB60" s="13"/>
      <c r="AC60" s="13"/>
      <c r="AD60" s="13"/>
      <c r="AE60" s="20"/>
      <c r="AF60" s="20"/>
      <c r="AG60" s="20"/>
    </row>
    <row r="61" spans="1:33" ht="15.75" customHeight="1" x14ac:dyDescent="0.2">
      <c r="A61" s="13"/>
      <c r="B61" s="13"/>
      <c r="C61" s="24"/>
      <c r="D61" s="15"/>
      <c r="E61" s="15"/>
      <c r="F61" s="14"/>
      <c r="G61" s="14"/>
      <c r="H61" s="14"/>
      <c r="I61" s="15"/>
      <c r="J61" s="15"/>
      <c r="K61" s="15"/>
      <c r="L61" s="15"/>
      <c r="M61" s="16"/>
      <c r="N61" s="15"/>
      <c r="O61" s="15"/>
      <c r="P61" s="15"/>
      <c r="Q61" s="15"/>
      <c r="R61" s="15"/>
      <c r="S61" s="18"/>
      <c r="T61" s="13"/>
      <c r="U61" s="19"/>
      <c r="V61" s="1"/>
      <c r="W61" s="13"/>
      <c r="X61" s="13"/>
      <c r="Y61" s="13"/>
      <c r="Z61" s="13"/>
      <c r="AA61" s="13"/>
      <c r="AB61" s="13"/>
      <c r="AC61" s="13"/>
      <c r="AD61" s="13"/>
      <c r="AE61" s="20"/>
      <c r="AF61" s="20"/>
      <c r="AG61" s="20"/>
    </row>
    <row r="62" spans="1:33" ht="15.75" customHeight="1" x14ac:dyDescent="0.2">
      <c r="A62" s="13"/>
      <c r="B62" s="13"/>
      <c r="C62" s="24"/>
      <c r="D62" s="15"/>
      <c r="E62" s="15"/>
      <c r="F62" s="14"/>
      <c r="G62" s="14"/>
      <c r="H62" s="14"/>
      <c r="I62" s="15"/>
      <c r="J62" s="15"/>
      <c r="K62" s="15"/>
      <c r="L62" s="15"/>
      <c r="M62" s="16"/>
      <c r="N62" s="15"/>
      <c r="O62" s="15"/>
      <c r="P62" s="15"/>
      <c r="Q62" s="15"/>
      <c r="R62" s="15"/>
      <c r="S62" s="18"/>
      <c r="T62" s="13"/>
      <c r="U62" s="19"/>
      <c r="V62" s="1"/>
      <c r="W62" s="13"/>
      <c r="X62" s="13"/>
      <c r="Y62" s="13"/>
      <c r="Z62" s="13"/>
      <c r="AA62" s="13"/>
      <c r="AB62" s="13"/>
      <c r="AC62" s="13"/>
      <c r="AD62" s="13"/>
      <c r="AE62" s="20"/>
      <c r="AF62" s="20"/>
      <c r="AG62" s="20"/>
    </row>
    <row r="63" spans="1:33" ht="15.75" customHeight="1" x14ac:dyDescent="0.2">
      <c r="A63" s="13"/>
      <c r="B63" s="13"/>
      <c r="C63" s="24"/>
      <c r="D63" s="15"/>
      <c r="E63" s="15"/>
      <c r="F63" s="14"/>
      <c r="G63" s="14"/>
      <c r="H63" s="14"/>
      <c r="I63" s="15"/>
      <c r="J63" s="15"/>
      <c r="K63" s="15"/>
      <c r="L63" s="15"/>
      <c r="M63" s="16"/>
      <c r="N63" s="15"/>
      <c r="O63" s="15"/>
      <c r="P63" s="15"/>
      <c r="Q63" s="15"/>
      <c r="R63" s="15"/>
      <c r="S63" s="18"/>
      <c r="T63" s="13"/>
      <c r="U63" s="19"/>
      <c r="V63" s="1"/>
      <c r="W63" s="13"/>
      <c r="X63" s="13"/>
      <c r="Y63" s="13"/>
      <c r="Z63" s="13"/>
      <c r="AA63" s="13"/>
      <c r="AB63" s="13"/>
      <c r="AC63" s="13"/>
      <c r="AD63" s="13"/>
      <c r="AE63" s="20"/>
      <c r="AF63" s="20"/>
      <c r="AG63" s="20"/>
    </row>
    <row r="64" spans="1:33" ht="15.75" customHeight="1" x14ac:dyDescent="0.2">
      <c r="A64" s="13"/>
      <c r="B64" s="13"/>
      <c r="C64" s="24"/>
      <c r="D64" s="15"/>
      <c r="E64" s="15"/>
      <c r="F64" s="14"/>
      <c r="G64" s="14"/>
      <c r="H64" s="14"/>
      <c r="I64" s="15"/>
      <c r="J64" s="15"/>
      <c r="K64" s="15"/>
      <c r="L64" s="15"/>
      <c r="M64" s="16"/>
      <c r="N64" s="15"/>
      <c r="O64" s="15"/>
      <c r="P64" s="15"/>
      <c r="Q64" s="15"/>
      <c r="R64" s="15"/>
      <c r="S64" s="18"/>
      <c r="T64" s="13"/>
      <c r="U64" s="19"/>
      <c r="V64" s="1"/>
      <c r="W64" s="13"/>
      <c r="X64" s="13"/>
      <c r="Y64" s="13"/>
      <c r="Z64" s="13"/>
      <c r="AA64" s="13"/>
      <c r="AB64" s="13"/>
      <c r="AC64" s="13"/>
      <c r="AD64" s="13"/>
      <c r="AE64" s="20"/>
      <c r="AF64" s="20"/>
      <c r="AG64" s="20"/>
    </row>
    <row r="65" spans="1:33" ht="15.75" customHeight="1" x14ac:dyDescent="0.2">
      <c r="A65" s="13"/>
      <c r="B65" s="13"/>
      <c r="C65" s="24"/>
      <c r="D65" s="15"/>
      <c r="E65" s="15"/>
      <c r="F65" s="14"/>
      <c r="G65" s="14"/>
      <c r="H65" s="14"/>
      <c r="I65" s="15"/>
      <c r="J65" s="15"/>
      <c r="K65" s="15"/>
      <c r="L65" s="15"/>
      <c r="M65" s="16"/>
      <c r="N65" s="15"/>
      <c r="O65" s="15"/>
      <c r="P65" s="15"/>
      <c r="Q65" s="15"/>
      <c r="R65" s="15"/>
      <c r="S65" s="18"/>
      <c r="T65" s="13"/>
      <c r="U65" s="19"/>
      <c r="V65" s="1"/>
      <c r="W65" s="13"/>
      <c r="X65" s="13"/>
      <c r="Y65" s="13"/>
      <c r="Z65" s="13"/>
      <c r="AA65" s="13"/>
      <c r="AB65" s="13"/>
      <c r="AC65" s="13"/>
      <c r="AD65" s="13"/>
      <c r="AE65" s="20"/>
      <c r="AF65" s="20"/>
      <c r="AG65" s="20"/>
    </row>
    <row r="66" spans="1:33" ht="15.75" customHeight="1" x14ac:dyDescent="0.2">
      <c r="A66" s="13"/>
      <c r="B66" s="13"/>
      <c r="C66" s="24"/>
      <c r="D66" s="15"/>
      <c r="E66" s="15"/>
      <c r="F66" s="14"/>
      <c r="G66" s="14"/>
      <c r="H66" s="14"/>
      <c r="I66" s="15"/>
      <c r="J66" s="15"/>
      <c r="K66" s="15"/>
      <c r="L66" s="15"/>
      <c r="M66" s="16"/>
      <c r="N66" s="15"/>
      <c r="O66" s="15"/>
      <c r="P66" s="15"/>
      <c r="Q66" s="15"/>
      <c r="R66" s="15"/>
      <c r="S66" s="18"/>
      <c r="T66" s="13"/>
      <c r="U66" s="19"/>
      <c r="V66" s="1"/>
      <c r="W66" s="13"/>
      <c r="X66" s="13"/>
      <c r="Y66" s="13"/>
      <c r="Z66" s="13"/>
      <c r="AA66" s="13"/>
      <c r="AB66" s="13"/>
      <c r="AC66" s="13"/>
      <c r="AD66" s="13"/>
      <c r="AE66" s="20"/>
      <c r="AF66" s="20"/>
      <c r="AG66" s="20"/>
    </row>
    <row r="67" spans="1:33" ht="15.75" customHeight="1" x14ac:dyDescent="0.2">
      <c r="A67" s="13"/>
      <c r="B67" s="13"/>
      <c r="C67" s="24"/>
      <c r="D67" s="15"/>
      <c r="E67" s="15"/>
      <c r="F67" s="14"/>
      <c r="G67" s="14"/>
      <c r="H67" s="14"/>
      <c r="I67" s="15"/>
      <c r="J67" s="15"/>
      <c r="K67" s="15"/>
      <c r="L67" s="15"/>
      <c r="M67" s="16"/>
      <c r="N67" s="15"/>
      <c r="O67" s="15"/>
      <c r="P67" s="15"/>
      <c r="Q67" s="15"/>
      <c r="R67" s="15"/>
      <c r="S67" s="18"/>
      <c r="T67" s="13"/>
      <c r="U67" s="19"/>
      <c r="V67" s="1"/>
      <c r="W67" s="13"/>
      <c r="X67" s="13"/>
      <c r="Y67" s="13"/>
      <c r="Z67" s="13"/>
      <c r="AA67" s="13"/>
      <c r="AB67" s="13"/>
      <c r="AC67" s="13"/>
      <c r="AD67" s="13"/>
      <c r="AE67" s="20"/>
      <c r="AF67" s="20"/>
      <c r="AG67" s="20"/>
    </row>
    <row r="68" spans="1:33" ht="15.75" customHeight="1" x14ac:dyDescent="0.2">
      <c r="A68" s="13"/>
      <c r="B68" s="13"/>
      <c r="C68" s="24"/>
      <c r="D68" s="15"/>
      <c r="E68" s="15"/>
      <c r="F68" s="14"/>
      <c r="G68" s="14"/>
      <c r="H68" s="14"/>
      <c r="I68" s="15"/>
      <c r="J68" s="15"/>
      <c r="K68" s="15"/>
      <c r="L68" s="15"/>
      <c r="M68" s="16"/>
      <c r="N68" s="15"/>
      <c r="O68" s="15"/>
      <c r="P68" s="15"/>
      <c r="Q68" s="15"/>
      <c r="R68" s="15"/>
      <c r="S68" s="18"/>
      <c r="T68" s="13"/>
      <c r="U68" s="19"/>
      <c r="V68" s="1"/>
      <c r="W68" s="13"/>
      <c r="X68" s="13"/>
      <c r="Y68" s="13"/>
      <c r="Z68" s="13"/>
      <c r="AA68" s="13"/>
      <c r="AB68" s="13"/>
      <c r="AC68" s="13"/>
      <c r="AD68" s="13"/>
      <c r="AE68" s="20"/>
      <c r="AF68" s="20"/>
      <c r="AG68" s="20"/>
    </row>
    <row r="69" spans="1:33" ht="15.75" customHeight="1" x14ac:dyDescent="0.2">
      <c r="A69" s="13"/>
      <c r="B69" s="13"/>
      <c r="C69" s="24"/>
      <c r="D69" s="15"/>
      <c r="E69" s="15"/>
      <c r="F69" s="14"/>
      <c r="G69" s="14"/>
      <c r="H69" s="14"/>
      <c r="I69" s="15"/>
      <c r="J69" s="15"/>
      <c r="K69" s="15"/>
      <c r="L69" s="15"/>
      <c r="M69" s="16"/>
      <c r="N69" s="15"/>
      <c r="O69" s="15"/>
      <c r="P69" s="15"/>
      <c r="Q69" s="15"/>
      <c r="R69" s="15"/>
      <c r="S69" s="18"/>
      <c r="T69" s="13"/>
      <c r="U69" s="19"/>
      <c r="V69" s="1"/>
      <c r="W69" s="13"/>
      <c r="X69" s="13"/>
      <c r="Y69" s="13"/>
      <c r="Z69" s="13"/>
      <c r="AA69" s="13"/>
      <c r="AB69" s="13"/>
      <c r="AC69" s="13"/>
      <c r="AD69" s="13"/>
      <c r="AE69" s="20"/>
      <c r="AF69" s="20"/>
      <c r="AG69" s="20"/>
    </row>
    <row r="70" spans="1:33" ht="15.75" customHeight="1" x14ac:dyDescent="0.2">
      <c r="A70" s="13"/>
      <c r="B70" s="13"/>
      <c r="C70" s="24"/>
      <c r="D70" s="15"/>
      <c r="E70" s="15"/>
      <c r="F70" s="14"/>
      <c r="G70" s="14"/>
      <c r="H70" s="14"/>
      <c r="I70" s="15"/>
      <c r="J70" s="15"/>
      <c r="K70" s="15"/>
      <c r="L70" s="15"/>
      <c r="M70" s="16"/>
      <c r="N70" s="15"/>
      <c r="O70" s="15"/>
      <c r="P70" s="15"/>
      <c r="Q70" s="15"/>
      <c r="R70" s="15"/>
      <c r="S70" s="18"/>
      <c r="T70" s="13"/>
      <c r="U70" s="19"/>
      <c r="V70" s="1"/>
      <c r="W70" s="13"/>
      <c r="X70" s="13"/>
      <c r="Y70" s="13"/>
      <c r="Z70" s="13"/>
      <c r="AA70" s="13"/>
      <c r="AB70" s="13"/>
      <c r="AC70" s="13"/>
      <c r="AD70" s="13"/>
      <c r="AE70" s="20"/>
      <c r="AF70" s="20"/>
      <c r="AG70" s="20"/>
    </row>
    <row r="71" spans="1:33" ht="15.75" customHeight="1" x14ac:dyDescent="0.2">
      <c r="A71" s="13"/>
      <c r="B71" s="13"/>
      <c r="C71" s="24"/>
      <c r="D71" s="15"/>
      <c r="E71" s="15"/>
      <c r="F71" s="14"/>
      <c r="G71" s="14"/>
      <c r="H71" s="14"/>
      <c r="I71" s="15"/>
      <c r="J71" s="15"/>
      <c r="K71" s="15"/>
      <c r="L71" s="15"/>
      <c r="M71" s="16"/>
      <c r="N71" s="15"/>
      <c r="O71" s="15"/>
      <c r="P71" s="15"/>
      <c r="Q71" s="15"/>
      <c r="R71" s="15"/>
      <c r="S71" s="18"/>
      <c r="T71" s="13"/>
      <c r="U71" s="19"/>
      <c r="V71" s="1"/>
      <c r="W71" s="13"/>
      <c r="X71" s="13"/>
      <c r="Y71" s="13"/>
      <c r="Z71" s="13"/>
      <c r="AA71" s="13"/>
      <c r="AB71" s="13"/>
      <c r="AC71" s="13"/>
      <c r="AD71" s="13"/>
      <c r="AE71" s="20"/>
      <c r="AF71" s="20"/>
      <c r="AG71" s="20"/>
    </row>
    <row r="72" spans="1:33" ht="15.75" customHeight="1" x14ac:dyDescent="0.2">
      <c r="A72" s="13"/>
      <c r="B72" s="13"/>
      <c r="C72" s="24"/>
      <c r="D72" s="15"/>
      <c r="E72" s="15"/>
      <c r="F72" s="14"/>
      <c r="G72" s="14"/>
      <c r="H72" s="14"/>
      <c r="I72" s="15"/>
      <c r="J72" s="15"/>
      <c r="K72" s="15"/>
      <c r="L72" s="15"/>
      <c r="M72" s="16"/>
      <c r="N72" s="15"/>
      <c r="O72" s="15"/>
      <c r="P72" s="15"/>
      <c r="Q72" s="15"/>
      <c r="R72" s="15"/>
      <c r="S72" s="18"/>
      <c r="T72" s="13"/>
      <c r="U72" s="19"/>
      <c r="V72" s="1"/>
      <c r="W72" s="13"/>
      <c r="X72" s="13"/>
      <c r="Y72" s="13"/>
      <c r="Z72" s="13"/>
      <c r="AA72" s="13"/>
      <c r="AB72" s="13"/>
      <c r="AC72" s="13"/>
      <c r="AD72" s="13"/>
      <c r="AE72" s="20"/>
      <c r="AF72" s="20"/>
      <c r="AG72" s="20"/>
    </row>
    <row r="73" spans="1:33" ht="15.75" customHeight="1" x14ac:dyDescent="0.2">
      <c r="A73" s="13"/>
      <c r="B73" s="13"/>
      <c r="C73" s="24"/>
      <c r="D73" s="15"/>
      <c r="E73" s="15"/>
      <c r="F73" s="14"/>
      <c r="G73" s="14"/>
      <c r="H73" s="14"/>
      <c r="I73" s="15"/>
      <c r="J73" s="15"/>
      <c r="K73" s="15"/>
      <c r="L73" s="15"/>
      <c r="M73" s="16"/>
      <c r="N73" s="15"/>
      <c r="O73" s="15"/>
      <c r="P73" s="15"/>
      <c r="Q73" s="15"/>
      <c r="R73" s="15"/>
      <c r="S73" s="18"/>
      <c r="T73" s="13"/>
      <c r="U73" s="19"/>
      <c r="V73" s="1"/>
      <c r="W73" s="13"/>
      <c r="X73" s="13"/>
      <c r="Y73" s="13"/>
      <c r="Z73" s="13"/>
      <c r="AA73" s="13"/>
      <c r="AB73" s="13"/>
      <c r="AC73" s="13"/>
      <c r="AD73" s="13"/>
      <c r="AE73" s="20"/>
      <c r="AF73" s="20"/>
      <c r="AG73" s="20"/>
    </row>
    <row r="74" spans="1:33" ht="15.75" customHeight="1" x14ac:dyDescent="0.2">
      <c r="A74" s="13"/>
      <c r="B74" s="13"/>
      <c r="C74" s="24"/>
      <c r="D74" s="15"/>
      <c r="E74" s="15"/>
      <c r="F74" s="14"/>
      <c r="G74" s="14"/>
      <c r="H74" s="14"/>
      <c r="I74" s="15"/>
      <c r="J74" s="15"/>
      <c r="K74" s="15"/>
      <c r="L74" s="15"/>
      <c r="M74" s="16"/>
      <c r="N74" s="15"/>
      <c r="O74" s="15"/>
      <c r="P74" s="15"/>
      <c r="Q74" s="15"/>
      <c r="R74" s="15"/>
      <c r="S74" s="18"/>
      <c r="T74" s="13"/>
      <c r="U74" s="19"/>
      <c r="V74" s="1"/>
      <c r="W74" s="13"/>
      <c r="X74" s="13"/>
      <c r="Y74" s="13"/>
      <c r="Z74" s="13"/>
      <c r="AA74" s="13"/>
      <c r="AB74" s="13"/>
      <c r="AC74" s="13"/>
      <c r="AD74" s="13"/>
      <c r="AE74" s="20"/>
      <c r="AF74" s="20"/>
      <c r="AG74" s="20"/>
    </row>
    <row r="75" spans="1:33" ht="15.75" customHeight="1" x14ac:dyDescent="0.2">
      <c r="A75" s="13"/>
      <c r="B75" s="13"/>
      <c r="C75" s="24"/>
      <c r="D75" s="15"/>
      <c r="E75" s="15"/>
      <c r="F75" s="14"/>
      <c r="G75" s="14"/>
      <c r="H75" s="14"/>
      <c r="I75" s="15"/>
      <c r="J75" s="15"/>
      <c r="K75" s="15"/>
      <c r="L75" s="15"/>
      <c r="M75" s="16"/>
      <c r="N75" s="15"/>
      <c r="O75" s="15"/>
      <c r="P75" s="15"/>
      <c r="Q75" s="15"/>
      <c r="R75" s="15"/>
      <c r="S75" s="18"/>
      <c r="T75" s="13"/>
      <c r="U75" s="19"/>
      <c r="V75" s="1"/>
      <c r="W75" s="13"/>
      <c r="X75" s="13"/>
      <c r="Y75" s="13"/>
      <c r="Z75" s="13"/>
      <c r="AA75" s="13"/>
      <c r="AB75" s="13"/>
      <c r="AC75" s="13"/>
      <c r="AD75" s="13"/>
      <c r="AE75" s="20"/>
      <c r="AF75" s="20"/>
      <c r="AG75" s="20"/>
    </row>
    <row r="76" spans="1:33" ht="15.75" customHeight="1" x14ac:dyDescent="0.2">
      <c r="A76" s="13"/>
      <c r="B76" s="13"/>
      <c r="C76" s="24"/>
      <c r="D76" s="15"/>
      <c r="E76" s="15"/>
      <c r="F76" s="14"/>
      <c r="G76" s="14"/>
      <c r="H76" s="14"/>
      <c r="I76" s="15"/>
      <c r="J76" s="15"/>
      <c r="K76" s="15"/>
      <c r="L76" s="15"/>
      <c r="M76" s="16"/>
      <c r="N76" s="15"/>
      <c r="O76" s="15"/>
      <c r="P76" s="15"/>
      <c r="Q76" s="15"/>
      <c r="R76" s="15"/>
      <c r="S76" s="18"/>
      <c r="T76" s="13"/>
      <c r="U76" s="19"/>
      <c r="V76" s="1"/>
      <c r="W76" s="13"/>
      <c r="X76" s="13"/>
      <c r="Y76" s="13"/>
      <c r="Z76" s="13"/>
      <c r="AA76" s="13"/>
      <c r="AB76" s="13"/>
      <c r="AC76" s="13"/>
      <c r="AD76" s="13"/>
      <c r="AE76" s="20"/>
      <c r="AF76" s="20"/>
      <c r="AG76" s="20"/>
    </row>
    <row r="77" spans="1:33" ht="15.75" customHeight="1" x14ac:dyDescent="0.2">
      <c r="A77" s="13"/>
      <c r="B77" s="13"/>
      <c r="C77" s="24"/>
      <c r="D77" s="15"/>
      <c r="E77" s="15"/>
      <c r="F77" s="14"/>
      <c r="G77" s="14"/>
      <c r="H77" s="14"/>
      <c r="I77" s="15"/>
      <c r="J77" s="15"/>
      <c r="K77" s="15"/>
      <c r="L77" s="15"/>
      <c r="M77" s="16"/>
      <c r="N77" s="15"/>
      <c r="O77" s="15"/>
      <c r="P77" s="15"/>
      <c r="Q77" s="15"/>
      <c r="R77" s="15"/>
      <c r="S77" s="18"/>
      <c r="T77" s="13"/>
      <c r="U77" s="19"/>
      <c r="V77" s="1"/>
      <c r="W77" s="13"/>
      <c r="X77" s="13"/>
      <c r="Y77" s="13"/>
      <c r="Z77" s="13"/>
      <c r="AA77" s="13"/>
      <c r="AB77" s="13"/>
      <c r="AC77" s="13"/>
      <c r="AD77" s="13"/>
      <c r="AE77" s="20"/>
      <c r="AF77" s="20"/>
      <c r="AG77" s="20"/>
    </row>
    <row r="78" spans="1:33" ht="15.75" customHeight="1" x14ac:dyDescent="0.2">
      <c r="A78" s="13"/>
      <c r="B78" s="13"/>
      <c r="C78" s="24"/>
      <c r="D78" s="15"/>
      <c r="E78" s="15"/>
      <c r="F78" s="14"/>
      <c r="G78" s="14"/>
      <c r="H78" s="14"/>
      <c r="I78" s="15"/>
      <c r="J78" s="15"/>
      <c r="K78" s="15"/>
      <c r="L78" s="15"/>
      <c r="M78" s="16"/>
      <c r="N78" s="15"/>
      <c r="O78" s="15"/>
      <c r="P78" s="15"/>
      <c r="Q78" s="15"/>
      <c r="R78" s="15"/>
      <c r="S78" s="18"/>
      <c r="T78" s="13"/>
      <c r="U78" s="19"/>
      <c r="V78" s="1"/>
      <c r="W78" s="13"/>
      <c r="X78" s="13"/>
      <c r="Y78" s="13"/>
      <c r="Z78" s="13"/>
      <c r="AA78" s="13"/>
      <c r="AB78" s="13"/>
      <c r="AC78" s="13"/>
      <c r="AD78" s="13"/>
      <c r="AE78" s="20"/>
      <c r="AF78" s="20"/>
      <c r="AG78" s="20"/>
    </row>
    <row r="79" spans="1:33" ht="15.75" customHeight="1" x14ac:dyDescent="0.2">
      <c r="A79" s="13"/>
      <c r="B79" s="13"/>
      <c r="C79" s="24"/>
      <c r="D79" s="15"/>
      <c r="E79" s="15"/>
      <c r="F79" s="14"/>
      <c r="G79" s="14"/>
      <c r="H79" s="14"/>
      <c r="I79" s="15"/>
      <c r="J79" s="15"/>
      <c r="K79" s="15"/>
      <c r="L79" s="15"/>
      <c r="M79" s="16"/>
      <c r="N79" s="15"/>
      <c r="O79" s="15"/>
      <c r="P79" s="15"/>
      <c r="Q79" s="15"/>
      <c r="R79" s="15"/>
      <c r="S79" s="18"/>
      <c r="T79" s="13"/>
      <c r="U79" s="19"/>
      <c r="V79" s="1"/>
      <c r="W79" s="13"/>
      <c r="X79" s="13"/>
      <c r="Y79" s="13"/>
      <c r="Z79" s="13"/>
      <c r="AA79" s="13"/>
      <c r="AB79" s="13"/>
      <c r="AC79" s="13"/>
      <c r="AD79" s="13"/>
      <c r="AE79" s="20"/>
      <c r="AF79" s="20"/>
      <c r="AG79" s="20"/>
    </row>
    <row r="80" spans="1:33" ht="15.75" customHeight="1" x14ac:dyDescent="0.2">
      <c r="A80" s="13"/>
      <c r="B80" s="13"/>
      <c r="C80" s="24"/>
      <c r="D80" s="15"/>
      <c r="E80" s="15"/>
      <c r="F80" s="14"/>
      <c r="G80" s="14"/>
      <c r="H80" s="14"/>
      <c r="I80" s="15"/>
      <c r="J80" s="15"/>
      <c r="K80" s="15"/>
      <c r="L80" s="15"/>
      <c r="M80" s="16"/>
      <c r="N80" s="15"/>
      <c r="O80" s="15"/>
      <c r="P80" s="15"/>
      <c r="Q80" s="15"/>
      <c r="R80" s="15"/>
      <c r="S80" s="18"/>
      <c r="T80" s="13"/>
      <c r="U80" s="19"/>
      <c r="V80" s="1"/>
      <c r="W80" s="13"/>
      <c r="X80" s="13"/>
      <c r="Y80" s="13"/>
      <c r="Z80" s="13"/>
      <c r="AA80" s="13"/>
      <c r="AB80" s="13"/>
      <c r="AC80" s="13"/>
      <c r="AD80" s="13"/>
      <c r="AE80" s="20"/>
      <c r="AF80" s="20"/>
      <c r="AG80" s="20"/>
    </row>
    <row r="81" spans="1:33" ht="15.75" customHeight="1" x14ac:dyDescent="0.2">
      <c r="A81" s="13"/>
      <c r="B81" s="13"/>
      <c r="C81" s="24"/>
      <c r="D81" s="15"/>
      <c r="E81" s="15"/>
      <c r="F81" s="14"/>
      <c r="G81" s="14"/>
      <c r="H81" s="14"/>
      <c r="I81" s="15"/>
      <c r="J81" s="15"/>
      <c r="K81" s="15"/>
      <c r="L81" s="15"/>
      <c r="M81" s="16"/>
      <c r="N81" s="15"/>
      <c r="O81" s="15"/>
      <c r="P81" s="15"/>
      <c r="Q81" s="15"/>
      <c r="R81" s="15"/>
      <c r="S81" s="18"/>
      <c r="T81" s="13"/>
      <c r="U81" s="19"/>
      <c r="V81" s="1"/>
      <c r="W81" s="13"/>
      <c r="X81" s="13"/>
      <c r="Y81" s="13"/>
      <c r="Z81" s="13"/>
      <c r="AA81" s="13"/>
      <c r="AB81" s="13"/>
      <c r="AC81" s="13"/>
      <c r="AD81" s="13"/>
      <c r="AE81" s="20"/>
      <c r="AF81" s="20"/>
      <c r="AG81" s="20"/>
    </row>
    <row r="82" spans="1:33" ht="15.75" customHeight="1" x14ac:dyDescent="0.2">
      <c r="A82" s="13"/>
      <c r="B82" s="13"/>
      <c r="C82" s="24"/>
      <c r="D82" s="15"/>
      <c r="E82" s="15"/>
      <c r="F82" s="14"/>
      <c r="G82" s="14"/>
      <c r="H82" s="14"/>
      <c r="I82" s="15"/>
      <c r="J82" s="15"/>
      <c r="K82" s="15"/>
      <c r="L82" s="15"/>
      <c r="M82" s="16"/>
      <c r="N82" s="15"/>
      <c r="O82" s="15"/>
      <c r="P82" s="15"/>
      <c r="Q82" s="15"/>
      <c r="R82" s="15"/>
      <c r="S82" s="18"/>
      <c r="T82" s="13"/>
      <c r="U82" s="19"/>
      <c r="V82" s="1"/>
      <c r="W82" s="13"/>
      <c r="X82" s="13"/>
      <c r="Y82" s="13"/>
      <c r="Z82" s="13"/>
      <c r="AA82" s="13"/>
      <c r="AB82" s="13"/>
      <c r="AC82" s="13"/>
      <c r="AD82" s="13"/>
      <c r="AE82" s="20"/>
      <c r="AF82" s="20"/>
      <c r="AG82" s="20"/>
    </row>
    <row r="83" spans="1:33" ht="15.75" customHeight="1" x14ac:dyDescent="0.2">
      <c r="A83" s="13"/>
      <c r="B83" s="13"/>
      <c r="C83" s="24"/>
      <c r="D83" s="15"/>
      <c r="E83" s="15"/>
      <c r="F83" s="14"/>
      <c r="G83" s="14"/>
      <c r="H83" s="14"/>
      <c r="I83" s="15"/>
      <c r="J83" s="15"/>
      <c r="K83" s="15"/>
      <c r="L83" s="15"/>
      <c r="M83" s="16"/>
      <c r="N83" s="15"/>
      <c r="O83" s="15"/>
      <c r="P83" s="15"/>
      <c r="Q83" s="15"/>
      <c r="R83" s="15"/>
      <c r="S83" s="18"/>
      <c r="T83" s="13"/>
      <c r="U83" s="19"/>
      <c r="V83" s="1"/>
      <c r="W83" s="13"/>
      <c r="X83" s="13"/>
      <c r="Y83" s="13"/>
      <c r="Z83" s="13"/>
      <c r="AA83" s="13"/>
      <c r="AB83" s="13"/>
      <c r="AC83" s="13"/>
      <c r="AD83" s="13"/>
      <c r="AE83" s="20"/>
      <c r="AF83" s="20"/>
      <c r="AG83" s="20"/>
    </row>
    <row r="84" spans="1:33" ht="15.75" customHeight="1" x14ac:dyDescent="0.2">
      <c r="A84" s="13"/>
      <c r="B84" s="13"/>
      <c r="C84" s="24"/>
      <c r="D84" s="15"/>
      <c r="E84" s="15"/>
      <c r="F84" s="14"/>
      <c r="G84" s="14"/>
      <c r="H84" s="14"/>
      <c r="I84" s="15"/>
      <c r="J84" s="15"/>
      <c r="K84" s="15"/>
      <c r="L84" s="15"/>
      <c r="M84" s="16"/>
      <c r="N84" s="15"/>
      <c r="O84" s="15"/>
      <c r="P84" s="15"/>
      <c r="Q84" s="15"/>
      <c r="R84" s="15"/>
      <c r="S84" s="18"/>
      <c r="T84" s="13"/>
      <c r="U84" s="19"/>
      <c r="V84" s="1"/>
      <c r="W84" s="13"/>
      <c r="X84" s="13"/>
      <c r="Y84" s="13"/>
      <c r="Z84" s="13"/>
      <c r="AA84" s="13"/>
      <c r="AB84" s="13"/>
      <c r="AC84" s="13"/>
      <c r="AD84" s="13"/>
      <c r="AE84" s="20"/>
      <c r="AF84" s="20"/>
      <c r="AG84" s="20"/>
    </row>
    <row r="85" spans="1:33" ht="15.75" customHeight="1" x14ac:dyDescent="0.2">
      <c r="A85" s="13"/>
      <c r="B85" s="13"/>
      <c r="C85" s="24"/>
      <c r="D85" s="15"/>
      <c r="E85" s="15"/>
      <c r="F85" s="14"/>
      <c r="G85" s="14"/>
      <c r="H85" s="14"/>
      <c r="I85" s="15"/>
      <c r="J85" s="15"/>
      <c r="K85" s="15"/>
      <c r="L85" s="15"/>
      <c r="M85" s="16"/>
      <c r="N85" s="15"/>
      <c r="O85" s="15"/>
      <c r="P85" s="15"/>
      <c r="Q85" s="15"/>
      <c r="R85" s="15"/>
      <c r="S85" s="18"/>
      <c r="T85" s="13"/>
      <c r="U85" s="19"/>
      <c r="V85" s="1"/>
      <c r="W85" s="13"/>
      <c r="X85" s="13"/>
      <c r="Y85" s="13"/>
      <c r="Z85" s="13"/>
      <c r="AA85" s="13"/>
      <c r="AB85" s="13"/>
      <c r="AC85" s="13"/>
      <c r="AD85" s="13"/>
      <c r="AE85" s="20"/>
      <c r="AF85" s="20"/>
      <c r="AG85" s="20"/>
    </row>
    <row r="86" spans="1:33" ht="15.75" customHeight="1" x14ac:dyDescent="0.2">
      <c r="A86" s="13"/>
      <c r="B86" s="13"/>
      <c r="C86" s="24"/>
      <c r="D86" s="15"/>
      <c r="E86" s="15"/>
      <c r="F86" s="14"/>
      <c r="G86" s="14"/>
      <c r="H86" s="14"/>
      <c r="I86" s="15"/>
      <c r="J86" s="15"/>
      <c r="K86" s="15"/>
      <c r="L86" s="15"/>
      <c r="M86" s="16"/>
      <c r="N86" s="15"/>
      <c r="O86" s="15"/>
      <c r="P86" s="15"/>
      <c r="Q86" s="15"/>
      <c r="R86" s="15"/>
      <c r="S86" s="18"/>
      <c r="T86" s="13"/>
      <c r="U86" s="19"/>
      <c r="V86" s="1"/>
      <c r="W86" s="13"/>
      <c r="X86" s="13"/>
      <c r="Y86" s="13"/>
      <c r="Z86" s="13"/>
      <c r="AA86" s="13"/>
      <c r="AB86" s="13"/>
      <c r="AC86" s="13"/>
      <c r="AD86" s="13"/>
      <c r="AE86" s="20"/>
      <c r="AF86" s="20"/>
      <c r="AG86" s="20"/>
    </row>
    <row r="87" spans="1:33" ht="15.75" customHeight="1" x14ac:dyDescent="0.2">
      <c r="A87" s="13"/>
      <c r="B87" s="13"/>
      <c r="C87" s="24"/>
      <c r="D87" s="15"/>
      <c r="E87" s="15"/>
      <c r="F87" s="14"/>
      <c r="G87" s="14"/>
      <c r="H87" s="14"/>
      <c r="I87" s="15"/>
      <c r="J87" s="15"/>
      <c r="K87" s="15"/>
      <c r="L87" s="15"/>
      <c r="M87" s="16"/>
      <c r="N87" s="15"/>
      <c r="O87" s="15"/>
      <c r="P87" s="15"/>
      <c r="Q87" s="15"/>
      <c r="R87" s="15"/>
      <c r="S87" s="18"/>
      <c r="T87" s="13"/>
      <c r="U87" s="19"/>
      <c r="V87" s="1"/>
      <c r="W87" s="13"/>
      <c r="X87" s="13"/>
      <c r="Y87" s="13"/>
      <c r="Z87" s="13"/>
      <c r="AA87" s="13"/>
      <c r="AB87" s="13"/>
      <c r="AC87" s="13"/>
      <c r="AD87" s="13"/>
      <c r="AE87" s="20"/>
      <c r="AF87" s="20"/>
      <c r="AG87" s="20"/>
    </row>
    <row r="88" spans="1:33" ht="15.75" customHeight="1" x14ac:dyDescent="0.2">
      <c r="A88" s="13"/>
      <c r="B88" s="13"/>
      <c r="C88" s="24"/>
      <c r="D88" s="15"/>
      <c r="E88" s="15"/>
      <c r="F88" s="14"/>
      <c r="G88" s="14"/>
      <c r="H88" s="14"/>
      <c r="I88" s="15"/>
      <c r="J88" s="15"/>
      <c r="K88" s="15"/>
      <c r="L88" s="15"/>
      <c r="M88" s="16"/>
      <c r="N88" s="15"/>
      <c r="O88" s="15"/>
      <c r="P88" s="15"/>
      <c r="Q88" s="15"/>
      <c r="R88" s="15"/>
      <c r="S88" s="18"/>
      <c r="T88" s="13"/>
      <c r="U88" s="19"/>
      <c r="V88" s="1"/>
      <c r="W88" s="13"/>
      <c r="X88" s="13"/>
      <c r="Y88" s="13"/>
      <c r="Z88" s="13"/>
      <c r="AA88" s="13"/>
      <c r="AB88" s="13"/>
      <c r="AC88" s="13"/>
      <c r="AD88" s="13"/>
      <c r="AE88" s="20"/>
      <c r="AF88" s="20"/>
      <c r="AG88" s="20"/>
    </row>
    <row r="89" spans="1:33" ht="15.75" customHeight="1" x14ac:dyDescent="0.2">
      <c r="A89" s="13"/>
      <c r="B89" s="13"/>
      <c r="C89" s="24"/>
      <c r="D89" s="15"/>
      <c r="E89" s="15"/>
      <c r="F89" s="14"/>
      <c r="G89" s="14"/>
      <c r="H89" s="14"/>
      <c r="I89" s="15"/>
      <c r="J89" s="15"/>
      <c r="K89" s="15"/>
      <c r="L89" s="15"/>
      <c r="M89" s="16"/>
      <c r="N89" s="15"/>
      <c r="O89" s="15"/>
      <c r="P89" s="15"/>
      <c r="Q89" s="15"/>
      <c r="R89" s="15"/>
      <c r="S89" s="18"/>
      <c r="T89" s="13"/>
      <c r="U89" s="19"/>
      <c r="V89" s="1"/>
      <c r="W89" s="13"/>
      <c r="X89" s="13"/>
      <c r="Y89" s="13"/>
      <c r="Z89" s="13"/>
      <c r="AA89" s="13"/>
      <c r="AB89" s="13"/>
      <c r="AC89" s="13"/>
      <c r="AD89" s="13"/>
      <c r="AE89" s="20"/>
      <c r="AF89" s="20"/>
      <c r="AG89" s="20"/>
    </row>
    <row r="90" spans="1:33" ht="15.75" customHeight="1" x14ac:dyDescent="0.2">
      <c r="A90" s="13"/>
      <c r="B90" s="13"/>
      <c r="C90" s="24"/>
      <c r="D90" s="15"/>
      <c r="E90" s="15"/>
      <c r="F90" s="14"/>
      <c r="G90" s="14"/>
      <c r="H90" s="14"/>
      <c r="I90" s="15"/>
      <c r="J90" s="15"/>
      <c r="K90" s="15"/>
      <c r="L90" s="15"/>
      <c r="M90" s="16"/>
      <c r="N90" s="15"/>
      <c r="O90" s="15"/>
      <c r="P90" s="15"/>
      <c r="Q90" s="15"/>
      <c r="R90" s="15"/>
      <c r="S90" s="18"/>
      <c r="T90" s="13"/>
      <c r="U90" s="19"/>
      <c r="V90" s="1"/>
      <c r="W90" s="13"/>
      <c r="X90" s="13"/>
      <c r="Y90" s="13"/>
      <c r="Z90" s="13"/>
      <c r="AA90" s="13"/>
      <c r="AB90" s="13"/>
      <c r="AC90" s="13"/>
      <c r="AD90" s="13"/>
      <c r="AE90" s="20"/>
      <c r="AF90" s="20"/>
      <c r="AG90" s="20"/>
    </row>
    <row r="91" spans="1:33" ht="15.75" customHeight="1" x14ac:dyDescent="0.2">
      <c r="A91" s="13"/>
      <c r="B91" s="13"/>
      <c r="C91" s="24"/>
      <c r="D91" s="15"/>
      <c r="E91" s="15"/>
      <c r="F91" s="14"/>
      <c r="G91" s="14"/>
      <c r="H91" s="14"/>
      <c r="I91" s="15"/>
      <c r="J91" s="15"/>
      <c r="K91" s="15"/>
      <c r="L91" s="15"/>
      <c r="M91" s="16"/>
      <c r="N91" s="15"/>
      <c r="O91" s="15"/>
      <c r="P91" s="15"/>
      <c r="Q91" s="15"/>
      <c r="R91" s="15"/>
      <c r="S91" s="18"/>
      <c r="T91" s="13"/>
      <c r="U91" s="19"/>
      <c r="V91" s="1"/>
      <c r="W91" s="13"/>
      <c r="X91" s="13"/>
      <c r="Y91" s="13"/>
      <c r="Z91" s="13"/>
      <c r="AA91" s="13"/>
      <c r="AB91" s="13"/>
      <c r="AC91" s="13"/>
      <c r="AD91" s="13"/>
      <c r="AE91" s="20"/>
      <c r="AF91" s="20"/>
      <c r="AG91" s="20"/>
    </row>
    <row r="92" spans="1:33" ht="15.75" customHeight="1" x14ac:dyDescent="0.2">
      <c r="A92" s="13"/>
      <c r="B92" s="13"/>
      <c r="C92" s="24"/>
      <c r="D92" s="15"/>
      <c r="E92" s="15"/>
      <c r="F92" s="14"/>
      <c r="G92" s="14"/>
      <c r="H92" s="14"/>
      <c r="I92" s="15"/>
      <c r="J92" s="15"/>
      <c r="K92" s="15"/>
      <c r="L92" s="15"/>
      <c r="M92" s="16"/>
      <c r="N92" s="15"/>
      <c r="O92" s="15"/>
      <c r="P92" s="15"/>
      <c r="Q92" s="15"/>
      <c r="R92" s="15"/>
      <c r="S92" s="18"/>
      <c r="T92" s="13"/>
      <c r="U92" s="19"/>
      <c r="V92" s="1"/>
      <c r="W92" s="13"/>
      <c r="X92" s="13"/>
      <c r="Y92" s="13"/>
      <c r="Z92" s="13"/>
      <c r="AA92" s="13"/>
      <c r="AB92" s="13"/>
      <c r="AC92" s="13"/>
      <c r="AD92" s="13"/>
      <c r="AE92" s="20"/>
      <c r="AF92" s="20"/>
      <c r="AG92" s="20"/>
    </row>
    <row r="93" spans="1:33" ht="15.75" customHeight="1" x14ac:dyDescent="0.2">
      <c r="A93" s="13"/>
      <c r="B93" s="13"/>
      <c r="C93" s="24"/>
      <c r="D93" s="15"/>
      <c r="E93" s="15"/>
      <c r="F93" s="14"/>
      <c r="G93" s="14"/>
      <c r="H93" s="14"/>
      <c r="I93" s="15"/>
      <c r="J93" s="15"/>
      <c r="K93" s="15"/>
      <c r="L93" s="15"/>
      <c r="M93" s="16"/>
      <c r="N93" s="15"/>
      <c r="O93" s="15"/>
      <c r="P93" s="15"/>
      <c r="Q93" s="15"/>
      <c r="R93" s="15"/>
      <c r="S93" s="18"/>
      <c r="T93" s="13"/>
      <c r="U93" s="19"/>
      <c r="V93" s="1"/>
      <c r="W93" s="13"/>
      <c r="X93" s="13"/>
      <c r="Y93" s="13"/>
      <c r="Z93" s="13"/>
      <c r="AA93" s="13"/>
      <c r="AB93" s="13"/>
      <c r="AC93" s="13"/>
      <c r="AD93" s="13"/>
      <c r="AE93" s="20"/>
      <c r="AF93" s="20"/>
      <c r="AG93" s="20"/>
    </row>
    <row r="94" spans="1:33" ht="15.75" customHeight="1" x14ac:dyDescent="0.2">
      <c r="A94" s="13"/>
      <c r="B94" s="13"/>
      <c r="C94" s="24"/>
      <c r="D94" s="15"/>
      <c r="E94" s="15"/>
      <c r="F94" s="14"/>
      <c r="G94" s="14"/>
      <c r="H94" s="14"/>
      <c r="I94" s="15"/>
      <c r="J94" s="15"/>
      <c r="K94" s="15"/>
      <c r="L94" s="15"/>
      <c r="M94" s="16"/>
      <c r="N94" s="15"/>
      <c r="O94" s="15"/>
      <c r="P94" s="15"/>
      <c r="Q94" s="15"/>
      <c r="R94" s="15"/>
      <c r="S94" s="18"/>
      <c r="T94" s="13"/>
      <c r="U94" s="19"/>
      <c r="V94" s="1"/>
      <c r="W94" s="13"/>
      <c r="X94" s="13"/>
      <c r="Y94" s="13"/>
      <c r="Z94" s="13"/>
      <c r="AA94" s="13"/>
      <c r="AB94" s="13"/>
      <c r="AC94" s="13"/>
      <c r="AD94" s="13"/>
      <c r="AE94" s="20"/>
      <c r="AF94" s="20"/>
      <c r="AG94" s="20"/>
    </row>
    <row r="95" spans="1:33" ht="15.75" customHeight="1" x14ac:dyDescent="0.2">
      <c r="A95" s="13"/>
      <c r="B95" s="13"/>
      <c r="C95" s="15"/>
      <c r="D95" s="15"/>
      <c r="E95" s="15"/>
      <c r="F95" s="14"/>
      <c r="G95" s="14"/>
      <c r="H95" s="15"/>
      <c r="I95" s="15"/>
      <c r="J95" s="15"/>
      <c r="K95" s="15"/>
      <c r="L95" s="15"/>
      <c r="M95" s="15"/>
      <c r="N95" s="15"/>
      <c r="O95" s="15"/>
      <c r="P95" s="15"/>
      <c r="Q95" s="22"/>
      <c r="R95" s="22"/>
      <c r="S95" s="18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20"/>
    </row>
    <row r="96" spans="1:33" ht="15.75" customHeight="1" x14ac:dyDescent="0.2">
      <c r="A96" s="13"/>
      <c r="B96" s="13"/>
      <c r="C96" s="15"/>
      <c r="D96" s="15"/>
      <c r="E96" s="15"/>
      <c r="F96" s="14"/>
      <c r="G96" s="14"/>
      <c r="H96" s="15"/>
      <c r="I96" s="15"/>
      <c r="J96" s="15"/>
      <c r="K96" s="15"/>
      <c r="L96" s="15"/>
      <c r="M96" s="15"/>
      <c r="N96" s="15"/>
      <c r="O96" s="15"/>
      <c r="P96" s="15"/>
      <c r="Q96" s="22"/>
      <c r="R96" s="22"/>
      <c r="S96" s="18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20"/>
    </row>
    <row r="97" spans="1:33" ht="15.75" customHeight="1" x14ac:dyDescent="0.2">
      <c r="A97" s="13"/>
      <c r="B97" s="13"/>
      <c r="C97" s="15"/>
      <c r="D97" s="15"/>
      <c r="E97" s="15"/>
      <c r="F97" s="14"/>
      <c r="G97" s="14"/>
      <c r="H97" s="15"/>
      <c r="I97" s="15"/>
      <c r="J97" s="15"/>
      <c r="K97" s="15"/>
      <c r="L97" s="15"/>
      <c r="M97" s="15"/>
      <c r="N97" s="15"/>
      <c r="O97" s="15"/>
      <c r="P97" s="15"/>
      <c r="Q97" s="22"/>
      <c r="R97" s="22"/>
      <c r="S97" s="18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20"/>
    </row>
    <row r="98" spans="1:33" ht="15.75" customHeight="1" x14ac:dyDescent="0.2">
      <c r="A98" s="13"/>
      <c r="B98" s="13"/>
      <c r="C98" s="15"/>
      <c r="D98" s="15"/>
      <c r="E98" s="15"/>
      <c r="F98" s="14"/>
      <c r="G98" s="14"/>
      <c r="H98" s="15"/>
      <c r="I98" s="15"/>
      <c r="J98" s="15"/>
      <c r="K98" s="15"/>
      <c r="L98" s="15"/>
      <c r="M98" s="15"/>
      <c r="N98" s="15"/>
      <c r="O98" s="15"/>
      <c r="P98" s="15"/>
      <c r="Q98" s="22"/>
      <c r="R98" s="22"/>
      <c r="S98" s="18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20"/>
    </row>
    <row r="99" spans="1:33" ht="15.75" customHeight="1" x14ac:dyDescent="0.2">
      <c r="A99" s="13"/>
      <c r="B99" s="13"/>
      <c r="C99" s="15"/>
      <c r="D99" s="15"/>
      <c r="E99" s="15"/>
      <c r="F99" s="14"/>
      <c r="G99" s="14"/>
      <c r="H99" s="15"/>
      <c r="I99" s="15"/>
      <c r="J99" s="15"/>
      <c r="K99" s="15"/>
      <c r="L99" s="15"/>
      <c r="M99" s="15"/>
      <c r="N99" s="15"/>
      <c r="O99" s="15"/>
      <c r="P99" s="15"/>
      <c r="Q99" s="22"/>
      <c r="R99" s="22"/>
      <c r="S99" s="18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20"/>
    </row>
    <row r="100" spans="1:33" ht="15.75" customHeight="1" x14ac:dyDescent="0.2">
      <c r="A100" s="13"/>
      <c r="B100" s="13"/>
      <c r="C100" s="15"/>
      <c r="D100" s="15"/>
      <c r="E100" s="15"/>
      <c r="F100" s="14"/>
      <c r="G100" s="14"/>
      <c r="H100" s="15"/>
      <c r="I100" s="15"/>
      <c r="J100" s="15"/>
      <c r="K100" s="15"/>
      <c r="L100" s="15"/>
      <c r="M100" s="15"/>
      <c r="N100" s="15"/>
      <c r="O100" s="15"/>
      <c r="P100" s="15"/>
      <c r="Q100" s="22"/>
      <c r="R100" s="22"/>
      <c r="S100" s="18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20"/>
    </row>
    <row r="101" spans="1:33" ht="15.75" customHeight="1" x14ac:dyDescent="0.2">
      <c r="A101" s="13"/>
      <c r="B101" s="13"/>
      <c r="C101" s="15"/>
      <c r="D101" s="15"/>
      <c r="E101" s="15"/>
      <c r="F101" s="14"/>
      <c r="G101" s="14"/>
      <c r="H101" s="15"/>
      <c r="I101" s="15"/>
      <c r="J101" s="15"/>
      <c r="K101" s="15"/>
      <c r="L101" s="15"/>
      <c r="M101" s="15"/>
      <c r="N101" s="15"/>
      <c r="O101" s="15"/>
      <c r="P101" s="15"/>
      <c r="Q101" s="22"/>
      <c r="R101" s="22"/>
      <c r="S101" s="18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20"/>
    </row>
    <row r="102" spans="1:33" ht="15.75" customHeight="1" x14ac:dyDescent="0.2">
      <c r="A102" s="13"/>
      <c r="B102" s="13"/>
      <c r="C102" s="15"/>
      <c r="D102" s="15"/>
      <c r="E102" s="15"/>
      <c r="F102" s="14"/>
      <c r="G102" s="14"/>
      <c r="H102" s="15"/>
      <c r="I102" s="15"/>
      <c r="J102" s="15"/>
      <c r="K102" s="15"/>
      <c r="L102" s="15"/>
      <c r="M102" s="15"/>
      <c r="N102" s="15"/>
      <c r="O102" s="15"/>
      <c r="P102" s="15"/>
      <c r="Q102" s="22"/>
      <c r="R102" s="22"/>
      <c r="S102" s="18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20"/>
    </row>
    <row r="103" spans="1:33" ht="15.75" customHeight="1" x14ac:dyDescent="0.2">
      <c r="A103" s="13"/>
      <c r="B103" s="13"/>
      <c r="C103" s="15"/>
      <c r="D103" s="15"/>
      <c r="E103" s="15"/>
      <c r="F103" s="14"/>
      <c r="G103" s="14"/>
      <c r="H103" s="15"/>
      <c r="I103" s="15"/>
      <c r="J103" s="15"/>
      <c r="K103" s="15"/>
      <c r="L103" s="15"/>
      <c r="M103" s="15"/>
      <c r="N103" s="15"/>
      <c r="O103" s="15"/>
      <c r="P103" s="15"/>
      <c r="Q103" s="22"/>
      <c r="R103" s="22"/>
      <c r="S103" s="18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20"/>
    </row>
    <row r="104" spans="1:33" ht="15.75" customHeight="1" x14ac:dyDescent="0.2">
      <c r="A104" s="13"/>
      <c r="B104" s="13"/>
      <c r="C104" s="15"/>
      <c r="D104" s="15"/>
      <c r="E104" s="15"/>
      <c r="F104" s="14"/>
      <c r="G104" s="14"/>
      <c r="H104" s="15"/>
      <c r="I104" s="15"/>
      <c r="J104" s="15"/>
      <c r="K104" s="15"/>
      <c r="L104" s="15"/>
      <c r="M104" s="15"/>
      <c r="N104" s="15"/>
      <c r="O104" s="15"/>
      <c r="P104" s="15"/>
      <c r="Q104" s="22"/>
      <c r="R104" s="22"/>
      <c r="S104" s="18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20"/>
    </row>
    <row r="105" spans="1:33" ht="15.75" customHeight="1" x14ac:dyDescent="0.2">
      <c r="A105" s="13"/>
      <c r="B105" s="13"/>
      <c r="C105" s="15"/>
      <c r="D105" s="15"/>
      <c r="E105" s="15"/>
      <c r="F105" s="14"/>
      <c r="G105" s="14"/>
      <c r="H105" s="15"/>
      <c r="I105" s="15"/>
      <c r="J105" s="15"/>
      <c r="K105" s="15"/>
      <c r="L105" s="15"/>
      <c r="M105" s="15"/>
      <c r="N105" s="15"/>
      <c r="O105" s="15"/>
      <c r="P105" s="15"/>
      <c r="Q105" s="22"/>
      <c r="R105" s="22"/>
      <c r="S105" s="18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20"/>
    </row>
    <row r="106" spans="1:33" ht="15.75" customHeight="1" x14ac:dyDescent="0.2">
      <c r="A106" s="13"/>
      <c r="B106" s="13"/>
      <c r="C106" s="15"/>
      <c r="D106" s="15"/>
      <c r="E106" s="15"/>
      <c r="F106" s="14"/>
      <c r="G106" s="14"/>
      <c r="H106" s="15"/>
      <c r="I106" s="15"/>
      <c r="J106" s="15"/>
      <c r="K106" s="15"/>
      <c r="L106" s="15"/>
      <c r="M106" s="15"/>
      <c r="N106" s="15"/>
      <c r="O106" s="15"/>
      <c r="P106" s="15"/>
      <c r="Q106" s="22"/>
      <c r="R106" s="22"/>
      <c r="S106" s="18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20"/>
    </row>
    <row r="107" spans="1:33" ht="15.75" customHeight="1" x14ac:dyDescent="0.2">
      <c r="A107" s="13"/>
      <c r="B107" s="13"/>
      <c r="C107" s="15"/>
      <c r="D107" s="15"/>
      <c r="E107" s="15"/>
      <c r="F107" s="14"/>
      <c r="G107" s="14"/>
      <c r="H107" s="15"/>
      <c r="I107" s="15"/>
      <c r="J107" s="15"/>
      <c r="K107" s="15"/>
      <c r="L107" s="15"/>
      <c r="M107" s="15"/>
      <c r="N107" s="15"/>
      <c r="O107" s="15"/>
      <c r="P107" s="15"/>
      <c r="Q107" s="22"/>
      <c r="R107" s="22"/>
      <c r="S107" s="18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20"/>
    </row>
    <row r="108" spans="1:33" ht="15.75" customHeight="1" x14ac:dyDescent="0.2">
      <c r="A108" s="13"/>
      <c r="B108" s="13"/>
      <c r="C108" s="15"/>
      <c r="D108" s="15"/>
      <c r="E108" s="15"/>
      <c r="F108" s="14"/>
      <c r="G108" s="14"/>
      <c r="H108" s="15"/>
      <c r="I108" s="15"/>
      <c r="J108" s="15"/>
      <c r="K108" s="15"/>
      <c r="L108" s="15"/>
      <c r="M108" s="15"/>
      <c r="N108" s="15"/>
      <c r="O108" s="15"/>
      <c r="P108" s="15"/>
      <c r="Q108" s="22"/>
      <c r="R108" s="22"/>
      <c r="S108" s="18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20"/>
    </row>
    <row r="109" spans="1:33" ht="15.75" customHeight="1" x14ac:dyDescent="0.2">
      <c r="A109" s="13"/>
      <c r="B109" s="13"/>
      <c r="C109" s="15"/>
      <c r="D109" s="15"/>
      <c r="E109" s="15"/>
      <c r="F109" s="14"/>
      <c r="G109" s="14"/>
      <c r="H109" s="15"/>
      <c r="I109" s="15"/>
      <c r="J109" s="15"/>
      <c r="K109" s="15"/>
      <c r="L109" s="15"/>
      <c r="M109" s="15"/>
      <c r="N109" s="15"/>
      <c r="O109" s="15"/>
      <c r="P109" s="15"/>
      <c r="Q109" s="22"/>
      <c r="R109" s="22"/>
      <c r="S109" s="18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20"/>
    </row>
    <row r="110" spans="1:33" ht="15.75" customHeight="1" x14ac:dyDescent="0.2">
      <c r="A110" s="13"/>
      <c r="B110" s="13"/>
      <c r="C110" s="15"/>
      <c r="D110" s="15"/>
      <c r="E110" s="15"/>
      <c r="F110" s="14"/>
      <c r="G110" s="14"/>
      <c r="H110" s="15"/>
      <c r="I110" s="15"/>
      <c r="J110" s="15"/>
      <c r="K110" s="15"/>
      <c r="L110" s="15"/>
      <c r="M110" s="15"/>
      <c r="N110" s="15"/>
      <c r="O110" s="15"/>
      <c r="P110" s="15"/>
      <c r="Q110" s="22"/>
      <c r="R110" s="22"/>
      <c r="S110" s="18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20"/>
    </row>
    <row r="111" spans="1:33" ht="15.75" customHeight="1" x14ac:dyDescent="0.2">
      <c r="A111" s="13"/>
      <c r="B111" s="13"/>
      <c r="C111" s="15"/>
      <c r="D111" s="15"/>
      <c r="E111" s="15"/>
      <c r="F111" s="14"/>
      <c r="G111" s="14"/>
      <c r="H111" s="15"/>
      <c r="I111" s="15"/>
      <c r="J111" s="15"/>
      <c r="K111" s="15"/>
      <c r="L111" s="15"/>
      <c r="M111" s="15"/>
      <c r="N111" s="15"/>
      <c r="O111" s="15"/>
      <c r="P111" s="15"/>
      <c r="Q111" s="22"/>
      <c r="R111" s="22"/>
      <c r="S111" s="18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20"/>
    </row>
    <row r="112" spans="1:33" ht="15.75" customHeight="1" x14ac:dyDescent="0.2">
      <c r="A112" s="13"/>
      <c r="B112" s="13"/>
      <c r="C112" s="15"/>
      <c r="D112" s="15"/>
      <c r="E112" s="15"/>
      <c r="F112" s="14"/>
      <c r="G112" s="14"/>
      <c r="H112" s="15"/>
      <c r="I112" s="15"/>
      <c r="J112" s="15"/>
      <c r="K112" s="15"/>
      <c r="L112" s="15"/>
      <c r="M112" s="15"/>
      <c r="N112" s="15"/>
      <c r="O112" s="15"/>
      <c r="P112" s="15"/>
      <c r="Q112" s="22"/>
      <c r="R112" s="22"/>
      <c r="S112" s="18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20"/>
    </row>
    <row r="113" spans="1:33" ht="15.75" customHeight="1" x14ac:dyDescent="0.2">
      <c r="A113" s="13"/>
      <c r="B113" s="13"/>
      <c r="C113" s="15"/>
      <c r="D113" s="15"/>
      <c r="E113" s="15"/>
      <c r="F113" s="14"/>
      <c r="G113" s="14"/>
      <c r="H113" s="15"/>
      <c r="I113" s="15"/>
      <c r="J113" s="15"/>
      <c r="K113" s="15"/>
      <c r="L113" s="15"/>
      <c r="M113" s="15"/>
      <c r="N113" s="15"/>
      <c r="O113" s="15"/>
      <c r="P113" s="15"/>
      <c r="Q113" s="22"/>
      <c r="R113" s="22"/>
      <c r="S113" s="18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20"/>
    </row>
    <row r="114" spans="1:33" ht="15.75" customHeight="1" x14ac:dyDescent="0.2">
      <c r="A114" s="13"/>
      <c r="B114" s="13"/>
      <c r="C114" s="22"/>
      <c r="D114" s="15"/>
      <c r="E114" s="15"/>
      <c r="F114" s="14"/>
      <c r="G114" s="14"/>
      <c r="H114" s="15"/>
      <c r="I114" s="15"/>
      <c r="J114" s="22"/>
      <c r="K114" s="22"/>
      <c r="L114" s="15"/>
      <c r="M114" s="15"/>
      <c r="N114" s="15"/>
      <c r="O114" s="15"/>
      <c r="P114" s="22"/>
      <c r="Q114" s="22"/>
      <c r="R114" s="22"/>
      <c r="S114" s="18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20"/>
    </row>
    <row r="115" spans="1:33" ht="15.75" customHeight="1" x14ac:dyDescent="0.2">
      <c r="A115" s="13"/>
      <c r="B115" s="13"/>
      <c r="C115" s="22"/>
      <c r="D115" s="15"/>
      <c r="E115" s="15"/>
      <c r="F115" s="14"/>
      <c r="G115" s="14"/>
      <c r="H115" s="15"/>
      <c r="I115" s="15"/>
      <c r="J115" s="22"/>
      <c r="K115" s="22"/>
      <c r="L115" s="15"/>
      <c r="M115" s="15"/>
      <c r="N115" s="15"/>
      <c r="O115" s="15"/>
      <c r="P115" s="22"/>
      <c r="Q115" s="22"/>
      <c r="R115" s="22"/>
      <c r="S115" s="18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20"/>
    </row>
    <row r="116" spans="1:33" ht="15.75" customHeight="1" x14ac:dyDescent="0.2">
      <c r="A116" s="13"/>
      <c r="B116" s="13"/>
      <c r="C116" s="22"/>
      <c r="D116" s="15"/>
      <c r="E116" s="15"/>
      <c r="F116" s="14"/>
      <c r="G116" s="14"/>
      <c r="H116" s="15"/>
      <c r="I116" s="15"/>
      <c r="J116" s="22"/>
      <c r="K116" s="22"/>
      <c r="L116" s="15"/>
      <c r="M116" s="15"/>
      <c r="N116" s="15"/>
      <c r="O116" s="15"/>
      <c r="P116" s="22"/>
      <c r="Q116" s="22"/>
      <c r="R116" s="22"/>
      <c r="S116" s="18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20"/>
    </row>
    <row r="117" spans="1:33" ht="15.75" customHeight="1" x14ac:dyDescent="0.2">
      <c r="A117" s="13"/>
      <c r="B117" s="13"/>
      <c r="C117" s="22"/>
      <c r="D117" s="15"/>
      <c r="E117" s="15"/>
      <c r="F117" s="14"/>
      <c r="G117" s="14"/>
      <c r="H117" s="15"/>
      <c r="I117" s="15"/>
      <c r="J117" s="22"/>
      <c r="K117" s="22"/>
      <c r="L117" s="15"/>
      <c r="M117" s="15"/>
      <c r="N117" s="15"/>
      <c r="O117" s="15"/>
      <c r="P117" s="22"/>
      <c r="Q117" s="22"/>
      <c r="R117" s="22"/>
      <c r="S117" s="18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20"/>
    </row>
    <row r="118" spans="1:33" ht="15.75" customHeight="1" x14ac:dyDescent="0.2">
      <c r="A118" s="13"/>
      <c r="B118" s="13"/>
      <c r="C118" s="22"/>
      <c r="D118" s="15"/>
      <c r="E118" s="15"/>
      <c r="F118" s="14"/>
      <c r="G118" s="14"/>
      <c r="H118" s="15"/>
      <c r="I118" s="15"/>
      <c r="J118" s="22"/>
      <c r="K118" s="22"/>
      <c r="L118" s="15"/>
      <c r="M118" s="15"/>
      <c r="N118" s="15"/>
      <c r="O118" s="15"/>
      <c r="P118" s="22"/>
      <c r="Q118" s="22"/>
      <c r="R118" s="22"/>
      <c r="S118" s="18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20"/>
    </row>
    <row r="119" spans="1:33" ht="15.75" customHeight="1" x14ac:dyDescent="0.2">
      <c r="A119" s="13"/>
      <c r="B119" s="13"/>
      <c r="C119" s="22"/>
      <c r="D119" s="15"/>
      <c r="E119" s="15"/>
      <c r="F119" s="14"/>
      <c r="G119" s="14"/>
      <c r="H119" s="15"/>
      <c r="I119" s="15"/>
      <c r="J119" s="22"/>
      <c r="K119" s="22"/>
      <c r="L119" s="15"/>
      <c r="M119" s="15"/>
      <c r="N119" s="15"/>
      <c r="O119" s="15"/>
      <c r="P119" s="22"/>
      <c r="Q119" s="22"/>
      <c r="R119" s="22"/>
      <c r="S119" s="18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20"/>
    </row>
    <row r="120" spans="1:33" ht="15.75" customHeight="1" x14ac:dyDescent="0.2">
      <c r="A120" s="13"/>
      <c r="B120" s="13"/>
      <c r="C120" s="22"/>
      <c r="D120" s="15"/>
      <c r="E120" s="15"/>
      <c r="F120" s="14"/>
      <c r="G120" s="14"/>
      <c r="H120" s="15"/>
      <c r="I120" s="15"/>
      <c r="J120" s="22"/>
      <c r="K120" s="22"/>
      <c r="L120" s="15"/>
      <c r="M120" s="15"/>
      <c r="N120" s="15"/>
      <c r="O120" s="15"/>
      <c r="P120" s="22"/>
      <c r="Q120" s="22"/>
      <c r="R120" s="22"/>
      <c r="S120" s="18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20"/>
    </row>
    <row r="121" spans="1:33" ht="15.75" customHeight="1" x14ac:dyDescent="0.2">
      <c r="A121" s="13"/>
      <c r="B121" s="13"/>
      <c r="C121" s="22"/>
      <c r="D121" s="15"/>
      <c r="E121" s="15"/>
      <c r="F121" s="14"/>
      <c r="G121" s="14"/>
      <c r="H121" s="15"/>
      <c r="I121" s="15"/>
      <c r="J121" s="22"/>
      <c r="K121" s="22"/>
      <c r="L121" s="15"/>
      <c r="M121" s="15"/>
      <c r="N121" s="15"/>
      <c r="O121" s="15"/>
      <c r="P121" s="22"/>
      <c r="Q121" s="22"/>
      <c r="R121" s="22"/>
      <c r="S121" s="18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20"/>
    </row>
    <row r="122" spans="1:33" ht="15.75" customHeight="1" x14ac:dyDescent="0.2">
      <c r="A122" s="13"/>
      <c r="B122" s="13"/>
      <c r="C122" s="22"/>
      <c r="D122" s="15"/>
      <c r="E122" s="15"/>
      <c r="F122" s="14"/>
      <c r="G122" s="14"/>
      <c r="H122" s="15"/>
      <c r="I122" s="15"/>
      <c r="J122" s="22"/>
      <c r="K122" s="22"/>
      <c r="L122" s="15"/>
      <c r="M122" s="15"/>
      <c r="N122" s="15"/>
      <c r="O122" s="15"/>
      <c r="P122" s="22"/>
      <c r="Q122" s="22"/>
      <c r="R122" s="22"/>
      <c r="S122" s="18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20"/>
    </row>
    <row r="123" spans="1:33" ht="15.75" customHeight="1" x14ac:dyDescent="0.2">
      <c r="A123" s="13"/>
      <c r="B123" s="13"/>
      <c r="C123" s="22"/>
      <c r="D123" s="15"/>
      <c r="E123" s="15"/>
      <c r="F123" s="14"/>
      <c r="G123" s="14"/>
      <c r="H123" s="15"/>
      <c r="I123" s="15"/>
      <c r="J123" s="22"/>
      <c r="K123" s="22"/>
      <c r="L123" s="15"/>
      <c r="M123" s="15"/>
      <c r="N123" s="15"/>
      <c r="O123" s="15"/>
      <c r="P123" s="22"/>
      <c r="Q123" s="22"/>
      <c r="R123" s="22"/>
      <c r="S123" s="18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20"/>
    </row>
    <row r="124" spans="1:33" ht="15.75" customHeight="1" x14ac:dyDescent="0.2">
      <c r="A124" s="13"/>
      <c r="B124" s="13"/>
      <c r="C124" s="22"/>
      <c r="D124" s="15"/>
      <c r="E124" s="15"/>
      <c r="F124" s="14"/>
      <c r="G124" s="14"/>
      <c r="H124" s="15"/>
      <c r="I124" s="15"/>
      <c r="J124" s="22"/>
      <c r="K124" s="22"/>
      <c r="L124" s="15"/>
      <c r="M124" s="15"/>
      <c r="N124" s="15"/>
      <c r="O124" s="15"/>
      <c r="P124" s="22"/>
      <c r="Q124" s="22"/>
      <c r="R124" s="22"/>
      <c r="S124" s="18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20"/>
    </row>
    <row r="125" spans="1:33" ht="15.75" customHeight="1" x14ac:dyDescent="0.2">
      <c r="A125" s="13"/>
      <c r="B125" s="13"/>
      <c r="C125" s="22"/>
      <c r="D125" s="15"/>
      <c r="E125" s="15"/>
      <c r="F125" s="14"/>
      <c r="G125" s="14"/>
      <c r="H125" s="15"/>
      <c r="I125" s="15"/>
      <c r="J125" s="22"/>
      <c r="K125" s="22"/>
      <c r="L125" s="15"/>
      <c r="M125" s="15"/>
      <c r="N125" s="15"/>
      <c r="O125" s="15"/>
      <c r="P125" s="22"/>
      <c r="Q125" s="22"/>
      <c r="R125" s="22"/>
      <c r="S125" s="18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20"/>
    </row>
    <row r="126" spans="1:33" ht="15.75" customHeight="1" x14ac:dyDescent="0.2">
      <c r="A126" s="13"/>
      <c r="B126" s="13"/>
      <c r="C126" s="22"/>
      <c r="D126" s="15"/>
      <c r="E126" s="15"/>
      <c r="F126" s="14"/>
      <c r="G126" s="14"/>
      <c r="H126" s="15"/>
      <c r="I126" s="15"/>
      <c r="J126" s="22"/>
      <c r="K126" s="22"/>
      <c r="L126" s="15"/>
      <c r="M126" s="15"/>
      <c r="N126" s="15"/>
      <c r="O126" s="15"/>
      <c r="P126" s="22"/>
      <c r="Q126" s="22"/>
      <c r="R126" s="22"/>
      <c r="S126" s="18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20"/>
    </row>
    <row r="127" spans="1:33" ht="15.75" customHeight="1" x14ac:dyDescent="0.2">
      <c r="A127" s="13"/>
      <c r="B127" s="13"/>
      <c r="C127" s="22"/>
      <c r="D127" s="15"/>
      <c r="E127" s="15"/>
      <c r="F127" s="14"/>
      <c r="G127" s="14"/>
      <c r="H127" s="15"/>
      <c r="I127" s="15"/>
      <c r="J127" s="22"/>
      <c r="K127" s="22"/>
      <c r="L127" s="15"/>
      <c r="M127" s="15"/>
      <c r="N127" s="15"/>
      <c r="O127" s="15"/>
      <c r="P127" s="22"/>
      <c r="Q127" s="22"/>
      <c r="R127" s="22"/>
      <c r="S127" s="18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20"/>
    </row>
    <row r="128" spans="1:33" ht="15.75" customHeight="1" x14ac:dyDescent="0.2">
      <c r="A128" s="13"/>
      <c r="B128" s="13"/>
      <c r="C128" s="22"/>
      <c r="D128" s="15"/>
      <c r="E128" s="15"/>
      <c r="F128" s="14"/>
      <c r="G128" s="14"/>
      <c r="H128" s="15"/>
      <c r="I128" s="15"/>
      <c r="J128" s="22"/>
      <c r="K128" s="22"/>
      <c r="L128" s="15"/>
      <c r="M128" s="15"/>
      <c r="N128" s="15"/>
      <c r="O128" s="15"/>
      <c r="P128" s="22"/>
      <c r="Q128" s="22"/>
      <c r="R128" s="22"/>
      <c r="S128" s="18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20"/>
    </row>
    <row r="129" spans="1:33" ht="15.75" customHeight="1" x14ac:dyDescent="0.2">
      <c r="A129" s="13"/>
      <c r="B129" s="13"/>
      <c r="C129" s="22"/>
      <c r="D129" s="15"/>
      <c r="E129" s="15"/>
      <c r="F129" s="14"/>
      <c r="G129" s="14"/>
      <c r="H129" s="15"/>
      <c r="I129" s="15"/>
      <c r="J129" s="22"/>
      <c r="K129" s="22"/>
      <c r="L129" s="15"/>
      <c r="M129" s="15"/>
      <c r="N129" s="15"/>
      <c r="O129" s="15"/>
      <c r="P129" s="22"/>
      <c r="Q129" s="22"/>
      <c r="R129" s="22"/>
      <c r="S129" s="18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20"/>
    </row>
    <row r="130" spans="1:33" ht="15.75" customHeight="1" x14ac:dyDescent="0.2">
      <c r="A130" s="13"/>
      <c r="B130" s="13"/>
      <c r="C130" s="22"/>
      <c r="D130" s="15"/>
      <c r="E130" s="15"/>
      <c r="F130" s="14"/>
      <c r="G130" s="14"/>
      <c r="H130" s="15"/>
      <c r="I130" s="15"/>
      <c r="J130" s="22"/>
      <c r="K130" s="22"/>
      <c r="L130" s="15"/>
      <c r="M130" s="15"/>
      <c r="N130" s="15"/>
      <c r="O130" s="15"/>
      <c r="P130" s="22"/>
      <c r="Q130" s="22"/>
      <c r="R130" s="22"/>
      <c r="S130" s="18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20"/>
    </row>
    <row r="131" spans="1:33" ht="15.75" customHeight="1" x14ac:dyDescent="0.2">
      <c r="A131" s="13"/>
      <c r="B131" s="13"/>
      <c r="C131" s="22"/>
      <c r="D131" s="15"/>
      <c r="E131" s="15"/>
      <c r="F131" s="14"/>
      <c r="G131" s="14"/>
      <c r="H131" s="15"/>
      <c r="I131" s="15"/>
      <c r="J131" s="22"/>
      <c r="K131" s="22"/>
      <c r="L131" s="15"/>
      <c r="M131" s="15"/>
      <c r="N131" s="15"/>
      <c r="O131" s="15"/>
      <c r="P131" s="22"/>
      <c r="Q131" s="22"/>
      <c r="R131" s="22"/>
      <c r="S131" s="18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20"/>
    </row>
    <row r="132" spans="1:33" ht="15.75" customHeight="1" x14ac:dyDescent="0.2">
      <c r="A132" s="13"/>
      <c r="B132" s="13"/>
      <c r="C132" s="22"/>
      <c r="D132" s="15"/>
      <c r="E132" s="15"/>
      <c r="F132" s="14"/>
      <c r="G132" s="14"/>
      <c r="H132" s="15"/>
      <c r="I132" s="15"/>
      <c r="J132" s="22"/>
      <c r="K132" s="22"/>
      <c r="L132" s="15"/>
      <c r="M132" s="15"/>
      <c r="N132" s="15"/>
      <c r="O132" s="15"/>
      <c r="P132" s="22"/>
      <c r="Q132" s="22"/>
      <c r="R132" s="22"/>
      <c r="S132" s="18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20"/>
    </row>
    <row r="133" spans="1:33" ht="15.75" customHeight="1" x14ac:dyDescent="0.2">
      <c r="A133" s="13"/>
      <c r="B133" s="13"/>
      <c r="C133" s="22"/>
      <c r="D133" s="15"/>
      <c r="E133" s="15"/>
      <c r="F133" s="14"/>
      <c r="G133" s="14"/>
      <c r="H133" s="15"/>
      <c r="I133" s="15"/>
      <c r="J133" s="22"/>
      <c r="K133" s="22"/>
      <c r="L133" s="15"/>
      <c r="M133" s="15"/>
      <c r="N133" s="15"/>
      <c r="O133" s="15"/>
      <c r="P133" s="22"/>
      <c r="Q133" s="22"/>
      <c r="R133" s="22"/>
      <c r="S133" s="18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20"/>
    </row>
    <row r="134" spans="1:33" ht="15.75" customHeight="1" x14ac:dyDescent="0.2">
      <c r="A134" s="13"/>
      <c r="B134" s="13"/>
      <c r="C134" s="22"/>
      <c r="D134" s="15"/>
      <c r="E134" s="15"/>
      <c r="F134" s="14"/>
      <c r="G134" s="14"/>
      <c r="H134" s="15"/>
      <c r="I134" s="15"/>
      <c r="J134" s="22"/>
      <c r="K134" s="22"/>
      <c r="L134" s="15"/>
      <c r="M134" s="15"/>
      <c r="N134" s="15"/>
      <c r="O134" s="15"/>
      <c r="P134" s="22"/>
      <c r="Q134" s="22"/>
      <c r="R134" s="22"/>
      <c r="S134" s="18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20"/>
    </row>
    <row r="135" spans="1:33" ht="15.75" customHeight="1" x14ac:dyDescent="0.2">
      <c r="A135" s="13"/>
      <c r="B135" s="13"/>
      <c r="C135" s="22"/>
      <c r="D135" s="15"/>
      <c r="E135" s="15"/>
      <c r="F135" s="14"/>
      <c r="G135" s="14"/>
      <c r="H135" s="15"/>
      <c r="I135" s="15"/>
      <c r="J135" s="22"/>
      <c r="K135" s="22"/>
      <c r="L135" s="15"/>
      <c r="M135" s="15"/>
      <c r="N135" s="15"/>
      <c r="O135" s="15"/>
      <c r="P135" s="22"/>
      <c r="Q135" s="22"/>
      <c r="R135" s="22"/>
      <c r="S135" s="18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20"/>
    </row>
    <row r="136" spans="1:33" ht="15.75" customHeight="1" x14ac:dyDescent="0.2">
      <c r="A136" s="13"/>
      <c r="B136" s="13"/>
      <c r="C136" s="22"/>
      <c r="D136" s="15"/>
      <c r="E136" s="15"/>
      <c r="F136" s="14"/>
      <c r="G136" s="14"/>
      <c r="H136" s="15"/>
      <c r="I136" s="15"/>
      <c r="J136" s="22"/>
      <c r="K136" s="22"/>
      <c r="L136" s="15"/>
      <c r="M136" s="15"/>
      <c r="N136" s="15"/>
      <c r="O136" s="15"/>
      <c r="P136" s="22"/>
      <c r="Q136" s="22"/>
      <c r="R136" s="22"/>
      <c r="S136" s="18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20"/>
    </row>
    <row r="137" spans="1:33" ht="15.75" customHeight="1" x14ac:dyDescent="0.2">
      <c r="A137" s="13"/>
      <c r="B137" s="13"/>
      <c r="C137" s="22"/>
      <c r="D137" s="15"/>
      <c r="E137" s="15"/>
      <c r="F137" s="14"/>
      <c r="G137" s="14"/>
      <c r="H137" s="15"/>
      <c r="I137" s="15"/>
      <c r="J137" s="22"/>
      <c r="K137" s="22"/>
      <c r="L137" s="15"/>
      <c r="M137" s="15"/>
      <c r="N137" s="15"/>
      <c r="O137" s="15"/>
      <c r="P137" s="22"/>
      <c r="Q137" s="22"/>
      <c r="R137" s="22"/>
      <c r="S137" s="18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20"/>
    </row>
    <row r="138" spans="1:33" ht="15.75" customHeight="1" x14ac:dyDescent="0.2">
      <c r="A138" s="13"/>
      <c r="B138" s="13"/>
      <c r="C138" s="22"/>
      <c r="D138" s="15"/>
      <c r="E138" s="15"/>
      <c r="F138" s="14"/>
      <c r="G138" s="14"/>
      <c r="H138" s="15"/>
      <c r="I138" s="15"/>
      <c r="J138" s="22"/>
      <c r="K138" s="22"/>
      <c r="L138" s="15"/>
      <c r="M138" s="15"/>
      <c r="N138" s="15"/>
      <c r="O138" s="15"/>
      <c r="P138" s="22"/>
      <c r="Q138" s="22"/>
      <c r="R138" s="22"/>
      <c r="S138" s="18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20"/>
    </row>
    <row r="139" spans="1:33" ht="15.75" customHeight="1" x14ac:dyDescent="0.2">
      <c r="A139" s="13"/>
      <c r="B139" s="13"/>
      <c r="C139" s="22"/>
      <c r="D139" s="15"/>
      <c r="E139" s="15"/>
      <c r="F139" s="14"/>
      <c r="G139" s="14"/>
      <c r="H139" s="15"/>
      <c r="I139" s="15"/>
      <c r="J139" s="22"/>
      <c r="K139" s="22"/>
      <c r="L139" s="15"/>
      <c r="M139" s="15"/>
      <c r="N139" s="15"/>
      <c r="O139" s="15"/>
      <c r="P139" s="22"/>
      <c r="Q139" s="22"/>
      <c r="R139" s="22"/>
      <c r="S139" s="18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20"/>
    </row>
    <row r="140" spans="1:33" ht="15.75" customHeight="1" x14ac:dyDescent="0.2">
      <c r="A140" s="13"/>
      <c r="B140" s="13"/>
      <c r="C140" s="22"/>
      <c r="D140" s="15"/>
      <c r="E140" s="15"/>
      <c r="F140" s="14"/>
      <c r="G140" s="14"/>
      <c r="H140" s="15"/>
      <c r="I140" s="15"/>
      <c r="J140" s="22"/>
      <c r="K140" s="22"/>
      <c r="L140" s="15"/>
      <c r="M140" s="15"/>
      <c r="N140" s="15"/>
      <c r="O140" s="15"/>
      <c r="P140" s="22"/>
      <c r="Q140" s="22"/>
      <c r="R140" s="22"/>
      <c r="S140" s="18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20"/>
    </row>
    <row r="141" spans="1:33" ht="15.75" customHeight="1" x14ac:dyDescent="0.2">
      <c r="A141" s="13"/>
      <c r="B141" s="13"/>
      <c r="C141" s="22"/>
      <c r="D141" s="15"/>
      <c r="E141" s="15"/>
      <c r="F141" s="14"/>
      <c r="G141" s="14"/>
      <c r="H141" s="15"/>
      <c r="I141" s="15"/>
      <c r="J141" s="22"/>
      <c r="K141" s="22"/>
      <c r="L141" s="15"/>
      <c r="M141" s="15"/>
      <c r="N141" s="15"/>
      <c r="O141" s="15"/>
      <c r="P141" s="22"/>
      <c r="Q141" s="22"/>
      <c r="R141" s="22"/>
      <c r="S141" s="18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20"/>
    </row>
    <row r="142" spans="1:33" ht="15.75" customHeight="1" x14ac:dyDescent="0.2">
      <c r="A142" s="13"/>
      <c r="B142" s="13"/>
      <c r="C142" s="22"/>
      <c r="D142" s="15"/>
      <c r="E142" s="15"/>
      <c r="F142" s="14"/>
      <c r="G142" s="14"/>
      <c r="H142" s="15"/>
      <c r="I142" s="15"/>
      <c r="J142" s="22"/>
      <c r="K142" s="22"/>
      <c r="L142" s="15"/>
      <c r="M142" s="15"/>
      <c r="N142" s="15"/>
      <c r="O142" s="15"/>
      <c r="P142" s="22"/>
      <c r="Q142" s="22"/>
      <c r="R142" s="22"/>
      <c r="S142" s="18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20"/>
    </row>
    <row r="143" spans="1:33" ht="15.75" customHeight="1" x14ac:dyDescent="0.2">
      <c r="A143" s="13"/>
      <c r="B143" s="13"/>
      <c r="C143" s="22"/>
      <c r="D143" s="15"/>
      <c r="E143" s="15"/>
      <c r="F143" s="14"/>
      <c r="G143" s="14"/>
      <c r="H143" s="15"/>
      <c r="I143" s="15"/>
      <c r="J143" s="22"/>
      <c r="K143" s="22"/>
      <c r="L143" s="15"/>
      <c r="M143" s="15"/>
      <c r="N143" s="15"/>
      <c r="O143" s="15"/>
      <c r="P143" s="22"/>
      <c r="Q143" s="22"/>
      <c r="R143" s="22"/>
      <c r="S143" s="18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20"/>
    </row>
    <row r="144" spans="1:33" ht="15.75" customHeight="1" x14ac:dyDescent="0.2">
      <c r="A144" s="13"/>
      <c r="B144" s="13"/>
      <c r="C144" s="22"/>
      <c r="D144" s="15"/>
      <c r="E144" s="15"/>
      <c r="F144" s="14"/>
      <c r="G144" s="14"/>
      <c r="H144" s="15"/>
      <c r="I144" s="15"/>
      <c r="J144" s="22"/>
      <c r="K144" s="22"/>
      <c r="L144" s="15"/>
      <c r="M144" s="15"/>
      <c r="N144" s="15"/>
      <c r="O144" s="15"/>
      <c r="P144" s="22"/>
      <c r="Q144" s="22"/>
      <c r="R144" s="22"/>
      <c r="S144" s="18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20"/>
    </row>
    <row r="145" spans="1:33" ht="15.75" customHeight="1" x14ac:dyDescent="0.2">
      <c r="A145" s="13"/>
      <c r="B145" s="13"/>
      <c r="C145" s="22"/>
      <c r="D145" s="15"/>
      <c r="E145" s="15"/>
      <c r="F145" s="14"/>
      <c r="G145" s="14"/>
      <c r="H145" s="15"/>
      <c r="I145" s="15"/>
      <c r="J145" s="22"/>
      <c r="K145" s="22"/>
      <c r="L145" s="15"/>
      <c r="M145" s="15"/>
      <c r="N145" s="15"/>
      <c r="O145" s="15"/>
      <c r="P145" s="22"/>
      <c r="Q145" s="22"/>
      <c r="R145" s="22"/>
      <c r="S145" s="18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20"/>
    </row>
    <row r="146" spans="1:33" ht="15.75" customHeight="1" x14ac:dyDescent="0.2">
      <c r="A146" s="13"/>
      <c r="B146" s="13"/>
      <c r="C146" s="22"/>
      <c r="D146" s="15"/>
      <c r="E146" s="15"/>
      <c r="F146" s="14"/>
      <c r="G146" s="14"/>
      <c r="H146" s="15"/>
      <c r="I146" s="15"/>
      <c r="J146" s="22"/>
      <c r="K146" s="22"/>
      <c r="L146" s="15"/>
      <c r="M146" s="15"/>
      <c r="N146" s="15"/>
      <c r="O146" s="15"/>
      <c r="P146" s="22"/>
      <c r="Q146" s="22"/>
      <c r="R146" s="22"/>
      <c r="S146" s="18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20"/>
    </row>
    <row r="147" spans="1:33" ht="15.75" customHeight="1" x14ac:dyDescent="0.2">
      <c r="A147" s="13"/>
      <c r="B147" s="13"/>
      <c r="C147" s="22"/>
      <c r="D147" s="15"/>
      <c r="E147" s="15"/>
      <c r="F147" s="14"/>
      <c r="G147" s="14"/>
      <c r="H147" s="15"/>
      <c r="I147" s="15"/>
      <c r="J147" s="22"/>
      <c r="K147" s="22"/>
      <c r="L147" s="15"/>
      <c r="M147" s="15"/>
      <c r="N147" s="15"/>
      <c r="O147" s="15"/>
      <c r="P147" s="22"/>
      <c r="Q147" s="22"/>
      <c r="R147" s="22"/>
      <c r="S147" s="18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20"/>
    </row>
    <row r="148" spans="1:33" ht="15.75" customHeight="1" x14ac:dyDescent="0.2">
      <c r="A148" s="13"/>
      <c r="B148" s="13"/>
      <c r="C148" s="22"/>
      <c r="D148" s="15"/>
      <c r="E148" s="15"/>
      <c r="F148" s="14"/>
      <c r="G148" s="14"/>
      <c r="H148" s="15"/>
      <c r="I148" s="15"/>
      <c r="J148" s="22"/>
      <c r="K148" s="22"/>
      <c r="L148" s="15"/>
      <c r="M148" s="15"/>
      <c r="N148" s="15"/>
      <c r="O148" s="15"/>
      <c r="P148" s="22"/>
      <c r="Q148" s="22"/>
      <c r="R148" s="22"/>
      <c r="S148" s="18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20"/>
    </row>
    <row r="149" spans="1:33" ht="15.75" customHeight="1" x14ac:dyDescent="0.2">
      <c r="A149" s="13"/>
      <c r="B149" s="13"/>
      <c r="C149" s="22"/>
      <c r="D149" s="15"/>
      <c r="E149" s="15"/>
      <c r="F149" s="14"/>
      <c r="G149" s="14"/>
      <c r="H149" s="15"/>
      <c r="I149" s="15"/>
      <c r="J149" s="22"/>
      <c r="K149" s="22"/>
      <c r="L149" s="15"/>
      <c r="M149" s="15"/>
      <c r="N149" s="15"/>
      <c r="O149" s="15"/>
      <c r="P149" s="22"/>
      <c r="Q149" s="22"/>
      <c r="R149" s="22"/>
      <c r="S149" s="18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20"/>
    </row>
    <row r="150" spans="1:33" ht="15.75" customHeight="1" x14ac:dyDescent="0.2">
      <c r="A150" s="13"/>
      <c r="B150" s="13"/>
      <c r="C150" s="22"/>
      <c r="D150" s="15"/>
      <c r="E150" s="15"/>
      <c r="F150" s="14"/>
      <c r="G150" s="14"/>
      <c r="H150" s="15"/>
      <c r="I150" s="15"/>
      <c r="J150" s="22"/>
      <c r="K150" s="22"/>
      <c r="L150" s="15"/>
      <c r="M150" s="15"/>
      <c r="N150" s="15"/>
      <c r="O150" s="15"/>
      <c r="P150" s="22"/>
      <c r="Q150" s="22"/>
      <c r="R150" s="22"/>
      <c r="S150" s="18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20"/>
    </row>
    <row r="151" spans="1:33" ht="15.75" customHeight="1" x14ac:dyDescent="0.2">
      <c r="A151" s="13"/>
      <c r="B151" s="13"/>
      <c r="C151" s="22"/>
      <c r="D151" s="15"/>
      <c r="E151" s="15"/>
      <c r="F151" s="14"/>
      <c r="G151" s="14"/>
      <c r="H151" s="15"/>
      <c r="I151" s="15"/>
      <c r="J151" s="22"/>
      <c r="K151" s="22"/>
      <c r="L151" s="15"/>
      <c r="M151" s="15"/>
      <c r="N151" s="15"/>
      <c r="O151" s="15"/>
      <c r="P151" s="22"/>
      <c r="Q151" s="22"/>
      <c r="R151" s="22"/>
      <c r="S151" s="18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20"/>
    </row>
    <row r="152" spans="1:33" ht="15.75" customHeight="1" x14ac:dyDescent="0.2">
      <c r="A152" s="13"/>
      <c r="B152" s="13"/>
      <c r="C152" s="22"/>
      <c r="D152" s="15"/>
      <c r="E152" s="15"/>
      <c r="F152" s="14"/>
      <c r="G152" s="14"/>
      <c r="H152" s="15"/>
      <c r="I152" s="15"/>
      <c r="J152" s="22"/>
      <c r="K152" s="22"/>
      <c r="L152" s="15"/>
      <c r="M152" s="15"/>
      <c r="N152" s="15"/>
      <c r="O152" s="15"/>
      <c r="P152" s="22"/>
      <c r="Q152" s="22"/>
      <c r="R152" s="22"/>
      <c r="S152" s="18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20"/>
    </row>
    <row r="153" spans="1:33" ht="15.75" customHeight="1" x14ac:dyDescent="0.2">
      <c r="A153" s="13"/>
      <c r="B153" s="13"/>
      <c r="C153" s="22"/>
      <c r="D153" s="15"/>
      <c r="E153" s="15"/>
      <c r="F153" s="14"/>
      <c r="G153" s="14"/>
      <c r="H153" s="15"/>
      <c r="I153" s="15"/>
      <c r="J153" s="22"/>
      <c r="K153" s="22"/>
      <c r="L153" s="15"/>
      <c r="M153" s="15"/>
      <c r="N153" s="15"/>
      <c r="O153" s="15"/>
      <c r="P153" s="22"/>
      <c r="Q153" s="22"/>
      <c r="R153" s="22"/>
      <c r="S153" s="18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20"/>
    </row>
    <row r="154" spans="1:33" ht="15.75" customHeight="1" x14ac:dyDescent="0.2">
      <c r="A154" s="13"/>
      <c r="B154" s="13"/>
      <c r="C154" s="22"/>
      <c r="D154" s="15"/>
      <c r="E154" s="15"/>
      <c r="F154" s="14"/>
      <c r="G154" s="14"/>
      <c r="H154" s="15"/>
      <c r="I154" s="15"/>
      <c r="J154" s="22"/>
      <c r="K154" s="22"/>
      <c r="L154" s="15"/>
      <c r="M154" s="15"/>
      <c r="N154" s="15"/>
      <c r="O154" s="15"/>
      <c r="P154" s="22"/>
      <c r="Q154" s="22"/>
      <c r="R154" s="22"/>
      <c r="S154" s="18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20"/>
    </row>
    <row r="155" spans="1:33" ht="15.75" customHeight="1" x14ac:dyDescent="0.2">
      <c r="A155" s="13"/>
      <c r="B155" s="13"/>
      <c r="C155" s="22"/>
      <c r="D155" s="15"/>
      <c r="E155" s="15"/>
      <c r="F155" s="14"/>
      <c r="G155" s="14"/>
      <c r="H155" s="15"/>
      <c r="I155" s="15"/>
      <c r="J155" s="22"/>
      <c r="K155" s="22"/>
      <c r="L155" s="15"/>
      <c r="M155" s="15"/>
      <c r="N155" s="15"/>
      <c r="O155" s="15"/>
      <c r="P155" s="22"/>
      <c r="Q155" s="22"/>
      <c r="R155" s="22"/>
      <c r="S155" s="18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20"/>
    </row>
    <row r="156" spans="1:33" ht="15.75" customHeight="1" x14ac:dyDescent="0.2">
      <c r="A156" s="13"/>
      <c r="B156" s="13"/>
      <c r="C156" s="22"/>
      <c r="D156" s="15"/>
      <c r="E156" s="15"/>
      <c r="F156" s="14"/>
      <c r="G156" s="14"/>
      <c r="H156" s="15"/>
      <c r="I156" s="15"/>
      <c r="J156" s="22"/>
      <c r="K156" s="22"/>
      <c r="L156" s="15"/>
      <c r="M156" s="15"/>
      <c r="N156" s="15"/>
      <c r="O156" s="15"/>
      <c r="P156" s="22"/>
      <c r="Q156" s="22"/>
      <c r="R156" s="22"/>
      <c r="S156" s="18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20"/>
    </row>
    <row r="157" spans="1:33" ht="15.75" customHeight="1" x14ac:dyDescent="0.2">
      <c r="A157" s="13"/>
      <c r="B157" s="13"/>
      <c r="C157" s="22"/>
      <c r="D157" s="15"/>
      <c r="E157" s="15"/>
      <c r="F157" s="14"/>
      <c r="G157" s="14"/>
      <c r="H157" s="15"/>
      <c r="I157" s="15"/>
      <c r="J157" s="22"/>
      <c r="K157" s="22"/>
      <c r="L157" s="15"/>
      <c r="M157" s="15"/>
      <c r="N157" s="15"/>
      <c r="O157" s="15"/>
      <c r="P157" s="22"/>
      <c r="Q157" s="22"/>
      <c r="R157" s="22"/>
      <c r="S157" s="18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20"/>
    </row>
    <row r="158" spans="1:33" ht="15.75" customHeight="1" x14ac:dyDescent="0.2">
      <c r="A158" s="13"/>
      <c r="B158" s="13"/>
      <c r="C158" s="22"/>
      <c r="D158" s="15"/>
      <c r="E158" s="15"/>
      <c r="F158" s="14"/>
      <c r="G158" s="14"/>
      <c r="H158" s="15"/>
      <c r="I158" s="15"/>
      <c r="J158" s="22"/>
      <c r="K158" s="22"/>
      <c r="L158" s="15"/>
      <c r="M158" s="15"/>
      <c r="N158" s="15"/>
      <c r="O158" s="15"/>
      <c r="P158" s="22"/>
      <c r="Q158" s="22"/>
      <c r="R158" s="22"/>
      <c r="S158" s="18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20"/>
    </row>
    <row r="159" spans="1:33" ht="15.75" customHeight="1" x14ac:dyDescent="0.2">
      <c r="A159" s="13"/>
      <c r="B159" s="13"/>
      <c r="C159" s="22"/>
      <c r="D159" s="15"/>
      <c r="E159" s="15"/>
      <c r="F159" s="14"/>
      <c r="G159" s="14"/>
      <c r="H159" s="15"/>
      <c r="I159" s="15"/>
      <c r="J159" s="22"/>
      <c r="K159" s="22"/>
      <c r="L159" s="15"/>
      <c r="M159" s="15"/>
      <c r="N159" s="15"/>
      <c r="O159" s="15"/>
      <c r="P159" s="22"/>
      <c r="Q159" s="22"/>
      <c r="R159" s="22"/>
      <c r="S159" s="18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20"/>
    </row>
    <row r="160" spans="1:33" ht="15.75" customHeight="1" x14ac:dyDescent="0.2">
      <c r="A160" s="13"/>
      <c r="B160" s="13"/>
      <c r="C160" s="22"/>
      <c r="D160" s="15"/>
      <c r="E160" s="15"/>
      <c r="F160" s="14"/>
      <c r="G160" s="14"/>
      <c r="H160" s="15"/>
      <c r="I160" s="15"/>
      <c r="J160" s="22"/>
      <c r="K160" s="22"/>
      <c r="L160" s="15"/>
      <c r="M160" s="15"/>
      <c r="N160" s="15"/>
      <c r="O160" s="15"/>
      <c r="P160" s="22"/>
      <c r="Q160" s="22"/>
      <c r="R160" s="22"/>
      <c r="S160" s="18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20"/>
    </row>
    <row r="161" spans="1:33" ht="15.75" customHeight="1" x14ac:dyDescent="0.2">
      <c r="A161" s="13"/>
      <c r="B161" s="13"/>
      <c r="C161" s="22"/>
      <c r="D161" s="15"/>
      <c r="E161" s="15"/>
      <c r="F161" s="14"/>
      <c r="G161" s="14"/>
      <c r="H161" s="15"/>
      <c r="I161" s="15"/>
      <c r="J161" s="22"/>
      <c r="K161" s="22"/>
      <c r="L161" s="15"/>
      <c r="M161" s="15"/>
      <c r="N161" s="15"/>
      <c r="O161" s="15"/>
      <c r="P161" s="22"/>
      <c r="Q161" s="22"/>
      <c r="R161" s="22"/>
      <c r="S161" s="18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20"/>
    </row>
    <row r="162" spans="1:33" ht="15.75" customHeight="1" x14ac:dyDescent="0.2">
      <c r="A162" s="13"/>
      <c r="B162" s="13"/>
      <c r="C162" s="22"/>
      <c r="D162" s="15"/>
      <c r="E162" s="15"/>
      <c r="F162" s="14"/>
      <c r="G162" s="14"/>
      <c r="H162" s="15"/>
      <c r="I162" s="15"/>
      <c r="J162" s="22"/>
      <c r="K162" s="22"/>
      <c r="L162" s="15"/>
      <c r="M162" s="15"/>
      <c r="N162" s="15"/>
      <c r="O162" s="15"/>
      <c r="P162" s="22"/>
      <c r="Q162" s="22"/>
      <c r="R162" s="22"/>
      <c r="S162" s="18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20"/>
    </row>
    <row r="163" spans="1:33" ht="15.75" customHeight="1" x14ac:dyDescent="0.2">
      <c r="A163" s="13"/>
      <c r="B163" s="13"/>
      <c r="C163" s="22"/>
      <c r="D163" s="15"/>
      <c r="E163" s="15"/>
      <c r="F163" s="14"/>
      <c r="G163" s="14"/>
      <c r="H163" s="15"/>
      <c r="I163" s="15"/>
      <c r="J163" s="22"/>
      <c r="K163" s="22"/>
      <c r="L163" s="15"/>
      <c r="M163" s="15"/>
      <c r="N163" s="15"/>
      <c r="O163" s="15"/>
      <c r="P163" s="22"/>
      <c r="Q163" s="22"/>
      <c r="R163" s="22"/>
      <c r="S163" s="18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20"/>
    </row>
    <row r="164" spans="1:33" ht="15.75" customHeight="1" x14ac:dyDescent="0.2">
      <c r="A164" s="13"/>
      <c r="B164" s="13"/>
      <c r="C164" s="22"/>
      <c r="D164" s="15"/>
      <c r="E164" s="15"/>
      <c r="F164" s="14"/>
      <c r="G164" s="14"/>
      <c r="H164" s="15"/>
      <c r="I164" s="15"/>
      <c r="J164" s="22"/>
      <c r="K164" s="22"/>
      <c r="L164" s="15"/>
      <c r="M164" s="15"/>
      <c r="N164" s="15"/>
      <c r="O164" s="15"/>
      <c r="P164" s="22"/>
      <c r="Q164" s="22"/>
      <c r="R164" s="22"/>
      <c r="S164" s="18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20"/>
    </row>
    <row r="165" spans="1:33" ht="15.75" customHeight="1" x14ac:dyDescent="0.2">
      <c r="A165" s="13"/>
      <c r="B165" s="13"/>
      <c r="C165" s="22"/>
      <c r="D165" s="15"/>
      <c r="E165" s="15"/>
      <c r="F165" s="14"/>
      <c r="G165" s="14"/>
      <c r="H165" s="15"/>
      <c r="I165" s="15"/>
      <c r="J165" s="22"/>
      <c r="K165" s="22"/>
      <c r="L165" s="15"/>
      <c r="M165" s="15"/>
      <c r="N165" s="15"/>
      <c r="O165" s="15"/>
      <c r="P165" s="22"/>
      <c r="Q165" s="22"/>
      <c r="R165" s="22"/>
      <c r="S165" s="18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20"/>
    </row>
    <row r="166" spans="1:33" ht="15.75" customHeight="1" x14ac:dyDescent="0.2">
      <c r="A166" s="13"/>
      <c r="B166" s="13"/>
      <c r="C166" s="22"/>
      <c r="D166" s="15"/>
      <c r="E166" s="15"/>
      <c r="F166" s="14"/>
      <c r="G166" s="14"/>
      <c r="H166" s="15"/>
      <c r="I166" s="15"/>
      <c r="J166" s="22"/>
      <c r="K166" s="22"/>
      <c r="L166" s="15"/>
      <c r="M166" s="15"/>
      <c r="N166" s="15"/>
      <c r="O166" s="15"/>
      <c r="P166" s="22"/>
      <c r="Q166" s="22"/>
      <c r="R166" s="22"/>
      <c r="S166" s="18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20"/>
    </row>
    <row r="167" spans="1:33" ht="15.75" customHeight="1" x14ac:dyDescent="0.2">
      <c r="A167" s="13"/>
      <c r="B167" s="13"/>
      <c r="C167" s="22"/>
      <c r="D167" s="15"/>
      <c r="E167" s="15"/>
      <c r="F167" s="14"/>
      <c r="G167" s="14"/>
      <c r="H167" s="15"/>
      <c r="I167" s="15"/>
      <c r="J167" s="22"/>
      <c r="K167" s="22"/>
      <c r="L167" s="15"/>
      <c r="M167" s="15"/>
      <c r="N167" s="15"/>
      <c r="O167" s="15"/>
      <c r="P167" s="22"/>
      <c r="Q167" s="22"/>
      <c r="R167" s="22"/>
      <c r="S167" s="18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20"/>
    </row>
    <row r="168" spans="1:33" ht="15.75" customHeight="1" x14ac:dyDescent="0.2">
      <c r="A168" s="13"/>
      <c r="B168" s="13"/>
      <c r="C168" s="22"/>
      <c r="D168" s="15"/>
      <c r="E168" s="15"/>
      <c r="F168" s="14"/>
      <c r="G168" s="14"/>
      <c r="H168" s="15"/>
      <c r="I168" s="15"/>
      <c r="J168" s="22"/>
      <c r="K168" s="22"/>
      <c r="L168" s="15"/>
      <c r="M168" s="15"/>
      <c r="N168" s="15"/>
      <c r="O168" s="15"/>
      <c r="P168" s="22"/>
      <c r="Q168" s="22"/>
      <c r="R168" s="22"/>
      <c r="S168" s="18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20"/>
    </row>
    <row r="169" spans="1:33" ht="15.75" customHeight="1" x14ac:dyDescent="0.2">
      <c r="A169" s="13"/>
      <c r="B169" s="13"/>
      <c r="C169" s="22"/>
      <c r="D169" s="15"/>
      <c r="E169" s="15"/>
      <c r="F169" s="14"/>
      <c r="G169" s="14"/>
      <c r="H169" s="15"/>
      <c r="I169" s="15"/>
      <c r="J169" s="22"/>
      <c r="K169" s="22"/>
      <c r="L169" s="15"/>
      <c r="M169" s="15"/>
      <c r="N169" s="15"/>
      <c r="O169" s="15"/>
      <c r="P169" s="22"/>
      <c r="Q169" s="22"/>
      <c r="R169" s="22"/>
      <c r="S169" s="18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20"/>
    </row>
    <row r="170" spans="1:33" ht="15.75" customHeight="1" x14ac:dyDescent="0.2">
      <c r="A170" s="13"/>
      <c r="B170" s="13"/>
      <c r="C170" s="22"/>
      <c r="D170" s="15"/>
      <c r="E170" s="15"/>
      <c r="F170" s="14"/>
      <c r="G170" s="14"/>
      <c r="H170" s="15"/>
      <c r="I170" s="15"/>
      <c r="J170" s="22"/>
      <c r="K170" s="22"/>
      <c r="L170" s="15"/>
      <c r="M170" s="15"/>
      <c r="N170" s="15"/>
      <c r="O170" s="15"/>
      <c r="P170" s="22"/>
      <c r="Q170" s="22"/>
      <c r="R170" s="22"/>
      <c r="S170" s="18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20"/>
    </row>
    <row r="171" spans="1:33" ht="15.75" customHeight="1" x14ac:dyDescent="0.2">
      <c r="A171" s="13"/>
      <c r="B171" s="13"/>
      <c r="C171" s="22"/>
      <c r="D171" s="15"/>
      <c r="E171" s="15"/>
      <c r="F171" s="14"/>
      <c r="G171" s="14"/>
      <c r="H171" s="15"/>
      <c r="I171" s="15"/>
      <c r="J171" s="22"/>
      <c r="K171" s="22"/>
      <c r="L171" s="15"/>
      <c r="M171" s="15"/>
      <c r="N171" s="15"/>
      <c r="O171" s="15"/>
      <c r="P171" s="22"/>
      <c r="Q171" s="22"/>
      <c r="R171" s="22"/>
      <c r="S171" s="18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20"/>
    </row>
    <row r="172" spans="1:33" ht="15.75" customHeight="1" x14ac:dyDescent="0.2">
      <c r="A172" s="13"/>
      <c r="B172" s="13"/>
      <c r="C172" s="22"/>
      <c r="D172" s="15"/>
      <c r="E172" s="15"/>
      <c r="F172" s="14"/>
      <c r="G172" s="14"/>
      <c r="H172" s="15"/>
      <c r="I172" s="15"/>
      <c r="J172" s="22"/>
      <c r="K172" s="22"/>
      <c r="L172" s="15"/>
      <c r="M172" s="15"/>
      <c r="N172" s="15"/>
      <c r="O172" s="15"/>
      <c r="P172" s="22"/>
      <c r="Q172" s="22"/>
      <c r="R172" s="22"/>
      <c r="S172" s="18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20"/>
    </row>
    <row r="173" spans="1:33" ht="15.75" customHeight="1" x14ac:dyDescent="0.2">
      <c r="A173" s="13"/>
      <c r="B173" s="13"/>
      <c r="C173" s="22"/>
      <c r="D173" s="15"/>
      <c r="E173" s="15"/>
      <c r="F173" s="14"/>
      <c r="G173" s="14"/>
      <c r="H173" s="15"/>
      <c r="I173" s="15"/>
      <c r="J173" s="22"/>
      <c r="K173" s="22"/>
      <c r="L173" s="15"/>
      <c r="M173" s="15"/>
      <c r="N173" s="15"/>
      <c r="O173" s="15"/>
      <c r="P173" s="22"/>
      <c r="Q173" s="22"/>
      <c r="R173" s="22"/>
      <c r="S173" s="18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20"/>
    </row>
    <row r="174" spans="1:33" ht="15.75" customHeight="1" x14ac:dyDescent="0.2">
      <c r="A174" s="13"/>
      <c r="B174" s="13"/>
      <c r="C174" s="22"/>
      <c r="D174" s="15"/>
      <c r="E174" s="15"/>
      <c r="F174" s="14"/>
      <c r="G174" s="14"/>
      <c r="H174" s="15"/>
      <c r="I174" s="15"/>
      <c r="J174" s="22"/>
      <c r="K174" s="22"/>
      <c r="L174" s="15"/>
      <c r="M174" s="15"/>
      <c r="N174" s="15"/>
      <c r="O174" s="15"/>
      <c r="P174" s="22"/>
      <c r="Q174" s="22"/>
      <c r="R174" s="22"/>
      <c r="S174" s="18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20"/>
    </row>
    <row r="175" spans="1:33" ht="15.75" customHeight="1" x14ac:dyDescent="0.2">
      <c r="A175" s="13"/>
      <c r="B175" s="13"/>
      <c r="C175" s="22"/>
      <c r="D175" s="15"/>
      <c r="E175" s="15"/>
      <c r="F175" s="14"/>
      <c r="G175" s="14"/>
      <c r="H175" s="15"/>
      <c r="I175" s="15"/>
      <c r="J175" s="22"/>
      <c r="K175" s="22"/>
      <c r="L175" s="15"/>
      <c r="M175" s="15"/>
      <c r="N175" s="15"/>
      <c r="O175" s="15"/>
      <c r="P175" s="22"/>
      <c r="Q175" s="22"/>
      <c r="R175" s="22"/>
      <c r="S175" s="18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20"/>
    </row>
    <row r="176" spans="1:33" ht="15.75" customHeight="1" x14ac:dyDescent="0.2">
      <c r="A176" s="13"/>
      <c r="B176" s="13"/>
      <c r="C176" s="22"/>
      <c r="D176" s="15"/>
      <c r="E176" s="15"/>
      <c r="F176" s="14"/>
      <c r="G176" s="14"/>
      <c r="H176" s="15"/>
      <c r="I176" s="15"/>
      <c r="J176" s="22"/>
      <c r="K176" s="22"/>
      <c r="L176" s="15"/>
      <c r="M176" s="15"/>
      <c r="N176" s="15"/>
      <c r="O176" s="15"/>
      <c r="P176" s="22"/>
      <c r="Q176" s="22"/>
      <c r="R176" s="22"/>
      <c r="S176" s="18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20"/>
    </row>
    <row r="177" spans="1:33" ht="15.75" customHeight="1" x14ac:dyDescent="0.2">
      <c r="A177" s="13"/>
      <c r="B177" s="13"/>
      <c r="C177" s="22"/>
      <c r="D177" s="15"/>
      <c r="E177" s="15"/>
      <c r="F177" s="14"/>
      <c r="G177" s="14"/>
      <c r="H177" s="15"/>
      <c r="I177" s="15"/>
      <c r="J177" s="22"/>
      <c r="K177" s="22"/>
      <c r="L177" s="15"/>
      <c r="M177" s="15"/>
      <c r="N177" s="15"/>
      <c r="O177" s="15"/>
      <c r="P177" s="22"/>
      <c r="Q177" s="22"/>
      <c r="R177" s="22"/>
      <c r="S177" s="18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20"/>
    </row>
    <row r="178" spans="1:33" ht="15.75" customHeight="1" x14ac:dyDescent="0.2">
      <c r="A178" s="13"/>
      <c r="B178" s="13"/>
      <c r="C178" s="22"/>
      <c r="D178" s="15"/>
      <c r="E178" s="15"/>
      <c r="F178" s="14"/>
      <c r="G178" s="14"/>
      <c r="H178" s="15"/>
      <c r="I178" s="15"/>
      <c r="J178" s="22"/>
      <c r="K178" s="22"/>
      <c r="L178" s="15"/>
      <c r="M178" s="15"/>
      <c r="N178" s="15"/>
      <c r="O178" s="15"/>
      <c r="P178" s="22"/>
      <c r="Q178" s="22"/>
      <c r="R178" s="22"/>
      <c r="S178" s="18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20"/>
    </row>
    <row r="179" spans="1:33" ht="15.75" customHeight="1" x14ac:dyDescent="0.2">
      <c r="A179" s="13"/>
      <c r="B179" s="13"/>
      <c r="C179" s="22"/>
      <c r="D179" s="15"/>
      <c r="E179" s="15"/>
      <c r="F179" s="14"/>
      <c r="G179" s="14"/>
      <c r="H179" s="15"/>
      <c r="I179" s="15"/>
      <c r="J179" s="22"/>
      <c r="K179" s="22"/>
      <c r="L179" s="15"/>
      <c r="M179" s="15"/>
      <c r="N179" s="15"/>
      <c r="O179" s="15"/>
      <c r="P179" s="22"/>
      <c r="Q179" s="22"/>
      <c r="R179" s="22"/>
      <c r="S179" s="18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20"/>
    </row>
    <row r="180" spans="1:33" ht="15.75" customHeight="1" x14ac:dyDescent="0.2">
      <c r="A180" s="13"/>
      <c r="B180" s="13"/>
      <c r="C180" s="22"/>
      <c r="D180" s="15"/>
      <c r="E180" s="15"/>
      <c r="F180" s="14"/>
      <c r="G180" s="14"/>
      <c r="H180" s="15"/>
      <c r="I180" s="15"/>
      <c r="J180" s="22"/>
      <c r="K180" s="22"/>
      <c r="L180" s="15"/>
      <c r="M180" s="15"/>
      <c r="N180" s="15"/>
      <c r="O180" s="15"/>
      <c r="P180" s="22"/>
      <c r="Q180" s="22"/>
      <c r="R180" s="22"/>
      <c r="S180" s="18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20"/>
    </row>
    <row r="181" spans="1:33" ht="15.75" customHeight="1" x14ac:dyDescent="0.2">
      <c r="A181" s="13"/>
      <c r="B181" s="13"/>
      <c r="C181" s="22"/>
      <c r="D181" s="15"/>
      <c r="E181" s="15"/>
      <c r="F181" s="14"/>
      <c r="G181" s="14"/>
      <c r="H181" s="15"/>
      <c r="I181" s="15"/>
      <c r="J181" s="22"/>
      <c r="K181" s="22"/>
      <c r="L181" s="15"/>
      <c r="M181" s="15"/>
      <c r="N181" s="15"/>
      <c r="O181" s="15"/>
      <c r="P181" s="22"/>
      <c r="Q181" s="22"/>
      <c r="R181" s="22"/>
      <c r="S181" s="18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20"/>
    </row>
    <row r="182" spans="1:33" ht="15.75" customHeight="1" x14ac:dyDescent="0.2">
      <c r="A182" s="13"/>
      <c r="B182" s="13"/>
      <c r="C182" s="22"/>
      <c r="D182" s="15"/>
      <c r="E182" s="15"/>
      <c r="F182" s="14"/>
      <c r="G182" s="14"/>
      <c r="H182" s="15"/>
      <c r="I182" s="15"/>
      <c r="J182" s="22"/>
      <c r="K182" s="22"/>
      <c r="L182" s="15"/>
      <c r="M182" s="15"/>
      <c r="N182" s="15"/>
      <c r="O182" s="15"/>
      <c r="P182" s="22"/>
      <c r="Q182" s="22"/>
      <c r="R182" s="22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20"/>
    </row>
    <row r="183" spans="1:33" ht="15.75" customHeight="1" x14ac:dyDescent="0.2">
      <c r="A183" s="13"/>
      <c r="B183" s="13"/>
      <c r="C183" s="22"/>
      <c r="D183" s="15"/>
      <c r="E183" s="15"/>
      <c r="F183" s="14"/>
      <c r="G183" s="14"/>
      <c r="H183" s="15"/>
      <c r="I183" s="15"/>
      <c r="J183" s="22"/>
      <c r="K183" s="22"/>
      <c r="L183" s="15"/>
      <c r="M183" s="15"/>
      <c r="N183" s="15"/>
      <c r="O183" s="15"/>
      <c r="P183" s="22"/>
      <c r="Q183" s="22"/>
      <c r="R183" s="22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20"/>
    </row>
    <row r="184" spans="1:33" ht="15.75" customHeight="1" x14ac:dyDescent="0.2">
      <c r="A184" s="13"/>
      <c r="B184" s="13"/>
      <c r="C184" s="22"/>
      <c r="D184" s="15"/>
      <c r="E184" s="15"/>
      <c r="F184" s="14"/>
      <c r="G184" s="14"/>
      <c r="H184" s="15"/>
      <c r="I184" s="15"/>
      <c r="J184" s="22"/>
      <c r="K184" s="22"/>
      <c r="L184" s="15"/>
      <c r="M184" s="15"/>
      <c r="N184" s="15"/>
      <c r="O184" s="15"/>
      <c r="P184" s="22"/>
      <c r="Q184" s="22"/>
      <c r="R184" s="22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20"/>
    </row>
    <row r="185" spans="1:33" ht="15.75" customHeight="1" x14ac:dyDescent="0.2">
      <c r="A185" s="13"/>
      <c r="B185" s="13"/>
      <c r="C185" s="22"/>
      <c r="D185" s="15"/>
      <c r="E185" s="15"/>
      <c r="F185" s="14"/>
      <c r="G185" s="14"/>
      <c r="H185" s="15"/>
      <c r="I185" s="15"/>
      <c r="J185" s="22"/>
      <c r="K185" s="22"/>
      <c r="L185" s="15"/>
      <c r="M185" s="15"/>
      <c r="N185" s="15"/>
      <c r="O185" s="15"/>
      <c r="P185" s="22"/>
      <c r="Q185" s="22"/>
      <c r="R185" s="22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20"/>
    </row>
    <row r="186" spans="1:33" ht="15.75" customHeight="1" x14ac:dyDescent="0.2">
      <c r="A186" s="13"/>
      <c r="B186" s="13"/>
      <c r="C186" s="22"/>
      <c r="D186" s="15"/>
      <c r="E186" s="15"/>
      <c r="F186" s="14"/>
      <c r="G186" s="14"/>
      <c r="H186" s="15"/>
      <c r="I186" s="15"/>
      <c r="J186" s="22"/>
      <c r="K186" s="22"/>
      <c r="L186" s="15"/>
      <c r="M186" s="15"/>
      <c r="N186" s="15"/>
      <c r="O186" s="15"/>
      <c r="P186" s="22"/>
      <c r="Q186" s="22"/>
      <c r="R186" s="22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20"/>
    </row>
    <row r="187" spans="1:33" ht="15.75" customHeight="1" x14ac:dyDescent="0.2">
      <c r="A187" s="13"/>
      <c r="B187" s="13"/>
      <c r="C187" s="22"/>
      <c r="D187" s="15"/>
      <c r="E187" s="15"/>
      <c r="F187" s="14"/>
      <c r="G187" s="14"/>
      <c r="H187" s="15"/>
      <c r="I187" s="15"/>
      <c r="J187" s="22"/>
      <c r="K187" s="22"/>
      <c r="L187" s="15"/>
      <c r="M187" s="15"/>
      <c r="N187" s="15"/>
      <c r="O187" s="15"/>
      <c r="P187" s="22"/>
      <c r="Q187" s="22"/>
      <c r="R187" s="22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20"/>
    </row>
    <row r="188" spans="1:33" ht="15.75" customHeight="1" x14ac:dyDescent="0.2">
      <c r="A188" s="13"/>
      <c r="B188" s="13"/>
      <c r="C188" s="22"/>
      <c r="D188" s="15"/>
      <c r="E188" s="15"/>
      <c r="F188" s="14"/>
      <c r="G188" s="14"/>
      <c r="H188" s="15"/>
      <c r="I188" s="15"/>
      <c r="J188" s="22"/>
      <c r="K188" s="22"/>
      <c r="L188" s="15"/>
      <c r="M188" s="15"/>
      <c r="N188" s="15"/>
      <c r="O188" s="15"/>
      <c r="P188" s="22"/>
      <c r="Q188" s="22"/>
      <c r="R188" s="22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20"/>
    </row>
    <row r="189" spans="1:33" ht="15.75" customHeight="1" x14ac:dyDescent="0.2">
      <c r="A189" s="13"/>
      <c r="B189" s="13"/>
      <c r="C189" s="22"/>
      <c r="D189" s="15"/>
      <c r="E189" s="15"/>
      <c r="F189" s="14"/>
      <c r="G189" s="14"/>
      <c r="H189" s="15"/>
      <c r="I189" s="15"/>
      <c r="J189" s="22"/>
      <c r="K189" s="22"/>
      <c r="L189" s="15"/>
      <c r="M189" s="15"/>
      <c r="N189" s="15"/>
      <c r="O189" s="15"/>
      <c r="P189" s="22"/>
      <c r="Q189" s="22"/>
      <c r="R189" s="22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20"/>
    </row>
    <row r="190" spans="1:33" ht="15.75" customHeight="1" x14ac:dyDescent="0.2">
      <c r="A190" s="13"/>
      <c r="B190" s="13"/>
      <c r="C190" s="22"/>
      <c r="D190" s="15"/>
      <c r="E190" s="15"/>
      <c r="F190" s="14"/>
      <c r="G190" s="14"/>
      <c r="H190" s="15"/>
      <c r="I190" s="15"/>
      <c r="J190" s="22"/>
      <c r="K190" s="22"/>
      <c r="L190" s="15"/>
      <c r="M190" s="15"/>
      <c r="N190" s="15"/>
      <c r="O190" s="15"/>
      <c r="P190" s="22"/>
      <c r="Q190" s="22"/>
      <c r="R190" s="22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20"/>
    </row>
    <row r="191" spans="1:33" ht="15.75" customHeight="1" x14ac:dyDescent="0.2">
      <c r="A191" s="13"/>
      <c r="B191" s="13"/>
      <c r="C191" s="22"/>
      <c r="D191" s="15"/>
      <c r="E191" s="15"/>
      <c r="F191" s="14"/>
      <c r="G191" s="14"/>
      <c r="H191" s="15"/>
      <c r="I191" s="15"/>
      <c r="J191" s="22"/>
      <c r="K191" s="22"/>
      <c r="L191" s="15"/>
      <c r="M191" s="15"/>
      <c r="N191" s="15"/>
      <c r="O191" s="15"/>
      <c r="P191" s="22"/>
      <c r="Q191" s="22"/>
      <c r="R191" s="22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20"/>
    </row>
    <row r="192" spans="1:33" ht="15.75" customHeight="1" x14ac:dyDescent="0.2">
      <c r="A192" s="13"/>
      <c r="B192" s="13"/>
      <c r="C192" s="22"/>
      <c r="D192" s="15"/>
      <c r="E192" s="15"/>
      <c r="F192" s="14"/>
      <c r="G192" s="14"/>
      <c r="H192" s="15"/>
      <c r="I192" s="15"/>
      <c r="J192" s="22"/>
      <c r="K192" s="22"/>
      <c r="L192" s="15"/>
      <c r="M192" s="15"/>
      <c r="N192" s="15"/>
      <c r="O192" s="15"/>
      <c r="P192" s="22"/>
      <c r="Q192" s="22"/>
      <c r="R192" s="22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20"/>
    </row>
    <row r="193" spans="1:33" ht="15.75" customHeight="1" x14ac:dyDescent="0.2">
      <c r="A193" s="13"/>
      <c r="B193" s="13"/>
      <c r="C193" s="22"/>
      <c r="D193" s="15"/>
      <c r="E193" s="15"/>
      <c r="F193" s="14"/>
      <c r="G193" s="14"/>
      <c r="H193" s="15"/>
      <c r="I193" s="15"/>
      <c r="J193" s="22"/>
      <c r="K193" s="22"/>
      <c r="L193" s="15"/>
      <c r="M193" s="15"/>
      <c r="N193" s="15"/>
      <c r="O193" s="15"/>
      <c r="P193" s="22"/>
      <c r="Q193" s="22"/>
      <c r="R193" s="22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20"/>
    </row>
    <row r="194" spans="1:33" ht="15.75" customHeight="1" x14ac:dyDescent="0.2">
      <c r="A194" s="13"/>
      <c r="B194" s="13"/>
      <c r="C194" s="22"/>
      <c r="D194" s="15"/>
      <c r="E194" s="15"/>
      <c r="F194" s="14"/>
      <c r="G194" s="14"/>
      <c r="H194" s="15"/>
      <c r="I194" s="15"/>
      <c r="J194" s="22"/>
      <c r="K194" s="22"/>
      <c r="L194" s="15"/>
      <c r="M194" s="15"/>
      <c r="N194" s="15"/>
      <c r="O194" s="15"/>
      <c r="P194" s="22"/>
      <c r="Q194" s="22"/>
      <c r="R194" s="22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20"/>
    </row>
    <row r="195" spans="1:33" ht="15.75" customHeight="1" x14ac:dyDescent="0.2">
      <c r="C195" s="22"/>
      <c r="D195" s="15"/>
      <c r="E195" s="15"/>
      <c r="F195" s="14"/>
      <c r="G195" s="14"/>
      <c r="H195" s="15"/>
      <c r="I195" s="15"/>
      <c r="J195" s="22"/>
      <c r="K195" s="22"/>
      <c r="L195" s="15"/>
      <c r="M195" s="15"/>
      <c r="N195" s="15"/>
      <c r="O195" s="15"/>
      <c r="P195" s="22"/>
      <c r="Q195" s="22"/>
      <c r="R195" s="22"/>
      <c r="AG195" s="20"/>
    </row>
    <row r="196" spans="1:33" ht="15.75" customHeight="1" x14ac:dyDescent="0.2">
      <c r="C196" s="22"/>
      <c r="D196" s="15"/>
      <c r="E196" s="15"/>
      <c r="F196" s="14"/>
      <c r="G196" s="14"/>
      <c r="H196" s="15"/>
      <c r="I196" s="15"/>
      <c r="J196" s="22"/>
      <c r="K196" s="22"/>
      <c r="L196" s="15"/>
      <c r="M196" s="15"/>
      <c r="N196" s="15"/>
      <c r="O196" s="15"/>
      <c r="P196" s="22"/>
      <c r="Q196" s="22"/>
      <c r="R196" s="22"/>
      <c r="AG196" s="20"/>
    </row>
    <row r="197" spans="1:33" ht="15.75" customHeight="1" x14ac:dyDescent="0.2">
      <c r="C197" s="22"/>
      <c r="D197" s="22"/>
      <c r="E197" s="22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</row>
    <row r="198" spans="1:33" ht="15.75" customHeight="1" x14ac:dyDescent="0.2">
      <c r="C198" s="22"/>
      <c r="D198" s="22"/>
      <c r="E198" s="22"/>
      <c r="F198" s="22"/>
      <c r="G198" s="22"/>
      <c r="H198" s="22"/>
      <c r="I198" s="22"/>
      <c r="J198" s="22"/>
      <c r="K198" s="22"/>
      <c r="L198" s="22"/>
      <c r="M198" s="22"/>
      <c r="N198" s="22"/>
      <c r="O198" s="22"/>
      <c r="P198" s="22"/>
      <c r="Q198" s="22"/>
      <c r="R198" s="22"/>
    </row>
    <row r="199" spans="1:33" ht="15.75" customHeight="1" x14ac:dyDescent="0.2">
      <c r="C199" s="22"/>
      <c r="D199" s="22"/>
      <c r="E199" s="22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</row>
    <row r="200" spans="1:33" ht="15.75" customHeight="1" x14ac:dyDescent="0.2">
      <c r="C200" s="22"/>
      <c r="D200" s="22"/>
      <c r="E200" s="22"/>
      <c r="F200" s="22"/>
      <c r="G200" s="22"/>
      <c r="H200" s="22"/>
      <c r="I200" s="22"/>
      <c r="J200" s="22"/>
      <c r="K200" s="22"/>
      <c r="L200" s="22"/>
      <c r="M200" s="22"/>
      <c r="N200" s="22"/>
      <c r="O200" s="22"/>
      <c r="P200" s="22"/>
      <c r="Q200" s="22"/>
      <c r="R200" s="22"/>
    </row>
    <row r="201" spans="1:33" ht="15.75" customHeight="1" x14ac:dyDescent="0.2">
      <c r="C201" s="22"/>
      <c r="D201" s="22"/>
      <c r="E201" s="22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</row>
    <row r="202" spans="1:33" ht="15.75" customHeight="1" x14ac:dyDescent="0.2">
      <c r="C202" s="22"/>
      <c r="D202" s="22"/>
      <c r="E202" s="22"/>
      <c r="F202" s="22"/>
      <c r="G202" s="22"/>
      <c r="H202" s="22"/>
      <c r="I202" s="22"/>
      <c r="J202" s="22"/>
      <c r="K202" s="22"/>
      <c r="L202" s="22"/>
      <c r="M202" s="22"/>
      <c r="N202" s="22"/>
      <c r="O202" s="22"/>
      <c r="P202" s="22"/>
      <c r="Q202" s="22"/>
      <c r="R202" s="22"/>
    </row>
    <row r="203" spans="1:33" ht="15.75" customHeight="1" x14ac:dyDescent="0.2">
      <c r="C203" s="22"/>
      <c r="D203" s="22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</row>
    <row r="204" spans="1:33" ht="15.75" customHeight="1" x14ac:dyDescent="0.2">
      <c r="C204" s="22"/>
      <c r="D204" s="22"/>
      <c r="E204" s="22"/>
      <c r="F204" s="22"/>
      <c r="G204" s="22"/>
      <c r="H204" s="22"/>
      <c r="I204" s="22"/>
      <c r="J204" s="22"/>
      <c r="K204" s="22"/>
      <c r="L204" s="22"/>
      <c r="M204" s="22"/>
      <c r="N204" s="22"/>
      <c r="O204" s="22"/>
      <c r="P204" s="22"/>
      <c r="Q204" s="22"/>
      <c r="R204" s="22"/>
    </row>
    <row r="205" spans="1:33" ht="15.75" customHeight="1" x14ac:dyDescent="0.2">
      <c r="C205" s="22"/>
      <c r="D205" s="22"/>
      <c r="E205" s="22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</row>
    <row r="206" spans="1:33" ht="15.75" customHeight="1" x14ac:dyDescent="0.2">
      <c r="C206" s="22"/>
      <c r="D206" s="22"/>
      <c r="E206" s="22"/>
      <c r="F206" s="22"/>
      <c r="G206" s="22"/>
      <c r="H206" s="22"/>
      <c r="I206" s="22"/>
      <c r="J206" s="22"/>
      <c r="K206" s="22"/>
      <c r="L206" s="22"/>
      <c r="M206" s="22"/>
      <c r="N206" s="22"/>
      <c r="O206" s="22"/>
      <c r="P206" s="22"/>
      <c r="Q206" s="22"/>
      <c r="R206" s="22"/>
    </row>
    <row r="207" spans="1:33" ht="15.75" customHeight="1" x14ac:dyDescent="0.2">
      <c r="C207" s="22"/>
      <c r="D207" s="22"/>
      <c r="E207" s="22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</row>
    <row r="208" spans="1:33" ht="15.75" customHeight="1" x14ac:dyDescent="0.2">
      <c r="C208" s="22"/>
      <c r="D208" s="22"/>
      <c r="E208" s="22"/>
      <c r="F208" s="22"/>
      <c r="G208" s="22"/>
      <c r="H208" s="22"/>
      <c r="I208" s="22"/>
      <c r="J208" s="22"/>
      <c r="K208" s="22"/>
      <c r="L208" s="22"/>
      <c r="M208" s="22"/>
      <c r="N208" s="22"/>
      <c r="O208" s="22"/>
      <c r="P208" s="22"/>
      <c r="Q208" s="22"/>
      <c r="R208" s="22"/>
    </row>
    <row r="209" spans="3:18" ht="15.75" customHeight="1" x14ac:dyDescent="0.2">
      <c r="C209" s="22"/>
      <c r="D209" s="22"/>
      <c r="E209" s="22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</row>
    <row r="210" spans="3:18" ht="15.75" customHeight="1" x14ac:dyDescent="0.2">
      <c r="C210" s="22"/>
      <c r="D210" s="22"/>
      <c r="E210" s="22"/>
      <c r="F210" s="22"/>
      <c r="G210" s="22"/>
      <c r="H210" s="22"/>
      <c r="I210" s="22"/>
      <c r="J210" s="22"/>
      <c r="K210" s="22"/>
      <c r="L210" s="22"/>
      <c r="M210" s="22"/>
      <c r="N210" s="22"/>
      <c r="O210" s="22"/>
      <c r="P210" s="22"/>
      <c r="Q210" s="22"/>
      <c r="R210" s="22"/>
    </row>
    <row r="211" spans="3:18" ht="15.75" customHeight="1" x14ac:dyDescent="0.2">
      <c r="C211" s="22"/>
      <c r="D211" s="22"/>
      <c r="E211" s="22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</row>
    <row r="212" spans="3:18" ht="15.75" customHeight="1" x14ac:dyDescent="0.2">
      <c r="C212" s="22"/>
      <c r="D212" s="22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  <c r="R212" s="22"/>
    </row>
    <row r="213" spans="3:18" ht="15.75" customHeight="1" x14ac:dyDescent="0.2">
      <c r="C213" s="22"/>
      <c r="D213" s="22"/>
      <c r="E213" s="22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</row>
    <row r="214" spans="3:18" ht="15.75" customHeight="1" x14ac:dyDescent="0.2">
      <c r="C214" s="22"/>
      <c r="D214" s="22"/>
      <c r="E214" s="22"/>
      <c r="F214" s="22"/>
      <c r="G214" s="22"/>
      <c r="H214" s="22"/>
      <c r="I214" s="22"/>
      <c r="J214" s="22"/>
      <c r="K214" s="22"/>
      <c r="L214" s="22"/>
      <c r="M214" s="22"/>
      <c r="N214" s="22"/>
      <c r="O214" s="22"/>
      <c r="P214" s="22"/>
      <c r="Q214" s="22"/>
      <c r="R214" s="22"/>
    </row>
    <row r="215" spans="3:18" ht="15.75" customHeight="1" x14ac:dyDescent="0.2">
      <c r="C215" s="22"/>
      <c r="D215" s="22"/>
      <c r="E215" s="22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</row>
    <row r="216" spans="3:18" ht="15.75" customHeight="1" x14ac:dyDescent="0.2">
      <c r="C216" s="22"/>
      <c r="D216" s="22"/>
      <c r="E216" s="22"/>
      <c r="F216" s="22"/>
      <c r="G216" s="22"/>
      <c r="H216" s="22"/>
      <c r="I216" s="22"/>
      <c r="J216" s="22"/>
      <c r="K216" s="22"/>
      <c r="L216" s="22"/>
      <c r="M216" s="22"/>
      <c r="N216" s="22"/>
      <c r="O216" s="22"/>
      <c r="P216" s="22"/>
      <c r="Q216" s="22"/>
      <c r="R216" s="22"/>
    </row>
    <row r="217" spans="3:18" ht="15.75" customHeight="1" x14ac:dyDescent="0.2">
      <c r="C217" s="22"/>
      <c r="D217" s="22"/>
      <c r="E217" s="22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</row>
    <row r="218" spans="3:18" ht="15.75" customHeight="1" x14ac:dyDescent="0.2">
      <c r="C218" s="22"/>
      <c r="D218" s="22"/>
      <c r="E218" s="22"/>
      <c r="F218" s="22"/>
      <c r="G218" s="22"/>
      <c r="H218" s="22"/>
      <c r="I218" s="22"/>
      <c r="J218" s="22"/>
      <c r="K218" s="22"/>
      <c r="L218" s="22"/>
      <c r="M218" s="22"/>
      <c r="N218" s="22"/>
      <c r="O218" s="22"/>
      <c r="P218" s="22"/>
      <c r="Q218" s="22"/>
      <c r="R218" s="22"/>
    </row>
    <row r="219" spans="3:18" ht="15.75" customHeight="1" x14ac:dyDescent="0.2">
      <c r="C219" s="22"/>
      <c r="D219" s="22"/>
      <c r="E219" s="22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</row>
    <row r="220" spans="3:18" ht="15.75" customHeight="1" x14ac:dyDescent="0.2">
      <c r="C220" s="22"/>
      <c r="D220" s="22"/>
      <c r="E220" s="22"/>
      <c r="F220" s="22"/>
      <c r="G220" s="22"/>
      <c r="H220" s="22"/>
      <c r="I220" s="22"/>
      <c r="J220" s="22"/>
      <c r="K220" s="22"/>
      <c r="L220" s="22"/>
      <c r="M220" s="22"/>
      <c r="N220" s="22"/>
      <c r="O220" s="22"/>
      <c r="P220" s="22"/>
      <c r="Q220" s="22"/>
      <c r="R220" s="22"/>
    </row>
    <row r="221" spans="3:18" ht="15.75" customHeight="1" x14ac:dyDescent="0.15"/>
    <row r="222" spans="3:18" ht="15.75" customHeight="1" x14ac:dyDescent="0.15"/>
    <row r="223" spans="3:18" ht="15.75" customHeight="1" x14ac:dyDescent="0.15"/>
    <row r="224" spans="3:18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AG1000"/>
  <sheetViews>
    <sheetView tabSelected="1" workbookViewId="0">
      <pane xSplit="2" ySplit="3" topLeftCell="C4" activePane="bottomRight" state="frozen"/>
      <selection activeCell="C4" sqref="C4:XFD31"/>
      <selection pane="topRight" activeCell="C4" sqref="C4:XFD31"/>
      <selection pane="bottomLeft" activeCell="C4" sqref="C4:XFD31"/>
      <selection pane="bottomRight" activeCell="C4" sqref="C4:XFD31"/>
    </sheetView>
  </sheetViews>
  <sheetFormatPr baseColWidth="10" defaultColWidth="14.5" defaultRowHeight="15" customHeight="1" x14ac:dyDescent="0.15"/>
  <cols>
    <col min="1" max="1" width="14.83203125" customWidth="1"/>
    <col min="2" max="2" width="23.832031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6.83203125" customWidth="1"/>
    <col min="16" max="16" width="11" customWidth="1"/>
    <col min="17" max="18" width="8.5" customWidth="1"/>
    <col min="19" max="19" width="8.33203125" customWidth="1"/>
    <col min="20" max="20" width="11.5" customWidth="1"/>
    <col min="21" max="21" width="13.33203125" customWidth="1"/>
    <col min="22" max="22" width="13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29" t="str">
        <f ca="1">IFERROR(__xludf.DUMMYFUNCTION("IFERROR(VLOOKUP(B2,IMPORTRANGE(""https://docs.google.com/spreadsheets/d/1x0DhHglkXKoEBOD2MBsuK_EyIr1ouxD2ftIpqOYFa-k/edit?usp=sharing"",""OllieShops-SKU-Specific Info!B1:BJ7000""),4,FALSE),"""")"),"Floor Door Stop 5 Pack, Black - Floor-Mounted Half Dome Door Stops Set")</f>
        <v>Floor Door Stop 5 Pack, Black - Floor-Mounted Half Dome Door Stops Set</v>
      </c>
      <c r="B1" s="30"/>
      <c r="C1" s="31" t="s">
        <v>0</v>
      </c>
      <c r="D1" s="33" t="s">
        <v>1</v>
      </c>
      <c r="E1" s="33" t="s">
        <v>2</v>
      </c>
      <c r="F1" s="35" t="s">
        <v>3</v>
      </c>
      <c r="G1" s="35" t="s">
        <v>4</v>
      </c>
      <c r="H1" s="36" t="s">
        <v>5</v>
      </c>
      <c r="I1" s="33" t="s">
        <v>6</v>
      </c>
      <c r="J1" s="33" t="s">
        <v>7</v>
      </c>
      <c r="K1" s="33" t="s">
        <v>8</v>
      </c>
      <c r="L1" s="33" t="s">
        <v>9</v>
      </c>
      <c r="M1" s="40" t="s">
        <v>10</v>
      </c>
      <c r="N1" s="41" t="s">
        <v>11</v>
      </c>
      <c r="O1" s="33" t="s">
        <v>12</v>
      </c>
      <c r="P1" s="33" t="s">
        <v>13</v>
      </c>
      <c r="Q1" s="33" t="s">
        <v>14</v>
      </c>
      <c r="R1" s="33" t="s">
        <v>15</v>
      </c>
      <c r="S1" s="47" t="s">
        <v>16</v>
      </c>
      <c r="T1" s="42" t="s">
        <v>17</v>
      </c>
      <c r="U1" s="42" t="s">
        <v>18</v>
      </c>
      <c r="V1" s="42" t="s">
        <v>19</v>
      </c>
      <c r="W1" s="42" t="s">
        <v>20</v>
      </c>
      <c r="X1" s="42" t="s">
        <v>21</v>
      </c>
      <c r="Y1" s="42" t="s">
        <v>22</v>
      </c>
      <c r="Z1" s="42" t="s">
        <v>23</v>
      </c>
      <c r="AA1" s="42" t="s">
        <v>24</v>
      </c>
      <c r="AB1" s="42" t="s">
        <v>25</v>
      </c>
      <c r="AC1" s="42" t="s">
        <v>26</v>
      </c>
      <c r="AD1" s="44" t="s">
        <v>27</v>
      </c>
      <c r="AE1" s="45" t="s">
        <v>28</v>
      </c>
      <c r="AF1" s="46" t="s">
        <v>29</v>
      </c>
      <c r="AG1" s="45" t="s">
        <v>30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IFERROR(__xludf.DUMMYFUNCTION("IFERROR(VLOOKUP(B2,IMPORTRANGE(""https://docs.google.com/spreadsheets/d/1x0DhHglkXKoEBOD2MBsuK_EyIr1ouxD2ftIpqOYFa-k/edit?usp=sharing"",""OllieShops-SKU-Specific Info!B1:BJ7000""),3,FALSE),"""")"),"B07PP46PDV")</f>
        <v>B07PP46PDV</v>
      </c>
      <c r="B2" s="3" t="s">
        <v>140</v>
      </c>
      <c r="C2" s="32"/>
      <c r="D2" s="34"/>
      <c r="E2" s="32"/>
      <c r="F2" s="34"/>
      <c r="G2" s="34"/>
      <c r="H2" s="37"/>
      <c r="I2" s="34"/>
      <c r="J2" s="34"/>
      <c r="K2" s="37"/>
      <c r="L2" s="37"/>
      <c r="M2" s="37"/>
      <c r="N2" s="34"/>
      <c r="O2" s="34"/>
      <c r="P2" s="32"/>
      <c r="Q2" s="34"/>
      <c r="R2" s="34"/>
      <c r="S2" s="30"/>
      <c r="T2" s="30"/>
      <c r="U2" s="43"/>
      <c r="V2" s="43"/>
      <c r="W2" s="30"/>
      <c r="X2" s="30"/>
      <c r="Y2" s="30"/>
      <c r="Z2" s="30"/>
      <c r="AA2" s="43"/>
      <c r="AB2" s="43"/>
      <c r="AC2" s="43"/>
      <c r="AD2" s="43"/>
      <c r="AE2" s="30"/>
      <c r="AF2" s="30"/>
      <c r="AG2" s="30"/>
    </row>
    <row r="3" spans="1:33" ht="16" x14ac:dyDescent="0.15">
      <c r="A3" s="38" t="s">
        <v>32</v>
      </c>
      <c r="B3" s="39"/>
      <c r="C3" s="4">
        <f ca="1">((AE31+AF31)/0.85)*-1</f>
        <v>9.098541481617648</v>
      </c>
      <c r="D3" s="5">
        <f>SUM(D4:D99763)</f>
        <v>62</v>
      </c>
      <c r="E3" s="5"/>
      <c r="F3" s="6">
        <f t="shared" ref="F3:G3" si="0">SUM(F4:F99763)</f>
        <v>1177.3799999999999</v>
      </c>
      <c r="G3" s="6">
        <f t="shared" si="0"/>
        <v>0</v>
      </c>
      <c r="H3" s="7">
        <f>G3/F3*-1</f>
        <v>0</v>
      </c>
      <c r="I3" s="8">
        <f ca="1">J3/F3</f>
        <v>0.44094262281683333</v>
      </c>
      <c r="J3" s="6">
        <f ca="1">SUM(J4:J99763)</f>
        <v>519.15702525208314</v>
      </c>
      <c r="K3" s="6">
        <f ca="1">J3/D3</f>
        <v>8.3735004072916634</v>
      </c>
      <c r="L3" s="5"/>
      <c r="M3" s="9"/>
      <c r="N3" s="10"/>
      <c r="O3" s="5" t="str">
        <f ca="1">IFERROR(__xludf.DUMMYFUNCTION("IFERROR(VLOOKUP(B2,IMPORTRANGE(""https://docs.google.com/spreadsheets/d/1owCo6kL_VFQ5nPTdNogErmCBLjNiktT1m3SzTrxu3R0/edit#gid=2146806407"",""Ollie Shops - Compiled!b1:g5000""),2,FALSE),"""")"),"")</f>
        <v/>
      </c>
      <c r="P3" s="5"/>
      <c r="Q3" s="11"/>
      <c r="R3" s="11"/>
      <c r="S3" s="23"/>
      <c r="T3" s="10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10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10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5">
        <f>SUM(W4:W99763)</f>
        <v>0</v>
      </c>
      <c r="X3" s="7">
        <f>AVERAGE(X4:X99763)</f>
        <v>0</v>
      </c>
      <c r="Y3" s="6">
        <f>ROUND(AVERAGE(Y4:Y99763),2)</f>
        <v>0</v>
      </c>
      <c r="Z3" s="5"/>
      <c r="AA3" s="5"/>
      <c r="AB3" s="5"/>
      <c r="AC3" s="5"/>
      <c r="AD3" s="5"/>
      <c r="AE3" s="12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Info!B2:BZ7000""),36,false)),"""")*-1"),-3.483760259375)</f>
        <v>-3.4837602593749999</v>
      </c>
      <c r="AG3" s="6">
        <f>SUM(AG4:AG99763)</f>
        <v>0</v>
      </c>
    </row>
    <row r="4" spans="1:33" s="52" customFormat="1" ht="15.75" hidden="1" customHeight="1" x14ac:dyDescent="0.2">
      <c r="A4" s="13" t="s">
        <v>33</v>
      </c>
      <c r="B4" s="13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48"/>
      <c r="T4" s="48"/>
      <c r="U4" s="49"/>
      <c r="V4" s="54"/>
      <c r="W4" s="48"/>
      <c r="X4" s="48"/>
      <c r="Y4" s="48"/>
      <c r="Z4" s="48"/>
      <c r="AA4" s="48"/>
      <c r="AB4" s="51"/>
      <c r="AC4" s="48"/>
      <c r="AD4" s="48"/>
      <c r="AE4" s="48"/>
      <c r="AF4" s="48"/>
      <c r="AG4" s="48"/>
    </row>
    <row r="5" spans="1:33" s="52" customFormat="1" ht="15.75" hidden="1" customHeight="1" x14ac:dyDescent="0.2">
      <c r="A5" s="13" t="s">
        <v>34</v>
      </c>
      <c r="B5" s="13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48"/>
      <c r="T5" s="48"/>
      <c r="U5" s="49"/>
      <c r="V5" s="54"/>
      <c r="W5" s="48"/>
      <c r="X5" s="48"/>
      <c r="Y5" s="48"/>
      <c r="Z5" s="48"/>
      <c r="AA5" s="48"/>
      <c r="AB5" s="51"/>
      <c r="AC5" s="48"/>
      <c r="AD5" s="48"/>
      <c r="AE5" s="48"/>
      <c r="AF5" s="48"/>
      <c r="AG5" s="48"/>
    </row>
    <row r="6" spans="1:33" s="52" customFormat="1" ht="15.75" hidden="1" customHeight="1" x14ac:dyDescent="0.2">
      <c r="A6" s="13" t="s">
        <v>35</v>
      </c>
      <c r="B6" s="13"/>
      <c r="C6" s="17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48"/>
      <c r="T6" s="48"/>
      <c r="U6" s="49"/>
      <c r="V6" s="54"/>
      <c r="W6" s="48"/>
      <c r="X6" s="48"/>
      <c r="Y6" s="48"/>
      <c r="Z6" s="48"/>
      <c r="AA6" s="48"/>
      <c r="AB6" s="51"/>
      <c r="AC6" s="48"/>
      <c r="AD6" s="48"/>
      <c r="AE6" s="48"/>
      <c r="AF6" s="48"/>
      <c r="AG6" s="48"/>
    </row>
    <row r="7" spans="1:33" s="52" customFormat="1" ht="15.75" hidden="1" customHeight="1" x14ac:dyDescent="0.2">
      <c r="A7" s="13" t="s">
        <v>36</v>
      </c>
      <c r="B7" s="13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48"/>
      <c r="T7" s="48"/>
      <c r="U7" s="49"/>
      <c r="V7" s="54"/>
      <c r="W7" s="48"/>
      <c r="X7" s="48"/>
      <c r="Y7" s="48"/>
      <c r="Z7" s="48"/>
      <c r="AA7" s="48"/>
      <c r="AB7" s="51"/>
      <c r="AC7" s="48"/>
      <c r="AD7" s="48"/>
      <c r="AE7" s="48"/>
      <c r="AF7" s="48"/>
      <c r="AG7" s="48"/>
    </row>
    <row r="8" spans="1:33" s="52" customFormat="1" ht="15.75" hidden="1" customHeight="1" x14ac:dyDescent="0.2">
      <c r="A8" s="13" t="s">
        <v>37</v>
      </c>
      <c r="B8" s="13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48"/>
      <c r="T8" s="48"/>
      <c r="U8" s="49"/>
      <c r="V8" s="54"/>
      <c r="W8" s="48"/>
      <c r="X8" s="48"/>
      <c r="Y8" s="48"/>
      <c r="Z8" s="48"/>
      <c r="AA8" s="48"/>
      <c r="AB8" s="51"/>
      <c r="AC8" s="48"/>
      <c r="AD8" s="48"/>
      <c r="AE8" s="48"/>
      <c r="AF8" s="48"/>
      <c r="AG8" s="48"/>
    </row>
    <row r="9" spans="1:33" s="52" customFormat="1" ht="15.75" hidden="1" customHeight="1" x14ac:dyDescent="0.2">
      <c r="A9" s="13" t="s">
        <v>38</v>
      </c>
      <c r="B9" s="13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48"/>
      <c r="T9" s="48"/>
      <c r="U9" s="49"/>
      <c r="V9" s="54"/>
      <c r="W9" s="48"/>
      <c r="X9" s="48"/>
      <c r="Y9" s="48"/>
      <c r="Z9" s="48"/>
      <c r="AA9" s="48"/>
      <c r="AB9" s="51"/>
      <c r="AC9" s="48"/>
      <c r="AD9" s="48"/>
      <c r="AE9" s="48"/>
      <c r="AF9" s="48"/>
      <c r="AG9" s="48"/>
    </row>
    <row r="10" spans="1:33" s="52" customFormat="1" ht="15.75" hidden="1" customHeight="1" x14ac:dyDescent="0.2">
      <c r="A10" s="13" t="s">
        <v>39</v>
      </c>
      <c r="B10" s="13"/>
      <c r="C10" s="17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48"/>
      <c r="T10" s="48"/>
      <c r="U10" s="49"/>
      <c r="V10" s="54"/>
      <c r="W10" s="48"/>
      <c r="X10" s="48"/>
      <c r="Y10" s="48"/>
      <c r="Z10" s="48"/>
      <c r="AA10" s="48"/>
      <c r="AB10" s="51"/>
      <c r="AC10" s="48"/>
      <c r="AD10" s="48"/>
      <c r="AE10" s="48"/>
      <c r="AF10" s="48"/>
      <c r="AG10" s="48"/>
    </row>
    <row r="11" spans="1:33" s="52" customFormat="1" ht="15.75" hidden="1" customHeight="1" x14ac:dyDescent="0.2">
      <c r="A11" s="13" t="s">
        <v>40</v>
      </c>
      <c r="B11" s="13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48"/>
      <c r="T11" s="48"/>
      <c r="U11" s="49"/>
      <c r="V11" s="54"/>
      <c r="W11" s="48"/>
      <c r="X11" s="48"/>
      <c r="Y11" s="48"/>
      <c r="Z11" s="48"/>
      <c r="AA11" s="48"/>
      <c r="AB11" s="51"/>
      <c r="AC11" s="48"/>
      <c r="AD11" s="48"/>
      <c r="AE11" s="48"/>
      <c r="AF11" s="48"/>
      <c r="AG11" s="48"/>
    </row>
    <row r="12" spans="1:33" s="52" customFormat="1" ht="15.75" hidden="1" customHeight="1" x14ac:dyDescent="0.2">
      <c r="A12" s="13" t="s">
        <v>41</v>
      </c>
      <c r="B12" s="13"/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48"/>
      <c r="T12" s="48"/>
      <c r="U12" s="49"/>
      <c r="V12" s="54"/>
      <c r="W12" s="48"/>
      <c r="X12" s="48"/>
      <c r="Y12" s="48"/>
      <c r="Z12" s="48"/>
      <c r="AA12" s="48"/>
      <c r="AB12" s="51"/>
      <c r="AC12" s="48"/>
      <c r="AD12" s="48"/>
      <c r="AE12" s="48"/>
      <c r="AF12" s="48"/>
      <c r="AG12" s="48"/>
    </row>
    <row r="13" spans="1:33" s="52" customFormat="1" ht="15.75" hidden="1" customHeight="1" x14ac:dyDescent="0.2">
      <c r="A13" s="13" t="s">
        <v>42</v>
      </c>
      <c r="B13" s="13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48"/>
      <c r="T13" s="48"/>
      <c r="U13" s="49"/>
      <c r="V13" s="54"/>
      <c r="W13" s="48"/>
      <c r="X13" s="48"/>
      <c r="Y13" s="48"/>
      <c r="Z13" s="48"/>
      <c r="AA13" s="48"/>
      <c r="AB13" s="51"/>
      <c r="AC13" s="48"/>
      <c r="AD13" s="48"/>
      <c r="AE13" s="48"/>
      <c r="AF13" s="48"/>
      <c r="AG13" s="48"/>
    </row>
    <row r="14" spans="1:33" s="52" customFormat="1" ht="15.75" hidden="1" customHeight="1" x14ac:dyDescent="0.2">
      <c r="A14" s="13" t="s">
        <v>43</v>
      </c>
      <c r="B14" s="13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48"/>
      <c r="T14" s="48"/>
      <c r="U14" s="49"/>
      <c r="V14" s="54"/>
      <c r="W14" s="48"/>
      <c r="X14" s="48"/>
      <c r="Y14" s="48"/>
      <c r="Z14" s="48"/>
      <c r="AA14" s="48"/>
      <c r="AB14" s="51"/>
      <c r="AC14" s="48"/>
      <c r="AD14" s="48"/>
      <c r="AE14" s="48"/>
      <c r="AF14" s="48"/>
      <c r="AG14" s="48"/>
    </row>
    <row r="15" spans="1:33" s="52" customFormat="1" ht="15.75" hidden="1" customHeight="1" x14ac:dyDescent="0.2">
      <c r="A15" s="13" t="s">
        <v>44</v>
      </c>
      <c r="B15" s="13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48"/>
      <c r="T15" s="48"/>
      <c r="U15" s="49"/>
      <c r="V15" s="54"/>
      <c r="W15" s="48"/>
      <c r="X15" s="48"/>
      <c r="Y15" s="48"/>
      <c r="Z15" s="48"/>
      <c r="AA15" s="48"/>
      <c r="AB15" s="51"/>
      <c r="AC15" s="48"/>
      <c r="AD15" s="48"/>
      <c r="AE15" s="48"/>
      <c r="AF15" s="48"/>
      <c r="AG15" s="48"/>
    </row>
    <row r="16" spans="1:33" s="52" customFormat="1" ht="15.75" hidden="1" customHeight="1" x14ac:dyDescent="0.2">
      <c r="A16" s="13" t="s">
        <v>45</v>
      </c>
      <c r="B16" s="13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48"/>
      <c r="T16" s="48"/>
      <c r="U16" s="49"/>
      <c r="V16" s="54"/>
      <c r="W16" s="48"/>
      <c r="X16" s="48"/>
      <c r="Y16" s="48"/>
      <c r="Z16" s="48"/>
      <c r="AA16" s="48"/>
      <c r="AB16" s="51"/>
      <c r="AC16" s="48"/>
      <c r="AD16" s="48"/>
      <c r="AE16" s="48"/>
      <c r="AF16" s="48"/>
      <c r="AG16" s="48"/>
    </row>
    <row r="17" spans="1:33" s="52" customFormat="1" ht="15.75" hidden="1" customHeight="1" x14ac:dyDescent="0.2">
      <c r="A17" s="13" t="s">
        <v>46</v>
      </c>
      <c r="B17" s="13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48"/>
      <c r="T17" s="48"/>
      <c r="U17" s="49"/>
      <c r="V17" s="54"/>
      <c r="W17" s="48"/>
      <c r="X17" s="48"/>
      <c r="Y17" s="48"/>
      <c r="Z17" s="48"/>
      <c r="AA17" s="48"/>
      <c r="AB17" s="51"/>
      <c r="AC17" s="48"/>
      <c r="AD17" s="48"/>
      <c r="AE17" s="48"/>
      <c r="AF17" s="48"/>
      <c r="AG17" s="48"/>
    </row>
    <row r="18" spans="1:33" s="52" customFormat="1" ht="15.75" hidden="1" customHeight="1" x14ac:dyDescent="0.2">
      <c r="A18" s="13" t="s">
        <v>47</v>
      </c>
      <c r="B18" s="13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48"/>
      <c r="T18" s="48"/>
      <c r="U18" s="49"/>
      <c r="V18" s="54"/>
      <c r="W18" s="48"/>
      <c r="X18" s="48"/>
      <c r="Y18" s="48"/>
      <c r="Z18" s="48"/>
      <c r="AA18" s="48"/>
      <c r="AB18" s="51"/>
      <c r="AC18" s="48"/>
      <c r="AD18" s="48"/>
      <c r="AE18" s="48"/>
      <c r="AF18" s="48"/>
      <c r="AG18" s="48"/>
    </row>
    <row r="19" spans="1:33" s="52" customFormat="1" ht="15.75" hidden="1" customHeight="1" x14ac:dyDescent="0.2">
      <c r="A19" s="13" t="s">
        <v>83</v>
      </c>
      <c r="B19" s="13"/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48"/>
      <c r="T19" s="48"/>
      <c r="U19" s="49"/>
      <c r="V19" s="54"/>
      <c r="W19" s="48"/>
      <c r="X19" s="48"/>
      <c r="Y19" s="48"/>
      <c r="Z19" s="48"/>
      <c r="AA19" s="48"/>
      <c r="AB19" s="51"/>
      <c r="AC19" s="48"/>
      <c r="AD19" s="48"/>
      <c r="AE19" s="48"/>
      <c r="AF19" s="48"/>
      <c r="AG19" s="48"/>
    </row>
    <row r="20" spans="1:33" s="52" customFormat="1" ht="15.75" hidden="1" customHeight="1" x14ac:dyDescent="0.2">
      <c r="A20" s="13" t="s">
        <v>49</v>
      </c>
      <c r="B20" s="13"/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48"/>
      <c r="T20" s="48"/>
      <c r="U20" s="49"/>
      <c r="V20" s="54"/>
      <c r="W20" s="48"/>
      <c r="X20" s="48"/>
      <c r="Y20" s="48"/>
      <c r="Z20" s="48"/>
      <c r="AA20" s="48"/>
      <c r="AB20" s="51"/>
      <c r="AC20" s="48"/>
      <c r="AD20" s="48"/>
      <c r="AE20" s="48"/>
      <c r="AF20" s="48"/>
      <c r="AG20" s="48"/>
    </row>
    <row r="21" spans="1:33" s="52" customFormat="1" ht="15.75" hidden="1" customHeight="1" x14ac:dyDescent="0.2">
      <c r="A21" s="13" t="s">
        <v>50</v>
      </c>
      <c r="B21" s="13"/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48"/>
      <c r="T21" s="48"/>
      <c r="U21" s="49"/>
      <c r="V21" s="54"/>
      <c r="W21" s="48"/>
      <c r="X21" s="48"/>
      <c r="Y21" s="48"/>
      <c r="Z21" s="48"/>
      <c r="AA21" s="48"/>
      <c r="AB21" s="51"/>
      <c r="AC21" s="48"/>
      <c r="AD21" s="48"/>
      <c r="AE21" s="48"/>
      <c r="AF21" s="48"/>
      <c r="AG21" s="48"/>
    </row>
    <row r="22" spans="1:33" s="52" customFormat="1" ht="15.75" hidden="1" customHeight="1" x14ac:dyDescent="0.2">
      <c r="A22" s="13" t="s">
        <v>51</v>
      </c>
      <c r="B22" s="13"/>
      <c r="C22" s="17"/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48"/>
      <c r="T22" s="48"/>
      <c r="U22" s="49"/>
      <c r="V22" s="54"/>
      <c r="W22" s="48"/>
      <c r="X22" s="48"/>
      <c r="Y22" s="48"/>
      <c r="Z22" s="48"/>
      <c r="AA22" s="48"/>
      <c r="AB22" s="51"/>
      <c r="AC22" s="48"/>
      <c r="AD22" s="48"/>
      <c r="AE22" s="48"/>
      <c r="AF22" s="48"/>
      <c r="AG22" s="48"/>
    </row>
    <row r="23" spans="1:33" s="52" customFormat="1" ht="15.75" hidden="1" customHeight="1" x14ac:dyDescent="0.2">
      <c r="A23" s="13" t="s">
        <v>52</v>
      </c>
      <c r="B23" s="13"/>
      <c r="C23" s="17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48"/>
      <c r="T23" s="48"/>
      <c r="U23" s="49"/>
      <c r="V23" s="54"/>
      <c r="W23" s="48"/>
      <c r="X23" s="48"/>
      <c r="Y23" s="48"/>
      <c r="Z23" s="48"/>
      <c r="AA23" s="48"/>
      <c r="AB23" s="51"/>
      <c r="AC23" s="48"/>
      <c r="AD23" s="48"/>
      <c r="AE23" s="48"/>
      <c r="AF23" s="48"/>
      <c r="AG23" s="48"/>
    </row>
    <row r="24" spans="1:33" s="52" customFormat="1" ht="15.75" hidden="1" customHeight="1" x14ac:dyDescent="0.2">
      <c r="A24" s="13" t="s">
        <v>53</v>
      </c>
      <c r="B24" s="13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48"/>
      <c r="T24" s="48"/>
      <c r="U24" s="49"/>
      <c r="V24" s="54"/>
      <c r="W24" s="48"/>
      <c r="X24" s="48"/>
      <c r="Y24" s="48"/>
      <c r="Z24" s="48"/>
      <c r="AA24" s="48"/>
      <c r="AB24" s="51"/>
      <c r="AC24" s="48"/>
      <c r="AD24" s="48"/>
      <c r="AE24" s="48"/>
      <c r="AF24" s="48"/>
      <c r="AG24" s="48"/>
    </row>
    <row r="25" spans="1:33" s="52" customFormat="1" ht="15.75" hidden="1" customHeight="1" x14ac:dyDescent="0.2">
      <c r="A25" s="13" t="s">
        <v>54</v>
      </c>
      <c r="B25" s="13"/>
      <c r="C25" s="17"/>
      <c r="D25" s="17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48"/>
      <c r="T25" s="48"/>
      <c r="U25" s="49"/>
      <c r="V25" s="54"/>
      <c r="W25" s="48"/>
      <c r="X25" s="48"/>
      <c r="Y25" s="48"/>
      <c r="Z25" s="48"/>
      <c r="AA25" s="48"/>
      <c r="AB25" s="51"/>
      <c r="AC25" s="48"/>
      <c r="AD25" s="48"/>
      <c r="AE25" s="48"/>
      <c r="AF25" s="48"/>
      <c r="AG25" s="48"/>
    </row>
    <row r="26" spans="1:33" s="52" customFormat="1" ht="15.75" hidden="1" customHeight="1" x14ac:dyDescent="0.2">
      <c r="A26" s="13" t="s">
        <v>58</v>
      </c>
      <c r="B26" s="13"/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48"/>
      <c r="T26" s="48"/>
      <c r="U26" s="49"/>
      <c r="V26" s="54"/>
      <c r="W26" s="48"/>
      <c r="X26" s="48"/>
      <c r="Y26" s="48"/>
      <c r="Z26" s="48"/>
      <c r="AA26" s="48"/>
      <c r="AB26" s="51"/>
      <c r="AC26" s="48"/>
      <c r="AD26" s="48"/>
      <c r="AE26" s="48"/>
      <c r="AF26" s="48"/>
      <c r="AG26" s="48"/>
    </row>
    <row r="27" spans="1:33" s="52" customFormat="1" ht="15.75" hidden="1" customHeight="1" x14ac:dyDescent="0.2">
      <c r="A27" s="13" t="s">
        <v>60</v>
      </c>
      <c r="B27" s="13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48"/>
      <c r="T27" s="48"/>
      <c r="U27" s="49"/>
      <c r="V27" s="54"/>
      <c r="W27" s="48"/>
      <c r="X27" s="48"/>
      <c r="Y27" s="48"/>
      <c r="Z27" s="48"/>
      <c r="AA27" s="48"/>
      <c r="AB27" s="51"/>
      <c r="AC27" s="48"/>
      <c r="AD27" s="48"/>
      <c r="AE27" s="48"/>
      <c r="AF27" s="48"/>
      <c r="AG27" s="48"/>
    </row>
    <row r="28" spans="1:33" s="52" customFormat="1" ht="15.75" customHeight="1" x14ac:dyDescent="0.2">
      <c r="A28" s="13" t="s">
        <v>61</v>
      </c>
      <c r="B28" s="13"/>
      <c r="C28" s="17">
        <f t="shared" ref="C28:C31" si="1">IFERROR(F28/D28," - ")</f>
        <v>18.990000000000002</v>
      </c>
      <c r="D28" s="17">
        <v>7</v>
      </c>
      <c r="E28" s="17">
        <v>0</v>
      </c>
      <c r="F28" s="17">
        <v>132.93</v>
      </c>
      <c r="G28" s="17">
        <v>0</v>
      </c>
      <c r="H28" s="17">
        <f t="shared" ref="H28:H31" si="2">G28/F28*-1</f>
        <v>0</v>
      </c>
      <c r="I28" s="17">
        <f t="shared" ref="I28:I31" si="3">J28/F28</f>
        <v>0.44094262281683344</v>
      </c>
      <c r="J28" s="17">
        <f t="shared" ref="J28:J31" si="4">F28*0.85+G28+AF28*D28+D28*AE28+AG28+AD28</f>
        <v>58.614502851041671</v>
      </c>
      <c r="K28" s="17">
        <f t="shared" ref="K28:K31" si="5">J28/D28</f>
        <v>8.373500407291667</v>
      </c>
      <c r="L28" s="17">
        <v>26</v>
      </c>
      <c r="M28" s="17">
        <f t="shared" ref="M28:M31" si="6">IFERROR(D28/L28,"-")</f>
        <v>0.26923076923076922</v>
      </c>
      <c r="N28" s="17">
        <v>114</v>
      </c>
      <c r="O28" s="17">
        <f t="shared" ref="O28:P28" si="7">D28/7</f>
        <v>1</v>
      </c>
      <c r="P28" s="17">
        <f t="shared" si="7"/>
        <v>0</v>
      </c>
      <c r="Q28" s="17">
        <f t="shared" ref="Q28:Q31" si="8">ROUNDDOWN(N28/(O28+P28),0)</f>
        <v>114</v>
      </c>
      <c r="R28" s="17"/>
      <c r="S28" s="48">
        <v>3.4482758620689648E-2</v>
      </c>
      <c r="T28" s="48" t="s">
        <v>56</v>
      </c>
      <c r="U28" s="49" t="s">
        <v>56</v>
      </c>
      <c r="V28" s="54" t="s">
        <v>56</v>
      </c>
      <c r="W28" s="48">
        <v>0</v>
      </c>
      <c r="X28" s="48">
        <f t="shared" ref="X28:X31" si="9">IFERROR(W28/D28,0)</f>
        <v>0</v>
      </c>
      <c r="Y28" s="48">
        <f t="shared" ref="Y28:Y31" si="10">IFERROR(G28/(W28+Z28)*-1,0)</f>
        <v>0</v>
      </c>
      <c r="Z28" s="48">
        <v>0</v>
      </c>
      <c r="AA28" s="48" t="s">
        <v>57</v>
      </c>
      <c r="AB28" s="51">
        <f t="shared" ref="AB28:AB31" si="11">IF(OR(AA28="UsLargeStandardSize",AA28="UsSmallStandardSize"),-0.69,-0.48)</f>
        <v>-0.69</v>
      </c>
      <c r="AC28" s="48">
        <v>2.481111111111111E-2</v>
      </c>
      <c r="AD28" s="48">
        <f t="shared" ref="AD28:AD31" si="12">IFERROR(AB28*AC28*D28*2,0)</f>
        <v>-0.2396753333333333</v>
      </c>
      <c r="AE28" s="48">
        <v>-4.25</v>
      </c>
      <c r="AF28" s="48">
        <v>-3.4837602593749999</v>
      </c>
      <c r="AG28" s="48">
        <v>0</v>
      </c>
    </row>
    <row r="29" spans="1:33" s="52" customFormat="1" ht="15.75" customHeight="1" x14ac:dyDescent="0.2">
      <c r="A29" s="13" t="s">
        <v>62</v>
      </c>
      <c r="B29" s="13"/>
      <c r="C29" s="17">
        <f t="shared" si="1"/>
        <v>18.989999999999998</v>
      </c>
      <c r="D29" s="17">
        <v>18</v>
      </c>
      <c r="E29" s="17">
        <v>0</v>
      </c>
      <c r="F29" s="17">
        <v>341.82</v>
      </c>
      <c r="G29" s="17">
        <v>0</v>
      </c>
      <c r="H29" s="17">
        <f t="shared" si="2"/>
        <v>0</v>
      </c>
      <c r="I29" s="17">
        <f t="shared" ca="1" si="3"/>
        <v>0.44094262281683333</v>
      </c>
      <c r="J29" s="17">
        <f t="shared" ca="1" si="4"/>
        <v>150.72300733124996</v>
      </c>
      <c r="K29" s="17">
        <f t="shared" ca="1" si="5"/>
        <v>8.3735004072916652</v>
      </c>
      <c r="L29" s="17">
        <v>23</v>
      </c>
      <c r="M29" s="17">
        <f t="shared" si="6"/>
        <v>0.78260869565217395</v>
      </c>
      <c r="N29" s="17">
        <v>97</v>
      </c>
      <c r="O29" s="17">
        <f t="shared" ref="O29:P29" si="13">D29/7</f>
        <v>2.5714285714285716</v>
      </c>
      <c r="P29" s="17">
        <f t="shared" si="13"/>
        <v>0</v>
      </c>
      <c r="Q29" s="17">
        <f t="shared" si="8"/>
        <v>37</v>
      </c>
      <c r="R29" s="17"/>
      <c r="S29" s="48">
        <v>0.18811881188118809</v>
      </c>
      <c r="T29" s="48" t="s">
        <v>56</v>
      </c>
      <c r="U29" s="49" t="s">
        <v>56</v>
      </c>
      <c r="V29" s="54" t="s">
        <v>56</v>
      </c>
      <c r="W29" s="48">
        <v>0</v>
      </c>
      <c r="X29" s="48">
        <f t="shared" si="9"/>
        <v>0</v>
      </c>
      <c r="Y29" s="48">
        <f t="shared" si="10"/>
        <v>0</v>
      </c>
      <c r="Z29" s="48">
        <v>0</v>
      </c>
      <c r="AA29" s="48" t="s">
        <v>57</v>
      </c>
      <c r="AB29" s="51">
        <f t="shared" si="11"/>
        <v>-0.69</v>
      </c>
      <c r="AC29" s="48">
        <v>2.481111111111111E-2</v>
      </c>
      <c r="AD29" s="48">
        <f t="shared" si="12"/>
        <v>-0.61630799999999997</v>
      </c>
      <c r="AE29" s="48">
        <v>-4.25</v>
      </c>
      <c r="AF29" s="48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Info!B2:BZ7000""),36,false)),"""")*-1"),-3.483760259375)</f>
        <v>-3.4837602593749999</v>
      </c>
      <c r="AG29" s="48">
        <v>0</v>
      </c>
    </row>
    <row r="30" spans="1:33" s="52" customFormat="1" ht="15.75" customHeight="1" x14ac:dyDescent="0.2">
      <c r="A30" s="13" t="s">
        <v>63</v>
      </c>
      <c r="B30" s="13"/>
      <c r="C30" s="17">
        <f t="shared" si="1"/>
        <v>18.989999999999998</v>
      </c>
      <c r="D30" s="17">
        <v>16</v>
      </c>
      <c r="E30" s="17">
        <v>0</v>
      </c>
      <c r="F30" s="17">
        <v>303.83999999999997</v>
      </c>
      <c r="G30" s="17">
        <v>0</v>
      </c>
      <c r="H30" s="17">
        <f t="shared" si="2"/>
        <v>0</v>
      </c>
      <c r="I30" s="17">
        <f t="shared" ca="1" si="3"/>
        <v>0.44094262281683327</v>
      </c>
      <c r="J30" s="17">
        <f t="shared" ca="1" si="4"/>
        <v>133.97600651666662</v>
      </c>
      <c r="K30" s="17">
        <f t="shared" ca="1" si="5"/>
        <v>8.3735004072916634</v>
      </c>
      <c r="L30" s="17">
        <v>25</v>
      </c>
      <c r="M30" s="17">
        <f t="shared" si="6"/>
        <v>0.64</v>
      </c>
      <c r="N30" s="17">
        <v>83</v>
      </c>
      <c r="O30" s="17">
        <f t="shared" ref="O30:P30" si="14">D30/7</f>
        <v>2.2857142857142856</v>
      </c>
      <c r="P30" s="17">
        <f t="shared" si="14"/>
        <v>0</v>
      </c>
      <c r="Q30" s="17">
        <f t="shared" si="8"/>
        <v>36</v>
      </c>
      <c r="R30" s="17"/>
      <c r="S30" s="48">
        <v>0.27659574468085107</v>
      </c>
      <c r="T30" s="48" t="s">
        <v>56</v>
      </c>
      <c r="U30" s="49" t="s">
        <v>56</v>
      </c>
      <c r="V30" s="54" t="s">
        <v>56</v>
      </c>
      <c r="W30" s="48">
        <v>0</v>
      </c>
      <c r="X30" s="48">
        <f t="shared" si="9"/>
        <v>0</v>
      </c>
      <c r="Y30" s="48">
        <f t="shared" si="10"/>
        <v>0</v>
      </c>
      <c r="Z30" s="48">
        <v>0</v>
      </c>
      <c r="AA30" s="48" t="s">
        <v>57</v>
      </c>
      <c r="AB30" s="51">
        <f t="shared" si="11"/>
        <v>-0.69</v>
      </c>
      <c r="AC30" s="48">
        <v>2.481111111111111E-2</v>
      </c>
      <c r="AD30" s="48">
        <f t="shared" si="12"/>
        <v>-0.54782933333333328</v>
      </c>
      <c r="AE30" s="48">
        <v>-4.25</v>
      </c>
      <c r="AF30" s="48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Info!B2:BZ7000""),36,false)),"""")*-1"),-3.483760259375)</f>
        <v>-3.4837602593749999</v>
      </c>
      <c r="AG30" s="48">
        <v>0</v>
      </c>
    </row>
    <row r="31" spans="1:33" s="52" customFormat="1" ht="15.75" customHeight="1" x14ac:dyDescent="0.2">
      <c r="A31" s="13" t="s">
        <v>64</v>
      </c>
      <c r="B31" s="13"/>
      <c r="C31" s="17">
        <f t="shared" si="1"/>
        <v>18.990000000000002</v>
      </c>
      <c r="D31" s="17">
        <v>21</v>
      </c>
      <c r="E31" s="17">
        <v>0</v>
      </c>
      <c r="F31" s="17">
        <v>398.79</v>
      </c>
      <c r="G31" s="17">
        <v>0</v>
      </c>
      <c r="H31" s="17">
        <f t="shared" si="2"/>
        <v>0</v>
      </c>
      <c r="I31" s="17">
        <f t="shared" ca="1" si="3"/>
        <v>0.44094262281683333</v>
      </c>
      <c r="J31" s="17">
        <f t="shared" ca="1" si="4"/>
        <v>175.84350855312496</v>
      </c>
      <c r="K31" s="17">
        <f t="shared" ca="1" si="5"/>
        <v>8.3735004072916652</v>
      </c>
      <c r="L31" s="17">
        <v>25</v>
      </c>
      <c r="M31" s="17">
        <f t="shared" si="6"/>
        <v>0.84</v>
      </c>
      <c r="N31" s="17">
        <v>59</v>
      </c>
      <c r="O31" s="17">
        <f t="shared" ref="O31:P31" si="15">D31/7</f>
        <v>3</v>
      </c>
      <c r="P31" s="17">
        <f t="shared" si="15"/>
        <v>0</v>
      </c>
      <c r="Q31" s="17">
        <f t="shared" si="8"/>
        <v>19</v>
      </c>
      <c r="R31" s="17" t="str">
        <f ca="1">IFERROR(__xludf.DUMMYFUNCTION("IFERROR(VLOOKUP($B$2,IMPORTRANGE(""https://docs.google.com/spreadsheets/d/1KiWZV1ko8G7lnRucBRBd29jj3Be6ltMfljMDqzOkQmI/edit#gid=1381463014"",""Lookup!A:F""),6,FALSE),"""")"),"")</f>
        <v/>
      </c>
      <c r="S31" s="48">
        <v>1.4848484848484851</v>
      </c>
      <c r="T31" s="48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1" s="49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1" s="54" t="str">
        <f ca="1">IFERROR(__xludf.DUMMYFUNCTION("IFERROR(VLOOKUP($B$2,IMPORTRANGE(""https://docs.google.com/spreadsheets/d/1KiWZV1ko8G7lnRucBRBd29jj3Be6ltMfljMDqzOkQmI/edit#gid=1381463014"",""Lookup!A:D""),2,FALSE),"""")"),"")</f>
        <v/>
      </c>
      <c r="W31" s="48">
        <v>0</v>
      </c>
      <c r="X31" s="48">
        <f t="shared" si="9"/>
        <v>0</v>
      </c>
      <c r="Y31" s="48">
        <f t="shared" si="10"/>
        <v>0</v>
      </c>
      <c r="Z31" s="48">
        <v>0</v>
      </c>
      <c r="AA31" s="48" t="s">
        <v>57</v>
      </c>
      <c r="AB31" s="51">
        <f t="shared" si="11"/>
        <v>-0.69</v>
      </c>
      <c r="AC31" s="48">
        <v>2.481111111111111E-2</v>
      </c>
      <c r="AD31" s="48">
        <f t="shared" si="12"/>
        <v>-0.71902599999999994</v>
      </c>
      <c r="AE31" s="48">
        <v>-4.25</v>
      </c>
      <c r="AF31" s="48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Info!B2:BZ7000""),36,false)),"""")*-1"),-3.483760259375)</f>
        <v>-3.4837602593749999</v>
      </c>
      <c r="AG31" s="48">
        <v>0</v>
      </c>
    </row>
    <row r="32" spans="1:33" ht="15.75" customHeight="1" x14ac:dyDescent="0.2">
      <c r="A32" s="13"/>
      <c r="B32" s="13"/>
      <c r="C32" s="24"/>
      <c r="D32" s="15"/>
      <c r="E32" s="15"/>
      <c r="F32" s="14"/>
      <c r="G32" s="14"/>
      <c r="H32" s="14"/>
      <c r="I32" s="15"/>
      <c r="J32" s="15"/>
      <c r="K32" s="15"/>
      <c r="L32" s="15"/>
      <c r="M32" s="16"/>
      <c r="N32" s="15"/>
      <c r="O32" s="15"/>
      <c r="P32" s="15"/>
      <c r="Q32" s="15"/>
      <c r="R32" s="15"/>
      <c r="S32" s="18"/>
      <c r="T32" s="13"/>
      <c r="U32" s="19"/>
      <c r="V32" s="1"/>
      <c r="W32" s="13"/>
      <c r="X32" s="13"/>
      <c r="Y32" s="13"/>
      <c r="Z32" s="13"/>
      <c r="AA32" s="13"/>
      <c r="AB32" s="13"/>
      <c r="AC32" s="13"/>
      <c r="AD32" s="13"/>
      <c r="AE32" s="20"/>
      <c r="AF32" s="20"/>
      <c r="AG32" s="20"/>
    </row>
    <row r="33" spans="1:33" ht="15.75" customHeight="1" x14ac:dyDescent="0.2">
      <c r="A33" s="13"/>
      <c r="B33" s="13"/>
      <c r="C33" s="24"/>
      <c r="D33" s="15"/>
      <c r="E33" s="15"/>
      <c r="F33" s="14"/>
      <c r="G33" s="14"/>
      <c r="H33" s="14"/>
      <c r="I33" s="15"/>
      <c r="J33" s="15"/>
      <c r="K33" s="15"/>
      <c r="L33" s="15"/>
      <c r="M33" s="16"/>
      <c r="N33" s="15"/>
      <c r="O33" s="15"/>
      <c r="P33" s="15"/>
      <c r="Q33" s="15"/>
      <c r="R33" s="15"/>
      <c r="S33" s="18"/>
      <c r="T33" s="13"/>
      <c r="U33" s="19"/>
      <c r="V33" s="1"/>
      <c r="W33" s="13"/>
      <c r="X33" s="13"/>
      <c r="Y33" s="13"/>
      <c r="Z33" s="13"/>
      <c r="AA33" s="13"/>
      <c r="AB33" s="13"/>
      <c r="AC33" s="13"/>
      <c r="AD33" s="13"/>
      <c r="AE33" s="20"/>
      <c r="AF33" s="20"/>
      <c r="AG33" s="20"/>
    </row>
    <row r="34" spans="1:33" ht="15.75" customHeight="1" x14ac:dyDescent="0.2">
      <c r="A34" s="13"/>
      <c r="B34" s="13"/>
      <c r="C34" s="24"/>
      <c r="D34" s="15"/>
      <c r="E34" s="15"/>
      <c r="F34" s="14"/>
      <c r="G34" s="14"/>
      <c r="H34" s="14"/>
      <c r="I34" s="15"/>
      <c r="J34" s="15"/>
      <c r="K34" s="15"/>
      <c r="L34" s="15"/>
      <c r="M34" s="16"/>
      <c r="N34" s="15"/>
      <c r="O34" s="15"/>
      <c r="P34" s="15"/>
      <c r="Q34" s="15"/>
      <c r="R34" s="15"/>
      <c r="S34" s="18"/>
      <c r="T34" s="13"/>
      <c r="U34" s="19"/>
      <c r="V34" s="1"/>
      <c r="W34" s="13"/>
      <c r="X34" s="13"/>
      <c r="Y34" s="13"/>
      <c r="Z34" s="13"/>
      <c r="AA34" s="13"/>
      <c r="AB34" s="13"/>
      <c r="AC34" s="13"/>
      <c r="AD34" s="13"/>
      <c r="AE34" s="20"/>
      <c r="AF34" s="20"/>
      <c r="AG34" s="20"/>
    </row>
    <row r="35" spans="1:33" ht="15.75" customHeight="1" x14ac:dyDescent="0.2">
      <c r="A35" s="13"/>
      <c r="B35" s="13"/>
      <c r="C35" s="24"/>
      <c r="D35" s="15"/>
      <c r="E35" s="15"/>
      <c r="F35" s="14"/>
      <c r="G35" s="14"/>
      <c r="H35" s="14"/>
      <c r="I35" s="15"/>
      <c r="J35" s="15"/>
      <c r="K35" s="15"/>
      <c r="L35" s="15"/>
      <c r="M35" s="16"/>
      <c r="N35" s="15"/>
      <c r="O35" s="15"/>
      <c r="P35" s="15"/>
      <c r="Q35" s="15"/>
      <c r="R35" s="15"/>
      <c r="S35" s="18"/>
      <c r="T35" s="13"/>
      <c r="U35" s="19"/>
      <c r="V35" s="1"/>
      <c r="W35" s="13"/>
      <c r="X35" s="13"/>
      <c r="Y35" s="13"/>
      <c r="Z35" s="13"/>
      <c r="AA35" s="13"/>
      <c r="AB35" s="13"/>
      <c r="AC35" s="13"/>
      <c r="AD35" s="13"/>
      <c r="AE35" s="20"/>
      <c r="AF35" s="20"/>
      <c r="AG35" s="20"/>
    </row>
    <row r="36" spans="1:33" ht="15.75" customHeight="1" x14ac:dyDescent="0.2">
      <c r="A36" s="13"/>
      <c r="B36" s="13"/>
      <c r="C36" s="24"/>
      <c r="D36" s="15"/>
      <c r="E36" s="15"/>
      <c r="F36" s="14"/>
      <c r="G36" s="14"/>
      <c r="H36" s="14"/>
      <c r="I36" s="15"/>
      <c r="J36" s="15"/>
      <c r="K36" s="15"/>
      <c r="L36" s="15"/>
      <c r="M36" s="16"/>
      <c r="N36" s="15"/>
      <c r="O36" s="15"/>
      <c r="P36" s="15"/>
      <c r="Q36" s="15"/>
      <c r="R36" s="15"/>
      <c r="S36" s="18"/>
      <c r="T36" s="13"/>
      <c r="U36" s="19"/>
      <c r="V36" s="1"/>
      <c r="W36" s="13"/>
      <c r="X36" s="13"/>
      <c r="Y36" s="13"/>
      <c r="Z36" s="13"/>
      <c r="AA36" s="13"/>
      <c r="AB36" s="13"/>
      <c r="AC36" s="13"/>
      <c r="AD36" s="13"/>
      <c r="AE36" s="20"/>
      <c r="AF36" s="20"/>
      <c r="AG36" s="20"/>
    </row>
    <row r="37" spans="1:33" ht="15.75" customHeight="1" x14ac:dyDescent="0.2">
      <c r="A37" s="13"/>
      <c r="B37" s="13"/>
      <c r="C37" s="24"/>
      <c r="D37" s="15"/>
      <c r="E37" s="15"/>
      <c r="F37" s="14"/>
      <c r="G37" s="14"/>
      <c r="H37" s="14"/>
      <c r="I37" s="15"/>
      <c r="J37" s="15"/>
      <c r="K37" s="15"/>
      <c r="L37" s="15"/>
      <c r="M37" s="16"/>
      <c r="N37" s="15"/>
      <c r="O37" s="15"/>
      <c r="P37" s="15"/>
      <c r="Q37" s="15"/>
      <c r="R37" s="15"/>
      <c r="S37" s="18"/>
      <c r="T37" s="13"/>
      <c r="U37" s="19"/>
      <c r="V37" s="1"/>
      <c r="W37" s="13"/>
      <c r="X37" s="13"/>
      <c r="Y37" s="13"/>
      <c r="Z37" s="13"/>
      <c r="AA37" s="13"/>
      <c r="AB37" s="13"/>
      <c r="AC37" s="13"/>
      <c r="AD37" s="13"/>
      <c r="AE37" s="20"/>
      <c r="AF37" s="20"/>
      <c r="AG37" s="20"/>
    </row>
    <row r="38" spans="1:33" ht="15.75" customHeight="1" x14ac:dyDescent="0.2">
      <c r="A38" s="13"/>
      <c r="B38" s="13"/>
      <c r="C38" s="24"/>
      <c r="D38" s="15"/>
      <c r="E38" s="15"/>
      <c r="F38" s="14"/>
      <c r="G38" s="14"/>
      <c r="H38" s="14"/>
      <c r="I38" s="15"/>
      <c r="J38" s="15"/>
      <c r="K38" s="15"/>
      <c r="L38" s="15"/>
      <c r="M38" s="16"/>
      <c r="N38" s="15"/>
      <c r="O38" s="15"/>
      <c r="P38" s="15"/>
      <c r="Q38" s="15"/>
      <c r="R38" s="15"/>
      <c r="S38" s="18"/>
      <c r="T38" s="13"/>
      <c r="U38" s="19"/>
      <c r="V38" s="1"/>
      <c r="W38" s="13"/>
      <c r="X38" s="13"/>
      <c r="Y38" s="13"/>
      <c r="Z38" s="13"/>
      <c r="AA38" s="13"/>
      <c r="AB38" s="13"/>
      <c r="AC38" s="13"/>
      <c r="AD38" s="13"/>
      <c r="AE38" s="20"/>
      <c r="AF38" s="20"/>
      <c r="AG38" s="20"/>
    </row>
    <row r="39" spans="1:33" ht="15.75" customHeight="1" x14ac:dyDescent="0.2">
      <c r="A39" s="13"/>
      <c r="B39" s="13"/>
      <c r="C39" s="24"/>
      <c r="D39" s="15"/>
      <c r="E39" s="15"/>
      <c r="F39" s="14"/>
      <c r="G39" s="14"/>
      <c r="H39" s="14"/>
      <c r="I39" s="15"/>
      <c r="J39" s="15"/>
      <c r="K39" s="15"/>
      <c r="L39" s="15"/>
      <c r="M39" s="16"/>
      <c r="N39" s="15"/>
      <c r="O39" s="15"/>
      <c r="P39" s="15"/>
      <c r="Q39" s="15"/>
      <c r="R39" s="15"/>
      <c r="S39" s="18"/>
      <c r="T39" s="13"/>
      <c r="U39" s="19"/>
      <c r="V39" s="1"/>
      <c r="W39" s="13"/>
      <c r="X39" s="13"/>
      <c r="Y39" s="13"/>
      <c r="Z39" s="13"/>
      <c r="AA39" s="13"/>
      <c r="AB39" s="13"/>
      <c r="AC39" s="13"/>
      <c r="AD39" s="13"/>
      <c r="AE39" s="20"/>
      <c r="AF39" s="20"/>
      <c r="AG39" s="20"/>
    </row>
    <row r="40" spans="1:33" ht="15.75" customHeight="1" x14ac:dyDescent="0.2">
      <c r="A40" s="13"/>
      <c r="B40" s="13"/>
      <c r="C40" s="24"/>
      <c r="D40" s="15"/>
      <c r="E40" s="15"/>
      <c r="F40" s="14"/>
      <c r="G40" s="14"/>
      <c r="H40" s="14"/>
      <c r="I40" s="15"/>
      <c r="J40" s="15"/>
      <c r="K40" s="15"/>
      <c r="L40" s="15"/>
      <c r="M40" s="16"/>
      <c r="N40" s="15"/>
      <c r="O40" s="15"/>
      <c r="P40" s="15"/>
      <c r="Q40" s="15"/>
      <c r="R40" s="15"/>
      <c r="S40" s="18"/>
      <c r="T40" s="13"/>
      <c r="U40" s="19"/>
      <c r="V40" s="1"/>
      <c r="W40" s="13"/>
      <c r="X40" s="13"/>
      <c r="Y40" s="13"/>
      <c r="Z40" s="13"/>
      <c r="AA40" s="13"/>
      <c r="AB40" s="13"/>
      <c r="AC40" s="13"/>
      <c r="AD40" s="13"/>
      <c r="AE40" s="20"/>
      <c r="AF40" s="20"/>
      <c r="AG40" s="20"/>
    </row>
    <row r="41" spans="1:33" ht="15.75" customHeight="1" x14ac:dyDescent="0.2">
      <c r="A41" s="13"/>
      <c r="B41" s="13"/>
      <c r="C41" s="24"/>
      <c r="D41" s="15"/>
      <c r="E41" s="15"/>
      <c r="F41" s="14"/>
      <c r="G41" s="14"/>
      <c r="H41" s="14"/>
      <c r="I41" s="15"/>
      <c r="J41" s="15"/>
      <c r="K41" s="15"/>
      <c r="L41" s="15"/>
      <c r="M41" s="16"/>
      <c r="N41" s="15"/>
      <c r="O41" s="15"/>
      <c r="P41" s="15"/>
      <c r="Q41" s="15"/>
      <c r="R41" s="15"/>
      <c r="S41" s="18"/>
      <c r="T41" s="13"/>
      <c r="U41" s="19"/>
      <c r="V41" s="1"/>
      <c r="W41" s="13"/>
      <c r="X41" s="13"/>
      <c r="Y41" s="13"/>
      <c r="Z41" s="13"/>
      <c r="AA41" s="13"/>
      <c r="AB41" s="13"/>
      <c r="AC41" s="13"/>
      <c r="AD41" s="13"/>
      <c r="AE41" s="20"/>
      <c r="AF41" s="20"/>
      <c r="AG41" s="20"/>
    </row>
    <row r="42" spans="1:33" ht="15.75" customHeight="1" x14ac:dyDescent="0.2">
      <c r="A42" s="13"/>
      <c r="B42" s="13"/>
      <c r="C42" s="24"/>
      <c r="D42" s="15"/>
      <c r="E42" s="15"/>
      <c r="F42" s="14"/>
      <c r="G42" s="14"/>
      <c r="H42" s="14"/>
      <c r="I42" s="15"/>
      <c r="J42" s="15"/>
      <c r="K42" s="15"/>
      <c r="L42" s="15"/>
      <c r="M42" s="16"/>
      <c r="N42" s="15"/>
      <c r="O42" s="15"/>
      <c r="P42" s="15"/>
      <c r="Q42" s="15"/>
      <c r="R42" s="15"/>
      <c r="S42" s="18"/>
      <c r="T42" s="13"/>
      <c r="U42" s="19"/>
      <c r="V42" s="1"/>
      <c r="W42" s="13"/>
      <c r="X42" s="13"/>
      <c r="Y42" s="13"/>
      <c r="Z42" s="13"/>
      <c r="AA42" s="13"/>
      <c r="AB42" s="13"/>
      <c r="AC42" s="13"/>
      <c r="AD42" s="13"/>
      <c r="AE42" s="20"/>
      <c r="AF42" s="20"/>
      <c r="AG42" s="20"/>
    </row>
    <row r="43" spans="1:33" ht="15.75" customHeight="1" x14ac:dyDescent="0.2">
      <c r="A43" s="13"/>
      <c r="B43" s="13"/>
      <c r="C43" s="24"/>
      <c r="D43" s="15"/>
      <c r="E43" s="15"/>
      <c r="F43" s="14"/>
      <c r="G43" s="14"/>
      <c r="H43" s="14"/>
      <c r="I43" s="15"/>
      <c r="J43" s="15"/>
      <c r="K43" s="15"/>
      <c r="L43" s="15"/>
      <c r="M43" s="16"/>
      <c r="N43" s="15"/>
      <c r="O43" s="15"/>
      <c r="P43" s="15"/>
      <c r="Q43" s="15"/>
      <c r="R43" s="15"/>
      <c r="S43" s="18"/>
      <c r="T43" s="13"/>
      <c r="U43" s="19"/>
      <c r="V43" s="1"/>
      <c r="W43" s="13"/>
      <c r="X43" s="13"/>
      <c r="Y43" s="13"/>
      <c r="Z43" s="13"/>
      <c r="AA43" s="13"/>
      <c r="AB43" s="13"/>
      <c r="AC43" s="13"/>
      <c r="AD43" s="13"/>
      <c r="AE43" s="20"/>
      <c r="AF43" s="20"/>
      <c r="AG43" s="20"/>
    </row>
    <row r="44" spans="1:33" ht="15.75" customHeight="1" x14ac:dyDescent="0.2">
      <c r="A44" s="13"/>
      <c r="B44" s="13"/>
      <c r="C44" s="24"/>
      <c r="D44" s="15"/>
      <c r="E44" s="15"/>
      <c r="F44" s="14"/>
      <c r="G44" s="14"/>
      <c r="H44" s="14"/>
      <c r="I44" s="15"/>
      <c r="J44" s="15"/>
      <c r="K44" s="15"/>
      <c r="L44" s="15"/>
      <c r="M44" s="16"/>
      <c r="N44" s="15"/>
      <c r="O44" s="15"/>
      <c r="P44" s="15"/>
      <c r="Q44" s="15"/>
      <c r="R44" s="15"/>
      <c r="S44" s="18"/>
      <c r="T44" s="13"/>
      <c r="U44" s="19"/>
      <c r="V44" s="1"/>
      <c r="W44" s="13"/>
      <c r="X44" s="13"/>
      <c r="Y44" s="13"/>
      <c r="Z44" s="13"/>
      <c r="AA44" s="13"/>
      <c r="AB44" s="13"/>
      <c r="AC44" s="13"/>
      <c r="AD44" s="13"/>
      <c r="AE44" s="20"/>
      <c r="AF44" s="20"/>
      <c r="AG44" s="20"/>
    </row>
    <row r="45" spans="1:33" ht="15.75" customHeight="1" x14ac:dyDescent="0.2">
      <c r="A45" s="13"/>
      <c r="B45" s="13"/>
      <c r="C45" s="24"/>
      <c r="D45" s="15"/>
      <c r="E45" s="15"/>
      <c r="F45" s="14"/>
      <c r="G45" s="14"/>
      <c r="H45" s="14"/>
      <c r="I45" s="15"/>
      <c r="J45" s="15"/>
      <c r="K45" s="15"/>
      <c r="L45" s="15"/>
      <c r="M45" s="16"/>
      <c r="N45" s="15"/>
      <c r="O45" s="15"/>
      <c r="P45" s="15"/>
      <c r="Q45" s="15"/>
      <c r="R45" s="15"/>
      <c r="S45" s="18"/>
      <c r="T45" s="13"/>
      <c r="U45" s="19"/>
      <c r="V45" s="1"/>
      <c r="W45" s="13"/>
      <c r="X45" s="13"/>
      <c r="Y45" s="13"/>
      <c r="Z45" s="13"/>
      <c r="AA45" s="13"/>
      <c r="AB45" s="13"/>
      <c r="AC45" s="13"/>
      <c r="AD45" s="13"/>
      <c r="AE45" s="20"/>
      <c r="AF45" s="20"/>
      <c r="AG45" s="20"/>
    </row>
    <row r="46" spans="1:33" ht="15.75" customHeight="1" x14ac:dyDescent="0.2">
      <c r="A46" s="13"/>
      <c r="B46" s="13"/>
      <c r="C46" s="24"/>
      <c r="D46" s="15"/>
      <c r="E46" s="15"/>
      <c r="F46" s="14"/>
      <c r="G46" s="14"/>
      <c r="H46" s="14"/>
      <c r="I46" s="15"/>
      <c r="J46" s="15"/>
      <c r="K46" s="15"/>
      <c r="L46" s="15"/>
      <c r="M46" s="16"/>
      <c r="N46" s="15"/>
      <c r="O46" s="15"/>
      <c r="P46" s="15"/>
      <c r="Q46" s="15"/>
      <c r="R46" s="15"/>
      <c r="S46" s="18"/>
      <c r="T46" s="13"/>
      <c r="U46" s="19"/>
      <c r="V46" s="1"/>
      <c r="W46" s="13"/>
      <c r="X46" s="13"/>
      <c r="Y46" s="13"/>
      <c r="Z46" s="13"/>
      <c r="AA46" s="13"/>
      <c r="AB46" s="13"/>
      <c r="AC46" s="13"/>
      <c r="AD46" s="13"/>
      <c r="AE46" s="20"/>
      <c r="AF46" s="20"/>
      <c r="AG46" s="20"/>
    </row>
    <row r="47" spans="1:33" ht="15.75" customHeight="1" x14ac:dyDescent="0.2">
      <c r="A47" s="13"/>
      <c r="B47" s="13"/>
      <c r="C47" s="24"/>
      <c r="D47" s="15"/>
      <c r="E47" s="15"/>
      <c r="F47" s="14"/>
      <c r="G47" s="14"/>
      <c r="H47" s="14"/>
      <c r="I47" s="15"/>
      <c r="J47" s="15"/>
      <c r="K47" s="15"/>
      <c r="L47" s="15"/>
      <c r="M47" s="16"/>
      <c r="N47" s="15"/>
      <c r="O47" s="15"/>
      <c r="P47" s="15"/>
      <c r="Q47" s="15"/>
      <c r="R47" s="15"/>
      <c r="S47" s="18"/>
      <c r="T47" s="13"/>
      <c r="U47" s="19"/>
      <c r="V47" s="1"/>
      <c r="W47" s="13"/>
      <c r="X47" s="13"/>
      <c r="Y47" s="13"/>
      <c r="Z47" s="13"/>
      <c r="AA47" s="13"/>
      <c r="AB47" s="13"/>
      <c r="AC47" s="13"/>
      <c r="AD47" s="13"/>
      <c r="AE47" s="20"/>
      <c r="AF47" s="20"/>
      <c r="AG47" s="20"/>
    </row>
    <row r="48" spans="1:33" ht="15.75" customHeight="1" x14ac:dyDescent="0.2">
      <c r="A48" s="13"/>
      <c r="B48" s="13"/>
      <c r="C48" s="24"/>
      <c r="D48" s="15"/>
      <c r="E48" s="15"/>
      <c r="F48" s="14"/>
      <c r="G48" s="14"/>
      <c r="H48" s="14"/>
      <c r="I48" s="15"/>
      <c r="J48" s="15"/>
      <c r="K48" s="15"/>
      <c r="L48" s="15"/>
      <c r="M48" s="16"/>
      <c r="N48" s="15"/>
      <c r="O48" s="15"/>
      <c r="P48" s="15"/>
      <c r="Q48" s="15"/>
      <c r="R48" s="15"/>
      <c r="S48" s="18"/>
      <c r="T48" s="13"/>
      <c r="U48" s="19"/>
      <c r="V48" s="1"/>
      <c r="W48" s="13"/>
      <c r="X48" s="13"/>
      <c r="Y48" s="13"/>
      <c r="Z48" s="13"/>
      <c r="AA48" s="13"/>
      <c r="AB48" s="13"/>
      <c r="AC48" s="13"/>
      <c r="AD48" s="13"/>
      <c r="AE48" s="20"/>
      <c r="AF48" s="20"/>
      <c r="AG48" s="20"/>
    </row>
    <row r="49" spans="1:33" ht="15.75" customHeight="1" x14ac:dyDescent="0.2">
      <c r="A49" s="13"/>
      <c r="B49" s="13"/>
      <c r="C49" s="24"/>
      <c r="D49" s="15"/>
      <c r="E49" s="15"/>
      <c r="F49" s="14"/>
      <c r="G49" s="14"/>
      <c r="H49" s="14"/>
      <c r="I49" s="15"/>
      <c r="J49" s="15"/>
      <c r="K49" s="15"/>
      <c r="L49" s="15"/>
      <c r="M49" s="16"/>
      <c r="N49" s="15"/>
      <c r="O49" s="15"/>
      <c r="P49" s="15"/>
      <c r="Q49" s="15"/>
      <c r="R49" s="15"/>
      <c r="S49" s="18"/>
      <c r="T49" s="13"/>
      <c r="U49" s="19"/>
      <c r="V49" s="1"/>
      <c r="W49" s="13"/>
      <c r="X49" s="13"/>
      <c r="Y49" s="13"/>
      <c r="Z49" s="13"/>
      <c r="AA49" s="13"/>
      <c r="AB49" s="13"/>
      <c r="AC49" s="13"/>
      <c r="AD49" s="13"/>
      <c r="AE49" s="20"/>
      <c r="AF49" s="20"/>
      <c r="AG49" s="20"/>
    </row>
    <row r="50" spans="1:33" ht="15.75" customHeight="1" x14ac:dyDescent="0.2">
      <c r="A50" s="13"/>
      <c r="B50" s="13"/>
      <c r="C50" s="24"/>
      <c r="D50" s="15"/>
      <c r="E50" s="15"/>
      <c r="F50" s="14"/>
      <c r="G50" s="14"/>
      <c r="H50" s="14"/>
      <c r="I50" s="15"/>
      <c r="J50" s="15"/>
      <c r="K50" s="15"/>
      <c r="L50" s="15"/>
      <c r="M50" s="16"/>
      <c r="N50" s="15"/>
      <c r="O50" s="15"/>
      <c r="P50" s="15"/>
      <c r="Q50" s="15"/>
      <c r="R50" s="15"/>
      <c r="S50" s="18"/>
      <c r="T50" s="13"/>
      <c r="U50" s="19"/>
      <c r="V50" s="1"/>
      <c r="W50" s="13"/>
      <c r="X50" s="13"/>
      <c r="Y50" s="13"/>
      <c r="Z50" s="13"/>
      <c r="AA50" s="13"/>
      <c r="AB50" s="13"/>
      <c r="AC50" s="13"/>
      <c r="AD50" s="13"/>
      <c r="AE50" s="20"/>
      <c r="AF50" s="20"/>
      <c r="AG50" s="20"/>
    </row>
    <row r="51" spans="1:33" ht="15.75" customHeight="1" x14ac:dyDescent="0.2">
      <c r="A51" s="13"/>
      <c r="B51" s="13"/>
      <c r="C51" s="24"/>
      <c r="D51" s="15"/>
      <c r="E51" s="15"/>
      <c r="F51" s="14"/>
      <c r="G51" s="14"/>
      <c r="H51" s="14"/>
      <c r="I51" s="15"/>
      <c r="J51" s="15"/>
      <c r="K51" s="15"/>
      <c r="L51" s="15"/>
      <c r="M51" s="16"/>
      <c r="N51" s="15"/>
      <c r="O51" s="15"/>
      <c r="P51" s="15"/>
      <c r="Q51" s="15"/>
      <c r="R51" s="15"/>
      <c r="S51" s="18"/>
      <c r="T51" s="13"/>
      <c r="U51" s="19"/>
      <c r="V51" s="1"/>
      <c r="W51" s="13"/>
      <c r="X51" s="13"/>
      <c r="Y51" s="13"/>
      <c r="Z51" s="13"/>
      <c r="AA51" s="13"/>
      <c r="AB51" s="13"/>
      <c r="AC51" s="13"/>
      <c r="AD51" s="13"/>
      <c r="AE51" s="20"/>
      <c r="AF51" s="20"/>
      <c r="AG51" s="20"/>
    </row>
    <row r="52" spans="1:33" ht="15.75" customHeight="1" x14ac:dyDescent="0.2">
      <c r="A52" s="13"/>
      <c r="B52" s="13"/>
      <c r="C52" s="24"/>
      <c r="D52" s="15"/>
      <c r="E52" s="15"/>
      <c r="F52" s="14"/>
      <c r="G52" s="14"/>
      <c r="H52" s="14"/>
      <c r="I52" s="15"/>
      <c r="J52" s="15"/>
      <c r="K52" s="15"/>
      <c r="L52" s="15"/>
      <c r="M52" s="16"/>
      <c r="N52" s="15"/>
      <c r="O52" s="15"/>
      <c r="P52" s="15"/>
      <c r="Q52" s="15"/>
      <c r="R52" s="15"/>
      <c r="S52" s="18"/>
      <c r="T52" s="13"/>
      <c r="U52" s="19"/>
      <c r="V52" s="1"/>
      <c r="W52" s="13"/>
      <c r="X52" s="13"/>
      <c r="Y52" s="13"/>
      <c r="Z52" s="13"/>
      <c r="AA52" s="13"/>
      <c r="AB52" s="13"/>
      <c r="AC52" s="13"/>
      <c r="AD52" s="13"/>
      <c r="AE52" s="20"/>
      <c r="AF52" s="20"/>
      <c r="AG52" s="20"/>
    </row>
    <row r="53" spans="1:33" ht="15.75" customHeight="1" x14ac:dyDescent="0.2">
      <c r="A53" s="13"/>
      <c r="B53" s="13"/>
      <c r="C53" s="24"/>
      <c r="D53" s="15"/>
      <c r="E53" s="15"/>
      <c r="F53" s="14"/>
      <c r="G53" s="14"/>
      <c r="H53" s="14"/>
      <c r="I53" s="15"/>
      <c r="J53" s="15"/>
      <c r="K53" s="15"/>
      <c r="L53" s="15"/>
      <c r="M53" s="16"/>
      <c r="N53" s="15"/>
      <c r="O53" s="15"/>
      <c r="P53" s="15"/>
      <c r="Q53" s="15"/>
      <c r="R53" s="15"/>
      <c r="S53" s="18"/>
      <c r="T53" s="13"/>
      <c r="U53" s="19"/>
      <c r="V53" s="1"/>
      <c r="W53" s="13"/>
      <c r="X53" s="13"/>
      <c r="Y53" s="13"/>
      <c r="Z53" s="13"/>
      <c r="AA53" s="13"/>
      <c r="AB53" s="13"/>
      <c r="AC53" s="13"/>
      <c r="AD53" s="13"/>
      <c r="AE53" s="20"/>
      <c r="AF53" s="20"/>
      <c r="AG53" s="20"/>
    </row>
    <row r="54" spans="1:33" ht="15.75" customHeight="1" x14ac:dyDescent="0.2">
      <c r="A54" s="13"/>
      <c r="B54" s="13"/>
      <c r="C54" s="24"/>
      <c r="D54" s="15"/>
      <c r="E54" s="15"/>
      <c r="F54" s="14"/>
      <c r="G54" s="14"/>
      <c r="H54" s="14"/>
      <c r="I54" s="15"/>
      <c r="J54" s="15"/>
      <c r="K54" s="15"/>
      <c r="L54" s="15"/>
      <c r="M54" s="16"/>
      <c r="N54" s="15"/>
      <c r="O54" s="15"/>
      <c r="P54" s="15"/>
      <c r="Q54" s="15"/>
      <c r="R54" s="15"/>
      <c r="S54" s="18"/>
      <c r="T54" s="13"/>
      <c r="U54" s="19"/>
      <c r="V54" s="1"/>
      <c r="W54" s="13"/>
      <c r="X54" s="13"/>
      <c r="Y54" s="13"/>
      <c r="Z54" s="13"/>
      <c r="AA54" s="13"/>
      <c r="AB54" s="13"/>
      <c r="AC54" s="13"/>
      <c r="AD54" s="13"/>
      <c r="AE54" s="20"/>
      <c r="AF54" s="20"/>
      <c r="AG54" s="20"/>
    </row>
    <row r="55" spans="1:33" ht="15.75" customHeight="1" x14ac:dyDescent="0.2">
      <c r="A55" s="13"/>
      <c r="B55" s="13"/>
      <c r="C55" s="24"/>
      <c r="D55" s="15"/>
      <c r="E55" s="15"/>
      <c r="F55" s="14"/>
      <c r="G55" s="14"/>
      <c r="H55" s="14"/>
      <c r="I55" s="15"/>
      <c r="J55" s="15"/>
      <c r="K55" s="15"/>
      <c r="L55" s="15"/>
      <c r="M55" s="16"/>
      <c r="N55" s="15"/>
      <c r="O55" s="15"/>
      <c r="P55" s="15"/>
      <c r="Q55" s="15"/>
      <c r="R55" s="15"/>
      <c r="S55" s="18"/>
      <c r="T55" s="13"/>
      <c r="U55" s="19"/>
      <c r="V55" s="1"/>
      <c r="W55" s="13"/>
      <c r="X55" s="13"/>
      <c r="Y55" s="13"/>
      <c r="Z55" s="13"/>
      <c r="AA55" s="13"/>
      <c r="AB55" s="13"/>
      <c r="AC55" s="13"/>
      <c r="AD55" s="13"/>
      <c r="AE55" s="20"/>
      <c r="AF55" s="20"/>
      <c r="AG55" s="20"/>
    </row>
    <row r="56" spans="1:33" ht="15.75" customHeight="1" x14ac:dyDescent="0.2">
      <c r="A56" s="13"/>
      <c r="B56" s="13"/>
      <c r="C56" s="24"/>
      <c r="D56" s="15"/>
      <c r="E56" s="15"/>
      <c r="F56" s="14"/>
      <c r="G56" s="14"/>
      <c r="H56" s="14"/>
      <c r="I56" s="15"/>
      <c r="J56" s="15"/>
      <c r="K56" s="15"/>
      <c r="L56" s="15"/>
      <c r="M56" s="16"/>
      <c r="N56" s="15"/>
      <c r="O56" s="15"/>
      <c r="P56" s="15"/>
      <c r="Q56" s="15"/>
      <c r="R56" s="15"/>
      <c r="S56" s="18"/>
      <c r="T56" s="13"/>
      <c r="U56" s="19"/>
      <c r="V56" s="1"/>
      <c r="W56" s="13"/>
      <c r="X56" s="13"/>
      <c r="Y56" s="13"/>
      <c r="Z56" s="13"/>
      <c r="AA56" s="13"/>
      <c r="AB56" s="13"/>
      <c r="AC56" s="13"/>
      <c r="AD56" s="13"/>
      <c r="AE56" s="20"/>
      <c r="AF56" s="20"/>
      <c r="AG56" s="20"/>
    </row>
    <row r="57" spans="1:33" ht="15.75" customHeight="1" x14ac:dyDescent="0.2">
      <c r="A57" s="13"/>
      <c r="B57" s="13"/>
      <c r="C57" s="24"/>
      <c r="D57" s="15"/>
      <c r="E57" s="15"/>
      <c r="F57" s="14"/>
      <c r="G57" s="14"/>
      <c r="H57" s="14"/>
      <c r="I57" s="15"/>
      <c r="J57" s="15"/>
      <c r="K57" s="15"/>
      <c r="L57" s="15"/>
      <c r="M57" s="16"/>
      <c r="N57" s="15"/>
      <c r="O57" s="15"/>
      <c r="P57" s="15"/>
      <c r="Q57" s="15"/>
      <c r="R57" s="15"/>
      <c r="S57" s="18"/>
      <c r="T57" s="13"/>
      <c r="U57" s="19"/>
      <c r="V57" s="1"/>
      <c r="W57" s="13"/>
      <c r="X57" s="13"/>
      <c r="Y57" s="13"/>
      <c r="Z57" s="13"/>
      <c r="AA57" s="13"/>
      <c r="AB57" s="13"/>
      <c r="AC57" s="13"/>
      <c r="AD57" s="13"/>
      <c r="AE57" s="20"/>
      <c r="AF57" s="20"/>
      <c r="AG57" s="20"/>
    </row>
    <row r="58" spans="1:33" ht="15.75" customHeight="1" x14ac:dyDescent="0.2">
      <c r="A58" s="13"/>
      <c r="B58" s="13"/>
      <c r="C58" s="24"/>
      <c r="D58" s="15"/>
      <c r="E58" s="15"/>
      <c r="F58" s="14"/>
      <c r="G58" s="14"/>
      <c r="H58" s="14"/>
      <c r="I58" s="15"/>
      <c r="J58" s="15"/>
      <c r="K58" s="15"/>
      <c r="L58" s="15"/>
      <c r="M58" s="16"/>
      <c r="N58" s="15"/>
      <c r="O58" s="15"/>
      <c r="P58" s="15"/>
      <c r="Q58" s="15"/>
      <c r="R58" s="15"/>
      <c r="S58" s="18"/>
      <c r="T58" s="13"/>
      <c r="U58" s="19"/>
      <c r="V58" s="1"/>
      <c r="W58" s="13"/>
      <c r="X58" s="13"/>
      <c r="Y58" s="13"/>
      <c r="Z58" s="13"/>
      <c r="AA58" s="13"/>
      <c r="AB58" s="13"/>
      <c r="AC58" s="13"/>
      <c r="AD58" s="13"/>
      <c r="AE58" s="20"/>
      <c r="AF58" s="20"/>
      <c r="AG58" s="20"/>
    </row>
    <row r="59" spans="1:33" ht="15.75" customHeight="1" x14ac:dyDescent="0.2">
      <c r="A59" s="13"/>
      <c r="B59" s="13"/>
      <c r="C59" s="24"/>
      <c r="D59" s="15"/>
      <c r="E59" s="15"/>
      <c r="F59" s="14"/>
      <c r="G59" s="14"/>
      <c r="H59" s="14"/>
      <c r="I59" s="15"/>
      <c r="J59" s="15"/>
      <c r="K59" s="15"/>
      <c r="L59" s="15"/>
      <c r="M59" s="16"/>
      <c r="N59" s="15"/>
      <c r="O59" s="15"/>
      <c r="P59" s="15"/>
      <c r="Q59" s="15"/>
      <c r="R59" s="15"/>
      <c r="S59" s="18"/>
      <c r="T59" s="13"/>
      <c r="U59" s="19"/>
      <c r="V59" s="1"/>
      <c r="W59" s="13"/>
      <c r="X59" s="13"/>
      <c r="Y59" s="13"/>
      <c r="Z59" s="13"/>
      <c r="AA59" s="13"/>
      <c r="AB59" s="13"/>
      <c r="AC59" s="13"/>
      <c r="AD59" s="13"/>
      <c r="AE59" s="20"/>
      <c r="AF59" s="20"/>
      <c r="AG59" s="20"/>
    </row>
    <row r="60" spans="1:33" ht="15.75" customHeight="1" x14ac:dyDescent="0.2">
      <c r="A60" s="13"/>
      <c r="B60" s="13"/>
      <c r="C60" s="24"/>
      <c r="D60" s="15"/>
      <c r="E60" s="15"/>
      <c r="F60" s="14"/>
      <c r="G60" s="14"/>
      <c r="H60" s="14"/>
      <c r="I60" s="15"/>
      <c r="J60" s="15"/>
      <c r="K60" s="15"/>
      <c r="L60" s="15"/>
      <c r="M60" s="16"/>
      <c r="N60" s="15"/>
      <c r="O60" s="15"/>
      <c r="P60" s="15"/>
      <c r="Q60" s="15"/>
      <c r="R60" s="15"/>
      <c r="S60" s="18"/>
      <c r="T60" s="13"/>
      <c r="U60" s="19"/>
      <c r="V60" s="1"/>
      <c r="W60" s="13"/>
      <c r="X60" s="13"/>
      <c r="Y60" s="13"/>
      <c r="Z60" s="13"/>
      <c r="AA60" s="13"/>
      <c r="AB60" s="13"/>
      <c r="AC60" s="13"/>
      <c r="AD60" s="13"/>
      <c r="AE60" s="20"/>
      <c r="AF60" s="20"/>
      <c r="AG60" s="20"/>
    </row>
    <row r="61" spans="1:33" ht="15.75" customHeight="1" x14ac:dyDescent="0.2">
      <c r="A61" s="13"/>
      <c r="B61" s="13"/>
      <c r="C61" s="24"/>
      <c r="D61" s="15"/>
      <c r="E61" s="15"/>
      <c r="F61" s="14"/>
      <c r="G61" s="14"/>
      <c r="H61" s="14"/>
      <c r="I61" s="15"/>
      <c r="J61" s="15"/>
      <c r="K61" s="15"/>
      <c r="L61" s="15"/>
      <c r="M61" s="16"/>
      <c r="N61" s="15"/>
      <c r="O61" s="15"/>
      <c r="P61" s="15"/>
      <c r="Q61" s="15"/>
      <c r="R61" s="15"/>
      <c r="S61" s="18"/>
      <c r="T61" s="13"/>
      <c r="U61" s="19"/>
      <c r="V61" s="1"/>
      <c r="W61" s="13"/>
      <c r="X61" s="13"/>
      <c r="Y61" s="13"/>
      <c r="Z61" s="13"/>
      <c r="AA61" s="13"/>
      <c r="AB61" s="13"/>
      <c r="AC61" s="13"/>
      <c r="AD61" s="13"/>
      <c r="AE61" s="20"/>
      <c r="AF61" s="20"/>
      <c r="AG61" s="20"/>
    </row>
    <row r="62" spans="1:33" ht="15.75" customHeight="1" x14ac:dyDescent="0.2">
      <c r="A62" s="13"/>
      <c r="B62" s="13"/>
      <c r="C62" s="24"/>
      <c r="D62" s="15"/>
      <c r="E62" s="15"/>
      <c r="F62" s="14"/>
      <c r="G62" s="14"/>
      <c r="H62" s="14"/>
      <c r="I62" s="15"/>
      <c r="J62" s="15"/>
      <c r="K62" s="15"/>
      <c r="L62" s="15"/>
      <c r="M62" s="16"/>
      <c r="N62" s="15"/>
      <c r="O62" s="15"/>
      <c r="P62" s="15"/>
      <c r="Q62" s="15"/>
      <c r="R62" s="15"/>
      <c r="S62" s="18"/>
      <c r="T62" s="13"/>
      <c r="U62" s="19"/>
      <c r="V62" s="1"/>
      <c r="W62" s="13"/>
      <c r="X62" s="13"/>
      <c r="Y62" s="13"/>
      <c r="Z62" s="13"/>
      <c r="AA62" s="13"/>
      <c r="AB62" s="13"/>
      <c r="AC62" s="13"/>
      <c r="AD62" s="13"/>
      <c r="AE62" s="20"/>
      <c r="AF62" s="20"/>
      <c r="AG62" s="20"/>
    </row>
    <row r="63" spans="1:33" ht="15.75" customHeight="1" x14ac:dyDescent="0.2">
      <c r="A63" s="13"/>
      <c r="B63" s="13"/>
      <c r="C63" s="24"/>
      <c r="D63" s="15"/>
      <c r="E63" s="15"/>
      <c r="F63" s="14"/>
      <c r="G63" s="14"/>
      <c r="H63" s="14"/>
      <c r="I63" s="15"/>
      <c r="J63" s="15"/>
      <c r="K63" s="15"/>
      <c r="L63" s="15"/>
      <c r="M63" s="16"/>
      <c r="N63" s="15"/>
      <c r="O63" s="15"/>
      <c r="P63" s="15"/>
      <c r="Q63" s="15"/>
      <c r="R63" s="15"/>
      <c r="S63" s="18"/>
      <c r="T63" s="13"/>
      <c r="U63" s="19"/>
      <c r="V63" s="1"/>
      <c r="W63" s="13"/>
      <c r="X63" s="13"/>
      <c r="Y63" s="13"/>
      <c r="Z63" s="13"/>
      <c r="AA63" s="13"/>
      <c r="AB63" s="13"/>
      <c r="AC63" s="13"/>
      <c r="AD63" s="13"/>
      <c r="AE63" s="20"/>
      <c r="AF63" s="20"/>
      <c r="AG63" s="20"/>
    </row>
    <row r="64" spans="1:33" ht="15.75" customHeight="1" x14ac:dyDescent="0.2">
      <c r="A64" s="13"/>
      <c r="B64" s="13"/>
      <c r="C64" s="24"/>
      <c r="D64" s="15"/>
      <c r="E64" s="15"/>
      <c r="F64" s="14"/>
      <c r="G64" s="14"/>
      <c r="H64" s="14"/>
      <c r="I64" s="15"/>
      <c r="J64" s="15"/>
      <c r="K64" s="15"/>
      <c r="L64" s="15"/>
      <c r="M64" s="16"/>
      <c r="N64" s="15"/>
      <c r="O64" s="15"/>
      <c r="P64" s="15"/>
      <c r="Q64" s="15"/>
      <c r="R64" s="15"/>
      <c r="S64" s="18"/>
      <c r="T64" s="13"/>
      <c r="U64" s="19"/>
      <c r="V64" s="1"/>
      <c r="W64" s="13"/>
      <c r="X64" s="13"/>
      <c r="Y64" s="13"/>
      <c r="Z64" s="13"/>
      <c r="AA64" s="13"/>
      <c r="AB64" s="13"/>
      <c r="AC64" s="13"/>
      <c r="AD64" s="13"/>
      <c r="AE64" s="20"/>
      <c r="AF64" s="20"/>
      <c r="AG64" s="20"/>
    </row>
    <row r="65" spans="1:33" ht="15.75" customHeight="1" x14ac:dyDescent="0.2">
      <c r="A65" s="13"/>
      <c r="B65" s="13"/>
      <c r="C65" s="24"/>
      <c r="D65" s="15"/>
      <c r="E65" s="15"/>
      <c r="F65" s="14"/>
      <c r="G65" s="14"/>
      <c r="H65" s="14"/>
      <c r="I65" s="15"/>
      <c r="J65" s="15"/>
      <c r="K65" s="15"/>
      <c r="L65" s="15"/>
      <c r="M65" s="16"/>
      <c r="N65" s="15"/>
      <c r="O65" s="15"/>
      <c r="P65" s="15"/>
      <c r="Q65" s="15"/>
      <c r="R65" s="15"/>
      <c r="S65" s="18"/>
      <c r="T65" s="13"/>
      <c r="U65" s="19"/>
      <c r="V65" s="1"/>
      <c r="W65" s="13"/>
      <c r="X65" s="13"/>
      <c r="Y65" s="13"/>
      <c r="Z65" s="13"/>
      <c r="AA65" s="13"/>
      <c r="AB65" s="13"/>
      <c r="AC65" s="13"/>
      <c r="AD65" s="13"/>
      <c r="AE65" s="20"/>
      <c r="AF65" s="20"/>
      <c r="AG65" s="20"/>
    </row>
    <row r="66" spans="1:33" ht="15.75" customHeight="1" x14ac:dyDescent="0.2">
      <c r="A66" s="13"/>
      <c r="B66" s="13"/>
      <c r="C66" s="24"/>
      <c r="D66" s="15"/>
      <c r="E66" s="15"/>
      <c r="F66" s="14"/>
      <c r="G66" s="14"/>
      <c r="H66" s="14"/>
      <c r="I66" s="15"/>
      <c r="J66" s="15"/>
      <c r="K66" s="15"/>
      <c r="L66" s="15"/>
      <c r="M66" s="16"/>
      <c r="N66" s="15"/>
      <c r="O66" s="15"/>
      <c r="P66" s="15"/>
      <c r="Q66" s="15"/>
      <c r="R66" s="15"/>
      <c r="S66" s="18"/>
      <c r="T66" s="13"/>
      <c r="U66" s="19"/>
      <c r="V66" s="1"/>
      <c r="W66" s="13"/>
      <c r="X66" s="13"/>
      <c r="Y66" s="13"/>
      <c r="Z66" s="13"/>
      <c r="AA66" s="13"/>
      <c r="AB66" s="13"/>
      <c r="AC66" s="13"/>
      <c r="AD66" s="13"/>
      <c r="AE66" s="20"/>
      <c r="AF66" s="20"/>
      <c r="AG66" s="20"/>
    </row>
    <row r="67" spans="1:33" ht="15.75" customHeight="1" x14ac:dyDescent="0.2">
      <c r="A67" s="13"/>
      <c r="B67" s="13"/>
      <c r="C67" s="24"/>
      <c r="D67" s="15"/>
      <c r="E67" s="15"/>
      <c r="F67" s="14"/>
      <c r="G67" s="14"/>
      <c r="H67" s="14"/>
      <c r="I67" s="15"/>
      <c r="J67" s="15"/>
      <c r="K67" s="15"/>
      <c r="L67" s="15"/>
      <c r="M67" s="16"/>
      <c r="N67" s="15"/>
      <c r="O67" s="15"/>
      <c r="P67" s="15"/>
      <c r="Q67" s="15"/>
      <c r="R67" s="15"/>
      <c r="S67" s="18"/>
      <c r="T67" s="13"/>
      <c r="U67" s="19"/>
      <c r="V67" s="1"/>
      <c r="W67" s="13"/>
      <c r="X67" s="13"/>
      <c r="Y67" s="13"/>
      <c r="Z67" s="13"/>
      <c r="AA67" s="13"/>
      <c r="AB67" s="13"/>
      <c r="AC67" s="13"/>
      <c r="AD67" s="13"/>
      <c r="AE67" s="20"/>
      <c r="AF67" s="20"/>
      <c r="AG67" s="20"/>
    </row>
    <row r="68" spans="1:33" ht="15.75" customHeight="1" x14ac:dyDescent="0.2">
      <c r="A68" s="13"/>
      <c r="B68" s="13"/>
      <c r="C68" s="24"/>
      <c r="D68" s="15"/>
      <c r="E68" s="15"/>
      <c r="F68" s="14"/>
      <c r="G68" s="14"/>
      <c r="H68" s="14"/>
      <c r="I68" s="15"/>
      <c r="J68" s="15"/>
      <c r="K68" s="15"/>
      <c r="L68" s="15"/>
      <c r="M68" s="16"/>
      <c r="N68" s="15"/>
      <c r="O68" s="15"/>
      <c r="P68" s="15"/>
      <c r="Q68" s="15"/>
      <c r="R68" s="15"/>
      <c r="S68" s="18"/>
      <c r="T68" s="13"/>
      <c r="U68" s="19"/>
      <c r="V68" s="1"/>
      <c r="W68" s="13"/>
      <c r="X68" s="13"/>
      <c r="Y68" s="13"/>
      <c r="Z68" s="13"/>
      <c r="AA68" s="13"/>
      <c r="AB68" s="13"/>
      <c r="AC68" s="13"/>
      <c r="AD68" s="13"/>
      <c r="AE68" s="20"/>
      <c r="AF68" s="20"/>
      <c r="AG68" s="20"/>
    </row>
    <row r="69" spans="1:33" ht="15.75" customHeight="1" x14ac:dyDescent="0.2">
      <c r="A69" s="13"/>
      <c r="B69" s="13"/>
      <c r="C69" s="24"/>
      <c r="D69" s="15"/>
      <c r="E69" s="15"/>
      <c r="F69" s="14"/>
      <c r="G69" s="14"/>
      <c r="H69" s="14"/>
      <c r="I69" s="15"/>
      <c r="J69" s="15"/>
      <c r="K69" s="15"/>
      <c r="L69" s="15"/>
      <c r="M69" s="16"/>
      <c r="N69" s="15"/>
      <c r="O69" s="15"/>
      <c r="P69" s="15"/>
      <c r="Q69" s="15"/>
      <c r="R69" s="15"/>
      <c r="S69" s="18"/>
      <c r="T69" s="13"/>
      <c r="U69" s="19"/>
      <c r="V69" s="1"/>
      <c r="W69" s="13"/>
      <c r="X69" s="13"/>
      <c r="Y69" s="13"/>
      <c r="Z69" s="13"/>
      <c r="AA69" s="13"/>
      <c r="AB69" s="13"/>
      <c r="AC69" s="13"/>
      <c r="AD69" s="13"/>
      <c r="AE69" s="20"/>
      <c r="AF69" s="20"/>
      <c r="AG69" s="20"/>
    </row>
    <row r="70" spans="1:33" ht="15.75" customHeight="1" x14ac:dyDescent="0.2">
      <c r="A70" s="13"/>
      <c r="B70" s="13"/>
      <c r="C70" s="24"/>
      <c r="D70" s="15"/>
      <c r="E70" s="15"/>
      <c r="F70" s="14"/>
      <c r="G70" s="14"/>
      <c r="H70" s="14"/>
      <c r="I70" s="15"/>
      <c r="J70" s="15"/>
      <c r="K70" s="15"/>
      <c r="L70" s="15"/>
      <c r="M70" s="16"/>
      <c r="N70" s="15"/>
      <c r="O70" s="15"/>
      <c r="P70" s="15"/>
      <c r="Q70" s="15"/>
      <c r="R70" s="15"/>
      <c r="S70" s="18"/>
      <c r="T70" s="13"/>
      <c r="U70" s="19"/>
      <c r="V70" s="1"/>
      <c r="W70" s="13"/>
      <c r="X70" s="13"/>
      <c r="Y70" s="13"/>
      <c r="Z70" s="13"/>
      <c r="AA70" s="13"/>
      <c r="AB70" s="13"/>
      <c r="AC70" s="13"/>
      <c r="AD70" s="13"/>
      <c r="AE70" s="20"/>
      <c r="AF70" s="20"/>
      <c r="AG70" s="20"/>
    </row>
    <row r="71" spans="1:33" ht="15.75" customHeight="1" x14ac:dyDescent="0.2">
      <c r="A71" s="13"/>
      <c r="B71" s="13"/>
      <c r="C71" s="24"/>
      <c r="D71" s="15"/>
      <c r="E71" s="15"/>
      <c r="F71" s="14"/>
      <c r="G71" s="14"/>
      <c r="H71" s="14"/>
      <c r="I71" s="15"/>
      <c r="J71" s="15"/>
      <c r="K71" s="15"/>
      <c r="L71" s="15"/>
      <c r="M71" s="16"/>
      <c r="N71" s="15"/>
      <c r="O71" s="15"/>
      <c r="P71" s="15"/>
      <c r="Q71" s="15"/>
      <c r="R71" s="15"/>
      <c r="S71" s="18"/>
      <c r="T71" s="13"/>
      <c r="U71" s="19"/>
      <c r="V71" s="1"/>
      <c r="W71" s="13"/>
      <c r="X71" s="13"/>
      <c r="Y71" s="13"/>
      <c r="Z71" s="13"/>
      <c r="AA71" s="13"/>
      <c r="AB71" s="13"/>
      <c r="AC71" s="13"/>
      <c r="AD71" s="13"/>
      <c r="AE71" s="20"/>
      <c r="AF71" s="20"/>
      <c r="AG71" s="20"/>
    </row>
    <row r="72" spans="1:33" ht="15.75" customHeight="1" x14ac:dyDescent="0.2">
      <c r="A72" s="13"/>
      <c r="B72" s="13"/>
      <c r="C72" s="24"/>
      <c r="D72" s="15"/>
      <c r="E72" s="15"/>
      <c r="F72" s="14"/>
      <c r="G72" s="14"/>
      <c r="H72" s="14"/>
      <c r="I72" s="15"/>
      <c r="J72" s="15"/>
      <c r="K72" s="15"/>
      <c r="L72" s="15"/>
      <c r="M72" s="16"/>
      <c r="N72" s="15"/>
      <c r="O72" s="15"/>
      <c r="P72" s="15"/>
      <c r="Q72" s="15"/>
      <c r="R72" s="15"/>
      <c r="S72" s="18"/>
      <c r="T72" s="13"/>
      <c r="U72" s="19"/>
      <c r="V72" s="1"/>
      <c r="W72" s="13"/>
      <c r="X72" s="13"/>
      <c r="Y72" s="13"/>
      <c r="Z72" s="13"/>
      <c r="AA72" s="13"/>
      <c r="AB72" s="13"/>
      <c r="AC72" s="13"/>
      <c r="AD72" s="13"/>
      <c r="AE72" s="20"/>
      <c r="AF72" s="20"/>
      <c r="AG72" s="20"/>
    </row>
    <row r="73" spans="1:33" ht="15.75" customHeight="1" x14ac:dyDescent="0.2">
      <c r="A73" s="13"/>
      <c r="B73" s="13"/>
      <c r="C73" s="24"/>
      <c r="D73" s="15"/>
      <c r="E73" s="15"/>
      <c r="F73" s="14"/>
      <c r="G73" s="14"/>
      <c r="H73" s="14"/>
      <c r="I73" s="15"/>
      <c r="J73" s="15"/>
      <c r="K73" s="15"/>
      <c r="L73" s="15"/>
      <c r="M73" s="16"/>
      <c r="N73" s="15"/>
      <c r="O73" s="15"/>
      <c r="P73" s="15"/>
      <c r="Q73" s="15"/>
      <c r="R73" s="15"/>
      <c r="S73" s="18"/>
      <c r="T73" s="13"/>
      <c r="U73" s="19"/>
      <c r="V73" s="1"/>
      <c r="W73" s="13"/>
      <c r="X73" s="13"/>
      <c r="Y73" s="13"/>
      <c r="Z73" s="13"/>
      <c r="AA73" s="13"/>
      <c r="AB73" s="13"/>
      <c r="AC73" s="13"/>
      <c r="AD73" s="13"/>
      <c r="AE73" s="20"/>
      <c r="AF73" s="20"/>
      <c r="AG73" s="20"/>
    </row>
    <row r="74" spans="1:33" ht="15.75" customHeight="1" x14ac:dyDescent="0.2">
      <c r="A74" s="13"/>
      <c r="B74" s="13"/>
      <c r="C74" s="24"/>
      <c r="D74" s="15"/>
      <c r="E74" s="15"/>
      <c r="F74" s="14"/>
      <c r="G74" s="14"/>
      <c r="H74" s="14"/>
      <c r="I74" s="15"/>
      <c r="J74" s="15"/>
      <c r="K74" s="15"/>
      <c r="L74" s="15"/>
      <c r="M74" s="16"/>
      <c r="N74" s="15"/>
      <c r="O74" s="15"/>
      <c r="P74" s="15"/>
      <c r="Q74" s="15"/>
      <c r="R74" s="15"/>
      <c r="S74" s="18"/>
      <c r="T74" s="13"/>
      <c r="U74" s="19"/>
      <c r="V74" s="1"/>
      <c r="W74" s="13"/>
      <c r="X74" s="13"/>
      <c r="Y74" s="13"/>
      <c r="Z74" s="13"/>
      <c r="AA74" s="13"/>
      <c r="AB74" s="13"/>
      <c r="AC74" s="13"/>
      <c r="AD74" s="13"/>
      <c r="AE74" s="20"/>
      <c r="AF74" s="20"/>
      <c r="AG74" s="20"/>
    </row>
    <row r="75" spans="1:33" ht="15.75" customHeight="1" x14ac:dyDescent="0.2">
      <c r="A75" s="13"/>
      <c r="B75" s="13"/>
      <c r="C75" s="24"/>
      <c r="D75" s="15"/>
      <c r="E75" s="15"/>
      <c r="F75" s="14"/>
      <c r="G75" s="14"/>
      <c r="H75" s="14"/>
      <c r="I75" s="15"/>
      <c r="J75" s="15"/>
      <c r="K75" s="15"/>
      <c r="L75" s="15"/>
      <c r="M75" s="16"/>
      <c r="N75" s="15"/>
      <c r="O75" s="15"/>
      <c r="P75" s="15"/>
      <c r="Q75" s="15"/>
      <c r="R75" s="15"/>
      <c r="S75" s="18"/>
      <c r="T75" s="13"/>
      <c r="U75" s="19"/>
      <c r="V75" s="1"/>
      <c r="W75" s="13"/>
      <c r="X75" s="13"/>
      <c r="Y75" s="13"/>
      <c r="Z75" s="13"/>
      <c r="AA75" s="13"/>
      <c r="AB75" s="13"/>
      <c r="AC75" s="13"/>
      <c r="AD75" s="13"/>
      <c r="AE75" s="20"/>
      <c r="AF75" s="20"/>
      <c r="AG75" s="20"/>
    </row>
    <row r="76" spans="1:33" ht="15.75" customHeight="1" x14ac:dyDescent="0.2">
      <c r="A76" s="13"/>
      <c r="B76" s="13"/>
      <c r="C76" s="24"/>
      <c r="D76" s="15"/>
      <c r="E76" s="15"/>
      <c r="F76" s="14"/>
      <c r="G76" s="14"/>
      <c r="H76" s="14"/>
      <c r="I76" s="15"/>
      <c r="J76" s="15"/>
      <c r="K76" s="15"/>
      <c r="L76" s="15"/>
      <c r="M76" s="16"/>
      <c r="N76" s="15"/>
      <c r="O76" s="15"/>
      <c r="P76" s="15"/>
      <c r="Q76" s="15"/>
      <c r="R76" s="15"/>
      <c r="S76" s="18"/>
      <c r="T76" s="13"/>
      <c r="U76" s="19"/>
      <c r="V76" s="1"/>
      <c r="W76" s="13"/>
      <c r="X76" s="13"/>
      <c r="Y76" s="13"/>
      <c r="Z76" s="13"/>
      <c r="AA76" s="13"/>
      <c r="AB76" s="13"/>
      <c r="AC76" s="13"/>
      <c r="AD76" s="13"/>
      <c r="AE76" s="20"/>
      <c r="AF76" s="20"/>
      <c r="AG76" s="20"/>
    </row>
    <row r="77" spans="1:33" ht="15.75" customHeight="1" x14ac:dyDescent="0.2">
      <c r="A77" s="13"/>
      <c r="B77" s="13"/>
      <c r="C77" s="24"/>
      <c r="D77" s="15"/>
      <c r="E77" s="15"/>
      <c r="F77" s="14"/>
      <c r="G77" s="14"/>
      <c r="H77" s="14"/>
      <c r="I77" s="15"/>
      <c r="J77" s="15"/>
      <c r="K77" s="15"/>
      <c r="L77" s="15"/>
      <c r="M77" s="16"/>
      <c r="N77" s="15"/>
      <c r="O77" s="15"/>
      <c r="P77" s="15"/>
      <c r="Q77" s="15"/>
      <c r="R77" s="15"/>
      <c r="S77" s="18"/>
      <c r="T77" s="13"/>
      <c r="U77" s="19"/>
      <c r="V77" s="1"/>
      <c r="W77" s="13"/>
      <c r="X77" s="13"/>
      <c r="Y77" s="13"/>
      <c r="Z77" s="13"/>
      <c r="AA77" s="13"/>
      <c r="AB77" s="13"/>
      <c r="AC77" s="13"/>
      <c r="AD77" s="13"/>
      <c r="AE77" s="20"/>
      <c r="AF77" s="20"/>
      <c r="AG77" s="20"/>
    </row>
    <row r="78" spans="1:33" ht="15.75" customHeight="1" x14ac:dyDescent="0.2">
      <c r="A78" s="13"/>
      <c r="B78" s="13"/>
      <c r="C78" s="24"/>
      <c r="D78" s="15"/>
      <c r="E78" s="15"/>
      <c r="F78" s="14"/>
      <c r="G78" s="14"/>
      <c r="H78" s="14"/>
      <c r="I78" s="15"/>
      <c r="J78" s="15"/>
      <c r="K78" s="15"/>
      <c r="L78" s="15"/>
      <c r="M78" s="16"/>
      <c r="N78" s="15"/>
      <c r="O78" s="15"/>
      <c r="P78" s="15"/>
      <c r="Q78" s="15"/>
      <c r="R78" s="15"/>
      <c r="S78" s="18"/>
      <c r="T78" s="13"/>
      <c r="U78" s="19"/>
      <c r="V78" s="1"/>
      <c r="W78" s="13"/>
      <c r="X78" s="13"/>
      <c r="Y78" s="13"/>
      <c r="Z78" s="13"/>
      <c r="AA78" s="13"/>
      <c r="AB78" s="13"/>
      <c r="AC78" s="13"/>
      <c r="AD78" s="13"/>
      <c r="AE78" s="20"/>
      <c r="AF78" s="20"/>
      <c r="AG78" s="20"/>
    </row>
    <row r="79" spans="1:33" ht="15.75" customHeight="1" x14ac:dyDescent="0.2">
      <c r="A79" s="13"/>
      <c r="B79" s="13"/>
      <c r="C79" s="24"/>
      <c r="D79" s="15"/>
      <c r="E79" s="15"/>
      <c r="F79" s="14"/>
      <c r="G79" s="14"/>
      <c r="H79" s="14"/>
      <c r="I79" s="15"/>
      <c r="J79" s="15"/>
      <c r="K79" s="15"/>
      <c r="L79" s="15"/>
      <c r="M79" s="16"/>
      <c r="N79" s="15"/>
      <c r="O79" s="15"/>
      <c r="P79" s="15"/>
      <c r="Q79" s="15"/>
      <c r="R79" s="15"/>
      <c r="S79" s="18"/>
      <c r="T79" s="13"/>
      <c r="U79" s="19"/>
      <c r="V79" s="1"/>
      <c r="W79" s="13"/>
      <c r="X79" s="13"/>
      <c r="Y79" s="13"/>
      <c r="Z79" s="13"/>
      <c r="AA79" s="13"/>
      <c r="AB79" s="13"/>
      <c r="AC79" s="13"/>
      <c r="AD79" s="13"/>
      <c r="AE79" s="20"/>
      <c r="AF79" s="20"/>
      <c r="AG79" s="20"/>
    </row>
    <row r="80" spans="1:33" ht="15.75" customHeight="1" x14ac:dyDescent="0.2">
      <c r="A80" s="13"/>
      <c r="B80" s="13"/>
      <c r="C80" s="24"/>
      <c r="D80" s="15"/>
      <c r="E80" s="15"/>
      <c r="F80" s="14"/>
      <c r="G80" s="14"/>
      <c r="H80" s="14"/>
      <c r="I80" s="15"/>
      <c r="J80" s="15"/>
      <c r="K80" s="15"/>
      <c r="L80" s="15"/>
      <c r="M80" s="16"/>
      <c r="N80" s="15"/>
      <c r="O80" s="15"/>
      <c r="P80" s="15"/>
      <c r="Q80" s="15"/>
      <c r="R80" s="15"/>
      <c r="S80" s="18"/>
      <c r="T80" s="13"/>
      <c r="U80" s="19"/>
      <c r="V80" s="1"/>
      <c r="W80" s="13"/>
      <c r="X80" s="13"/>
      <c r="Y80" s="13"/>
      <c r="Z80" s="13"/>
      <c r="AA80" s="13"/>
      <c r="AB80" s="13"/>
      <c r="AC80" s="13"/>
      <c r="AD80" s="13"/>
      <c r="AE80" s="20"/>
      <c r="AF80" s="20"/>
      <c r="AG80" s="20"/>
    </row>
    <row r="81" spans="1:33" ht="15.75" customHeight="1" x14ac:dyDescent="0.2">
      <c r="A81" s="13"/>
      <c r="B81" s="13"/>
      <c r="C81" s="24"/>
      <c r="D81" s="15"/>
      <c r="E81" s="15"/>
      <c r="F81" s="14"/>
      <c r="G81" s="14"/>
      <c r="H81" s="14"/>
      <c r="I81" s="15"/>
      <c r="J81" s="15"/>
      <c r="K81" s="15"/>
      <c r="L81" s="15"/>
      <c r="M81" s="16"/>
      <c r="N81" s="15"/>
      <c r="O81" s="15"/>
      <c r="P81" s="15"/>
      <c r="Q81" s="15"/>
      <c r="R81" s="15"/>
      <c r="S81" s="18"/>
      <c r="T81" s="13"/>
      <c r="U81" s="19"/>
      <c r="V81" s="1"/>
      <c r="W81" s="13"/>
      <c r="X81" s="13"/>
      <c r="Y81" s="13"/>
      <c r="Z81" s="13"/>
      <c r="AA81" s="13"/>
      <c r="AB81" s="13"/>
      <c r="AC81" s="13"/>
      <c r="AD81" s="13"/>
      <c r="AE81" s="20"/>
      <c r="AF81" s="20"/>
      <c r="AG81" s="20"/>
    </row>
    <row r="82" spans="1:33" ht="15.75" customHeight="1" x14ac:dyDescent="0.2">
      <c r="A82" s="13"/>
      <c r="B82" s="13"/>
      <c r="C82" s="24"/>
      <c r="D82" s="15"/>
      <c r="E82" s="15"/>
      <c r="F82" s="14"/>
      <c r="G82" s="14"/>
      <c r="H82" s="14"/>
      <c r="I82" s="15"/>
      <c r="J82" s="15"/>
      <c r="K82" s="15"/>
      <c r="L82" s="15"/>
      <c r="M82" s="16"/>
      <c r="N82" s="15"/>
      <c r="O82" s="15"/>
      <c r="P82" s="15"/>
      <c r="Q82" s="15"/>
      <c r="R82" s="15"/>
      <c r="S82" s="18"/>
      <c r="T82" s="13"/>
      <c r="U82" s="19"/>
      <c r="V82" s="1"/>
      <c r="W82" s="13"/>
      <c r="X82" s="13"/>
      <c r="Y82" s="13"/>
      <c r="Z82" s="13"/>
      <c r="AA82" s="13"/>
      <c r="AB82" s="13"/>
      <c r="AC82" s="13"/>
      <c r="AD82" s="13"/>
      <c r="AE82" s="20"/>
      <c r="AF82" s="20"/>
      <c r="AG82" s="20"/>
    </row>
    <row r="83" spans="1:33" ht="15.75" customHeight="1" x14ac:dyDescent="0.2">
      <c r="A83" s="13"/>
      <c r="B83" s="13"/>
      <c r="C83" s="24"/>
      <c r="D83" s="15"/>
      <c r="E83" s="15"/>
      <c r="F83" s="14"/>
      <c r="G83" s="14"/>
      <c r="H83" s="14"/>
      <c r="I83" s="15"/>
      <c r="J83" s="15"/>
      <c r="K83" s="15"/>
      <c r="L83" s="15"/>
      <c r="M83" s="16"/>
      <c r="N83" s="15"/>
      <c r="O83" s="15"/>
      <c r="P83" s="15"/>
      <c r="Q83" s="15"/>
      <c r="R83" s="15"/>
      <c r="S83" s="18"/>
      <c r="T83" s="13"/>
      <c r="U83" s="19"/>
      <c r="V83" s="1"/>
      <c r="W83" s="13"/>
      <c r="X83" s="13"/>
      <c r="Y83" s="13"/>
      <c r="Z83" s="13"/>
      <c r="AA83" s="13"/>
      <c r="AB83" s="13"/>
      <c r="AC83" s="13"/>
      <c r="AD83" s="13"/>
      <c r="AE83" s="20"/>
      <c r="AF83" s="20"/>
      <c r="AG83" s="20"/>
    </row>
    <row r="84" spans="1:33" ht="15.75" customHeight="1" x14ac:dyDescent="0.2">
      <c r="A84" s="13"/>
      <c r="B84" s="13"/>
      <c r="C84" s="24"/>
      <c r="D84" s="15"/>
      <c r="E84" s="15"/>
      <c r="F84" s="14"/>
      <c r="G84" s="14"/>
      <c r="H84" s="14"/>
      <c r="I84" s="15"/>
      <c r="J84" s="15"/>
      <c r="K84" s="15"/>
      <c r="L84" s="15"/>
      <c r="M84" s="16"/>
      <c r="N84" s="15"/>
      <c r="O84" s="15"/>
      <c r="P84" s="15"/>
      <c r="Q84" s="15"/>
      <c r="R84" s="15"/>
      <c r="S84" s="18"/>
      <c r="T84" s="13"/>
      <c r="U84" s="19"/>
      <c r="V84" s="1"/>
      <c r="W84" s="13"/>
      <c r="X84" s="13"/>
      <c r="Y84" s="13"/>
      <c r="Z84" s="13"/>
      <c r="AA84" s="13"/>
      <c r="AB84" s="13"/>
      <c r="AC84" s="13"/>
      <c r="AD84" s="13"/>
      <c r="AE84" s="20"/>
      <c r="AF84" s="20"/>
      <c r="AG84" s="20"/>
    </row>
    <row r="85" spans="1:33" ht="15.75" customHeight="1" x14ac:dyDescent="0.2">
      <c r="A85" s="13"/>
      <c r="B85" s="13"/>
      <c r="C85" s="24"/>
      <c r="D85" s="15"/>
      <c r="E85" s="15"/>
      <c r="F85" s="14"/>
      <c r="G85" s="14"/>
      <c r="H85" s="14"/>
      <c r="I85" s="15"/>
      <c r="J85" s="15"/>
      <c r="K85" s="15"/>
      <c r="L85" s="15"/>
      <c r="M85" s="16"/>
      <c r="N85" s="15"/>
      <c r="O85" s="15"/>
      <c r="P85" s="15"/>
      <c r="Q85" s="15"/>
      <c r="R85" s="15"/>
      <c r="S85" s="18"/>
      <c r="T85" s="13"/>
      <c r="U85" s="19"/>
      <c r="V85" s="1"/>
      <c r="W85" s="13"/>
      <c r="X85" s="13"/>
      <c r="Y85" s="13"/>
      <c r="Z85" s="13"/>
      <c r="AA85" s="13"/>
      <c r="AB85" s="13"/>
      <c r="AC85" s="13"/>
      <c r="AD85" s="13"/>
      <c r="AE85" s="20"/>
      <c r="AF85" s="20"/>
      <c r="AG85" s="20"/>
    </row>
    <row r="86" spans="1:33" ht="15.75" customHeight="1" x14ac:dyDescent="0.2">
      <c r="A86" s="13"/>
      <c r="B86" s="13"/>
      <c r="C86" s="24"/>
      <c r="D86" s="15"/>
      <c r="E86" s="15"/>
      <c r="F86" s="14"/>
      <c r="G86" s="14"/>
      <c r="H86" s="14"/>
      <c r="I86" s="15"/>
      <c r="J86" s="15"/>
      <c r="K86" s="15"/>
      <c r="L86" s="15"/>
      <c r="M86" s="16"/>
      <c r="N86" s="15"/>
      <c r="O86" s="15"/>
      <c r="P86" s="15"/>
      <c r="Q86" s="15"/>
      <c r="R86" s="15"/>
      <c r="S86" s="18"/>
      <c r="T86" s="13"/>
      <c r="U86" s="19"/>
      <c r="V86" s="1"/>
      <c r="W86" s="13"/>
      <c r="X86" s="13"/>
      <c r="Y86" s="13"/>
      <c r="Z86" s="13"/>
      <c r="AA86" s="13"/>
      <c r="AB86" s="13"/>
      <c r="AC86" s="13"/>
      <c r="AD86" s="13"/>
      <c r="AE86" s="20"/>
      <c r="AF86" s="20"/>
      <c r="AG86" s="20"/>
    </row>
    <row r="87" spans="1:33" ht="15.75" customHeight="1" x14ac:dyDescent="0.2">
      <c r="A87" s="13"/>
      <c r="B87" s="13"/>
      <c r="C87" s="24"/>
      <c r="D87" s="15"/>
      <c r="E87" s="15"/>
      <c r="F87" s="14"/>
      <c r="G87" s="14"/>
      <c r="H87" s="14"/>
      <c r="I87" s="15"/>
      <c r="J87" s="15"/>
      <c r="K87" s="15"/>
      <c r="L87" s="15"/>
      <c r="M87" s="16"/>
      <c r="N87" s="15"/>
      <c r="O87" s="15"/>
      <c r="P87" s="15"/>
      <c r="Q87" s="15"/>
      <c r="R87" s="15"/>
      <c r="S87" s="18"/>
      <c r="T87" s="13"/>
      <c r="U87" s="19"/>
      <c r="V87" s="1"/>
      <c r="W87" s="13"/>
      <c r="X87" s="13"/>
      <c r="Y87" s="13"/>
      <c r="Z87" s="13"/>
      <c r="AA87" s="13"/>
      <c r="AB87" s="13"/>
      <c r="AC87" s="13"/>
      <c r="AD87" s="13"/>
      <c r="AE87" s="20"/>
      <c r="AF87" s="20"/>
      <c r="AG87" s="20"/>
    </row>
    <row r="88" spans="1:33" ht="15.75" customHeight="1" x14ac:dyDescent="0.2">
      <c r="A88" s="13"/>
      <c r="B88" s="13"/>
      <c r="C88" s="24"/>
      <c r="D88" s="15"/>
      <c r="E88" s="15"/>
      <c r="F88" s="14"/>
      <c r="G88" s="14"/>
      <c r="H88" s="14"/>
      <c r="I88" s="15"/>
      <c r="J88" s="15"/>
      <c r="K88" s="15"/>
      <c r="L88" s="15"/>
      <c r="M88" s="16"/>
      <c r="N88" s="15"/>
      <c r="O88" s="15"/>
      <c r="P88" s="15"/>
      <c r="Q88" s="15"/>
      <c r="R88" s="15"/>
      <c r="S88" s="18"/>
      <c r="T88" s="13"/>
      <c r="U88" s="19"/>
      <c r="V88" s="1"/>
      <c r="W88" s="13"/>
      <c r="X88" s="13"/>
      <c r="Y88" s="13"/>
      <c r="Z88" s="13"/>
      <c r="AA88" s="13"/>
      <c r="AB88" s="13"/>
      <c r="AC88" s="13"/>
      <c r="AD88" s="13"/>
      <c r="AE88" s="20"/>
      <c r="AF88" s="20"/>
      <c r="AG88" s="20"/>
    </row>
    <row r="89" spans="1:33" ht="15.75" customHeight="1" x14ac:dyDescent="0.2">
      <c r="A89" s="13"/>
      <c r="B89" s="13"/>
      <c r="C89" s="24"/>
      <c r="D89" s="15"/>
      <c r="E89" s="15"/>
      <c r="F89" s="14"/>
      <c r="G89" s="14"/>
      <c r="H89" s="14"/>
      <c r="I89" s="15"/>
      <c r="J89" s="15"/>
      <c r="K89" s="15"/>
      <c r="L89" s="15"/>
      <c r="M89" s="16"/>
      <c r="N89" s="15"/>
      <c r="O89" s="15"/>
      <c r="P89" s="15"/>
      <c r="Q89" s="15"/>
      <c r="R89" s="15"/>
      <c r="S89" s="18"/>
      <c r="T89" s="13"/>
      <c r="U89" s="19"/>
      <c r="V89" s="1"/>
      <c r="W89" s="13"/>
      <c r="X89" s="13"/>
      <c r="Y89" s="13"/>
      <c r="Z89" s="13"/>
      <c r="AA89" s="13"/>
      <c r="AB89" s="13"/>
      <c r="AC89" s="13"/>
      <c r="AD89" s="13"/>
      <c r="AE89" s="20"/>
      <c r="AF89" s="20"/>
      <c r="AG89" s="20"/>
    </row>
    <row r="90" spans="1:33" ht="15.75" customHeight="1" x14ac:dyDescent="0.2">
      <c r="A90" s="13"/>
      <c r="B90" s="13"/>
      <c r="C90" s="24"/>
      <c r="D90" s="15"/>
      <c r="E90" s="15"/>
      <c r="F90" s="14"/>
      <c r="G90" s="14"/>
      <c r="H90" s="14"/>
      <c r="I90" s="15"/>
      <c r="J90" s="15"/>
      <c r="K90" s="15"/>
      <c r="L90" s="15"/>
      <c r="M90" s="16"/>
      <c r="N90" s="15"/>
      <c r="O90" s="15"/>
      <c r="P90" s="15"/>
      <c r="Q90" s="15"/>
      <c r="R90" s="15"/>
      <c r="S90" s="18"/>
      <c r="T90" s="13"/>
      <c r="U90" s="19"/>
      <c r="V90" s="1"/>
      <c r="W90" s="13"/>
      <c r="X90" s="13"/>
      <c r="Y90" s="13"/>
      <c r="Z90" s="13"/>
      <c r="AA90" s="13"/>
      <c r="AB90" s="13"/>
      <c r="AC90" s="13"/>
      <c r="AD90" s="13"/>
      <c r="AE90" s="20"/>
      <c r="AF90" s="20"/>
      <c r="AG90" s="20"/>
    </row>
    <row r="91" spans="1:33" ht="15.75" customHeight="1" x14ac:dyDescent="0.2">
      <c r="A91" s="13"/>
      <c r="B91" s="13"/>
      <c r="C91" s="24"/>
      <c r="D91" s="15"/>
      <c r="E91" s="15"/>
      <c r="F91" s="14"/>
      <c r="G91" s="14"/>
      <c r="H91" s="14"/>
      <c r="I91" s="15"/>
      <c r="J91" s="15"/>
      <c r="K91" s="15"/>
      <c r="L91" s="15"/>
      <c r="M91" s="16"/>
      <c r="N91" s="15"/>
      <c r="O91" s="15"/>
      <c r="P91" s="15"/>
      <c r="Q91" s="15"/>
      <c r="R91" s="15"/>
      <c r="S91" s="18"/>
      <c r="T91" s="13"/>
      <c r="U91" s="19"/>
      <c r="V91" s="1"/>
      <c r="W91" s="13"/>
      <c r="X91" s="13"/>
      <c r="Y91" s="13"/>
      <c r="Z91" s="13"/>
      <c r="AA91" s="13"/>
      <c r="AB91" s="13"/>
      <c r="AC91" s="13"/>
      <c r="AD91" s="13"/>
      <c r="AE91" s="20"/>
      <c r="AF91" s="20"/>
      <c r="AG91" s="20"/>
    </row>
    <row r="92" spans="1:33" ht="15.75" customHeight="1" x14ac:dyDescent="0.2">
      <c r="A92" s="13"/>
      <c r="B92" s="13"/>
      <c r="C92" s="24"/>
      <c r="D92" s="15"/>
      <c r="E92" s="15"/>
      <c r="F92" s="14"/>
      <c r="G92" s="14"/>
      <c r="H92" s="14"/>
      <c r="I92" s="15"/>
      <c r="J92" s="15"/>
      <c r="K92" s="15"/>
      <c r="L92" s="15"/>
      <c r="M92" s="16"/>
      <c r="N92" s="15"/>
      <c r="O92" s="15"/>
      <c r="P92" s="15"/>
      <c r="Q92" s="15"/>
      <c r="R92" s="15"/>
      <c r="S92" s="18"/>
      <c r="T92" s="13"/>
      <c r="U92" s="19"/>
      <c r="V92" s="1"/>
      <c r="W92" s="13"/>
      <c r="X92" s="13"/>
      <c r="Y92" s="13"/>
      <c r="Z92" s="13"/>
      <c r="AA92" s="13"/>
      <c r="AB92" s="13"/>
      <c r="AC92" s="13"/>
      <c r="AD92" s="13"/>
      <c r="AE92" s="20"/>
      <c r="AF92" s="20"/>
      <c r="AG92" s="20"/>
    </row>
    <row r="93" spans="1:33" ht="15.75" customHeight="1" x14ac:dyDescent="0.2">
      <c r="A93" s="13"/>
      <c r="B93" s="13"/>
      <c r="C93" s="24"/>
      <c r="D93" s="15"/>
      <c r="E93" s="15"/>
      <c r="F93" s="14"/>
      <c r="G93" s="14"/>
      <c r="H93" s="14"/>
      <c r="I93" s="15"/>
      <c r="J93" s="15"/>
      <c r="K93" s="15"/>
      <c r="L93" s="15"/>
      <c r="M93" s="16"/>
      <c r="N93" s="15"/>
      <c r="O93" s="15"/>
      <c r="P93" s="15"/>
      <c r="Q93" s="15"/>
      <c r="R93" s="15"/>
      <c r="S93" s="18"/>
      <c r="T93" s="13"/>
      <c r="U93" s="19"/>
      <c r="V93" s="1"/>
      <c r="W93" s="13"/>
      <c r="X93" s="13"/>
      <c r="Y93" s="13"/>
      <c r="Z93" s="13"/>
      <c r="AA93" s="13"/>
      <c r="AB93" s="13"/>
      <c r="AC93" s="13"/>
      <c r="AD93" s="13"/>
      <c r="AE93" s="20"/>
      <c r="AF93" s="20"/>
      <c r="AG93" s="20"/>
    </row>
    <row r="94" spans="1:33" ht="15.75" customHeight="1" x14ac:dyDescent="0.2">
      <c r="A94" s="13"/>
      <c r="B94" s="13"/>
      <c r="C94" s="24"/>
      <c r="D94" s="15"/>
      <c r="E94" s="15"/>
      <c r="F94" s="14"/>
      <c r="G94" s="14"/>
      <c r="H94" s="14"/>
      <c r="I94" s="15"/>
      <c r="J94" s="15"/>
      <c r="K94" s="15"/>
      <c r="L94" s="15"/>
      <c r="M94" s="16"/>
      <c r="N94" s="15"/>
      <c r="O94" s="15"/>
      <c r="P94" s="15"/>
      <c r="Q94" s="15"/>
      <c r="R94" s="15"/>
      <c r="S94" s="18"/>
      <c r="T94" s="13"/>
      <c r="U94" s="19"/>
      <c r="V94" s="1"/>
      <c r="W94" s="13"/>
      <c r="X94" s="13"/>
      <c r="Y94" s="13"/>
      <c r="Z94" s="13"/>
      <c r="AA94" s="13"/>
      <c r="AB94" s="13"/>
      <c r="AC94" s="13"/>
      <c r="AD94" s="13"/>
      <c r="AE94" s="20"/>
      <c r="AF94" s="20"/>
      <c r="AG94" s="20"/>
    </row>
    <row r="95" spans="1:33" ht="15.75" customHeight="1" x14ac:dyDescent="0.2">
      <c r="A95" s="13"/>
      <c r="B95" s="13"/>
      <c r="C95" s="15"/>
      <c r="D95" s="15"/>
      <c r="E95" s="15"/>
      <c r="F95" s="14"/>
      <c r="G95" s="14"/>
      <c r="H95" s="15"/>
      <c r="I95" s="15"/>
      <c r="J95" s="15"/>
      <c r="K95" s="15"/>
      <c r="L95" s="15"/>
      <c r="M95" s="15"/>
      <c r="N95" s="15"/>
      <c r="O95" s="15"/>
      <c r="P95" s="15"/>
      <c r="Q95" s="22"/>
      <c r="R95" s="22"/>
      <c r="S95" s="18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20"/>
    </row>
    <row r="96" spans="1:33" ht="15.75" customHeight="1" x14ac:dyDescent="0.2">
      <c r="A96" s="13"/>
      <c r="B96" s="13"/>
      <c r="C96" s="15"/>
      <c r="D96" s="15"/>
      <c r="E96" s="15"/>
      <c r="F96" s="14"/>
      <c r="G96" s="14"/>
      <c r="H96" s="15"/>
      <c r="I96" s="15"/>
      <c r="J96" s="15"/>
      <c r="K96" s="15"/>
      <c r="L96" s="15"/>
      <c r="M96" s="15"/>
      <c r="N96" s="15"/>
      <c r="O96" s="15"/>
      <c r="P96" s="15"/>
      <c r="Q96" s="22"/>
      <c r="R96" s="22"/>
      <c r="S96" s="18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20"/>
    </row>
    <row r="97" spans="1:33" ht="15.75" customHeight="1" x14ac:dyDescent="0.2">
      <c r="A97" s="13"/>
      <c r="B97" s="13"/>
      <c r="C97" s="15"/>
      <c r="D97" s="15"/>
      <c r="E97" s="15"/>
      <c r="F97" s="14"/>
      <c r="G97" s="14"/>
      <c r="H97" s="15"/>
      <c r="I97" s="15"/>
      <c r="J97" s="15"/>
      <c r="K97" s="15"/>
      <c r="L97" s="15"/>
      <c r="M97" s="15"/>
      <c r="N97" s="15"/>
      <c r="O97" s="15"/>
      <c r="P97" s="15"/>
      <c r="Q97" s="22"/>
      <c r="R97" s="22"/>
      <c r="S97" s="18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20"/>
    </row>
    <row r="98" spans="1:33" ht="15.75" customHeight="1" x14ac:dyDescent="0.2">
      <c r="A98" s="13"/>
      <c r="B98" s="13"/>
      <c r="C98" s="15"/>
      <c r="D98" s="15"/>
      <c r="E98" s="15"/>
      <c r="F98" s="14"/>
      <c r="G98" s="14"/>
      <c r="H98" s="15"/>
      <c r="I98" s="15"/>
      <c r="J98" s="15"/>
      <c r="K98" s="15"/>
      <c r="L98" s="15"/>
      <c r="M98" s="15"/>
      <c r="N98" s="15"/>
      <c r="O98" s="15"/>
      <c r="P98" s="15"/>
      <c r="Q98" s="22"/>
      <c r="R98" s="22"/>
      <c r="S98" s="18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20"/>
    </row>
    <row r="99" spans="1:33" ht="15.75" customHeight="1" x14ac:dyDescent="0.2">
      <c r="A99" s="13"/>
      <c r="B99" s="13"/>
      <c r="C99" s="15"/>
      <c r="D99" s="15"/>
      <c r="E99" s="15"/>
      <c r="F99" s="14"/>
      <c r="G99" s="14"/>
      <c r="H99" s="15"/>
      <c r="I99" s="15"/>
      <c r="J99" s="15"/>
      <c r="K99" s="15"/>
      <c r="L99" s="15"/>
      <c r="M99" s="15"/>
      <c r="N99" s="15"/>
      <c r="O99" s="15"/>
      <c r="P99" s="15"/>
      <c r="Q99" s="22"/>
      <c r="R99" s="22"/>
      <c r="S99" s="18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20"/>
    </row>
    <row r="100" spans="1:33" ht="15.75" customHeight="1" x14ac:dyDescent="0.2">
      <c r="A100" s="13"/>
      <c r="B100" s="13"/>
      <c r="C100" s="15"/>
      <c r="D100" s="15"/>
      <c r="E100" s="15"/>
      <c r="F100" s="14"/>
      <c r="G100" s="14"/>
      <c r="H100" s="15"/>
      <c r="I100" s="15"/>
      <c r="J100" s="15"/>
      <c r="K100" s="15"/>
      <c r="L100" s="15"/>
      <c r="M100" s="15"/>
      <c r="N100" s="15"/>
      <c r="O100" s="15"/>
      <c r="P100" s="15"/>
      <c r="Q100" s="22"/>
      <c r="R100" s="22"/>
      <c r="S100" s="18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20"/>
    </row>
    <row r="101" spans="1:33" ht="15.75" customHeight="1" x14ac:dyDescent="0.2">
      <c r="A101" s="13"/>
      <c r="B101" s="13"/>
      <c r="C101" s="15"/>
      <c r="D101" s="15"/>
      <c r="E101" s="15"/>
      <c r="F101" s="14"/>
      <c r="G101" s="14"/>
      <c r="H101" s="15"/>
      <c r="I101" s="15"/>
      <c r="J101" s="15"/>
      <c r="K101" s="15"/>
      <c r="L101" s="15"/>
      <c r="M101" s="15"/>
      <c r="N101" s="15"/>
      <c r="O101" s="15"/>
      <c r="P101" s="15"/>
      <c r="Q101" s="22"/>
      <c r="R101" s="22"/>
      <c r="S101" s="18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20"/>
    </row>
    <row r="102" spans="1:33" ht="15.75" customHeight="1" x14ac:dyDescent="0.2">
      <c r="A102" s="13"/>
      <c r="B102" s="13"/>
      <c r="C102" s="15"/>
      <c r="D102" s="15"/>
      <c r="E102" s="15"/>
      <c r="F102" s="14"/>
      <c r="G102" s="14"/>
      <c r="H102" s="15"/>
      <c r="I102" s="15"/>
      <c r="J102" s="15"/>
      <c r="K102" s="15"/>
      <c r="L102" s="15"/>
      <c r="M102" s="15"/>
      <c r="N102" s="15"/>
      <c r="O102" s="15"/>
      <c r="P102" s="15"/>
      <c r="Q102" s="22"/>
      <c r="R102" s="22"/>
      <c r="S102" s="18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20"/>
    </row>
    <row r="103" spans="1:33" ht="15.75" customHeight="1" x14ac:dyDescent="0.2">
      <c r="A103" s="13"/>
      <c r="B103" s="13"/>
      <c r="C103" s="15"/>
      <c r="D103" s="15"/>
      <c r="E103" s="15"/>
      <c r="F103" s="14"/>
      <c r="G103" s="14"/>
      <c r="H103" s="15"/>
      <c r="I103" s="15"/>
      <c r="J103" s="15"/>
      <c r="K103" s="15"/>
      <c r="L103" s="15"/>
      <c r="M103" s="15"/>
      <c r="N103" s="15"/>
      <c r="O103" s="15"/>
      <c r="P103" s="15"/>
      <c r="Q103" s="22"/>
      <c r="R103" s="22"/>
      <c r="S103" s="18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20"/>
    </row>
    <row r="104" spans="1:33" ht="15.75" customHeight="1" x14ac:dyDescent="0.2">
      <c r="A104" s="13"/>
      <c r="B104" s="13"/>
      <c r="C104" s="15"/>
      <c r="D104" s="15"/>
      <c r="E104" s="15"/>
      <c r="F104" s="14"/>
      <c r="G104" s="14"/>
      <c r="H104" s="15"/>
      <c r="I104" s="15"/>
      <c r="J104" s="15"/>
      <c r="K104" s="15"/>
      <c r="L104" s="15"/>
      <c r="M104" s="15"/>
      <c r="N104" s="15"/>
      <c r="O104" s="15"/>
      <c r="P104" s="15"/>
      <c r="Q104" s="22"/>
      <c r="R104" s="22"/>
      <c r="S104" s="18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20"/>
    </row>
    <row r="105" spans="1:33" ht="15.75" customHeight="1" x14ac:dyDescent="0.2">
      <c r="A105" s="13"/>
      <c r="B105" s="13"/>
      <c r="C105" s="15"/>
      <c r="D105" s="15"/>
      <c r="E105" s="15"/>
      <c r="F105" s="14"/>
      <c r="G105" s="14"/>
      <c r="H105" s="15"/>
      <c r="I105" s="15"/>
      <c r="J105" s="15"/>
      <c r="K105" s="15"/>
      <c r="L105" s="15"/>
      <c r="M105" s="15"/>
      <c r="N105" s="15"/>
      <c r="O105" s="15"/>
      <c r="P105" s="15"/>
      <c r="Q105" s="22"/>
      <c r="R105" s="22"/>
      <c r="S105" s="18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20"/>
    </row>
    <row r="106" spans="1:33" ht="15.75" customHeight="1" x14ac:dyDescent="0.2">
      <c r="A106" s="13"/>
      <c r="B106" s="13"/>
      <c r="C106" s="15"/>
      <c r="D106" s="15"/>
      <c r="E106" s="15"/>
      <c r="F106" s="14"/>
      <c r="G106" s="14"/>
      <c r="H106" s="15"/>
      <c r="I106" s="15"/>
      <c r="J106" s="15"/>
      <c r="K106" s="15"/>
      <c r="L106" s="15"/>
      <c r="M106" s="15"/>
      <c r="N106" s="15"/>
      <c r="O106" s="15"/>
      <c r="P106" s="15"/>
      <c r="Q106" s="22"/>
      <c r="R106" s="22"/>
      <c r="S106" s="18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20"/>
    </row>
    <row r="107" spans="1:33" ht="15.75" customHeight="1" x14ac:dyDescent="0.2">
      <c r="A107" s="13"/>
      <c r="B107" s="13"/>
      <c r="C107" s="15"/>
      <c r="D107" s="15"/>
      <c r="E107" s="15"/>
      <c r="F107" s="14"/>
      <c r="G107" s="14"/>
      <c r="H107" s="15"/>
      <c r="I107" s="15"/>
      <c r="J107" s="15"/>
      <c r="K107" s="15"/>
      <c r="L107" s="15"/>
      <c r="M107" s="15"/>
      <c r="N107" s="15"/>
      <c r="O107" s="15"/>
      <c r="P107" s="15"/>
      <c r="Q107" s="22"/>
      <c r="R107" s="22"/>
      <c r="S107" s="18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20"/>
    </row>
    <row r="108" spans="1:33" ht="15.75" customHeight="1" x14ac:dyDescent="0.2">
      <c r="A108" s="13"/>
      <c r="B108" s="13"/>
      <c r="C108" s="15"/>
      <c r="D108" s="15"/>
      <c r="E108" s="15"/>
      <c r="F108" s="14"/>
      <c r="G108" s="14"/>
      <c r="H108" s="15"/>
      <c r="I108" s="15"/>
      <c r="J108" s="15"/>
      <c r="K108" s="15"/>
      <c r="L108" s="15"/>
      <c r="M108" s="15"/>
      <c r="N108" s="15"/>
      <c r="O108" s="15"/>
      <c r="P108" s="15"/>
      <c r="Q108" s="22"/>
      <c r="R108" s="22"/>
      <c r="S108" s="18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20"/>
    </row>
    <row r="109" spans="1:33" ht="15.75" customHeight="1" x14ac:dyDescent="0.2">
      <c r="A109" s="13"/>
      <c r="B109" s="13"/>
      <c r="C109" s="15"/>
      <c r="D109" s="15"/>
      <c r="E109" s="15"/>
      <c r="F109" s="14"/>
      <c r="G109" s="14"/>
      <c r="H109" s="15"/>
      <c r="I109" s="15"/>
      <c r="J109" s="15"/>
      <c r="K109" s="15"/>
      <c r="L109" s="15"/>
      <c r="M109" s="15"/>
      <c r="N109" s="15"/>
      <c r="O109" s="15"/>
      <c r="P109" s="15"/>
      <c r="Q109" s="22"/>
      <c r="R109" s="22"/>
      <c r="S109" s="18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20"/>
    </row>
    <row r="110" spans="1:33" ht="15.75" customHeight="1" x14ac:dyDescent="0.2">
      <c r="A110" s="13"/>
      <c r="B110" s="13"/>
      <c r="C110" s="15"/>
      <c r="D110" s="15"/>
      <c r="E110" s="15"/>
      <c r="F110" s="14"/>
      <c r="G110" s="14"/>
      <c r="H110" s="15"/>
      <c r="I110" s="15"/>
      <c r="J110" s="15"/>
      <c r="K110" s="15"/>
      <c r="L110" s="15"/>
      <c r="M110" s="15"/>
      <c r="N110" s="15"/>
      <c r="O110" s="15"/>
      <c r="P110" s="15"/>
      <c r="Q110" s="22"/>
      <c r="R110" s="22"/>
      <c r="S110" s="18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20"/>
    </row>
    <row r="111" spans="1:33" ht="15.75" customHeight="1" x14ac:dyDescent="0.2">
      <c r="A111" s="13"/>
      <c r="B111" s="13"/>
      <c r="C111" s="15"/>
      <c r="D111" s="15"/>
      <c r="E111" s="15"/>
      <c r="F111" s="14"/>
      <c r="G111" s="14"/>
      <c r="H111" s="15"/>
      <c r="I111" s="15"/>
      <c r="J111" s="15"/>
      <c r="K111" s="15"/>
      <c r="L111" s="15"/>
      <c r="M111" s="15"/>
      <c r="N111" s="15"/>
      <c r="O111" s="15"/>
      <c r="P111" s="15"/>
      <c r="Q111" s="22"/>
      <c r="R111" s="22"/>
      <c r="S111" s="18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20"/>
    </row>
    <row r="112" spans="1:33" ht="15.75" customHeight="1" x14ac:dyDescent="0.2">
      <c r="A112" s="13"/>
      <c r="B112" s="13"/>
      <c r="C112" s="15"/>
      <c r="D112" s="15"/>
      <c r="E112" s="15"/>
      <c r="F112" s="14"/>
      <c r="G112" s="14"/>
      <c r="H112" s="15"/>
      <c r="I112" s="15"/>
      <c r="J112" s="15"/>
      <c r="K112" s="15"/>
      <c r="L112" s="15"/>
      <c r="M112" s="15"/>
      <c r="N112" s="15"/>
      <c r="O112" s="15"/>
      <c r="P112" s="15"/>
      <c r="Q112" s="22"/>
      <c r="R112" s="22"/>
      <c r="S112" s="18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20"/>
    </row>
    <row r="113" spans="1:33" ht="15.75" customHeight="1" x14ac:dyDescent="0.2">
      <c r="A113" s="13"/>
      <c r="B113" s="13"/>
      <c r="C113" s="15"/>
      <c r="D113" s="15"/>
      <c r="E113" s="15"/>
      <c r="F113" s="14"/>
      <c r="G113" s="14"/>
      <c r="H113" s="15"/>
      <c r="I113" s="15"/>
      <c r="J113" s="15"/>
      <c r="K113" s="15"/>
      <c r="L113" s="15"/>
      <c r="M113" s="15"/>
      <c r="N113" s="15"/>
      <c r="O113" s="15"/>
      <c r="P113" s="15"/>
      <c r="Q113" s="22"/>
      <c r="R113" s="22"/>
      <c r="S113" s="18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20"/>
    </row>
    <row r="114" spans="1:33" ht="15.75" customHeight="1" x14ac:dyDescent="0.2">
      <c r="A114" s="13"/>
      <c r="B114" s="13"/>
      <c r="C114" s="22"/>
      <c r="D114" s="15"/>
      <c r="E114" s="15"/>
      <c r="F114" s="14"/>
      <c r="G114" s="14"/>
      <c r="H114" s="15"/>
      <c r="I114" s="15"/>
      <c r="J114" s="22"/>
      <c r="K114" s="22"/>
      <c r="L114" s="15"/>
      <c r="M114" s="15"/>
      <c r="N114" s="15"/>
      <c r="O114" s="15"/>
      <c r="P114" s="22"/>
      <c r="Q114" s="22"/>
      <c r="R114" s="22"/>
      <c r="S114" s="18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20"/>
    </row>
    <row r="115" spans="1:33" ht="15.75" customHeight="1" x14ac:dyDescent="0.2">
      <c r="A115" s="13"/>
      <c r="B115" s="13"/>
      <c r="C115" s="22"/>
      <c r="D115" s="15"/>
      <c r="E115" s="15"/>
      <c r="F115" s="14"/>
      <c r="G115" s="14"/>
      <c r="H115" s="15"/>
      <c r="I115" s="15"/>
      <c r="J115" s="22"/>
      <c r="K115" s="22"/>
      <c r="L115" s="15"/>
      <c r="M115" s="15"/>
      <c r="N115" s="15"/>
      <c r="O115" s="15"/>
      <c r="P115" s="22"/>
      <c r="Q115" s="22"/>
      <c r="R115" s="22"/>
      <c r="S115" s="18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20"/>
    </row>
    <row r="116" spans="1:33" ht="15.75" customHeight="1" x14ac:dyDescent="0.2">
      <c r="A116" s="13"/>
      <c r="B116" s="13"/>
      <c r="C116" s="22"/>
      <c r="D116" s="15"/>
      <c r="E116" s="15"/>
      <c r="F116" s="14"/>
      <c r="G116" s="14"/>
      <c r="H116" s="15"/>
      <c r="I116" s="15"/>
      <c r="J116" s="22"/>
      <c r="K116" s="22"/>
      <c r="L116" s="15"/>
      <c r="M116" s="15"/>
      <c r="N116" s="15"/>
      <c r="O116" s="15"/>
      <c r="P116" s="22"/>
      <c r="Q116" s="22"/>
      <c r="R116" s="22"/>
      <c r="S116" s="18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20"/>
    </row>
    <row r="117" spans="1:33" ht="15.75" customHeight="1" x14ac:dyDescent="0.2">
      <c r="A117" s="13"/>
      <c r="B117" s="13"/>
      <c r="C117" s="22"/>
      <c r="D117" s="15"/>
      <c r="E117" s="15"/>
      <c r="F117" s="14"/>
      <c r="G117" s="14"/>
      <c r="H117" s="15"/>
      <c r="I117" s="15"/>
      <c r="J117" s="22"/>
      <c r="K117" s="22"/>
      <c r="L117" s="15"/>
      <c r="M117" s="15"/>
      <c r="N117" s="15"/>
      <c r="O117" s="15"/>
      <c r="P117" s="22"/>
      <c r="Q117" s="22"/>
      <c r="R117" s="22"/>
      <c r="S117" s="18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20"/>
    </row>
    <row r="118" spans="1:33" ht="15.75" customHeight="1" x14ac:dyDescent="0.2">
      <c r="A118" s="13"/>
      <c r="B118" s="13"/>
      <c r="C118" s="22"/>
      <c r="D118" s="15"/>
      <c r="E118" s="15"/>
      <c r="F118" s="14"/>
      <c r="G118" s="14"/>
      <c r="H118" s="15"/>
      <c r="I118" s="15"/>
      <c r="J118" s="22"/>
      <c r="K118" s="22"/>
      <c r="L118" s="15"/>
      <c r="M118" s="15"/>
      <c r="N118" s="15"/>
      <c r="O118" s="15"/>
      <c r="P118" s="22"/>
      <c r="Q118" s="22"/>
      <c r="R118" s="22"/>
      <c r="S118" s="18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20"/>
    </row>
    <row r="119" spans="1:33" ht="15.75" customHeight="1" x14ac:dyDescent="0.2">
      <c r="A119" s="13"/>
      <c r="B119" s="13"/>
      <c r="C119" s="22"/>
      <c r="D119" s="15"/>
      <c r="E119" s="15"/>
      <c r="F119" s="14"/>
      <c r="G119" s="14"/>
      <c r="H119" s="15"/>
      <c r="I119" s="15"/>
      <c r="J119" s="22"/>
      <c r="K119" s="22"/>
      <c r="L119" s="15"/>
      <c r="M119" s="15"/>
      <c r="N119" s="15"/>
      <c r="O119" s="15"/>
      <c r="P119" s="22"/>
      <c r="Q119" s="22"/>
      <c r="R119" s="22"/>
      <c r="S119" s="18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20"/>
    </row>
    <row r="120" spans="1:33" ht="15.75" customHeight="1" x14ac:dyDescent="0.2">
      <c r="A120" s="13"/>
      <c r="B120" s="13"/>
      <c r="C120" s="22"/>
      <c r="D120" s="15"/>
      <c r="E120" s="15"/>
      <c r="F120" s="14"/>
      <c r="G120" s="14"/>
      <c r="H120" s="15"/>
      <c r="I120" s="15"/>
      <c r="J120" s="22"/>
      <c r="K120" s="22"/>
      <c r="L120" s="15"/>
      <c r="M120" s="15"/>
      <c r="N120" s="15"/>
      <c r="O120" s="15"/>
      <c r="P120" s="22"/>
      <c r="Q120" s="22"/>
      <c r="R120" s="22"/>
      <c r="S120" s="18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20"/>
    </row>
    <row r="121" spans="1:33" ht="15.75" customHeight="1" x14ac:dyDescent="0.2">
      <c r="A121" s="13"/>
      <c r="B121" s="13"/>
      <c r="C121" s="22"/>
      <c r="D121" s="15"/>
      <c r="E121" s="15"/>
      <c r="F121" s="14"/>
      <c r="G121" s="14"/>
      <c r="H121" s="15"/>
      <c r="I121" s="15"/>
      <c r="J121" s="22"/>
      <c r="K121" s="22"/>
      <c r="L121" s="15"/>
      <c r="M121" s="15"/>
      <c r="N121" s="15"/>
      <c r="O121" s="15"/>
      <c r="P121" s="22"/>
      <c r="Q121" s="22"/>
      <c r="R121" s="22"/>
      <c r="S121" s="18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20"/>
    </row>
    <row r="122" spans="1:33" ht="15.75" customHeight="1" x14ac:dyDescent="0.2">
      <c r="A122" s="13"/>
      <c r="B122" s="13"/>
      <c r="C122" s="22"/>
      <c r="D122" s="15"/>
      <c r="E122" s="15"/>
      <c r="F122" s="14"/>
      <c r="G122" s="14"/>
      <c r="H122" s="15"/>
      <c r="I122" s="15"/>
      <c r="J122" s="22"/>
      <c r="K122" s="22"/>
      <c r="L122" s="15"/>
      <c r="M122" s="15"/>
      <c r="N122" s="15"/>
      <c r="O122" s="15"/>
      <c r="P122" s="22"/>
      <c r="Q122" s="22"/>
      <c r="R122" s="22"/>
      <c r="S122" s="18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20"/>
    </row>
    <row r="123" spans="1:33" ht="15.75" customHeight="1" x14ac:dyDescent="0.2">
      <c r="A123" s="13"/>
      <c r="B123" s="13"/>
      <c r="C123" s="22"/>
      <c r="D123" s="15"/>
      <c r="E123" s="15"/>
      <c r="F123" s="14"/>
      <c r="G123" s="14"/>
      <c r="H123" s="15"/>
      <c r="I123" s="15"/>
      <c r="J123" s="22"/>
      <c r="K123" s="22"/>
      <c r="L123" s="15"/>
      <c r="M123" s="15"/>
      <c r="N123" s="15"/>
      <c r="O123" s="15"/>
      <c r="P123" s="22"/>
      <c r="Q123" s="22"/>
      <c r="R123" s="22"/>
      <c r="S123" s="18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20"/>
    </row>
    <row r="124" spans="1:33" ht="15.75" customHeight="1" x14ac:dyDescent="0.2">
      <c r="A124" s="13"/>
      <c r="B124" s="13"/>
      <c r="C124" s="22"/>
      <c r="D124" s="15"/>
      <c r="E124" s="15"/>
      <c r="F124" s="14"/>
      <c r="G124" s="14"/>
      <c r="H124" s="15"/>
      <c r="I124" s="15"/>
      <c r="J124" s="22"/>
      <c r="K124" s="22"/>
      <c r="L124" s="15"/>
      <c r="M124" s="15"/>
      <c r="N124" s="15"/>
      <c r="O124" s="15"/>
      <c r="P124" s="22"/>
      <c r="Q124" s="22"/>
      <c r="R124" s="22"/>
      <c r="S124" s="18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20"/>
    </row>
    <row r="125" spans="1:33" ht="15.75" customHeight="1" x14ac:dyDescent="0.2">
      <c r="A125" s="13"/>
      <c r="B125" s="13"/>
      <c r="C125" s="22"/>
      <c r="D125" s="15"/>
      <c r="E125" s="15"/>
      <c r="F125" s="14"/>
      <c r="G125" s="14"/>
      <c r="H125" s="15"/>
      <c r="I125" s="15"/>
      <c r="J125" s="22"/>
      <c r="K125" s="22"/>
      <c r="L125" s="15"/>
      <c r="M125" s="15"/>
      <c r="N125" s="15"/>
      <c r="O125" s="15"/>
      <c r="P125" s="22"/>
      <c r="Q125" s="22"/>
      <c r="R125" s="22"/>
      <c r="S125" s="18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20"/>
    </row>
    <row r="126" spans="1:33" ht="15.75" customHeight="1" x14ac:dyDescent="0.2">
      <c r="A126" s="13"/>
      <c r="B126" s="13"/>
      <c r="C126" s="22"/>
      <c r="D126" s="15"/>
      <c r="E126" s="15"/>
      <c r="F126" s="14"/>
      <c r="G126" s="14"/>
      <c r="H126" s="15"/>
      <c r="I126" s="15"/>
      <c r="J126" s="22"/>
      <c r="K126" s="22"/>
      <c r="L126" s="15"/>
      <c r="M126" s="15"/>
      <c r="N126" s="15"/>
      <c r="O126" s="15"/>
      <c r="P126" s="22"/>
      <c r="Q126" s="22"/>
      <c r="R126" s="22"/>
      <c r="S126" s="18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20"/>
    </row>
    <row r="127" spans="1:33" ht="15.75" customHeight="1" x14ac:dyDescent="0.2">
      <c r="A127" s="13"/>
      <c r="B127" s="13"/>
      <c r="C127" s="22"/>
      <c r="D127" s="15"/>
      <c r="E127" s="15"/>
      <c r="F127" s="14"/>
      <c r="G127" s="14"/>
      <c r="H127" s="15"/>
      <c r="I127" s="15"/>
      <c r="J127" s="22"/>
      <c r="K127" s="22"/>
      <c r="L127" s="15"/>
      <c r="M127" s="15"/>
      <c r="N127" s="15"/>
      <c r="O127" s="15"/>
      <c r="P127" s="22"/>
      <c r="Q127" s="22"/>
      <c r="R127" s="22"/>
      <c r="S127" s="18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20"/>
    </row>
    <row r="128" spans="1:33" ht="15.75" customHeight="1" x14ac:dyDescent="0.2">
      <c r="A128" s="13"/>
      <c r="B128" s="13"/>
      <c r="C128" s="22"/>
      <c r="D128" s="15"/>
      <c r="E128" s="15"/>
      <c r="F128" s="14"/>
      <c r="G128" s="14"/>
      <c r="H128" s="15"/>
      <c r="I128" s="15"/>
      <c r="J128" s="22"/>
      <c r="K128" s="22"/>
      <c r="L128" s="15"/>
      <c r="M128" s="15"/>
      <c r="N128" s="15"/>
      <c r="O128" s="15"/>
      <c r="P128" s="22"/>
      <c r="Q128" s="22"/>
      <c r="R128" s="22"/>
      <c r="S128" s="18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20"/>
    </row>
    <row r="129" spans="1:33" ht="15.75" customHeight="1" x14ac:dyDescent="0.2">
      <c r="A129" s="13"/>
      <c r="B129" s="13"/>
      <c r="C129" s="22"/>
      <c r="D129" s="15"/>
      <c r="E129" s="15"/>
      <c r="F129" s="14"/>
      <c r="G129" s="14"/>
      <c r="H129" s="15"/>
      <c r="I129" s="15"/>
      <c r="J129" s="22"/>
      <c r="K129" s="22"/>
      <c r="L129" s="15"/>
      <c r="M129" s="15"/>
      <c r="N129" s="15"/>
      <c r="O129" s="15"/>
      <c r="P129" s="22"/>
      <c r="Q129" s="22"/>
      <c r="R129" s="22"/>
      <c r="S129" s="18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20"/>
    </row>
    <row r="130" spans="1:33" ht="15.75" customHeight="1" x14ac:dyDescent="0.2">
      <c r="A130" s="13"/>
      <c r="B130" s="13"/>
      <c r="C130" s="22"/>
      <c r="D130" s="15"/>
      <c r="E130" s="15"/>
      <c r="F130" s="14"/>
      <c r="G130" s="14"/>
      <c r="H130" s="15"/>
      <c r="I130" s="15"/>
      <c r="J130" s="22"/>
      <c r="K130" s="22"/>
      <c r="L130" s="15"/>
      <c r="M130" s="15"/>
      <c r="N130" s="15"/>
      <c r="O130" s="15"/>
      <c r="P130" s="22"/>
      <c r="Q130" s="22"/>
      <c r="R130" s="22"/>
      <c r="S130" s="18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20"/>
    </row>
    <row r="131" spans="1:33" ht="15.75" customHeight="1" x14ac:dyDescent="0.2">
      <c r="A131" s="13"/>
      <c r="B131" s="13"/>
      <c r="C131" s="22"/>
      <c r="D131" s="15"/>
      <c r="E131" s="15"/>
      <c r="F131" s="14"/>
      <c r="G131" s="14"/>
      <c r="H131" s="15"/>
      <c r="I131" s="15"/>
      <c r="J131" s="22"/>
      <c r="K131" s="22"/>
      <c r="L131" s="15"/>
      <c r="M131" s="15"/>
      <c r="N131" s="15"/>
      <c r="O131" s="15"/>
      <c r="P131" s="22"/>
      <c r="Q131" s="22"/>
      <c r="R131" s="22"/>
      <c r="S131" s="18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20"/>
    </row>
    <row r="132" spans="1:33" ht="15.75" customHeight="1" x14ac:dyDescent="0.2">
      <c r="A132" s="13"/>
      <c r="B132" s="13"/>
      <c r="C132" s="22"/>
      <c r="D132" s="15"/>
      <c r="E132" s="15"/>
      <c r="F132" s="14"/>
      <c r="G132" s="14"/>
      <c r="H132" s="15"/>
      <c r="I132" s="15"/>
      <c r="J132" s="22"/>
      <c r="K132" s="22"/>
      <c r="L132" s="15"/>
      <c r="M132" s="15"/>
      <c r="N132" s="15"/>
      <c r="O132" s="15"/>
      <c r="P132" s="22"/>
      <c r="Q132" s="22"/>
      <c r="R132" s="22"/>
      <c r="S132" s="18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20"/>
    </row>
    <row r="133" spans="1:33" ht="15.75" customHeight="1" x14ac:dyDescent="0.2">
      <c r="A133" s="13"/>
      <c r="B133" s="13"/>
      <c r="C133" s="22"/>
      <c r="D133" s="15"/>
      <c r="E133" s="15"/>
      <c r="F133" s="14"/>
      <c r="G133" s="14"/>
      <c r="H133" s="15"/>
      <c r="I133" s="15"/>
      <c r="J133" s="22"/>
      <c r="K133" s="22"/>
      <c r="L133" s="15"/>
      <c r="M133" s="15"/>
      <c r="N133" s="15"/>
      <c r="O133" s="15"/>
      <c r="P133" s="22"/>
      <c r="Q133" s="22"/>
      <c r="R133" s="22"/>
      <c r="S133" s="18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20"/>
    </row>
    <row r="134" spans="1:33" ht="15.75" customHeight="1" x14ac:dyDescent="0.2">
      <c r="A134" s="13"/>
      <c r="B134" s="13"/>
      <c r="C134" s="22"/>
      <c r="D134" s="15"/>
      <c r="E134" s="15"/>
      <c r="F134" s="14"/>
      <c r="G134" s="14"/>
      <c r="H134" s="15"/>
      <c r="I134" s="15"/>
      <c r="J134" s="22"/>
      <c r="K134" s="22"/>
      <c r="L134" s="15"/>
      <c r="M134" s="15"/>
      <c r="N134" s="15"/>
      <c r="O134" s="15"/>
      <c r="P134" s="22"/>
      <c r="Q134" s="22"/>
      <c r="R134" s="22"/>
      <c r="S134" s="18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20"/>
    </row>
    <row r="135" spans="1:33" ht="15.75" customHeight="1" x14ac:dyDescent="0.2">
      <c r="A135" s="13"/>
      <c r="B135" s="13"/>
      <c r="C135" s="22"/>
      <c r="D135" s="15"/>
      <c r="E135" s="15"/>
      <c r="F135" s="14"/>
      <c r="G135" s="14"/>
      <c r="H135" s="15"/>
      <c r="I135" s="15"/>
      <c r="J135" s="22"/>
      <c r="K135" s="22"/>
      <c r="L135" s="15"/>
      <c r="M135" s="15"/>
      <c r="N135" s="15"/>
      <c r="O135" s="15"/>
      <c r="P135" s="22"/>
      <c r="Q135" s="22"/>
      <c r="R135" s="22"/>
      <c r="S135" s="18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20"/>
    </row>
    <row r="136" spans="1:33" ht="15.75" customHeight="1" x14ac:dyDescent="0.2">
      <c r="A136" s="13"/>
      <c r="B136" s="13"/>
      <c r="C136" s="22"/>
      <c r="D136" s="15"/>
      <c r="E136" s="15"/>
      <c r="F136" s="14"/>
      <c r="G136" s="14"/>
      <c r="H136" s="15"/>
      <c r="I136" s="15"/>
      <c r="J136" s="22"/>
      <c r="K136" s="22"/>
      <c r="L136" s="15"/>
      <c r="M136" s="15"/>
      <c r="N136" s="15"/>
      <c r="O136" s="15"/>
      <c r="P136" s="22"/>
      <c r="Q136" s="22"/>
      <c r="R136" s="22"/>
      <c r="S136" s="18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20"/>
    </row>
    <row r="137" spans="1:33" ht="15.75" customHeight="1" x14ac:dyDescent="0.2">
      <c r="A137" s="13"/>
      <c r="B137" s="13"/>
      <c r="C137" s="22"/>
      <c r="D137" s="15"/>
      <c r="E137" s="15"/>
      <c r="F137" s="14"/>
      <c r="G137" s="14"/>
      <c r="H137" s="15"/>
      <c r="I137" s="15"/>
      <c r="J137" s="22"/>
      <c r="K137" s="22"/>
      <c r="L137" s="15"/>
      <c r="M137" s="15"/>
      <c r="N137" s="15"/>
      <c r="O137" s="15"/>
      <c r="P137" s="22"/>
      <c r="Q137" s="22"/>
      <c r="R137" s="22"/>
      <c r="S137" s="18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20"/>
    </row>
    <row r="138" spans="1:33" ht="15.75" customHeight="1" x14ac:dyDescent="0.2">
      <c r="A138" s="13"/>
      <c r="B138" s="13"/>
      <c r="C138" s="22"/>
      <c r="D138" s="15"/>
      <c r="E138" s="15"/>
      <c r="F138" s="14"/>
      <c r="G138" s="14"/>
      <c r="H138" s="15"/>
      <c r="I138" s="15"/>
      <c r="J138" s="22"/>
      <c r="K138" s="22"/>
      <c r="L138" s="15"/>
      <c r="M138" s="15"/>
      <c r="N138" s="15"/>
      <c r="O138" s="15"/>
      <c r="P138" s="22"/>
      <c r="Q138" s="22"/>
      <c r="R138" s="22"/>
      <c r="S138" s="18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20"/>
    </row>
    <row r="139" spans="1:33" ht="15.75" customHeight="1" x14ac:dyDescent="0.2">
      <c r="A139" s="13"/>
      <c r="B139" s="13"/>
      <c r="C139" s="22"/>
      <c r="D139" s="15"/>
      <c r="E139" s="15"/>
      <c r="F139" s="14"/>
      <c r="G139" s="14"/>
      <c r="H139" s="15"/>
      <c r="I139" s="15"/>
      <c r="J139" s="22"/>
      <c r="K139" s="22"/>
      <c r="L139" s="15"/>
      <c r="M139" s="15"/>
      <c r="N139" s="15"/>
      <c r="O139" s="15"/>
      <c r="P139" s="22"/>
      <c r="Q139" s="22"/>
      <c r="R139" s="22"/>
      <c r="S139" s="18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20"/>
    </row>
    <row r="140" spans="1:33" ht="15.75" customHeight="1" x14ac:dyDescent="0.2">
      <c r="A140" s="13"/>
      <c r="B140" s="13"/>
      <c r="C140" s="22"/>
      <c r="D140" s="15"/>
      <c r="E140" s="15"/>
      <c r="F140" s="14"/>
      <c r="G140" s="14"/>
      <c r="H140" s="15"/>
      <c r="I140" s="15"/>
      <c r="J140" s="22"/>
      <c r="K140" s="22"/>
      <c r="L140" s="15"/>
      <c r="M140" s="15"/>
      <c r="N140" s="15"/>
      <c r="O140" s="15"/>
      <c r="P140" s="22"/>
      <c r="Q140" s="22"/>
      <c r="R140" s="22"/>
      <c r="S140" s="18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20"/>
    </row>
    <row r="141" spans="1:33" ht="15.75" customHeight="1" x14ac:dyDescent="0.2">
      <c r="A141" s="13"/>
      <c r="B141" s="13"/>
      <c r="C141" s="22"/>
      <c r="D141" s="15"/>
      <c r="E141" s="15"/>
      <c r="F141" s="14"/>
      <c r="G141" s="14"/>
      <c r="H141" s="15"/>
      <c r="I141" s="15"/>
      <c r="J141" s="22"/>
      <c r="K141" s="22"/>
      <c r="L141" s="15"/>
      <c r="M141" s="15"/>
      <c r="N141" s="15"/>
      <c r="O141" s="15"/>
      <c r="P141" s="22"/>
      <c r="Q141" s="22"/>
      <c r="R141" s="22"/>
      <c r="S141" s="18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20"/>
    </row>
    <row r="142" spans="1:33" ht="15.75" customHeight="1" x14ac:dyDescent="0.2">
      <c r="A142" s="13"/>
      <c r="B142" s="13"/>
      <c r="C142" s="22"/>
      <c r="D142" s="15"/>
      <c r="E142" s="15"/>
      <c r="F142" s="14"/>
      <c r="G142" s="14"/>
      <c r="H142" s="15"/>
      <c r="I142" s="15"/>
      <c r="J142" s="22"/>
      <c r="K142" s="22"/>
      <c r="L142" s="15"/>
      <c r="M142" s="15"/>
      <c r="N142" s="15"/>
      <c r="O142" s="15"/>
      <c r="P142" s="22"/>
      <c r="Q142" s="22"/>
      <c r="R142" s="22"/>
      <c r="S142" s="18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20"/>
    </row>
    <row r="143" spans="1:33" ht="15.75" customHeight="1" x14ac:dyDescent="0.2">
      <c r="A143" s="13"/>
      <c r="B143" s="13"/>
      <c r="C143" s="22"/>
      <c r="D143" s="15"/>
      <c r="E143" s="15"/>
      <c r="F143" s="14"/>
      <c r="G143" s="14"/>
      <c r="H143" s="15"/>
      <c r="I143" s="15"/>
      <c r="J143" s="22"/>
      <c r="K143" s="22"/>
      <c r="L143" s="15"/>
      <c r="M143" s="15"/>
      <c r="N143" s="15"/>
      <c r="O143" s="15"/>
      <c r="P143" s="22"/>
      <c r="Q143" s="22"/>
      <c r="R143" s="22"/>
      <c r="S143" s="18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20"/>
    </row>
    <row r="144" spans="1:33" ht="15.75" customHeight="1" x14ac:dyDescent="0.2">
      <c r="A144" s="13"/>
      <c r="B144" s="13"/>
      <c r="C144" s="22"/>
      <c r="D144" s="15"/>
      <c r="E144" s="15"/>
      <c r="F144" s="14"/>
      <c r="G144" s="14"/>
      <c r="H144" s="15"/>
      <c r="I144" s="15"/>
      <c r="J144" s="22"/>
      <c r="K144" s="22"/>
      <c r="L144" s="15"/>
      <c r="M144" s="15"/>
      <c r="N144" s="15"/>
      <c r="O144" s="15"/>
      <c r="P144" s="22"/>
      <c r="Q144" s="22"/>
      <c r="R144" s="22"/>
      <c r="S144" s="18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20"/>
    </row>
    <row r="145" spans="1:33" ht="15.75" customHeight="1" x14ac:dyDescent="0.2">
      <c r="A145" s="13"/>
      <c r="B145" s="13"/>
      <c r="C145" s="22"/>
      <c r="D145" s="15"/>
      <c r="E145" s="15"/>
      <c r="F145" s="14"/>
      <c r="G145" s="14"/>
      <c r="H145" s="15"/>
      <c r="I145" s="15"/>
      <c r="J145" s="22"/>
      <c r="K145" s="22"/>
      <c r="L145" s="15"/>
      <c r="M145" s="15"/>
      <c r="N145" s="15"/>
      <c r="O145" s="15"/>
      <c r="P145" s="22"/>
      <c r="Q145" s="22"/>
      <c r="R145" s="22"/>
      <c r="S145" s="18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20"/>
    </row>
    <row r="146" spans="1:33" ht="15.75" customHeight="1" x14ac:dyDescent="0.2">
      <c r="A146" s="13"/>
      <c r="B146" s="13"/>
      <c r="C146" s="22"/>
      <c r="D146" s="15"/>
      <c r="E146" s="15"/>
      <c r="F146" s="14"/>
      <c r="G146" s="14"/>
      <c r="H146" s="15"/>
      <c r="I146" s="15"/>
      <c r="J146" s="22"/>
      <c r="K146" s="22"/>
      <c r="L146" s="15"/>
      <c r="M146" s="15"/>
      <c r="N146" s="15"/>
      <c r="O146" s="15"/>
      <c r="P146" s="22"/>
      <c r="Q146" s="22"/>
      <c r="R146" s="22"/>
      <c r="S146" s="18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20"/>
    </row>
    <row r="147" spans="1:33" ht="15.75" customHeight="1" x14ac:dyDescent="0.2">
      <c r="A147" s="13"/>
      <c r="B147" s="13"/>
      <c r="C147" s="22"/>
      <c r="D147" s="15"/>
      <c r="E147" s="15"/>
      <c r="F147" s="14"/>
      <c r="G147" s="14"/>
      <c r="H147" s="15"/>
      <c r="I147" s="15"/>
      <c r="J147" s="22"/>
      <c r="K147" s="22"/>
      <c r="L147" s="15"/>
      <c r="M147" s="15"/>
      <c r="N147" s="15"/>
      <c r="O147" s="15"/>
      <c r="P147" s="22"/>
      <c r="Q147" s="22"/>
      <c r="R147" s="22"/>
      <c r="S147" s="18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20"/>
    </row>
    <row r="148" spans="1:33" ht="15.75" customHeight="1" x14ac:dyDescent="0.2">
      <c r="A148" s="13"/>
      <c r="B148" s="13"/>
      <c r="C148" s="22"/>
      <c r="D148" s="15"/>
      <c r="E148" s="15"/>
      <c r="F148" s="14"/>
      <c r="G148" s="14"/>
      <c r="H148" s="15"/>
      <c r="I148" s="15"/>
      <c r="J148" s="22"/>
      <c r="K148" s="22"/>
      <c r="L148" s="15"/>
      <c r="M148" s="15"/>
      <c r="N148" s="15"/>
      <c r="O148" s="15"/>
      <c r="P148" s="22"/>
      <c r="Q148" s="22"/>
      <c r="R148" s="22"/>
      <c r="S148" s="18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20"/>
    </row>
    <row r="149" spans="1:33" ht="15.75" customHeight="1" x14ac:dyDescent="0.2">
      <c r="A149" s="13"/>
      <c r="B149" s="13"/>
      <c r="C149" s="22"/>
      <c r="D149" s="15"/>
      <c r="E149" s="15"/>
      <c r="F149" s="14"/>
      <c r="G149" s="14"/>
      <c r="H149" s="15"/>
      <c r="I149" s="15"/>
      <c r="J149" s="22"/>
      <c r="K149" s="22"/>
      <c r="L149" s="15"/>
      <c r="M149" s="15"/>
      <c r="N149" s="15"/>
      <c r="O149" s="15"/>
      <c r="P149" s="22"/>
      <c r="Q149" s="22"/>
      <c r="R149" s="22"/>
      <c r="S149" s="18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20"/>
    </row>
    <row r="150" spans="1:33" ht="15.75" customHeight="1" x14ac:dyDescent="0.2">
      <c r="A150" s="13"/>
      <c r="B150" s="13"/>
      <c r="C150" s="22"/>
      <c r="D150" s="15"/>
      <c r="E150" s="15"/>
      <c r="F150" s="14"/>
      <c r="G150" s="14"/>
      <c r="H150" s="15"/>
      <c r="I150" s="15"/>
      <c r="J150" s="22"/>
      <c r="K150" s="22"/>
      <c r="L150" s="15"/>
      <c r="M150" s="15"/>
      <c r="N150" s="15"/>
      <c r="O150" s="15"/>
      <c r="P150" s="22"/>
      <c r="Q150" s="22"/>
      <c r="R150" s="22"/>
      <c r="S150" s="18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20"/>
    </row>
    <row r="151" spans="1:33" ht="15.75" customHeight="1" x14ac:dyDescent="0.2">
      <c r="A151" s="13"/>
      <c r="B151" s="13"/>
      <c r="C151" s="22"/>
      <c r="D151" s="15"/>
      <c r="E151" s="15"/>
      <c r="F151" s="14"/>
      <c r="G151" s="14"/>
      <c r="H151" s="15"/>
      <c r="I151" s="15"/>
      <c r="J151" s="22"/>
      <c r="K151" s="22"/>
      <c r="L151" s="15"/>
      <c r="M151" s="15"/>
      <c r="N151" s="15"/>
      <c r="O151" s="15"/>
      <c r="P151" s="22"/>
      <c r="Q151" s="22"/>
      <c r="R151" s="22"/>
      <c r="S151" s="18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20"/>
    </row>
    <row r="152" spans="1:33" ht="15.75" customHeight="1" x14ac:dyDescent="0.2">
      <c r="A152" s="13"/>
      <c r="B152" s="13"/>
      <c r="C152" s="22"/>
      <c r="D152" s="15"/>
      <c r="E152" s="15"/>
      <c r="F152" s="14"/>
      <c r="G152" s="14"/>
      <c r="H152" s="15"/>
      <c r="I152" s="15"/>
      <c r="J152" s="22"/>
      <c r="K152" s="22"/>
      <c r="L152" s="15"/>
      <c r="M152" s="15"/>
      <c r="N152" s="15"/>
      <c r="O152" s="15"/>
      <c r="P152" s="22"/>
      <c r="Q152" s="22"/>
      <c r="R152" s="22"/>
      <c r="S152" s="18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20"/>
    </row>
    <row r="153" spans="1:33" ht="15.75" customHeight="1" x14ac:dyDescent="0.2">
      <c r="A153" s="13"/>
      <c r="B153" s="13"/>
      <c r="C153" s="22"/>
      <c r="D153" s="15"/>
      <c r="E153" s="15"/>
      <c r="F153" s="14"/>
      <c r="G153" s="14"/>
      <c r="H153" s="15"/>
      <c r="I153" s="15"/>
      <c r="J153" s="22"/>
      <c r="K153" s="22"/>
      <c r="L153" s="15"/>
      <c r="M153" s="15"/>
      <c r="N153" s="15"/>
      <c r="O153" s="15"/>
      <c r="P153" s="22"/>
      <c r="Q153" s="22"/>
      <c r="R153" s="22"/>
      <c r="S153" s="18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20"/>
    </row>
    <row r="154" spans="1:33" ht="15.75" customHeight="1" x14ac:dyDescent="0.2">
      <c r="A154" s="13"/>
      <c r="B154" s="13"/>
      <c r="C154" s="22"/>
      <c r="D154" s="15"/>
      <c r="E154" s="15"/>
      <c r="F154" s="14"/>
      <c r="G154" s="14"/>
      <c r="H154" s="15"/>
      <c r="I154" s="15"/>
      <c r="J154" s="22"/>
      <c r="K154" s="22"/>
      <c r="L154" s="15"/>
      <c r="M154" s="15"/>
      <c r="N154" s="15"/>
      <c r="O154" s="15"/>
      <c r="P154" s="22"/>
      <c r="Q154" s="22"/>
      <c r="R154" s="22"/>
      <c r="S154" s="18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20"/>
    </row>
    <row r="155" spans="1:33" ht="15.75" customHeight="1" x14ac:dyDescent="0.2">
      <c r="A155" s="13"/>
      <c r="B155" s="13"/>
      <c r="C155" s="22"/>
      <c r="D155" s="15"/>
      <c r="E155" s="15"/>
      <c r="F155" s="14"/>
      <c r="G155" s="14"/>
      <c r="H155" s="15"/>
      <c r="I155" s="15"/>
      <c r="J155" s="22"/>
      <c r="K155" s="22"/>
      <c r="L155" s="15"/>
      <c r="M155" s="15"/>
      <c r="N155" s="15"/>
      <c r="O155" s="15"/>
      <c r="P155" s="22"/>
      <c r="Q155" s="22"/>
      <c r="R155" s="22"/>
      <c r="S155" s="18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20"/>
    </row>
    <row r="156" spans="1:33" ht="15.75" customHeight="1" x14ac:dyDescent="0.2">
      <c r="A156" s="13"/>
      <c r="B156" s="13"/>
      <c r="C156" s="22"/>
      <c r="D156" s="15"/>
      <c r="E156" s="15"/>
      <c r="F156" s="14"/>
      <c r="G156" s="14"/>
      <c r="H156" s="15"/>
      <c r="I156" s="15"/>
      <c r="J156" s="22"/>
      <c r="K156" s="22"/>
      <c r="L156" s="15"/>
      <c r="M156" s="15"/>
      <c r="N156" s="15"/>
      <c r="O156" s="15"/>
      <c r="P156" s="22"/>
      <c r="Q156" s="22"/>
      <c r="R156" s="22"/>
      <c r="S156" s="18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20"/>
    </row>
    <row r="157" spans="1:33" ht="15.75" customHeight="1" x14ac:dyDescent="0.2">
      <c r="A157" s="13"/>
      <c r="B157" s="13"/>
      <c r="C157" s="22"/>
      <c r="D157" s="15"/>
      <c r="E157" s="15"/>
      <c r="F157" s="14"/>
      <c r="G157" s="14"/>
      <c r="H157" s="15"/>
      <c r="I157" s="15"/>
      <c r="J157" s="22"/>
      <c r="K157" s="22"/>
      <c r="L157" s="15"/>
      <c r="M157" s="15"/>
      <c r="N157" s="15"/>
      <c r="O157" s="15"/>
      <c r="P157" s="22"/>
      <c r="Q157" s="22"/>
      <c r="R157" s="22"/>
      <c r="S157" s="18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20"/>
    </row>
    <row r="158" spans="1:33" ht="15.75" customHeight="1" x14ac:dyDescent="0.2">
      <c r="A158" s="13"/>
      <c r="B158" s="13"/>
      <c r="C158" s="22"/>
      <c r="D158" s="15"/>
      <c r="E158" s="15"/>
      <c r="F158" s="14"/>
      <c r="G158" s="14"/>
      <c r="H158" s="15"/>
      <c r="I158" s="15"/>
      <c r="J158" s="22"/>
      <c r="K158" s="22"/>
      <c r="L158" s="15"/>
      <c r="M158" s="15"/>
      <c r="N158" s="15"/>
      <c r="O158" s="15"/>
      <c r="P158" s="22"/>
      <c r="Q158" s="22"/>
      <c r="R158" s="22"/>
      <c r="S158" s="18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20"/>
    </row>
    <row r="159" spans="1:33" ht="15.75" customHeight="1" x14ac:dyDescent="0.2">
      <c r="A159" s="13"/>
      <c r="B159" s="13"/>
      <c r="C159" s="22"/>
      <c r="D159" s="15"/>
      <c r="E159" s="15"/>
      <c r="F159" s="14"/>
      <c r="G159" s="14"/>
      <c r="H159" s="15"/>
      <c r="I159" s="15"/>
      <c r="J159" s="22"/>
      <c r="K159" s="22"/>
      <c r="L159" s="15"/>
      <c r="M159" s="15"/>
      <c r="N159" s="15"/>
      <c r="O159" s="15"/>
      <c r="P159" s="22"/>
      <c r="Q159" s="22"/>
      <c r="R159" s="22"/>
      <c r="S159" s="18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20"/>
    </row>
    <row r="160" spans="1:33" ht="15.75" customHeight="1" x14ac:dyDescent="0.2">
      <c r="A160" s="13"/>
      <c r="B160" s="13"/>
      <c r="C160" s="22"/>
      <c r="D160" s="15"/>
      <c r="E160" s="15"/>
      <c r="F160" s="14"/>
      <c r="G160" s="14"/>
      <c r="H160" s="15"/>
      <c r="I160" s="15"/>
      <c r="J160" s="22"/>
      <c r="K160" s="22"/>
      <c r="L160" s="15"/>
      <c r="M160" s="15"/>
      <c r="N160" s="15"/>
      <c r="O160" s="15"/>
      <c r="P160" s="22"/>
      <c r="Q160" s="22"/>
      <c r="R160" s="22"/>
      <c r="S160" s="18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20"/>
    </row>
    <row r="161" spans="1:33" ht="15.75" customHeight="1" x14ac:dyDescent="0.2">
      <c r="A161" s="13"/>
      <c r="B161" s="13"/>
      <c r="C161" s="22"/>
      <c r="D161" s="15"/>
      <c r="E161" s="15"/>
      <c r="F161" s="14"/>
      <c r="G161" s="14"/>
      <c r="H161" s="15"/>
      <c r="I161" s="15"/>
      <c r="J161" s="22"/>
      <c r="K161" s="22"/>
      <c r="L161" s="15"/>
      <c r="M161" s="15"/>
      <c r="N161" s="15"/>
      <c r="O161" s="15"/>
      <c r="P161" s="22"/>
      <c r="Q161" s="22"/>
      <c r="R161" s="22"/>
      <c r="S161" s="18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20"/>
    </row>
    <row r="162" spans="1:33" ht="15.75" customHeight="1" x14ac:dyDescent="0.2">
      <c r="A162" s="13"/>
      <c r="B162" s="13"/>
      <c r="C162" s="22"/>
      <c r="D162" s="15"/>
      <c r="E162" s="15"/>
      <c r="F162" s="14"/>
      <c r="G162" s="14"/>
      <c r="H162" s="15"/>
      <c r="I162" s="15"/>
      <c r="J162" s="22"/>
      <c r="K162" s="22"/>
      <c r="L162" s="15"/>
      <c r="M162" s="15"/>
      <c r="N162" s="15"/>
      <c r="O162" s="15"/>
      <c r="P162" s="22"/>
      <c r="Q162" s="22"/>
      <c r="R162" s="22"/>
      <c r="S162" s="18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20"/>
    </row>
    <row r="163" spans="1:33" ht="15.75" customHeight="1" x14ac:dyDescent="0.2">
      <c r="A163" s="13"/>
      <c r="B163" s="13"/>
      <c r="C163" s="22"/>
      <c r="D163" s="15"/>
      <c r="E163" s="15"/>
      <c r="F163" s="14"/>
      <c r="G163" s="14"/>
      <c r="H163" s="15"/>
      <c r="I163" s="15"/>
      <c r="J163" s="22"/>
      <c r="K163" s="22"/>
      <c r="L163" s="15"/>
      <c r="M163" s="15"/>
      <c r="N163" s="15"/>
      <c r="O163" s="15"/>
      <c r="P163" s="22"/>
      <c r="Q163" s="22"/>
      <c r="R163" s="22"/>
      <c r="S163" s="18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20"/>
    </row>
    <row r="164" spans="1:33" ht="15.75" customHeight="1" x14ac:dyDescent="0.2">
      <c r="A164" s="13"/>
      <c r="B164" s="13"/>
      <c r="C164" s="22"/>
      <c r="D164" s="15"/>
      <c r="E164" s="15"/>
      <c r="F164" s="14"/>
      <c r="G164" s="14"/>
      <c r="H164" s="15"/>
      <c r="I164" s="15"/>
      <c r="J164" s="22"/>
      <c r="K164" s="22"/>
      <c r="L164" s="15"/>
      <c r="M164" s="15"/>
      <c r="N164" s="15"/>
      <c r="O164" s="15"/>
      <c r="P164" s="22"/>
      <c r="Q164" s="22"/>
      <c r="R164" s="22"/>
      <c r="S164" s="18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20"/>
    </row>
    <row r="165" spans="1:33" ht="15.75" customHeight="1" x14ac:dyDescent="0.2">
      <c r="A165" s="13"/>
      <c r="B165" s="13"/>
      <c r="C165" s="22"/>
      <c r="D165" s="15"/>
      <c r="E165" s="15"/>
      <c r="F165" s="14"/>
      <c r="G165" s="14"/>
      <c r="H165" s="15"/>
      <c r="I165" s="15"/>
      <c r="J165" s="22"/>
      <c r="K165" s="22"/>
      <c r="L165" s="15"/>
      <c r="M165" s="15"/>
      <c r="N165" s="15"/>
      <c r="O165" s="15"/>
      <c r="P165" s="22"/>
      <c r="Q165" s="22"/>
      <c r="R165" s="22"/>
      <c r="S165" s="18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20"/>
    </row>
    <row r="166" spans="1:33" ht="15.75" customHeight="1" x14ac:dyDescent="0.2">
      <c r="A166" s="13"/>
      <c r="B166" s="13"/>
      <c r="C166" s="22"/>
      <c r="D166" s="15"/>
      <c r="E166" s="15"/>
      <c r="F166" s="14"/>
      <c r="G166" s="14"/>
      <c r="H166" s="15"/>
      <c r="I166" s="15"/>
      <c r="J166" s="22"/>
      <c r="K166" s="22"/>
      <c r="L166" s="15"/>
      <c r="M166" s="15"/>
      <c r="N166" s="15"/>
      <c r="O166" s="15"/>
      <c r="P166" s="22"/>
      <c r="Q166" s="22"/>
      <c r="R166" s="22"/>
      <c r="S166" s="18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20"/>
    </row>
    <row r="167" spans="1:33" ht="15.75" customHeight="1" x14ac:dyDescent="0.2">
      <c r="A167" s="13"/>
      <c r="B167" s="13"/>
      <c r="C167" s="22"/>
      <c r="D167" s="15"/>
      <c r="E167" s="15"/>
      <c r="F167" s="14"/>
      <c r="G167" s="14"/>
      <c r="H167" s="15"/>
      <c r="I167" s="15"/>
      <c r="J167" s="22"/>
      <c r="K167" s="22"/>
      <c r="L167" s="15"/>
      <c r="M167" s="15"/>
      <c r="N167" s="15"/>
      <c r="O167" s="15"/>
      <c r="P167" s="22"/>
      <c r="Q167" s="22"/>
      <c r="R167" s="22"/>
      <c r="S167" s="18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20"/>
    </row>
    <row r="168" spans="1:33" ht="15.75" customHeight="1" x14ac:dyDescent="0.2">
      <c r="A168" s="13"/>
      <c r="B168" s="13"/>
      <c r="C168" s="22"/>
      <c r="D168" s="15"/>
      <c r="E168" s="15"/>
      <c r="F168" s="14"/>
      <c r="G168" s="14"/>
      <c r="H168" s="15"/>
      <c r="I168" s="15"/>
      <c r="J168" s="22"/>
      <c r="K168" s="22"/>
      <c r="L168" s="15"/>
      <c r="M168" s="15"/>
      <c r="N168" s="15"/>
      <c r="O168" s="15"/>
      <c r="P168" s="22"/>
      <c r="Q168" s="22"/>
      <c r="R168" s="22"/>
      <c r="S168" s="18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20"/>
    </row>
    <row r="169" spans="1:33" ht="15.75" customHeight="1" x14ac:dyDescent="0.2">
      <c r="A169" s="13"/>
      <c r="B169" s="13"/>
      <c r="C169" s="22"/>
      <c r="D169" s="15"/>
      <c r="E169" s="15"/>
      <c r="F169" s="14"/>
      <c r="G169" s="14"/>
      <c r="H169" s="15"/>
      <c r="I169" s="15"/>
      <c r="J169" s="22"/>
      <c r="K169" s="22"/>
      <c r="L169" s="15"/>
      <c r="M169" s="15"/>
      <c r="N169" s="15"/>
      <c r="O169" s="15"/>
      <c r="P169" s="22"/>
      <c r="Q169" s="22"/>
      <c r="R169" s="22"/>
      <c r="S169" s="18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20"/>
    </row>
    <row r="170" spans="1:33" ht="15.75" customHeight="1" x14ac:dyDescent="0.2">
      <c r="A170" s="13"/>
      <c r="B170" s="13"/>
      <c r="C170" s="22"/>
      <c r="D170" s="15"/>
      <c r="E170" s="15"/>
      <c r="F170" s="14"/>
      <c r="G170" s="14"/>
      <c r="H170" s="15"/>
      <c r="I170" s="15"/>
      <c r="J170" s="22"/>
      <c r="K170" s="22"/>
      <c r="L170" s="15"/>
      <c r="M170" s="15"/>
      <c r="N170" s="15"/>
      <c r="O170" s="15"/>
      <c r="P170" s="22"/>
      <c r="Q170" s="22"/>
      <c r="R170" s="22"/>
      <c r="S170" s="18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20"/>
    </row>
    <row r="171" spans="1:33" ht="15.75" customHeight="1" x14ac:dyDescent="0.2">
      <c r="A171" s="13"/>
      <c r="B171" s="13"/>
      <c r="C171" s="22"/>
      <c r="D171" s="15"/>
      <c r="E171" s="15"/>
      <c r="F171" s="14"/>
      <c r="G171" s="14"/>
      <c r="H171" s="15"/>
      <c r="I171" s="15"/>
      <c r="J171" s="22"/>
      <c r="K171" s="22"/>
      <c r="L171" s="15"/>
      <c r="M171" s="15"/>
      <c r="N171" s="15"/>
      <c r="O171" s="15"/>
      <c r="P171" s="22"/>
      <c r="Q171" s="22"/>
      <c r="R171" s="22"/>
      <c r="S171" s="18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20"/>
    </row>
    <row r="172" spans="1:33" ht="15.75" customHeight="1" x14ac:dyDescent="0.2">
      <c r="A172" s="13"/>
      <c r="B172" s="13"/>
      <c r="C172" s="22"/>
      <c r="D172" s="15"/>
      <c r="E172" s="15"/>
      <c r="F172" s="14"/>
      <c r="G172" s="14"/>
      <c r="H172" s="15"/>
      <c r="I172" s="15"/>
      <c r="J172" s="22"/>
      <c r="K172" s="22"/>
      <c r="L172" s="15"/>
      <c r="M172" s="15"/>
      <c r="N172" s="15"/>
      <c r="O172" s="15"/>
      <c r="P172" s="22"/>
      <c r="Q172" s="22"/>
      <c r="R172" s="22"/>
      <c r="S172" s="18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20"/>
    </row>
    <row r="173" spans="1:33" ht="15.75" customHeight="1" x14ac:dyDescent="0.2">
      <c r="A173" s="13"/>
      <c r="B173" s="13"/>
      <c r="C173" s="22"/>
      <c r="D173" s="15"/>
      <c r="E173" s="15"/>
      <c r="F173" s="14"/>
      <c r="G173" s="14"/>
      <c r="H173" s="15"/>
      <c r="I173" s="15"/>
      <c r="J173" s="22"/>
      <c r="K173" s="22"/>
      <c r="L173" s="15"/>
      <c r="M173" s="15"/>
      <c r="N173" s="15"/>
      <c r="O173" s="15"/>
      <c r="P173" s="22"/>
      <c r="Q173" s="22"/>
      <c r="R173" s="22"/>
      <c r="S173" s="18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20"/>
    </row>
    <row r="174" spans="1:33" ht="15.75" customHeight="1" x14ac:dyDescent="0.2">
      <c r="A174" s="13"/>
      <c r="B174" s="13"/>
      <c r="C174" s="22"/>
      <c r="D174" s="15"/>
      <c r="E174" s="15"/>
      <c r="F174" s="14"/>
      <c r="G174" s="14"/>
      <c r="H174" s="15"/>
      <c r="I174" s="15"/>
      <c r="J174" s="22"/>
      <c r="K174" s="22"/>
      <c r="L174" s="15"/>
      <c r="M174" s="15"/>
      <c r="N174" s="15"/>
      <c r="O174" s="15"/>
      <c r="P174" s="22"/>
      <c r="Q174" s="22"/>
      <c r="R174" s="22"/>
      <c r="S174" s="18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20"/>
    </row>
    <row r="175" spans="1:33" ht="15.75" customHeight="1" x14ac:dyDescent="0.2">
      <c r="A175" s="13"/>
      <c r="B175" s="13"/>
      <c r="C175" s="22"/>
      <c r="D175" s="15"/>
      <c r="E175" s="15"/>
      <c r="F175" s="14"/>
      <c r="G175" s="14"/>
      <c r="H175" s="15"/>
      <c r="I175" s="15"/>
      <c r="J175" s="22"/>
      <c r="K175" s="22"/>
      <c r="L175" s="15"/>
      <c r="M175" s="15"/>
      <c r="N175" s="15"/>
      <c r="O175" s="15"/>
      <c r="P175" s="22"/>
      <c r="Q175" s="22"/>
      <c r="R175" s="22"/>
      <c r="S175" s="18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20"/>
    </row>
    <row r="176" spans="1:33" ht="15.75" customHeight="1" x14ac:dyDescent="0.2">
      <c r="A176" s="13"/>
      <c r="B176" s="13"/>
      <c r="C176" s="22"/>
      <c r="D176" s="15"/>
      <c r="E176" s="15"/>
      <c r="F176" s="14"/>
      <c r="G176" s="14"/>
      <c r="H176" s="15"/>
      <c r="I176" s="15"/>
      <c r="J176" s="22"/>
      <c r="K176" s="22"/>
      <c r="L176" s="15"/>
      <c r="M176" s="15"/>
      <c r="N176" s="15"/>
      <c r="O176" s="15"/>
      <c r="P176" s="22"/>
      <c r="Q176" s="22"/>
      <c r="R176" s="22"/>
      <c r="S176" s="18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20"/>
    </row>
    <row r="177" spans="1:33" ht="15.75" customHeight="1" x14ac:dyDescent="0.2">
      <c r="A177" s="13"/>
      <c r="B177" s="13"/>
      <c r="C177" s="22"/>
      <c r="D177" s="15"/>
      <c r="E177" s="15"/>
      <c r="F177" s="14"/>
      <c r="G177" s="14"/>
      <c r="H177" s="15"/>
      <c r="I177" s="15"/>
      <c r="J177" s="22"/>
      <c r="K177" s="22"/>
      <c r="L177" s="15"/>
      <c r="M177" s="15"/>
      <c r="N177" s="15"/>
      <c r="O177" s="15"/>
      <c r="P177" s="22"/>
      <c r="Q177" s="22"/>
      <c r="R177" s="22"/>
      <c r="S177" s="18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20"/>
    </row>
    <row r="178" spans="1:33" ht="15.75" customHeight="1" x14ac:dyDescent="0.2">
      <c r="A178" s="13"/>
      <c r="B178" s="13"/>
      <c r="C178" s="22"/>
      <c r="D178" s="15"/>
      <c r="E178" s="15"/>
      <c r="F178" s="14"/>
      <c r="G178" s="14"/>
      <c r="H178" s="15"/>
      <c r="I178" s="15"/>
      <c r="J178" s="22"/>
      <c r="K178" s="22"/>
      <c r="L178" s="15"/>
      <c r="M178" s="15"/>
      <c r="N178" s="15"/>
      <c r="O178" s="15"/>
      <c r="P178" s="22"/>
      <c r="Q178" s="22"/>
      <c r="R178" s="22"/>
      <c r="S178" s="18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20"/>
    </row>
    <row r="179" spans="1:33" ht="15.75" customHeight="1" x14ac:dyDescent="0.2">
      <c r="A179" s="13"/>
      <c r="B179" s="13"/>
      <c r="C179" s="22"/>
      <c r="D179" s="15"/>
      <c r="E179" s="15"/>
      <c r="F179" s="14"/>
      <c r="G179" s="14"/>
      <c r="H179" s="15"/>
      <c r="I179" s="15"/>
      <c r="J179" s="22"/>
      <c r="K179" s="22"/>
      <c r="L179" s="15"/>
      <c r="M179" s="15"/>
      <c r="N179" s="15"/>
      <c r="O179" s="15"/>
      <c r="P179" s="22"/>
      <c r="Q179" s="22"/>
      <c r="R179" s="22"/>
      <c r="S179" s="18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20"/>
    </row>
    <row r="180" spans="1:33" ht="15.75" customHeight="1" x14ac:dyDescent="0.2">
      <c r="A180" s="13"/>
      <c r="B180" s="13"/>
      <c r="C180" s="22"/>
      <c r="D180" s="15"/>
      <c r="E180" s="15"/>
      <c r="F180" s="14"/>
      <c r="G180" s="14"/>
      <c r="H180" s="15"/>
      <c r="I180" s="15"/>
      <c r="J180" s="22"/>
      <c r="K180" s="22"/>
      <c r="L180" s="15"/>
      <c r="M180" s="15"/>
      <c r="N180" s="15"/>
      <c r="O180" s="15"/>
      <c r="P180" s="22"/>
      <c r="Q180" s="22"/>
      <c r="R180" s="22"/>
      <c r="S180" s="18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20"/>
    </row>
    <row r="181" spans="1:33" ht="15.75" customHeight="1" x14ac:dyDescent="0.2">
      <c r="A181" s="13"/>
      <c r="B181" s="13"/>
      <c r="C181" s="22"/>
      <c r="D181" s="15"/>
      <c r="E181" s="15"/>
      <c r="F181" s="14"/>
      <c r="G181" s="14"/>
      <c r="H181" s="15"/>
      <c r="I181" s="15"/>
      <c r="J181" s="22"/>
      <c r="K181" s="22"/>
      <c r="L181" s="15"/>
      <c r="M181" s="15"/>
      <c r="N181" s="15"/>
      <c r="O181" s="15"/>
      <c r="P181" s="22"/>
      <c r="Q181" s="22"/>
      <c r="R181" s="22"/>
      <c r="S181" s="18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20"/>
    </row>
    <row r="182" spans="1:33" ht="15.75" customHeight="1" x14ac:dyDescent="0.2">
      <c r="A182" s="13"/>
      <c r="B182" s="13"/>
      <c r="C182" s="22"/>
      <c r="D182" s="15"/>
      <c r="E182" s="15"/>
      <c r="F182" s="14"/>
      <c r="G182" s="14"/>
      <c r="H182" s="15"/>
      <c r="I182" s="15"/>
      <c r="J182" s="22"/>
      <c r="K182" s="22"/>
      <c r="L182" s="15"/>
      <c r="M182" s="15"/>
      <c r="N182" s="15"/>
      <c r="O182" s="15"/>
      <c r="P182" s="22"/>
      <c r="Q182" s="22"/>
      <c r="R182" s="22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20"/>
    </row>
    <row r="183" spans="1:33" ht="15.75" customHeight="1" x14ac:dyDescent="0.2">
      <c r="A183" s="13"/>
      <c r="B183" s="13"/>
      <c r="C183" s="22"/>
      <c r="D183" s="15"/>
      <c r="E183" s="15"/>
      <c r="F183" s="14"/>
      <c r="G183" s="14"/>
      <c r="H183" s="15"/>
      <c r="I183" s="15"/>
      <c r="J183" s="22"/>
      <c r="K183" s="22"/>
      <c r="L183" s="15"/>
      <c r="M183" s="15"/>
      <c r="N183" s="15"/>
      <c r="O183" s="15"/>
      <c r="P183" s="22"/>
      <c r="Q183" s="22"/>
      <c r="R183" s="22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20"/>
    </row>
    <row r="184" spans="1:33" ht="15.75" customHeight="1" x14ac:dyDescent="0.2">
      <c r="A184" s="13"/>
      <c r="B184" s="13"/>
      <c r="C184" s="22"/>
      <c r="D184" s="15"/>
      <c r="E184" s="15"/>
      <c r="F184" s="14"/>
      <c r="G184" s="14"/>
      <c r="H184" s="15"/>
      <c r="I184" s="15"/>
      <c r="J184" s="22"/>
      <c r="K184" s="22"/>
      <c r="L184" s="15"/>
      <c r="M184" s="15"/>
      <c r="N184" s="15"/>
      <c r="O184" s="15"/>
      <c r="P184" s="22"/>
      <c r="Q184" s="22"/>
      <c r="R184" s="22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20"/>
    </row>
    <row r="185" spans="1:33" ht="15.75" customHeight="1" x14ac:dyDescent="0.2">
      <c r="A185" s="13"/>
      <c r="B185" s="13"/>
      <c r="C185" s="22"/>
      <c r="D185" s="15"/>
      <c r="E185" s="15"/>
      <c r="F185" s="14"/>
      <c r="G185" s="14"/>
      <c r="H185" s="15"/>
      <c r="I185" s="15"/>
      <c r="J185" s="22"/>
      <c r="K185" s="22"/>
      <c r="L185" s="15"/>
      <c r="M185" s="15"/>
      <c r="N185" s="15"/>
      <c r="O185" s="15"/>
      <c r="P185" s="22"/>
      <c r="Q185" s="22"/>
      <c r="R185" s="22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20"/>
    </row>
    <row r="186" spans="1:33" ht="15.75" customHeight="1" x14ac:dyDescent="0.2">
      <c r="A186" s="13"/>
      <c r="B186" s="13"/>
      <c r="C186" s="22"/>
      <c r="D186" s="15"/>
      <c r="E186" s="15"/>
      <c r="F186" s="14"/>
      <c r="G186" s="14"/>
      <c r="H186" s="15"/>
      <c r="I186" s="15"/>
      <c r="J186" s="22"/>
      <c r="K186" s="22"/>
      <c r="L186" s="15"/>
      <c r="M186" s="15"/>
      <c r="N186" s="15"/>
      <c r="O186" s="15"/>
      <c r="P186" s="22"/>
      <c r="Q186" s="22"/>
      <c r="R186" s="22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20"/>
    </row>
    <row r="187" spans="1:33" ht="15.75" customHeight="1" x14ac:dyDescent="0.2">
      <c r="A187" s="13"/>
      <c r="B187" s="13"/>
      <c r="C187" s="22"/>
      <c r="D187" s="15"/>
      <c r="E187" s="15"/>
      <c r="F187" s="14"/>
      <c r="G187" s="14"/>
      <c r="H187" s="15"/>
      <c r="I187" s="15"/>
      <c r="J187" s="22"/>
      <c r="K187" s="22"/>
      <c r="L187" s="15"/>
      <c r="M187" s="15"/>
      <c r="N187" s="15"/>
      <c r="O187" s="15"/>
      <c r="P187" s="22"/>
      <c r="Q187" s="22"/>
      <c r="R187" s="22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20"/>
    </row>
    <row r="188" spans="1:33" ht="15.75" customHeight="1" x14ac:dyDescent="0.2">
      <c r="A188" s="13"/>
      <c r="B188" s="13"/>
      <c r="C188" s="22"/>
      <c r="D188" s="15"/>
      <c r="E188" s="15"/>
      <c r="F188" s="14"/>
      <c r="G188" s="14"/>
      <c r="H188" s="15"/>
      <c r="I188" s="15"/>
      <c r="J188" s="22"/>
      <c r="K188" s="22"/>
      <c r="L188" s="15"/>
      <c r="M188" s="15"/>
      <c r="N188" s="15"/>
      <c r="O188" s="15"/>
      <c r="P188" s="22"/>
      <c r="Q188" s="22"/>
      <c r="R188" s="22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20"/>
    </row>
    <row r="189" spans="1:33" ht="15.75" customHeight="1" x14ac:dyDescent="0.2">
      <c r="A189" s="13"/>
      <c r="B189" s="13"/>
      <c r="C189" s="22"/>
      <c r="D189" s="15"/>
      <c r="E189" s="15"/>
      <c r="F189" s="14"/>
      <c r="G189" s="14"/>
      <c r="H189" s="15"/>
      <c r="I189" s="15"/>
      <c r="J189" s="22"/>
      <c r="K189" s="22"/>
      <c r="L189" s="15"/>
      <c r="M189" s="15"/>
      <c r="N189" s="15"/>
      <c r="O189" s="15"/>
      <c r="P189" s="22"/>
      <c r="Q189" s="22"/>
      <c r="R189" s="22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20"/>
    </row>
    <row r="190" spans="1:33" ht="15.75" customHeight="1" x14ac:dyDescent="0.2">
      <c r="A190" s="13"/>
      <c r="B190" s="13"/>
      <c r="C190" s="22"/>
      <c r="D190" s="15"/>
      <c r="E190" s="15"/>
      <c r="F190" s="14"/>
      <c r="G190" s="14"/>
      <c r="H190" s="15"/>
      <c r="I190" s="15"/>
      <c r="J190" s="22"/>
      <c r="K190" s="22"/>
      <c r="L190" s="15"/>
      <c r="M190" s="15"/>
      <c r="N190" s="15"/>
      <c r="O190" s="15"/>
      <c r="P190" s="22"/>
      <c r="Q190" s="22"/>
      <c r="R190" s="22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20"/>
    </row>
    <row r="191" spans="1:33" ht="15.75" customHeight="1" x14ac:dyDescent="0.2">
      <c r="A191" s="13"/>
      <c r="B191" s="13"/>
      <c r="C191" s="22"/>
      <c r="D191" s="15"/>
      <c r="E191" s="15"/>
      <c r="F191" s="14"/>
      <c r="G191" s="14"/>
      <c r="H191" s="15"/>
      <c r="I191" s="15"/>
      <c r="J191" s="22"/>
      <c r="K191" s="22"/>
      <c r="L191" s="15"/>
      <c r="M191" s="15"/>
      <c r="N191" s="15"/>
      <c r="O191" s="15"/>
      <c r="P191" s="22"/>
      <c r="Q191" s="22"/>
      <c r="R191" s="22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20"/>
    </row>
    <row r="192" spans="1:33" ht="15.75" customHeight="1" x14ac:dyDescent="0.2">
      <c r="A192" s="13"/>
      <c r="B192" s="13"/>
      <c r="C192" s="22"/>
      <c r="D192" s="15"/>
      <c r="E192" s="15"/>
      <c r="F192" s="14"/>
      <c r="G192" s="14"/>
      <c r="H192" s="15"/>
      <c r="I192" s="15"/>
      <c r="J192" s="22"/>
      <c r="K192" s="22"/>
      <c r="L192" s="15"/>
      <c r="M192" s="15"/>
      <c r="N192" s="15"/>
      <c r="O192" s="15"/>
      <c r="P192" s="22"/>
      <c r="Q192" s="22"/>
      <c r="R192" s="22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20"/>
    </row>
    <row r="193" spans="1:33" ht="15.75" customHeight="1" x14ac:dyDescent="0.2">
      <c r="A193" s="13"/>
      <c r="B193" s="13"/>
      <c r="C193" s="22"/>
      <c r="D193" s="15"/>
      <c r="E193" s="15"/>
      <c r="F193" s="14"/>
      <c r="G193" s="14"/>
      <c r="H193" s="15"/>
      <c r="I193" s="15"/>
      <c r="J193" s="22"/>
      <c r="K193" s="22"/>
      <c r="L193" s="15"/>
      <c r="M193" s="15"/>
      <c r="N193" s="15"/>
      <c r="O193" s="15"/>
      <c r="P193" s="22"/>
      <c r="Q193" s="22"/>
      <c r="R193" s="22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20"/>
    </row>
    <row r="194" spans="1:33" ht="15.75" customHeight="1" x14ac:dyDescent="0.2">
      <c r="A194" s="13"/>
      <c r="B194" s="13"/>
      <c r="C194" s="22"/>
      <c r="D194" s="15"/>
      <c r="E194" s="15"/>
      <c r="F194" s="14"/>
      <c r="G194" s="14"/>
      <c r="H194" s="15"/>
      <c r="I194" s="15"/>
      <c r="J194" s="22"/>
      <c r="K194" s="22"/>
      <c r="L194" s="15"/>
      <c r="M194" s="15"/>
      <c r="N194" s="15"/>
      <c r="O194" s="15"/>
      <c r="P194" s="22"/>
      <c r="Q194" s="22"/>
      <c r="R194" s="22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20"/>
    </row>
    <row r="195" spans="1:33" ht="15.75" customHeight="1" x14ac:dyDescent="0.2">
      <c r="C195" s="22"/>
      <c r="D195" s="15"/>
      <c r="E195" s="15"/>
      <c r="F195" s="14"/>
      <c r="G195" s="14"/>
      <c r="H195" s="15"/>
      <c r="I195" s="15"/>
      <c r="J195" s="22"/>
      <c r="K195" s="22"/>
      <c r="L195" s="15"/>
      <c r="M195" s="15"/>
      <c r="N195" s="15"/>
      <c r="O195" s="15"/>
      <c r="P195" s="22"/>
      <c r="Q195" s="22"/>
      <c r="R195" s="22"/>
      <c r="AG195" s="20"/>
    </row>
    <row r="196" spans="1:33" ht="15.75" customHeight="1" x14ac:dyDescent="0.2">
      <c r="C196" s="22"/>
      <c r="D196" s="15"/>
      <c r="E196" s="15"/>
      <c r="F196" s="14"/>
      <c r="G196" s="14"/>
      <c r="H196" s="15"/>
      <c r="I196" s="15"/>
      <c r="J196" s="22"/>
      <c r="K196" s="22"/>
      <c r="L196" s="15"/>
      <c r="M196" s="15"/>
      <c r="N196" s="15"/>
      <c r="O196" s="15"/>
      <c r="P196" s="22"/>
      <c r="Q196" s="22"/>
      <c r="R196" s="22"/>
      <c r="AG196" s="20"/>
    </row>
    <row r="197" spans="1:33" ht="15.75" customHeight="1" x14ac:dyDescent="0.2">
      <c r="C197" s="22"/>
      <c r="D197" s="22"/>
      <c r="E197" s="22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</row>
    <row r="198" spans="1:33" ht="15.75" customHeight="1" x14ac:dyDescent="0.2">
      <c r="C198" s="22"/>
      <c r="D198" s="22"/>
      <c r="E198" s="22"/>
      <c r="F198" s="22"/>
      <c r="G198" s="22"/>
      <c r="H198" s="22"/>
      <c r="I198" s="22"/>
      <c r="J198" s="22"/>
      <c r="K198" s="22"/>
      <c r="L198" s="22"/>
      <c r="M198" s="22"/>
      <c r="N198" s="22"/>
      <c r="O198" s="22"/>
      <c r="P198" s="22"/>
      <c r="Q198" s="22"/>
      <c r="R198" s="22"/>
    </row>
    <row r="199" spans="1:33" ht="15.75" customHeight="1" x14ac:dyDescent="0.2">
      <c r="C199" s="22"/>
      <c r="D199" s="22"/>
      <c r="E199" s="22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</row>
    <row r="200" spans="1:33" ht="15.75" customHeight="1" x14ac:dyDescent="0.2">
      <c r="C200" s="22"/>
      <c r="D200" s="22"/>
      <c r="E200" s="22"/>
      <c r="F200" s="22"/>
      <c r="G200" s="22"/>
      <c r="H200" s="22"/>
      <c r="I200" s="22"/>
      <c r="J200" s="22"/>
      <c r="K200" s="22"/>
      <c r="L200" s="22"/>
      <c r="M200" s="22"/>
      <c r="N200" s="22"/>
      <c r="O200" s="22"/>
      <c r="P200" s="22"/>
      <c r="Q200" s="22"/>
      <c r="R200" s="22"/>
    </row>
    <row r="201" spans="1:33" ht="15.75" customHeight="1" x14ac:dyDescent="0.2">
      <c r="C201" s="22"/>
      <c r="D201" s="22"/>
      <c r="E201" s="22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</row>
    <row r="202" spans="1:33" ht="15.75" customHeight="1" x14ac:dyDescent="0.2">
      <c r="C202" s="22"/>
      <c r="D202" s="22"/>
      <c r="E202" s="22"/>
      <c r="F202" s="22"/>
      <c r="G202" s="22"/>
      <c r="H202" s="22"/>
      <c r="I202" s="22"/>
      <c r="J202" s="22"/>
      <c r="K202" s="22"/>
      <c r="L202" s="22"/>
      <c r="M202" s="22"/>
      <c r="N202" s="22"/>
      <c r="O202" s="22"/>
      <c r="P202" s="22"/>
      <c r="Q202" s="22"/>
      <c r="R202" s="22"/>
    </row>
    <row r="203" spans="1:33" ht="15.75" customHeight="1" x14ac:dyDescent="0.2">
      <c r="C203" s="22"/>
      <c r="D203" s="22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</row>
    <row r="204" spans="1:33" ht="15.75" customHeight="1" x14ac:dyDescent="0.2">
      <c r="C204" s="22"/>
      <c r="D204" s="22"/>
      <c r="E204" s="22"/>
      <c r="F204" s="22"/>
      <c r="G204" s="22"/>
      <c r="H204" s="22"/>
      <c r="I204" s="22"/>
      <c r="J204" s="22"/>
      <c r="K204" s="22"/>
      <c r="L204" s="22"/>
      <c r="M204" s="22"/>
      <c r="N204" s="22"/>
      <c r="O204" s="22"/>
      <c r="P204" s="22"/>
      <c r="Q204" s="22"/>
      <c r="R204" s="22"/>
    </row>
    <row r="205" spans="1:33" ht="15.75" customHeight="1" x14ac:dyDescent="0.2">
      <c r="C205" s="22"/>
      <c r="D205" s="22"/>
      <c r="E205" s="22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</row>
    <row r="206" spans="1:33" ht="15.75" customHeight="1" x14ac:dyDescent="0.2">
      <c r="C206" s="22"/>
      <c r="D206" s="22"/>
      <c r="E206" s="22"/>
      <c r="F206" s="22"/>
      <c r="G206" s="22"/>
      <c r="H206" s="22"/>
      <c r="I206" s="22"/>
      <c r="J206" s="22"/>
      <c r="K206" s="22"/>
      <c r="L206" s="22"/>
      <c r="M206" s="22"/>
      <c r="N206" s="22"/>
      <c r="O206" s="22"/>
      <c r="P206" s="22"/>
      <c r="Q206" s="22"/>
      <c r="R206" s="22"/>
    </row>
    <row r="207" spans="1:33" ht="15.75" customHeight="1" x14ac:dyDescent="0.2">
      <c r="C207" s="22"/>
      <c r="D207" s="22"/>
      <c r="E207" s="22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</row>
    <row r="208" spans="1:33" ht="15.75" customHeight="1" x14ac:dyDescent="0.2">
      <c r="C208" s="22"/>
      <c r="D208" s="22"/>
      <c r="E208" s="22"/>
      <c r="F208" s="22"/>
      <c r="G208" s="22"/>
      <c r="H208" s="22"/>
      <c r="I208" s="22"/>
      <c r="J208" s="22"/>
      <c r="K208" s="22"/>
      <c r="L208" s="22"/>
      <c r="M208" s="22"/>
      <c r="N208" s="22"/>
      <c r="O208" s="22"/>
      <c r="P208" s="22"/>
      <c r="Q208" s="22"/>
      <c r="R208" s="22"/>
    </row>
    <row r="209" spans="3:18" ht="15.75" customHeight="1" x14ac:dyDescent="0.2">
      <c r="C209" s="22"/>
      <c r="D209" s="22"/>
      <c r="E209" s="22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</row>
    <row r="210" spans="3:18" ht="15.75" customHeight="1" x14ac:dyDescent="0.2">
      <c r="C210" s="22"/>
      <c r="D210" s="22"/>
      <c r="E210" s="22"/>
      <c r="F210" s="22"/>
      <c r="G210" s="22"/>
      <c r="H210" s="22"/>
      <c r="I210" s="22"/>
      <c r="J210" s="22"/>
      <c r="K210" s="22"/>
      <c r="L210" s="22"/>
      <c r="M210" s="22"/>
      <c r="N210" s="22"/>
      <c r="O210" s="22"/>
      <c r="P210" s="22"/>
      <c r="Q210" s="22"/>
      <c r="R210" s="22"/>
    </row>
    <row r="211" spans="3:18" ht="15.75" customHeight="1" x14ac:dyDescent="0.2">
      <c r="C211" s="22"/>
      <c r="D211" s="22"/>
      <c r="E211" s="22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</row>
    <row r="212" spans="3:18" ht="15.75" customHeight="1" x14ac:dyDescent="0.2">
      <c r="C212" s="22"/>
      <c r="D212" s="22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  <c r="R212" s="22"/>
    </row>
    <row r="213" spans="3:18" ht="15.75" customHeight="1" x14ac:dyDescent="0.2">
      <c r="C213" s="22"/>
      <c r="D213" s="22"/>
      <c r="E213" s="22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</row>
    <row r="214" spans="3:18" ht="15.75" customHeight="1" x14ac:dyDescent="0.2">
      <c r="C214" s="22"/>
      <c r="D214" s="22"/>
      <c r="E214" s="22"/>
      <c r="F214" s="22"/>
      <c r="G214" s="22"/>
      <c r="H214" s="22"/>
      <c r="I214" s="22"/>
      <c r="J214" s="22"/>
      <c r="K214" s="22"/>
      <c r="L214" s="22"/>
      <c r="M214" s="22"/>
      <c r="N214" s="22"/>
      <c r="O214" s="22"/>
      <c r="P214" s="22"/>
      <c r="Q214" s="22"/>
      <c r="R214" s="22"/>
    </row>
    <row r="215" spans="3:18" ht="15.75" customHeight="1" x14ac:dyDescent="0.2">
      <c r="C215" s="22"/>
      <c r="D215" s="22"/>
      <c r="E215" s="22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</row>
    <row r="216" spans="3:18" ht="15.75" customHeight="1" x14ac:dyDescent="0.2">
      <c r="C216" s="22"/>
      <c r="D216" s="22"/>
      <c r="E216" s="22"/>
      <c r="F216" s="22"/>
      <c r="G216" s="22"/>
      <c r="H216" s="22"/>
      <c r="I216" s="22"/>
      <c r="J216" s="22"/>
      <c r="K216" s="22"/>
      <c r="L216" s="22"/>
      <c r="M216" s="22"/>
      <c r="N216" s="22"/>
      <c r="O216" s="22"/>
      <c r="P216" s="22"/>
      <c r="Q216" s="22"/>
      <c r="R216" s="22"/>
    </row>
    <row r="217" spans="3:18" ht="15.75" customHeight="1" x14ac:dyDescent="0.2">
      <c r="C217" s="22"/>
      <c r="D217" s="22"/>
      <c r="E217" s="22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</row>
    <row r="218" spans="3:18" ht="15.75" customHeight="1" x14ac:dyDescent="0.2">
      <c r="C218" s="22"/>
      <c r="D218" s="22"/>
      <c r="E218" s="22"/>
      <c r="F218" s="22"/>
      <c r="G218" s="22"/>
      <c r="H218" s="22"/>
      <c r="I218" s="22"/>
      <c r="J218" s="22"/>
      <c r="K218" s="22"/>
      <c r="L218" s="22"/>
      <c r="M218" s="22"/>
      <c r="N218" s="22"/>
      <c r="O218" s="22"/>
      <c r="P218" s="22"/>
      <c r="Q218" s="22"/>
      <c r="R218" s="22"/>
    </row>
    <row r="219" spans="3:18" ht="15.75" customHeight="1" x14ac:dyDescent="0.2">
      <c r="C219" s="22"/>
      <c r="D219" s="22"/>
      <c r="E219" s="22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</row>
    <row r="220" spans="3:18" ht="15.75" customHeight="1" x14ac:dyDescent="0.2">
      <c r="C220" s="22"/>
      <c r="D220" s="22"/>
      <c r="E220" s="22"/>
      <c r="F220" s="22"/>
      <c r="G220" s="22"/>
      <c r="H220" s="22"/>
      <c r="I220" s="22"/>
      <c r="J220" s="22"/>
      <c r="K220" s="22"/>
      <c r="L220" s="22"/>
      <c r="M220" s="22"/>
      <c r="N220" s="22"/>
      <c r="O220" s="22"/>
      <c r="P220" s="22"/>
      <c r="Q220" s="22"/>
      <c r="R220" s="22"/>
    </row>
    <row r="221" spans="3:18" ht="15.75" customHeight="1" x14ac:dyDescent="0.15"/>
    <row r="222" spans="3:18" ht="15.75" customHeight="1" x14ac:dyDescent="0.15"/>
    <row r="223" spans="3:18" ht="15.75" customHeight="1" x14ac:dyDescent="0.15"/>
    <row r="224" spans="3:18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AG1000"/>
  <sheetViews>
    <sheetView tabSelected="1" workbookViewId="0">
      <pane xSplit="2" ySplit="3" topLeftCell="C4" activePane="bottomRight" state="frozen"/>
      <selection activeCell="C4" sqref="C4:XFD31"/>
      <selection pane="topRight" activeCell="C4" sqref="C4:XFD31"/>
      <selection pane="bottomLeft" activeCell="C4" sqref="C4:XFD31"/>
      <selection pane="bottomRight" activeCell="C4" sqref="C4:XFD31"/>
    </sheetView>
  </sheetViews>
  <sheetFormatPr baseColWidth="10" defaultColWidth="14.5" defaultRowHeight="15" customHeight="1" x14ac:dyDescent="0.15"/>
  <cols>
    <col min="1" max="1" width="14.83203125" customWidth="1"/>
    <col min="2" max="2" width="23.832031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6.83203125" customWidth="1"/>
    <col min="16" max="16" width="11" customWidth="1"/>
    <col min="17" max="18" width="8.5" customWidth="1"/>
    <col min="19" max="19" width="8.33203125" customWidth="1"/>
    <col min="20" max="20" width="11.5" customWidth="1"/>
    <col min="21" max="21" width="13.33203125" customWidth="1"/>
    <col min="22" max="22" width="13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29" t="str">
        <f ca="1">IFERROR(__xludf.DUMMYFUNCTION("IFERROR(VLOOKUP(B2,IMPORTRANGE(""https://docs.google.com/spreadsheets/d/1x0DhHglkXKoEBOD2MBsuK_EyIr1ouxD2ftIpqOYFa-k/edit?usp=sharing"",""OllieShops-SKU-Specific Info!B1:BJ7000""),4,FALSE),"""")"),"")</f>
        <v/>
      </c>
      <c r="B1" s="30"/>
      <c r="C1" s="31" t="s">
        <v>0</v>
      </c>
      <c r="D1" s="33" t="s">
        <v>1</v>
      </c>
      <c r="E1" s="33" t="s">
        <v>2</v>
      </c>
      <c r="F1" s="35" t="s">
        <v>3</v>
      </c>
      <c r="G1" s="35" t="s">
        <v>4</v>
      </c>
      <c r="H1" s="36" t="s">
        <v>5</v>
      </c>
      <c r="I1" s="33" t="s">
        <v>6</v>
      </c>
      <c r="J1" s="33" t="s">
        <v>7</v>
      </c>
      <c r="K1" s="33" t="s">
        <v>8</v>
      </c>
      <c r="L1" s="33" t="s">
        <v>9</v>
      </c>
      <c r="M1" s="40" t="s">
        <v>10</v>
      </c>
      <c r="N1" s="41" t="s">
        <v>11</v>
      </c>
      <c r="O1" s="33" t="s">
        <v>12</v>
      </c>
      <c r="P1" s="33" t="s">
        <v>13</v>
      </c>
      <c r="Q1" s="33" t="s">
        <v>14</v>
      </c>
      <c r="R1" s="33" t="s">
        <v>15</v>
      </c>
      <c r="S1" s="47" t="s">
        <v>16</v>
      </c>
      <c r="T1" s="42" t="s">
        <v>17</v>
      </c>
      <c r="U1" s="42" t="s">
        <v>18</v>
      </c>
      <c r="V1" s="42" t="s">
        <v>19</v>
      </c>
      <c r="W1" s="42" t="s">
        <v>20</v>
      </c>
      <c r="X1" s="42" t="s">
        <v>21</v>
      </c>
      <c r="Y1" s="42" t="s">
        <v>22</v>
      </c>
      <c r="Z1" s="42" t="s">
        <v>23</v>
      </c>
      <c r="AA1" s="42" t="s">
        <v>24</v>
      </c>
      <c r="AB1" s="42" t="s">
        <v>25</v>
      </c>
      <c r="AC1" s="42" t="s">
        <v>26</v>
      </c>
      <c r="AD1" s="44" t="s">
        <v>27</v>
      </c>
      <c r="AE1" s="45" t="s">
        <v>28</v>
      </c>
      <c r="AF1" s="46" t="s">
        <v>29</v>
      </c>
      <c r="AG1" s="45" t="s">
        <v>30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IFERROR(__xludf.DUMMYFUNCTION("IFERROR(VLOOKUP(B2,IMPORTRANGE(""https://docs.google.com/spreadsheets/d/1x0DhHglkXKoEBOD2MBsuK_EyIr1ouxD2ftIpqOYFa-k/edit?usp=sharing"",""OllieShops-SKU-Specific Info!B1:BJ7000""),3,FALSE),"""")"),"")</f>
        <v/>
      </c>
      <c r="B2" s="3" t="s">
        <v>141</v>
      </c>
      <c r="C2" s="32"/>
      <c r="D2" s="34"/>
      <c r="E2" s="32"/>
      <c r="F2" s="34"/>
      <c r="G2" s="34"/>
      <c r="H2" s="37"/>
      <c r="I2" s="34"/>
      <c r="J2" s="34"/>
      <c r="K2" s="37"/>
      <c r="L2" s="37"/>
      <c r="M2" s="37"/>
      <c r="N2" s="34"/>
      <c r="O2" s="34"/>
      <c r="P2" s="32"/>
      <c r="Q2" s="34"/>
      <c r="R2" s="34"/>
      <c r="S2" s="30"/>
      <c r="T2" s="30"/>
      <c r="U2" s="43"/>
      <c r="V2" s="43"/>
      <c r="W2" s="30"/>
      <c r="X2" s="30"/>
      <c r="Y2" s="30"/>
      <c r="Z2" s="30"/>
      <c r="AA2" s="43"/>
      <c r="AB2" s="43"/>
      <c r="AC2" s="43"/>
      <c r="AD2" s="43"/>
      <c r="AE2" s="30"/>
      <c r="AF2" s="30"/>
      <c r="AG2" s="30"/>
    </row>
    <row r="3" spans="1:33" ht="16" x14ac:dyDescent="0.15">
      <c r="A3" s="38" t="s">
        <v>32</v>
      </c>
      <c r="B3" s="39"/>
      <c r="C3" s="4">
        <f ca="1">((AE31+AF31)/0.85)*-1</f>
        <v>8.447058823529412</v>
      </c>
      <c r="D3" s="5">
        <f>SUM(D4:D99763)</f>
        <v>5</v>
      </c>
      <c r="E3" s="5"/>
      <c r="F3" s="6">
        <f t="shared" ref="F3:G3" si="0">SUM(F4:F99763)</f>
        <v>144.94999999999999</v>
      </c>
      <c r="G3" s="6">
        <f t="shared" si="0"/>
        <v>0</v>
      </c>
      <c r="H3" s="7">
        <f>G3/F3*-1</f>
        <v>0</v>
      </c>
      <c r="I3" s="8">
        <f ca="1">J3/F3</f>
        <v>0.59983532575888243</v>
      </c>
      <c r="J3" s="6">
        <f ca="1">SUM(J4:J99763)</f>
        <v>86.946130468749999</v>
      </c>
      <c r="K3" s="6">
        <f ca="1">J3/D3</f>
        <v>17.389226093750001</v>
      </c>
      <c r="L3" s="5"/>
      <c r="M3" s="9"/>
      <c r="N3" s="10"/>
      <c r="O3" s="5" t="str">
        <f ca="1">IFERROR(__xludf.DUMMYFUNCTION("IFERROR(VLOOKUP(B2,IMPORTRANGE(""https://docs.google.com/spreadsheets/d/1owCo6kL_VFQ5nPTdNogErmCBLjNiktT1m3SzTrxu3R0/edit#gid=2146806407"",""Ollie Shops - Compiled!b1:g5000""),2,FALSE),"""")"),"")</f>
        <v/>
      </c>
      <c r="P3" s="5"/>
      <c r="Q3" s="11"/>
      <c r="R3" s="11"/>
      <c r="S3" s="23"/>
      <c r="T3" s="10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10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10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5">
        <f>SUM(W4:W99763)</f>
        <v>0</v>
      </c>
      <c r="X3" s="7">
        <f>AVERAGE(X4:X99763)</f>
        <v>0</v>
      </c>
      <c r="Y3" s="6">
        <f>ROUND(AVERAGE(Y4:Y99763),2)</f>
        <v>0</v>
      </c>
      <c r="Z3" s="5"/>
      <c r="AA3" s="5"/>
      <c r="AB3" s="5"/>
      <c r="AC3" s="5"/>
      <c r="AD3" s="5"/>
      <c r="AE3" s="12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Info!B2:BZ7000""),36,false)),"""")*-1"),0)</f>
        <v>0</v>
      </c>
      <c r="AG3" s="6">
        <f>SUM(AG4:AG99763)</f>
        <v>0</v>
      </c>
    </row>
    <row r="4" spans="1:33" s="52" customFormat="1" ht="15.75" hidden="1" customHeight="1" x14ac:dyDescent="0.2">
      <c r="A4" s="13" t="s">
        <v>33</v>
      </c>
      <c r="B4" s="13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48"/>
      <c r="T4" s="48"/>
      <c r="U4" s="49"/>
      <c r="V4" s="54"/>
      <c r="W4" s="48"/>
      <c r="X4" s="48"/>
      <c r="Y4" s="48"/>
      <c r="Z4" s="48"/>
      <c r="AA4" s="48"/>
      <c r="AB4" s="51"/>
      <c r="AC4" s="48"/>
      <c r="AD4" s="48"/>
      <c r="AE4" s="48"/>
      <c r="AF4" s="48"/>
      <c r="AG4" s="48"/>
    </row>
    <row r="5" spans="1:33" s="52" customFormat="1" ht="15.75" hidden="1" customHeight="1" x14ac:dyDescent="0.2">
      <c r="A5" s="13" t="s">
        <v>34</v>
      </c>
      <c r="B5" s="13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48"/>
      <c r="T5" s="48"/>
      <c r="U5" s="49"/>
      <c r="V5" s="54"/>
      <c r="W5" s="48"/>
      <c r="X5" s="48"/>
      <c r="Y5" s="48"/>
      <c r="Z5" s="48"/>
      <c r="AA5" s="48"/>
      <c r="AB5" s="51"/>
      <c r="AC5" s="48"/>
      <c r="AD5" s="48"/>
      <c r="AE5" s="48"/>
      <c r="AF5" s="48"/>
      <c r="AG5" s="48"/>
    </row>
    <row r="6" spans="1:33" s="52" customFormat="1" ht="15.75" hidden="1" customHeight="1" x14ac:dyDescent="0.2">
      <c r="A6" s="13" t="s">
        <v>35</v>
      </c>
      <c r="B6" s="13"/>
      <c r="C6" s="17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48"/>
      <c r="T6" s="48"/>
      <c r="U6" s="49"/>
      <c r="V6" s="54"/>
      <c r="W6" s="48"/>
      <c r="X6" s="48"/>
      <c r="Y6" s="48"/>
      <c r="Z6" s="48"/>
      <c r="AA6" s="48"/>
      <c r="AB6" s="51"/>
      <c r="AC6" s="48"/>
      <c r="AD6" s="48"/>
      <c r="AE6" s="48"/>
      <c r="AF6" s="48"/>
      <c r="AG6" s="48"/>
    </row>
    <row r="7" spans="1:33" s="52" customFormat="1" ht="15.75" hidden="1" customHeight="1" x14ac:dyDescent="0.2">
      <c r="A7" s="13" t="s">
        <v>36</v>
      </c>
      <c r="B7" s="13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48"/>
      <c r="T7" s="48"/>
      <c r="U7" s="49"/>
      <c r="V7" s="54"/>
      <c r="W7" s="48"/>
      <c r="X7" s="48"/>
      <c r="Y7" s="48"/>
      <c r="Z7" s="48"/>
      <c r="AA7" s="48"/>
      <c r="AB7" s="51"/>
      <c r="AC7" s="48"/>
      <c r="AD7" s="48"/>
      <c r="AE7" s="48"/>
      <c r="AF7" s="48"/>
      <c r="AG7" s="48"/>
    </row>
    <row r="8" spans="1:33" s="52" customFormat="1" ht="15.75" hidden="1" customHeight="1" x14ac:dyDescent="0.2">
      <c r="A8" s="13" t="s">
        <v>37</v>
      </c>
      <c r="B8" s="13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48"/>
      <c r="T8" s="48"/>
      <c r="U8" s="49"/>
      <c r="V8" s="54"/>
      <c r="W8" s="48"/>
      <c r="X8" s="48"/>
      <c r="Y8" s="48"/>
      <c r="Z8" s="48"/>
      <c r="AA8" s="48"/>
      <c r="AB8" s="51"/>
      <c r="AC8" s="48"/>
      <c r="AD8" s="48"/>
      <c r="AE8" s="48"/>
      <c r="AF8" s="48"/>
      <c r="AG8" s="48"/>
    </row>
    <row r="9" spans="1:33" s="52" customFormat="1" ht="15.75" hidden="1" customHeight="1" x14ac:dyDescent="0.2">
      <c r="A9" s="13" t="s">
        <v>38</v>
      </c>
      <c r="B9" s="13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48"/>
      <c r="T9" s="48"/>
      <c r="U9" s="49"/>
      <c r="V9" s="54"/>
      <c r="W9" s="48"/>
      <c r="X9" s="48"/>
      <c r="Y9" s="48"/>
      <c r="Z9" s="48"/>
      <c r="AA9" s="48"/>
      <c r="AB9" s="51"/>
      <c r="AC9" s="48"/>
      <c r="AD9" s="48"/>
      <c r="AE9" s="48"/>
      <c r="AF9" s="48"/>
      <c r="AG9" s="48"/>
    </row>
    <row r="10" spans="1:33" s="52" customFormat="1" ht="15.75" hidden="1" customHeight="1" x14ac:dyDescent="0.2">
      <c r="A10" s="13" t="s">
        <v>39</v>
      </c>
      <c r="B10" s="13"/>
      <c r="C10" s="17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48"/>
      <c r="T10" s="48"/>
      <c r="U10" s="49"/>
      <c r="V10" s="54"/>
      <c r="W10" s="48"/>
      <c r="X10" s="48"/>
      <c r="Y10" s="48"/>
      <c r="Z10" s="48"/>
      <c r="AA10" s="48"/>
      <c r="AB10" s="51"/>
      <c r="AC10" s="48"/>
      <c r="AD10" s="48"/>
      <c r="AE10" s="48"/>
      <c r="AF10" s="48"/>
      <c r="AG10" s="48"/>
    </row>
    <row r="11" spans="1:33" s="52" customFormat="1" ht="15.75" hidden="1" customHeight="1" x14ac:dyDescent="0.2">
      <c r="A11" s="13" t="s">
        <v>40</v>
      </c>
      <c r="B11" s="13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48"/>
      <c r="T11" s="48"/>
      <c r="U11" s="49"/>
      <c r="V11" s="54"/>
      <c r="W11" s="48"/>
      <c r="X11" s="48"/>
      <c r="Y11" s="48"/>
      <c r="Z11" s="48"/>
      <c r="AA11" s="48"/>
      <c r="AB11" s="51"/>
      <c r="AC11" s="48"/>
      <c r="AD11" s="48"/>
      <c r="AE11" s="48"/>
      <c r="AF11" s="48"/>
      <c r="AG11" s="48"/>
    </row>
    <row r="12" spans="1:33" s="52" customFormat="1" ht="15.75" hidden="1" customHeight="1" x14ac:dyDescent="0.2">
      <c r="A12" s="13" t="s">
        <v>41</v>
      </c>
      <c r="B12" s="13"/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48"/>
      <c r="T12" s="48"/>
      <c r="U12" s="49"/>
      <c r="V12" s="54"/>
      <c r="W12" s="48"/>
      <c r="X12" s="48"/>
      <c r="Y12" s="48"/>
      <c r="Z12" s="48"/>
      <c r="AA12" s="48"/>
      <c r="AB12" s="51"/>
      <c r="AC12" s="48"/>
      <c r="AD12" s="48"/>
      <c r="AE12" s="48"/>
      <c r="AF12" s="48"/>
      <c r="AG12" s="48"/>
    </row>
    <row r="13" spans="1:33" s="52" customFormat="1" ht="15.75" hidden="1" customHeight="1" x14ac:dyDescent="0.2">
      <c r="A13" s="13" t="s">
        <v>42</v>
      </c>
      <c r="B13" s="13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48"/>
      <c r="T13" s="48"/>
      <c r="U13" s="49"/>
      <c r="V13" s="54"/>
      <c r="W13" s="48"/>
      <c r="X13" s="48"/>
      <c r="Y13" s="48"/>
      <c r="Z13" s="48"/>
      <c r="AA13" s="48"/>
      <c r="AB13" s="51"/>
      <c r="AC13" s="48"/>
      <c r="AD13" s="48"/>
      <c r="AE13" s="48"/>
      <c r="AF13" s="48"/>
      <c r="AG13" s="48"/>
    </row>
    <row r="14" spans="1:33" s="52" customFormat="1" ht="15.75" hidden="1" customHeight="1" x14ac:dyDescent="0.2">
      <c r="A14" s="13" t="s">
        <v>43</v>
      </c>
      <c r="B14" s="13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48"/>
      <c r="T14" s="48"/>
      <c r="U14" s="49"/>
      <c r="V14" s="54"/>
      <c r="W14" s="48"/>
      <c r="X14" s="48"/>
      <c r="Y14" s="48"/>
      <c r="Z14" s="48"/>
      <c r="AA14" s="48"/>
      <c r="AB14" s="51"/>
      <c r="AC14" s="48"/>
      <c r="AD14" s="48"/>
      <c r="AE14" s="48"/>
      <c r="AF14" s="48"/>
      <c r="AG14" s="48"/>
    </row>
    <row r="15" spans="1:33" s="52" customFormat="1" ht="15.75" hidden="1" customHeight="1" x14ac:dyDescent="0.2">
      <c r="A15" s="13" t="s">
        <v>44</v>
      </c>
      <c r="B15" s="13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48"/>
      <c r="T15" s="48"/>
      <c r="U15" s="49"/>
      <c r="V15" s="54"/>
      <c r="W15" s="48"/>
      <c r="X15" s="48"/>
      <c r="Y15" s="48"/>
      <c r="Z15" s="48"/>
      <c r="AA15" s="48"/>
      <c r="AB15" s="51"/>
      <c r="AC15" s="48"/>
      <c r="AD15" s="48"/>
      <c r="AE15" s="48"/>
      <c r="AF15" s="48"/>
      <c r="AG15" s="48"/>
    </row>
    <row r="16" spans="1:33" s="52" customFormat="1" ht="15.75" hidden="1" customHeight="1" x14ac:dyDescent="0.2">
      <c r="A16" s="13" t="s">
        <v>45</v>
      </c>
      <c r="B16" s="13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48"/>
      <c r="T16" s="48"/>
      <c r="U16" s="49"/>
      <c r="V16" s="54"/>
      <c r="W16" s="48"/>
      <c r="X16" s="48"/>
      <c r="Y16" s="48"/>
      <c r="Z16" s="48"/>
      <c r="AA16" s="48"/>
      <c r="AB16" s="51"/>
      <c r="AC16" s="48"/>
      <c r="AD16" s="48"/>
      <c r="AE16" s="48"/>
      <c r="AF16" s="48"/>
      <c r="AG16" s="48"/>
    </row>
    <row r="17" spans="1:33" s="52" customFormat="1" ht="15.75" hidden="1" customHeight="1" x14ac:dyDescent="0.2">
      <c r="A17" s="13" t="s">
        <v>46</v>
      </c>
      <c r="B17" s="13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48"/>
      <c r="T17" s="48"/>
      <c r="U17" s="49"/>
      <c r="V17" s="54"/>
      <c r="W17" s="48"/>
      <c r="X17" s="48"/>
      <c r="Y17" s="48"/>
      <c r="Z17" s="48"/>
      <c r="AA17" s="48"/>
      <c r="AB17" s="51"/>
      <c r="AC17" s="48"/>
      <c r="AD17" s="48"/>
      <c r="AE17" s="48"/>
      <c r="AF17" s="48"/>
      <c r="AG17" s="48"/>
    </row>
    <row r="18" spans="1:33" s="52" customFormat="1" ht="15.75" hidden="1" customHeight="1" x14ac:dyDescent="0.2">
      <c r="A18" s="13" t="s">
        <v>47</v>
      </c>
      <c r="B18" s="13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48"/>
      <c r="T18" s="48"/>
      <c r="U18" s="49"/>
      <c r="V18" s="54"/>
      <c r="W18" s="48"/>
      <c r="X18" s="48"/>
      <c r="Y18" s="48"/>
      <c r="Z18" s="48"/>
      <c r="AA18" s="48"/>
      <c r="AB18" s="51"/>
      <c r="AC18" s="48"/>
      <c r="AD18" s="48"/>
      <c r="AE18" s="48"/>
      <c r="AF18" s="48"/>
      <c r="AG18" s="48"/>
    </row>
    <row r="19" spans="1:33" s="52" customFormat="1" ht="15.75" hidden="1" customHeight="1" x14ac:dyDescent="0.2">
      <c r="A19" s="13" t="s">
        <v>83</v>
      </c>
      <c r="B19" s="13"/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48"/>
      <c r="T19" s="48"/>
      <c r="U19" s="49"/>
      <c r="V19" s="54"/>
      <c r="W19" s="48"/>
      <c r="X19" s="48"/>
      <c r="Y19" s="48"/>
      <c r="Z19" s="48"/>
      <c r="AA19" s="48"/>
      <c r="AB19" s="51"/>
      <c r="AC19" s="48"/>
      <c r="AD19" s="48"/>
      <c r="AE19" s="48"/>
      <c r="AF19" s="48"/>
      <c r="AG19" s="48"/>
    </row>
    <row r="20" spans="1:33" s="52" customFormat="1" ht="15.75" hidden="1" customHeight="1" x14ac:dyDescent="0.2">
      <c r="A20" s="13" t="s">
        <v>49</v>
      </c>
      <c r="B20" s="13"/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48"/>
      <c r="T20" s="48"/>
      <c r="U20" s="49"/>
      <c r="V20" s="54"/>
      <c r="W20" s="48"/>
      <c r="X20" s="48"/>
      <c r="Y20" s="48"/>
      <c r="Z20" s="48"/>
      <c r="AA20" s="48"/>
      <c r="AB20" s="51"/>
      <c r="AC20" s="48"/>
      <c r="AD20" s="48"/>
      <c r="AE20" s="48"/>
      <c r="AF20" s="48"/>
      <c r="AG20" s="48"/>
    </row>
    <row r="21" spans="1:33" s="52" customFormat="1" ht="15.75" hidden="1" customHeight="1" x14ac:dyDescent="0.2">
      <c r="A21" s="13" t="s">
        <v>50</v>
      </c>
      <c r="B21" s="13"/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48"/>
      <c r="T21" s="48"/>
      <c r="U21" s="49"/>
      <c r="V21" s="54"/>
      <c r="W21" s="48"/>
      <c r="X21" s="48"/>
      <c r="Y21" s="48"/>
      <c r="Z21" s="48"/>
      <c r="AA21" s="48"/>
      <c r="AB21" s="51"/>
      <c r="AC21" s="48"/>
      <c r="AD21" s="48"/>
      <c r="AE21" s="48"/>
      <c r="AF21" s="48"/>
      <c r="AG21" s="48"/>
    </row>
    <row r="22" spans="1:33" s="52" customFormat="1" ht="15.75" hidden="1" customHeight="1" x14ac:dyDescent="0.2">
      <c r="A22" s="13" t="s">
        <v>51</v>
      </c>
      <c r="B22" s="13"/>
      <c r="C22" s="17"/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48"/>
      <c r="T22" s="48"/>
      <c r="U22" s="49"/>
      <c r="V22" s="54"/>
      <c r="W22" s="48"/>
      <c r="X22" s="48"/>
      <c r="Y22" s="48"/>
      <c r="Z22" s="48"/>
      <c r="AA22" s="48"/>
      <c r="AB22" s="51"/>
      <c r="AC22" s="48"/>
      <c r="AD22" s="48"/>
      <c r="AE22" s="48"/>
      <c r="AF22" s="48"/>
      <c r="AG22" s="48"/>
    </row>
    <row r="23" spans="1:33" s="52" customFormat="1" ht="15.75" hidden="1" customHeight="1" x14ac:dyDescent="0.2">
      <c r="A23" s="13" t="s">
        <v>52</v>
      </c>
      <c r="B23" s="13"/>
      <c r="C23" s="17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48"/>
      <c r="T23" s="48"/>
      <c r="U23" s="49"/>
      <c r="V23" s="54"/>
      <c r="W23" s="48"/>
      <c r="X23" s="48"/>
      <c r="Y23" s="48"/>
      <c r="Z23" s="48"/>
      <c r="AA23" s="48"/>
      <c r="AB23" s="51"/>
      <c r="AC23" s="48"/>
      <c r="AD23" s="48"/>
      <c r="AE23" s="48"/>
      <c r="AF23" s="48"/>
      <c r="AG23" s="48"/>
    </row>
    <row r="24" spans="1:33" s="52" customFormat="1" ht="15.75" hidden="1" customHeight="1" x14ac:dyDescent="0.2">
      <c r="A24" s="13" t="s">
        <v>53</v>
      </c>
      <c r="B24" s="13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48"/>
      <c r="T24" s="48"/>
      <c r="U24" s="49"/>
      <c r="V24" s="54"/>
      <c r="W24" s="48"/>
      <c r="X24" s="48"/>
      <c r="Y24" s="48"/>
      <c r="Z24" s="48"/>
      <c r="AA24" s="48"/>
      <c r="AB24" s="51"/>
      <c r="AC24" s="48"/>
      <c r="AD24" s="48"/>
      <c r="AE24" s="48"/>
      <c r="AF24" s="48"/>
      <c r="AG24" s="48"/>
    </row>
    <row r="25" spans="1:33" s="52" customFormat="1" ht="15.75" hidden="1" customHeight="1" x14ac:dyDescent="0.2">
      <c r="A25" s="13" t="s">
        <v>54</v>
      </c>
      <c r="B25" s="13"/>
      <c r="C25" s="17"/>
      <c r="D25" s="17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48"/>
      <c r="T25" s="48"/>
      <c r="U25" s="49"/>
      <c r="V25" s="54"/>
      <c r="W25" s="48"/>
      <c r="X25" s="48"/>
      <c r="Y25" s="48"/>
      <c r="Z25" s="48"/>
      <c r="AA25" s="48"/>
      <c r="AB25" s="51"/>
      <c r="AC25" s="48"/>
      <c r="AD25" s="48"/>
      <c r="AE25" s="48"/>
      <c r="AF25" s="48"/>
      <c r="AG25" s="48"/>
    </row>
    <row r="26" spans="1:33" s="52" customFormat="1" ht="15.75" hidden="1" customHeight="1" x14ac:dyDescent="0.2">
      <c r="A26" s="13" t="s">
        <v>58</v>
      </c>
      <c r="B26" s="13"/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48"/>
      <c r="T26" s="48"/>
      <c r="U26" s="49"/>
      <c r="V26" s="54"/>
      <c r="W26" s="48"/>
      <c r="X26" s="48"/>
      <c r="Y26" s="48"/>
      <c r="Z26" s="48"/>
      <c r="AA26" s="48"/>
      <c r="AB26" s="51"/>
      <c r="AC26" s="48"/>
      <c r="AD26" s="48"/>
      <c r="AE26" s="48"/>
      <c r="AF26" s="48"/>
      <c r="AG26" s="48"/>
    </row>
    <row r="27" spans="1:33" s="52" customFormat="1" ht="15.75" hidden="1" customHeight="1" x14ac:dyDescent="0.2">
      <c r="A27" s="13" t="s">
        <v>60</v>
      </c>
      <c r="B27" s="13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48"/>
      <c r="T27" s="48"/>
      <c r="U27" s="49"/>
      <c r="V27" s="54"/>
      <c r="W27" s="48"/>
      <c r="X27" s="48"/>
      <c r="Y27" s="48"/>
      <c r="Z27" s="48"/>
      <c r="AA27" s="48"/>
      <c r="AB27" s="51"/>
      <c r="AC27" s="48"/>
      <c r="AD27" s="48"/>
      <c r="AE27" s="48"/>
      <c r="AF27" s="48"/>
      <c r="AG27" s="48"/>
    </row>
    <row r="28" spans="1:33" s="52" customFormat="1" ht="15.75" customHeight="1" x14ac:dyDescent="0.2">
      <c r="A28" s="13" t="s">
        <v>61</v>
      </c>
      <c r="B28" s="13"/>
      <c r="C28" s="17">
        <f t="shared" ref="C28:C31" si="1">IFERROR(F28/D28," - ")</f>
        <v>28.99</v>
      </c>
      <c r="D28" s="17">
        <v>3</v>
      </c>
      <c r="E28" s="17">
        <v>0</v>
      </c>
      <c r="F28" s="17">
        <v>86.97</v>
      </c>
      <c r="G28" s="17">
        <v>0</v>
      </c>
      <c r="H28" s="17">
        <f t="shared" ref="H28:H31" si="2">G28/F28*-1</f>
        <v>0</v>
      </c>
      <c r="I28" s="17">
        <f t="shared" ref="I28:I31" si="3">J28/F28</f>
        <v>0.59983532575888232</v>
      </c>
      <c r="J28" s="17">
        <f t="shared" ref="J28:J31" si="4">F28*0.85+G28+AF28*D28+D28*AE28+AG28+AD28</f>
        <v>52.167678281249998</v>
      </c>
      <c r="K28" s="17">
        <f t="shared" ref="K28:K31" si="5">J28/D28</f>
        <v>17.389226093750001</v>
      </c>
      <c r="L28" s="17">
        <v>19</v>
      </c>
      <c r="M28" s="17">
        <f t="shared" ref="M28:M31" si="6">IFERROR(D28/L28,"-")</f>
        <v>0.15789473684210525</v>
      </c>
      <c r="N28" s="17">
        <v>3</v>
      </c>
      <c r="O28" s="17">
        <f t="shared" ref="O28:P28" si="7">D28/7</f>
        <v>0.42857142857142855</v>
      </c>
      <c r="P28" s="17">
        <f t="shared" si="7"/>
        <v>0</v>
      </c>
      <c r="Q28" s="17">
        <f t="shared" ref="Q28:Q31" si="8">ROUNDDOWN(N28/(O28+P28),0)</f>
        <v>7</v>
      </c>
      <c r="R28" s="17"/>
      <c r="S28" s="48">
        <v>0</v>
      </c>
      <c r="T28" s="48" t="s">
        <v>56</v>
      </c>
      <c r="U28" s="49" t="s">
        <v>56</v>
      </c>
      <c r="V28" s="54" t="s">
        <v>56</v>
      </c>
      <c r="W28" s="48">
        <v>0</v>
      </c>
      <c r="X28" s="48">
        <f t="shared" ref="X28:X31" si="9">IFERROR(W28/D28,0)</f>
        <v>0</v>
      </c>
      <c r="Y28" s="48">
        <f t="shared" ref="Y28:Y31" si="10">IFERROR(G28/(W28+Z28)*-1,0)</f>
        <v>0</v>
      </c>
      <c r="Z28" s="48">
        <v>0</v>
      </c>
      <c r="AA28" s="48" t="s">
        <v>57</v>
      </c>
      <c r="AB28" s="51">
        <f t="shared" ref="AB28:AB31" si="11">IF(OR(AA28="UsLargeStandardSize",AA28="UsSmallStandardSize"),-0.69,-0.48)</f>
        <v>-0.69</v>
      </c>
      <c r="AC28" s="48">
        <v>5.2372395833333335E-2</v>
      </c>
      <c r="AD28" s="48">
        <f t="shared" ref="AD28:AD31" si="12">IFERROR(AB28*AC28*D28*2,0)</f>
        <v>-0.21682171874999998</v>
      </c>
      <c r="AE28" s="48">
        <v>-7.18</v>
      </c>
      <c r="AF28" s="48">
        <v>0</v>
      </c>
      <c r="AG28" s="48">
        <v>0</v>
      </c>
    </row>
    <row r="29" spans="1:33" s="52" customFormat="1" ht="15.75" customHeight="1" x14ac:dyDescent="0.2">
      <c r="A29" s="13" t="s">
        <v>62</v>
      </c>
      <c r="B29" s="13"/>
      <c r="C29" s="17" t="str">
        <f t="shared" si="1"/>
        <v xml:space="preserve"> - </v>
      </c>
      <c r="D29" s="17">
        <v>0</v>
      </c>
      <c r="E29" s="17">
        <v>0</v>
      </c>
      <c r="F29" s="17">
        <v>0</v>
      </c>
      <c r="G29" s="17">
        <v>0</v>
      </c>
      <c r="H29" s="17" t="e">
        <f t="shared" si="2"/>
        <v>#DIV/0!</v>
      </c>
      <c r="I29" s="17" t="e">
        <f t="shared" ca="1" si="3"/>
        <v>#DIV/0!</v>
      </c>
      <c r="J29" s="17">
        <f t="shared" ca="1" si="4"/>
        <v>0</v>
      </c>
      <c r="K29" s="17" t="e">
        <f t="shared" ca="1" si="5"/>
        <v>#DIV/0!</v>
      </c>
      <c r="L29" s="17">
        <v>0</v>
      </c>
      <c r="M29" s="17" t="str">
        <f t="shared" si="6"/>
        <v>-</v>
      </c>
      <c r="N29" s="17">
        <v>3</v>
      </c>
      <c r="O29" s="17">
        <f t="shared" ref="O29:P29" si="13">D29/7</f>
        <v>0</v>
      </c>
      <c r="P29" s="17">
        <f t="shared" si="13"/>
        <v>0</v>
      </c>
      <c r="Q29" s="17" t="e">
        <f t="shared" si="8"/>
        <v>#DIV/0!</v>
      </c>
      <c r="R29" s="17"/>
      <c r="S29" s="48">
        <v>2</v>
      </c>
      <c r="T29" s="48" t="s">
        <v>56</v>
      </c>
      <c r="U29" s="49" t="s">
        <v>56</v>
      </c>
      <c r="V29" s="54" t="s">
        <v>56</v>
      </c>
      <c r="W29" s="48">
        <v>0</v>
      </c>
      <c r="X29" s="48">
        <f t="shared" si="9"/>
        <v>0</v>
      </c>
      <c r="Y29" s="48">
        <f t="shared" si="10"/>
        <v>0</v>
      </c>
      <c r="Z29" s="48">
        <v>0</v>
      </c>
      <c r="AA29" s="48" t="s">
        <v>57</v>
      </c>
      <c r="AB29" s="51">
        <f t="shared" si="11"/>
        <v>-0.69</v>
      </c>
      <c r="AC29" s="48">
        <v>5.2372395833333335E-2</v>
      </c>
      <c r="AD29" s="48">
        <f t="shared" si="12"/>
        <v>0</v>
      </c>
      <c r="AE29" s="48">
        <v>-7.18</v>
      </c>
      <c r="AF29" s="48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Info!B2:BZ7000""),36,false)),"""")*-1"),0)</f>
        <v>0</v>
      </c>
      <c r="AG29" s="48">
        <v>0</v>
      </c>
    </row>
    <row r="30" spans="1:33" s="52" customFormat="1" ht="15.75" customHeight="1" x14ac:dyDescent="0.2">
      <c r="A30" s="13" t="s">
        <v>63</v>
      </c>
      <c r="B30" s="13"/>
      <c r="C30" s="17">
        <f t="shared" si="1"/>
        <v>28.99</v>
      </c>
      <c r="D30" s="17">
        <v>2</v>
      </c>
      <c r="E30" s="17">
        <v>0</v>
      </c>
      <c r="F30" s="17">
        <v>57.98</v>
      </c>
      <c r="G30" s="17">
        <v>0</v>
      </c>
      <c r="H30" s="17">
        <f t="shared" si="2"/>
        <v>0</v>
      </c>
      <c r="I30" s="17">
        <f t="shared" ca="1" si="3"/>
        <v>0.59983532575888232</v>
      </c>
      <c r="J30" s="17">
        <f t="shared" ca="1" si="4"/>
        <v>34.778452187499994</v>
      </c>
      <c r="K30" s="17">
        <f t="shared" ca="1" si="5"/>
        <v>17.389226093749997</v>
      </c>
      <c r="L30" s="17">
        <v>26</v>
      </c>
      <c r="M30" s="17">
        <f t="shared" si="6"/>
        <v>7.6923076923076927E-2</v>
      </c>
      <c r="N30" s="17">
        <v>0</v>
      </c>
      <c r="O30" s="17">
        <f t="shared" ref="O30:P30" si="14">D30/7</f>
        <v>0.2857142857142857</v>
      </c>
      <c r="P30" s="17">
        <f t="shared" si="14"/>
        <v>0</v>
      </c>
      <c r="Q30" s="17">
        <f t="shared" si="8"/>
        <v>0</v>
      </c>
      <c r="R30" s="17"/>
      <c r="S30" s="48">
        <v>0.75</v>
      </c>
      <c r="T30" s="48" t="s">
        <v>56</v>
      </c>
      <c r="U30" s="49" t="s">
        <v>56</v>
      </c>
      <c r="V30" s="54" t="s">
        <v>56</v>
      </c>
      <c r="W30" s="48">
        <v>0</v>
      </c>
      <c r="X30" s="48">
        <f t="shared" si="9"/>
        <v>0</v>
      </c>
      <c r="Y30" s="48">
        <f t="shared" si="10"/>
        <v>0</v>
      </c>
      <c r="Z30" s="48">
        <v>0</v>
      </c>
      <c r="AA30" s="48" t="s">
        <v>57</v>
      </c>
      <c r="AB30" s="51">
        <f t="shared" si="11"/>
        <v>-0.69</v>
      </c>
      <c r="AC30" s="48">
        <v>5.2372395833333335E-2</v>
      </c>
      <c r="AD30" s="48">
        <f t="shared" si="12"/>
        <v>-0.14454781249999998</v>
      </c>
      <c r="AE30" s="48">
        <v>-7.18</v>
      </c>
      <c r="AF30" s="48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Info!B2:BZ7000""),36,false)),"""")*-1"),0)</f>
        <v>0</v>
      </c>
      <c r="AG30" s="48">
        <v>0</v>
      </c>
    </row>
    <row r="31" spans="1:33" s="52" customFormat="1" ht="15.75" customHeight="1" x14ac:dyDescent="0.2">
      <c r="A31" s="13" t="s">
        <v>64</v>
      </c>
      <c r="B31" s="13"/>
      <c r="C31" s="17" t="str">
        <f t="shared" si="1"/>
        <v xml:space="preserve"> - </v>
      </c>
      <c r="D31" s="17">
        <v>0</v>
      </c>
      <c r="E31" s="17">
        <v>0</v>
      </c>
      <c r="F31" s="17">
        <v>0</v>
      </c>
      <c r="G31" s="17">
        <v>0</v>
      </c>
      <c r="H31" s="17" t="e">
        <f t="shared" si="2"/>
        <v>#DIV/0!</v>
      </c>
      <c r="I31" s="17" t="e">
        <f t="shared" ca="1" si="3"/>
        <v>#DIV/0!</v>
      </c>
      <c r="J31" s="17">
        <f t="shared" ca="1" si="4"/>
        <v>0</v>
      </c>
      <c r="K31" s="17" t="e">
        <f t="shared" ca="1" si="5"/>
        <v>#DIV/0!</v>
      </c>
      <c r="L31" s="17">
        <v>0</v>
      </c>
      <c r="M31" s="17" t="str">
        <f t="shared" si="6"/>
        <v>-</v>
      </c>
      <c r="N31" s="17">
        <v>0</v>
      </c>
      <c r="O31" s="17">
        <f t="shared" ref="O31:P31" si="15">D31/7</f>
        <v>0</v>
      </c>
      <c r="P31" s="17">
        <f t="shared" si="15"/>
        <v>0</v>
      </c>
      <c r="Q31" s="17" t="e">
        <f t="shared" si="8"/>
        <v>#DIV/0!</v>
      </c>
      <c r="R31" s="17" t="str">
        <f ca="1">IFERROR(__xludf.DUMMYFUNCTION("IFERROR(VLOOKUP($B$2,IMPORTRANGE(""https://docs.google.com/spreadsheets/d/1KiWZV1ko8G7lnRucBRBd29jj3Be6ltMfljMDqzOkQmI/edit#gid=1381463014"",""Lookup!A:F""),6,FALSE),"""")"),"")</f>
        <v/>
      </c>
      <c r="S31" s="48">
        <v>0</v>
      </c>
      <c r="T31" s="48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1" s="49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1" s="54" t="str">
        <f ca="1">IFERROR(__xludf.DUMMYFUNCTION("IFERROR(VLOOKUP($B$2,IMPORTRANGE(""https://docs.google.com/spreadsheets/d/1KiWZV1ko8G7lnRucBRBd29jj3Be6ltMfljMDqzOkQmI/edit#gid=1381463014"",""Lookup!A:D""),2,FALSE),"""")"),"")</f>
        <v/>
      </c>
      <c r="W31" s="48">
        <v>0</v>
      </c>
      <c r="X31" s="48">
        <f t="shared" si="9"/>
        <v>0</v>
      </c>
      <c r="Y31" s="48">
        <f t="shared" si="10"/>
        <v>0</v>
      </c>
      <c r="Z31" s="48">
        <v>0</v>
      </c>
      <c r="AA31" s="48" t="s">
        <v>57</v>
      </c>
      <c r="AB31" s="51">
        <f t="shared" si="11"/>
        <v>-0.69</v>
      </c>
      <c r="AC31" s="48">
        <v>5.2372395833333335E-2</v>
      </c>
      <c r="AD31" s="48">
        <f t="shared" si="12"/>
        <v>0</v>
      </c>
      <c r="AE31" s="48">
        <v>-7.18</v>
      </c>
      <c r="AF31" s="48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Info!B2:BZ7000""),36,false)),"""")*-1"),0)</f>
        <v>0</v>
      </c>
      <c r="AG31" s="48">
        <v>0</v>
      </c>
    </row>
    <row r="32" spans="1:33" ht="15.75" customHeight="1" x14ac:dyDescent="0.2">
      <c r="A32" s="13"/>
      <c r="B32" s="13"/>
      <c r="C32" s="24"/>
      <c r="D32" s="15"/>
      <c r="E32" s="15"/>
      <c r="F32" s="14"/>
      <c r="G32" s="14"/>
      <c r="H32" s="14"/>
      <c r="I32" s="15"/>
      <c r="J32" s="15"/>
      <c r="K32" s="15"/>
      <c r="L32" s="15"/>
      <c r="M32" s="16"/>
      <c r="N32" s="15"/>
      <c r="O32" s="15"/>
      <c r="P32" s="15"/>
      <c r="Q32" s="15"/>
      <c r="R32" s="15"/>
      <c r="S32" s="18"/>
      <c r="T32" s="13"/>
      <c r="U32" s="19"/>
      <c r="V32" s="1"/>
      <c r="W32" s="13"/>
      <c r="X32" s="13"/>
      <c r="Y32" s="13"/>
      <c r="Z32" s="13"/>
      <c r="AA32" s="13"/>
      <c r="AB32" s="13"/>
      <c r="AC32" s="13"/>
      <c r="AD32" s="13"/>
      <c r="AE32" s="20"/>
      <c r="AF32" s="20"/>
      <c r="AG32" s="20"/>
    </row>
    <row r="33" spans="1:33" ht="15.75" customHeight="1" x14ac:dyDescent="0.2">
      <c r="A33" s="13"/>
      <c r="B33" s="13"/>
      <c r="C33" s="24"/>
      <c r="D33" s="15"/>
      <c r="E33" s="15"/>
      <c r="F33" s="14"/>
      <c r="G33" s="14"/>
      <c r="H33" s="14"/>
      <c r="I33" s="15"/>
      <c r="J33" s="15"/>
      <c r="K33" s="15"/>
      <c r="L33" s="15"/>
      <c r="M33" s="16"/>
      <c r="N33" s="15"/>
      <c r="O33" s="15"/>
      <c r="P33" s="15"/>
      <c r="Q33" s="15"/>
      <c r="R33" s="15"/>
      <c r="S33" s="18"/>
      <c r="T33" s="13"/>
      <c r="U33" s="19"/>
      <c r="V33" s="1"/>
      <c r="W33" s="13"/>
      <c r="X33" s="13"/>
      <c r="Y33" s="13"/>
      <c r="Z33" s="13"/>
      <c r="AA33" s="13"/>
      <c r="AB33" s="13"/>
      <c r="AC33" s="13"/>
      <c r="AD33" s="13"/>
      <c r="AE33" s="20"/>
      <c r="AF33" s="20"/>
      <c r="AG33" s="20"/>
    </row>
    <row r="34" spans="1:33" ht="15.75" customHeight="1" x14ac:dyDescent="0.2">
      <c r="A34" s="13"/>
      <c r="B34" s="13"/>
      <c r="C34" s="24"/>
      <c r="D34" s="15"/>
      <c r="E34" s="15"/>
      <c r="F34" s="14"/>
      <c r="G34" s="14"/>
      <c r="H34" s="14"/>
      <c r="I34" s="15"/>
      <c r="J34" s="15"/>
      <c r="K34" s="15"/>
      <c r="L34" s="15"/>
      <c r="M34" s="16"/>
      <c r="N34" s="15"/>
      <c r="O34" s="15"/>
      <c r="P34" s="15"/>
      <c r="Q34" s="15"/>
      <c r="R34" s="15"/>
      <c r="S34" s="18"/>
      <c r="T34" s="13"/>
      <c r="U34" s="19"/>
      <c r="V34" s="1"/>
      <c r="W34" s="13"/>
      <c r="X34" s="13"/>
      <c r="Y34" s="13"/>
      <c r="Z34" s="13"/>
      <c r="AA34" s="13"/>
      <c r="AB34" s="13"/>
      <c r="AC34" s="13"/>
      <c r="AD34" s="13"/>
      <c r="AE34" s="20"/>
      <c r="AF34" s="20"/>
      <c r="AG34" s="20"/>
    </row>
    <row r="35" spans="1:33" ht="15.75" customHeight="1" x14ac:dyDescent="0.2">
      <c r="A35" s="13"/>
      <c r="B35" s="13"/>
      <c r="C35" s="24"/>
      <c r="D35" s="15"/>
      <c r="E35" s="15"/>
      <c r="F35" s="14"/>
      <c r="G35" s="14"/>
      <c r="H35" s="14"/>
      <c r="I35" s="15"/>
      <c r="J35" s="15"/>
      <c r="K35" s="15"/>
      <c r="L35" s="15"/>
      <c r="M35" s="16"/>
      <c r="N35" s="15"/>
      <c r="O35" s="15"/>
      <c r="P35" s="15"/>
      <c r="Q35" s="15"/>
      <c r="R35" s="15"/>
      <c r="S35" s="18"/>
      <c r="T35" s="13"/>
      <c r="U35" s="19"/>
      <c r="V35" s="1"/>
      <c r="W35" s="13"/>
      <c r="X35" s="13"/>
      <c r="Y35" s="13"/>
      <c r="Z35" s="13"/>
      <c r="AA35" s="13"/>
      <c r="AB35" s="13"/>
      <c r="AC35" s="13"/>
      <c r="AD35" s="13"/>
      <c r="AE35" s="20"/>
      <c r="AF35" s="20"/>
      <c r="AG35" s="20"/>
    </row>
    <row r="36" spans="1:33" ht="15.75" customHeight="1" x14ac:dyDescent="0.2">
      <c r="A36" s="13"/>
      <c r="B36" s="13"/>
      <c r="C36" s="24"/>
      <c r="D36" s="15"/>
      <c r="E36" s="15"/>
      <c r="F36" s="14"/>
      <c r="G36" s="14"/>
      <c r="H36" s="14"/>
      <c r="I36" s="15"/>
      <c r="J36" s="15"/>
      <c r="K36" s="15"/>
      <c r="L36" s="15"/>
      <c r="M36" s="16"/>
      <c r="N36" s="15"/>
      <c r="O36" s="15"/>
      <c r="P36" s="15"/>
      <c r="Q36" s="15"/>
      <c r="R36" s="15"/>
      <c r="S36" s="18"/>
      <c r="T36" s="13"/>
      <c r="U36" s="19"/>
      <c r="V36" s="1"/>
      <c r="W36" s="13"/>
      <c r="X36" s="13"/>
      <c r="Y36" s="13"/>
      <c r="Z36" s="13"/>
      <c r="AA36" s="13"/>
      <c r="AB36" s="13"/>
      <c r="AC36" s="13"/>
      <c r="AD36" s="13"/>
      <c r="AE36" s="20"/>
      <c r="AF36" s="20"/>
      <c r="AG36" s="20"/>
    </row>
    <row r="37" spans="1:33" ht="15.75" customHeight="1" x14ac:dyDescent="0.2">
      <c r="A37" s="13"/>
      <c r="B37" s="13"/>
      <c r="C37" s="24"/>
      <c r="D37" s="15"/>
      <c r="E37" s="15"/>
      <c r="F37" s="14"/>
      <c r="G37" s="14"/>
      <c r="H37" s="14"/>
      <c r="I37" s="15"/>
      <c r="J37" s="15"/>
      <c r="K37" s="15"/>
      <c r="L37" s="15"/>
      <c r="M37" s="16"/>
      <c r="N37" s="15"/>
      <c r="O37" s="15"/>
      <c r="P37" s="15"/>
      <c r="Q37" s="15"/>
      <c r="R37" s="15"/>
      <c r="S37" s="18"/>
      <c r="T37" s="13"/>
      <c r="U37" s="19"/>
      <c r="V37" s="1"/>
      <c r="W37" s="13"/>
      <c r="X37" s="13"/>
      <c r="Y37" s="13"/>
      <c r="Z37" s="13"/>
      <c r="AA37" s="13"/>
      <c r="AB37" s="13"/>
      <c r="AC37" s="13"/>
      <c r="AD37" s="13"/>
      <c r="AE37" s="20"/>
      <c r="AF37" s="20"/>
      <c r="AG37" s="20"/>
    </row>
    <row r="38" spans="1:33" ht="15.75" customHeight="1" x14ac:dyDescent="0.2">
      <c r="A38" s="13"/>
      <c r="B38" s="13"/>
      <c r="C38" s="24"/>
      <c r="D38" s="15"/>
      <c r="E38" s="15"/>
      <c r="F38" s="14"/>
      <c r="G38" s="14"/>
      <c r="H38" s="14"/>
      <c r="I38" s="15"/>
      <c r="J38" s="15"/>
      <c r="K38" s="15"/>
      <c r="L38" s="15"/>
      <c r="M38" s="16"/>
      <c r="N38" s="15"/>
      <c r="O38" s="15"/>
      <c r="P38" s="15"/>
      <c r="Q38" s="15"/>
      <c r="R38" s="15"/>
      <c r="S38" s="18"/>
      <c r="T38" s="13"/>
      <c r="U38" s="19"/>
      <c r="V38" s="1"/>
      <c r="W38" s="13"/>
      <c r="X38" s="13"/>
      <c r="Y38" s="13"/>
      <c r="Z38" s="13"/>
      <c r="AA38" s="13"/>
      <c r="AB38" s="13"/>
      <c r="AC38" s="13"/>
      <c r="AD38" s="13"/>
      <c r="AE38" s="20"/>
      <c r="AF38" s="20"/>
      <c r="AG38" s="20"/>
    </row>
    <row r="39" spans="1:33" ht="15.75" customHeight="1" x14ac:dyDescent="0.2">
      <c r="A39" s="13"/>
      <c r="B39" s="13"/>
      <c r="C39" s="24"/>
      <c r="D39" s="15"/>
      <c r="E39" s="15"/>
      <c r="F39" s="14"/>
      <c r="G39" s="14"/>
      <c r="H39" s="14"/>
      <c r="I39" s="15"/>
      <c r="J39" s="15"/>
      <c r="K39" s="15"/>
      <c r="L39" s="15"/>
      <c r="M39" s="16"/>
      <c r="N39" s="15"/>
      <c r="O39" s="15"/>
      <c r="P39" s="15"/>
      <c r="Q39" s="15"/>
      <c r="R39" s="15"/>
      <c r="S39" s="18"/>
      <c r="T39" s="13"/>
      <c r="U39" s="19"/>
      <c r="V39" s="1"/>
      <c r="W39" s="13"/>
      <c r="X39" s="13"/>
      <c r="Y39" s="13"/>
      <c r="Z39" s="13"/>
      <c r="AA39" s="13"/>
      <c r="AB39" s="13"/>
      <c r="AC39" s="13"/>
      <c r="AD39" s="13"/>
      <c r="AE39" s="20"/>
      <c r="AF39" s="20"/>
      <c r="AG39" s="20"/>
    </row>
    <row r="40" spans="1:33" ht="15.75" customHeight="1" x14ac:dyDescent="0.2">
      <c r="A40" s="13"/>
      <c r="B40" s="13"/>
      <c r="C40" s="24"/>
      <c r="D40" s="15"/>
      <c r="E40" s="15"/>
      <c r="F40" s="14"/>
      <c r="G40" s="14"/>
      <c r="H40" s="14"/>
      <c r="I40" s="15"/>
      <c r="J40" s="15"/>
      <c r="K40" s="15"/>
      <c r="L40" s="15"/>
      <c r="M40" s="16"/>
      <c r="N40" s="15"/>
      <c r="O40" s="15"/>
      <c r="P40" s="15"/>
      <c r="Q40" s="15"/>
      <c r="R40" s="15"/>
      <c r="S40" s="18"/>
      <c r="T40" s="13"/>
      <c r="U40" s="19"/>
      <c r="V40" s="1"/>
      <c r="W40" s="13"/>
      <c r="X40" s="13"/>
      <c r="Y40" s="13"/>
      <c r="Z40" s="13"/>
      <c r="AA40" s="13"/>
      <c r="AB40" s="13"/>
      <c r="AC40" s="13"/>
      <c r="AD40" s="13"/>
      <c r="AE40" s="20"/>
      <c r="AF40" s="20"/>
      <c r="AG40" s="20"/>
    </row>
    <row r="41" spans="1:33" ht="15.75" customHeight="1" x14ac:dyDescent="0.2">
      <c r="A41" s="13"/>
      <c r="B41" s="13"/>
      <c r="C41" s="24"/>
      <c r="D41" s="15"/>
      <c r="E41" s="15"/>
      <c r="F41" s="14"/>
      <c r="G41" s="14"/>
      <c r="H41" s="14"/>
      <c r="I41" s="15"/>
      <c r="J41" s="15"/>
      <c r="K41" s="15"/>
      <c r="L41" s="15"/>
      <c r="M41" s="16"/>
      <c r="N41" s="15"/>
      <c r="O41" s="15"/>
      <c r="P41" s="15"/>
      <c r="Q41" s="15"/>
      <c r="R41" s="15"/>
      <c r="S41" s="18"/>
      <c r="T41" s="13"/>
      <c r="U41" s="19"/>
      <c r="V41" s="1"/>
      <c r="W41" s="13"/>
      <c r="X41" s="13"/>
      <c r="Y41" s="13"/>
      <c r="Z41" s="13"/>
      <c r="AA41" s="13"/>
      <c r="AB41" s="13"/>
      <c r="AC41" s="13"/>
      <c r="AD41" s="13"/>
      <c r="AE41" s="20"/>
      <c r="AF41" s="20"/>
      <c r="AG41" s="20"/>
    </row>
    <row r="42" spans="1:33" ht="15.75" customHeight="1" x14ac:dyDescent="0.2">
      <c r="A42" s="13"/>
      <c r="B42" s="13"/>
      <c r="C42" s="24"/>
      <c r="D42" s="15"/>
      <c r="E42" s="15"/>
      <c r="F42" s="14"/>
      <c r="G42" s="14"/>
      <c r="H42" s="14"/>
      <c r="I42" s="15"/>
      <c r="J42" s="15"/>
      <c r="K42" s="15"/>
      <c r="L42" s="15"/>
      <c r="M42" s="16"/>
      <c r="N42" s="15"/>
      <c r="O42" s="15"/>
      <c r="P42" s="15"/>
      <c r="Q42" s="15"/>
      <c r="R42" s="15"/>
      <c r="S42" s="18"/>
      <c r="T42" s="13"/>
      <c r="U42" s="19"/>
      <c r="V42" s="1"/>
      <c r="W42" s="13"/>
      <c r="X42" s="13"/>
      <c r="Y42" s="13"/>
      <c r="Z42" s="13"/>
      <c r="AA42" s="13"/>
      <c r="AB42" s="13"/>
      <c r="AC42" s="13"/>
      <c r="AD42" s="13"/>
      <c r="AE42" s="20"/>
      <c r="AF42" s="20"/>
      <c r="AG42" s="20"/>
    </row>
    <row r="43" spans="1:33" ht="15.75" customHeight="1" x14ac:dyDescent="0.2">
      <c r="A43" s="13"/>
      <c r="B43" s="13"/>
      <c r="C43" s="24"/>
      <c r="D43" s="15"/>
      <c r="E43" s="15"/>
      <c r="F43" s="14"/>
      <c r="G43" s="14"/>
      <c r="H43" s="14"/>
      <c r="I43" s="15"/>
      <c r="J43" s="15"/>
      <c r="K43" s="15"/>
      <c r="L43" s="15"/>
      <c r="M43" s="16"/>
      <c r="N43" s="15"/>
      <c r="O43" s="15"/>
      <c r="P43" s="15"/>
      <c r="Q43" s="15"/>
      <c r="R43" s="15"/>
      <c r="S43" s="18"/>
      <c r="T43" s="13"/>
      <c r="U43" s="19"/>
      <c r="V43" s="1"/>
      <c r="W43" s="13"/>
      <c r="X43" s="13"/>
      <c r="Y43" s="13"/>
      <c r="Z43" s="13"/>
      <c r="AA43" s="13"/>
      <c r="AB43" s="13"/>
      <c r="AC43" s="13"/>
      <c r="AD43" s="13"/>
      <c r="AE43" s="20"/>
      <c r="AF43" s="20"/>
      <c r="AG43" s="20"/>
    </row>
    <row r="44" spans="1:33" ht="15.75" customHeight="1" x14ac:dyDescent="0.2">
      <c r="A44" s="13"/>
      <c r="B44" s="13"/>
      <c r="C44" s="24"/>
      <c r="D44" s="15"/>
      <c r="E44" s="15"/>
      <c r="F44" s="14"/>
      <c r="G44" s="14"/>
      <c r="H44" s="14"/>
      <c r="I44" s="15"/>
      <c r="J44" s="15"/>
      <c r="K44" s="15"/>
      <c r="L44" s="15"/>
      <c r="M44" s="16"/>
      <c r="N44" s="15"/>
      <c r="O44" s="15"/>
      <c r="P44" s="15"/>
      <c r="Q44" s="15"/>
      <c r="R44" s="15"/>
      <c r="S44" s="18"/>
      <c r="T44" s="13"/>
      <c r="U44" s="19"/>
      <c r="V44" s="1"/>
      <c r="W44" s="13"/>
      <c r="X44" s="13"/>
      <c r="Y44" s="13"/>
      <c r="Z44" s="13"/>
      <c r="AA44" s="13"/>
      <c r="AB44" s="13"/>
      <c r="AC44" s="13"/>
      <c r="AD44" s="13"/>
      <c r="AE44" s="20"/>
      <c r="AF44" s="20"/>
      <c r="AG44" s="20"/>
    </row>
    <row r="45" spans="1:33" ht="15.75" customHeight="1" x14ac:dyDescent="0.2">
      <c r="A45" s="13"/>
      <c r="B45" s="13"/>
      <c r="C45" s="24"/>
      <c r="D45" s="15"/>
      <c r="E45" s="15"/>
      <c r="F45" s="14"/>
      <c r="G45" s="14"/>
      <c r="H45" s="14"/>
      <c r="I45" s="15"/>
      <c r="J45" s="15"/>
      <c r="K45" s="15"/>
      <c r="L45" s="15"/>
      <c r="M45" s="16"/>
      <c r="N45" s="15"/>
      <c r="O45" s="15"/>
      <c r="P45" s="15"/>
      <c r="Q45" s="15"/>
      <c r="R45" s="15"/>
      <c r="S45" s="18"/>
      <c r="T45" s="13"/>
      <c r="U45" s="19"/>
      <c r="V45" s="1"/>
      <c r="W45" s="13"/>
      <c r="X45" s="13"/>
      <c r="Y45" s="13"/>
      <c r="Z45" s="13"/>
      <c r="AA45" s="13"/>
      <c r="AB45" s="13"/>
      <c r="AC45" s="13"/>
      <c r="AD45" s="13"/>
      <c r="AE45" s="20"/>
      <c r="AF45" s="20"/>
      <c r="AG45" s="20"/>
    </row>
    <row r="46" spans="1:33" ht="15.75" customHeight="1" x14ac:dyDescent="0.2">
      <c r="A46" s="13"/>
      <c r="B46" s="13"/>
      <c r="C46" s="24"/>
      <c r="D46" s="15"/>
      <c r="E46" s="15"/>
      <c r="F46" s="14"/>
      <c r="G46" s="14"/>
      <c r="H46" s="14"/>
      <c r="I46" s="15"/>
      <c r="J46" s="15"/>
      <c r="K46" s="15"/>
      <c r="L46" s="15"/>
      <c r="M46" s="16"/>
      <c r="N46" s="15"/>
      <c r="O46" s="15"/>
      <c r="P46" s="15"/>
      <c r="Q46" s="15"/>
      <c r="R46" s="15"/>
      <c r="S46" s="18"/>
      <c r="T46" s="13"/>
      <c r="U46" s="19"/>
      <c r="V46" s="1"/>
      <c r="W46" s="13"/>
      <c r="X46" s="13"/>
      <c r="Y46" s="13"/>
      <c r="Z46" s="13"/>
      <c r="AA46" s="13"/>
      <c r="AB46" s="13"/>
      <c r="AC46" s="13"/>
      <c r="AD46" s="13"/>
      <c r="AE46" s="20"/>
      <c r="AF46" s="20"/>
      <c r="AG46" s="20"/>
    </row>
    <row r="47" spans="1:33" ht="15.75" customHeight="1" x14ac:dyDescent="0.2">
      <c r="A47" s="13"/>
      <c r="B47" s="13"/>
      <c r="C47" s="24"/>
      <c r="D47" s="15"/>
      <c r="E47" s="15"/>
      <c r="F47" s="14"/>
      <c r="G47" s="14"/>
      <c r="H47" s="14"/>
      <c r="I47" s="15"/>
      <c r="J47" s="15"/>
      <c r="K47" s="15"/>
      <c r="L47" s="15"/>
      <c r="M47" s="16"/>
      <c r="N47" s="15"/>
      <c r="O47" s="15"/>
      <c r="P47" s="15"/>
      <c r="Q47" s="15"/>
      <c r="R47" s="15"/>
      <c r="S47" s="18"/>
      <c r="T47" s="13"/>
      <c r="U47" s="19"/>
      <c r="V47" s="1"/>
      <c r="W47" s="13"/>
      <c r="X47" s="13"/>
      <c r="Y47" s="13"/>
      <c r="Z47" s="13"/>
      <c r="AA47" s="13"/>
      <c r="AB47" s="13"/>
      <c r="AC47" s="13"/>
      <c r="AD47" s="13"/>
      <c r="AE47" s="20"/>
      <c r="AF47" s="20"/>
      <c r="AG47" s="20"/>
    </row>
    <row r="48" spans="1:33" ht="15.75" customHeight="1" x14ac:dyDescent="0.2">
      <c r="A48" s="13"/>
      <c r="B48" s="13"/>
      <c r="C48" s="24"/>
      <c r="D48" s="15"/>
      <c r="E48" s="15"/>
      <c r="F48" s="14"/>
      <c r="G48" s="14"/>
      <c r="H48" s="14"/>
      <c r="I48" s="15"/>
      <c r="J48" s="15"/>
      <c r="K48" s="15"/>
      <c r="L48" s="15"/>
      <c r="M48" s="16"/>
      <c r="N48" s="15"/>
      <c r="O48" s="15"/>
      <c r="P48" s="15"/>
      <c r="Q48" s="15"/>
      <c r="R48" s="15"/>
      <c r="S48" s="18"/>
      <c r="T48" s="13"/>
      <c r="U48" s="19"/>
      <c r="V48" s="1"/>
      <c r="W48" s="13"/>
      <c r="X48" s="13"/>
      <c r="Y48" s="13"/>
      <c r="Z48" s="13"/>
      <c r="AA48" s="13"/>
      <c r="AB48" s="13"/>
      <c r="AC48" s="13"/>
      <c r="AD48" s="13"/>
      <c r="AE48" s="20"/>
      <c r="AF48" s="20"/>
      <c r="AG48" s="20"/>
    </row>
    <row r="49" spans="1:33" ht="15.75" customHeight="1" x14ac:dyDescent="0.2">
      <c r="A49" s="13"/>
      <c r="B49" s="13"/>
      <c r="C49" s="24"/>
      <c r="D49" s="15"/>
      <c r="E49" s="15"/>
      <c r="F49" s="14"/>
      <c r="G49" s="14"/>
      <c r="H49" s="14"/>
      <c r="I49" s="15"/>
      <c r="J49" s="15"/>
      <c r="K49" s="15"/>
      <c r="L49" s="15"/>
      <c r="M49" s="16"/>
      <c r="N49" s="15"/>
      <c r="O49" s="15"/>
      <c r="P49" s="15"/>
      <c r="Q49" s="15"/>
      <c r="R49" s="15"/>
      <c r="S49" s="18"/>
      <c r="T49" s="13"/>
      <c r="U49" s="19"/>
      <c r="V49" s="1"/>
      <c r="W49" s="13"/>
      <c r="X49" s="13"/>
      <c r="Y49" s="13"/>
      <c r="Z49" s="13"/>
      <c r="AA49" s="13"/>
      <c r="AB49" s="13"/>
      <c r="AC49" s="13"/>
      <c r="AD49" s="13"/>
      <c r="AE49" s="20"/>
      <c r="AF49" s="20"/>
      <c r="AG49" s="20"/>
    </row>
    <row r="50" spans="1:33" ht="15.75" customHeight="1" x14ac:dyDescent="0.2">
      <c r="A50" s="13"/>
      <c r="B50" s="13"/>
      <c r="C50" s="24"/>
      <c r="D50" s="15"/>
      <c r="E50" s="15"/>
      <c r="F50" s="14"/>
      <c r="G50" s="14"/>
      <c r="H50" s="14"/>
      <c r="I50" s="15"/>
      <c r="J50" s="15"/>
      <c r="K50" s="15"/>
      <c r="L50" s="15"/>
      <c r="M50" s="16"/>
      <c r="N50" s="15"/>
      <c r="O50" s="15"/>
      <c r="P50" s="15"/>
      <c r="Q50" s="15"/>
      <c r="R50" s="15"/>
      <c r="S50" s="18"/>
      <c r="T50" s="13"/>
      <c r="U50" s="19"/>
      <c r="V50" s="1"/>
      <c r="W50" s="13"/>
      <c r="X50" s="13"/>
      <c r="Y50" s="13"/>
      <c r="Z50" s="13"/>
      <c r="AA50" s="13"/>
      <c r="AB50" s="13"/>
      <c r="AC50" s="13"/>
      <c r="AD50" s="13"/>
      <c r="AE50" s="20"/>
      <c r="AF50" s="20"/>
      <c r="AG50" s="20"/>
    </row>
    <row r="51" spans="1:33" ht="15.75" customHeight="1" x14ac:dyDescent="0.2">
      <c r="A51" s="13"/>
      <c r="B51" s="13"/>
      <c r="C51" s="24"/>
      <c r="D51" s="15"/>
      <c r="E51" s="15"/>
      <c r="F51" s="14"/>
      <c r="G51" s="14"/>
      <c r="H51" s="14"/>
      <c r="I51" s="15"/>
      <c r="J51" s="15"/>
      <c r="K51" s="15"/>
      <c r="L51" s="15"/>
      <c r="M51" s="16"/>
      <c r="N51" s="15"/>
      <c r="O51" s="15"/>
      <c r="P51" s="15"/>
      <c r="Q51" s="15"/>
      <c r="R51" s="15"/>
      <c r="S51" s="18"/>
      <c r="T51" s="13"/>
      <c r="U51" s="19"/>
      <c r="V51" s="1"/>
      <c r="W51" s="13"/>
      <c r="X51" s="13"/>
      <c r="Y51" s="13"/>
      <c r="Z51" s="13"/>
      <c r="AA51" s="13"/>
      <c r="AB51" s="13"/>
      <c r="AC51" s="13"/>
      <c r="AD51" s="13"/>
      <c r="AE51" s="20"/>
      <c r="AF51" s="20"/>
      <c r="AG51" s="20"/>
    </row>
    <row r="52" spans="1:33" ht="15.75" customHeight="1" x14ac:dyDescent="0.2">
      <c r="A52" s="13"/>
      <c r="B52" s="13"/>
      <c r="C52" s="24"/>
      <c r="D52" s="15"/>
      <c r="E52" s="15"/>
      <c r="F52" s="14"/>
      <c r="G52" s="14"/>
      <c r="H52" s="14"/>
      <c r="I52" s="15"/>
      <c r="J52" s="15"/>
      <c r="K52" s="15"/>
      <c r="L52" s="15"/>
      <c r="M52" s="16"/>
      <c r="N52" s="15"/>
      <c r="O52" s="15"/>
      <c r="P52" s="15"/>
      <c r="Q52" s="15"/>
      <c r="R52" s="15"/>
      <c r="S52" s="18"/>
      <c r="T52" s="13"/>
      <c r="U52" s="19"/>
      <c r="V52" s="1"/>
      <c r="W52" s="13"/>
      <c r="X52" s="13"/>
      <c r="Y52" s="13"/>
      <c r="Z52" s="13"/>
      <c r="AA52" s="13"/>
      <c r="AB52" s="13"/>
      <c r="AC52" s="13"/>
      <c r="AD52" s="13"/>
      <c r="AE52" s="20"/>
      <c r="AF52" s="20"/>
      <c r="AG52" s="20"/>
    </row>
    <row r="53" spans="1:33" ht="15.75" customHeight="1" x14ac:dyDescent="0.2">
      <c r="A53" s="13"/>
      <c r="B53" s="13"/>
      <c r="C53" s="24"/>
      <c r="D53" s="15"/>
      <c r="E53" s="15"/>
      <c r="F53" s="14"/>
      <c r="G53" s="14"/>
      <c r="H53" s="14"/>
      <c r="I53" s="15"/>
      <c r="J53" s="15"/>
      <c r="K53" s="15"/>
      <c r="L53" s="15"/>
      <c r="M53" s="16"/>
      <c r="N53" s="15"/>
      <c r="O53" s="15"/>
      <c r="P53" s="15"/>
      <c r="Q53" s="15"/>
      <c r="R53" s="15"/>
      <c r="S53" s="18"/>
      <c r="T53" s="13"/>
      <c r="U53" s="19"/>
      <c r="V53" s="1"/>
      <c r="W53" s="13"/>
      <c r="X53" s="13"/>
      <c r="Y53" s="13"/>
      <c r="Z53" s="13"/>
      <c r="AA53" s="13"/>
      <c r="AB53" s="13"/>
      <c r="AC53" s="13"/>
      <c r="AD53" s="13"/>
      <c r="AE53" s="20"/>
      <c r="AF53" s="20"/>
      <c r="AG53" s="20"/>
    </row>
    <row r="54" spans="1:33" ht="15.75" customHeight="1" x14ac:dyDescent="0.2">
      <c r="A54" s="13"/>
      <c r="B54" s="13"/>
      <c r="C54" s="24"/>
      <c r="D54" s="15"/>
      <c r="E54" s="15"/>
      <c r="F54" s="14"/>
      <c r="G54" s="14"/>
      <c r="H54" s="14"/>
      <c r="I54" s="15"/>
      <c r="J54" s="15"/>
      <c r="K54" s="15"/>
      <c r="L54" s="15"/>
      <c r="M54" s="16"/>
      <c r="N54" s="15"/>
      <c r="O54" s="15"/>
      <c r="P54" s="15"/>
      <c r="Q54" s="15"/>
      <c r="R54" s="15"/>
      <c r="S54" s="18"/>
      <c r="T54" s="13"/>
      <c r="U54" s="19"/>
      <c r="V54" s="1"/>
      <c r="W54" s="13"/>
      <c r="X54" s="13"/>
      <c r="Y54" s="13"/>
      <c r="Z54" s="13"/>
      <c r="AA54" s="13"/>
      <c r="AB54" s="13"/>
      <c r="AC54" s="13"/>
      <c r="AD54" s="13"/>
      <c r="AE54" s="20"/>
      <c r="AF54" s="20"/>
      <c r="AG54" s="20"/>
    </row>
    <row r="55" spans="1:33" ht="15.75" customHeight="1" x14ac:dyDescent="0.2">
      <c r="A55" s="13"/>
      <c r="B55" s="13"/>
      <c r="C55" s="24"/>
      <c r="D55" s="15"/>
      <c r="E55" s="15"/>
      <c r="F55" s="14"/>
      <c r="G55" s="14"/>
      <c r="H55" s="14"/>
      <c r="I55" s="15"/>
      <c r="J55" s="15"/>
      <c r="K55" s="15"/>
      <c r="L55" s="15"/>
      <c r="M55" s="16"/>
      <c r="N55" s="15"/>
      <c r="O55" s="15"/>
      <c r="P55" s="15"/>
      <c r="Q55" s="15"/>
      <c r="R55" s="15"/>
      <c r="S55" s="18"/>
      <c r="T55" s="13"/>
      <c r="U55" s="19"/>
      <c r="V55" s="1"/>
      <c r="W55" s="13"/>
      <c r="X55" s="13"/>
      <c r="Y55" s="13"/>
      <c r="Z55" s="13"/>
      <c r="AA55" s="13"/>
      <c r="AB55" s="13"/>
      <c r="AC55" s="13"/>
      <c r="AD55" s="13"/>
      <c r="AE55" s="20"/>
      <c r="AF55" s="20"/>
      <c r="AG55" s="20"/>
    </row>
    <row r="56" spans="1:33" ht="15.75" customHeight="1" x14ac:dyDescent="0.2">
      <c r="A56" s="13"/>
      <c r="B56" s="13"/>
      <c r="C56" s="24"/>
      <c r="D56" s="15"/>
      <c r="E56" s="15"/>
      <c r="F56" s="14"/>
      <c r="G56" s="14"/>
      <c r="H56" s="14"/>
      <c r="I56" s="15"/>
      <c r="J56" s="15"/>
      <c r="K56" s="15"/>
      <c r="L56" s="15"/>
      <c r="M56" s="16"/>
      <c r="N56" s="15"/>
      <c r="O56" s="15"/>
      <c r="P56" s="15"/>
      <c r="Q56" s="15"/>
      <c r="R56" s="15"/>
      <c r="S56" s="18"/>
      <c r="T56" s="13"/>
      <c r="U56" s="19"/>
      <c r="V56" s="1"/>
      <c r="W56" s="13"/>
      <c r="X56" s="13"/>
      <c r="Y56" s="13"/>
      <c r="Z56" s="13"/>
      <c r="AA56" s="13"/>
      <c r="AB56" s="13"/>
      <c r="AC56" s="13"/>
      <c r="AD56" s="13"/>
      <c r="AE56" s="20"/>
      <c r="AF56" s="20"/>
      <c r="AG56" s="20"/>
    </row>
    <row r="57" spans="1:33" ht="15.75" customHeight="1" x14ac:dyDescent="0.2">
      <c r="A57" s="13"/>
      <c r="B57" s="13"/>
      <c r="C57" s="24"/>
      <c r="D57" s="15"/>
      <c r="E57" s="15"/>
      <c r="F57" s="14"/>
      <c r="G57" s="14"/>
      <c r="H57" s="14"/>
      <c r="I57" s="15"/>
      <c r="J57" s="15"/>
      <c r="K57" s="15"/>
      <c r="L57" s="15"/>
      <c r="M57" s="16"/>
      <c r="N57" s="15"/>
      <c r="O57" s="15"/>
      <c r="P57" s="15"/>
      <c r="Q57" s="15"/>
      <c r="R57" s="15"/>
      <c r="S57" s="18"/>
      <c r="T57" s="13"/>
      <c r="U57" s="19"/>
      <c r="V57" s="1"/>
      <c r="W57" s="13"/>
      <c r="X57" s="13"/>
      <c r="Y57" s="13"/>
      <c r="Z57" s="13"/>
      <c r="AA57" s="13"/>
      <c r="AB57" s="13"/>
      <c r="AC57" s="13"/>
      <c r="AD57" s="13"/>
      <c r="AE57" s="20"/>
      <c r="AF57" s="20"/>
      <c r="AG57" s="20"/>
    </row>
    <row r="58" spans="1:33" ht="15.75" customHeight="1" x14ac:dyDescent="0.2">
      <c r="A58" s="13"/>
      <c r="B58" s="13"/>
      <c r="C58" s="24"/>
      <c r="D58" s="15"/>
      <c r="E58" s="15"/>
      <c r="F58" s="14"/>
      <c r="G58" s="14"/>
      <c r="H58" s="14"/>
      <c r="I58" s="15"/>
      <c r="J58" s="15"/>
      <c r="K58" s="15"/>
      <c r="L58" s="15"/>
      <c r="M58" s="16"/>
      <c r="N58" s="15"/>
      <c r="O58" s="15"/>
      <c r="P58" s="15"/>
      <c r="Q58" s="15"/>
      <c r="R58" s="15"/>
      <c r="S58" s="18"/>
      <c r="T58" s="13"/>
      <c r="U58" s="19"/>
      <c r="V58" s="1"/>
      <c r="W58" s="13"/>
      <c r="X58" s="13"/>
      <c r="Y58" s="13"/>
      <c r="Z58" s="13"/>
      <c r="AA58" s="13"/>
      <c r="AB58" s="13"/>
      <c r="AC58" s="13"/>
      <c r="AD58" s="13"/>
      <c r="AE58" s="20"/>
      <c r="AF58" s="20"/>
      <c r="AG58" s="20"/>
    </row>
    <row r="59" spans="1:33" ht="15.75" customHeight="1" x14ac:dyDescent="0.2">
      <c r="A59" s="13"/>
      <c r="B59" s="13"/>
      <c r="C59" s="24"/>
      <c r="D59" s="15"/>
      <c r="E59" s="15"/>
      <c r="F59" s="14"/>
      <c r="G59" s="14"/>
      <c r="H59" s="14"/>
      <c r="I59" s="15"/>
      <c r="J59" s="15"/>
      <c r="K59" s="15"/>
      <c r="L59" s="15"/>
      <c r="M59" s="16"/>
      <c r="N59" s="15"/>
      <c r="O59" s="15"/>
      <c r="P59" s="15"/>
      <c r="Q59" s="15"/>
      <c r="R59" s="15"/>
      <c r="S59" s="18"/>
      <c r="T59" s="13"/>
      <c r="U59" s="19"/>
      <c r="V59" s="1"/>
      <c r="W59" s="13"/>
      <c r="X59" s="13"/>
      <c r="Y59" s="13"/>
      <c r="Z59" s="13"/>
      <c r="AA59" s="13"/>
      <c r="AB59" s="13"/>
      <c r="AC59" s="13"/>
      <c r="AD59" s="13"/>
      <c r="AE59" s="20"/>
      <c r="AF59" s="20"/>
      <c r="AG59" s="20"/>
    </row>
    <row r="60" spans="1:33" ht="15.75" customHeight="1" x14ac:dyDescent="0.2">
      <c r="A60" s="13"/>
      <c r="B60" s="13"/>
      <c r="C60" s="24"/>
      <c r="D60" s="15"/>
      <c r="E60" s="15"/>
      <c r="F60" s="14"/>
      <c r="G60" s="14"/>
      <c r="H60" s="14"/>
      <c r="I60" s="15"/>
      <c r="J60" s="15"/>
      <c r="K60" s="15"/>
      <c r="L60" s="15"/>
      <c r="M60" s="16"/>
      <c r="N60" s="15"/>
      <c r="O60" s="15"/>
      <c r="P60" s="15"/>
      <c r="Q60" s="15"/>
      <c r="R60" s="15"/>
      <c r="S60" s="18"/>
      <c r="T60" s="13"/>
      <c r="U60" s="19"/>
      <c r="V60" s="1"/>
      <c r="W60" s="13"/>
      <c r="X60" s="13"/>
      <c r="Y60" s="13"/>
      <c r="Z60" s="13"/>
      <c r="AA60" s="13"/>
      <c r="AB60" s="13"/>
      <c r="AC60" s="13"/>
      <c r="AD60" s="13"/>
      <c r="AE60" s="20"/>
      <c r="AF60" s="20"/>
      <c r="AG60" s="20"/>
    </row>
    <row r="61" spans="1:33" ht="15.75" customHeight="1" x14ac:dyDescent="0.2">
      <c r="A61" s="13"/>
      <c r="B61" s="13"/>
      <c r="C61" s="24"/>
      <c r="D61" s="15"/>
      <c r="E61" s="15"/>
      <c r="F61" s="14"/>
      <c r="G61" s="14"/>
      <c r="H61" s="14"/>
      <c r="I61" s="15"/>
      <c r="J61" s="15"/>
      <c r="K61" s="15"/>
      <c r="L61" s="15"/>
      <c r="M61" s="16"/>
      <c r="N61" s="15"/>
      <c r="O61" s="15"/>
      <c r="P61" s="15"/>
      <c r="Q61" s="15"/>
      <c r="R61" s="15"/>
      <c r="S61" s="18"/>
      <c r="T61" s="13"/>
      <c r="U61" s="19"/>
      <c r="V61" s="1"/>
      <c r="W61" s="13"/>
      <c r="X61" s="13"/>
      <c r="Y61" s="13"/>
      <c r="Z61" s="13"/>
      <c r="AA61" s="13"/>
      <c r="AB61" s="13"/>
      <c r="AC61" s="13"/>
      <c r="AD61" s="13"/>
      <c r="AE61" s="20"/>
      <c r="AF61" s="20"/>
      <c r="AG61" s="20"/>
    </row>
    <row r="62" spans="1:33" ht="15.75" customHeight="1" x14ac:dyDescent="0.2">
      <c r="A62" s="13"/>
      <c r="B62" s="13"/>
      <c r="C62" s="24"/>
      <c r="D62" s="15"/>
      <c r="E62" s="15"/>
      <c r="F62" s="14"/>
      <c r="G62" s="14"/>
      <c r="H62" s="14"/>
      <c r="I62" s="15"/>
      <c r="J62" s="15"/>
      <c r="K62" s="15"/>
      <c r="L62" s="15"/>
      <c r="M62" s="16"/>
      <c r="N62" s="15"/>
      <c r="O62" s="15"/>
      <c r="P62" s="15"/>
      <c r="Q62" s="15"/>
      <c r="R62" s="15"/>
      <c r="S62" s="18"/>
      <c r="T62" s="13"/>
      <c r="U62" s="19"/>
      <c r="V62" s="1"/>
      <c r="W62" s="13"/>
      <c r="X62" s="13"/>
      <c r="Y62" s="13"/>
      <c r="Z62" s="13"/>
      <c r="AA62" s="13"/>
      <c r="AB62" s="13"/>
      <c r="AC62" s="13"/>
      <c r="AD62" s="13"/>
      <c r="AE62" s="20"/>
      <c r="AF62" s="20"/>
      <c r="AG62" s="20"/>
    </row>
    <row r="63" spans="1:33" ht="15.75" customHeight="1" x14ac:dyDescent="0.2">
      <c r="A63" s="13"/>
      <c r="B63" s="13"/>
      <c r="C63" s="24"/>
      <c r="D63" s="15"/>
      <c r="E63" s="15"/>
      <c r="F63" s="14"/>
      <c r="G63" s="14"/>
      <c r="H63" s="14"/>
      <c r="I63" s="15"/>
      <c r="J63" s="15"/>
      <c r="K63" s="15"/>
      <c r="L63" s="15"/>
      <c r="M63" s="16"/>
      <c r="N63" s="15"/>
      <c r="O63" s="15"/>
      <c r="P63" s="15"/>
      <c r="Q63" s="15"/>
      <c r="R63" s="15"/>
      <c r="S63" s="18"/>
      <c r="T63" s="13"/>
      <c r="U63" s="19"/>
      <c r="V63" s="1"/>
      <c r="W63" s="13"/>
      <c r="X63" s="13"/>
      <c r="Y63" s="13"/>
      <c r="Z63" s="13"/>
      <c r="AA63" s="13"/>
      <c r="AB63" s="13"/>
      <c r="AC63" s="13"/>
      <c r="AD63" s="13"/>
      <c r="AE63" s="20"/>
      <c r="AF63" s="20"/>
      <c r="AG63" s="20"/>
    </row>
    <row r="64" spans="1:33" ht="15.75" customHeight="1" x14ac:dyDescent="0.2">
      <c r="A64" s="13"/>
      <c r="B64" s="13"/>
      <c r="C64" s="24"/>
      <c r="D64" s="15"/>
      <c r="E64" s="15"/>
      <c r="F64" s="14"/>
      <c r="G64" s="14"/>
      <c r="H64" s="14"/>
      <c r="I64" s="15"/>
      <c r="J64" s="15"/>
      <c r="K64" s="15"/>
      <c r="L64" s="15"/>
      <c r="M64" s="16"/>
      <c r="N64" s="15"/>
      <c r="O64" s="15"/>
      <c r="P64" s="15"/>
      <c r="Q64" s="15"/>
      <c r="R64" s="15"/>
      <c r="S64" s="18"/>
      <c r="T64" s="13"/>
      <c r="U64" s="19"/>
      <c r="V64" s="1"/>
      <c r="W64" s="13"/>
      <c r="X64" s="13"/>
      <c r="Y64" s="13"/>
      <c r="Z64" s="13"/>
      <c r="AA64" s="13"/>
      <c r="AB64" s="13"/>
      <c r="AC64" s="13"/>
      <c r="AD64" s="13"/>
      <c r="AE64" s="20"/>
      <c r="AF64" s="20"/>
      <c r="AG64" s="20"/>
    </row>
    <row r="65" spans="1:33" ht="15.75" customHeight="1" x14ac:dyDescent="0.2">
      <c r="A65" s="13"/>
      <c r="B65" s="13"/>
      <c r="C65" s="24"/>
      <c r="D65" s="15"/>
      <c r="E65" s="15"/>
      <c r="F65" s="14"/>
      <c r="G65" s="14"/>
      <c r="H65" s="14"/>
      <c r="I65" s="15"/>
      <c r="J65" s="15"/>
      <c r="K65" s="15"/>
      <c r="L65" s="15"/>
      <c r="M65" s="16"/>
      <c r="N65" s="15"/>
      <c r="O65" s="15"/>
      <c r="P65" s="15"/>
      <c r="Q65" s="15"/>
      <c r="R65" s="15"/>
      <c r="S65" s="18"/>
      <c r="T65" s="13"/>
      <c r="U65" s="19"/>
      <c r="V65" s="1"/>
      <c r="W65" s="13"/>
      <c r="X65" s="13"/>
      <c r="Y65" s="13"/>
      <c r="Z65" s="13"/>
      <c r="AA65" s="13"/>
      <c r="AB65" s="13"/>
      <c r="AC65" s="13"/>
      <c r="AD65" s="13"/>
      <c r="AE65" s="20"/>
      <c r="AF65" s="20"/>
      <c r="AG65" s="20"/>
    </row>
    <row r="66" spans="1:33" ht="15.75" customHeight="1" x14ac:dyDescent="0.2">
      <c r="A66" s="13"/>
      <c r="B66" s="13"/>
      <c r="C66" s="24"/>
      <c r="D66" s="15"/>
      <c r="E66" s="15"/>
      <c r="F66" s="14"/>
      <c r="G66" s="14"/>
      <c r="H66" s="14"/>
      <c r="I66" s="15"/>
      <c r="J66" s="15"/>
      <c r="K66" s="15"/>
      <c r="L66" s="15"/>
      <c r="M66" s="16"/>
      <c r="N66" s="15"/>
      <c r="O66" s="15"/>
      <c r="P66" s="15"/>
      <c r="Q66" s="15"/>
      <c r="R66" s="15"/>
      <c r="S66" s="18"/>
      <c r="T66" s="13"/>
      <c r="U66" s="19"/>
      <c r="V66" s="1"/>
      <c r="W66" s="13"/>
      <c r="X66" s="13"/>
      <c r="Y66" s="13"/>
      <c r="Z66" s="13"/>
      <c r="AA66" s="13"/>
      <c r="AB66" s="13"/>
      <c r="AC66" s="13"/>
      <c r="AD66" s="13"/>
      <c r="AE66" s="20"/>
      <c r="AF66" s="20"/>
      <c r="AG66" s="20"/>
    </row>
    <row r="67" spans="1:33" ht="15.75" customHeight="1" x14ac:dyDescent="0.2">
      <c r="A67" s="13"/>
      <c r="B67" s="13"/>
      <c r="C67" s="24"/>
      <c r="D67" s="15"/>
      <c r="E67" s="15"/>
      <c r="F67" s="14"/>
      <c r="G67" s="14"/>
      <c r="H67" s="14"/>
      <c r="I67" s="15"/>
      <c r="J67" s="15"/>
      <c r="K67" s="15"/>
      <c r="L67" s="15"/>
      <c r="M67" s="16"/>
      <c r="N67" s="15"/>
      <c r="O67" s="15"/>
      <c r="P67" s="15"/>
      <c r="Q67" s="15"/>
      <c r="R67" s="15"/>
      <c r="S67" s="18"/>
      <c r="T67" s="13"/>
      <c r="U67" s="19"/>
      <c r="V67" s="1"/>
      <c r="W67" s="13"/>
      <c r="X67" s="13"/>
      <c r="Y67" s="13"/>
      <c r="Z67" s="13"/>
      <c r="AA67" s="13"/>
      <c r="AB67" s="13"/>
      <c r="AC67" s="13"/>
      <c r="AD67" s="13"/>
      <c r="AE67" s="20"/>
      <c r="AF67" s="20"/>
      <c r="AG67" s="20"/>
    </row>
    <row r="68" spans="1:33" ht="15.75" customHeight="1" x14ac:dyDescent="0.2">
      <c r="A68" s="13"/>
      <c r="B68" s="13"/>
      <c r="C68" s="24"/>
      <c r="D68" s="15"/>
      <c r="E68" s="15"/>
      <c r="F68" s="14"/>
      <c r="G68" s="14"/>
      <c r="H68" s="14"/>
      <c r="I68" s="15"/>
      <c r="J68" s="15"/>
      <c r="K68" s="15"/>
      <c r="L68" s="15"/>
      <c r="M68" s="16"/>
      <c r="N68" s="15"/>
      <c r="O68" s="15"/>
      <c r="P68" s="15"/>
      <c r="Q68" s="15"/>
      <c r="R68" s="15"/>
      <c r="S68" s="18"/>
      <c r="T68" s="13"/>
      <c r="U68" s="19"/>
      <c r="V68" s="1"/>
      <c r="W68" s="13"/>
      <c r="X68" s="13"/>
      <c r="Y68" s="13"/>
      <c r="Z68" s="13"/>
      <c r="AA68" s="13"/>
      <c r="AB68" s="13"/>
      <c r="AC68" s="13"/>
      <c r="AD68" s="13"/>
      <c r="AE68" s="20"/>
      <c r="AF68" s="20"/>
      <c r="AG68" s="20"/>
    </row>
    <row r="69" spans="1:33" ht="15.75" customHeight="1" x14ac:dyDescent="0.2">
      <c r="A69" s="13"/>
      <c r="B69" s="13"/>
      <c r="C69" s="24"/>
      <c r="D69" s="15"/>
      <c r="E69" s="15"/>
      <c r="F69" s="14"/>
      <c r="G69" s="14"/>
      <c r="H69" s="14"/>
      <c r="I69" s="15"/>
      <c r="J69" s="15"/>
      <c r="K69" s="15"/>
      <c r="L69" s="15"/>
      <c r="M69" s="16"/>
      <c r="N69" s="15"/>
      <c r="O69" s="15"/>
      <c r="P69" s="15"/>
      <c r="Q69" s="15"/>
      <c r="R69" s="15"/>
      <c r="S69" s="18"/>
      <c r="T69" s="13"/>
      <c r="U69" s="19"/>
      <c r="V69" s="1"/>
      <c r="W69" s="13"/>
      <c r="X69" s="13"/>
      <c r="Y69" s="13"/>
      <c r="Z69" s="13"/>
      <c r="AA69" s="13"/>
      <c r="AB69" s="13"/>
      <c r="AC69" s="13"/>
      <c r="AD69" s="13"/>
      <c r="AE69" s="20"/>
      <c r="AF69" s="20"/>
      <c r="AG69" s="20"/>
    </row>
    <row r="70" spans="1:33" ht="15.75" customHeight="1" x14ac:dyDescent="0.2">
      <c r="A70" s="13"/>
      <c r="B70" s="13"/>
      <c r="C70" s="24"/>
      <c r="D70" s="15"/>
      <c r="E70" s="15"/>
      <c r="F70" s="14"/>
      <c r="G70" s="14"/>
      <c r="H70" s="14"/>
      <c r="I70" s="15"/>
      <c r="J70" s="15"/>
      <c r="K70" s="15"/>
      <c r="L70" s="15"/>
      <c r="M70" s="16"/>
      <c r="N70" s="15"/>
      <c r="O70" s="15"/>
      <c r="P70" s="15"/>
      <c r="Q70" s="15"/>
      <c r="R70" s="15"/>
      <c r="S70" s="18"/>
      <c r="T70" s="13"/>
      <c r="U70" s="19"/>
      <c r="V70" s="1"/>
      <c r="W70" s="13"/>
      <c r="X70" s="13"/>
      <c r="Y70" s="13"/>
      <c r="Z70" s="13"/>
      <c r="AA70" s="13"/>
      <c r="AB70" s="13"/>
      <c r="AC70" s="13"/>
      <c r="AD70" s="13"/>
      <c r="AE70" s="20"/>
      <c r="AF70" s="20"/>
      <c r="AG70" s="20"/>
    </row>
    <row r="71" spans="1:33" ht="15.75" customHeight="1" x14ac:dyDescent="0.2">
      <c r="A71" s="13"/>
      <c r="B71" s="13"/>
      <c r="C71" s="24"/>
      <c r="D71" s="15"/>
      <c r="E71" s="15"/>
      <c r="F71" s="14"/>
      <c r="G71" s="14"/>
      <c r="H71" s="14"/>
      <c r="I71" s="15"/>
      <c r="J71" s="15"/>
      <c r="K71" s="15"/>
      <c r="L71" s="15"/>
      <c r="M71" s="16"/>
      <c r="N71" s="15"/>
      <c r="O71" s="15"/>
      <c r="P71" s="15"/>
      <c r="Q71" s="15"/>
      <c r="R71" s="15"/>
      <c r="S71" s="18"/>
      <c r="T71" s="13"/>
      <c r="U71" s="19"/>
      <c r="V71" s="1"/>
      <c r="W71" s="13"/>
      <c r="X71" s="13"/>
      <c r="Y71" s="13"/>
      <c r="Z71" s="13"/>
      <c r="AA71" s="13"/>
      <c r="AB71" s="13"/>
      <c r="AC71" s="13"/>
      <c r="AD71" s="13"/>
      <c r="AE71" s="20"/>
      <c r="AF71" s="20"/>
      <c r="AG71" s="20"/>
    </row>
    <row r="72" spans="1:33" ht="15.75" customHeight="1" x14ac:dyDescent="0.2">
      <c r="A72" s="13"/>
      <c r="B72" s="13"/>
      <c r="C72" s="24"/>
      <c r="D72" s="15"/>
      <c r="E72" s="15"/>
      <c r="F72" s="14"/>
      <c r="G72" s="14"/>
      <c r="H72" s="14"/>
      <c r="I72" s="15"/>
      <c r="J72" s="15"/>
      <c r="K72" s="15"/>
      <c r="L72" s="15"/>
      <c r="M72" s="16"/>
      <c r="N72" s="15"/>
      <c r="O72" s="15"/>
      <c r="P72" s="15"/>
      <c r="Q72" s="15"/>
      <c r="R72" s="15"/>
      <c r="S72" s="18"/>
      <c r="T72" s="13"/>
      <c r="U72" s="19"/>
      <c r="V72" s="1"/>
      <c r="W72" s="13"/>
      <c r="X72" s="13"/>
      <c r="Y72" s="13"/>
      <c r="Z72" s="13"/>
      <c r="AA72" s="13"/>
      <c r="AB72" s="13"/>
      <c r="AC72" s="13"/>
      <c r="AD72" s="13"/>
      <c r="AE72" s="20"/>
      <c r="AF72" s="20"/>
      <c r="AG72" s="20"/>
    </row>
    <row r="73" spans="1:33" ht="15.75" customHeight="1" x14ac:dyDescent="0.2">
      <c r="A73" s="13"/>
      <c r="B73" s="13"/>
      <c r="C73" s="24"/>
      <c r="D73" s="15"/>
      <c r="E73" s="15"/>
      <c r="F73" s="14"/>
      <c r="G73" s="14"/>
      <c r="H73" s="14"/>
      <c r="I73" s="15"/>
      <c r="J73" s="15"/>
      <c r="K73" s="15"/>
      <c r="L73" s="15"/>
      <c r="M73" s="16"/>
      <c r="N73" s="15"/>
      <c r="O73" s="15"/>
      <c r="P73" s="15"/>
      <c r="Q73" s="15"/>
      <c r="R73" s="15"/>
      <c r="S73" s="18"/>
      <c r="T73" s="13"/>
      <c r="U73" s="19"/>
      <c r="V73" s="1"/>
      <c r="W73" s="13"/>
      <c r="X73" s="13"/>
      <c r="Y73" s="13"/>
      <c r="Z73" s="13"/>
      <c r="AA73" s="13"/>
      <c r="AB73" s="13"/>
      <c r="AC73" s="13"/>
      <c r="AD73" s="13"/>
      <c r="AE73" s="20"/>
      <c r="AF73" s="20"/>
      <c r="AG73" s="20"/>
    </row>
    <row r="74" spans="1:33" ht="15.75" customHeight="1" x14ac:dyDescent="0.2">
      <c r="A74" s="13"/>
      <c r="B74" s="13"/>
      <c r="C74" s="24"/>
      <c r="D74" s="15"/>
      <c r="E74" s="15"/>
      <c r="F74" s="14"/>
      <c r="G74" s="14"/>
      <c r="H74" s="14"/>
      <c r="I74" s="15"/>
      <c r="J74" s="15"/>
      <c r="K74" s="15"/>
      <c r="L74" s="15"/>
      <c r="M74" s="16"/>
      <c r="N74" s="15"/>
      <c r="O74" s="15"/>
      <c r="P74" s="15"/>
      <c r="Q74" s="15"/>
      <c r="R74" s="15"/>
      <c r="S74" s="18"/>
      <c r="T74" s="13"/>
      <c r="U74" s="19"/>
      <c r="V74" s="1"/>
      <c r="W74" s="13"/>
      <c r="X74" s="13"/>
      <c r="Y74" s="13"/>
      <c r="Z74" s="13"/>
      <c r="AA74" s="13"/>
      <c r="AB74" s="13"/>
      <c r="AC74" s="13"/>
      <c r="AD74" s="13"/>
      <c r="AE74" s="20"/>
      <c r="AF74" s="20"/>
      <c r="AG74" s="20"/>
    </row>
    <row r="75" spans="1:33" ht="15.75" customHeight="1" x14ac:dyDescent="0.2">
      <c r="A75" s="13"/>
      <c r="B75" s="13"/>
      <c r="C75" s="24"/>
      <c r="D75" s="15"/>
      <c r="E75" s="15"/>
      <c r="F75" s="14"/>
      <c r="G75" s="14"/>
      <c r="H75" s="14"/>
      <c r="I75" s="15"/>
      <c r="J75" s="15"/>
      <c r="K75" s="15"/>
      <c r="L75" s="15"/>
      <c r="M75" s="16"/>
      <c r="N75" s="15"/>
      <c r="O75" s="15"/>
      <c r="P75" s="15"/>
      <c r="Q75" s="15"/>
      <c r="R75" s="15"/>
      <c r="S75" s="18"/>
      <c r="T75" s="13"/>
      <c r="U75" s="19"/>
      <c r="V75" s="1"/>
      <c r="W75" s="13"/>
      <c r="X75" s="13"/>
      <c r="Y75" s="13"/>
      <c r="Z75" s="13"/>
      <c r="AA75" s="13"/>
      <c r="AB75" s="13"/>
      <c r="AC75" s="13"/>
      <c r="AD75" s="13"/>
      <c r="AE75" s="20"/>
      <c r="AF75" s="20"/>
      <c r="AG75" s="20"/>
    </row>
    <row r="76" spans="1:33" ht="15.75" customHeight="1" x14ac:dyDescent="0.2">
      <c r="A76" s="13"/>
      <c r="B76" s="13"/>
      <c r="C76" s="24"/>
      <c r="D76" s="15"/>
      <c r="E76" s="15"/>
      <c r="F76" s="14"/>
      <c r="G76" s="14"/>
      <c r="H76" s="14"/>
      <c r="I76" s="15"/>
      <c r="J76" s="15"/>
      <c r="K76" s="15"/>
      <c r="L76" s="15"/>
      <c r="M76" s="16"/>
      <c r="N76" s="15"/>
      <c r="O76" s="15"/>
      <c r="P76" s="15"/>
      <c r="Q76" s="15"/>
      <c r="R76" s="15"/>
      <c r="S76" s="18"/>
      <c r="T76" s="13"/>
      <c r="U76" s="19"/>
      <c r="V76" s="1"/>
      <c r="W76" s="13"/>
      <c r="X76" s="13"/>
      <c r="Y76" s="13"/>
      <c r="Z76" s="13"/>
      <c r="AA76" s="13"/>
      <c r="AB76" s="13"/>
      <c r="AC76" s="13"/>
      <c r="AD76" s="13"/>
      <c r="AE76" s="20"/>
      <c r="AF76" s="20"/>
      <c r="AG76" s="20"/>
    </row>
    <row r="77" spans="1:33" ht="15.75" customHeight="1" x14ac:dyDescent="0.2">
      <c r="A77" s="13"/>
      <c r="B77" s="13"/>
      <c r="C77" s="24"/>
      <c r="D77" s="15"/>
      <c r="E77" s="15"/>
      <c r="F77" s="14"/>
      <c r="G77" s="14"/>
      <c r="H77" s="14"/>
      <c r="I77" s="15"/>
      <c r="J77" s="15"/>
      <c r="K77" s="15"/>
      <c r="L77" s="15"/>
      <c r="M77" s="16"/>
      <c r="N77" s="15"/>
      <c r="O77" s="15"/>
      <c r="P77" s="15"/>
      <c r="Q77" s="15"/>
      <c r="R77" s="15"/>
      <c r="S77" s="18"/>
      <c r="T77" s="13"/>
      <c r="U77" s="19"/>
      <c r="V77" s="1"/>
      <c r="W77" s="13"/>
      <c r="X77" s="13"/>
      <c r="Y77" s="13"/>
      <c r="Z77" s="13"/>
      <c r="AA77" s="13"/>
      <c r="AB77" s="13"/>
      <c r="AC77" s="13"/>
      <c r="AD77" s="13"/>
      <c r="AE77" s="20"/>
      <c r="AF77" s="20"/>
      <c r="AG77" s="20"/>
    </row>
    <row r="78" spans="1:33" ht="15.75" customHeight="1" x14ac:dyDescent="0.2">
      <c r="A78" s="13"/>
      <c r="B78" s="13"/>
      <c r="C78" s="24"/>
      <c r="D78" s="15"/>
      <c r="E78" s="15"/>
      <c r="F78" s="14"/>
      <c r="G78" s="14"/>
      <c r="H78" s="14"/>
      <c r="I78" s="15"/>
      <c r="J78" s="15"/>
      <c r="K78" s="15"/>
      <c r="L78" s="15"/>
      <c r="M78" s="16"/>
      <c r="N78" s="15"/>
      <c r="O78" s="15"/>
      <c r="P78" s="15"/>
      <c r="Q78" s="15"/>
      <c r="R78" s="15"/>
      <c r="S78" s="18"/>
      <c r="T78" s="13"/>
      <c r="U78" s="19"/>
      <c r="V78" s="1"/>
      <c r="W78" s="13"/>
      <c r="X78" s="13"/>
      <c r="Y78" s="13"/>
      <c r="Z78" s="13"/>
      <c r="AA78" s="13"/>
      <c r="AB78" s="13"/>
      <c r="AC78" s="13"/>
      <c r="AD78" s="13"/>
      <c r="AE78" s="20"/>
      <c r="AF78" s="20"/>
      <c r="AG78" s="20"/>
    </row>
    <row r="79" spans="1:33" ht="15.75" customHeight="1" x14ac:dyDescent="0.2">
      <c r="A79" s="13"/>
      <c r="B79" s="13"/>
      <c r="C79" s="24"/>
      <c r="D79" s="15"/>
      <c r="E79" s="15"/>
      <c r="F79" s="14"/>
      <c r="G79" s="14"/>
      <c r="H79" s="14"/>
      <c r="I79" s="15"/>
      <c r="J79" s="15"/>
      <c r="K79" s="15"/>
      <c r="L79" s="15"/>
      <c r="M79" s="16"/>
      <c r="N79" s="15"/>
      <c r="O79" s="15"/>
      <c r="P79" s="15"/>
      <c r="Q79" s="15"/>
      <c r="R79" s="15"/>
      <c r="S79" s="18"/>
      <c r="T79" s="13"/>
      <c r="U79" s="19"/>
      <c r="V79" s="1"/>
      <c r="W79" s="13"/>
      <c r="X79" s="13"/>
      <c r="Y79" s="13"/>
      <c r="Z79" s="13"/>
      <c r="AA79" s="13"/>
      <c r="AB79" s="13"/>
      <c r="AC79" s="13"/>
      <c r="AD79" s="13"/>
      <c r="AE79" s="20"/>
      <c r="AF79" s="20"/>
      <c r="AG79" s="20"/>
    </row>
    <row r="80" spans="1:33" ht="15.75" customHeight="1" x14ac:dyDescent="0.2">
      <c r="A80" s="13"/>
      <c r="B80" s="13"/>
      <c r="C80" s="24"/>
      <c r="D80" s="15"/>
      <c r="E80" s="15"/>
      <c r="F80" s="14"/>
      <c r="G80" s="14"/>
      <c r="H80" s="14"/>
      <c r="I80" s="15"/>
      <c r="J80" s="15"/>
      <c r="K80" s="15"/>
      <c r="L80" s="15"/>
      <c r="M80" s="16"/>
      <c r="N80" s="15"/>
      <c r="O80" s="15"/>
      <c r="P80" s="15"/>
      <c r="Q80" s="15"/>
      <c r="R80" s="15"/>
      <c r="S80" s="18"/>
      <c r="T80" s="13"/>
      <c r="U80" s="19"/>
      <c r="V80" s="1"/>
      <c r="W80" s="13"/>
      <c r="X80" s="13"/>
      <c r="Y80" s="13"/>
      <c r="Z80" s="13"/>
      <c r="AA80" s="13"/>
      <c r="AB80" s="13"/>
      <c r="AC80" s="13"/>
      <c r="AD80" s="13"/>
      <c r="AE80" s="20"/>
      <c r="AF80" s="20"/>
      <c r="AG80" s="20"/>
    </row>
    <row r="81" spans="1:33" ht="15.75" customHeight="1" x14ac:dyDescent="0.2">
      <c r="A81" s="13"/>
      <c r="B81" s="13"/>
      <c r="C81" s="24"/>
      <c r="D81" s="15"/>
      <c r="E81" s="15"/>
      <c r="F81" s="14"/>
      <c r="G81" s="14"/>
      <c r="H81" s="14"/>
      <c r="I81" s="15"/>
      <c r="J81" s="15"/>
      <c r="K81" s="15"/>
      <c r="L81" s="15"/>
      <c r="M81" s="16"/>
      <c r="N81" s="15"/>
      <c r="O81" s="15"/>
      <c r="P81" s="15"/>
      <c r="Q81" s="15"/>
      <c r="R81" s="15"/>
      <c r="S81" s="18"/>
      <c r="T81" s="13"/>
      <c r="U81" s="19"/>
      <c r="V81" s="1"/>
      <c r="W81" s="13"/>
      <c r="X81" s="13"/>
      <c r="Y81" s="13"/>
      <c r="Z81" s="13"/>
      <c r="AA81" s="13"/>
      <c r="AB81" s="13"/>
      <c r="AC81" s="13"/>
      <c r="AD81" s="13"/>
      <c r="AE81" s="20"/>
      <c r="AF81" s="20"/>
      <c r="AG81" s="20"/>
    </row>
    <row r="82" spans="1:33" ht="15.75" customHeight="1" x14ac:dyDescent="0.2">
      <c r="A82" s="13"/>
      <c r="B82" s="13"/>
      <c r="C82" s="24"/>
      <c r="D82" s="15"/>
      <c r="E82" s="15"/>
      <c r="F82" s="14"/>
      <c r="G82" s="14"/>
      <c r="H82" s="14"/>
      <c r="I82" s="15"/>
      <c r="J82" s="15"/>
      <c r="K82" s="15"/>
      <c r="L82" s="15"/>
      <c r="M82" s="16"/>
      <c r="N82" s="15"/>
      <c r="O82" s="15"/>
      <c r="P82" s="15"/>
      <c r="Q82" s="15"/>
      <c r="R82" s="15"/>
      <c r="S82" s="18"/>
      <c r="T82" s="13"/>
      <c r="U82" s="19"/>
      <c r="V82" s="1"/>
      <c r="W82" s="13"/>
      <c r="X82" s="13"/>
      <c r="Y82" s="13"/>
      <c r="Z82" s="13"/>
      <c r="AA82" s="13"/>
      <c r="AB82" s="13"/>
      <c r="AC82" s="13"/>
      <c r="AD82" s="13"/>
      <c r="AE82" s="20"/>
      <c r="AF82" s="20"/>
      <c r="AG82" s="20"/>
    </row>
    <row r="83" spans="1:33" ht="15.75" customHeight="1" x14ac:dyDescent="0.2">
      <c r="A83" s="13"/>
      <c r="B83" s="13"/>
      <c r="C83" s="24"/>
      <c r="D83" s="15"/>
      <c r="E83" s="15"/>
      <c r="F83" s="14"/>
      <c r="G83" s="14"/>
      <c r="H83" s="14"/>
      <c r="I83" s="15"/>
      <c r="J83" s="15"/>
      <c r="K83" s="15"/>
      <c r="L83" s="15"/>
      <c r="M83" s="16"/>
      <c r="N83" s="15"/>
      <c r="O83" s="15"/>
      <c r="P83" s="15"/>
      <c r="Q83" s="15"/>
      <c r="R83" s="15"/>
      <c r="S83" s="18"/>
      <c r="T83" s="13"/>
      <c r="U83" s="19"/>
      <c r="V83" s="1"/>
      <c r="W83" s="13"/>
      <c r="X83" s="13"/>
      <c r="Y83" s="13"/>
      <c r="Z83" s="13"/>
      <c r="AA83" s="13"/>
      <c r="AB83" s="13"/>
      <c r="AC83" s="13"/>
      <c r="AD83" s="13"/>
      <c r="AE83" s="20"/>
      <c r="AF83" s="20"/>
      <c r="AG83" s="20"/>
    </row>
    <row r="84" spans="1:33" ht="15.75" customHeight="1" x14ac:dyDescent="0.2">
      <c r="A84" s="13"/>
      <c r="B84" s="13"/>
      <c r="C84" s="24"/>
      <c r="D84" s="15"/>
      <c r="E84" s="15"/>
      <c r="F84" s="14"/>
      <c r="G84" s="14"/>
      <c r="H84" s="14"/>
      <c r="I84" s="15"/>
      <c r="J84" s="15"/>
      <c r="K84" s="15"/>
      <c r="L84" s="15"/>
      <c r="M84" s="16"/>
      <c r="N84" s="15"/>
      <c r="O84" s="15"/>
      <c r="P84" s="15"/>
      <c r="Q84" s="15"/>
      <c r="R84" s="15"/>
      <c r="S84" s="18"/>
      <c r="T84" s="13"/>
      <c r="U84" s="19"/>
      <c r="V84" s="1"/>
      <c r="W84" s="13"/>
      <c r="X84" s="13"/>
      <c r="Y84" s="13"/>
      <c r="Z84" s="13"/>
      <c r="AA84" s="13"/>
      <c r="AB84" s="13"/>
      <c r="AC84" s="13"/>
      <c r="AD84" s="13"/>
      <c r="AE84" s="20"/>
      <c r="AF84" s="20"/>
      <c r="AG84" s="20"/>
    </row>
    <row r="85" spans="1:33" ht="15.75" customHeight="1" x14ac:dyDescent="0.2">
      <c r="A85" s="13"/>
      <c r="B85" s="13"/>
      <c r="C85" s="24"/>
      <c r="D85" s="15"/>
      <c r="E85" s="15"/>
      <c r="F85" s="14"/>
      <c r="G85" s="14"/>
      <c r="H85" s="14"/>
      <c r="I85" s="15"/>
      <c r="J85" s="15"/>
      <c r="K85" s="15"/>
      <c r="L85" s="15"/>
      <c r="M85" s="16"/>
      <c r="N85" s="15"/>
      <c r="O85" s="15"/>
      <c r="P85" s="15"/>
      <c r="Q85" s="15"/>
      <c r="R85" s="15"/>
      <c r="S85" s="18"/>
      <c r="T85" s="13"/>
      <c r="U85" s="19"/>
      <c r="V85" s="1"/>
      <c r="W85" s="13"/>
      <c r="X85" s="13"/>
      <c r="Y85" s="13"/>
      <c r="Z85" s="13"/>
      <c r="AA85" s="13"/>
      <c r="AB85" s="13"/>
      <c r="AC85" s="13"/>
      <c r="AD85" s="13"/>
      <c r="AE85" s="20"/>
      <c r="AF85" s="20"/>
      <c r="AG85" s="20"/>
    </row>
    <row r="86" spans="1:33" ht="15.75" customHeight="1" x14ac:dyDescent="0.2">
      <c r="A86" s="13"/>
      <c r="B86" s="13"/>
      <c r="C86" s="24"/>
      <c r="D86" s="15"/>
      <c r="E86" s="15"/>
      <c r="F86" s="14"/>
      <c r="G86" s="14"/>
      <c r="H86" s="14"/>
      <c r="I86" s="15"/>
      <c r="J86" s="15"/>
      <c r="K86" s="15"/>
      <c r="L86" s="15"/>
      <c r="M86" s="16"/>
      <c r="N86" s="15"/>
      <c r="O86" s="15"/>
      <c r="P86" s="15"/>
      <c r="Q86" s="15"/>
      <c r="R86" s="15"/>
      <c r="S86" s="18"/>
      <c r="T86" s="13"/>
      <c r="U86" s="19"/>
      <c r="V86" s="1"/>
      <c r="W86" s="13"/>
      <c r="X86" s="13"/>
      <c r="Y86" s="13"/>
      <c r="Z86" s="13"/>
      <c r="AA86" s="13"/>
      <c r="AB86" s="13"/>
      <c r="AC86" s="13"/>
      <c r="AD86" s="13"/>
      <c r="AE86" s="20"/>
      <c r="AF86" s="20"/>
      <c r="AG86" s="20"/>
    </row>
    <row r="87" spans="1:33" ht="15.75" customHeight="1" x14ac:dyDescent="0.2">
      <c r="A87" s="13"/>
      <c r="B87" s="13"/>
      <c r="C87" s="24"/>
      <c r="D87" s="15"/>
      <c r="E87" s="15"/>
      <c r="F87" s="14"/>
      <c r="G87" s="14"/>
      <c r="H87" s="14"/>
      <c r="I87" s="15"/>
      <c r="J87" s="15"/>
      <c r="K87" s="15"/>
      <c r="L87" s="15"/>
      <c r="M87" s="16"/>
      <c r="N87" s="15"/>
      <c r="O87" s="15"/>
      <c r="P87" s="15"/>
      <c r="Q87" s="15"/>
      <c r="R87" s="15"/>
      <c r="S87" s="18"/>
      <c r="T87" s="13"/>
      <c r="U87" s="19"/>
      <c r="V87" s="1"/>
      <c r="W87" s="13"/>
      <c r="X87" s="13"/>
      <c r="Y87" s="13"/>
      <c r="Z87" s="13"/>
      <c r="AA87" s="13"/>
      <c r="AB87" s="13"/>
      <c r="AC87" s="13"/>
      <c r="AD87" s="13"/>
      <c r="AE87" s="20"/>
      <c r="AF87" s="20"/>
      <c r="AG87" s="20"/>
    </row>
    <row r="88" spans="1:33" ht="15.75" customHeight="1" x14ac:dyDescent="0.2">
      <c r="A88" s="13"/>
      <c r="B88" s="13"/>
      <c r="C88" s="24"/>
      <c r="D88" s="15"/>
      <c r="E88" s="15"/>
      <c r="F88" s="14"/>
      <c r="G88" s="14"/>
      <c r="H88" s="14"/>
      <c r="I88" s="15"/>
      <c r="J88" s="15"/>
      <c r="K88" s="15"/>
      <c r="L88" s="15"/>
      <c r="M88" s="16"/>
      <c r="N88" s="15"/>
      <c r="O88" s="15"/>
      <c r="P88" s="15"/>
      <c r="Q88" s="15"/>
      <c r="R88" s="15"/>
      <c r="S88" s="18"/>
      <c r="T88" s="13"/>
      <c r="U88" s="19"/>
      <c r="V88" s="1"/>
      <c r="W88" s="13"/>
      <c r="X88" s="13"/>
      <c r="Y88" s="13"/>
      <c r="Z88" s="13"/>
      <c r="AA88" s="13"/>
      <c r="AB88" s="13"/>
      <c r="AC88" s="13"/>
      <c r="AD88" s="13"/>
      <c r="AE88" s="20"/>
      <c r="AF88" s="20"/>
      <c r="AG88" s="20"/>
    </row>
    <row r="89" spans="1:33" ht="15.75" customHeight="1" x14ac:dyDescent="0.2">
      <c r="A89" s="13"/>
      <c r="B89" s="13"/>
      <c r="C89" s="24"/>
      <c r="D89" s="15"/>
      <c r="E89" s="15"/>
      <c r="F89" s="14"/>
      <c r="G89" s="14"/>
      <c r="H89" s="14"/>
      <c r="I89" s="15"/>
      <c r="J89" s="15"/>
      <c r="K89" s="15"/>
      <c r="L89" s="15"/>
      <c r="M89" s="16"/>
      <c r="N89" s="15"/>
      <c r="O89" s="15"/>
      <c r="P89" s="15"/>
      <c r="Q89" s="15"/>
      <c r="R89" s="15"/>
      <c r="S89" s="18"/>
      <c r="T89" s="13"/>
      <c r="U89" s="19"/>
      <c r="V89" s="1"/>
      <c r="W89" s="13"/>
      <c r="X89" s="13"/>
      <c r="Y89" s="13"/>
      <c r="Z89" s="13"/>
      <c r="AA89" s="13"/>
      <c r="AB89" s="13"/>
      <c r="AC89" s="13"/>
      <c r="AD89" s="13"/>
      <c r="AE89" s="20"/>
      <c r="AF89" s="20"/>
      <c r="AG89" s="20"/>
    </row>
    <row r="90" spans="1:33" ht="15.75" customHeight="1" x14ac:dyDescent="0.2">
      <c r="A90" s="13"/>
      <c r="B90" s="13"/>
      <c r="C90" s="24"/>
      <c r="D90" s="15"/>
      <c r="E90" s="15"/>
      <c r="F90" s="14"/>
      <c r="G90" s="14"/>
      <c r="H90" s="14"/>
      <c r="I90" s="15"/>
      <c r="J90" s="15"/>
      <c r="K90" s="15"/>
      <c r="L90" s="15"/>
      <c r="M90" s="16"/>
      <c r="N90" s="15"/>
      <c r="O90" s="15"/>
      <c r="P90" s="15"/>
      <c r="Q90" s="15"/>
      <c r="R90" s="15"/>
      <c r="S90" s="18"/>
      <c r="T90" s="13"/>
      <c r="U90" s="19"/>
      <c r="V90" s="1"/>
      <c r="W90" s="13"/>
      <c r="X90" s="13"/>
      <c r="Y90" s="13"/>
      <c r="Z90" s="13"/>
      <c r="AA90" s="13"/>
      <c r="AB90" s="13"/>
      <c r="AC90" s="13"/>
      <c r="AD90" s="13"/>
      <c r="AE90" s="20"/>
      <c r="AF90" s="20"/>
      <c r="AG90" s="20"/>
    </row>
    <row r="91" spans="1:33" ht="15.75" customHeight="1" x14ac:dyDescent="0.2">
      <c r="A91" s="13"/>
      <c r="B91" s="13"/>
      <c r="C91" s="24"/>
      <c r="D91" s="15"/>
      <c r="E91" s="15"/>
      <c r="F91" s="14"/>
      <c r="G91" s="14"/>
      <c r="H91" s="14"/>
      <c r="I91" s="15"/>
      <c r="J91" s="15"/>
      <c r="K91" s="15"/>
      <c r="L91" s="15"/>
      <c r="M91" s="16"/>
      <c r="N91" s="15"/>
      <c r="O91" s="15"/>
      <c r="P91" s="15"/>
      <c r="Q91" s="15"/>
      <c r="R91" s="15"/>
      <c r="S91" s="18"/>
      <c r="T91" s="13"/>
      <c r="U91" s="19"/>
      <c r="V91" s="1"/>
      <c r="W91" s="13"/>
      <c r="X91" s="13"/>
      <c r="Y91" s="13"/>
      <c r="Z91" s="13"/>
      <c r="AA91" s="13"/>
      <c r="AB91" s="13"/>
      <c r="AC91" s="13"/>
      <c r="AD91" s="13"/>
      <c r="AE91" s="20"/>
      <c r="AF91" s="20"/>
      <c r="AG91" s="20"/>
    </row>
    <row r="92" spans="1:33" ht="15.75" customHeight="1" x14ac:dyDescent="0.2">
      <c r="A92" s="13"/>
      <c r="B92" s="13"/>
      <c r="C92" s="24"/>
      <c r="D92" s="15"/>
      <c r="E92" s="15"/>
      <c r="F92" s="14"/>
      <c r="G92" s="14"/>
      <c r="H92" s="14"/>
      <c r="I92" s="15"/>
      <c r="J92" s="15"/>
      <c r="K92" s="15"/>
      <c r="L92" s="15"/>
      <c r="M92" s="16"/>
      <c r="N92" s="15"/>
      <c r="O92" s="15"/>
      <c r="P92" s="15"/>
      <c r="Q92" s="15"/>
      <c r="R92" s="15"/>
      <c r="S92" s="18"/>
      <c r="T92" s="13"/>
      <c r="U92" s="19"/>
      <c r="V92" s="1"/>
      <c r="W92" s="13"/>
      <c r="X92" s="13"/>
      <c r="Y92" s="13"/>
      <c r="Z92" s="13"/>
      <c r="AA92" s="13"/>
      <c r="AB92" s="13"/>
      <c r="AC92" s="13"/>
      <c r="AD92" s="13"/>
      <c r="AE92" s="20"/>
      <c r="AF92" s="20"/>
      <c r="AG92" s="20"/>
    </row>
    <row r="93" spans="1:33" ht="15.75" customHeight="1" x14ac:dyDescent="0.2">
      <c r="A93" s="13"/>
      <c r="B93" s="13"/>
      <c r="C93" s="24"/>
      <c r="D93" s="15"/>
      <c r="E93" s="15"/>
      <c r="F93" s="14"/>
      <c r="G93" s="14"/>
      <c r="H93" s="14"/>
      <c r="I93" s="15"/>
      <c r="J93" s="15"/>
      <c r="K93" s="15"/>
      <c r="L93" s="15"/>
      <c r="M93" s="16"/>
      <c r="N93" s="15"/>
      <c r="O93" s="15"/>
      <c r="P93" s="15"/>
      <c r="Q93" s="15"/>
      <c r="R93" s="15"/>
      <c r="S93" s="18"/>
      <c r="T93" s="13"/>
      <c r="U93" s="19"/>
      <c r="V93" s="1"/>
      <c r="W93" s="13"/>
      <c r="X93" s="13"/>
      <c r="Y93" s="13"/>
      <c r="Z93" s="13"/>
      <c r="AA93" s="13"/>
      <c r="AB93" s="13"/>
      <c r="AC93" s="13"/>
      <c r="AD93" s="13"/>
      <c r="AE93" s="20"/>
      <c r="AF93" s="20"/>
      <c r="AG93" s="20"/>
    </row>
    <row r="94" spans="1:33" ht="15.75" customHeight="1" x14ac:dyDescent="0.2">
      <c r="A94" s="13"/>
      <c r="B94" s="13"/>
      <c r="C94" s="24"/>
      <c r="D94" s="15"/>
      <c r="E94" s="15"/>
      <c r="F94" s="14"/>
      <c r="G94" s="14"/>
      <c r="H94" s="14"/>
      <c r="I94" s="15"/>
      <c r="J94" s="15"/>
      <c r="K94" s="15"/>
      <c r="L94" s="15"/>
      <c r="M94" s="16"/>
      <c r="N94" s="15"/>
      <c r="O94" s="15"/>
      <c r="P94" s="15"/>
      <c r="Q94" s="15"/>
      <c r="R94" s="15"/>
      <c r="S94" s="18"/>
      <c r="T94" s="13"/>
      <c r="U94" s="19"/>
      <c r="V94" s="1"/>
      <c r="W94" s="13"/>
      <c r="X94" s="13"/>
      <c r="Y94" s="13"/>
      <c r="Z94" s="13"/>
      <c r="AA94" s="13"/>
      <c r="AB94" s="13"/>
      <c r="AC94" s="13"/>
      <c r="AD94" s="13"/>
      <c r="AE94" s="20"/>
      <c r="AF94" s="20"/>
      <c r="AG94" s="20"/>
    </row>
    <row r="95" spans="1:33" ht="15.75" customHeight="1" x14ac:dyDescent="0.2">
      <c r="A95" s="13"/>
      <c r="B95" s="13"/>
      <c r="C95" s="15"/>
      <c r="D95" s="15"/>
      <c r="E95" s="15"/>
      <c r="F95" s="14"/>
      <c r="G95" s="14"/>
      <c r="H95" s="15"/>
      <c r="I95" s="15"/>
      <c r="J95" s="15"/>
      <c r="K95" s="15"/>
      <c r="L95" s="15"/>
      <c r="M95" s="15"/>
      <c r="N95" s="15"/>
      <c r="O95" s="15"/>
      <c r="P95" s="15"/>
      <c r="Q95" s="22"/>
      <c r="R95" s="22"/>
      <c r="S95" s="18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20"/>
    </row>
    <row r="96" spans="1:33" ht="15.75" customHeight="1" x14ac:dyDescent="0.2">
      <c r="A96" s="13"/>
      <c r="B96" s="13"/>
      <c r="C96" s="15"/>
      <c r="D96" s="15"/>
      <c r="E96" s="15"/>
      <c r="F96" s="14"/>
      <c r="G96" s="14"/>
      <c r="H96" s="15"/>
      <c r="I96" s="15"/>
      <c r="J96" s="15"/>
      <c r="K96" s="15"/>
      <c r="L96" s="15"/>
      <c r="M96" s="15"/>
      <c r="N96" s="15"/>
      <c r="O96" s="15"/>
      <c r="P96" s="15"/>
      <c r="Q96" s="22"/>
      <c r="R96" s="22"/>
      <c r="S96" s="18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20"/>
    </row>
    <row r="97" spans="1:33" ht="15.75" customHeight="1" x14ac:dyDescent="0.2">
      <c r="A97" s="13"/>
      <c r="B97" s="13"/>
      <c r="C97" s="15"/>
      <c r="D97" s="15"/>
      <c r="E97" s="15"/>
      <c r="F97" s="14"/>
      <c r="G97" s="14"/>
      <c r="H97" s="15"/>
      <c r="I97" s="15"/>
      <c r="J97" s="15"/>
      <c r="K97" s="15"/>
      <c r="L97" s="15"/>
      <c r="M97" s="15"/>
      <c r="N97" s="15"/>
      <c r="O97" s="15"/>
      <c r="P97" s="15"/>
      <c r="Q97" s="22"/>
      <c r="R97" s="22"/>
      <c r="S97" s="18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20"/>
    </row>
    <row r="98" spans="1:33" ht="15.75" customHeight="1" x14ac:dyDescent="0.2">
      <c r="A98" s="13"/>
      <c r="B98" s="13"/>
      <c r="C98" s="15"/>
      <c r="D98" s="15"/>
      <c r="E98" s="15"/>
      <c r="F98" s="14"/>
      <c r="G98" s="14"/>
      <c r="H98" s="15"/>
      <c r="I98" s="15"/>
      <c r="J98" s="15"/>
      <c r="K98" s="15"/>
      <c r="L98" s="15"/>
      <c r="M98" s="15"/>
      <c r="N98" s="15"/>
      <c r="O98" s="15"/>
      <c r="P98" s="15"/>
      <c r="Q98" s="22"/>
      <c r="R98" s="22"/>
      <c r="S98" s="18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20"/>
    </row>
    <row r="99" spans="1:33" ht="15.75" customHeight="1" x14ac:dyDescent="0.2">
      <c r="A99" s="13"/>
      <c r="B99" s="13"/>
      <c r="C99" s="15"/>
      <c r="D99" s="15"/>
      <c r="E99" s="15"/>
      <c r="F99" s="14"/>
      <c r="G99" s="14"/>
      <c r="H99" s="15"/>
      <c r="I99" s="15"/>
      <c r="J99" s="15"/>
      <c r="K99" s="15"/>
      <c r="L99" s="15"/>
      <c r="M99" s="15"/>
      <c r="N99" s="15"/>
      <c r="O99" s="15"/>
      <c r="P99" s="15"/>
      <c r="Q99" s="22"/>
      <c r="R99" s="22"/>
      <c r="S99" s="18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20"/>
    </row>
    <row r="100" spans="1:33" ht="15.75" customHeight="1" x14ac:dyDescent="0.2">
      <c r="A100" s="13"/>
      <c r="B100" s="13"/>
      <c r="C100" s="15"/>
      <c r="D100" s="15"/>
      <c r="E100" s="15"/>
      <c r="F100" s="14"/>
      <c r="G100" s="14"/>
      <c r="H100" s="15"/>
      <c r="I100" s="15"/>
      <c r="J100" s="15"/>
      <c r="K100" s="15"/>
      <c r="L100" s="15"/>
      <c r="M100" s="15"/>
      <c r="N100" s="15"/>
      <c r="O100" s="15"/>
      <c r="P100" s="15"/>
      <c r="Q100" s="22"/>
      <c r="R100" s="22"/>
      <c r="S100" s="18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20"/>
    </row>
    <row r="101" spans="1:33" ht="15.75" customHeight="1" x14ac:dyDescent="0.2">
      <c r="A101" s="13"/>
      <c r="B101" s="13"/>
      <c r="C101" s="15"/>
      <c r="D101" s="15"/>
      <c r="E101" s="15"/>
      <c r="F101" s="14"/>
      <c r="G101" s="14"/>
      <c r="H101" s="15"/>
      <c r="I101" s="15"/>
      <c r="J101" s="15"/>
      <c r="K101" s="15"/>
      <c r="L101" s="15"/>
      <c r="M101" s="15"/>
      <c r="N101" s="15"/>
      <c r="O101" s="15"/>
      <c r="P101" s="15"/>
      <c r="Q101" s="22"/>
      <c r="R101" s="22"/>
      <c r="S101" s="18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20"/>
    </row>
    <row r="102" spans="1:33" ht="15.75" customHeight="1" x14ac:dyDescent="0.2">
      <c r="A102" s="13"/>
      <c r="B102" s="13"/>
      <c r="C102" s="15"/>
      <c r="D102" s="15"/>
      <c r="E102" s="15"/>
      <c r="F102" s="14"/>
      <c r="G102" s="14"/>
      <c r="H102" s="15"/>
      <c r="I102" s="15"/>
      <c r="J102" s="15"/>
      <c r="K102" s="15"/>
      <c r="L102" s="15"/>
      <c r="M102" s="15"/>
      <c r="N102" s="15"/>
      <c r="O102" s="15"/>
      <c r="P102" s="15"/>
      <c r="Q102" s="22"/>
      <c r="R102" s="22"/>
      <c r="S102" s="18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20"/>
    </row>
    <row r="103" spans="1:33" ht="15.75" customHeight="1" x14ac:dyDescent="0.2">
      <c r="A103" s="13"/>
      <c r="B103" s="13"/>
      <c r="C103" s="15"/>
      <c r="D103" s="15"/>
      <c r="E103" s="15"/>
      <c r="F103" s="14"/>
      <c r="G103" s="14"/>
      <c r="H103" s="15"/>
      <c r="I103" s="15"/>
      <c r="J103" s="15"/>
      <c r="K103" s="15"/>
      <c r="L103" s="15"/>
      <c r="M103" s="15"/>
      <c r="N103" s="15"/>
      <c r="O103" s="15"/>
      <c r="P103" s="15"/>
      <c r="Q103" s="22"/>
      <c r="R103" s="22"/>
      <c r="S103" s="18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20"/>
    </row>
    <row r="104" spans="1:33" ht="15.75" customHeight="1" x14ac:dyDescent="0.2">
      <c r="A104" s="13"/>
      <c r="B104" s="13"/>
      <c r="C104" s="15"/>
      <c r="D104" s="15"/>
      <c r="E104" s="15"/>
      <c r="F104" s="14"/>
      <c r="G104" s="14"/>
      <c r="H104" s="15"/>
      <c r="I104" s="15"/>
      <c r="J104" s="15"/>
      <c r="K104" s="15"/>
      <c r="L104" s="15"/>
      <c r="M104" s="15"/>
      <c r="N104" s="15"/>
      <c r="O104" s="15"/>
      <c r="P104" s="15"/>
      <c r="Q104" s="22"/>
      <c r="R104" s="22"/>
      <c r="S104" s="18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20"/>
    </row>
    <row r="105" spans="1:33" ht="15.75" customHeight="1" x14ac:dyDescent="0.2">
      <c r="A105" s="13"/>
      <c r="B105" s="13"/>
      <c r="C105" s="15"/>
      <c r="D105" s="15"/>
      <c r="E105" s="15"/>
      <c r="F105" s="14"/>
      <c r="G105" s="14"/>
      <c r="H105" s="15"/>
      <c r="I105" s="15"/>
      <c r="J105" s="15"/>
      <c r="K105" s="15"/>
      <c r="L105" s="15"/>
      <c r="M105" s="15"/>
      <c r="N105" s="15"/>
      <c r="O105" s="15"/>
      <c r="P105" s="15"/>
      <c r="Q105" s="22"/>
      <c r="R105" s="22"/>
      <c r="S105" s="18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20"/>
    </row>
    <row r="106" spans="1:33" ht="15.75" customHeight="1" x14ac:dyDescent="0.2">
      <c r="A106" s="13"/>
      <c r="B106" s="13"/>
      <c r="C106" s="15"/>
      <c r="D106" s="15"/>
      <c r="E106" s="15"/>
      <c r="F106" s="14"/>
      <c r="G106" s="14"/>
      <c r="H106" s="15"/>
      <c r="I106" s="15"/>
      <c r="J106" s="15"/>
      <c r="K106" s="15"/>
      <c r="L106" s="15"/>
      <c r="M106" s="15"/>
      <c r="N106" s="15"/>
      <c r="O106" s="15"/>
      <c r="P106" s="15"/>
      <c r="Q106" s="22"/>
      <c r="R106" s="22"/>
      <c r="S106" s="18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20"/>
    </row>
    <row r="107" spans="1:33" ht="15.75" customHeight="1" x14ac:dyDescent="0.2">
      <c r="A107" s="13"/>
      <c r="B107" s="13"/>
      <c r="C107" s="15"/>
      <c r="D107" s="15"/>
      <c r="E107" s="15"/>
      <c r="F107" s="14"/>
      <c r="G107" s="14"/>
      <c r="H107" s="15"/>
      <c r="I107" s="15"/>
      <c r="J107" s="15"/>
      <c r="K107" s="15"/>
      <c r="L107" s="15"/>
      <c r="M107" s="15"/>
      <c r="N107" s="15"/>
      <c r="O107" s="15"/>
      <c r="P107" s="15"/>
      <c r="Q107" s="22"/>
      <c r="R107" s="22"/>
      <c r="S107" s="18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20"/>
    </row>
    <row r="108" spans="1:33" ht="15.75" customHeight="1" x14ac:dyDescent="0.2">
      <c r="A108" s="13"/>
      <c r="B108" s="13"/>
      <c r="C108" s="15"/>
      <c r="D108" s="15"/>
      <c r="E108" s="15"/>
      <c r="F108" s="14"/>
      <c r="G108" s="14"/>
      <c r="H108" s="15"/>
      <c r="I108" s="15"/>
      <c r="J108" s="15"/>
      <c r="K108" s="15"/>
      <c r="L108" s="15"/>
      <c r="M108" s="15"/>
      <c r="N108" s="15"/>
      <c r="O108" s="15"/>
      <c r="P108" s="15"/>
      <c r="Q108" s="22"/>
      <c r="R108" s="22"/>
      <c r="S108" s="18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20"/>
    </row>
    <row r="109" spans="1:33" ht="15.75" customHeight="1" x14ac:dyDescent="0.2">
      <c r="A109" s="13"/>
      <c r="B109" s="13"/>
      <c r="C109" s="15"/>
      <c r="D109" s="15"/>
      <c r="E109" s="15"/>
      <c r="F109" s="14"/>
      <c r="G109" s="14"/>
      <c r="H109" s="15"/>
      <c r="I109" s="15"/>
      <c r="J109" s="15"/>
      <c r="K109" s="15"/>
      <c r="L109" s="15"/>
      <c r="M109" s="15"/>
      <c r="N109" s="15"/>
      <c r="O109" s="15"/>
      <c r="P109" s="15"/>
      <c r="Q109" s="22"/>
      <c r="R109" s="22"/>
      <c r="S109" s="18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20"/>
    </row>
    <row r="110" spans="1:33" ht="15.75" customHeight="1" x14ac:dyDescent="0.2">
      <c r="A110" s="13"/>
      <c r="B110" s="13"/>
      <c r="C110" s="15"/>
      <c r="D110" s="15"/>
      <c r="E110" s="15"/>
      <c r="F110" s="14"/>
      <c r="G110" s="14"/>
      <c r="H110" s="15"/>
      <c r="I110" s="15"/>
      <c r="J110" s="15"/>
      <c r="K110" s="15"/>
      <c r="L110" s="15"/>
      <c r="M110" s="15"/>
      <c r="N110" s="15"/>
      <c r="O110" s="15"/>
      <c r="P110" s="15"/>
      <c r="Q110" s="22"/>
      <c r="R110" s="22"/>
      <c r="S110" s="18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20"/>
    </row>
    <row r="111" spans="1:33" ht="15.75" customHeight="1" x14ac:dyDescent="0.2">
      <c r="A111" s="13"/>
      <c r="B111" s="13"/>
      <c r="C111" s="15"/>
      <c r="D111" s="15"/>
      <c r="E111" s="15"/>
      <c r="F111" s="14"/>
      <c r="G111" s="14"/>
      <c r="H111" s="15"/>
      <c r="I111" s="15"/>
      <c r="J111" s="15"/>
      <c r="K111" s="15"/>
      <c r="L111" s="15"/>
      <c r="M111" s="15"/>
      <c r="N111" s="15"/>
      <c r="O111" s="15"/>
      <c r="P111" s="15"/>
      <c r="Q111" s="22"/>
      <c r="R111" s="22"/>
      <c r="S111" s="18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20"/>
    </row>
    <row r="112" spans="1:33" ht="15.75" customHeight="1" x14ac:dyDescent="0.2">
      <c r="A112" s="13"/>
      <c r="B112" s="13"/>
      <c r="C112" s="15"/>
      <c r="D112" s="15"/>
      <c r="E112" s="15"/>
      <c r="F112" s="14"/>
      <c r="G112" s="14"/>
      <c r="H112" s="15"/>
      <c r="I112" s="15"/>
      <c r="J112" s="15"/>
      <c r="K112" s="15"/>
      <c r="L112" s="15"/>
      <c r="M112" s="15"/>
      <c r="N112" s="15"/>
      <c r="O112" s="15"/>
      <c r="P112" s="15"/>
      <c r="Q112" s="22"/>
      <c r="R112" s="22"/>
      <c r="S112" s="18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20"/>
    </row>
    <row r="113" spans="1:33" ht="15.75" customHeight="1" x14ac:dyDescent="0.2">
      <c r="A113" s="13"/>
      <c r="B113" s="13"/>
      <c r="C113" s="15"/>
      <c r="D113" s="15"/>
      <c r="E113" s="15"/>
      <c r="F113" s="14"/>
      <c r="G113" s="14"/>
      <c r="H113" s="15"/>
      <c r="I113" s="15"/>
      <c r="J113" s="15"/>
      <c r="K113" s="15"/>
      <c r="L113" s="15"/>
      <c r="M113" s="15"/>
      <c r="N113" s="15"/>
      <c r="O113" s="15"/>
      <c r="P113" s="15"/>
      <c r="Q113" s="22"/>
      <c r="R113" s="22"/>
      <c r="S113" s="18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20"/>
    </row>
    <row r="114" spans="1:33" ht="15.75" customHeight="1" x14ac:dyDescent="0.2">
      <c r="A114" s="13"/>
      <c r="B114" s="13"/>
      <c r="C114" s="22"/>
      <c r="D114" s="15"/>
      <c r="E114" s="15"/>
      <c r="F114" s="14"/>
      <c r="G114" s="14"/>
      <c r="H114" s="15"/>
      <c r="I114" s="15"/>
      <c r="J114" s="22"/>
      <c r="K114" s="22"/>
      <c r="L114" s="15"/>
      <c r="M114" s="15"/>
      <c r="N114" s="15"/>
      <c r="O114" s="15"/>
      <c r="P114" s="22"/>
      <c r="Q114" s="22"/>
      <c r="R114" s="22"/>
      <c r="S114" s="18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20"/>
    </row>
    <row r="115" spans="1:33" ht="15.75" customHeight="1" x14ac:dyDescent="0.2">
      <c r="A115" s="13"/>
      <c r="B115" s="13"/>
      <c r="C115" s="22"/>
      <c r="D115" s="15"/>
      <c r="E115" s="15"/>
      <c r="F115" s="14"/>
      <c r="G115" s="14"/>
      <c r="H115" s="15"/>
      <c r="I115" s="15"/>
      <c r="J115" s="22"/>
      <c r="K115" s="22"/>
      <c r="L115" s="15"/>
      <c r="M115" s="15"/>
      <c r="N115" s="15"/>
      <c r="O115" s="15"/>
      <c r="P115" s="22"/>
      <c r="Q115" s="22"/>
      <c r="R115" s="22"/>
      <c r="S115" s="18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20"/>
    </row>
    <row r="116" spans="1:33" ht="15.75" customHeight="1" x14ac:dyDescent="0.2">
      <c r="A116" s="13"/>
      <c r="B116" s="13"/>
      <c r="C116" s="22"/>
      <c r="D116" s="15"/>
      <c r="E116" s="15"/>
      <c r="F116" s="14"/>
      <c r="G116" s="14"/>
      <c r="H116" s="15"/>
      <c r="I116" s="15"/>
      <c r="J116" s="22"/>
      <c r="K116" s="22"/>
      <c r="L116" s="15"/>
      <c r="M116" s="15"/>
      <c r="N116" s="15"/>
      <c r="O116" s="15"/>
      <c r="P116" s="22"/>
      <c r="Q116" s="22"/>
      <c r="R116" s="22"/>
      <c r="S116" s="18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20"/>
    </row>
    <row r="117" spans="1:33" ht="15.75" customHeight="1" x14ac:dyDescent="0.2">
      <c r="A117" s="13"/>
      <c r="B117" s="13"/>
      <c r="C117" s="22"/>
      <c r="D117" s="15"/>
      <c r="E117" s="15"/>
      <c r="F117" s="14"/>
      <c r="G117" s="14"/>
      <c r="H117" s="15"/>
      <c r="I117" s="15"/>
      <c r="J117" s="22"/>
      <c r="K117" s="22"/>
      <c r="L117" s="15"/>
      <c r="M117" s="15"/>
      <c r="N117" s="15"/>
      <c r="O117" s="15"/>
      <c r="P117" s="22"/>
      <c r="Q117" s="22"/>
      <c r="R117" s="22"/>
      <c r="S117" s="18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20"/>
    </row>
    <row r="118" spans="1:33" ht="15.75" customHeight="1" x14ac:dyDescent="0.2">
      <c r="A118" s="13"/>
      <c r="B118" s="13"/>
      <c r="C118" s="22"/>
      <c r="D118" s="15"/>
      <c r="E118" s="15"/>
      <c r="F118" s="14"/>
      <c r="G118" s="14"/>
      <c r="H118" s="15"/>
      <c r="I118" s="15"/>
      <c r="J118" s="22"/>
      <c r="K118" s="22"/>
      <c r="L118" s="15"/>
      <c r="M118" s="15"/>
      <c r="N118" s="15"/>
      <c r="O118" s="15"/>
      <c r="P118" s="22"/>
      <c r="Q118" s="22"/>
      <c r="R118" s="22"/>
      <c r="S118" s="18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20"/>
    </row>
    <row r="119" spans="1:33" ht="15.75" customHeight="1" x14ac:dyDescent="0.2">
      <c r="A119" s="13"/>
      <c r="B119" s="13"/>
      <c r="C119" s="22"/>
      <c r="D119" s="15"/>
      <c r="E119" s="15"/>
      <c r="F119" s="14"/>
      <c r="G119" s="14"/>
      <c r="H119" s="15"/>
      <c r="I119" s="15"/>
      <c r="J119" s="22"/>
      <c r="K119" s="22"/>
      <c r="L119" s="15"/>
      <c r="M119" s="15"/>
      <c r="N119" s="15"/>
      <c r="O119" s="15"/>
      <c r="P119" s="22"/>
      <c r="Q119" s="22"/>
      <c r="R119" s="22"/>
      <c r="S119" s="18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20"/>
    </row>
    <row r="120" spans="1:33" ht="15.75" customHeight="1" x14ac:dyDescent="0.2">
      <c r="A120" s="13"/>
      <c r="B120" s="13"/>
      <c r="C120" s="22"/>
      <c r="D120" s="15"/>
      <c r="E120" s="15"/>
      <c r="F120" s="14"/>
      <c r="G120" s="14"/>
      <c r="H120" s="15"/>
      <c r="I120" s="15"/>
      <c r="J120" s="22"/>
      <c r="K120" s="22"/>
      <c r="L120" s="15"/>
      <c r="M120" s="15"/>
      <c r="N120" s="15"/>
      <c r="O120" s="15"/>
      <c r="P120" s="22"/>
      <c r="Q120" s="22"/>
      <c r="R120" s="22"/>
      <c r="S120" s="18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20"/>
    </row>
    <row r="121" spans="1:33" ht="15.75" customHeight="1" x14ac:dyDescent="0.2">
      <c r="A121" s="13"/>
      <c r="B121" s="13"/>
      <c r="C121" s="22"/>
      <c r="D121" s="15"/>
      <c r="E121" s="15"/>
      <c r="F121" s="14"/>
      <c r="G121" s="14"/>
      <c r="H121" s="15"/>
      <c r="I121" s="15"/>
      <c r="J121" s="22"/>
      <c r="K121" s="22"/>
      <c r="L121" s="15"/>
      <c r="M121" s="15"/>
      <c r="N121" s="15"/>
      <c r="O121" s="15"/>
      <c r="P121" s="22"/>
      <c r="Q121" s="22"/>
      <c r="R121" s="22"/>
      <c r="S121" s="18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20"/>
    </row>
    <row r="122" spans="1:33" ht="15.75" customHeight="1" x14ac:dyDescent="0.2">
      <c r="A122" s="13"/>
      <c r="B122" s="13"/>
      <c r="C122" s="22"/>
      <c r="D122" s="15"/>
      <c r="E122" s="15"/>
      <c r="F122" s="14"/>
      <c r="G122" s="14"/>
      <c r="H122" s="15"/>
      <c r="I122" s="15"/>
      <c r="J122" s="22"/>
      <c r="K122" s="22"/>
      <c r="L122" s="15"/>
      <c r="M122" s="15"/>
      <c r="N122" s="15"/>
      <c r="O122" s="15"/>
      <c r="P122" s="22"/>
      <c r="Q122" s="22"/>
      <c r="R122" s="22"/>
      <c r="S122" s="18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20"/>
    </row>
    <row r="123" spans="1:33" ht="15.75" customHeight="1" x14ac:dyDescent="0.2">
      <c r="A123" s="13"/>
      <c r="B123" s="13"/>
      <c r="C123" s="22"/>
      <c r="D123" s="15"/>
      <c r="E123" s="15"/>
      <c r="F123" s="14"/>
      <c r="G123" s="14"/>
      <c r="H123" s="15"/>
      <c r="I123" s="15"/>
      <c r="J123" s="22"/>
      <c r="K123" s="22"/>
      <c r="L123" s="15"/>
      <c r="M123" s="15"/>
      <c r="N123" s="15"/>
      <c r="O123" s="15"/>
      <c r="P123" s="22"/>
      <c r="Q123" s="22"/>
      <c r="R123" s="22"/>
      <c r="S123" s="18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20"/>
    </row>
    <row r="124" spans="1:33" ht="15.75" customHeight="1" x14ac:dyDescent="0.2">
      <c r="A124" s="13"/>
      <c r="B124" s="13"/>
      <c r="C124" s="22"/>
      <c r="D124" s="15"/>
      <c r="E124" s="15"/>
      <c r="F124" s="14"/>
      <c r="G124" s="14"/>
      <c r="H124" s="15"/>
      <c r="I124" s="15"/>
      <c r="J124" s="22"/>
      <c r="K124" s="22"/>
      <c r="L124" s="15"/>
      <c r="M124" s="15"/>
      <c r="N124" s="15"/>
      <c r="O124" s="15"/>
      <c r="P124" s="22"/>
      <c r="Q124" s="22"/>
      <c r="R124" s="22"/>
      <c r="S124" s="18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20"/>
    </row>
    <row r="125" spans="1:33" ht="15.75" customHeight="1" x14ac:dyDescent="0.2">
      <c r="A125" s="13"/>
      <c r="B125" s="13"/>
      <c r="C125" s="22"/>
      <c r="D125" s="15"/>
      <c r="E125" s="15"/>
      <c r="F125" s="14"/>
      <c r="G125" s="14"/>
      <c r="H125" s="15"/>
      <c r="I125" s="15"/>
      <c r="J125" s="22"/>
      <c r="K125" s="22"/>
      <c r="L125" s="15"/>
      <c r="M125" s="15"/>
      <c r="N125" s="15"/>
      <c r="O125" s="15"/>
      <c r="P125" s="22"/>
      <c r="Q125" s="22"/>
      <c r="R125" s="22"/>
      <c r="S125" s="18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20"/>
    </row>
    <row r="126" spans="1:33" ht="15.75" customHeight="1" x14ac:dyDescent="0.2">
      <c r="A126" s="13"/>
      <c r="B126" s="13"/>
      <c r="C126" s="22"/>
      <c r="D126" s="15"/>
      <c r="E126" s="15"/>
      <c r="F126" s="14"/>
      <c r="G126" s="14"/>
      <c r="H126" s="15"/>
      <c r="I126" s="15"/>
      <c r="J126" s="22"/>
      <c r="K126" s="22"/>
      <c r="L126" s="15"/>
      <c r="M126" s="15"/>
      <c r="N126" s="15"/>
      <c r="O126" s="15"/>
      <c r="P126" s="22"/>
      <c r="Q126" s="22"/>
      <c r="R126" s="22"/>
      <c r="S126" s="18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20"/>
    </row>
    <row r="127" spans="1:33" ht="15.75" customHeight="1" x14ac:dyDescent="0.2">
      <c r="A127" s="13"/>
      <c r="B127" s="13"/>
      <c r="C127" s="22"/>
      <c r="D127" s="15"/>
      <c r="E127" s="15"/>
      <c r="F127" s="14"/>
      <c r="G127" s="14"/>
      <c r="H127" s="15"/>
      <c r="I127" s="15"/>
      <c r="J127" s="22"/>
      <c r="K127" s="22"/>
      <c r="L127" s="15"/>
      <c r="M127" s="15"/>
      <c r="N127" s="15"/>
      <c r="O127" s="15"/>
      <c r="P127" s="22"/>
      <c r="Q127" s="22"/>
      <c r="R127" s="22"/>
      <c r="S127" s="18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20"/>
    </row>
    <row r="128" spans="1:33" ht="15.75" customHeight="1" x14ac:dyDescent="0.2">
      <c r="A128" s="13"/>
      <c r="B128" s="13"/>
      <c r="C128" s="22"/>
      <c r="D128" s="15"/>
      <c r="E128" s="15"/>
      <c r="F128" s="14"/>
      <c r="G128" s="14"/>
      <c r="H128" s="15"/>
      <c r="I128" s="15"/>
      <c r="J128" s="22"/>
      <c r="K128" s="22"/>
      <c r="L128" s="15"/>
      <c r="M128" s="15"/>
      <c r="N128" s="15"/>
      <c r="O128" s="15"/>
      <c r="P128" s="22"/>
      <c r="Q128" s="22"/>
      <c r="R128" s="22"/>
      <c r="S128" s="18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20"/>
    </row>
    <row r="129" spans="1:33" ht="15.75" customHeight="1" x14ac:dyDescent="0.2">
      <c r="A129" s="13"/>
      <c r="B129" s="13"/>
      <c r="C129" s="22"/>
      <c r="D129" s="15"/>
      <c r="E129" s="15"/>
      <c r="F129" s="14"/>
      <c r="G129" s="14"/>
      <c r="H129" s="15"/>
      <c r="I129" s="15"/>
      <c r="J129" s="22"/>
      <c r="K129" s="22"/>
      <c r="L129" s="15"/>
      <c r="M129" s="15"/>
      <c r="N129" s="15"/>
      <c r="O129" s="15"/>
      <c r="P129" s="22"/>
      <c r="Q129" s="22"/>
      <c r="R129" s="22"/>
      <c r="S129" s="18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20"/>
    </row>
    <row r="130" spans="1:33" ht="15.75" customHeight="1" x14ac:dyDescent="0.2">
      <c r="A130" s="13"/>
      <c r="B130" s="13"/>
      <c r="C130" s="22"/>
      <c r="D130" s="15"/>
      <c r="E130" s="15"/>
      <c r="F130" s="14"/>
      <c r="G130" s="14"/>
      <c r="H130" s="15"/>
      <c r="I130" s="15"/>
      <c r="J130" s="22"/>
      <c r="K130" s="22"/>
      <c r="L130" s="15"/>
      <c r="M130" s="15"/>
      <c r="N130" s="15"/>
      <c r="O130" s="15"/>
      <c r="P130" s="22"/>
      <c r="Q130" s="22"/>
      <c r="R130" s="22"/>
      <c r="S130" s="18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20"/>
    </row>
    <row r="131" spans="1:33" ht="15.75" customHeight="1" x14ac:dyDescent="0.2">
      <c r="A131" s="13"/>
      <c r="B131" s="13"/>
      <c r="C131" s="22"/>
      <c r="D131" s="15"/>
      <c r="E131" s="15"/>
      <c r="F131" s="14"/>
      <c r="G131" s="14"/>
      <c r="H131" s="15"/>
      <c r="I131" s="15"/>
      <c r="J131" s="22"/>
      <c r="K131" s="22"/>
      <c r="L131" s="15"/>
      <c r="M131" s="15"/>
      <c r="N131" s="15"/>
      <c r="O131" s="15"/>
      <c r="P131" s="22"/>
      <c r="Q131" s="22"/>
      <c r="R131" s="22"/>
      <c r="S131" s="18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20"/>
    </row>
    <row r="132" spans="1:33" ht="15.75" customHeight="1" x14ac:dyDescent="0.2">
      <c r="A132" s="13"/>
      <c r="B132" s="13"/>
      <c r="C132" s="22"/>
      <c r="D132" s="15"/>
      <c r="E132" s="15"/>
      <c r="F132" s="14"/>
      <c r="G132" s="14"/>
      <c r="H132" s="15"/>
      <c r="I132" s="15"/>
      <c r="J132" s="22"/>
      <c r="K132" s="22"/>
      <c r="L132" s="15"/>
      <c r="M132" s="15"/>
      <c r="N132" s="15"/>
      <c r="O132" s="15"/>
      <c r="P132" s="22"/>
      <c r="Q132" s="22"/>
      <c r="R132" s="22"/>
      <c r="S132" s="18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20"/>
    </row>
    <row r="133" spans="1:33" ht="15.75" customHeight="1" x14ac:dyDescent="0.2">
      <c r="A133" s="13"/>
      <c r="B133" s="13"/>
      <c r="C133" s="22"/>
      <c r="D133" s="15"/>
      <c r="E133" s="15"/>
      <c r="F133" s="14"/>
      <c r="G133" s="14"/>
      <c r="H133" s="15"/>
      <c r="I133" s="15"/>
      <c r="J133" s="22"/>
      <c r="K133" s="22"/>
      <c r="L133" s="15"/>
      <c r="M133" s="15"/>
      <c r="N133" s="15"/>
      <c r="O133" s="15"/>
      <c r="P133" s="22"/>
      <c r="Q133" s="22"/>
      <c r="R133" s="22"/>
      <c r="S133" s="18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20"/>
    </row>
    <row r="134" spans="1:33" ht="15.75" customHeight="1" x14ac:dyDescent="0.2">
      <c r="A134" s="13"/>
      <c r="B134" s="13"/>
      <c r="C134" s="22"/>
      <c r="D134" s="15"/>
      <c r="E134" s="15"/>
      <c r="F134" s="14"/>
      <c r="G134" s="14"/>
      <c r="H134" s="15"/>
      <c r="I134" s="15"/>
      <c r="J134" s="22"/>
      <c r="K134" s="22"/>
      <c r="L134" s="15"/>
      <c r="M134" s="15"/>
      <c r="N134" s="15"/>
      <c r="O134" s="15"/>
      <c r="P134" s="22"/>
      <c r="Q134" s="22"/>
      <c r="R134" s="22"/>
      <c r="S134" s="18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20"/>
    </row>
    <row r="135" spans="1:33" ht="15.75" customHeight="1" x14ac:dyDescent="0.2">
      <c r="A135" s="13"/>
      <c r="B135" s="13"/>
      <c r="C135" s="22"/>
      <c r="D135" s="15"/>
      <c r="E135" s="15"/>
      <c r="F135" s="14"/>
      <c r="G135" s="14"/>
      <c r="H135" s="15"/>
      <c r="I135" s="15"/>
      <c r="J135" s="22"/>
      <c r="K135" s="22"/>
      <c r="L135" s="15"/>
      <c r="M135" s="15"/>
      <c r="N135" s="15"/>
      <c r="O135" s="15"/>
      <c r="P135" s="22"/>
      <c r="Q135" s="22"/>
      <c r="R135" s="22"/>
      <c r="S135" s="18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20"/>
    </row>
    <row r="136" spans="1:33" ht="15.75" customHeight="1" x14ac:dyDescent="0.2">
      <c r="A136" s="13"/>
      <c r="B136" s="13"/>
      <c r="C136" s="22"/>
      <c r="D136" s="15"/>
      <c r="E136" s="15"/>
      <c r="F136" s="14"/>
      <c r="G136" s="14"/>
      <c r="H136" s="15"/>
      <c r="I136" s="15"/>
      <c r="J136" s="22"/>
      <c r="K136" s="22"/>
      <c r="L136" s="15"/>
      <c r="M136" s="15"/>
      <c r="N136" s="15"/>
      <c r="O136" s="15"/>
      <c r="P136" s="22"/>
      <c r="Q136" s="22"/>
      <c r="R136" s="22"/>
      <c r="S136" s="18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20"/>
    </row>
    <row r="137" spans="1:33" ht="15.75" customHeight="1" x14ac:dyDescent="0.2">
      <c r="A137" s="13"/>
      <c r="B137" s="13"/>
      <c r="C137" s="22"/>
      <c r="D137" s="15"/>
      <c r="E137" s="15"/>
      <c r="F137" s="14"/>
      <c r="G137" s="14"/>
      <c r="H137" s="15"/>
      <c r="I137" s="15"/>
      <c r="J137" s="22"/>
      <c r="K137" s="22"/>
      <c r="L137" s="15"/>
      <c r="M137" s="15"/>
      <c r="N137" s="15"/>
      <c r="O137" s="15"/>
      <c r="P137" s="22"/>
      <c r="Q137" s="22"/>
      <c r="R137" s="22"/>
      <c r="S137" s="18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20"/>
    </row>
    <row r="138" spans="1:33" ht="15.75" customHeight="1" x14ac:dyDescent="0.2">
      <c r="A138" s="13"/>
      <c r="B138" s="13"/>
      <c r="C138" s="22"/>
      <c r="D138" s="15"/>
      <c r="E138" s="15"/>
      <c r="F138" s="14"/>
      <c r="G138" s="14"/>
      <c r="H138" s="15"/>
      <c r="I138" s="15"/>
      <c r="J138" s="22"/>
      <c r="K138" s="22"/>
      <c r="L138" s="15"/>
      <c r="M138" s="15"/>
      <c r="N138" s="15"/>
      <c r="O138" s="15"/>
      <c r="P138" s="22"/>
      <c r="Q138" s="22"/>
      <c r="R138" s="22"/>
      <c r="S138" s="18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20"/>
    </row>
    <row r="139" spans="1:33" ht="15.75" customHeight="1" x14ac:dyDescent="0.2">
      <c r="A139" s="13"/>
      <c r="B139" s="13"/>
      <c r="C139" s="22"/>
      <c r="D139" s="15"/>
      <c r="E139" s="15"/>
      <c r="F139" s="14"/>
      <c r="G139" s="14"/>
      <c r="H139" s="15"/>
      <c r="I139" s="15"/>
      <c r="J139" s="22"/>
      <c r="K139" s="22"/>
      <c r="L139" s="15"/>
      <c r="M139" s="15"/>
      <c r="N139" s="15"/>
      <c r="O139" s="15"/>
      <c r="P139" s="22"/>
      <c r="Q139" s="22"/>
      <c r="R139" s="22"/>
      <c r="S139" s="18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20"/>
    </row>
    <row r="140" spans="1:33" ht="15.75" customHeight="1" x14ac:dyDescent="0.2">
      <c r="A140" s="13"/>
      <c r="B140" s="13"/>
      <c r="C140" s="22"/>
      <c r="D140" s="15"/>
      <c r="E140" s="15"/>
      <c r="F140" s="14"/>
      <c r="G140" s="14"/>
      <c r="H140" s="15"/>
      <c r="I140" s="15"/>
      <c r="J140" s="22"/>
      <c r="K140" s="22"/>
      <c r="L140" s="15"/>
      <c r="M140" s="15"/>
      <c r="N140" s="15"/>
      <c r="O140" s="15"/>
      <c r="P140" s="22"/>
      <c r="Q140" s="22"/>
      <c r="R140" s="22"/>
      <c r="S140" s="18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20"/>
    </row>
    <row r="141" spans="1:33" ht="15.75" customHeight="1" x14ac:dyDescent="0.2">
      <c r="A141" s="13"/>
      <c r="B141" s="13"/>
      <c r="C141" s="22"/>
      <c r="D141" s="15"/>
      <c r="E141" s="15"/>
      <c r="F141" s="14"/>
      <c r="G141" s="14"/>
      <c r="H141" s="15"/>
      <c r="I141" s="15"/>
      <c r="J141" s="22"/>
      <c r="K141" s="22"/>
      <c r="L141" s="15"/>
      <c r="M141" s="15"/>
      <c r="N141" s="15"/>
      <c r="O141" s="15"/>
      <c r="P141" s="22"/>
      <c r="Q141" s="22"/>
      <c r="R141" s="22"/>
      <c r="S141" s="18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20"/>
    </row>
    <row r="142" spans="1:33" ht="15.75" customHeight="1" x14ac:dyDescent="0.2">
      <c r="A142" s="13"/>
      <c r="B142" s="13"/>
      <c r="C142" s="22"/>
      <c r="D142" s="15"/>
      <c r="E142" s="15"/>
      <c r="F142" s="14"/>
      <c r="G142" s="14"/>
      <c r="H142" s="15"/>
      <c r="I142" s="15"/>
      <c r="J142" s="22"/>
      <c r="K142" s="22"/>
      <c r="L142" s="15"/>
      <c r="M142" s="15"/>
      <c r="N142" s="15"/>
      <c r="O142" s="15"/>
      <c r="P142" s="22"/>
      <c r="Q142" s="22"/>
      <c r="R142" s="22"/>
      <c r="S142" s="18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20"/>
    </row>
    <row r="143" spans="1:33" ht="15.75" customHeight="1" x14ac:dyDescent="0.2">
      <c r="A143" s="13"/>
      <c r="B143" s="13"/>
      <c r="C143" s="22"/>
      <c r="D143" s="15"/>
      <c r="E143" s="15"/>
      <c r="F143" s="14"/>
      <c r="G143" s="14"/>
      <c r="H143" s="15"/>
      <c r="I143" s="15"/>
      <c r="J143" s="22"/>
      <c r="K143" s="22"/>
      <c r="L143" s="15"/>
      <c r="M143" s="15"/>
      <c r="N143" s="15"/>
      <c r="O143" s="15"/>
      <c r="P143" s="22"/>
      <c r="Q143" s="22"/>
      <c r="R143" s="22"/>
      <c r="S143" s="18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20"/>
    </row>
    <row r="144" spans="1:33" ht="15.75" customHeight="1" x14ac:dyDescent="0.2">
      <c r="A144" s="13"/>
      <c r="B144" s="13"/>
      <c r="C144" s="22"/>
      <c r="D144" s="15"/>
      <c r="E144" s="15"/>
      <c r="F144" s="14"/>
      <c r="G144" s="14"/>
      <c r="H144" s="15"/>
      <c r="I144" s="15"/>
      <c r="J144" s="22"/>
      <c r="K144" s="22"/>
      <c r="L144" s="15"/>
      <c r="M144" s="15"/>
      <c r="N144" s="15"/>
      <c r="O144" s="15"/>
      <c r="P144" s="22"/>
      <c r="Q144" s="22"/>
      <c r="R144" s="22"/>
      <c r="S144" s="18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20"/>
    </row>
    <row r="145" spans="1:33" ht="15.75" customHeight="1" x14ac:dyDescent="0.2">
      <c r="A145" s="13"/>
      <c r="B145" s="13"/>
      <c r="C145" s="22"/>
      <c r="D145" s="15"/>
      <c r="E145" s="15"/>
      <c r="F145" s="14"/>
      <c r="G145" s="14"/>
      <c r="H145" s="15"/>
      <c r="I145" s="15"/>
      <c r="J145" s="22"/>
      <c r="K145" s="22"/>
      <c r="L145" s="15"/>
      <c r="M145" s="15"/>
      <c r="N145" s="15"/>
      <c r="O145" s="15"/>
      <c r="P145" s="22"/>
      <c r="Q145" s="22"/>
      <c r="R145" s="22"/>
      <c r="S145" s="18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20"/>
    </row>
    <row r="146" spans="1:33" ht="15.75" customHeight="1" x14ac:dyDescent="0.2">
      <c r="A146" s="13"/>
      <c r="B146" s="13"/>
      <c r="C146" s="22"/>
      <c r="D146" s="15"/>
      <c r="E146" s="15"/>
      <c r="F146" s="14"/>
      <c r="G146" s="14"/>
      <c r="H146" s="15"/>
      <c r="I146" s="15"/>
      <c r="J146" s="22"/>
      <c r="K146" s="22"/>
      <c r="L146" s="15"/>
      <c r="M146" s="15"/>
      <c r="N146" s="15"/>
      <c r="O146" s="15"/>
      <c r="P146" s="22"/>
      <c r="Q146" s="22"/>
      <c r="R146" s="22"/>
      <c r="S146" s="18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20"/>
    </row>
    <row r="147" spans="1:33" ht="15.75" customHeight="1" x14ac:dyDescent="0.2">
      <c r="A147" s="13"/>
      <c r="B147" s="13"/>
      <c r="C147" s="22"/>
      <c r="D147" s="15"/>
      <c r="E147" s="15"/>
      <c r="F147" s="14"/>
      <c r="G147" s="14"/>
      <c r="H147" s="15"/>
      <c r="I147" s="15"/>
      <c r="J147" s="22"/>
      <c r="K147" s="22"/>
      <c r="L147" s="15"/>
      <c r="M147" s="15"/>
      <c r="N147" s="15"/>
      <c r="O147" s="15"/>
      <c r="P147" s="22"/>
      <c r="Q147" s="22"/>
      <c r="R147" s="22"/>
      <c r="S147" s="18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20"/>
    </row>
    <row r="148" spans="1:33" ht="15.75" customHeight="1" x14ac:dyDescent="0.2">
      <c r="A148" s="13"/>
      <c r="B148" s="13"/>
      <c r="C148" s="22"/>
      <c r="D148" s="15"/>
      <c r="E148" s="15"/>
      <c r="F148" s="14"/>
      <c r="G148" s="14"/>
      <c r="H148" s="15"/>
      <c r="I148" s="15"/>
      <c r="J148" s="22"/>
      <c r="K148" s="22"/>
      <c r="L148" s="15"/>
      <c r="M148" s="15"/>
      <c r="N148" s="15"/>
      <c r="O148" s="15"/>
      <c r="P148" s="22"/>
      <c r="Q148" s="22"/>
      <c r="R148" s="22"/>
      <c r="S148" s="18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20"/>
    </row>
    <row r="149" spans="1:33" ht="15.75" customHeight="1" x14ac:dyDescent="0.2">
      <c r="A149" s="13"/>
      <c r="B149" s="13"/>
      <c r="C149" s="22"/>
      <c r="D149" s="15"/>
      <c r="E149" s="15"/>
      <c r="F149" s="14"/>
      <c r="G149" s="14"/>
      <c r="H149" s="15"/>
      <c r="I149" s="15"/>
      <c r="J149" s="22"/>
      <c r="K149" s="22"/>
      <c r="L149" s="15"/>
      <c r="M149" s="15"/>
      <c r="N149" s="15"/>
      <c r="O149" s="15"/>
      <c r="P149" s="22"/>
      <c r="Q149" s="22"/>
      <c r="R149" s="22"/>
      <c r="S149" s="18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20"/>
    </row>
    <row r="150" spans="1:33" ht="15.75" customHeight="1" x14ac:dyDescent="0.2">
      <c r="A150" s="13"/>
      <c r="B150" s="13"/>
      <c r="C150" s="22"/>
      <c r="D150" s="15"/>
      <c r="E150" s="15"/>
      <c r="F150" s="14"/>
      <c r="G150" s="14"/>
      <c r="H150" s="15"/>
      <c r="I150" s="15"/>
      <c r="J150" s="22"/>
      <c r="K150" s="22"/>
      <c r="L150" s="15"/>
      <c r="M150" s="15"/>
      <c r="N150" s="15"/>
      <c r="O150" s="15"/>
      <c r="P150" s="22"/>
      <c r="Q150" s="22"/>
      <c r="R150" s="22"/>
      <c r="S150" s="18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20"/>
    </row>
    <row r="151" spans="1:33" ht="15.75" customHeight="1" x14ac:dyDescent="0.2">
      <c r="A151" s="13"/>
      <c r="B151" s="13"/>
      <c r="C151" s="22"/>
      <c r="D151" s="15"/>
      <c r="E151" s="15"/>
      <c r="F151" s="14"/>
      <c r="G151" s="14"/>
      <c r="H151" s="15"/>
      <c r="I151" s="15"/>
      <c r="J151" s="22"/>
      <c r="K151" s="22"/>
      <c r="L151" s="15"/>
      <c r="M151" s="15"/>
      <c r="N151" s="15"/>
      <c r="O151" s="15"/>
      <c r="P151" s="22"/>
      <c r="Q151" s="22"/>
      <c r="R151" s="22"/>
      <c r="S151" s="18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20"/>
    </row>
    <row r="152" spans="1:33" ht="15.75" customHeight="1" x14ac:dyDescent="0.2">
      <c r="A152" s="13"/>
      <c r="B152" s="13"/>
      <c r="C152" s="22"/>
      <c r="D152" s="15"/>
      <c r="E152" s="15"/>
      <c r="F152" s="14"/>
      <c r="G152" s="14"/>
      <c r="H152" s="15"/>
      <c r="I152" s="15"/>
      <c r="J152" s="22"/>
      <c r="K152" s="22"/>
      <c r="L152" s="15"/>
      <c r="M152" s="15"/>
      <c r="N152" s="15"/>
      <c r="O152" s="15"/>
      <c r="P152" s="22"/>
      <c r="Q152" s="22"/>
      <c r="R152" s="22"/>
      <c r="S152" s="18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20"/>
    </row>
    <row r="153" spans="1:33" ht="15.75" customHeight="1" x14ac:dyDescent="0.2">
      <c r="A153" s="13"/>
      <c r="B153" s="13"/>
      <c r="C153" s="22"/>
      <c r="D153" s="15"/>
      <c r="E153" s="15"/>
      <c r="F153" s="14"/>
      <c r="G153" s="14"/>
      <c r="H153" s="15"/>
      <c r="I153" s="15"/>
      <c r="J153" s="22"/>
      <c r="K153" s="22"/>
      <c r="L153" s="15"/>
      <c r="M153" s="15"/>
      <c r="N153" s="15"/>
      <c r="O153" s="15"/>
      <c r="P153" s="22"/>
      <c r="Q153" s="22"/>
      <c r="R153" s="22"/>
      <c r="S153" s="18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20"/>
    </row>
    <row r="154" spans="1:33" ht="15.75" customHeight="1" x14ac:dyDescent="0.2">
      <c r="A154" s="13"/>
      <c r="B154" s="13"/>
      <c r="C154" s="22"/>
      <c r="D154" s="15"/>
      <c r="E154" s="15"/>
      <c r="F154" s="14"/>
      <c r="G154" s="14"/>
      <c r="H154" s="15"/>
      <c r="I154" s="15"/>
      <c r="J154" s="22"/>
      <c r="K154" s="22"/>
      <c r="L154" s="15"/>
      <c r="M154" s="15"/>
      <c r="N154" s="15"/>
      <c r="O154" s="15"/>
      <c r="P154" s="22"/>
      <c r="Q154" s="22"/>
      <c r="R154" s="22"/>
      <c r="S154" s="18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20"/>
    </row>
    <row r="155" spans="1:33" ht="15.75" customHeight="1" x14ac:dyDescent="0.2">
      <c r="A155" s="13"/>
      <c r="B155" s="13"/>
      <c r="C155" s="22"/>
      <c r="D155" s="15"/>
      <c r="E155" s="15"/>
      <c r="F155" s="14"/>
      <c r="G155" s="14"/>
      <c r="H155" s="15"/>
      <c r="I155" s="15"/>
      <c r="J155" s="22"/>
      <c r="K155" s="22"/>
      <c r="L155" s="15"/>
      <c r="M155" s="15"/>
      <c r="N155" s="15"/>
      <c r="O155" s="15"/>
      <c r="P155" s="22"/>
      <c r="Q155" s="22"/>
      <c r="R155" s="22"/>
      <c r="S155" s="18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20"/>
    </row>
    <row r="156" spans="1:33" ht="15.75" customHeight="1" x14ac:dyDescent="0.2">
      <c r="A156" s="13"/>
      <c r="B156" s="13"/>
      <c r="C156" s="22"/>
      <c r="D156" s="15"/>
      <c r="E156" s="15"/>
      <c r="F156" s="14"/>
      <c r="G156" s="14"/>
      <c r="H156" s="15"/>
      <c r="I156" s="15"/>
      <c r="J156" s="22"/>
      <c r="K156" s="22"/>
      <c r="L156" s="15"/>
      <c r="M156" s="15"/>
      <c r="N156" s="15"/>
      <c r="O156" s="15"/>
      <c r="P156" s="22"/>
      <c r="Q156" s="22"/>
      <c r="R156" s="22"/>
      <c r="S156" s="18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20"/>
    </row>
    <row r="157" spans="1:33" ht="15.75" customHeight="1" x14ac:dyDescent="0.2">
      <c r="A157" s="13"/>
      <c r="B157" s="13"/>
      <c r="C157" s="22"/>
      <c r="D157" s="15"/>
      <c r="E157" s="15"/>
      <c r="F157" s="14"/>
      <c r="G157" s="14"/>
      <c r="H157" s="15"/>
      <c r="I157" s="15"/>
      <c r="J157" s="22"/>
      <c r="K157" s="22"/>
      <c r="L157" s="15"/>
      <c r="M157" s="15"/>
      <c r="N157" s="15"/>
      <c r="O157" s="15"/>
      <c r="P157" s="22"/>
      <c r="Q157" s="22"/>
      <c r="R157" s="22"/>
      <c r="S157" s="18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20"/>
    </row>
    <row r="158" spans="1:33" ht="15.75" customHeight="1" x14ac:dyDescent="0.2">
      <c r="A158" s="13"/>
      <c r="B158" s="13"/>
      <c r="C158" s="22"/>
      <c r="D158" s="15"/>
      <c r="E158" s="15"/>
      <c r="F158" s="14"/>
      <c r="G158" s="14"/>
      <c r="H158" s="15"/>
      <c r="I158" s="15"/>
      <c r="J158" s="22"/>
      <c r="K158" s="22"/>
      <c r="L158" s="15"/>
      <c r="M158" s="15"/>
      <c r="N158" s="15"/>
      <c r="O158" s="15"/>
      <c r="P158" s="22"/>
      <c r="Q158" s="22"/>
      <c r="R158" s="22"/>
      <c r="S158" s="18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20"/>
    </row>
    <row r="159" spans="1:33" ht="15.75" customHeight="1" x14ac:dyDescent="0.2">
      <c r="A159" s="13"/>
      <c r="B159" s="13"/>
      <c r="C159" s="22"/>
      <c r="D159" s="15"/>
      <c r="E159" s="15"/>
      <c r="F159" s="14"/>
      <c r="G159" s="14"/>
      <c r="H159" s="15"/>
      <c r="I159" s="15"/>
      <c r="J159" s="22"/>
      <c r="K159" s="22"/>
      <c r="L159" s="15"/>
      <c r="M159" s="15"/>
      <c r="N159" s="15"/>
      <c r="O159" s="15"/>
      <c r="P159" s="22"/>
      <c r="Q159" s="22"/>
      <c r="R159" s="22"/>
      <c r="S159" s="18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20"/>
    </row>
    <row r="160" spans="1:33" ht="15.75" customHeight="1" x14ac:dyDescent="0.2">
      <c r="A160" s="13"/>
      <c r="B160" s="13"/>
      <c r="C160" s="22"/>
      <c r="D160" s="15"/>
      <c r="E160" s="15"/>
      <c r="F160" s="14"/>
      <c r="G160" s="14"/>
      <c r="H160" s="15"/>
      <c r="I160" s="15"/>
      <c r="J160" s="22"/>
      <c r="K160" s="22"/>
      <c r="L160" s="15"/>
      <c r="M160" s="15"/>
      <c r="N160" s="15"/>
      <c r="O160" s="15"/>
      <c r="P160" s="22"/>
      <c r="Q160" s="22"/>
      <c r="R160" s="22"/>
      <c r="S160" s="18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20"/>
    </row>
    <row r="161" spans="1:33" ht="15.75" customHeight="1" x14ac:dyDescent="0.2">
      <c r="A161" s="13"/>
      <c r="B161" s="13"/>
      <c r="C161" s="22"/>
      <c r="D161" s="15"/>
      <c r="E161" s="15"/>
      <c r="F161" s="14"/>
      <c r="G161" s="14"/>
      <c r="H161" s="15"/>
      <c r="I161" s="15"/>
      <c r="J161" s="22"/>
      <c r="K161" s="22"/>
      <c r="L161" s="15"/>
      <c r="M161" s="15"/>
      <c r="N161" s="15"/>
      <c r="O161" s="15"/>
      <c r="P161" s="22"/>
      <c r="Q161" s="22"/>
      <c r="R161" s="22"/>
      <c r="S161" s="18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20"/>
    </row>
    <row r="162" spans="1:33" ht="15.75" customHeight="1" x14ac:dyDescent="0.2">
      <c r="A162" s="13"/>
      <c r="B162" s="13"/>
      <c r="C162" s="22"/>
      <c r="D162" s="15"/>
      <c r="E162" s="15"/>
      <c r="F162" s="14"/>
      <c r="G162" s="14"/>
      <c r="H162" s="15"/>
      <c r="I162" s="15"/>
      <c r="J162" s="22"/>
      <c r="K162" s="22"/>
      <c r="L162" s="15"/>
      <c r="M162" s="15"/>
      <c r="N162" s="15"/>
      <c r="O162" s="15"/>
      <c r="P162" s="22"/>
      <c r="Q162" s="22"/>
      <c r="R162" s="22"/>
      <c r="S162" s="18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20"/>
    </row>
    <row r="163" spans="1:33" ht="15.75" customHeight="1" x14ac:dyDescent="0.2">
      <c r="A163" s="13"/>
      <c r="B163" s="13"/>
      <c r="C163" s="22"/>
      <c r="D163" s="15"/>
      <c r="E163" s="15"/>
      <c r="F163" s="14"/>
      <c r="G163" s="14"/>
      <c r="H163" s="15"/>
      <c r="I163" s="15"/>
      <c r="J163" s="22"/>
      <c r="K163" s="22"/>
      <c r="L163" s="15"/>
      <c r="M163" s="15"/>
      <c r="N163" s="15"/>
      <c r="O163" s="15"/>
      <c r="P163" s="22"/>
      <c r="Q163" s="22"/>
      <c r="R163" s="22"/>
      <c r="S163" s="18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20"/>
    </row>
    <row r="164" spans="1:33" ht="15.75" customHeight="1" x14ac:dyDescent="0.2">
      <c r="A164" s="13"/>
      <c r="B164" s="13"/>
      <c r="C164" s="22"/>
      <c r="D164" s="15"/>
      <c r="E164" s="15"/>
      <c r="F164" s="14"/>
      <c r="G164" s="14"/>
      <c r="H164" s="15"/>
      <c r="I164" s="15"/>
      <c r="J164" s="22"/>
      <c r="K164" s="22"/>
      <c r="L164" s="15"/>
      <c r="M164" s="15"/>
      <c r="N164" s="15"/>
      <c r="O164" s="15"/>
      <c r="P164" s="22"/>
      <c r="Q164" s="22"/>
      <c r="R164" s="22"/>
      <c r="S164" s="18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20"/>
    </row>
    <row r="165" spans="1:33" ht="15.75" customHeight="1" x14ac:dyDescent="0.2">
      <c r="A165" s="13"/>
      <c r="B165" s="13"/>
      <c r="C165" s="22"/>
      <c r="D165" s="15"/>
      <c r="E165" s="15"/>
      <c r="F165" s="14"/>
      <c r="G165" s="14"/>
      <c r="H165" s="15"/>
      <c r="I165" s="15"/>
      <c r="J165" s="22"/>
      <c r="K165" s="22"/>
      <c r="L165" s="15"/>
      <c r="M165" s="15"/>
      <c r="N165" s="15"/>
      <c r="O165" s="15"/>
      <c r="P165" s="22"/>
      <c r="Q165" s="22"/>
      <c r="R165" s="22"/>
      <c r="S165" s="18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20"/>
    </row>
    <row r="166" spans="1:33" ht="15.75" customHeight="1" x14ac:dyDescent="0.2">
      <c r="A166" s="13"/>
      <c r="B166" s="13"/>
      <c r="C166" s="22"/>
      <c r="D166" s="15"/>
      <c r="E166" s="15"/>
      <c r="F166" s="14"/>
      <c r="G166" s="14"/>
      <c r="H166" s="15"/>
      <c r="I166" s="15"/>
      <c r="J166" s="22"/>
      <c r="K166" s="22"/>
      <c r="L166" s="15"/>
      <c r="M166" s="15"/>
      <c r="N166" s="15"/>
      <c r="O166" s="15"/>
      <c r="P166" s="22"/>
      <c r="Q166" s="22"/>
      <c r="R166" s="22"/>
      <c r="S166" s="18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20"/>
    </row>
    <row r="167" spans="1:33" ht="15.75" customHeight="1" x14ac:dyDescent="0.2">
      <c r="A167" s="13"/>
      <c r="B167" s="13"/>
      <c r="C167" s="22"/>
      <c r="D167" s="15"/>
      <c r="E167" s="15"/>
      <c r="F167" s="14"/>
      <c r="G167" s="14"/>
      <c r="H167" s="15"/>
      <c r="I167" s="15"/>
      <c r="J167" s="22"/>
      <c r="K167" s="22"/>
      <c r="L167" s="15"/>
      <c r="M167" s="15"/>
      <c r="N167" s="15"/>
      <c r="O167" s="15"/>
      <c r="P167" s="22"/>
      <c r="Q167" s="22"/>
      <c r="R167" s="22"/>
      <c r="S167" s="18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20"/>
    </row>
    <row r="168" spans="1:33" ht="15.75" customHeight="1" x14ac:dyDescent="0.2">
      <c r="A168" s="13"/>
      <c r="B168" s="13"/>
      <c r="C168" s="22"/>
      <c r="D168" s="15"/>
      <c r="E168" s="15"/>
      <c r="F168" s="14"/>
      <c r="G168" s="14"/>
      <c r="H168" s="15"/>
      <c r="I168" s="15"/>
      <c r="J168" s="22"/>
      <c r="K168" s="22"/>
      <c r="L168" s="15"/>
      <c r="M168" s="15"/>
      <c r="N168" s="15"/>
      <c r="O168" s="15"/>
      <c r="P168" s="22"/>
      <c r="Q168" s="22"/>
      <c r="R168" s="22"/>
      <c r="S168" s="18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20"/>
    </row>
    <row r="169" spans="1:33" ht="15.75" customHeight="1" x14ac:dyDescent="0.2">
      <c r="A169" s="13"/>
      <c r="B169" s="13"/>
      <c r="C169" s="22"/>
      <c r="D169" s="15"/>
      <c r="E169" s="15"/>
      <c r="F169" s="14"/>
      <c r="G169" s="14"/>
      <c r="H169" s="15"/>
      <c r="I169" s="15"/>
      <c r="J169" s="22"/>
      <c r="K169" s="22"/>
      <c r="L169" s="15"/>
      <c r="M169" s="15"/>
      <c r="N169" s="15"/>
      <c r="O169" s="15"/>
      <c r="P169" s="22"/>
      <c r="Q169" s="22"/>
      <c r="R169" s="22"/>
      <c r="S169" s="18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20"/>
    </row>
    <row r="170" spans="1:33" ht="15.75" customHeight="1" x14ac:dyDescent="0.2">
      <c r="A170" s="13"/>
      <c r="B170" s="13"/>
      <c r="C170" s="22"/>
      <c r="D170" s="15"/>
      <c r="E170" s="15"/>
      <c r="F170" s="14"/>
      <c r="G170" s="14"/>
      <c r="H170" s="15"/>
      <c r="I170" s="15"/>
      <c r="J170" s="22"/>
      <c r="K170" s="22"/>
      <c r="L170" s="15"/>
      <c r="M170" s="15"/>
      <c r="N170" s="15"/>
      <c r="O170" s="15"/>
      <c r="P170" s="22"/>
      <c r="Q170" s="22"/>
      <c r="R170" s="22"/>
      <c r="S170" s="18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20"/>
    </row>
    <row r="171" spans="1:33" ht="15.75" customHeight="1" x14ac:dyDescent="0.2">
      <c r="A171" s="13"/>
      <c r="B171" s="13"/>
      <c r="C171" s="22"/>
      <c r="D171" s="15"/>
      <c r="E171" s="15"/>
      <c r="F171" s="14"/>
      <c r="G171" s="14"/>
      <c r="H171" s="15"/>
      <c r="I171" s="15"/>
      <c r="J171" s="22"/>
      <c r="K171" s="22"/>
      <c r="L171" s="15"/>
      <c r="M171" s="15"/>
      <c r="N171" s="15"/>
      <c r="O171" s="15"/>
      <c r="P171" s="22"/>
      <c r="Q171" s="22"/>
      <c r="R171" s="22"/>
      <c r="S171" s="18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20"/>
    </row>
    <row r="172" spans="1:33" ht="15.75" customHeight="1" x14ac:dyDescent="0.2">
      <c r="A172" s="13"/>
      <c r="B172" s="13"/>
      <c r="C172" s="22"/>
      <c r="D172" s="15"/>
      <c r="E172" s="15"/>
      <c r="F172" s="14"/>
      <c r="G172" s="14"/>
      <c r="H172" s="15"/>
      <c r="I172" s="15"/>
      <c r="J172" s="22"/>
      <c r="K172" s="22"/>
      <c r="L172" s="15"/>
      <c r="M172" s="15"/>
      <c r="N172" s="15"/>
      <c r="O172" s="15"/>
      <c r="P172" s="22"/>
      <c r="Q172" s="22"/>
      <c r="R172" s="22"/>
      <c r="S172" s="18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20"/>
    </row>
    <row r="173" spans="1:33" ht="15.75" customHeight="1" x14ac:dyDescent="0.2">
      <c r="A173" s="13"/>
      <c r="B173" s="13"/>
      <c r="C173" s="22"/>
      <c r="D173" s="15"/>
      <c r="E173" s="15"/>
      <c r="F173" s="14"/>
      <c r="G173" s="14"/>
      <c r="H173" s="15"/>
      <c r="I173" s="15"/>
      <c r="J173" s="22"/>
      <c r="K173" s="22"/>
      <c r="L173" s="15"/>
      <c r="M173" s="15"/>
      <c r="N173" s="15"/>
      <c r="O173" s="15"/>
      <c r="P173" s="22"/>
      <c r="Q173" s="22"/>
      <c r="R173" s="22"/>
      <c r="S173" s="18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20"/>
    </row>
    <row r="174" spans="1:33" ht="15.75" customHeight="1" x14ac:dyDescent="0.2">
      <c r="A174" s="13"/>
      <c r="B174" s="13"/>
      <c r="C174" s="22"/>
      <c r="D174" s="15"/>
      <c r="E174" s="15"/>
      <c r="F174" s="14"/>
      <c r="G174" s="14"/>
      <c r="H174" s="15"/>
      <c r="I174" s="15"/>
      <c r="J174" s="22"/>
      <c r="K174" s="22"/>
      <c r="L174" s="15"/>
      <c r="M174" s="15"/>
      <c r="N174" s="15"/>
      <c r="O174" s="15"/>
      <c r="P174" s="22"/>
      <c r="Q174" s="22"/>
      <c r="R174" s="22"/>
      <c r="S174" s="18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20"/>
    </row>
    <row r="175" spans="1:33" ht="15.75" customHeight="1" x14ac:dyDescent="0.2">
      <c r="A175" s="13"/>
      <c r="B175" s="13"/>
      <c r="C175" s="22"/>
      <c r="D175" s="15"/>
      <c r="E175" s="15"/>
      <c r="F175" s="14"/>
      <c r="G175" s="14"/>
      <c r="H175" s="15"/>
      <c r="I175" s="15"/>
      <c r="J175" s="22"/>
      <c r="K175" s="22"/>
      <c r="L175" s="15"/>
      <c r="M175" s="15"/>
      <c r="N175" s="15"/>
      <c r="O175" s="15"/>
      <c r="P175" s="22"/>
      <c r="Q175" s="22"/>
      <c r="R175" s="22"/>
      <c r="S175" s="18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20"/>
    </row>
    <row r="176" spans="1:33" ht="15.75" customHeight="1" x14ac:dyDescent="0.2">
      <c r="A176" s="13"/>
      <c r="B176" s="13"/>
      <c r="C176" s="22"/>
      <c r="D176" s="15"/>
      <c r="E176" s="15"/>
      <c r="F176" s="14"/>
      <c r="G176" s="14"/>
      <c r="H176" s="15"/>
      <c r="I176" s="15"/>
      <c r="J176" s="22"/>
      <c r="K176" s="22"/>
      <c r="L176" s="15"/>
      <c r="M176" s="15"/>
      <c r="N176" s="15"/>
      <c r="O176" s="15"/>
      <c r="P176" s="22"/>
      <c r="Q176" s="22"/>
      <c r="R176" s="22"/>
      <c r="S176" s="18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20"/>
    </row>
    <row r="177" spans="1:33" ht="15.75" customHeight="1" x14ac:dyDescent="0.2">
      <c r="A177" s="13"/>
      <c r="B177" s="13"/>
      <c r="C177" s="22"/>
      <c r="D177" s="15"/>
      <c r="E177" s="15"/>
      <c r="F177" s="14"/>
      <c r="G177" s="14"/>
      <c r="H177" s="15"/>
      <c r="I177" s="15"/>
      <c r="J177" s="22"/>
      <c r="K177" s="22"/>
      <c r="L177" s="15"/>
      <c r="M177" s="15"/>
      <c r="N177" s="15"/>
      <c r="O177" s="15"/>
      <c r="P177" s="22"/>
      <c r="Q177" s="22"/>
      <c r="R177" s="22"/>
      <c r="S177" s="18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20"/>
    </row>
    <row r="178" spans="1:33" ht="15.75" customHeight="1" x14ac:dyDescent="0.2">
      <c r="A178" s="13"/>
      <c r="B178" s="13"/>
      <c r="C178" s="22"/>
      <c r="D178" s="15"/>
      <c r="E178" s="15"/>
      <c r="F178" s="14"/>
      <c r="G178" s="14"/>
      <c r="H178" s="15"/>
      <c r="I178" s="15"/>
      <c r="J178" s="22"/>
      <c r="K178" s="22"/>
      <c r="L178" s="15"/>
      <c r="M178" s="15"/>
      <c r="N178" s="15"/>
      <c r="O178" s="15"/>
      <c r="P178" s="22"/>
      <c r="Q178" s="22"/>
      <c r="R178" s="22"/>
      <c r="S178" s="18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20"/>
    </row>
    <row r="179" spans="1:33" ht="15.75" customHeight="1" x14ac:dyDescent="0.2">
      <c r="A179" s="13"/>
      <c r="B179" s="13"/>
      <c r="C179" s="22"/>
      <c r="D179" s="15"/>
      <c r="E179" s="15"/>
      <c r="F179" s="14"/>
      <c r="G179" s="14"/>
      <c r="H179" s="15"/>
      <c r="I179" s="15"/>
      <c r="J179" s="22"/>
      <c r="K179" s="22"/>
      <c r="L179" s="15"/>
      <c r="M179" s="15"/>
      <c r="N179" s="15"/>
      <c r="O179" s="15"/>
      <c r="P179" s="22"/>
      <c r="Q179" s="22"/>
      <c r="R179" s="22"/>
      <c r="S179" s="18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20"/>
    </row>
    <row r="180" spans="1:33" ht="15.75" customHeight="1" x14ac:dyDescent="0.2">
      <c r="A180" s="13"/>
      <c r="B180" s="13"/>
      <c r="C180" s="22"/>
      <c r="D180" s="15"/>
      <c r="E180" s="15"/>
      <c r="F180" s="14"/>
      <c r="G180" s="14"/>
      <c r="H180" s="15"/>
      <c r="I180" s="15"/>
      <c r="J180" s="22"/>
      <c r="K180" s="22"/>
      <c r="L180" s="15"/>
      <c r="M180" s="15"/>
      <c r="N180" s="15"/>
      <c r="O180" s="15"/>
      <c r="P180" s="22"/>
      <c r="Q180" s="22"/>
      <c r="R180" s="22"/>
      <c r="S180" s="18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20"/>
    </row>
    <row r="181" spans="1:33" ht="15.75" customHeight="1" x14ac:dyDescent="0.2">
      <c r="A181" s="13"/>
      <c r="B181" s="13"/>
      <c r="C181" s="22"/>
      <c r="D181" s="15"/>
      <c r="E181" s="15"/>
      <c r="F181" s="14"/>
      <c r="G181" s="14"/>
      <c r="H181" s="15"/>
      <c r="I181" s="15"/>
      <c r="J181" s="22"/>
      <c r="K181" s="22"/>
      <c r="L181" s="15"/>
      <c r="M181" s="15"/>
      <c r="N181" s="15"/>
      <c r="O181" s="15"/>
      <c r="P181" s="22"/>
      <c r="Q181" s="22"/>
      <c r="R181" s="22"/>
      <c r="S181" s="18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20"/>
    </row>
    <row r="182" spans="1:33" ht="15.75" customHeight="1" x14ac:dyDescent="0.2">
      <c r="A182" s="13"/>
      <c r="B182" s="13"/>
      <c r="C182" s="22"/>
      <c r="D182" s="15"/>
      <c r="E182" s="15"/>
      <c r="F182" s="14"/>
      <c r="G182" s="14"/>
      <c r="H182" s="15"/>
      <c r="I182" s="15"/>
      <c r="J182" s="22"/>
      <c r="K182" s="22"/>
      <c r="L182" s="15"/>
      <c r="M182" s="15"/>
      <c r="N182" s="15"/>
      <c r="O182" s="15"/>
      <c r="P182" s="22"/>
      <c r="Q182" s="22"/>
      <c r="R182" s="22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20"/>
    </row>
    <row r="183" spans="1:33" ht="15.75" customHeight="1" x14ac:dyDescent="0.2">
      <c r="A183" s="13"/>
      <c r="B183" s="13"/>
      <c r="C183" s="22"/>
      <c r="D183" s="15"/>
      <c r="E183" s="15"/>
      <c r="F183" s="14"/>
      <c r="G183" s="14"/>
      <c r="H183" s="15"/>
      <c r="I183" s="15"/>
      <c r="J183" s="22"/>
      <c r="K183" s="22"/>
      <c r="L183" s="15"/>
      <c r="M183" s="15"/>
      <c r="N183" s="15"/>
      <c r="O183" s="15"/>
      <c r="P183" s="22"/>
      <c r="Q183" s="22"/>
      <c r="R183" s="22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20"/>
    </row>
    <row r="184" spans="1:33" ht="15.75" customHeight="1" x14ac:dyDescent="0.2">
      <c r="A184" s="13"/>
      <c r="B184" s="13"/>
      <c r="C184" s="22"/>
      <c r="D184" s="15"/>
      <c r="E184" s="15"/>
      <c r="F184" s="14"/>
      <c r="G184" s="14"/>
      <c r="H184" s="15"/>
      <c r="I184" s="15"/>
      <c r="J184" s="22"/>
      <c r="K184" s="22"/>
      <c r="L184" s="15"/>
      <c r="M184" s="15"/>
      <c r="N184" s="15"/>
      <c r="O184" s="15"/>
      <c r="P184" s="22"/>
      <c r="Q184" s="22"/>
      <c r="R184" s="22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20"/>
    </row>
    <row r="185" spans="1:33" ht="15.75" customHeight="1" x14ac:dyDescent="0.2">
      <c r="A185" s="13"/>
      <c r="B185" s="13"/>
      <c r="C185" s="22"/>
      <c r="D185" s="15"/>
      <c r="E185" s="15"/>
      <c r="F185" s="14"/>
      <c r="G185" s="14"/>
      <c r="H185" s="15"/>
      <c r="I185" s="15"/>
      <c r="J185" s="22"/>
      <c r="K185" s="22"/>
      <c r="L185" s="15"/>
      <c r="M185" s="15"/>
      <c r="N185" s="15"/>
      <c r="O185" s="15"/>
      <c r="P185" s="22"/>
      <c r="Q185" s="22"/>
      <c r="R185" s="22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20"/>
    </row>
    <row r="186" spans="1:33" ht="15.75" customHeight="1" x14ac:dyDescent="0.2">
      <c r="A186" s="13"/>
      <c r="B186" s="13"/>
      <c r="C186" s="22"/>
      <c r="D186" s="15"/>
      <c r="E186" s="15"/>
      <c r="F186" s="14"/>
      <c r="G186" s="14"/>
      <c r="H186" s="15"/>
      <c r="I186" s="15"/>
      <c r="J186" s="22"/>
      <c r="K186" s="22"/>
      <c r="L186" s="15"/>
      <c r="M186" s="15"/>
      <c r="N186" s="15"/>
      <c r="O186" s="15"/>
      <c r="P186" s="22"/>
      <c r="Q186" s="22"/>
      <c r="R186" s="22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20"/>
    </row>
    <row r="187" spans="1:33" ht="15.75" customHeight="1" x14ac:dyDescent="0.2">
      <c r="A187" s="13"/>
      <c r="B187" s="13"/>
      <c r="C187" s="22"/>
      <c r="D187" s="15"/>
      <c r="E187" s="15"/>
      <c r="F187" s="14"/>
      <c r="G187" s="14"/>
      <c r="H187" s="15"/>
      <c r="I187" s="15"/>
      <c r="J187" s="22"/>
      <c r="K187" s="22"/>
      <c r="L187" s="15"/>
      <c r="M187" s="15"/>
      <c r="N187" s="15"/>
      <c r="O187" s="15"/>
      <c r="P187" s="22"/>
      <c r="Q187" s="22"/>
      <c r="R187" s="22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20"/>
    </row>
    <row r="188" spans="1:33" ht="15.75" customHeight="1" x14ac:dyDescent="0.2">
      <c r="A188" s="13"/>
      <c r="B188" s="13"/>
      <c r="C188" s="22"/>
      <c r="D188" s="15"/>
      <c r="E188" s="15"/>
      <c r="F188" s="14"/>
      <c r="G188" s="14"/>
      <c r="H188" s="15"/>
      <c r="I188" s="15"/>
      <c r="J188" s="22"/>
      <c r="K188" s="22"/>
      <c r="L188" s="15"/>
      <c r="M188" s="15"/>
      <c r="N188" s="15"/>
      <c r="O188" s="15"/>
      <c r="P188" s="22"/>
      <c r="Q188" s="22"/>
      <c r="R188" s="22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20"/>
    </row>
    <row r="189" spans="1:33" ht="15.75" customHeight="1" x14ac:dyDescent="0.2">
      <c r="A189" s="13"/>
      <c r="B189" s="13"/>
      <c r="C189" s="22"/>
      <c r="D189" s="15"/>
      <c r="E189" s="15"/>
      <c r="F189" s="14"/>
      <c r="G189" s="14"/>
      <c r="H189" s="15"/>
      <c r="I189" s="15"/>
      <c r="J189" s="22"/>
      <c r="K189" s="22"/>
      <c r="L189" s="15"/>
      <c r="M189" s="15"/>
      <c r="N189" s="15"/>
      <c r="O189" s="15"/>
      <c r="P189" s="22"/>
      <c r="Q189" s="22"/>
      <c r="R189" s="22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20"/>
    </row>
    <row r="190" spans="1:33" ht="15.75" customHeight="1" x14ac:dyDescent="0.2">
      <c r="A190" s="13"/>
      <c r="B190" s="13"/>
      <c r="C190" s="22"/>
      <c r="D190" s="15"/>
      <c r="E190" s="15"/>
      <c r="F190" s="14"/>
      <c r="G190" s="14"/>
      <c r="H190" s="15"/>
      <c r="I190" s="15"/>
      <c r="J190" s="22"/>
      <c r="K190" s="22"/>
      <c r="L190" s="15"/>
      <c r="M190" s="15"/>
      <c r="N190" s="15"/>
      <c r="O190" s="15"/>
      <c r="P190" s="22"/>
      <c r="Q190" s="22"/>
      <c r="R190" s="22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20"/>
    </row>
    <row r="191" spans="1:33" ht="15.75" customHeight="1" x14ac:dyDescent="0.2">
      <c r="A191" s="13"/>
      <c r="B191" s="13"/>
      <c r="C191" s="22"/>
      <c r="D191" s="15"/>
      <c r="E191" s="15"/>
      <c r="F191" s="14"/>
      <c r="G191" s="14"/>
      <c r="H191" s="15"/>
      <c r="I191" s="15"/>
      <c r="J191" s="22"/>
      <c r="K191" s="22"/>
      <c r="L191" s="15"/>
      <c r="M191" s="15"/>
      <c r="N191" s="15"/>
      <c r="O191" s="15"/>
      <c r="P191" s="22"/>
      <c r="Q191" s="22"/>
      <c r="R191" s="22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20"/>
    </row>
    <row r="192" spans="1:33" ht="15.75" customHeight="1" x14ac:dyDescent="0.2">
      <c r="A192" s="13"/>
      <c r="B192" s="13"/>
      <c r="C192" s="22"/>
      <c r="D192" s="15"/>
      <c r="E192" s="15"/>
      <c r="F192" s="14"/>
      <c r="G192" s="14"/>
      <c r="H192" s="15"/>
      <c r="I192" s="15"/>
      <c r="J192" s="22"/>
      <c r="K192" s="22"/>
      <c r="L192" s="15"/>
      <c r="M192" s="15"/>
      <c r="N192" s="15"/>
      <c r="O192" s="15"/>
      <c r="P192" s="22"/>
      <c r="Q192" s="22"/>
      <c r="R192" s="22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20"/>
    </row>
    <row r="193" spans="1:33" ht="15.75" customHeight="1" x14ac:dyDescent="0.2">
      <c r="A193" s="13"/>
      <c r="B193" s="13"/>
      <c r="C193" s="22"/>
      <c r="D193" s="15"/>
      <c r="E193" s="15"/>
      <c r="F193" s="14"/>
      <c r="G193" s="14"/>
      <c r="H193" s="15"/>
      <c r="I193" s="15"/>
      <c r="J193" s="22"/>
      <c r="K193" s="22"/>
      <c r="L193" s="15"/>
      <c r="M193" s="15"/>
      <c r="N193" s="15"/>
      <c r="O193" s="15"/>
      <c r="P193" s="22"/>
      <c r="Q193" s="22"/>
      <c r="R193" s="22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20"/>
    </row>
    <row r="194" spans="1:33" ht="15.75" customHeight="1" x14ac:dyDescent="0.2">
      <c r="A194" s="13"/>
      <c r="B194" s="13"/>
      <c r="C194" s="22"/>
      <c r="D194" s="15"/>
      <c r="E194" s="15"/>
      <c r="F194" s="14"/>
      <c r="G194" s="14"/>
      <c r="H194" s="15"/>
      <c r="I194" s="15"/>
      <c r="J194" s="22"/>
      <c r="K194" s="22"/>
      <c r="L194" s="15"/>
      <c r="M194" s="15"/>
      <c r="N194" s="15"/>
      <c r="O194" s="15"/>
      <c r="P194" s="22"/>
      <c r="Q194" s="22"/>
      <c r="R194" s="22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20"/>
    </row>
    <row r="195" spans="1:33" ht="15.75" customHeight="1" x14ac:dyDescent="0.2">
      <c r="C195" s="22"/>
      <c r="D195" s="15"/>
      <c r="E195" s="15"/>
      <c r="F195" s="14"/>
      <c r="G195" s="14"/>
      <c r="H195" s="15"/>
      <c r="I195" s="15"/>
      <c r="J195" s="22"/>
      <c r="K195" s="22"/>
      <c r="L195" s="15"/>
      <c r="M195" s="15"/>
      <c r="N195" s="15"/>
      <c r="O195" s="15"/>
      <c r="P195" s="22"/>
      <c r="Q195" s="22"/>
      <c r="R195" s="22"/>
      <c r="AG195" s="20"/>
    </row>
    <row r="196" spans="1:33" ht="15.75" customHeight="1" x14ac:dyDescent="0.2">
      <c r="C196" s="22"/>
      <c r="D196" s="15"/>
      <c r="E196" s="15"/>
      <c r="F196" s="14"/>
      <c r="G196" s="14"/>
      <c r="H196" s="15"/>
      <c r="I196" s="15"/>
      <c r="J196" s="22"/>
      <c r="K196" s="22"/>
      <c r="L196" s="15"/>
      <c r="M196" s="15"/>
      <c r="N196" s="15"/>
      <c r="O196" s="15"/>
      <c r="P196" s="22"/>
      <c r="Q196" s="22"/>
      <c r="R196" s="22"/>
      <c r="AG196" s="20"/>
    </row>
    <row r="197" spans="1:33" ht="15.75" customHeight="1" x14ac:dyDescent="0.2">
      <c r="C197" s="22"/>
      <c r="D197" s="22"/>
      <c r="E197" s="22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</row>
    <row r="198" spans="1:33" ht="15.75" customHeight="1" x14ac:dyDescent="0.2">
      <c r="C198" s="22"/>
      <c r="D198" s="22"/>
      <c r="E198" s="22"/>
      <c r="F198" s="22"/>
      <c r="G198" s="22"/>
      <c r="H198" s="22"/>
      <c r="I198" s="22"/>
      <c r="J198" s="22"/>
      <c r="K198" s="22"/>
      <c r="L198" s="22"/>
      <c r="M198" s="22"/>
      <c r="N198" s="22"/>
      <c r="O198" s="22"/>
      <c r="P198" s="22"/>
      <c r="Q198" s="22"/>
      <c r="R198" s="22"/>
    </row>
    <row r="199" spans="1:33" ht="15.75" customHeight="1" x14ac:dyDescent="0.2">
      <c r="C199" s="22"/>
      <c r="D199" s="22"/>
      <c r="E199" s="22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</row>
    <row r="200" spans="1:33" ht="15.75" customHeight="1" x14ac:dyDescent="0.2">
      <c r="C200" s="22"/>
      <c r="D200" s="22"/>
      <c r="E200" s="22"/>
      <c r="F200" s="22"/>
      <c r="G200" s="22"/>
      <c r="H200" s="22"/>
      <c r="I200" s="22"/>
      <c r="J200" s="22"/>
      <c r="K200" s="22"/>
      <c r="L200" s="22"/>
      <c r="M200" s="22"/>
      <c r="N200" s="22"/>
      <c r="O200" s="22"/>
      <c r="P200" s="22"/>
      <c r="Q200" s="22"/>
      <c r="R200" s="22"/>
    </row>
    <row r="201" spans="1:33" ht="15.75" customHeight="1" x14ac:dyDescent="0.2">
      <c r="C201" s="22"/>
      <c r="D201" s="22"/>
      <c r="E201" s="22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</row>
    <row r="202" spans="1:33" ht="15.75" customHeight="1" x14ac:dyDescent="0.2">
      <c r="C202" s="22"/>
      <c r="D202" s="22"/>
      <c r="E202" s="22"/>
      <c r="F202" s="22"/>
      <c r="G202" s="22"/>
      <c r="H202" s="22"/>
      <c r="I202" s="22"/>
      <c r="J202" s="22"/>
      <c r="K202" s="22"/>
      <c r="L202" s="22"/>
      <c r="M202" s="22"/>
      <c r="N202" s="22"/>
      <c r="O202" s="22"/>
      <c r="P202" s="22"/>
      <c r="Q202" s="22"/>
      <c r="R202" s="22"/>
    </row>
    <row r="203" spans="1:33" ht="15.75" customHeight="1" x14ac:dyDescent="0.2">
      <c r="C203" s="22"/>
      <c r="D203" s="22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</row>
    <row r="204" spans="1:33" ht="15.75" customHeight="1" x14ac:dyDescent="0.2">
      <c r="C204" s="22"/>
      <c r="D204" s="22"/>
      <c r="E204" s="22"/>
      <c r="F204" s="22"/>
      <c r="G204" s="22"/>
      <c r="H204" s="22"/>
      <c r="I204" s="22"/>
      <c r="J204" s="22"/>
      <c r="K204" s="22"/>
      <c r="L204" s="22"/>
      <c r="M204" s="22"/>
      <c r="N204" s="22"/>
      <c r="O204" s="22"/>
      <c r="P204" s="22"/>
      <c r="Q204" s="22"/>
      <c r="R204" s="22"/>
    </row>
    <row r="205" spans="1:33" ht="15.75" customHeight="1" x14ac:dyDescent="0.2">
      <c r="C205" s="22"/>
      <c r="D205" s="22"/>
      <c r="E205" s="22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</row>
    <row r="206" spans="1:33" ht="15.75" customHeight="1" x14ac:dyDescent="0.2">
      <c r="C206" s="22"/>
      <c r="D206" s="22"/>
      <c r="E206" s="22"/>
      <c r="F206" s="22"/>
      <c r="G206" s="22"/>
      <c r="H206" s="22"/>
      <c r="I206" s="22"/>
      <c r="J206" s="22"/>
      <c r="K206" s="22"/>
      <c r="L206" s="22"/>
      <c r="M206" s="22"/>
      <c r="N206" s="22"/>
      <c r="O206" s="22"/>
      <c r="P206" s="22"/>
      <c r="Q206" s="22"/>
      <c r="R206" s="22"/>
    </row>
    <row r="207" spans="1:33" ht="15.75" customHeight="1" x14ac:dyDescent="0.2">
      <c r="C207" s="22"/>
      <c r="D207" s="22"/>
      <c r="E207" s="22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</row>
    <row r="208" spans="1:33" ht="15.75" customHeight="1" x14ac:dyDescent="0.2">
      <c r="C208" s="22"/>
      <c r="D208" s="22"/>
      <c r="E208" s="22"/>
      <c r="F208" s="22"/>
      <c r="G208" s="22"/>
      <c r="H208" s="22"/>
      <c r="I208" s="22"/>
      <c r="J208" s="22"/>
      <c r="K208" s="22"/>
      <c r="L208" s="22"/>
      <c r="M208" s="22"/>
      <c r="N208" s="22"/>
      <c r="O208" s="22"/>
      <c r="P208" s="22"/>
      <c r="Q208" s="22"/>
      <c r="R208" s="22"/>
    </row>
    <row r="209" spans="3:18" ht="15.75" customHeight="1" x14ac:dyDescent="0.2">
      <c r="C209" s="22"/>
      <c r="D209" s="22"/>
      <c r="E209" s="22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</row>
    <row r="210" spans="3:18" ht="15.75" customHeight="1" x14ac:dyDescent="0.2">
      <c r="C210" s="22"/>
      <c r="D210" s="22"/>
      <c r="E210" s="22"/>
      <c r="F210" s="22"/>
      <c r="G210" s="22"/>
      <c r="H210" s="22"/>
      <c r="I210" s="22"/>
      <c r="J210" s="22"/>
      <c r="K210" s="22"/>
      <c r="L210" s="22"/>
      <c r="M210" s="22"/>
      <c r="N210" s="22"/>
      <c r="O210" s="22"/>
      <c r="P210" s="22"/>
      <c r="Q210" s="22"/>
      <c r="R210" s="22"/>
    </row>
    <row r="211" spans="3:18" ht="15.75" customHeight="1" x14ac:dyDescent="0.2">
      <c r="C211" s="22"/>
      <c r="D211" s="22"/>
      <c r="E211" s="22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</row>
    <row r="212" spans="3:18" ht="15.75" customHeight="1" x14ac:dyDescent="0.2">
      <c r="C212" s="22"/>
      <c r="D212" s="22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  <c r="R212" s="22"/>
    </row>
    <row r="213" spans="3:18" ht="15.75" customHeight="1" x14ac:dyDescent="0.2">
      <c r="C213" s="22"/>
      <c r="D213" s="22"/>
      <c r="E213" s="22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</row>
    <row r="214" spans="3:18" ht="15.75" customHeight="1" x14ac:dyDescent="0.2">
      <c r="C214" s="22"/>
      <c r="D214" s="22"/>
      <c r="E214" s="22"/>
      <c r="F214" s="22"/>
      <c r="G214" s="22"/>
      <c r="H214" s="22"/>
      <c r="I214" s="22"/>
      <c r="J214" s="22"/>
      <c r="K214" s="22"/>
      <c r="L214" s="22"/>
      <c r="M214" s="22"/>
      <c r="N214" s="22"/>
      <c r="O214" s="22"/>
      <c r="P214" s="22"/>
      <c r="Q214" s="22"/>
      <c r="R214" s="22"/>
    </row>
    <row r="215" spans="3:18" ht="15.75" customHeight="1" x14ac:dyDescent="0.2">
      <c r="C215" s="22"/>
      <c r="D215" s="22"/>
      <c r="E215" s="22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</row>
    <row r="216" spans="3:18" ht="15.75" customHeight="1" x14ac:dyDescent="0.2">
      <c r="C216" s="22"/>
      <c r="D216" s="22"/>
      <c r="E216" s="22"/>
      <c r="F216" s="22"/>
      <c r="G216" s="22"/>
      <c r="H216" s="22"/>
      <c r="I216" s="22"/>
      <c r="J216" s="22"/>
      <c r="K216" s="22"/>
      <c r="L216" s="22"/>
      <c r="M216" s="22"/>
      <c r="N216" s="22"/>
      <c r="O216" s="22"/>
      <c r="P216" s="22"/>
      <c r="Q216" s="22"/>
      <c r="R216" s="22"/>
    </row>
    <row r="217" spans="3:18" ht="15.75" customHeight="1" x14ac:dyDescent="0.2">
      <c r="C217" s="22"/>
      <c r="D217" s="22"/>
      <c r="E217" s="22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</row>
    <row r="218" spans="3:18" ht="15.75" customHeight="1" x14ac:dyDescent="0.2">
      <c r="C218" s="22"/>
      <c r="D218" s="22"/>
      <c r="E218" s="22"/>
      <c r="F218" s="22"/>
      <c r="G218" s="22"/>
      <c r="H218" s="22"/>
      <c r="I218" s="22"/>
      <c r="J218" s="22"/>
      <c r="K218" s="22"/>
      <c r="L218" s="22"/>
      <c r="M218" s="22"/>
      <c r="N218" s="22"/>
      <c r="O218" s="22"/>
      <c r="P218" s="22"/>
      <c r="Q218" s="22"/>
      <c r="R218" s="22"/>
    </row>
    <row r="219" spans="3:18" ht="15.75" customHeight="1" x14ac:dyDescent="0.2">
      <c r="C219" s="22"/>
      <c r="D219" s="22"/>
      <c r="E219" s="22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</row>
    <row r="220" spans="3:18" ht="15.75" customHeight="1" x14ac:dyDescent="0.2">
      <c r="C220" s="22"/>
      <c r="D220" s="22"/>
      <c r="E220" s="22"/>
      <c r="F220" s="22"/>
      <c r="G220" s="22"/>
      <c r="H220" s="22"/>
      <c r="I220" s="22"/>
      <c r="J220" s="22"/>
      <c r="K220" s="22"/>
      <c r="L220" s="22"/>
      <c r="M220" s="22"/>
      <c r="N220" s="22"/>
      <c r="O220" s="22"/>
      <c r="P220" s="22"/>
      <c r="Q220" s="22"/>
      <c r="R220" s="22"/>
    </row>
    <row r="221" spans="3:18" ht="15.75" customHeight="1" x14ac:dyDescent="0.15"/>
    <row r="222" spans="3:18" ht="15.75" customHeight="1" x14ac:dyDescent="0.15"/>
    <row r="223" spans="3:18" ht="15.75" customHeight="1" x14ac:dyDescent="0.15"/>
    <row r="224" spans="3:18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AG1000"/>
  <sheetViews>
    <sheetView tabSelected="1" workbookViewId="0">
      <pane xSplit="2" ySplit="3" topLeftCell="C4" activePane="bottomRight" state="frozen"/>
      <selection activeCell="C4" sqref="C4:XFD31"/>
      <selection pane="topRight" activeCell="C4" sqref="C4:XFD31"/>
      <selection pane="bottomLeft" activeCell="C4" sqref="C4:XFD31"/>
      <selection pane="bottomRight" activeCell="C4" sqref="C4:XFD31"/>
    </sheetView>
  </sheetViews>
  <sheetFormatPr baseColWidth="10" defaultColWidth="14.5" defaultRowHeight="15" customHeight="1" x14ac:dyDescent="0.15"/>
  <cols>
    <col min="1" max="1" width="14.83203125" customWidth="1"/>
    <col min="2" max="2" width="23.832031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6.83203125" customWidth="1"/>
    <col min="16" max="16" width="11" customWidth="1"/>
    <col min="17" max="18" width="8.5" customWidth="1"/>
    <col min="19" max="19" width="8.33203125" customWidth="1"/>
    <col min="20" max="20" width="11.5" customWidth="1"/>
    <col min="21" max="21" width="13.33203125" customWidth="1"/>
    <col min="22" max="22" width="13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29" t="str">
        <f ca="1">IFERROR(__xludf.DUMMYFUNCTION("IFERROR(VLOOKUP(B2,IMPORTRANGE(""https://docs.google.com/spreadsheets/d/1x0DhHglkXKoEBOD2MBsuK_EyIr1ouxD2ftIpqOYFa-k/edit?usp=sharing"",""OllieShops-SKU-Specific Info!B1:BJ7000""),4,FALSE),"""")"),"Oil Rubbed Bronze Kitchen Cabinet Knobs - Round Ringed Drawer Handles - 25 Pack of Kitchen Cabinet Hardware")</f>
        <v>Oil Rubbed Bronze Kitchen Cabinet Knobs - Round Ringed Drawer Handles - 25 Pack of Kitchen Cabinet Hardware</v>
      </c>
      <c r="B1" s="30"/>
      <c r="C1" s="31" t="s">
        <v>0</v>
      </c>
      <c r="D1" s="33" t="s">
        <v>1</v>
      </c>
      <c r="E1" s="33" t="s">
        <v>2</v>
      </c>
      <c r="F1" s="35" t="s">
        <v>3</v>
      </c>
      <c r="G1" s="35" t="s">
        <v>4</v>
      </c>
      <c r="H1" s="36" t="s">
        <v>5</v>
      </c>
      <c r="I1" s="33" t="s">
        <v>6</v>
      </c>
      <c r="J1" s="33" t="s">
        <v>7</v>
      </c>
      <c r="K1" s="33" t="s">
        <v>8</v>
      </c>
      <c r="L1" s="33" t="s">
        <v>9</v>
      </c>
      <c r="M1" s="40" t="s">
        <v>10</v>
      </c>
      <c r="N1" s="41" t="s">
        <v>11</v>
      </c>
      <c r="O1" s="33" t="s">
        <v>12</v>
      </c>
      <c r="P1" s="33" t="s">
        <v>13</v>
      </c>
      <c r="Q1" s="33" t="s">
        <v>14</v>
      </c>
      <c r="R1" s="33" t="s">
        <v>15</v>
      </c>
      <c r="S1" s="47" t="s">
        <v>16</v>
      </c>
      <c r="T1" s="42" t="s">
        <v>17</v>
      </c>
      <c r="U1" s="42" t="s">
        <v>18</v>
      </c>
      <c r="V1" s="42" t="s">
        <v>19</v>
      </c>
      <c r="W1" s="42" t="s">
        <v>20</v>
      </c>
      <c r="X1" s="42" t="s">
        <v>21</v>
      </c>
      <c r="Y1" s="42" t="s">
        <v>22</v>
      </c>
      <c r="Z1" s="42" t="s">
        <v>23</v>
      </c>
      <c r="AA1" s="42" t="s">
        <v>24</v>
      </c>
      <c r="AB1" s="42" t="s">
        <v>25</v>
      </c>
      <c r="AC1" s="42" t="s">
        <v>26</v>
      </c>
      <c r="AD1" s="44" t="s">
        <v>27</v>
      </c>
      <c r="AE1" s="45" t="s">
        <v>28</v>
      </c>
      <c r="AF1" s="46" t="s">
        <v>29</v>
      </c>
      <c r="AG1" s="45" t="s">
        <v>30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IFERROR(__xludf.DUMMYFUNCTION("IFERROR(VLOOKUP(B2,IMPORTRANGE(""https://docs.google.com/spreadsheets/d/1x0DhHglkXKoEBOD2MBsuK_EyIr1ouxD2ftIpqOYFa-k/edit?usp=sharing"",""OllieShops-SKU-Specific Info!B1:BJ7000""),3,FALSE),"""")"),"B07PPV6HVJ")</f>
        <v>B07PPV6HVJ</v>
      </c>
      <c r="B2" s="3" t="s">
        <v>142</v>
      </c>
      <c r="C2" s="32"/>
      <c r="D2" s="34"/>
      <c r="E2" s="32"/>
      <c r="F2" s="34"/>
      <c r="G2" s="34"/>
      <c r="H2" s="37"/>
      <c r="I2" s="34"/>
      <c r="J2" s="34"/>
      <c r="K2" s="37"/>
      <c r="L2" s="37"/>
      <c r="M2" s="37"/>
      <c r="N2" s="34"/>
      <c r="O2" s="34"/>
      <c r="P2" s="32"/>
      <c r="Q2" s="34"/>
      <c r="R2" s="34"/>
      <c r="S2" s="30"/>
      <c r="T2" s="30"/>
      <c r="U2" s="43"/>
      <c r="V2" s="43"/>
      <c r="W2" s="30"/>
      <c r="X2" s="30"/>
      <c r="Y2" s="30"/>
      <c r="Z2" s="30"/>
      <c r="AA2" s="43"/>
      <c r="AB2" s="43"/>
      <c r="AC2" s="43"/>
      <c r="AD2" s="43"/>
      <c r="AE2" s="30"/>
      <c r="AF2" s="30"/>
      <c r="AG2" s="30"/>
    </row>
    <row r="3" spans="1:33" ht="16" x14ac:dyDescent="0.15">
      <c r="A3" s="38" t="s">
        <v>32</v>
      </c>
      <c r="B3" s="39"/>
      <c r="C3" s="4">
        <f ca="1">((AE31+AF31)/0.85)*-1</f>
        <v>19.792553724999998</v>
      </c>
      <c r="D3" s="5">
        <f>SUM(D4:D99763)</f>
        <v>14</v>
      </c>
      <c r="E3" s="5"/>
      <c r="F3" s="6">
        <f t="shared" ref="F3:G3" si="0">SUM(F4:F99763)</f>
        <v>471.86</v>
      </c>
      <c r="G3" s="6">
        <f t="shared" si="0"/>
        <v>0</v>
      </c>
      <c r="H3" s="7">
        <f>G3/F3*-1</f>
        <v>0</v>
      </c>
      <c r="I3" s="8">
        <f ca="1">J3/F3</f>
        <v>0.3476535698094303</v>
      </c>
      <c r="J3" s="6">
        <f ca="1">SUM(J4:J99763)</f>
        <v>164.04381345027778</v>
      </c>
      <c r="K3" s="6">
        <f ca="1">J3/D3</f>
        <v>11.717415246448413</v>
      </c>
      <c r="L3" s="5"/>
      <c r="M3" s="9"/>
      <c r="N3" s="10"/>
      <c r="O3" s="5" t="str">
        <f ca="1">IFERROR(__xludf.DUMMYFUNCTION("IFERROR(VLOOKUP(B2,IMPORTRANGE(""https://docs.google.com/spreadsheets/d/1owCo6kL_VFQ5nPTdNogErmCBLjNiktT1m3SzTrxu3R0/edit#gid=2146806407"",""Ollie Shops - Compiled!b1:g5000""),2,FALSE),"""")"),"")</f>
        <v/>
      </c>
      <c r="P3" s="5"/>
      <c r="Q3" s="11"/>
      <c r="R3" s="11"/>
      <c r="S3" s="23"/>
      <c r="T3" s="10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10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10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5">
        <f>SUM(W4:W99763)</f>
        <v>0</v>
      </c>
      <c r="X3" s="7">
        <f>AVERAGE(X4:X99763)</f>
        <v>0</v>
      </c>
      <c r="Y3" s="6">
        <f>ROUND(AVERAGE(Y4:Y99763),2)</f>
        <v>0</v>
      </c>
      <c r="Z3" s="5"/>
      <c r="AA3" s="5"/>
      <c r="AB3" s="5"/>
      <c r="AC3" s="5"/>
      <c r="AD3" s="5"/>
      <c r="AE3" s="12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Info!B2:BZ7000""),36,false)),"""")*-1"),-11.14367066625)</f>
        <v>-11.143670666249999</v>
      </c>
      <c r="AG3" s="6">
        <f>SUM(AG4:AG99763)</f>
        <v>0</v>
      </c>
    </row>
    <row r="4" spans="1:33" s="52" customFormat="1" ht="15.75" hidden="1" customHeight="1" x14ac:dyDescent="0.2">
      <c r="A4" s="13" t="s">
        <v>33</v>
      </c>
      <c r="B4" s="13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48"/>
      <c r="T4" s="48"/>
      <c r="U4" s="49"/>
      <c r="V4" s="54"/>
      <c r="W4" s="48"/>
      <c r="X4" s="48"/>
      <c r="Y4" s="48"/>
      <c r="Z4" s="48"/>
      <c r="AA4" s="48"/>
      <c r="AB4" s="51"/>
      <c r="AC4" s="48"/>
      <c r="AD4" s="48"/>
      <c r="AE4" s="48"/>
      <c r="AF4" s="48"/>
      <c r="AG4" s="48"/>
    </row>
    <row r="5" spans="1:33" s="52" customFormat="1" ht="15.75" hidden="1" customHeight="1" x14ac:dyDescent="0.2">
      <c r="A5" s="13" t="s">
        <v>34</v>
      </c>
      <c r="B5" s="13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48"/>
      <c r="T5" s="48"/>
      <c r="U5" s="49"/>
      <c r="V5" s="54"/>
      <c r="W5" s="48"/>
      <c r="X5" s="48"/>
      <c r="Y5" s="48"/>
      <c r="Z5" s="48"/>
      <c r="AA5" s="48"/>
      <c r="AB5" s="51"/>
      <c r="AC5" s="48"/>
      <c r="AD5" s="48"/>
      <c r="AE5" s="48"/>
      <c r="AF5" s="48"/>
      <c r="AG5" s="48"/>
    </row>
    <row r="6" spans="1:33" s="52" customFormat="1" ht="15.75" hidden="1" customHeight="1" x14ac:dyDescent="0.2">
      <c r="A6" s="13" t="s">
        <v>35</v>
      </c>
      <c r="B6" s="13"/>
      <c r="C6" s="17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48"/>
      <c r="T6" s="48"/>
      <c r="U6" s="49"/>
      <c r="V6" s="54"/>
      <c r="W6" s="48"/>
      <c r="X6" s="48"/>
      <c r="Y6" s="48"/>
      <c r="Z6" s="48"/>
      <c r="AA6" s="48"/>
      <c r="AB6" s="51"/>
      <c r="AC6" s="48"/>
      <c r="AD6" s="48"/>
      <c r="AE6" s="48"/>
      <c r="AF6" s="48"/>
      <c r="AG6" s="48"/>
    </row>
    <row r="7" spans="1:33" s="52" customFormat="1" ht="15.75" hidden="1" customHeight="1" x14ac:dyDescent="0.2">
      <c r="A7" s="13" t="s">
        <v>36</v>
      </c>
      <c r="B7" s="13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48"/>
      <c r="T7" s="48"/>
      <c r="U7" s="49"/>
      <c r="V7" s="54"/>
      <c r="W7" s="48"/>
      <c r="X7" s="48"/>
      <c r="Y7" s="48"/>
      <c r="Z7" s="48"/>
      <c r="AA7" s="48"/>
      <c r="AB7" s="51"/>
      <c r="AC7" s="48"/>
      <c r="AD7" s="48"/>
      <c r="AE7" s="48"/>
      <c r="AF7" s="48"/>
      <c r="AG7" s="48"/>
    </row>
    <row r="8" spans="1:33" s="52" customFormat="1" ht="15.75" hidden="1" customHeight="1" x14ac:dyDescent="0.2">
      <c r="A8" s="13" t="s">
        <v>37</v>
      </c>
      <c r="B8" s="13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48"/>
      <c r="T8" s="48"/>
      <c r="U8" s="49"/>
      <c r="V8" s="54"/>
      <c r="W8" s="48"/>
      <c r="X8" s="48"/>
      <c r="Y8" s="48"/>
      <c r="Z8" s="48"/>
      <c r="AA8" s="48"/>
      <c r="AB8" s="51"/>
      <c r="AC8" s="48"/>
      <c r="AD8" s="48"/>
      <c r="AE8" s="48"/>
      <c r="AF8" s="48"/>
      <c r="AG8" s="48"/>
    </row>
    <row r="9" spans="1:33" s="52" customFormat="1" ht="15.75" hidden="1" customHeight="1" x14ac:dyDescent="0.2">
      <c r="A9" s="13" t="s">
        <v>38</v>
      </c>
      <c r="B9" s="13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48"/>
      <c r="T9" s="48"/>
      <c r="U9" s="49"/>
      <c r="V9" s="54"/>
      <c r="W9" s="48"/>
      <c r="X9" s="48"/>
      <c r="Y9" s="48"/>
      <c r="Z9" s="48"/>
      <c r="AA9" s="48"/>
      <c r="AB9" s="51"/>
      <c r="AC9" s="48"/>
      <c r="AD9" s="48"/>
      <c r="AE9" s="48"/>
      <c r="AF9" s="48"/>
      <c r="AG9" s="48"/>
    </row>
    <row r="10" spans="1:33" s="52" customFormat="1" ht="15.75" hidden="1" customHeight="1" x14ac:dyDescent="0.2">
      <c r="A10" s="13" t="s">
        <v>39</v>
      </c>
      <c r="B10" s="13"/>
      <c r="C10" s="17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48"/>
      <c r="T10" s="48"/>
      <c r="U10" s="49"/>
      <c r="V10" s="54"/>
      <c r="W10" s="48"/>
      <c r="X10" s="48"/>
      <c r="Y10" s="48"/>
      <c r="Z10" s="48"/>
      <c r="AA10" s="48"/>
      <c r="AB10" s="51"/>
      <c r="AC10" s="48"/>
      <c r="AD10" s="48"/>
      <c r="AE10" s="48"/>
      <c r="AF10" s="48"/>
      <c r="AG10" s="48"/>
    </row>
    <row r="11" spans="1:33" s="52" customFormat="1" ht="15.75" hidden="1" customHeight="1" x14ac:dyDescent="0.2">
      <c r="A11" s="13" t="s">
        <v>40</v>
      </c>
      <c r="B11" s="13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48"/>
      <c r="T11" s="48"/>
      <c r="U11" s="49"/>
      <c r="V11" s="54"/>
      <c r="W11" s="48"/>
      <c r="X11" s="48"/>
      <c r="Y11" s="48"/>
      <c r="Z11" s="48"/>
      <c r="AA11" s="48"/>
      <c r="AB11" s="51"/>
      <c r="AC11" s="48"/>
      <c r="AD11" s="48"/>
      <c r="AE11" s="48"/>
      <c r="AF11" s="48"/>
      <c r="AG11" s="48"/>
    </row>
    <row r="12" spans="1:33" s="52" customFormat="1" ht="15.75" hidden="1" customHeight="1" x14ac:dyDescent="0.2">
      <c r="A12" s="13" t="s">
        <v>41</v>
      </c>
      <c r="B12" s="13"/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48"/>
      <c r="T12" s="48"/>
      <c r="U12" s="49"/>
      <c r="V12" s="54"/>
      <c r="W12" s="48"/>
      <c r="X12" s="48"/>
      <c r="Y12" s="48"/>
      <c r="Z12" s="48"/>
      <c r="AA12" s="48"/>
      <c r="AB12" s="51"/>
      <c r="AC12" s="48"/>
      <c r="AD12" s="48"/>
      <c r="AE12" s="48"/>
      <c r="AF12" s="48"/>
      <c r="AG12" s="48"/>
    </row>
    <row r="13" spans="1:33" s="52" customFormat="1" ht="15.75" hidden="1" customHeight="1" x14ac:dyDescent="0.2">
      <c r="A13" s="13" t="s">
        <v>42</v>
      </c>
      <c r="B13" s="13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48"/>
      <c r="T13" s="48"/>
      <c r="U13" s="49"/>
      <c r="V13" s="54"/>
      <c r="W13" s="48"/>
      <c r="X13" s="48"/>
      <c r="Y13" s="48"/>
      <c r="Z13" s="48"/>
      <c r="AA13" s="48"/>
      <c r="AB13" s="51"/>
      <c r="AC13" s="48"/>
      <c r="AD13" s="48"/>
      <c r="AE13" s="48"/>
      <c r="AF13" s="48"/>
      <c r="AG13" s="48"/>
    </row>
    <row r="14" spans="1:33" s="52" customFormat="1" ht="15.75" hidden="1" customHeight="1" x14ac:dyDescent="0.2">
      <c r="A14" s="13" t="s">
        <v>43</v>
      </c>
      <c r="B14" s="13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48"/>
      <c r="T14" s="48"/>
      <c r="U14" s="49"/>
      <c r="V14" s="54"/>
      <c r="W14" s="48"/>
      <c r="X14" s="48"/>
      <c r="Y14" s="48"/>
      <c r="Z14" s="48"/>
      <c r="AA14" s="48"/>
      <c r="AB14" s="51"/>
      <c r="AC14" s="48"/>
      <c r="AD14" s="48"/>
      <c r="AE14" s="48"/>
      <c r="AF14" s="48"/>
      <c r="AG14" s="48"/>
    </row>
    <row r="15" spans="1:33" s="52" customFormat="1" ht="15.75" hidden="1" customHeight="1" x14ac:dyDescent="0.2">
      <c r="A15" s="13" t="s">
        <v>44</v>
      </c>
      <c r="B15" s="13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48"/>
      <c r="T15" s="48"/>
      <c r="U15" s="49"/>
      <c r="V15" s="54"/>
      <c r="W15" s="48"/>
      <c r="X15" s="48"/>
      <c r="Y15" s="48"/>
      <c r="Z15" s="48"/>
      <c r="AA15" s="48"/>
      <c r="AB15" s="51"/>
      <c r="AC15" s="48"/>
      <c r="AD15" s="48"/>
      <c r="AE15" s="48"/>
      <c r="AF15" s="48"/>
      <c r="AG15" s="48"/>
    </row>
    <row r="16" spans="1:33" s="52" customFormat="1" ht="15.75" hidden="1" customHeight="1" x14ac:dyDescent="0.2">
      <c r="A16" s="13" t="s">
        <v>45</v>
      </c>
      <c r="B16" s="13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48"/>
      <c r="T16" s="48"/>
      <c r="U16" s="49"/>
      <c r="V16" s="54"/>
      <c r="W16" s="48"/>
      <c r="X16" s="48"/>
      <c r="Y16" s="48"/>
      <c r="Z16" s="48"/>
      <c r="AA16" s="48"/>
      <c r="AB16" s="51"/>
      <c r="AC16" s="48"/>
      <c r="AD16" s="48"/>
      <c r="AE16" s="48"/>
      <c r="AF16" s="48"/>
      <c r="AG16" s="48"/>
    </row>
    <row r="17" spans="1:33" s="52" customFormat="1" ht="15.75" hidden="1" customHeight="1" x14ac:dyDescent="0.2">
      <c r="A17" s="13" t="s">
        <v>46</v>
      </c>
      <c r="B17" s="13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48"/>
      <c r="T17" s="48"/>
      <c r="U17" s="49"/>
      <c r="V17" s="54"/>
      <c r="W17" s="48"/>
      <c r="X17" s="48"/>
      <c r="Y17" s="48"/>
      <c r="Z17" s="48"/>
      <c r="AA17" s="48"/>
      <c r="AB17" s="51"/>
      <c r="AC17" s="48"/>
      <c r="AD17" s="48"/>
      <c r="AE17" s="48"/>
      <c r="AF17" s="48"/>
      <c r="AG17" s="48"/>
    </row>
    <row r="18" spans="1:33" s="52" customFormat="1" ht="15.75" hidden="1" customHeight="1" x14ac:dyDescent="0.2">
      <c r="A18" s="13" t="s">
        <v>47</v>
      </c>
      <c r="B18" s="13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48"/>
      <c r="T18" s="48"/>
      <c r="U18" s="49"/>
      <c r="V18" s="54"/>
      <c r="W18" s="48"/>
      <c r="X18" s="48"/>
      <c r="Y18" s="48"/>
      <c r="Z18" s="48"/>
      <c r="AA18" s="48"/>
      <c r="AB18" s="51"/>
      <c r="AC18" s="48"/>
      <c r="AD18" s="48"/>
      <c r="AE18" s="48"/>
      <c r="AF18" s="48"/>
      <c r="AG18" s="48"/>
    </row>
    <row r="19" spans="1:33" s="52" customFormat="1" ht="15.75" hidden="1" customHeight="1" x14ac:dyDescent="0.2">
      <c r="A19" s="13" t="s">
        <v>83</v>
      </c>
      <c r="B19" s="13"/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48"/>
      <c r="T19" s="48"/>
      <c r="U19" s="49"/>
      <c r="V19" s="54"/>
      <c r="W19" s="48"/>
      <c r="X19" s="48"/>
      <c r="Y19" s="48"/>
      <c r="Z19" s="48"/>
      <c r="AA19" s="48"/>
      <c r="AB19" s="51"/>
      <c r="AC19" s="48"/>
      <c r="AD19" s="48"/>
      <c r="AE19" s="48"/>
      <c r="AF19" s="48"/>
      <c r="AG19" s="48"/>
    </row>
    <row r="20" spans="1:33" s="52" customFormat="1" ht="15.75" hidden="1" customHeight="1" x14ac:dyDescent="0.2">
      <c r="A20" s="13" t="s">
        <v>49</v>
      </c>
      <c r="B20" s="13"/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48"/>
      <c r="T20" s="48"/>
      <c r="U20" s="49"/>
      <c r="V20" s="54"/>
      <c r="W20" s="48"/>
      <c r="X20" s="48"/>
      <c r="Y20" s="48"/>
      <c r="Z20" s="48"/>
      <c r="AA20" s="48"/>
      <c r="AB20" s="51"/>
      <c r="AC20" s="48"/>
      <c r="AD20" s="48"/>
      <c r="AE20" s="48"/>
      <c r="AF20" s="48"/>
      <c r="AG20" s="48"/>
    </row>
    <row r="21" spans="1:33" s="52" customFormat="1" ht="15.75" hidden="1" customHeight="1" x14ac:dyDescent="0.2">
      <c r="A21" s="13" t="s">
        <v>50</v>
      </c>
      <c r="B21" s="13"/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48"/>
      <c r="T21" s="48"/>
      <c r="U21" s="49"/>
      <c r="V21" s="54"/>
      <c r="W21" s="48"/>
      <c r="X21" s="48"/>
      <c r="Y21" s="48"/>
      <c r="Z21" s="48"/>
      <c r="AA21" s="48"/>
      <c r="AB21" s="51"/>
      <c r="AC21" s="48"/>
      <c r="AD21" s="48"/>
      <c r="AE21" s="48"/>
      <c r="AF21" s="48"/>
      <c r="AG21" s="48"/>
    </row>
    <row r="22" spans="1:33" s="52" customFormat="1" ht="15.75" hidden="1" customHeight="1" x14ac:dyDescent="0.2">
      <c r="A22" s="13" t="s">
        <v>51</v>
      </c>
      <c r="B22" s="13"/>
      <c r="C22" s="17"/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48"/>
      <c r="T22" s="48"/>
      <c r="U22" s="49"/>
      <c r="V22" s="54"/>
      <c r="W22" s="48"/>
      <c r="X22" s="48"/>
      <c r="Y22" s="48"/>
      <c r="Z22" s="48"/>
      <c r="AA22" s="48"/>
      <c r="AB22" s="51"/>
      <c r="AC22" s="48"/>
      <c r="AD22" s="48"/>
      <c r="AE22" s="48"/>
      <c r="AF22" s="48"/>
      <c r="AG22" s="48"/>
    </row>
    <row r="23" spans="1:33" s="52" customFormat="1" ht="15.75" hidden="1" customHeight="1" x14ac:dyDescent="0.2">
      <c r="A23" s="13" t="s">
        <v>52</v>
      </c>
      <c r="B23" s="13"/>
      <c r="C23" s="17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48"/>
      <c r="T23" s="48"/>
      <c r="U23" s="49"/>
      <c r="V23" s="54"/>
      <c r="W23" s="48"/>
      <c r="X23" s="48"/>
      <c r="Y23" s="48"/>
      <c r="Z23" s="48"/>
      <c r="AA23" s="48"/>
      <c r="AB23" s="51"/>
      <c r="AC23" s="48"/>
      <c r="AD23" s="48"/>
      <c r="AE23" s="48"/>
      <c r="AF23" s="48"/>
      <c r="AG23" s="48"/>
    </row>
    <row r="24" spans="1:33" s="52" customFormat="1" ht="15.75" hidden="1" customHeight="1" x14ac:dyDescent="0.2">
      <c r="A24" s="13" t="s">
        <v>53</v>
      </c>
      <c r="B24" s="13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48"/>
      <c r="T24" s="48"/>
      <c r="U24" s="49"/>
      <c r="V24" s="54"/>
      <c r="W24" s="48"/>
      <c r="X24" s="48"/>
      <c r="Y24" s="48"/>
      <c r="Z24" s="48"/>
      <c r="AA24" s="48"/>
      <c r="AB24" s="51"/>
      <c r="AC24" s="48"/>
      <c r="AD24" s="48"/>
      <c r="AE24" s="48"/>
      <c r="AF24" s="48"/>
      <c r="AG24" s="48"/>
    </row>
    <row r="25" spans="1:33" s="52" customFormat="1" ht="15.75" hidden="1" customHeight="1" x14ac:dyDescent="0.2">
      <c r="A25" s="13" t="s">
        <v>54</v>
      </c>
      <c r="B25" s="13"/>
      <c r="C25" s="17"/>
      <c r="D25" s="17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48"/>
      <c r="T25" s="48"/>
      <c r="U25" s="49"/>
      <c r="V25" s="54"/>
      <c r="W25" s="48"/>
      <c r="X25" s="48"/>
      <c r="Y25" s="48"/>
      <c r="Z25" s="48"/>
      <c r="AA25" s="48"/>
      <c r="AB25" s="51"/>
      <c r="AC25" s="48"/>
      <c r="AD25" s="48"/>
      <c r="AE25" s="48"/>
      <c r="AF25" s="48"/>
      <c r="AG25" s="48"/>
    </row>
    <row r="26" spans="1:33" s="52" customFormat="1" ht="15.75" hidden="1" customHeight="1" x14ac:dyDescent="0.2">
      <c r="A26" s="13" t="s">
        <v>58</v>
      </c>
      <c r="B26" s="13"/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48"/>
      <c r="T26" s="48"/>
      <c r="U26" s="49"/>
      <c r="V26" s="54"/>
      <c r="W26" s="48"/>
      <c r="X26" s="48"/>
      <c r="Y26" s="48"/>
      <c r="Z26" s="48"/>
      <c r="AA26" s="48"/>
      <c r="AB26" s="51"/>
      <c r="AC26" s="48"/>
      <c r="AD26" s="48"/>
      <c r="AE26" s="48"/>
      <c r="AF26" s="48"/>
      <c r="AG26" s="48"/>
    </row>
    <row r="27" spans="1:33" s="52" customFormat="1" ht="15.75" hidden="1" customHeight="1" x14ac:dyDescent="0.2">
      <c r="A27" s="13" t="s">
        <v>60</v>
      </c>
      <c r="B27" s="13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48"/>
      <c r="T27" s="48"/>
      <c r="U27" s="49"/>
      <c r="V27" s="54"/>
      <c r="W27" s="48"/>
      <c r="X27" s="48"/>
      <c r="Y27" s="48"/>
      <c r="Z27" s="48"/>
      <c r="AA27" s="48"/>
      <c r="AB27" s="51"/>
      <c r="AC27" s="48"/>
      <c r="AD27" s="48"/>
      <c r="AE27" s="48"/>
      <c r="AF27" s="48"/>
      <c r="AG27" s="48"/>
    </row>
    <row r="28" spans="1:33" s="52" customFormat="1" ht="15.75" customHeight="1" x14ac:dyDescent="0.2">
      <c r="A28" s="13" t="s">
        <v>61</v>
      </c>
      <c r="B28" s="13"/>
      <c r="C28" s="17">
        <f t="shared" ref="C28:C31" si="1">IFERROR(F28/D28," - ")</f>
        <v>33.99</v>
      </c>
      <c r="D28" s="17">
        <v>6</v>
      </c>
      <c r="E28" s="17">
        <v>0</v>
      </c>
      <c r="F28" s="17">
        <v>203.94</v>
      </c>
      <c r="G28" s="17">
        <v>0</v>
      </c>
      <c r="H28" s="17">
        <f t="shared" ref="H28:H31" si="2">G28/F28*-1</f>
        <v>0</v>
      </c>
      <c r="I28" s="17">
        <f t="shared" ref="I28:I31" si="3">J28/F28</f>
        <v>0.35187621033555622</v>
      </c>
      <c r="J28" s="17">
        <f t="shared" ref="J28:J31" si="4">F28*0.85+G28+AF28*D28+D28*AE28+AG28+AD28</f>
        <v>71.761634335833335</v>
      </c>
      <c r="K28" s="17">
        <f t="shared" ref="K28:K31" si="5">J28/D28</f>
        <v>11.960272389305556</v>
      </c>
      <c r="L28" s="17">
        <v>58</v>
      </c>
      <c r="M28" s="17">
        <f t="shared" ref="M28:M31" si="6">IFERROR(D28/L28,"-")</f>
        <v>0.10344827586206896</v>
      </c>
      <c r="N28" s="17">
        <v>90</v>
      </c>
      <c r="O28" s="17">
        <f t="shared" ref="O28:P28" si="7">D28/7</f>
        <v>0.8571428571428571</v>
      </c>
      <c r="P28" s="17">
        <f t="shared" si="7"/>
        <v>0</v>
      </c>
      <c r="Q28" s="17">
        <f t="shared" ref="Q28:Q31" si="8">ROUNDDOWN(N28/(O28+P28),0)</f>
        <v>105</v>
      </c>
      <c r="R28" s="17"/>
      <c r="S28" s="48">
        <v>9.7087378640776691E-3</v>
      </c>
      <c r="T28" s="48" t="s">
        <v>56</v>
      </c>
      <c r="U28" s="49" t="s">
        <v>56</v>
      </c>
      <c r="V28" s="54" t="s">
        <v>56</v>
      </c>
      <c r="W28" s="48">
        <v>0</v>
      </c>
      <c r="X28" s="48">
        <f t="shared" ref="X28:X31" si="9">IFERROR(W28/D28,0)</f>
        <v>0</v>
      </c>
      <c r="Y28" s="48">
        <f t="shared" ref="Y28:Y31" si="10">IFERROR(G28/(W28+Z28)*-1,0)</f>
        <v>0</v>
      </c>
      <c r="Z28" s="48">
        <v>0</v>
      </c>
      <c r="AA28" s="48" t="s">
        <v>57</v>
      </c>
      <c r="AB28" s="51">
        <f t="shared" ref="AB28:AB31" si="11">IF(OR(AA28="UsLargeStandardSize",AA28="UsSmallStandardSize"),-0.69,-0.48)</f>
        <v>-0.69</v>
      </c>
      <c r="AC28" s="48">
        <v>7.7939814814814823E-2</v>
      </c>
      <c r="AD28" s="48">
        <f t="shared" ref="AD28:AD31" si="12">IFERROR(AB28*AC28*D28*2,0)</f>
        <v>-0.6453416666666667</v>
      </c>
      <c r="AE28" s="48">
        <v>-5.68</v>
      </c>
      <c r="AF28" s="48">
        <v>-11.143670666249999</v>
      </c>
      <c r="AG28" s="48">
        <v>0</v>
      </c>
    </row>
    <row r="29" spans="1:33" s="52" customFormat="1" ht="15.75" customHeight="1" x14ac:dyDescent="0.2">
      <c r="A29" s="13" t="s">
        <v>62</v>
      </c>
      <c r="B29" s="13"/>
      <c r="C29" s="17">
        <f t="shared" si="1"/>
        <v>33.99</v>
      </c>
      <c r="D29" s="17">
        <v>6</v>
      </c>
      <c r="E29" s="17">
        <v>0</v>
      </c>
      <c r="F29" s="17">
        <v>203.94</v>
      </c>
      <c r="G29" s="17">
        <v>0</v>
      </c>
      <c r="H29" s="17">
        <f t="shared" si="2"/>
        <v>0</v>
      </c>
      <c r="I29" s="17">
        <f t="shared" ca="1" si="3"/>
        <v>0.35187621033555622</v>
      </c>
      <c r="J29" s="17">
        <f t="shared" ca="1" si="4"/>
        <v>71.761634335833335</v>
      </c>
      <c r="K29" s="17">
        <f t="shared" ca="1" si="5"/>
        <v>11.960272389305556</v>
      </c>
      <c r="L29" s="17">
        <v>27</v>
      </c>
      <c r="M29" s="17">
        <f t="shared" si="6"/>
        <v>0.22222222222222221</v>
      </c>
      <c r="N29" s="17">
        <v>68</v>
      </c>
      <c r="O29" s="17">
        <f t="shared" ref="O29:P29" si="13">D29/7</f>
        <v>0.8571428571428571</v>
      </c>
      <c r="P29" s="17">
        <f t="shared" si="13"/>
        <v>0</v>
      </c>
      <c r="Q29" s="17">
        <f t="shared" si="8"/>
        <v>79</v>
      </c>
      <c r="R29" s="17"/>
      <c r="S29" s="48">
        <v>0.12676056338028169</v>
      </c>
      <c r="T29" s="48" t="s">
        <v>56</v>
      </c>
      <c r="U29" s="49" t="s">
        <v>56</v>
      </c>
      <c r="V29" s="54" t="s">
        <v>56</v>
      </c>
      <c r="W29" s="48">
        <v>0</v>
      </c>
      <c r="X29" s="48">
        <f t="shared" si="9"/>
        <v>0</v>
      </c>
      <c r="Y29" s="48">
        <f t="shared" si="10"/>
        <v>0</v>
      </c>
      <c r="Z29" s="48">
        <v>0</v>
      </c>
      <c r="AA29" s="48" t="s">
        <v>57</v>
      </c>
      <c r="AB29" s="51">
        <f t="shared" si="11"/>
        <v>-0.69</v>
      </c>
      <c r="AC29" s="48">
        <v>7.7939814814814823E-2</v>
      </c>
      <c r="AD29" s="48">
        <f t="shared" si="12"/>
        <v>-0.6453416666666667</v>
      </c>
      <c r="AE29" s="48">
        <v>-5.68</v>
      </c>
      <c r="AF29" s="48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Info!B2:BZ7000""),36,false)),"""")*-1"),-11.14367066625)</f>
        <v>-11.143670666249999</v>
      </c>
      <c r="AG29" s="48">
        <v>0</v>
      </c>
    </row>
    <row r="30" spans="1:33" s="52" customFormat="1" ht="15.75" customHeight="1" x14ac:dyDescent="0.2">
      <c r="A30" s="13" t="s">
        <v>63</v>
      </c>
      <c r="B30" s="13"/>
      <c r="C30" s="17">
        <f t="shared" si="1"/>
        <v>33.99</v>
      </c>
      <c r="D30" s="17">
        <v>1</v>
      </c>
      <c r="E30" s="17">
        <v>0</v>
      </c>
      <c r="F30" s="17">
        <v>33.99</v>
      </c>
      <c r="G30" s="17">
        <v>0</v>
      </c>
      <c r="H30" s="17">
        <f t="shared" si="2"/>
        <v>0</v>
      </c>
      <c r="I30" s="17">
        <f t="shared" ca="1" si="3"/>
        <v>0.35187621033555622</v>
      </c>
      <c r="J30" s="17">
        <f t="shared" ca="1" si="4"/>
        <v>11.960272389305556</v>
      </c>
      <c r="K30" s="17">
        <f t="shared" ca="1" si="5"/>
        <v>11.960272389305556</v>
      </c>
      <c r="L30" s="17">
        <v>30</v>
      </c>
      <c r="M30" s="17">
        <f t="shared" si="6"/>
        <v>3.3333333333333333E-2</v>
      </c>
      <c r="N30" s="17">
        <v>44</v>
      </c>
      <c r="O30" s="17">
        <f t="shared" ref="O30:P30" si="14">D30/7</f>
        <v>0.14285714285714285</v>
      </c>
      <c r="P30" s="17">
        <f t="shared" si="14"/>
        <v>0</v>
      </c>
      <c r="Q30" s="17">
        <f t="shared" si="8"/>
        <v>308</v>
      </c>
      <c r="R30" s="17"/>
      <c r="S30" s="48">
        <v>0</v>
      </c>
      <c r="T30" s="48" t="s">
        <v>56</v>
      </c>
      <c r="U30" s="49" t="s">
        <v>56</v>
      </c>
      <c r="V30" s="54" t="s">
        <v>56</v>
      </c>
      <c r="W30" s="48">
        <v>0</v>
      </c>
      <c r="X30" s="48">
        <f t="shared" si="9"/>
        <v>0</v>
      </c>
      <c r="Y30" s="48">
        <f t="shared" si="10"/>
        <v>0</v>
      </c>
      <c r="Z30" s="48">
        <v>0</v>
      </c>
      <c r="AA30" s="48" t="s">
        <v>57</v>
      </c>
      <c r="AB30" s="51">
        <f t="shared" si="11"/>
        <v>-0.69</v>
      </c>
      <c r="AC30" s="48">
        <v>7.7939814814814823E-2</v>
      </c>
      <c r="AD30" s="48">
        <f t="shared" si="12"/>
        <v>-0.10755694444444444</v>
      </c>
      <c r="AE30" s="48">
        <v>-5.68</v>
      </c>
      <c r="AF30" s="48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Info!B2:BZ7000""),36,false)),"""")*-1"),-11.14367066625)</f>
        <v>-11.143670666249999</v>
      </c>
      <c r="AG30" s="48">
        <v>0</v>
      </c>
    </row>
    <row r="31" spans="1:33" s="52" customFormat="1" ht="15.75" customHeight="1" x14ac:dyDescent="0.2">
      <c r="A31" s="13" t="s">
        <v>64</v>
      </c>
      <c r="B31" s="13"/>
      <c r="C31" s="17">
        <f t="shared" si="1"/>
        <v>29.99</v>
      </c>
      <c r="D31" s="17">
        <v>1</v>
      </c>
      <c r="E31" s="17">
        <v>0</v>
      </c>
      <c r="F31" s="17">
        <v>29.99</v>
      </c>
      <c r="G31" s="17">
        <v>0</v>
      </c>
      <c r="H31" s="17">
        <f t="shared" si="2"/>
        <v>0</v>
      </c>
      <c r="I31" s="17">
        <f t="shared" ca="1" si="3"/>
        <v>0.2854375588297951</v>
      </c>
      <c r="J31" s="17">
        <f t="shared" ca="1" si="4"/>
        <v>8.5602723893055543</v>
      </c>
      <c r="K31" s="17">
        <f t="shared" ca="1" si="5"/>
        <v>8.5602723893055543</v>
      </c>
      <c r="L31" s="17">
        <v>28</v>
      </c>
      <c r="M31" s="17">
        <f t="shared" si="6"/>
        <v>3.5714285714285712E-2</v>
      </c>
      <c r="N31" s="17">
        <v>44</v>
      </c>
      <c r="O31" s="17">
        <f t="shared" ref="O31:P31" si="15">D31/7</f>
        <v>0.14285714285714285</v>
      </c>
      <c r="P31" s="17">
        <f t="shared" si="15"/>
        <v>0</v>
      </c>
      <c r="Q31" s="17">
        <f t="shared" si="8"/>
        <v>308</v>
      </c>
      <c r="R31" s="17" t="str">
        <f ca="1">IFERROR(__xludf.DUMMYFUNCTION("IFERROR(VLOOKUP($B$2,IMPORTRANGE(""https://docs.google.com/spreadsheets/d/1KiWZV1ko8G7lnRucBRBd29jj3Be6ltMfljMDqzOkQmI/edit#gid=1381463014"",""Lookup!A:F""),6,FALSE),"""")"),"")</f>
        <v/>
      </c>
      <c r="S31" s="48">
        <v>0</v>
      </c>
      <c r="T31" s="48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1" s="49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1" s="54" t="str">
        <f ca="1">IFERROR(__xludf.DUMMYFUNCTION("IFERROR(VLOOKUP($B$2,IMPORTRANGE(""https://docs.google.com/spreadsheets/d/1KiWZV1ko8G7lnRucBRBd29jj3Be6ltMfljMDqzOkQmI/edit#gid=1381463014"",""Lookup!A:D""),2,FALSE),"""")"),"")</f>
        <v/>
      </c>
      <c r="W31" s="48">
        <v>0</v>
      </c>
      <c r="X31" s="48">
        <f t="shared" si="9"/>
        <v>0</v>
      </c>
      <c r="Y31" s="48">
        <f t="shared" si="10"/>
        <v>0</v>
      </c>
      <c r="Z31" s="48">
        <v>0</v>
      </c>
      <c r="AA31" s="48" t="s">
        <v>57</v>
      </c>
      <c r="AB31" s="51">
        <f t="shared" si="11"/>
        <v>-0.69</v>
      </c>
      <c r="AC31" s="48">
        <v>7.7939814814814823E-2</v>
      </c>
      <c r="AD31" s="48">
        <f t="shared" si="12"/>
        <v>-0.10755694444444444</v>
      </c>
      <c r="AE31" s="48">
        <v>-5.68</v>
      </c>
      <c r="AF31" s="48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Info!B2:BZ7000""),36,false)),"""")*-1"),-11.14367066625)</f>
        <v>-11.143670666249999</v>
      </c>
      <c r="AG31" s="48">
        <v>0</v>
      </c>
    </row>
    <row r="32" spans="1:33" ht="15.75" customHeight="1" x14ac:dyDescent="0.2">
      <c r="A32" s="13"/>
      <c r="B32" s="13"/>
      <c r="C32" s="24"/>
      <c r="D32" s="15"/>
      <c r="E32" s="15"/>
      <c r="F32" s="14"/>
      <c r="G32" s="14"/>
      <c r="H32" s="14"/>
      <c r="I32" s="15"/>
      <c r="J32" s="15"/>
      <c r="K32" s="15"/>
      <c r="L32" s="15"/>
      <c r="M32" s="16"/>
      <c r="N32" s="15"/>
      <c r="O32" s="15"/>
      <c r="P32" s="15"/>
      <c r="Q32" s="15"/>
      <c r="R32" s="15"/>
      <c r="S32" s="18"/>
      <c r="T32" s="13"/>
      <c r="U32" s="19"/>
      <c r="V32" s="1"/>
      <c r="W32" s="13"/>
      <c r="X32" s="13"/>
      <c r="Y32" s="13"/>
      <c r="Z32" s="13"/>
      <c r="AA32" s="13"/>
      <c r="AB32" s="13"/>
      <c r="AC32" s="13"/>
      <c r="AD32" s="13"/>
      <c r="AE32" s="20"/>
      <c r="AF32" s="20"/>
      <c r="AG32" s="20"/>
    </row>
    <row r="33" spans="1:33" ht="15.75" customHeight="1" x14ac:dyDescent="0.2">
      <c r="A33" s="13"/>
      <c r="B33" s="13"/>
      <c r="C33" s="24"/>
      <c r="D33" s="15"/>
      <c r="E33" s="15"/>
      <c r="F33" s="14"/>
      <c r="G33" s="14"/>
      <c r="H33" s="14"/>
      <c r="I33" s="15"/>
      <c r="J33" s="15"/>
      <c r="K33" s="15"/>
      <c r="L33" s="15"/>
      <c r="M33" s="16"/>
      <c r="N33" s="15"/>
      <c r="O33" s="15"/>
      <c r="P33" s="15"/>
      <c r="Q33" s="15"/>
      <c r="R33" s="15"/>
      <c r="S33" s="18"/>
      <c r="T33" s="13"/>
      <c r="U33" s="19"/>
      <c r="V33" s="1"/>
      <c r="W33" s="13"/>
      <c r="X33" s="13"/>
      <c r="Y33" s="13"/>
      <c r="Z33" s="13"/>
      <c r="AA33" s="13"/>
      <c r="AB33" s="13"/>
      <c r="AC33" s="13"/>
      <c r="AD33" s="13"/>
      <c r="AE33" s="20"/>
      <c r="AF33" s="20"/>
      <c r="AG33" s="20"/>
    </row>
    <row r="34" spans="1:33" ht="15.75" customHeight="1" x14ac:dyDescent="0.2">
      <c r="A34" s="13"/>
      <c r="B34" s="13"/>
      <c r="C34" s="24"/>
      <c r="D34" s="15"/>
      <c r="E34" s="15"/>
      <c r="F34" s="14"/>
      <c r="G34" s="14"/>
      <c r="H34" s="14"/>
      <c r="I34" s="15"/>
      <c r="J34" s="15"/>
      <c r="K34" s="15"/>
      <c r="L34" s="15"/>
      <c r="M34" s="16"/>
      <c r="N34" s="15"/>
      <c r="O34" s="15"/>
      <c r="P34" s="15"/>
      <c r="Q34" s="15"/>
      <c r="R34" s="15"/>
      <c r="S34" s="18"/>
      <c r="T34" s="13"/>
      <c r="U34" s="19"/>
      <c r="V34" s="1"/>
      <c r="W34" s="13"/>
      <c r="X34" s="13"/>
      <c r="Y34" s="13"/>
      <c r="Z34" s="13"/>
      <c r="AA34" s="13"/>
      <c r="AB34" s="13"/>
      <c r="AC34" s="13"/>
      <c r="AD34" s="13"/>
      <c r="AE34" s="20"/>
      <c r="AF34" s="20"/>
      <c r="AG34" s="20"/>
    </row>
    <row r="35" spans="1:33" ht="15.75" customHeight="1" x14ac:dyDescent="0.2">
      <c r="A35" s="13"/>
      <c r="B35" s="13"/>
      <c r="C35" s="24"/>
      <c r="D35" s="15"/>
      <c r="E35" s="15"/>
      <c r="F35" s="14"/>
      <c r="G35" s="14"/>
      <c r="H35" s="14"/>
      <c r="I35" s="15"/>
      <c r="J35" s="15"/>
      <c r="K35" s="15"/>
      <c r="L35" s="15"/>
      <c r="M35" s="16"/>
      <c r="N35" s="15"/>
      <c r="O35" s="15"/>
      <c r="P35" s="15"/>
      <c r="Q35" s="15"/>
      <c r="R35" s="15"/>
      <c r="S35" s="18"/>
      <c r="T35" s="13"/>
      <c r="U35" s="19"/>
      <c r="V35" s="1"/>
      <c r="W35" s="13"/>
      <c r="X35" s="13"/>
      <c r="Y35" s="13"/>
      <c r="Z35" s="13"/>
      <c r="AA35" s="13"/>
      <c r="AB35" s="13"/>
      <c r="AC35" s="13"/>
      <c r="AD35" s="13"/>
      <c r="AE35" s="20"/>
      <c r="AF35" s="20"/>
      <c r="AG35" s="20"/>
    </row>
    <row r="36" spans="1:33" ht="15.75" customHeight="1" x14ac:dyDescent="0.2">
      <c r="A36" s="13"/>
      <c r="B36" s="13"/>
      <c r="C36" s="24"/>
      <c r="D36" s="15"/>
      <c r="E36" s="15"/>
      <c r="F36" s="14"/>
      <c r="G36" s="14"/>
      <c r="H36" s="14"/>
      <c r="I36" s="15"/>
      <c r="J36" s="15"/>
      <c r="K36" s="15"/>
      <c r="L36" s="15"/>
      <c r="M36" s="16"/>
      <c r="N36" s="15"/>
      <c r="O36" s="15"/>
      <c r="P36" s="15"/>
      <c r="Q36" s="15"/>
      <c r="R36" s="15"/>
      <c r="S36" s="18"/>
      <c r="T36" s="13"/>
      <c r="U36" s="19"/>
      <c r="V36" s="1"/>
      <c r="W36" s="13"/>
      <c r="X36" s="13"/>
      <c r="Y36" s="13"/>
      <c r="Z36" s="13"/>
      <c r="AA36" s="13"/>
      <c r="AB36" s="13"/>
      <c r="AC36" s="13"/>
      <c r="AD36" s="13"/>
      <c r="AE36" s="20"/>
      <c r="AF36" s="20"/>
      <c r="AG36" s="20"/>
    </row>
    <row r="37" spans="1:33" ht="15.75" customHeight="1" x14ac:dyDescent="0.2">
      <c r="A37" s="13"/>
      <c r="B37" s="13"/>
      <c r="C37" s="24"/>
      <c r="D37" s="15"/>
      <c r="E37" s="15"/>
      <c r="F37" s="14"/>
      <c r="G37" s="14"/>
      <c r="H37" s="14"/>
      <c r="I37" s="15"/>
      <c r="J37" s="15"/>
      <c r="K37" s="15"/>
      <c r="L37" s="15"/>
      <c r="M37" s="16"/>
      <c r="N37" s="15"/>
      <c r="O37" s="15"/>
      <c r="P37" s="15"/>
      <c r="Q37" s="15"/>
      <c r="R37" s="15"/>
      <c r="S37" s="18"/>
      <c r="T37" s="13"/>
      <c r="U37" s="19"/>
      <c r="V37" s="1"/>
      <c r="W37" s="13"/>
      <c r="X37" s="13"/>
      <c r="Y37" s="13"/>
      <c r="Z37" s="13"/>
      <c r="AA37" s="13"/>
      <c r="AB37" s="13"/>
      <c r="AC37" s="13"/>
      <c r="AD37" s="13"/>
      <c r="AE37" s="20"/>
      <c r="AF37" s="20"/>
      <c r="AG37" s="20"/>
    </row>
    <row r="38" spans="1:33" ht="15.75" customHeight="1" x14ac:dyDescent="0.2">
      <c r="A38" s="13"/>
      <c r="B38" s="13"/>
      <c r="C38" s="24"/>
      <c r="D38" s="15"/>
      <c r="E38" s="15"/>
      <c r="F38" s="14"/>
      <c r="G38" s="14"/>
      <c r="H38" s="14"/>
      <c r="I38" s="15"/>
      <c r="J38" s="15"/>
      <c r="K38" s="15"/>
      <c r="L38" s="15"/>
      <c r="M38" s="16"/>
      <c r="N38" s="15"/>
      <c r="O38" s="15"/>
      <c r="P38" s="15"/>
      <c r="Q38" s="15"/>
      <c r="R38" s="15"/>
      <c r="S38" s="18"/>
      <c r="T38" s="13"/>
      <c r="U38" s="19"/>
      <c r="V38" s="1"/>
      <c r="W38" s="13"/>
      <c r="X38" s="13"/>
      <c r="Y38" s="13"/>
      <c r="Z38" s="13"/>
      <c r="AA38" s="13"/>
      <c r="AB38" s="13"/>
      <c r="AC38" s="13"/>
      <c r="AD38" s="13"/>
      <c r="AE38" s="20"/>
      <c r="AF38" s="20"/>
      <c r="AG38" s="20"/>
    </row>
    <row r="39" spans="1:33" ht="15.75" customHeight="1" x14ac:dyDescent="0.2">
      <c r="A39" s="13"/>
      <c r="B39" s="13"/>
      <c r="C39" s="24"/>
      <c r="D39" s="15"/>
      <c r="E39" s="15"/>
      <c r="F39" s="14"/>
      <c r="G39" s="14"/>
      <c r="H39" s="14"/>
      <c r="I39" s="15"/>
      <c r="J39" s="15"/>
      <c r="K39" s="15"/>
      <c r="L39" s="15"/>
      <c r="M39" s="16"/>
      <c r="N39" s="15"/>
      <c r="O39" s="15"/>
      <c r="P39" s="15"/>
      <c r="Q39" s="15"/>
      <c r="R39" s="15"/>
      <c r="S39" s="18"/>
      <c r="T39" s="13"/>
      <c r="U39" s="19"/>
      <c r="V39" s="1"/>
      <c r="W39" s="13"/>
      <c r="X39" s="13"/>
      <c r="Y39" s="13"/>
      <c r="Z39" s="13"/>
      <c r="AA39" s="13"/>
      <c r="AB39" s="13"/>
      <c r="AC39" s="13"/>
      <c r="AD39" s="13"/>
      <c r="AE39" s="20"/>
      <c r="AF39" s="20"/>
      <c r="AG39" s="20"/>
    </row>
    <row r="40" spans="1:33" ht="15.75" customHeight="1" x14ac:dyDescent="0.2">
      <c r="A40" s="13"/>
      <c r="B40" s="13"/>
      <c r="C40" s="24"/>
      <c r="D40" s="15"/>
      <c r="E40" s="15"/>
      <c r="F40" s="14"/>
      <c r="G40" s="14"/>
      <c r="H40" s="14"/>
      <c r="I40" s="15"/>
      <c r="J40" s="15"/>
      <c r="K40" s="15"/>
      <c r="L40" s="15"/>
      <c r="M40" s="16"/>
      <c r="N40" s="15"/>
      <c r="O40" s="15"/>
      <c r="P40" s="15"/>
      <c r="Q40" s="15"/>
      <c r="R40" s="15"/>
      <c r="S40" s="18"/>
      <c r="T40" s="13"/>
      <c r="U40" s="19"/>
      <c r="V40" s="1"/>
      <c r="W40" s="13"/>
      <c r="X40" s="13"/>
      <c r="Y40" s="13"/>
      <c r="Z40" s="13"/>
      <c r="AA40" s="13"/>
      <c r="AB40" s="13"/>
      <c r="AC40" s="13"/>
      <c r="AD40" s="13"/>
      <c r="AE40" s="20"/>
      <c r="AF40" s="20"/>
      <c r="AG40" s="20"/>
    </row>
    <row r="41" spans="1:33" ht="15.75" customHeight="1" x14ac:dyDescent="0.2">
      <c r="A41" s="13"/>
      <c r="B41" s="13"/>
      <c r="C41" s="24"/>
      <c r="D41" s="15"/>
      <c r="E41" s="15"/>
      <c r="F41" s="14"/>
      <c r="G41" s="14"/>
      <c r="H41" s="14"/>
      <c r="I41" s="15"/>
      <c r="J41" s="15"/>
      <c r="K41" s="15"/>
      <c r="L41" s="15"/>
      <c r="M41" s="16"/>
      <c r="N41" s="15"/>
      <c r="O41" s="15"/>
      <c r="P41" s="15"/>
      <c r="Q41" s="15"/>
      <c r="R41" s="15"/>
      <c r="S41" s="18"/>
      <c r="T41" s="13"/>
      <c r="U41" s="19"/>
      <c r="V41" s="1"/>
      <c r="W41" s="13"/>
      <c r="X41" s="13"/>
      <c r="Y41" s="13"/>
      <c r="Z41" s="13"/>
      <c r="AA41" s="13"/>
      <c r="AB41" s="13"/>
      <c r="AC41" s="13"/>
      <c r="AD41" s="13"/>
      <c r="AE41" s="20"/>
      <c r="AF41" s="20"/>
      <c r="AG41" s="20"/>
    </row>
    <row r="42" spans="1:33" ht="15.75" customHeight="1" x14ac:dyDescent="0.2">
      <c r="A42" s="13"/>
      <c r="B42" s="13"/>
      <c r="C42" s="24"/>
      <c r="D42" s="15"/>
      <c r="E42" s="15"/>
      <c r="F42" s="14"/>
      <c r="G42" s="14"/>
      <c r="H42" s="14"/>
      <c r="I42" s="15"/>
      <c r="J42" s="15"/>
      <c r="K42" s="15"/>
      <c r="L42" s="15"/>
      <c r="M42" s="16"/>
      <c r="N42" s="15"/>
      <c r="O42" s="15"/>
      <c r="P42" s="15"/>
      <c r="Q42" s="15"/>
      <c r="R42" s="15"/>
      <c r="S42" s="18"/>
      <c r="T42" s="13"/>
      <c r="U42" s="19"/>
      <c r="V42" s="1"/>
      <c r="W42" s="13"/>
      <c r="X42" s="13"/>
      <c r="Y42" s="13"/>
      <c r="Z42" s="13"/>
      <c r="AA42" s="13"/>
      <c r="AB42" s="13"/>
      <c r="AC42" s="13"/>
      <c r="AD42" s="13"/>
      <c r="AE42" s="20"/>
      <c r="AF42" s="20"/>
      <c r="AG42" s="20"/>
    </row>
    <row r="43" spans="1:33" ht="15.75" customHeight="1" x14ac:dyDescent="0.2">
      <c r="A43" s="13"/>
      <c r="B43" s="13"/>
      <c r="C43" s="24"/>
      <c r="D43" s="15"/>
      <c r="E43" s="15"/>
      <c r="F43" s="14"/>
      <c r="G43" s="14"/>
      <c r="H43" s="14"/>
      <c r="I43" s="15"/>
      <c r="J43" s="15"/>
      <c r="K43" s="15"/>
      <c r="L43" s="15"/>
      <c r="M43" s="16"/>
      <c r="N43" s="15"/>
      <c r="O43" s="15"/>
      <c r="P43" s="15"/>
      <c r="Q43" s="15"/>
      <c r="R43" s="15"/>
      <c r="S43" s="18"/>
      <c r="T43" s="13"/>
      <c r="U43" s="19"/>
      <c r="V43" s="1"/>
      <c r="W43" s="13"/>
      <c r="X43" s="13"/>
      <c r="Y43" s="13"/>
      <c r="Z43" s="13"/>
      <c r="AA43" s="13"/>
      <c r="AB43" s="13"/>
      <c r="AC43" s="13"/>
      <c r="AD43" s="13"/>
      <c r="AE43" s="20"/>
      <c r="AF43" s="20"/>
      <c r="AG43" s="20"/>
    </row>
    <row r="44" spans="1:33" ht="15.75" customHeight="1" x14ac:dyDescent="0.2">
      <c r="A44" s="13"/>
      <c r="B44" s="13"/>
      <c r="C44" s="24"/>
      <c r="D44" s="15"/>
      <c r="E44" s="15"/>
      <c r="F44" s="14"/>
      <c r="G44" s="14"/>
      <c r="H44" s="14"/>
      <c r="I44" s="15"/>
      <c r="J44" s="15"/>
      <c r="K44" s="15"/>
      <c r="L44" s="15"/>
      <c r="M44" s="16"/>
      <c r="N44" s="15"/>
      <c r="O44" s="15"/>
      <c r="P44" s="15"/>
      <c r="Q44" s="15"/>
      <c r="R44" s="15"/>
      <c r="S44" s="18"/>
      <c r="T44" s="13"/>
      <c r="U44" s="19"/>
      <c r="V44" s="1"/>
      <c r="W44" s="13"/>
      <c r="X44" s="13"/>
      <c r="Y44" s="13"/>
      <c r="Z44" s="13"/>
      <c r="AA44" s="13"/>
      <c r="AB44" s="13"/>
      <c r="AC44" s="13"/>
      <c r="AD44" s="13"/>
      <c r="AE44" s="20"/>
      <c r="AF44" s="20"/>
      <c r="AG44" s="20"/>
    </row>
    <row r="45" spans="1:33" ht="15.75" customHeight="1" x14ac:dyDescent="0.2">
      <c r="A45" s="13"/>
      <c r="B45" s="13"/>
      <c r="C45" s="24"/>
      <c r="D45" s="15"/>
      <c r="E45" s="15"/>
      <c r="F45" s="14"/>
      <c r="G45" s="14"/>
      <c r="H45" s="14"/>
      <c r="I45" s="15"/>
      <c r="J45" s="15"/>
      <c r="K45" s="15"/>
      <c r="L45" s="15"/>
      <c r="M45" s="16"/>
      <c r="N45" s="15"/>
      <c r="O45" s="15"/>
      <c r="P45" s="15"/>
      <c r="Q45" s="15"/>
      <c r="R45" s="15"/>
      <c r="S45" s="18"/>
      <c r="T45" s="13"/>
      <c r="U45" s="19"/>
      <c r="V45" s="1"/>
      <c r="W45" s="13"/>
      <c r="X45" s="13"/>
      <c r="Y45" s="13"/>
      <c r="Z45" s="13"/>
      <c r="AA45" s="13"/>
      <c r="AB45" s="13"/>
      <c r="AC45" s="13"/>
      <c r="AD45" s="13"/>
      <c r="AE45" s="20"/>
      <c r="AF45" s="20"/>
      <c r="AG45" s="20"/>
    </row>
    <row r="46" spans="1:33" ht="15.75" customHeight="1" x14ac:dyDescent="0.2">
      <c r="A46" s="13"/>
      <c r="B46" s="13"/>
      <c r="C46" s="24"/>
      <c r="D46" s="15"/>
      <c r="E46" s="15"/>
      <c r="F46" s="14"/>
      <c r="G46" s="14"/>
      <c r="H46" s="14"/>
      <c r="I46" s="15"/>
      <c r="J46" s="15"/>
      <c r="K46" s="15"/>
      <c r="L46" s="15"/>
      <c r="M46" s="16"/>
      <c r="N46" s="15"/>
      <c r="O46" s="15"/>
      <c r="P46" s="15"/>
      <c r="Q46" s="15"/>
      <c r="R46" s="15"/>
      <c r="S46" s="18"/>
      <c r="T46" s="13"/>
      <c r="U46" s="19"/>
      <c r="V46" s="1"/>
      <c r="W46" s="13"/>
      <c r="X46" s="13"/>
      <c r="Y46" s="13"/>
      <c r="Z46" s="13"/>
      <c r="AA46" s="13"/>
      <c r="AB46" s="13"/>
      <c r="AC46" s="13"/>
      <c r="AD46" s="13"/>
      <c r="AE46" s="20"/>
      <c r="AF46" s="20"/>
      <c r="AG46" s="20"/>
    </row>
    <row r="47" spans="1:33" ht="15.75" customHeight="1" x14ac:dyDescent="0.2">
      <c r="A47" s="13"/>
      <c r="B47" s="13"/>
      <c r="C47" s="24"/>
      <c r="D47" s="15"/>
      <c r="E47" s="15"/>
      <c r="F47" s="14"/>
      <c r="G47" s="14"/>
      <c r="H47" s="14"/>
      <c r="I47" s="15"/>
      <c r="J47" s="15"/>
      <c r="K47" s="15"/>
      <c r="L47" s="15"/>
      <c r="M47" s="16"/>
      <c r="N47" s="15"/>
      <c r="O47" s="15"/>
      <c r="P47" s="15"/>
      <c r="Q47" s="15"/>
      <c r="R47" s="15"/>
      <c r="S47" s="18"/>
      <c r="T47" s="13"/>
      <c r="U47" s="19"/>
      <c r="V47" s="1"/>
      <c r="W47" s="13"/>
      <c r="X47" s="13"/>
      <c r="Y47" s="13"/>
      <c r="Z47" s="13"/>
      <c r="AA47" s="13"/>
      <c r="AB47" s="13"/>
      <c r="AC47" s="13"/>
      <c r="AD47" s="13"/>
      <c r="AE47" s="20"/>
      <c r="AF47" s="20"/>
      <c r="AG47" s="20"/>
    </row>
    <row r="48" spans="1:33" ht="15.75" customHeight="1" x14ac:dyDescent="0.2">
      <c r="A48" s="13"/>
      <c r="B48" s="13"/>
      <c r="C48" s="24"/>
      <c r="D48" s="15"/>
      <c r="E48" s="15"/>
      <c r="F48" s="14"/>
      <c r="G48" s="14"/>
      <c r="H48" s="14"/>
      <c r="I48" s="15"/>
      <c r="J48" s="15"/>
      <c r="K48" s="15"/>
      <c r="L48" s="15"/>
      <c r="M48" s="16"/>
      <c r="N48" s="15"/>
      <c r="O48" s="15"/>
      <c r="P48" s="15"/>
      <c r="Q48" s="15"/>
      <c r="R48" s="15"/>
      <c r="S48" s="18"/>
      <c r="T48" s="13"/>
      <c r="U48" s="19"/>
      <c r="V48" s="1"/>
      <c r="W48" s="13"/>
      <c r="X48" s="13"/>
      <c r="Y48" s="13"/>
      <c r="Z48" s="13"/>
      <c r="AA48" s="13"/>
      <c r="AB48" s="13"/>
      <c r="AC48" s="13"/>
      <c r="AD48" s="13"/>
      <c r="AE48" s="20"/>
      <c r="AF48" s="20"/>
      <c r="AG48" s="20"/>
    </row>
    <row r="49" spans="1:33" ht="15.75" customHeight="1" x14ac:dyDescent="0.2">
      <c r="A49" s="13"/>
      <c r="B49" s="13"/>
      <c r="C49" s="24"/>
      <c r="D49" s="15"/>
      <c r="E49" s="15"/>
      <c r="F49" s="14"/>
      <c r="G49" s="14"/>
      <c r="H49" s="14"/>
      <c r="I49" s="15"/>
      <c r="J49" s="15"/>
      <c r="K49" s="15"/>
      <c r="L49" s="15"/>
      <c r="M49" s="16"/>
      <c r="N49" s="15"/>
      <c r="O49" s="15"/>
      <c r="P49" s="15"/>
      <c r="Q49" s="15"/>
      <c r="R49" s="15"/>
      <c r="S49" s="18"/>
      <c r="T49" s="13"/>
      <c r="U49" s="19"/>
      <c r="V49" s="1"/>
      <c r="W49" s="13"/>
      <c r="X49" s="13"/>
      <c r="Y49" s="13"/>
      <c r="Z49" s="13"/>
      <c r="AA49" s="13"/>
      <c r="AB49" s="13"/>
      <c r="AC49" s="13"/>
      <c r="AD49" s="13"/>
      <c r="AE49" s="20"/>
      <c r="AF49" s="20"/>
      <c r="AG49" s="20"/>
    </row>
    <row r="50" spans="1:33" ht="15.75" customHeight="1" x14ac:dyDescent="0.2">
      <c r="A50" s="13"/>
      <c r="B50" s="13"/>
      <c r="C50" s="24"/>
      <c r="D50" s="15"/>
      <c r="E50" s="15"/>
      <c r="F50" s="14"/>
      <c r="G50" s="14"/>
      <c r="H50" s="14"/>
      <c r="I50" s="15"/>
      <c r="J50" s="15"/>
      <c r="K50" s="15"/>
      <c r="L50" s="15"/>
      <c r="M50" s="16"/>
      <c r="N50" s="15"/>
      <c r="O50" s="15"/>
      <c r="P50" s="15"/>
      <c r="Q50" s="15"/>
      <c r="R50" s="15"/>
      <c r="S50" s="18"/>
      <c r="T50" s="13"/>
      <c r="U50" s="19"/>
      <c r="V50" s="1"/>
      <c r="W50" s="13"/>
      <c r="X50" s="13"/>
      <c r="Y50" s="13"/>
      <c r="Z50" s="13"/>
      <c r="AA50" s="13"/>
      <c r="AB50" s="13"/>
      <c r="AC50" s="13"/>
      <c r="AD50" s="13"/>
      <c r="AE50" s="20"/>
      <c r="AF50" s="20"/>
      <c r="AG50" s="20"/>
    </row>
    <row r="51" spans="1:33" ht="15.75" customHeight="1" x14ac:dyDescent="0.2">
      <c r="A51" s="13"/>
      <c r="B51" s="13"/>
      <c r="C51" s="24"/>
      <c r="D51" s="15"/>
      <c r="E51" s="15"/>
      <c r="F51" s="14"/>
      <c r="G51" s="14"/>
      <c r="H51" s="14"/>
      <c r="I51" s="15"/>
      <c r="J51" s="15"/>
      <c r="K51" s="15"/>
      <c r="L51" s="15"/>
      <c r="M51" s="16"/>
      <c r="N51" s="15"/>
      <c r="O51" s="15"/>
      <c r="P51" s="15"/>
      <c r="Q51" s="15"/>
      <c r="R51" s="15"/>
      <c r="S51" s="18"/>
      <c r="T51" s="13"/>
      <c r="U51" s="19"/>
      <c r="V51" s="1"/>
      <c r="W51" s="13"/>
      <c r="X51" s="13"/>
      <c r="Y51" s="13"/>
      <c r="Z51" s="13"/>
      <c r="AA51" s="13"/>
      <c r="AB51" s="13"/>
      <c r="AC51" s="13"/>
      <c r="AD51" s="13"/>
      <c r="AE51" s="20"/>
      <c r="AF51" s="20"/>
      <c r="AG51" s="20"/>
    </row>
    <row r="52" spans="1:33" ht="15.75" customHeight="1" x14ac:dyDescent="0.2">
      <c r="A52" s="13"/>
      <c r="B52" s="13"/>
      <c r="C52" s="24"/>
      <c r="D52" s="15"/>
      <c r="E52" s="15"/>
      <c r="F52" s="14"/>
      <c r="G52" s="14"/>
      <c r="H52" s="14"/>
      <c r="I52" s="15"/>
      <c r="J52" s="15"/>
      <c r="K52" s="15"/>
      <c r="L52" s="15"/>
      <c r="M52" s="16"/>
      <c r="N52" s="15"/>
      <c r="O52" s="15"/>
      <c r="P52" s="15"/>
      <c r="Q52" s="15"/>
      <c r="R52" s="15"/>
      <c r="S52" s="18"/>
      <c r="T52" s="13"/>
      <c r="U52" s="19"/>
      <c r="V52" s="1"/>
      <c r="W52" s="13"/>
      <c r="X52" s="13"/>
      <c r="Y52" s="13"/>
      <c r="Z52" s="13"/>
      <c r="AA52" s="13"/>
      <c r="AB52" s="13"/>
      <c r="AC52" s="13"/>
      <c r="AD52" s="13"/>
      <c r="AE52" s="20"/>
      <c r="AF52" s="20"/>
      <c r="AG52" s="20"/>
    </row>
    <row r="53" spans="1:33" ht="15.75" customHeight="1" x14ac:dyDescent="0.2">
      <c r="A53" s="13"/>
      <c r="B53" s="13"/>
      <c r="C53" s="24"/>
      <c r="D53" s="15"/>
      <c r="E53" s="15"/>
      <c r="F53" s="14"/>
      <c r="G53" s="14"/>
      <c r="H53" s="14"/>
      <c r="I53" s="15"/>
      <c r="J53" s="15"/>
      <c r="K53" s="15"/>
      <c r="L53" s="15"/>
      <c r="M53" s="16"/>
      <c r="N53" s="15"/>
      <c r="O53" s="15"/>
      <c r="P53" s="15"/>
      <c r="Q53" s="15"/>
      <c r="R53" s="15"/>
      <c r="S53" s="18"/>
      <c r="T53" s="13"/>
      <c r="U53" s="19"/>
      <c r="V53" s="1"/>
      <c r="W53" s="13"/>
      <c r="X53" s="13"/>
      <c r="Y53" s="13"/>
      <c r="Z53" s="13"/>
      <c r="AA53" s="13"/>
      <c r="AB53" s="13"/>
      <c r="AC53" s="13"/>
      <c r="AD53" s="13"/>
      <c r="AE53" s="20"/>
      <c r="AF53" s="20"/>
      <c r="AG53" s="20"/>
    </row>
    <row r="54" spans="1:33" ht="15.75" customHeight="1" x14ac:dyDescent="0.2">
      <c r="A54" s="13"/>
      <c r="B54" s="13"/>
      <c r="C54" s="24"/>
      <c r="D54" s="15"/>
      <c r="E54" s="15"/>
      <c r="F54" s="14"/>
      <c r="G54" s="14"/>
      <c r="H54" s="14"/>
      <c r="I54" s="15"/>
      <c r="J54" s="15"/>
      <c r="K54" s="15"/>
      <c r="L54" s="15"/>
      <c r="M54" s="16"/>
      <c r="N54" s="15"/>
      <c r="O54" s="15"/>
      <c r="P54" s="15"/>
      <c r="Q54" s="15"/>
      <c r="R54" s="15"/>
      <c r="S54" s="18"/>
      <c r="T54" s="13"/>
      <c r="U54" s="19"/>
      <c r="V54" s="1"/>
      <c r="W54" s="13"/>
      <c r="X54" s="13"/>
      <c r="Y54" s="13"/>
      <c r="Z54" s="13"/>
      <c r="AA54" s="13"/>
      <c r="AB54" s="13"/>
      <c r="AC54" s="13"/>
      <c r="AD54" s="13"/>
      <c r="AE54" s="20"/>
      <c r="AF54" s="20"/>
      <c r="AG54" s="20"/>
    </row>
    <row r="55" spans="1:33" ht="15.75" customHeight="1" x14ac:dyDescent="0.2">
      <c r="A55" s="13"/>
      <c r="B55" s="13"/>
      <c r="C55" s="24"/>
      <c r="D55" s="15"/>
      <c r="E55" s="15"/>
      <c r="F55" s="14"/>
      <c r="G55" s="14"/>
      <c r="H55" s="14"/>
      <c r="I55" s="15"/>
      <c r="J55" s="15"/>
      <c r="K55" s="15"/>
      <c r="L55" s="15"/>
      <c r="M55" s="16"/>
      <c r="N55" s="15"/>
      <c r="O55" s="15"/>
      <c r="P55" s="15"/>
      <c r="Q55" s="15"/>
      <c r="R55" s="15"/>
      <c r="S55" s="18"/>
      <c r="T55" s="13"/>
      <c r="U55" s="19"/>
      <c r="V55" s="1"/>
      <c r="W55" s="13"/>
      <c r="X55" s="13"/>
      <c r="Y55" s="13"/>
      <c r="Z55" s="13"/>
      <c r="AA55" s="13"/>
      <c r="AB55" s="13"/>
      <c r="AC55" s="13"/>
      <c r="AD55" s="13"/>
      <c r="AE55" s="20"/>
      <c r="AF55" s="20"/>
      <c r="AG55" s="20"/>
    </row>
    <row r="56" spans="1:33" ht="15.75" customHeight="1" x14ac:dyDescent="0.2">
      <c r="A56" s="13"/>
      <c r="B56" s="13"/>
      <c r="C56" s="24"/>
      <c r="D56" s="15"/>
      <c r="E56" s="15"/>
      <c r="F56" s="14"/>
      <c r="G56" s="14"/>
      <c r="H56" s="14"/>
      <c r="I56" s="15"/>
      <c r="J56" s="15"/>
      <c r="K56" s="15"/>
      <c r="L56" s="15"/>
      <c r="M56" s="16"/>
      <c r="N56" s="15"/>
      <c r="O56" s="15"/>
      <c r="P56" s="15"/>
      <c r="Q56" s="15"/>
      <c r="R56" s="15"/>
      <c r="S56" s="18"/>
      <c r="T56" s="13"/>
      <c r="U56" s="19"/>
      <c r="V56" s="1"/>
      <c r="W56" s="13"/>
      <c r="X56" s="13"/>
      <c r="Y56" s="13"/>
      <c r="Z56" s="13"/>
      <c r="AA56" s="13"/>
      <c r="AB56" s="13"/>
      <c r="AC56" s="13"/>
      <c r="AD56" s="13"/>
      <c r="AE56" s="20"/>
      <c r="AF56" s="20"/>
      <c r="AG56" s="20"/>
    </row>
    <row r="57" spans="1:33" ht="15.75" customHeight="1" x14ac:dyDescent="0.2">
      <c r="A57" s="13"/>
      <c r="B57" s="13"/>
      <c r="C57" s="24"/>
      <c r="D57" s="15"/>
      <c r="E57" s="15"/>
      <c r="F57" s="14"/>
      <c r="G57" s="14"/>
      <c r="H57" s="14"/>
      <c r="I57" s="15"/>
      <c r="J57" s="15"/>
      <c r="K57" s="15"/>
      <c r="L57" s="15"/>
      <c r="M57" s="16"/>
      <c r="N57" s="15"/>
      <c r="O57" s="15"/>
      <c r="P57" s="15"/>
      <c r="Q57" s="15"/>
      <c r="R57" s="15"/>
      <c r="S57" s="18"/>
      <c r="T57" s="13"/>
      <c r="U57" s="19"/>
      <c r="V57" s="1"/>
      <c r="W57" s="13"/>
      <c r="X57" s="13"/>
      <c r="Y57" s="13"/>
      <c r="Z57" s="13"/>
      <c r="AA57" s="13"/>
      <c r="AB57" s="13"/>
      <c r="AC57" s="13"/>
      <c r="AD57" s="13"/>
      <c r="AE57" s="20"/>
      <c r="AF57" s="20"/>
      <c r="AG57" s="20"/>
    </row>
    <row r="58" spans="1:33" ht="15.75" customHeight="1" x14ac:dyDescent="0.2">
      <c r="A58" s="13"/>
      <c r="B58" s="13"/>
      <c r="C58" s="24"/>
      <c r="D58" s="15"/>
      <c r="E58" s="15"/>
      <c r="F58" s="14"/>
      <c r="G58" s="14"/>
      <c r="H58" s="14"/>
      <c r="I58" s="15"/>
      <c r="J58" s="15"/>
      <c r="K58" s="15"/>
      <c r="L58" s="15"/>
      <c r="M58" s="16"/>
      <c r="N58" s="15"/>
      <c r="O58" s="15"/>
      <c r="P58" s="15"/>
      <c r="Q58" s="15"/>
      <c r="R58" s="15"/>
      <c r="S58" s="18"/>
      <c r="T58" s="13"/>
      <c r="U58" s="19"/>
      <c r="V58" s="1"/>
      <c r="W58" s="13"/>
      <c r="X58" s="13"/>
      <c r="Y58" s="13"/>
      <c r="Z58" s="13"/>
      <c r="AA58" s="13"/>
      <c r="AB58" s="13"/>
      <c r="AC58" s="13"/>
      <c r="AD58" s="13"/>
      <c r="AE58" s="20"/>
      <c r="AF58" s="20"/>
      <c r="AG58" s="20"/>
    </row>
    <row r="59" spans="1:33" ht="15.75" customHeight="1" x14ac:dyDescent="0.2">
      <c r="A59" s="13"/>
      <c r="B59" s="13"/>
      <c r="C59" s="24"/>
      <c r="D59" s="15"/>
      <c r="E59" s="15"/>
      <c r="F59" s="14"/>
      <c r="G59" s="14"/>
      <c r="H59" s="14"/>
      <c r="I59" s="15"/>
      <c r="J59" s="15"/>
      <c r="K59" s="15"/>
      <c r="L59" s="15"/>
      <c r="M59" s="16"/>
      <c r="N59" s="15"/>
      <c r="O59" s="15"/>
      <c r="P59" s="15"/>
      <c r="Q59" s="15"/>
      <c r="R59" s="15"/>
      <c r="S59" s="18"/>
      <c r="T59" s="13"/>
      <c r="U59" s="19"/>
      <c r="V59" s="1"/>
      <c r="W59" s="13"/>
      <c r="X59" s="13"/>
      <c r="Y59" s="13"/>
      <c r="Z59" s="13"/>
      <c r="AA59" s="13"/>
      <c r="AB59" s="13"/>
      <c r="AC59" s="13"/>
      <c r="AD59" s="13"/>
      <c r="AE59" s="20"/>
      <c r="AF59" s="20"/>
      <c r="AG59" s="20"/>
    </row>
    <row r="60" spans="1:33" ht="15.75" customHeight="1" x14ac:dyDescent="0.2">
      <c r="A60" s="13"/>
      <c r="B60" s="13"/>
      <c r="C60" s="24"/>
      <c r="D60" s="15"/>
      <c r="E60" s="15"/>
      <c r="F60" s="14"/>
      <c r="G60" s="14"/>
      <c r="H60" s="14"/>
      <c r="I60" s="15"/>
      <c r="J60" s="15"/>
      <c r="K60" s="15"/>
      <c r="L60" s="15"/>
      <c r="M60" s="16"/>
      <c r="N60" s="15"/>
      <c r="O60" s="15"/>
      <c r="P60" s="15"/>
      <c r="Q60" s="15"/>
      <c r="R60" s="15"/>
      <c r="S60" s="18"/>
      <c r="T60" s="13"/>
      <c r="U60" s="19"/>
      <c r="V60" s="1"/>
      <c r="W60" s="13"/>
      <c r="X60" s="13"/>
      <c r="Y60" s="13"/>
      <c r="Z60" s="13"/>
      <c r="AA60" s="13"/>
      <c r="AB60" s="13"/>
      <c r="AC60" s="13"/>
      <c r="AD60" s="13"/>
      <c r="AE60" s="20"/>
      <c r="AF60" s="20"/>
      <c r="AG60" s="20"/>
    </row>
    <row r="61" spans="1:33" ht="15.75" customHeight="1" x14ac:dyDescent="0.2">
      <c r="A61" s="13"/>
      <c r="B61" s="13"/>
      <c r="C61" s="24"/>
      <c r="D61" s="15"/>
      <c r="E61" s="15"/>
      <c r="F61" s="14"/>
      <c r="G61" s="14"/>
      <c r="H61" s="14"/>
      <c r="I61" s="15"/>
      <c r="J61" s="15"/>
      <c r="K61" s="15"/>
      <c r="L61" s="15"/>
      <c r="M61" s="16"/>
      <c r="N61" s="15"/>
      <c r="O61" s="15"/>
      <c r="P61" s="15"/>
      <c r="Q61" s="15"/>
      <c r="R61" s="15"/>
      <c r="S61" s="18"/>
      <c r="T61" s="13"/>
      <c r="U61" s="19"/>
      <c r="V61" s="1"/>
      <c r="W61" s="13"/>
      <c r="X61" s="13"/>
      <c r="Y61" s="13"/>
      <c r="Z61" s="13"/>
      <c r="AA61" s="13"/>
      <c r="AB61" s="13"/>
      <c r="AC61" s="13"/>
      <c r="AD61" s="13"/>
      <c r="AE61" s="20"/>
      <c r="AF61" s="20"/>
      <c r="AG61" s="20"/>
    </row>
    <row r="62" spans="1:33" ht="15.75" customHeight="1" x14ac:dyDescent="0.2">
      <c r="A62" s="13"/>
      <c r="B62" s="13"/>
      <c r="C62" s="24"/>
      <c r="D62" s="15"/>
      <c r="E62" s="15"/>
      <c r="F62" s="14"/>
      <c r="G62" s="14"/>
      <c r="H62" s="14"/>
      <c r="I62" s="15"/>
      <c r="J62" s="15"/>
      <c r="K62" s="15"/>
      <c r="L62" s="15"/>
      <c r="M62" s="16"/>
      <c r="N62" s="15"/>
      <c r="O62" s="15"/>
      <c r="P62" s="15"/>
      <c r="Q62" s="15"/>
      <c r="R62" s="15"/>
      <c r="S62" s="18"/>
      <c r="T62" s="13"/>
      <c r="U62" s="19"/>
      <c r="V62" s="1"/>
      <c r="W62" s="13"/>
      <c r="X62" s="13"/>
      <c r="Y62" s="13"/>
      <c r="Z62" s="13"/>
      <c r="AA62" s="13"/>
      <c r="AB62" s="13"/>
      <c r="AC62" s="13"/>
      <c r="AD62" s="13"/>
      <c r="AE62" s="20"/>
      <c r="AF62" s="20"/>
      <c r="AG62" s="20"/>
    </row>
    <row r="63" spans="1:33" ht="15.75" customHeight="1" x14ac:dyDescent="0.2">
      <c r="A63" s="13"/>
      <c r="B63" s="13"/>
      <c r="C63" s="24"/>
      <c r="D63" s="15"/>
      <c r="E63" s="15"/>
      <c r="F63" s="14"/>
      <c r="G63" s="14"/>
      <c r="H63" s="14"/>
      <c r="I63" s="15"/>
      <c r="J63" s="15"/>
      <c r="K63" s="15"/>
      <c r="L63" s="15"/>
      <c r="M63" s="16"/>
      <c r="N63" s="15"/>
      <c r="O63" s="15"/>
      <c r="P63" s="15"/>
      <c r="Q63" s="15"/>
      <c r="R63" s="15"/>
      <c r="S63" s="18"/>
      <c r="T63" s="13"/>
      <c r="U63" s="19"/>
      <c r="V63" s="1"/>
      <c r="W63" s="13"/>
      <c r="X63" s="13"/>
      <c r="Y63" s="13"/>
      <c r="Z63" s="13"/>
      <c r="AA63" s="13"/>
      <c r="AB63" s="13"/>
      <c r="AC63" s="13"/>
      <c r="AD63" s="13"/>
      <c r="AE63" s="20"/>
      <c r="AF63" s="20"/>
      <c r="AG63" s="20"/>
    </row>
    <row r="64" spans="1:33" ht="15.75" customHeight="1" x14ac:dyDescent="0.2">
      <c r="A64" s="13"/>
      <c r="B64" s="13"/>
      <c r="C64" s="24"/>
      <c r="D64" s="15"/>
      <c r="E64" s="15"/>
      <c r="F64" s="14"/>
      <c r="G64" s="14"/>
      <c r="H64" s="14"/>
      <c r="I64" s="15"/>
      <c r="J64" s="15"/>
      <c r="K64" s="15"/>
      <c r="L64" s="15"/>
      <c r="M64" s="16"/>
      <c r="N64" s="15"/>
      <c r="O64" s="15"/>
      <c r="P64" s="15"/>
      <c r="Q64" s="15"/>
      <c r="R64" s="15"/>
      <c r="S64" s="18"/>
      <c r="T64" s="13"/>
      <c r="U64" s="19"/>
      <c r="V64" s="1"/>
      <c r="W64" s="13"/>
      <c r="X64" s="13"/>
      <c r="Y64" s="13"/>
      <c r="Z64" s="13"/>
      <c r="AA64" s="13"/>
      <c r="AB64" s="13"/>
      <c r="AC64" s="13"/>
      <c r="AD64" s="13"/>
      <c r="AE64" s="20"/>
      <c r="AF64" s="20"/>
      <c r="AG64" s="20"/>
    </row>
    <row r="65" spans="1:33" ht="15.75" customHeight="1" x14ac:dyDescent="0.2">
      <c r="A65" s="13"/>
      <c r="B65" s="13"/>
      <c r="C65" s="24"/>
      <c r="D65" s="15"/>
      <c r="E65" s="15"/>
      <c r="F65" s="14"/>
      <c r="G65" s="14"/>
      <c r="H65" s="14"/>
      <c r="I65" s="15"/>
      <c r="J65" s="15"/>
      <c r="K65" s="15"/>
      <c r="L65" s="15"/>
      <c r="M65" s="16"/>
      <c r="N65" s="15"/>
      <c r="O65" s="15"/>
      <c r="P65" s="15"/>
      <c r="Q65" s="15"/>
      <c r="R65" s="15"/>
      <c r="S65" s="18"/>
      <c r="T65" s="13"/>
      <c r="U65" s="19"/>
      <c r="V65" s="1"/>
      <c r="W65" s="13"/>
      <c r="X65" s="13"/>
      <c r="Y65" s="13"/>
      <c r="Z65" s="13"/>
      <c r="AA65" s="13"/>
      <c r="AB65" s="13"/>
      <c r="AC65" s="13"/>
      <c r="AD65" s="13"/>
      <c r="AE65" s="20"/>
      <c r="AF65" s="20"/>
      <c r="AG65" s="20"/>
    </row>
    <row r="66" spans="1:33" ht="15.75" customHeight="1" x14ac:dyDescent="0.2">
      <c r="A66" s="13"/>
      <c r="B66" s="13"/>
      <c r="C66" s="24"/>
      <c r="D66" s="15"/>
      <c r="E66" s="15"/>
      <c r="F66" s="14"/>
      <c r="G66" s="14"/>
      <c r="H66" s="14"/>
      <c r="I66" s="15"/>
      <c r="J66" s="15"/>
      <c r="K66" s="15"/>
      <c r="L66" s="15"/>
      <c r="M66" s="16"/>
      <c r="N66" s="15"/>
      <c r="O66" s="15"/>
      <c r="P66" s="15"/>
      <c r="Q66" s="15"/>
      <c r="R66" s="15"/>
      <c r="S66" s="18"/>
      <c r="T66" s="13"/>
      <c r="U66" s="19"/>
      <c r="V66" s="1"/>
      <c r="W66" s="13"/>
      <c r="X66" s="13"/>
      <c r="Y66" s="13"/>
      <c r="Z66" s="13"/>
      <c r="AA66" s="13"/>
      <c r="AB66" s="13"/>
      <c r="AC66" s="13"/>
      <c r="AD66" s="13"/>
      <c r="AE66" s="20"/>
      <c r="AF66" s="20"/>
      <c r="AG66" s="20"/>
    </row>
    <row r="67" spans="1:33" ht="15.75" customHeight="1" x14ac:dyDescent="0.2">
      <c r="A67" s="13"/>
      <c r="B67" s="13"/>
      <c r="C67" s="24"/>
      <c r="D67" s="15"/>
      <c r="E67" s="15"/>
      <c r="F67" s="14"/>
      <c r="G67" s="14"/>
      <c r="H67" s="14"/>
      <c r="I67" s="15"/>
      <c r="J67" s="15"/>
      <c r="K67" s="15"/>
      <c r="L67" s="15"/>
      <c r="M67" s="16"/>
      <c r="N67" s="15"/>
      <c r="O67" s="15"/>
      <c r="P67" s="15"/>
      <c r="Q67" s="15"/>
      <c r="R67" s="15"/>
      <c r="S67" s="18"/>
      <c r="T67" s="13"/>
      <c r="U67" s="19"/>
      <c r="V67" s="1"/>
      <c r="W67" s="13"/>
      <c r="X67" s="13"/>
      <c r="Y67" s="13"/>
      <c r="Z67" s="13"/>
      <c r="AA67" s="13"/>
      <c r="AB67" s="13"/>
      <c r="AC67" s="13"/>
      <c r="AD67" s="13"/>
      <c r="AE67" s="20"/>
      <c r="AF67" s="20"/>
      <c r="AG67" s="20"/>
    </row>
    <row r="68" spans="1:33" ht="15.75" customHeight="1" x14ac:dyDescent="0.2">
      <c r="A68" s="13"/>
      <c r="B68" s="13"/>
      <c r="C68" s="24"/>
      <c r="D68" s="15"/>
      <c r="E68" s="15"/>
      <c r="F68" s="14"/>
      <c r="G68" s="14"/>
      <c r="H68" s="14"/>
      <c r="I68" s="15"/>
      <c r="J68" s="15"/>
      <c r="K68" s="15"/>
      <c r="L68" s="15"/>
      <c r="M68" s="16"/>
      <c r="N68" s="15"/>
      <c r="O68" s="15"/>
      <c r="P68" s="15"/>
      <c r="Q68" s="15"/>
      <c r="R68" s="15"/>
      <c r="S68" s="18"/>
      <c r="T68" s="13"/>
      <c r="U68" s="19"/>
      <c r="V68" s="1"/>
      <c r="W68" s="13"/>
      <c r="X68" s="13"/>
      <c r="Y68" s="13"/>
      <c r="Z68" s="13"/>
      <c r="AA68" s="13"/>
      <c r="AB68" s="13"/>
      <c r="AC68" s="13"/>
      <c r="AD68" s="13"/>
      <c r="AE68" s="20"/>
      <c r="AF68" s="20"/>
      <c r="AG68" s="20"/>
    </row>
    <row r="69" spans="1:33" ht="15.75" customHeight="1" x14ac:dyDescent="0.2">
      <c r="A69" s="13"/>
      <c r="B69" s="13"/>
      <c r="C69" s="24"/>
      <c r="D69" s="15"/>
      <c r="E69" s="15"/>
      <c r="F69" s="14"/>
      <c r="G69" s="14"/>
      <c r="H69" s="14"/>
      <c r="I69" s="15"/>
      <c r="J69" s="15"/>
      <c r="K69" s="15"/>
      <c r="L69" s="15"/>
      <c r="M69" s="16"/>
      <c r="N69" s="15"/>
      <c r="O69" s="15"/>
      <c r="P69" s="15"/>
      <c r="Q69" s="15"/>
      <c r="R69" s="15"/>
      <c r="S69" s="18"/>
      <c r="T69" s="13"/>
      <c r="U69" s="19"/>
      <c r="V69" s="1"/>
      <c r="W69" s="13"/>
      <c r="X69" s="13"/>
      <c r="Y69" s="13"/>
      <c r="Z69" s="13"/>
      <c r="AA69" s="13"/>
      <c r="AB69" s="13"/>
      <c r="AC69" s="13"/>
      <c r="AD69" s="13"/>
      <c r="AE69" s="20"/>
      <c r="AF69" s="20"/>
      <c r="AG69" s="20"/>
    </row>
    <row r="70" spans="1:33" ht="15.75" customHeight="1" x14ac:dyDescent="0.2">
      <c r="A70" s="13"/>
      <c r="B70" s="13"/>
      <c r="C70" s="24"/>
      <c r="D70" s="15"/>
      <c r="E70" s="15"/>
      <c r="F70" s="14"/>
      <c r="G70" s="14"/>
      <c r="H70" s="14"/>
      <c r="I70" s="15"/>
      <c r="J70" s="15"/>
      <c r="K70" s="15"/>
      <c r="L70" s="15"/>
      <c r="M70" s="16"/>
      <c r="N70" s="15"/>
      <c r="O70" s="15"/>
      <c r="P70" s="15"/>
      <c r="Q70" s="15"/>
      <c r="R70" s="15"/>
      <c r="S70" s="18"/>
      <c r="T70" s="13"/>
      <c r="U70" s="19"/>
      <c r="V70" s="1"/>
      <c r="W70" s="13"/>
      <c r="X70" s="13"/>
      <c r="Y70" s="13"/>
      <c r="Z70" s="13"/>
      <c r="AA70" s="13"/>
      <c r="AB70" s="13"/>
      <c r="AC70" s="13"/>
      <c r="AD70" s="13"/>
      <c r="AE70" s="20"/>
      <c r="AF70" s="20"/>
      <c r="AG70" s="20"/>
    </row>
    <row r="71" spans="1:33" ht="15.75" customHeight="1" x14ac:dyDescent="0.2">
      <c r="A71" s="13"/>
      <c r="B71" s="13"/>
      <c r="C71" s="24"/>
      <c r="D71" s="15"/>
      <c r="E71" s="15"/>
      <c r="F71" s="14"/>
      <c r="G71" s="14"/>
      <c r="H71" s="14"/>
      <c r="I71" s="15"/>
      <c r="J71" s="15"/>
      <c r="K71" s="15"/>
      <c r="L71" s="15"/>
      <c r="M71" s="16"/>
      <c r="N71" s="15"/>
      <c r="O71" s="15"/>
      <c r="P71" s="15"/>
      <c r="Q71" s="15"/>
      <c r="R71" s="15"/>
      <c r="S71" s="18"/>
      <c r="T71" s="13"/>
      <c r="U71" s="19"/>
      <c r="V71" s="1"/>
      <c r="W71" s="13"/>
      <c r="X71" s="13"/>
      <c r="Y71" s="13"/>
      <c r="Z71" s="13"/>
      <c r="AA71" s="13"/>
      <c r="AB71" s="13"/>
      <c r="AC71" s="13"/>
      <c r="AD71" s="13"/>
      <c r="AE71" s="20"/>
      <c r="AF71" s="20"/>
      <c r="AG71" s="20"/>
    </row>
    <row r="72" spans="1:33" ht="15.75" customHeight="1" x14ac:dyDescent="0.2">
      <c r="A72" s="13"/>
      <c r="B72" s="13"/>
      <c r="C72" s="24"/>
      <c r="D72" s="15"/>
      <c r="E72" s="15"/>
      <c r="F72" s="14"/>
      <c r="G72" s="14"/>
      <c r="H72" s="14"/>
      <c r="I72" s="15"/>
      <c r="J72" s="15"/>
      <c r="K72" s="15"/>
      <c r="L72" s="15"/>
      <c r="M72" s="16"/>
      <c r="N72" s="15"/>
      <c r="O72" s="15"/>
      <c r="P72" s="15"/>
      <c r="Q72" s="15"/>
      <c r="R72" s="15"/>
      <c r="S72" s="18"/>
      <c r="T72" s="13"/>
      <c r="U72" s="19"/>
      <c r="V72" s="1"/>
      <c r="W72" s="13"/>
      <c r="X72" s="13"/>
      <c r="Y72" s="13"/>
      <c r="Z72" s="13"/>
      <c r="AA72" s="13"/>
      <c r="AB72" s="13"/>
      <c r="AC72" s="13"/>
      <c r="AD72" s="13"/>
      <c r="AE72" s="20"/>
      <c r="AF72" s="20"/>
      <c r="AG72" s="20"/>
    </row>
    <row r="73" spans="1:33" ht="15.75" customHeight="1" x14ac:dyDescent="0.2">
      <c r="A73" s="13"/>
      <c r="B73" s="13"/>
      <c r="C73" s="24"/>
      <c r="D73" s="15"/>
      <c r="E73" s="15"/>
      <c r="F73" s="14"/>
      <c r="G73" s="14"/>
      <c r="H73" s="14"/>
      <c r="I73" s="15"/>
      <c r="J73" s="15"/>
      <c r="K73" s="15"/>
      <c r="L73" s="15"/>
      <c r="M73" s="16"/>
      <c r="N73" s="15"/>
      <c r="O73" s="15"/>
      <c r="P73" s="15"/>
      <c r="Q73" s="15"/>
      <c r="R73" s="15"/>
      <c r="S73" s="18"/>
      <c r="T73" s="13"/>
      <c r="U73" s="19"/>
      <c r="V73" s="1"/>
      <c r="W73" s="13"/>
      <c r="X73" s="13"/>
      <c r="Y73" s="13"/>
      <c r="Z73" s="13"/>
      <c r="AA73" s="13"/>
      <c r="AB73" s="13"/>
      <c r="AC73" s="13"/>
      <c r="AD73" s="13"/>
      <c r="AE73" s="20"/>
      <c r="AF73" s="20"/>
      <c r="AG73" s="20"/>
    </row>
    <row r="74" spans="1:33" ht="15.75" customHeight="1" x14ac:dyDescent="0.2">
      <c r="A74" s="13"/>
      <c r="B74" s="13"/>
      <c r="C74" s="24"/>
      <c r="D74" s="15"/>
      <c r="E74" s="15"/>
      <c r="F74" s="14"/>
      <c r="G74" s="14"/>
      <c r="H74" s="14"/>
      <c r="I74" s="15"/>
      <c r="J74" s="15"/>
      <c r="K74" s="15"/>
      <c r="L74" s="15"/>
      <c r="M74" s="16"/>
      <c r="N74" s="15"/>
      <c r="O74" s="15"/>
      <c r="P74" s="15"/>
      <c r="Q74" s="15"/>
      <c r="R74" s="15"/>
      <c r="S74" s="18"/>
      <c r="T74" s="13"/>
      <c r="U74" s="19"/>
      <c r="V74" s="1"/>
      <c r="W74" s="13"/>
      <c r="X74" s="13"/>
      <c r="Y74" s="13"/>
      <c r="Z74" s="13"/>
      <c r="AA74" s="13"/>
      <c r="AB74" s="13"/>
      <c r="AC74" s="13"/>
      <c r="AD74" s="13"/>
      <c r="AE74" s="20"/>
      <c r="AF74" s="20"/>
      <c r="AG74" s="20"/>
    </row>
    <row r="75" spans="1:33" ht="15.75" customHeight="1" x14ac:dyDescent="0.2">
      <c r="A75" s="13"/>
      <c r="B75" s="13"/>
      <c r="C75" s="24"/>
      <c r="D75" s="15"/>
      <c r="E75" s="15"/>
      <c r="F75" s="14"/>
      <c r="G75" s="14"/>
      <c r="H75" s="14"/>
      <c r="I75" s="15"/>
      <c r="J75" s="15"/>
      <c r="K75" s="15"/>
      <c r="L75" s="15"/>
      <c r="M75" s="16"/>
      <c r="N75" s="15"/>
      <c r="O75" s="15"/>
      <c r="P75" s="15"/>
      <c r="Q75" s="15"/>
      <c r="R75" s="15"/>
      <c r="S75" s="18"/>
      <c r="T75" s="13"/>
      <c r="U75" s="19"/>
      <c r="V75" s="1"/>
      <c r="W75" s="13"/>
      <c r="X75" s="13"/>
      <c r="Y75" s="13"/>
      <c r="Z75" s="13"/>
      <c r="AA75" s="13"/>
      <c r="AB75" s="13"/>
      <c r="AC75" s="13"/>
      <c r="AD75" s="13"/>
      <c r="AE75" s="20"/>
      <c r="AF75" s="20"/>
      <c r="AG75" s="20"/>
    </row>
    <row r="76" spans="1:33" ht="15.75" customHeight="1" x14ac:dyDescent="0.2">
      <c r="A76" s="13"/>
      <c r="B76" s="13"/>
      <c r="C76" s="24"/>
      <c r="D76" s="15"/>
      <c r="E76" s="15"/>
      <c r="F76" s="14"/>
      <c r="G76" s="14"/>
      <c r="H76" s="14"/>
      <c r="I76" s="15"/>
      <c r="J76" s="15"/>
      <c r="K76" s="15"/>
      <c r="L76" s="15"/>
      <c r="M76" s="16"/>
      <c r="N76" s="15"/>
      <c r="O76" s="15"/>
      <c r="P76" s="15"/>
      <c r="Q76" s="15"/>
      <c r="R76" s="15"/>
      <c r="S76" s="18"/>
      <c r="T76" s="13"/>
      <c r="U76" s="19"/>
      <c r="V76" s="1"/>
      <c r="W76" s="13"/>
      <c r="X76" s="13"/>
      <c r="Y76" s="13"/>
      <c r="Z76" s="13"/>
      <c r="AA76" s="13"/>
      <c r="AB76" s="13"/>
      <c r="AC76" s="13"/>
      <c r="AD76" s="13"/>
      <c r="AE76" s="20"/>
      <c r="AF76" s="20"/>
      <c r="AG76" s="20"/>
    </row>
    <row r="77" spans="1:33" ht="15.75" customHeight="1" x14ac:dyDescent="0.2">
      <c r="A77" s="13"/>
      <c r="B77" s="13"/>
      <c r="C77" s="24"/>
      <c r="D77" s="15"/>
      <c r="E77" s="15"/>
      <c r="F77" s="14"/>
      <c r="G77" s="14"/>
      <c r="H77" s="14"/>
      <c r="I77" s="15"/>
      <c r="J77" s="15"/>
      <c r="K77" s="15"/>
      <c r="L77" s="15"/>
      <c r="M77" s="16"/>
      <c r="N77" s="15"/>
      <c r="O77" s="15"/>
      <c r="P77" s="15"/>
      <c r="Q77" s="15"/>
      <c r="R77" s="15"/>
      <c r="S77" s="18"/>
      <c r="T77" s="13"/>
      <c r="U77" s="19"/>
      <c r="V77" s="1"/>
      <c r="W77" s="13"/>
      <c r="X77" s="13"/>
      <c r="Y77" s="13"/>
      <c r="Z77" s="13"/>
      <c r="AA77" s="13"/>
      <c r="AB77" s="13"/>
      <c r="AC77" s="13"/>
      <c r="AD77" s="13"/>
      <c r="AE77" s="20"/>
      <c r="AF77" s="20"/>
      <c r="AG77" s="20"/>
    </row>
    <row r="78" spans="1:33" ht="15.75" customHeight="1" x14ac:dyDescent="0.2">
      <c r="A78" s="13"/>
      <c r="B78" s="13"/>
      <c r="C78" s="24"/>
      <c r="D78" s="15"/>
      <c r="E78" s="15"/>
      <c r="F78" s="14"/>
      <c r="G78" s="14"/>
      <c r="H78" s="14"/>
      <c r="I78" s="15"/>
      <c r="J78" s="15"/>
      <c r="K78" s="15"/>
      <c r="L78" s="15"/>
      <c r="M78" s="16"/>
      <c r="N78" s="15"/>
      <c r="O78" s="15"/>
      <c r="P78" s="15"/>
      <c r="Q78" s="15"/>
      <c r="R78" s="15"/>
      <c r="S78" s="18"/>
      <c r="T78" s="13"/>
      <c r="U78" s="19"/>
      <c r="V78" s="1"/>
      <c r="W78" s="13"/>
      <c r="X78" s="13"/>
      <c r="Y78" s="13"/>
      <c r="Z78" s="13"/>
      <c r="AA78" s="13"/>
      <c r="AB78" s="13"/>
      <c r="AC78" s="13"/>
      <c r="AD78" s="13"/>
      <c r="AE78" s="20"/>
      <c r="AF78" s="20"/>
      <c r="AG78" s="20"/>
    </row>
    <row r="79" spans="1:33" ht="15.75" customHeight="1" x14ac:dyDescent="0.2">
      <c r="A79" s="13"/>
      <c r="B79" s="13"/>
      <c r="C79" s="24"/>
      <c r="D79" s="15"/>
      <c r="E79" s="15"/>
      <c r="F79" s="14"/>
      <c r="G79" s="14"/>
      <c r="H79" s="14"/>
      <c r="I79" s="15"/>
      <c r="J79" s="15"/>
      <c r="K79" s="15"/>
      <c r="L79" s="15"/>
      <c r="M79" s="16"/>
      <c r="N79" s="15"/>
      <c r="O79" s="15"/>
      <c r="P79" s="15"/>
      <c r="Q79" s="15"/>
      <c r="R79" s="15"/>
      <c r="S79" s="18"/>
      <c r="T79" s="13"/>
      <c r="U79" s="19"/>
      <c r="V79" s="1"/>
      <c r="W79" s="13"/>
      <c r="X79" s="13"/>
      <c r="Y79" s="13"/>
      <c r="Z79" s="13"/>
      <c r="AA79" s="13"/>
      <c r="AB79" s="13"/>
      <c r="AC79" s="13"/>
      <c r="AD79" s="13"/>
      <c r="AE79" s="20"/>
      <c r="AF79" s="20"/>
      <c r="AG79" s="20"/>
    </row>
    <row r="80" spans="1:33" ht="15.75" customHeight="1" x14ac:dyDescent="0.2">
      <c r="A80" s="13"/>
      <c r="B80" s="13"/>
      <c r="C80" s="24"/>
      <c r="D80" s="15"/>
      <c r="E80" s="15"/>
      <c r="F80" s="14"/>
      <c r="G80" s="14"/>
      <c r="H80" s="14"/>
      <c r="I80" s="15"/>
      <c r="J80" s="15"/>
      <c r="K80" s="15"/>
      <c r="L80" s="15"/>
      <c r="M80" s="16"/>
      <c r="N80" s="15"/>
      <c r="O80" s="15"/>
      <c r="P80" s="15"/>
      <c r="Q80" s="15"/>
      <c r="R80" s="15"/>
      <c r="S80" s="18"/>
      <c r="T80" s="13"/>
      <c r="U80" s="19"/>
      <c r="V80" s="1"/>
      <c r="W80" s="13"/>
      <c r="X80" s="13"/>
      <c r="Y80" s="13"/>
      <c r="Z80" s="13"/>
      <c r="AA80" s="13"/>
      <c r="AB80" s="13"/>
      <c r="AC80" s="13"/>
      <c r="AD80" s="13"/>
      <c r="AE80" s="20"/>
      <c r="AF80" s="20"/>
      <c r="AG80" s="20"/>
    </row>
    <row r="81" spans="1:33" ht="15.75" customHeight="1" x14ac:dyDescent="0.2">
      <c r="A81" s="13"/>
      <c r="B81" s="13"/>
      <c r="C81" s="24"/>
      <c r="D81" s="15"/>
      <c r="E81" s="15"/>
      <c r="F81" s="14"/>
      <c r="G81" s="14"/>
      <c r="H81" s="14"/>
      <c r="I81" s="15"/>
      <c r="J81" s="15"/>
      <c r="K81" s="15"/>
      <c r="L81" s="15"/>
      <c r="M81" s="16"/>
      <c r="N81" s="15"/>
      <c r="O81" s="15"/>
      <c r="P81" s="15"/>
      <c r="Q81" s="15"/>
      <c r="R81" s="15"/>
      <c r="S81" s="18"/>
      <c r="T81" s="13"/>
      <c r="U81" s="19"/>
      <c r="V81" s="1"/>
      <c r="W81" s="13"/>
      <c r="X81" s="13"/>
      <c r="Y81" s="13"/>
      <c r="Z81" s="13"/>
      <c r="AA81" s="13"/>
      <c r="AB81" s="13"/>
      <c r="AC81" s="13"/>
      <c r="AD81" s="13"/>
      <c r="AE81" s="20"/>
      <c r="AF81" s="20"/>
      <c r="AG81" s="20"/>
    </row>
    <row r="82" spans="1:33" ht="15.75" customHeight="1" x14ac:dyDescent="0.2">
      <c r="A82" s="13"/>
      <c r="B82" s="13"/>
      <c r="C82" s="24"/>
      <c r="D82" s="15"/>
      <c r="E82" s="15"/>
      <c r="F82" s="14"/>
      <c r="G82" s="14"/>
      <c r="H82" s="14"/>
      <c r="I82" s="15"/>
      <c r="J82" s="15"/>
      <c r="K82" s="15"/>
      <c r="L82" s="15"/>
      <c r="M82" s="16"/>
      <c r="N82" s="15"/>
      <c r="O82" s="15"/>
      <c r="P82" s="15"/>
      <c r="Q82" s="15"/>
      <c r="R82" s="15"/>
      <c r="S82" s="18"/>
      <c r="T82" s="13"/>
      <c r="U82" s="19"/>
      <c r="V82" s="1"/>
      <c r="W82" s="13"/>
      <c r="X82" s="13"/>
      <c r="Y82" s="13"/>
      <c r="Z82" s="13"/>
      <c r="AA82" s="13"/>
      <c r="AB82" s="13"/>
      <c r="AC82" s="13"/>
      <c r="AD82" s="13"/>
      <c r="AE82" s="20"/>
      <c r="AF82" s="20"/>
      <c r="AG82" s="20"/>
    </row>
    <row r="83" spans="1:33" ht="15.75" customHeight="1" x14ac:dyDescent="0.2">
      <c r="A83" s="13"/>
      <c r="B83" s="13"/>
      <c r="C83" s="24"/>
      <c r="D83" s="15"/>
      <c r="E83" s="15"/>
      <c r="F83" s="14"/>
      <c r="G83" s="14"/>
      <c r="H83" s="14"/>
      <c r="I83" s="15"/>
      <c r="J83" s="15"/>
      <c r="K83" s="15"/>
      <c r="L83" s="15"/>
      <c r="M83" s="16"/>
      <c r="N83" s="15"/>
      <c r="O83" s="15"/>
      <c r="P83" s="15"/>
      <c r="Q83" s="15"/>
      <c r="R83" s="15"/>
      <c r="S83" s="18"/>
      <c r="T83" s="13"/>
      <c r="U83" s="19"/>
      <c r="V83" s="1"/>
      <c r="W83" s="13"/>
      <c r="X83" s="13"/>
      <c r="Y83" s="13"/>
      <c r="Z83" s="13"/>
      <c r="AA83" s="13"/>
      <c r="AB83" s="13"/>
      <c r="AC83" s="13"/>
      <c r="AD83" s="13"/>
      <c r="AE83" s="20"/>
      <c r="AF83" s="20"/>
      <c r="AG83" s="20"/>
    </row>
    <row r="84" spans="1:33" ht="15.75" customHeight="1" x14ac:dyDescent="0.2">
      <c r="A84" s="13"/>
      <c r="B84" s="13"/>
      <c r="C84" s="24"/>
      <c r="D84" s="15"/>
      <c r="E84" s="15"/>
      <c r="F84" s="14"/>
      <c r="G84" s="14"/>
      <c r="H84" s="14"/>
      <c r="I84" s="15"/>
      <c r="J84" s="15"/>
      <c r="K84" s="15"/>
      <c r="L84" s="15"/>
      <c r="M84" s="16"/>
      <c r="N84" s="15"/>
      <c r="O84" s="15"/>
      <c r="P84" s="15"/>
      <c r="Q84" s="15"/>
      <c r="R84" s="15"/>
      <c r="S84" s="18"/>
      <c r="T84" s="13"/>
      <c r="U84" s="19"/>
      <c r="V84" s="1"/>
      <c r="W84" s="13"/>
      <c r="X84" s="13"/>
      <c r="Y84" s="13"/>
      <c r="Z84" s="13"/>
      <c r="AA84" s="13"/>
      <c r="AB84" s="13"/>
      <c r="AC84" s="13"/>
      <c r="AD84" s="13"/>
      <c r="AE84" s="20"/>
      <c r="AF84" s="20"/>
      <c r="AG84" s="20"/>
    </row>
    <row r="85" spans="1:33" ht="15.75" customHeight="1" x14ac:dyDescent="0.2">
      <c r="A85" s="13"/>
      <c r="B85" s="13"/>
      <c r="C85" s="24"/>
      <c r="D85" s="15"/>
      <c r="E85" s="15"/>
      <c r="F85" s="14"/>
      <c r="G85" s="14"/>
      <c r="H85" s="14"/>
      <c r="I85" s="15"/>
      <c r="J85" s="15"/>
      <c r="K85" s="15"/>
      <c r="L85" s="15"/>
      <c r="M85" s="16"/>
      <c r="N85" s="15"/>
      <c r="O85" s="15"/>
      <c r="P85" s="15"/>
      <c r="Q85" s="15"/>
      <c r="R85" s="15"/>
      <c r="S85" s="18"/>
      <c r="T85" s="13"/>
      <c r="U85" s="19"/>
      <c r="V85" s="1"/>
      <c r="W85" s="13"/>
      <c r="X85" s="13"/>
      <c r="Y85" s="13"/>
      <c r="Z85" s="13"/>
      <c r="AA85" s="13"/>
      <c r="AB85" s="13"/>
      <c r="AC85" s="13"/>
      <c r="AD85" s="13"/>
      <c r="AE85" s="20"/>
      <c r="AF85" s="20"/>
      <c r="AG85" s="20"/>
    </row>
    <row r="86" spans="1:33" ht="15.75" customHeight="1" x14ac:dyDescent="0.2">
      <c r="A86" s="13"/>
      <c r="B86" s="13"/>
      <c r="C86" s="24"/>
      <c r="D86" s="15"/>
      <c r="E86" s="15"/>
      <c r="F86" s="14"/>
      <c r="G86" s="14"/>
      <c r="H86" s="14"/>
      <c r="I86" s="15"/>
      <c r="J86" s="15"/>
      <c r="K86" s="15"/>
      <c r="L86" s="15"/>
      <c r="M86" s="16"/>
      <c r="N86" s="15"/>
      <c r="O86" s="15"/>
      <c r="P86" s="15"/>
      <c r="Q86" s="15"/>
      <c r="R86" s="15"/>
      <c r="S86" s="18"/>
      <c r="T86" s="13"/>
      <c r="U86" s="19"/>
      <c r="V86" s="1"/>
      <c r="W86" s="13"/>
      <c r="X86" s="13"/>
      <c r="Y86" s="13"/>
      <c r="Z86" s="13"/>
      <c r="AA86" s="13"/>
      <c r="AB86" s="13"/>
      <c r="AC86" s="13"/>
      <c r="AD86" s="13"/>
      <c r="AE86" s="20"/>
      <c r="AF86" s="20"/>
      <c r="AG86" s="20"/>
    </row>
    <row r="87" spans="1:33" ht="15.75" customHeight="1" x14ac:dyDescent="0.2">
      <c r="A87" s="13"/>
      <c r="B87" s="13"/>
      <c r="C87" s="24"/>
      <c r="D87" s="15"/>
      <c r="E87" s="15"/>
      <c r="F87" s="14"/>
      <c r="G87" s="14"/>
      <c r="H87" s="14"/>
      <c r="I87" s="15"/>
      <c r="J87" s="15"/>
      <c r="K87" s="15"/>
      <c r="L87" s="15"/>
      <c r="M87" s="16"/>
      <c r="N87" s="15"/>
      <c r="O87" s="15"/>
      <c r="P87" s="15"/>
      <c r="Q87" s="15"/>
      <c r="R87" s="15"/>
      <c r="S87" s="18"/>
      <c r="T87" s="13"/>
      <c r="U87" s="19"/>
      <c r="V87" s="1"/>
      <c r="W87" s="13"/>
      <c r="X87" s="13"/>
      <c r="Y87" s="13"/>
      <c r="Z87" s="13"/>
      <c r="AA87" s="13"/>
      <c r="AB87" s="13"/>
      <c r="AC87" s="13"/>
      <c r="AD87" s="13"/>
      <c r="AE87" s="20"/>
      <c r="AF87" s="20"/>
      <c r="AG87" s="20"/>
    </row>
    <row r="88" spans="1:33" ht="15.75" customHeight="1" x14ac:dyDescent="0.2">
      <c r="A88" s="13"/>
      <c r="B88" s="13"/>
      <c r="C88" s="24"/>
      <c r="D88" s="15"/>
      <c r="E88" s="15"/>
      <c r="F88" s="14"/>
      <c r="G88" s="14"/>
      <c r="H88" s="14"/>
      <c r="I88" s="15"/>
      <c r="J88" s="15"/>
      <c r="K88" s="15"/>
      <c r="L88" s="15"/>
      <c r="M88" s="16"/>
      <c r="N88" s="15"/>
      <c r="O88" s="15"/>
      <c r="P88" s="15"/>
      <c r="Q88" s="15"/>
      <c r="R88" s="15"/>
      <c r="S88" s="18"/>
      <c r="T88" s="13"/>
      <c r="U88" s="19"/>
      <c r="V88" s="1"/>
      <c r="W88" s="13"/>
      <c r="X88" s="13"/>
      <c r="Y88" s="13"/>
      <c r="Z88" s="13"/>
      <c r="AA88" s="13"/>
      <c r="AB88" s="13"/>
      <c r="AC88" s="13"/>
      <c r="AD88" s="13"/>
      <c r="AE88" s="20"/>
      <c r="AF88" s="20"/>
      <c r="AG88" s="20"/>
    </row>
    <row r="89" spans="1:33" ht="15.75" customHeight="1" x14ac:dyDescent="0.2">
      <c r="A89" s="13"/>
      <c r="B89" s="13"/>
      <c r="C89" s="24"/>
      <c r="D89" s="15"/>
      <c r="E89" s="15"/>
      <c r="F89" s="14"/>
      <c r="G89" s="14"/>
      <c r="H89" s="14"/>
      <c r="I89" s="15"/>
      <c r="J89" s="15"/>
      <c r="K89" s="15"/>
      <c r="L89" s="15"/>
      <c r="M89" s="16"/>
      <c r="N89" s="15"/>
      <c r="O89" s="15"/>
      <c r="P89" s="15"/>
      <c r="Q89" s="15"/>
      <c r="R89" s="15"/>
      <c r="S89" s="18"/>
      <c r="T89" s="13"/>
      <c r="U89" s="19"/>
      <c r="V89" s="1"/>
      <c r="W89" s="13"/>
      <c r="X89" s="13"/>
      <c r="Y89" s="13"/>
      <c r="Z89" s="13"/>
      <c r="AA89" s="13"/>
      <c r="AB89" s="13"/>
      <c r="AC89" s="13"/>
      <c r="AD89" s="13"/>
      <c r="AE89" s="20"/>
      <c r="AF89" s="20"/>
      <c r="AG89" s="20"/>
    </row>
    <row r="90" spans="1:33" ht="15.75" customHeight="1" x14ac:dyDescent="0.2">
      <c r="A90" s="13"/>
      <c r="B90" s="13"/>
      <c r="C90" s="24"/>
      <c r="D90" s="15"/>
      <c r="E90" s="15"/>
      <c r="F90" s="14"/>
      <c r="G90" s="14"/>
      <c r="H90" s="14"/>
      <c r="I90" s="15"/>
      <c r="J90" s="15"/>
      <c r="K90" s="15"/>
      <c r="L90" s="15"/>
      <c r="M90" s="16"/>
      <c r="N90" s="15"/>
      <c r="O90" s="15"/>
      <c r="P90" s="15"/>
      <c r="Q90" s="15"/>
      <c r="R90" s="15"/>
      <c r="S90" s="18"/>
      <c r="T90" s="13"/>
      <c r="U90" s="19"/>
      <c r="V90" s="1"/>
      <c r="W90" s="13"/>
      <c r="X90" s="13"/>
      <c r="Y90" s="13"/>
      <c r="Z90" s="13"/>
      <c r="AA90" s="13"/>
      <c r="AB90" s="13"/>
      <c r="AC90" s="13"/>
      <c r="AD90" s="13"/>
      <c r="AE90" s="20"/>
      <c r="AF90" s="20"/>
      <c r="AG90" s="20"/>
    </row>
    <row r="91" spans="1:33" ht="15.75" customHeight="1" x14ac:dyDescent="0.2">
      <c r="A91" s="13"/>
      <c r="B91" s="13"/>
      <c r="C91" s="24"/>
      <c r="D91" s="15"/>
      <c r="E91" s="15"/>
      <c r="F91" s="14"/>
      <c r="G91" s="14"/>
      <c r="H91" s="14"/>
      <c r="I91" s="15"/>
      <c r="J91" s="15"/>
      <c r="K91" s="15"/>
      <c r="L91" s="15"/>
      <c r="M91" s="16"/>
      <c r="N91" s="15"/>
      <c r="O91" s="15"/>
      <c r="P91" s="15"/>
      <c r="Q91" s="15"/>
      <c r="R91" s="15"/>
      <c r="S91" s="18"/>
      <c r="T91" s="13"/>
      <c r="U91" s="19"/>
      <c r="V91" s="1"/>
      <c r="W91" s="13"/>
      <c r="X91" s="13"/>
      <c r="Y91" s="13"/>
      <c r="Z91" s="13"/>
      <c r="AA91" s="13"/>
      <c r="AB91" s="13"/>
      <c r="AC91" s="13"/>
      <c r="AD91" s="13"/>
      <c r="AE91" s="20"/>
      <c r="AF91" s="20"/>
      <c r="AG91" s="20"/>
    </row>
    <row r="92" spans="1:33" ht="15.75" customHeight="1" x14ac:dyDescent="0.2">
      <c r="A92" s="13"/>
      <c r="B92" s="13"/>
      <c r="C92" s="24"/>
      <c r="D92" s="15"/>
      <c r="E92" s="15"/>
      <c r="F92" s="14"/>
      <c r="G92" s="14"/>
      <c r="H92" s="14"/>
      <c r="I92" s="15"/>
      <c r="J92" s="15"/>
      <c r="K92" s="15"/>
      <c r="L92" s="15"/>
      <c r="M92" s="16"/>
      <c r="N92" s="15"/>
      <c r="O92" s="15"/>
      <c r="P92" s="15"/>
      <c r="Q92" s="15"/>
      <c r="R92" s="15"/>
      <c r="S92" s="18"/>
      <c r="T92" s="13"/>
      <c r="U92" s="19"/>
      <c r="V92" s="1"/>
      <c r="W92" s="13"/>
      <c r="X92" s="13"/>
      <c r="Y92" s="13"/>
      <c r="Z92" s="13"/>
      <c r="AA92" s="13"/>
      <c r="AB92" s="13"/>
      <c r="AC92" s="13"/>
      <c r="AD92" s="13"/>
      <c r="AE92" s="20"/>
      <c r="AF92" s="20"/>
      <c r="AG92" s="20"/>
    </row>
    <row r="93" spans="1:33" ht="15.75" customHeight="1" x14ac:dyDescent="0.2">
      <c r="A93" s="13"/>
      <c r="B93" s="13"/>
      <c r="C93" s="24"/>
      <c r="D93" s="15"/>
      <c r="E93" s="15"/>
      <c r="F93" s="14"/>
      <c r="G93" s="14"/>
      <c r="H93" s="14"/>
      <c r="I93" s="15"/>
      <c r="J93" s="15"/>
      <c r="K93" s="15"/>
      <c r="L93" s="15"/>
      <c r="M93" s="16"/>
      <c r="N93" s="15"/>
      <c r="O93" s="15"/>
      <c r="P93" s="15"/>
      <c r="Q93" s="15"/>
      <c r="R93" s="15"/>
      <c r="S93" s="18"/>
      <c r="T93" s="13"/>
      <c r="U93" s="19"/>
      <c r="V93" s="1"/>
      <c r="W93" s="13"/>
      <c r="X93" s="13"/>
      <c r="Y93" s="13"/>
      <c r="Z93" s="13"/>
      <c r="AA93" s="13"/>
      <c r="AB93" s="13"/>
      <c r="AC93" s="13"/>
      <c r="AD93" s="13"/>
      <c r="AE93" s="20"/>
      <c r="AF93" s="20"/>
      <c r="AG93" s="20"/>
    </row>
    <row r="94" spans="1:33" ht="15.75" customHeight="1" x14ac:dyDescent="0.2">
      <c r="A94" s="13"/>
      <c r="B94" s="13"/>
      <c r="C94" s="24"/>
      <c r="D94" s="15"/>
      <c r="E94" s="15"/>
      <c r="F94" s="14"/>
      <c r="G94" s="14"/>
      <c r="H94" s="14"/>
      <c r="I94" s="15"/>
      <c r="J94" s="15"/>
      <c r="K94" s="15"/>
      <c r="L94" s="15"/>
      <c r="M94" s="16"/>
      <c r="N94" s="15"/>
      <c r="O94" s="15"/>
      <c r="P94" s="15"/>
      <c r="Q94" s="15"/>
      <c r="R94" s="15"/>
      <c r="S94" s="18"/>
      <c r="T94" s="13"/>
      <c r="U94" s="19"/>
      <c r="V94" s="1"/>
      <c r="W94" s="13"/>
      <c r="X94" s="13"/>
      <c r="Y94" s="13"/>
      <c r="Z94" s="13"/>
      <c r="AA94" s="13"/>
      <c r="AB94" s="13"/>
      <c r="AC94" s="13"/>
      <c r="AD94" s="13"/>
      <c r="AE94" s="20"/>
      <c r="AF94" s="20"/>
      <c r="AG94" s="20"/>
    </row>
    <row r="95" spans="1:33" ht="15.75" customHeight="1" x14ac:dyDescent="0.2">
      <c r="A95" s="13"/>
      <c r="B95" s="13"/>
      <c r="C95" s="15"/>
      <c r="D95" s="15"/>
      <c r="E95" s="15"/>
      <c r="F95" s="14"/>
      <c r="G95" s="14"/>
      <c r="H95" s="15"/>
      <c r="I95" s="15"/>
      <c r="J95" s="15"/>
      <c r="K95" s="15"/>
      <c r="L95" s="15"/>
      <c r="M95" s="15"/>
      <c r="N95" s="15"/>
      <c r="O95" s="15"/>
      <c r="P95" s="15"/>
      <c r="Q95" s="22"/>
      <c r="R95" s="22"/>
      <c r="S95" s="18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20"/>
    </row>
    <row r="96" spans="1:33" ht="15.75" customHeight="1" x14ac:dyDescent="0.2">
      <c r="A96" s="13"/>
      <c r="B96" s="13"/>
      <c r="C96" s="15"/>
      <c r="D96" s="15"/>
      <c r="E96" s="15"/>
      <c r="F96" s="14"/>
      <c r="G96" s="14"/>
      <c r="H96" s="15"/>
      <c r="I96" s="15"/>
      <c r="J96" s="15"/>
      <c r="K96" s="15"/>
      <c r="L96" s="15"/>
      <c r="M96" s="15"/>
      <c r="N96" s="15"/>
      <c r="O96" s="15"/>
      <c r="P96" s="15"/>
      <c r="Q96" s="22"/>
      <c r="R96" s="22"/>
      <c r="S96" s="18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20"/>
    </row>
    <row r="97" spans="1:33" ht="15.75" customHeight="1" x14ac:dyDescent="0.2">
      <c r="A97" s="13"/>
      <c r="B97" s="13"/>
      <c r="C97" s="15"/>
      <c r="D97" s="15"/>
      <c r="E97" s="15"/>
      <c r="F97" s="14"/>
      <c r="G97" s="14"/>
      <c r="H97" s="15"/>
      <c r="I97" s="15"/>
      <c r="J97" s="15"/>
      <c r="K97" s="15"/>
      <c r="L97" s="15"/>
      <c r="M97" s="15"/>
      <c r="N97" s="15"/>
      <c r="O97" s="15"/>
      <c r="P97" s="15"/>
      <c r="Q97" s="22"/>
      <c r="R97" s="22"/>
      <c r="S97" s="18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20"/>
    </row>
    <row r="98" spans="1:33" ht="15.75" customHeight="1" x14ac:dyDescent="0.2">
      <c r="A98" s="13"/>
      <c r="B98" s="13"/>
      <c r="C98" s="15"/>
      <c r="D98" s="15"/>
      <c r="E98" s="15"/>
      <c r="F98" s="14"/>
      <c r="G98" s="14"/>
      <c r="H98" s="15"/>
      <c r="I98" s="15"/>
      <c r="J98" s="15"/>
      <c r="K98" s="15"/>
      <c r="L98" s="15"/>
      <c r="M98" s="15"/>
      <c r="N98" s="15"/>
      <c r="O98" s="15"/>
      <c r="P98" s="15"/>
      <c r="Q98" s="22"/>
      <c r="R98" s="22"/>
      <c r="S98" s="18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20"/>
    </row>
    <row r="99" spans="1:33" ht="15.75" customHeight="1" x14ac:dyDescent="0.2">
      <c r="A99" s="13"/>
      <c r="B99" s="13"/>
      <c r="C99" s="15"/>
      <c r="D99" s="15"/>
      <c r="E99" s="15"/>
      <c r="F99" s="14"/>
      <c r="G99" s="14"/>
      <c r="H99" s="15"/>
      <c r="I99" s="15"/>
      <c r="J99" s="15"/>
      <c r="K99" s="15"/>
      <c r="L99" s="15"/>
      <c r="M99" s="15"/>
      <c r="N99" s="15"/>
      <c r="O99" s="15"/>
      <c r="P99" s="15"/>
      <c r="Q99" s="22"/>
      <c r="R99" s="22"/>
      <c r="S99" s="18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20"/>
    </row>
    <row r="100" spans="1:33" ht="15.75" customHeight="1" x14ac:dyDescent="0.2">
      <c r="A100" s="13"/>
      <c r="B100" s="13"/>
      <c r="C100" s="15"/>
      <c r="D100" s="15"/>
      <c r="E100" s="15"/>
      <c r="F100" s="14"/>
      <c r="G100" s="14"/>
      <c r="H100" s="15"/>
      <c r="I100" s="15"/>
      <c r="J100" s="15"/>
      <c r="K100" s="15"/>
      <c r="L100" s="15"/>
      <c r="M100" s="15"/>
      <c r="N100" s="15"/>
      <c r="O100" s="15"/>
      <c r="P100" s="15"/>
      <c r="Q100" s="22"/>
      <c r="R100" s="22"/>
      <c r="S100" s="18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20"/>
    </row>
    <row r="101" spans="1:33" ht="15.75" customHeight="1" x14ac:dyDescent="0.2">
      <c r="A101" s="13"/>
      <c r="B101" s="13"/>
      <c r="C101" s="15"/>
      <c r="D101" s="15"/>
      <c r="E101" s="15"/>
      <c r="F101" s="14"/>
      <c r="G101" s="14"/>
      <c r="H101" s="15"/>
      <c r="I101" s="15"/>
      <c r="J101" s="15"/>
      <c r="K101" s="15"/>
      <c r="L101" s="15"/>
      <c r="M101" s="15"/>
      <c r="N101" s="15"/>
      <c r="O101" s="15"/>
      <c r="P101" s="15"/>
      <c r="Q101" s="22"/>
      <c r="R101" s="22"/>
      <c r="S101" s="18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20"/>
    </row>
    <row r="102" spans="1:33" ht="15.75" customHeight="1" x14ac:dyDescent="0.2">
      <c r="A102" s="13"/>
      <c r="B102" s="13"/>
      <c r="C102" s="15"/>
      <c r="D102" s="15"/>
      <c r="E102" s="15"/>
      <c r="F102" s="14"/>
      <c r="G102" s="14"/>
      <c r="H102" s="15"/>
      <c r="I102" s="15"/>
      <c r="J102" s="15"/>
      <c r="K102" s="15"/>
      <c r="L102" s="15"/>
      <c r="M102" s="15"/>
      <c r="N102" s="15"/>
      <c r="O102" s="15"/>
      <c r="P102" s="15"/>
      <c r="Q102" s="22"/>
      <c r="R102" s="22"/>
      <c r="S102" s="18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20"/>
    </row>
    <row r="103" spans="1:33" ht="15.75" customHeight="1" x14ac:dyDescent="0.2">
      <c r="A103" s="13"/>
      <c r="B103" s="13"/>
      <c r="C103" s="15"/>
      <c r="D103" s="15"/>
      <c r="E103" s="15"/>
      <c r="F103" s="14"/>
      <c r="G103" s="14"/>
      <c r="H103" s="15"/>
      <c r="I103" s="15"/>
      <c r="J103" s="15"/>
      <c r="K103" s="15"/>
      <c r="L103" s="15"/>
      <c r="M103" s="15"/>
      <c r="N103" s="15"/>
      <c r="O103" s="15"/>
      <c r="P103" s="15"/>
      <c r="Q103" s="22"/>
      <c r="R103" s="22"/>
      <c r="S103" s="18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20"/>
    </row>
    <row r="104" spans="1:33" ht="15.75" customHeight="1" x14ac:dyDescent="0.2">
      <c r="A104" s="13"/>
      <c r="B104" s="13"/>
      <c r="C104" s="15"/>
      <c r="D104" s="15"/>
      <c r="E104" s="15"/>
      <c r="F104" s="14"/>
      <c r="G104" s="14"/>
      <c r="H104" s="15"/>
      <c r="I104" s="15"/>
      <c r="J104" s="15"/>
      <c r="K104" s="15"/>
      <c r="L104" s="15"/>
      <c r="M104" s="15"/>
      <c r="N104" s="15"/>
      <c r="O104" s="15"/>
      <c r="P104" s="15"/>
      <c r="Q104" s="22"/>
      <c r="R104" s="22"/>
      <c r="S104" s="18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20"/>
    </row>
    <row r="105" spans="1:33" ht="15.75" customHeight="1" x14ac:dyDescent="0.2">
      <c r="A105" s="13"/>
      <c r="B105" s="13"/>
      <c r="C105" s="15"/>
      <c r="D105" s="15"/>
      <c r="E105" s="15"/>
      <c r="F105" s="14"/>
      <c r="G105" s="14"/>
      <c r="H105" s="15"/>
      <c r="I105" s="15"/>
      <c r="J105" s="15"/>
      <c r="K105" s="15"/>
      <c r="L105" s="15"/>
      <c r="M105" s="15"/>
      <c r="N105" s="15"/>
      <c r="O105" s="15"/>
      <c r="P105" s="15"/>
      <c r="Q105" s="22"/>
      <c r="R105" s="22"/>
      <c r="S105" s="18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20"/>
    </row>
    <row r="106" spans="1:33" ht="15.75" customHeight="1" x14ac:dyDescent="0.2">
      <c r="A106" s="13"/>
      <c r="B106" s="13"/>
      <c r="C106" s="15"/>
      <c r="D106" s="15"/>
      <c r="E106" s="15"/>
      <c r="F106" s="14"/>
      <c r="G106" s="14"/>
      <c r="H106" s="15"/>
      <c r="I106" s="15"/>
      <c r="J106" s="15"/>
      <c r="K106" s="15"/>
      <c r="L106" s="15"/>
      <c r="M106" s="15"/>
      <c r="N106" s="15"/>
      <c r="O106" s="15"/>
      <c r="P106" s="15"/>
      <c r="Q106" s="22"/>
      <c r="R106" s="22"/>
      <c r="S106" s="18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20"/>
    </row>
    <row r="107" spans="1:33" ht="15.75" customHeight="1" x14ac:dyDescent="0.2">
      <c r="A107" s="13"/>
      <c r="B107" s="13"/>
      <c r="C107" s="15"/>
      <c r="D107" s="15"/>
      <c r="E107" s="15"/>
      <c r="F107" s="14"/>
      <c r="G107" s="14"/>
      <c r="H107" s="15"/>
      <c r="I107" s="15"/>
      <c r="J107" s="15"/>
      <c r="K107" s="15"/>
      <c r="L107" s="15"/>
      <c r="M107" s="15"/>
      <c r="N107" s="15"/>
      <c r="O107" s="15"/>
      <c r="P107" s="15"/>
      <c r="Q107" s="22"/>
      <c r="R107" s="22"/>
      <c r="S107" s="18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20"/>
    </row>
    <row r="108" spans="1:33" ht="15.75" customHeight="1" x14ac:dyDescent="0.2">
      <c r="A108" s="13"/>
      <c r="B108" s="13"/>
      <c r="C108" s="15"/>
      <c r="D108" s="15"/>
      <c r="E108" s="15"/>
      <c r="F108" s="14"/>
      <c r="G108" s="14"/>
      <c r="H108" s="15"/>
      <c r="I108" s="15"/>
      <c r="J108" s="15"/>
      <c r="K108" s="15"/>
      <c r="L108" s="15"/>
      <c r="M108" s="15"/>
      <c r="N108" s="15"/>
      <c r="O108" s="15"/>
      <c r="P108" s="15"/>
      <c r="Q108" s="22"/>
      <c r="R108" s="22"/>
      <c r="S108" s="18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20"/>
    </row>
    <row r="109" spans="1:33" ht="15.75" customHeight="1" x14ac:dyDescent="0.2">
      <c r="A109" s="13"/>
      <c r="B109" s="13"/>
      <c r="C109" s="15"/>
      <c r="D109" s="15"/>
      <c r="E109" s="15"/>
      <c r="F109" s="14"/>
      <c r="G109" s="14"/>
      <c r="H109" s="15"/>
      <c r="I109" s="15"/>
      <c r="J109" s="15"/>
      <c r="K109" s="15"/>
      <c r="L109" s="15"/>
      <c r="M109" s="15"/>
      <c r="N109" s="15"/>
      <c r="O109" s="15"/>
      <c r="P109" s="15"/>
      <c r="Q109" s="22"/>
      <c r="R109" s="22"/>
      <c r="S109" s="18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20"/>
    </row>
    <row r="110" spans="1:33" ht="15.75" customHeight="1" x14ac:dyDescent="0.2">
      <c r="A110" s="13"/>
      <c r="B110" s="13"/>
      <c r="C110" s="15"/>
      <c r="D110" s="15"/>
      <c r="E110" s="15"/>
      <c r="F110" s="14"/>
      <c r="G110" s="14"/>
      <c r="H110" s="15"/>
      <c r="I110" s="15"/>
      <c r="J110" s="15"/>
      <c r="K110" s="15"/>
      <c r="L110" s="15"/>
      <c r="M110" s="15"/>
      <c r="N110" s="15"/>
      <c r="O110" s="15"/>
      <c r="P110" s="15"/>
      <c r="Q110" s="22"/>
      <c r="R110" s="22"/>
      <c r="S110" s="18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20"/>
    </row>
    <row r="111" spans="1:33" ht="15.75" customHeight="1" x14ac:dyDescent="0.2">
      <c r="A111" s="13"/>
      <c r="B111" s="13"/>
      <c r="C111" s="15"/>
      <c r="D111" s="15"/>
      <c r="E111" s="15"/>
      <c r="F111" s="14"/>
      <c r="G111" s="14"/>
      <c r="H111" s="15"/>
      <c r="I111" s="15"/>
      <c r="J111" s="15"/>
      <c r="K111" s="15"/>
      <c r="L111" s="15"/>
      <c r="M111" s="15"/>
      <c r="N111" s="15"/>
      <c r="O111" s="15"/>
      <c r="P111" s="15"/>
      <c r="Q111" s="22"/>
      <c r="R111" s="22"/>
      <c r="S111" s="18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20"/>
    </row>
    <row r="112" spans="1:33" ht="15.75" customHeight="1" x14ac:dyDescent="0.2">
      <c r="A112" s="13"/>
      <c r="B112" s="13"/>
      <c r="C112" s="15"/>
      <c r="D112" s="15"/>
      <c r="E112" s="15"/>
      <c r="F112" s="14"/>
      <c r="G112" s="14"/>
      <c r="H112" s="15"/>
      <c r="I112" s="15"/>
      <c r="J112" s="15"/>
      <c r="K112" s="15"/>
      <c r="L112" s="15"/>
      <c r="M112" s="15"/>
      <c r="N112" s="15"/>
      <c r="O112" s="15"/>
      <c r="P112" s="15"/>
      <c r="Q112" s="22"/>
      <c r="R112" s="22"/>
      <c r="S112" s="18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20"/>
    </row>
    <row r="113" spans="1:33" ht="15.75" customHeight="1" x14ac:dyDescent="0.2">
      <c r="A113" s="13"/>
      <c r="B113" s="13"/>
      <c r="C113" s="15"/>
      <c r="D113" s="15"/>
      <c r="E113" s="15"/>
      <c r="F113" s="14"/>
      <c r="G113" s="14"/>
      <c r="H113" s="15"/>
      <c r="I113" s="15"/>
      <c r="J113" s="15"/>
      <c r="K113" s="15"/>
      <c r="L113" s="15"/>
      <c r="M113" s="15"/>
      <c r="N113" s="15"/>
      <c r="O113" s="15"/>
      <c r="P113" s="15"/>
      <c r="Q113" s="22"/>
      <c r="R113" s="22"/>
      <c r="S113" s="18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20"/>
    </row>
    <row r="114" spans="1:33" ht="15.75" customHeight="1" x14ac:dyDescent="0.2">
      <c r="A114" s="13"/>
      <c r="B114" s="13"/>
      <c r="C114" s="22"/>
      <c r="D114" s="15"/>
      <c r="E114" s="15"/>
      <c r="F114" s="14"/>
      <c r="G114" s="14"/>
      <c r="H114" s="15"/>
      <c r="I114" s="15"/>
      <c r="J114" s="22"/>
      <c r="K114" s="22"/>
      <c r="L114" s="15"/>
      <c r="M114" s="15"/>
      <c r="N114" s="15"/>
      <c r="O114" s="15"/>
      <c r="P114" s="22"/>
      <c r="Q114" s="22"/>
      <c r="R114" s="22"/>
      <c r="S114" s="18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20"/>
    </row>
    <row r="115" spans="1:33" ht="15.75" customHeight="1" x14ac:dyDescent="0.2">
      <c r="A115" s="13"/>
      <c r="B115" s="13"/>
      <c r="C115" s="22"/>
      <c r="D115" s="15"/>
      <c r="E115" s="15"/>
      <c r="F115" s="14"/>
      <c r="G115" s="14"/>
      <c r="H115" s="15"/>
      <c r="I115" s="15"/>
      <c r="J115" s="22"/>
      <c r="K115" s="22"/>
      <c r="L115" s="15"/>
      <c r="M115" s="15"/>
      <c r="N115" s="15"/>
      <c r="O115" s="15"/>
      <c r="P115" s="22"/>
      <c r="Q115" s="22"/>
      <c r="R115" s="22"/>
      <c r="S115" s="18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20"/>
    </row>
    <row r="116" spans="1:33" ht="15.75" customHeight="1" x14ac:dyDescent="0.2">
      <c r="A116" s="13"/>
      <c r="B116" s="13"/>
      <c r="C116" s="22"/>
      <c r="D116" s="15"/>
      <c r="E116" s="15"/>
      <c r="F116" s="14"/>
      <c r="G116" s="14"/>
      <c r="H116" s="15"/>
      <c r="I116" s="15"/>
      <c r="J116" s="22"/>
      <c r="K116" s="22"/>
      <c r="L116" s="15"/>
      <c r="M116" s="15"/>
      <c r="N116" s="15"/>
      <c r="O116" s="15"/>
      <c r="P116" s="22"/>
      <c r="Q116" s="22"/>
      <c r="R116" s="22"/>
      <c r="S116" s="18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20"/>
    </row>
    <row r="117" spans="1:33" ht="15.75" customHeight="1" x14ac:dyDescent="0.2">
      <c r="A117" s="13"/>
      <c r="B117" s="13"/>
      <c r="C117" s="22"/>
      <c r="D117" s="15"/>
      <c r="E117" s="15"/>
      <c r="F117" s="14"/>
      <c r="G117" s="14"/>
      <c r="H117" s="15"/>
      <c r="I117" s="15"/>
      <c r="J117" s="22"/>
      <c r="K117" s="22"/>
      <c r="L117" s="15"/>
      <c r="M117" s="15"/>
      <c r="N117" s="15"/>
      <c r="O117" s="15"/>
      <c r="P117" s="22"/>
      <c r="Q117" s="22"/>
      <c r="R117" s="22"/>
      <c r="S117" s="18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20"/>
    </row>
    <row r="118" spans="1:33" ht="15.75" customHeight="1" x14ac:dyDescent="0.2">
      <c r="A118" s="13"/>
      <c r="B118" s="13"/>
      <c r="C118" s="22"/>
      <c r="D118" s="15"/>
      <c r="E118" s="15"/>
      <c r="F118" s="14"/>
      <c r="G118" s="14"/>
      <c r="H118" s="15"/>
      <c r="I118" s="15"/>
      <c r="J118" s="22"/>
      <c r="K118" s="22"/>
      <c r="L118" s="15"/>
      <c r="M118" s="15"/>
      <c r="N118" s="15"/>
      <c r="O118" s="15"/>
      <c r="P118" s="22"/>
      <c r="Q118" s="22"/>
      <c r="R118" s="22"/>
      <c r="S118" s="18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20"/>
    </row>
    <row r="119" spans="1:33" ht="15.75" customHeight="1" x14ac:dyDescent="0.2">
      <c r="A119" s="13"/>
      <c r="B119" s="13"/>
      <c r="C119" s="22"/>
      <c r="D119" s="15"/>
      <c r="E119" s="15"/>
      <c r="F119" s="14"/>
      <c r="G119" s="14"/>
      <c r="H119" s="15"/>
      <c r="I119" s="15"/>
      <c r="J119" s="22"/>
      <c r="K119" s="22"/>
      <c r="L119" s="15"/>
      <c r="M119" s="15"/>
      <c r="N119" s="15"/>
      <c r="O119" s="15"/>
      <c r="P119" s="22"/>
      <c r="Q119" s="22"/>
      <c r="R119" s="22"/>
      <c r="S119" s="18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20"/>
    </row>
    <row r="120" spans="1:33" ht="15.75" customHeight="1" x14ac:dyDescent="0.2">
      <c r="A120" s="13"/>
      <c r="B120" s="13"/>
      <c r="C120" s="22"/>
      <c r="D120" s="15"/>
      <c r="E120" s="15"/>
      <c r="F120" s="14"/>
      <c r="G120" s="14"/>
      <c r="H120" s="15"/>
      <c r="I120" s="15"/>
      <c r="J120" s="22"/>
      <c r="K120" s="22"/>
      <c r="L120" s="15"/>
      <c r="M120" s="15"/>
      <c r="N120" s="15"/>
      <c r="O120" s="15"/>
      <c r="P120" s="22"/>
      <c r="Q120" s="22"/>
      <c r="R120" s="22"/>
      <c r="S120" s="18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20"/>
    </row>
    <row r="121" spans="1:33" ht="15.75" customHeight="1" x14ac:dyDescent="0.2">
      <c r="A121" s="13"/>
      <c r="B121" s="13"/>
      <c r="C121" s="22"/>
      <c r="D121" s="15"/>
      <c r="E121" s="15"/>
      <c r="F121" s="14"/>
      <c r="G121" s="14"/>
      <c r="H121" s="15"/>
      <c r="I121" s="15"/>
      <c r="J121" s="22"/>
      <c r="K121" s="22"/>
      <c r="L121" s="15"/>
      <c r="M121" s="15"/>
      <c r="N121" s="15"/>
      <c r="O121" s="15"/>
      <c r="P121" s="22"/>
      <c r="Q121" s="22"/>
      <c r="R121" s="22"/>
      <c r="S121" s="18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20"/>
    </row>
    <row r="122" spans="1:33" ht="15.75" customHeight="1" x14ac:dyDescent="0.2">
      <c r="A122" s="13"/>
      <c r="B122" s="13"/>
      <c r="C122" s="22"/>
      <c r="D122" s="15"/>
      <c r="E122" s="15"/>
      <c r="F122" s="14"/>
      <c r="G122" s="14"/>
      <c r="H122" s="15"/>
      <c r="I122" s="15"/>
      <c r="J122" s="22"/>
      <c r="K122" s="22"/>
      <c r="L122" s="15"/>
      <c r="M122" s="15"/>
      <c r="N122" s="15"/>
      <c r="O122" s="15"/>
      <c r="P122" s="22"/>
      <c r="Q122" s="22"/>
      <c r="R122" s="22"/>
      <c r="S122" s="18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20"/>
    </row>
    <row r="123" spans="1:33" ht="15.75" customHeight="1" x14ac:dyDescent="0.2">
      <c r="A123" s="13"/>
      <c r="B123" s="13"/>
      <c r="C123" s="22"/>
      <c r="D123" s="15"/>
      <c r="E123" s="15"/>
      <c r="F123" s="14"/>
      <c r="G123" s="14"/>
      <c r="H123" s="15"/>
      <c r="I123" s="15"/>
      <c r="J123" s="22"/>
      <c r="K123" s="22"/>
      <c r="L123" s="15"/>
      <c r="M123" s="15"/>
      <c r="N123" s="15"/>
      <c r="O123" s="15"/>
      <c r="P123" s="22"/>
      <c r="Q123" s="22"/>
      <c r="R123" s="22"/>
      <c r="S123" s="18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20"/>
    </row>
    <row r="124" spans="1:33" ht="15.75" customHeight="1" x14ac:dyDescent="0.2">
      <c r="A124" s="13"/>
      <c r="B124" s="13"/>
      <c r="C124" s="22"/>
      <c r="D124" s="15"/>
      <c r="E124" s="15"/>
      <c r="F124" s="14"/>
      <c r="G124" s="14"/>
      <c r="H124" s="15"/>
      <c r="I124" s="15"/>
      <c r="J124" s="22"/>
      <c r="K124" s="22"/>
      <c r="L124" s="15"/>
      <c r="M124" s="15"/>
      <c r="N124" s="15"/>
      <c r="O124" s="15"/>
      <c r="P124" s="22"/>
      <c r="Q124" s="22"/>
      <c r="R124" s="22"/>
      <c r="S124" s="18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20"/>
    </row>
    <row r="125" spans="1:33" ht="15.75" customHeight="1" x14ac:dyDescent="0.2">
      <c r="A125" s="13"/>
      <c r="B125" s="13"/>
      <c r="C125" s="22"/>
      <c r="D125" s="15"/>
      <c r="E125" s="15"/>
      <c r="F125" s="14"/>
      <c r="G125" s="14"/>
      <c r="H125" s="15"/>
      <c r="I125" s="15"/>
      <c r="J125" s="22"/>
      <c r="K125" s="22"/>
      <c r="L125" s="15"/>
      <c r="M125" s="15"/>
      <c r="N125" s="15"/>
      <c r="O125" s="15"/>
      <c r="P125" s="22"/>
      <c r="Q125" s="22"/>
      <c r="R125" s="22"/>
      <c r="S125" s="18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20"/>
    </row>
    <row r="126" spans="1:33" ht="15.75" customHeight="1" x14ac:dyDescent="0.2">
      <c r="A126" s="13"/>
      <c r="B126" s="13"/>
      <c r="C126" s="22"/>
      <c r="D126" s="15"/>
      <c r="E126" s="15"/>
      <c r="F126" s="14"/>
      <c r="G126" s="14"/>
      <c r="H126" s="15"/>
      <c r="I126" s="15"/>
      <c r="J126" s="22"/>
      <c r="K126" s="22"/>
      <c r="L126" s="15"/>
      <c r="M126" s="15"/>
      <c r="N126" s="15"/>
      <c r="O126" s="15"/>
      <c r="P126" s="22"/>
      <c r="Q126" s="22"/>
      <c r="R126" s="22"/>
      <c r="S126" s="18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20"/>
    </row>
    <row r="127" spans="1:33" ht="15.75" customHeight="1" x14ac:dyDescent="0.2">
      <c r="A127" s="13"/>
      <c r="B127" s="13"/>
      <c r="C127" s="22"/>
      <c r="D127" s="15"/>
      <c r="E127" s="15"/>
      <c r="F127" s="14"/>
      <c r="G127" s="14"/>
      <c r="H127" s="15"/>
      <c r="I127" s="15"/>
      <c r="J127" s="22"/>
      <c r="K127" s="22"/>
      <c r="L127" s="15"/>
      <c r="M127" s="15"/>
      <c r="N127" s="15"/>
      <c r="O127" s="15"/>
      <c r="P127" s="22"/>
      <c r="Q127" s="22"/>
      <c r="R127" s="22"/>
      <c r="S127" s="18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20"/>
    </row>
    <row r="128" spans="1:33" ht="15.75" customHeight="1" x14ac:dyDescent="0.2">
      <c r="A128" s="13"/>
      <c r="B128" s="13"/>
      <c r="C128" s="22"/>
      <c r="D128" s="15"/>
      <c r="E128" s="15"/>
      <c r="F128" s="14"/>
      <c r="G128" s="14"/>
      <c r="H128" s="15"/>
      <c r="I128" s="15"/>
      <c r="J128" s="22"/>
      <c r="K128" s="22"/>
      <c r="L128" s="15"/>
      <c r="M128" s="15"/>
      <c r="N128" s="15"/>
      <c r="O128" s="15"/>
      <c r="P128" s="22"/>
      <c r="Q128" s="22"/>
      <c r="R128" s="22"/>
      <c r="S128" s="18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20"/>
    </row>
    <row r="129" spans="1:33" ht="15.75" customHeight="1" x14ac:dyDescent="0.2">
      <c r="A129" s="13"/>
      <c r="B129" s="13"/>
      <c r="C129" s="22"/>
      <c r="D129" s="15"/>
      <c r="E129" s="15"/>
      <c r="F129" s="14"/>
      <c r="G129" s="14"/>
      <c r="H129" s="15"/>
      <c r="I129" s="15"/>
      <c r="J129" s="22"/>
      <c r="K129" s="22"/>
      <c r="L129" s="15"/>
      <c r="M129" s="15"/>
      <c r="N129" s="15"/>
      <c r="O129" s="15"/>
      <c r="P129" s="22"/>
      <c r="Q129" s="22"/>
      <c r="R129" s="22"/>
      <c r="S129" s="18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20"/>
    </row>
    <row r="130" spans="1:33" ht="15.75" customHeight="1" x14ac:dyDescent="0.2">
      <c r="A130" s="13"/>
      <c r="B130" s="13"/>
      <c r="C130" s="22"/>
      <c r="D130" s="15"/>
      <c r="E130" s="15"/>
      <c r="F130" s="14"/>
      <c r="G130" s="14"/>
      <c r="H130" s="15"/>
      <c r="I130" s="15"/>
      <c r="J130" s="22"/>
      <c r="K130" s="22"/>
      <c r="L130" s="15"/>
      <c r="M130" s="15"/>
      <c r="N130" s="15"/>
      <c r="O130" s="15"/>
      <c r="P130" s="22"/>
      <c r="Q130" s="22"/>
      <c r="R130" s="22"/>
      <c r="S130" s="18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20"/>
    </row>
    <row r="131" spans="1:33" ht="15.75" customHeight="1" x14ac:dyDescent="0.2">
      <c r="A131" s="13"/>
      <c r="B131" s="13"/>
      <c r="C131" s="22"/>
      <c r="D131" s="15"/>
      <c r="E131" s="15"/>
      <c r="F131" s="14"/>
      <c r="G131" s="14"/>
      <c r="H131" s="15"/>
      <c r="I131" s="15"/>
      <c r="J131" s="22"/>
      <c r="K131" s="22"/>
      <c r="L131" s="15"/>
      <c r="M131" s="15"/>
      <c r="N131" s="15"/>
      <c r="O131" s="15"/>
      <c r="P131" s="22"/>
      <c r="Q131" s="22"/>
      <c r="R131" s="22"/>
      <c r="S131" s="18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20"/>
    </row>
    <row r="132" spans="1:33" ht="15.75" customHeight="1" x14ac:dyDescent="0.2">
      <c r="A132" s="13"/>
      <c r="B132" s="13"/>
      <c r="C132" s="22"/>
      <c r="D132" s="15"/>
      <c r="E132" s="15"/>
      <c r="F132" s="14"/>
      <c r="G132" s="14"/>
      <c r="H132" s="15"/>
      <c r="I132" s="15"/>
      <c r="J132" s="22"/>
      <c r="K132" s="22"/>
      <c r="L132" s="15"/>
      <c r="M132" s="15"/>
      <c r="N132" s="15"/>
      <c r="O132" s="15"/>
      <c r="P132" s="22"/>
      <c r="Q132" s="22"/>
      <c r="R132" s="22"/>
      <c r="S132" s="18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20"/>
    </row>
    <row r="133" spans="1:33" ht="15.75" customHeight="1" x14ac:dyDescent="0.2">
      <c r="A133" s="13"/>
      <c r="B133" s="13"/>
      <c r="C133" s="22"/>
      <c r="D133" s="15"/>
      <c r="E133" s="15"/>
      <c r="F133" s="14"/>
      <c r="G133" s="14"/>
      <c r="H133" s="15"/>
      <c r="I133" s="15"/>
      <c r="J133" s="22"/>
      <c r="K133" s="22"/>
      <c r="L133" s="15"/>
      <c r="M133" s="15"/>
      <c r="N133" s="15"/>
      <c r="O133" s="15"/>
      <c r="P133" s="22"/>
      <c r="Q133" s="22"/>
      <c r="R133" s="22"/>
      <c r="S133" s="18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20"/>
    </row>
    <row r="134" spans="1:33" ht="15.75" customHeight="1" x14ac:dyDescent="0.2">
      <c r="A134" s="13"/>
      <c r="B134" s="13"/>
      <c r="C134" s="22"/>
      <c r="D134" s="15"/>
      <c r="E134" s="15"/>
      <c r="F134" s="14"/>
      <c r="G134" s="14"/>
      <c r="H134" s="15"/>
      <c r="I134" s="15"/>
      <c r="J134" s="22"/>
      <c r="K134" s="22"/>
      <c r="L134" s="15"/>
      <c r="M134" s="15"/>
      <c r="N134" s="15"/>
      <c r="O134" s="15"/>
      <c r="P134" s="22"/>
      <c r="Q134" s="22"/>
      <c r="R134" s="22"/>
      <c r="S134" s="18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20"/>
    </row>
    <row r="135" spans="1:33" ht="15.75" customHeight="1" x14ac:dyDescent="0.2">
      <c r="A135" s="13"/>
      <c r="B135" s="13"/>
      <c r="C135" s="22"/>
      <c r="D135" s="15"/>
      <c r="E135" s="15"/>
      <c r="F135" s="14"/>
      <c r="G135" s="14"/>
      <c r="H135" s="15"/>
      <c r="I135" s="15"/>
      <c r="J135" s="22"/>
      <c r="K135" s="22"/>
      <c r="L135" s="15"/>
      <c r="M135" s="15"/>
      <c r="N135" s="15"/>
      <c r="O135" s="15"/>
      <c r="P135" s="22"/>
      <c r="Q135" s="22"/>
      <c r="R135" s="22"/>
      <c r="S135" s="18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20"/>
    </row>
    <row r="136" spans="1:33" ht="15.75" customHeight="1" x14ac:dyDescent="0.2">
      <c r="A136" s="13"/>
      <c r="B136" s="13"/>
      <c r="C136" s="22"/>
      <c r="D136" s="15"/>
      <c r="E136" s="15"/>
      <c r="F136" s="14"/>
      <c r="G136" s="14"/>
      <c r="H136" s="15"/>
      <c r="I136" s="15"/>
      <c r="J136" s="22"/>
      <c r="K136" s="22"/>
      <c r="L136" s="15"/>
      <c r="M136" s="15"/>
      <c r="N136" s="15"/>
      <c r="O136" s="15"/>
      <c r="P136" s="22"/>
      <c r="Q136" s="22"/>
      <c r="R136" s="22"/>
      <c r="S136" s="18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20"/>
    </row>
    <row r="137" spans="1:33" ht="15.75" customHeight="1" x14ac:dyDescent="0.2">
      <c r="A137" s="13"/>
      <c r="B137" s="13"/>
      <c r="C137" s="22"/>
      <c r="D137" s="15"/>
      <c r="E137" s="15"/>
      <c r="F137" s="14"/>
      <c r="G137" s="14"/>
      <c r="H137" s="15"/>
      <c r="I137" s="15"/>
      <c r="J137" s="22"/>
      <c r="K137" s="22"/>
      <c r="L137" s="15"/>
      <c r="M137" s="15"/>
      <c r="N137" s="15"/>
      <c r="O137" s="15"/>
      <c r="P137" s="22"/>
      <c r="Q137" s="22"/>
      <c r="R137" s="22"/>
      <c r="S137" s="18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20"/>
    </row>
    <row r="138" spans="1:33" ht="15.75" customHeight="1" x14ac:dyDescent="0.2">
      <c r="A138" s="13"/>
      <c r="B138" s="13"/>
      <c r="C138" s="22"/>
      <c r="D138" s="15"/>
      <c r="E138" s="15"/>
      <c r="F138" s="14"/>
      <c r="G138" s="14"/>
      <c r="H138" s="15"/>
      <c r="I138" s="15"/>
      <c r="J138" s="22"/>
      <c r="K138" s="22"/>
      <c r="L138" s="15"/>
      <c r="M138" s="15"/>
      <c r="N138" s="15"/>
      <c r="O138" s="15"/>
      <c r="P138" s="22"/>
      <c r="Q138" s="22"/>
      <c r="R138" s="22"/>
      <c r="S138" s="18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20"/>
    </row>
    <row r="139" spans="1:33" ht="15.75" customHeight="1" x14ac:dyDescent="0.2">
      <c r="A139" s="13"/>
      <c r="B139" s="13"/>
      <c r="C139" s="22"/>
      <c r="D139" s="15"/>
      <c r="E139" s="15"/>
      <c r="F139" s="14"/>
      <c r="G139" s="14"/>
      <c r="H139" s="15"/>
      <c r="I139" s="15"/>
      <c r="J139" s="22"/>
      <c r="K139" s="22"/>
      <c r="L139" s="15"/>
      <c r="M139" s="15"/>
      <c r="N139" s="15"/>
      <c r="O139" s="15"/>
      <c r="P139" s="22"/>
      <c r="Q139" s="22"/>
      <c r="R139" s="22"/>
      <c r="S139" s="18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20"/>
    </row>
    <row r="140" spans="1:33" ht="15.75" customHeight="1" x14ac:dyDescent="0.2">
      <c r="A140" s="13"/>
      <c r="B140" s="13"/>
      <c r="C140" s="22"/>
      <c r="D140" s="15"/>
      <c r="E140" s="15"/>
      <c r="F140" s="14"/>
      <c r="G140" s="14"/>
      <c r="H140" s="15"/>
      <c r="I140" s="15"/>
      <c r="J140" s="22"/>
      <c r="K140" s="22"/>
      <c r="L140" s="15"/>
      <c r="M140" s="15"/>
      <c r="N140" s="15"/>
      <c r="O140" s="15"/>
      <c r="P140" s="22"/>
      <c r="Q140" s="22"/>
      <c r="R140" s="22"/>
      <c r="S140" s="18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20"/>
    </row>
    <row r="141" spans="1:33" ht="15.75" customHeight="1" x14ac:dyDescent="0.2">
      <c r="A141" s="13"/>
      <c r="B141" s="13"/>
      <c r="C141" s="22"/>
      <c r="D141" s="15"/>
      <c r="E141" s="15"/>
      <c r="F141" s="14"/>
      <c r="G141" s="14"/>
      <c r="H141" s="15"/>
      <c r="I141" s="15"/>
      <c r="J141" s="22"/>
      <c r="K141" s="22"/>
      <c r="L141" s="15"/>
      <c r="M141" s="15"/>
      <c r="N141" s="15"/>
      <c r="O141" s="15"/>
      <c r="P141" s="22"/>
      <c r="Q141" s="22"/>
      <c r="R141" s="22"/>
      <c r="S141" s="18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20"/>
    </row>
    <row r="142" spans="1:33" ht="15.75" customHeight="1" x14ac:dyDescent="0.2">
      <c r="A142" s="13"/>
      <c r="B142" s="13"/>
      <c r="C142" s="22"/>
      <c r="D142" s="15"/>
      <c r="E142" s="15"/>
      <c r="F142" s="14"/>
      <c r="G142" s="14"/>
      <c r="H142" s="15"/>
      <c r="I142" s="15"/>
      <c r="J142" s="22"/>
      <c r="K142" s="22"/>
      <c r="L142" s="15"/>
      <c r="M142" s="15"/>
      <c r="N142" s="15"/>
      <c r="O142" s="15"/>
      <c r="P142" s="22"/>
      <c r="Q142" s="22"/>
      <c r="R142" s="22"/>
      <c r="S142" s="18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20"/>
    </row>
    <row r="143" spans="1:33" ht="15.75" customHeight="1" x14ac:dyDescent="0.2">
      <c r="A143" s="13"/>
      <c r="B143" s="13"/>
      <c r="C143" s="22"/>
      <c r="D143" s="15"/>
      <c r="E143" s="15"/>
      <c r="F143" s="14"/>
      <c r="G143" s="14"/>
      <c r="H143" s="15"/>
      <c r="I143" s="15"/>
      <c r="J143" s="22"/>
      <c r="K143" s="22"/>
      <c r="L143" s="15"/>
      <c r="M143" s="15"/>
      <c r="N143" s="15"/>
      <c r="O143" s="15"/>
      <c r="P143" s="22"/>
      <c r="Q143" s="22"/>
      <c r="R143" s="22"/>
      <c r="S143" s="18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20"/>
    </row>
    <row r="144" spans="1:33" ht="15.75" customHeight="1" x14ac:dyDescent="0.2">
      <c r="A144" s="13"/>
      <c r="B144" s="13"/>
      <c r="C144" s="22"/>
      <c r="D144" s="15"/>
      <c r="E144" s="15"/>
      <c r="F144" s="14"/>
      <c r="G144" s="14"/>
      <c r="H144" s="15"/>
      <c r="I144" s="15"/>
      <c r="J144" s="22"/>
      <c r="K144" s="22"/>
      <c r="L144" s="15"/>
      <c r="M144" s="15"/>
      <c r="N144" s="15"/>
      <c r="O144" s="15"/>
      <c r="P144" s="22"/>
      <c r="Q144" s="22"/>
      <c r="R144" s="22"/>
      <c r="S144" s="18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20"/>
    </row>
    <row r="145" spans="1:33" ht="15.75" customHeight="1" x14ac:dyDescent="0.2">
      <c r="A145" s="13"/>
      <c r="B145" s="13"/>
      <c r="C145" s="22"/>
      <c r="D145" s="15"/>
      <c r="E145" s="15"/>
      <c r="F145" s="14"/>
      <c r="G145" s="14"/>
      <c r="H145" s="15"/>
      <c r="I145" s="15"/>
      <c r="J145" s="22"/>
      <c r="K145" s="22"/>
      <c r="L145" s="15"/>
      <c r="M145" s="15"/>
      <c r="N145" s="15"/>
      <c r="O145" s="15"/>
      <c r="P145" s="22"/>
      <c r="Q145" s="22"/>
      <c r="R145" s="22"/>
      <c r="S145" s="18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20"/>
    </row>
    <row r="146" spans="1:33" ht="15.75" customHeight="1" x14ac:dyDescent="0.2">
      <c r="A146" s="13"/>
      <c r="B146" s="13"/>
      <c r="C146" s="22"/>
      <c r="D146" s="15"/>
      <c r="E146" s="15"/>
      <c r="F146" s="14"/>
      <c r="G146" s="14"/>
      <c r="H146" s="15"/>
      <c r="I146" s="15"/>
      <c r="J146" s="22"/>
      <c r="K146" s="22"/>
      <c r="L146" s="15"/>
      <c r="M146" s="15"/>
      <c r="N146" s="15"/>
      <c r="O146" s="15"/>
      <c r="P146" s="22"/>
      <c r="Q146" s="22"/>
      <c r="R146" s="22"/>
      <c r="S146" s="18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20"/>
    </row>
    <row r="147" spans="1:33" ht="15.75" customHeight="1" x14ac:dyDescent="0.2">
      <c r="A147" s="13"/>
      <c r="B147" s="13"/>
      <c r="C147" s="22"/>
      <c r="D147" s="15"/>
      <c r="E147" s="15"/>
      <c r="F147" s="14"/>
      <c r="G147" s="14"/>
      <c r="H147" s="15"/>
      <c r="I147" s="15"/>
      <c r="J147" s="22"/>
      <c r="K147" s="22"/>
      <c r="L147" s="15"/>
      <c r="M147" s="15"/>
      <c r="N147" s="15"/>
      <c r="O147" s="15"/>
      <c r="P147" s="22"/>
      <c r="Q147" s="22"/>
      <c r="R147" s="22"/>
      <c r="S147" s="18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20"/>
    </row>
    <row r="148" spans="1:33" ht="15.75" customHeight="1" x14ac:dyDescent="0.2">
      <c r="A148" s="13"/>
      <c r="B148" s="13"/>
      <c r="C148" s="22"/>
      <c r="D148" s="15"/>
      <c r="E148" s="15"/>
      <c r="F148" s="14"/>
      <c r="G148" s="14"/>
      <c r="H148" s="15"/>
      <c r="I148" s="15"/>
      <c r="J148" s="22"/>
      <c r="K148" s="22"/>
      <c r="L148" s="15"/>
      <c r="M148" s="15"/>
      <c r="N148" s="15"/>
      <c r="O148" s="15"/>
      <c r="P148" s="22"/>
      <c r="Q148" s="22"/>
      <c r="R148" s="22"/>
      <c r="S148" s="18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20"/>
    </row>
    <row r="149" spans="1:33" ht="15.75" customHeight="1" x14ac:dyDescent="0.2">
      <c r="A149" s="13"/>
      <c r="B149" s="13"/>
      <c r="C149" s="22"/>
      <c r="D149" s="15"/>
      <c r="E149" s="15"/>
      <c r="F149" s="14"/>
      <c r="G149" s="14"/>
      <c r="H149" s="15"/>
      <c r="I149" s="15"/>
      <c r="J149" s="22"/>
      <c r="K149" s="22"/>
      <c r="L149" s="15"/>
      <c r="M149" s="15"/>
      <c r="N149" s="15"/>
      <c r="O149" s="15"/>
      <c r="P149" s="22"/>
      <c r="Q149" s="22"/>
      <c r="R149" s="22"/>
      <c r="S149" s="18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20"/>
    </row>
    <row r="150" spans="1:33" ht="15.75" customHeight="1" x14ac:dyDescent="0.2">
      <c r="A150" s="13"/>
      <c r="B150" s="13"/>
      <c r="C150" s="22"/>
      <c r="D150" s="15"/>
      <c r="E150" s="15"/>
      <c r="F150" s="14"/>
      <c r="G150" s="14"/>
      <c r="H150" s="15"/>
      <c r="I150" s="15"/>
      <c r="J150" s="22"/>
      <c r="K150" s="22"/>
      <c r="L150" s="15"/>
      <c r="M150" s="15"/>
      <c r="N150" s="15"/>
      <c r="O150" s="15"/>
      <c r="P150" s="22"/>
      <c r="Q150" s="22"/>
      <c r="R150" s="22"/>
      <c r="S150" s="18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20"/>
    </row>
    <row r="151" spans="1:33" ht="15.75" customHeight="1" x14ac:dyDescent="0.2">
      <c r="A151" s="13"/>
      <c r="B151" s="13"/>
      <c r="C151" s="22"/>
      <c r="D151" s="15"/>
      <c r="E151" s="15"/>
      <c r="F151" s="14"/>
      <c r="G151" s="14"/>
      <c r="H151" s="15"/>
      <c r="I151" s="15"/>
      <c r="J151" s="22"/>
      <c r="K151" s="22"/>
      <c r="L151" s="15"/>
      <c r="M151" s="15"/>
      <c r="N151" s="15"/>
      <c r="O151" s="15"/>
      <c r="P151" s="22"/>
      <c r="Q151" s="22"/>
      <c r="R151" s="22"/>
      <c r="S151" s="18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20"/>
    </row>
    <row r="152" spans="1:33" ht="15.75" customHeight="1" x14ac:dyDescent="0.2">
      <c r="A152" s="13"/>
      <c r="B152" s="13"/>
      <c r="C152" s="22"/>
      <c r="D152" s="15"/>
      <c r="E152" s="15"/>
      <c r="F152" s="14"/>
      <c r="G152" s="14"/>
      <c r="H152" s="15"/>
      <c r="I152" s="15"/>
      <c r="J152" s="22"/>
      <c r="K152" s="22"/>
      <c r="L152" s="15"/>
      <c r="M152" s="15"/>
      <c r="N152" s="15"/>
      <c r="O152" s="15"/>
      <c r="P152" s="22"/>
      <c r="Q152" s="22"/>
      <c r="R152" s="22"/>
      <c r="S152" s="18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20"/>
    </row>
    <row r="153" spans="1:33" ht="15.75" customHeight="1" x14ac:dyDescent="0.2">
      <c r="A153" s="13"/>
      <c r="B153" s="13"/>
      <c r="C153" s="22"/>
      <c r="D153" s="15"/>
      <c r="E153" s="15"/>
      <c r="F153" s="14"/>
      <c r="G153" s="14"/>
      <c r="H153" s="15"/>
      <c r="I153" s="15"/>
      <c r="J153" s="22"/>
      <c r="K153" s="22"/>
      <c r="L153" s="15"/>
      <c r="M153" s="15"/>
      <c r="N153" s="15"/>
      <c r="O153" s="15"/>
      <c r="P153" s="22"/>
      <c r="Q153" s="22"/>
      <c r="R153" s="22"/>
      <c r="S153" s="18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20"/>
    </row>
    <row r="154" spans="1:33" ht="15.75" customHeight="1" x14ac:dyDescent="0.2">
      <c r="A154" s="13"/>
      <c r="B154" s="13"/>
      <c r="C154" s="22"/>
      <c r="D154" s="15"/>
      <c r="E154" s="15"/>
      <c r="F154" s="14"/>
      <c r="G154" s="14"/>
      <c r="H154" s="15"/>
      <c r="I154" s="15"/>
      <c r="J154" s="22"/>
      <c r="K154" s="22"/>
      <c r="L154" s="15"/>
      <c r="M154" s="15"/>
      <c r="N154" s="15"/>
      <c r="O154" s="15"/>
      <c r="P154" s="22"/>
      <c r="Q154" s="22"/>
      <c r="R154" s="22"/>
      <c r="S154" s="18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20"/>
    </row>
    <row r="155" spans="1:33" ht="15.75" customHeight="1" x14ac:dyDescent="0.2">
      <c r="A155" s="13"/>
      <c r="B155" s="13"/>
      <c r="C155" s="22"/>
      <c r="D155" s="15"/>
      <c r="E155" s="15"/>
      <c r="F155" s="14"/>
      <c r="G155" s="14"/>
      <c r="H155" s="15"/>
      <c r="I155" s="15"/>
      <c r="J155" s="22"/>
      <c r="K155" s="22"/>
      <c r="L155" s="15"/>
      <c r="M155" s="15"/>
      <c r="N155" s="15"/>
      <c r="O155" s="15"/>
      <c r="P155" s="22"/>
      <c r="Q155" s="22"/>
      <c r="R155" s="22"/>
      <c r="S155" s="18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20"/>
    </row>
    <row r="156" spans="1:33" ht="15.75" customHeight="1" x14ac:dyDescent="0.2">
      <c r="A156" s="13"/>
      <c r="B156" s="13"/>
      <c r="C156" s="22"/>
      <c r="D156" s="15"/>
      <c r="E156" s="15"/>
      <c r="F156" s="14"/>
      <c r="G156" s="14"/>
      <c r="H156" s="15"/>
      <c r="I156" s="15"/>
      <c r="J156" s="22"/>
      <c r="K156" s="22"/>
      <c r="L156" s="15"/>
      <c r="M156" s="15"/>
      <c r="N156" s="15"/>
      <c r="O156" s="15"/>
      <c r="P156" s="22"/>
      <c r="Q156" s="22"/>
      <c r="R156" s="22"/>
      <c r="S156" s="18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20"/>
    </row>
    <row r="157" spans="1:33" ht="15.75" customHeight="1" x14ac:dyDescent="0.2">
      <c r="A157" s="13"/>
      <c r="B157" s="13"/>
      <c r="C157" s="22"/>
      <c r="D157" s="15"/>
      <c r="E157" s="15"/>
      <c r="F157" s="14"/>
      <c r="G157" s="14"/>
      <c r="H157" s="15"/>
      <c r="I157" s="15"/>
      <c r="J157" s="22"/>
      <c r="K157" s="22"/>
      <c r="L157" s="15"/>
      <c r="M157" s="15"/>
      <c r="N157" s="15"/>
      <c r="O157" s="15"/>
      <c r="P157" s="22"/>
      <c r="Q157" s="22"/>
      <c r="R157" s="22"/>
      <c r="S157" s="18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20"/>
    </row>
    <row r="158" spans="1:33" ht="15.75" customHeight="1" x14ac:dyDescent="0.2">
      <c r="A158" s="13"/>
      <c r="B158" s="13"/>
      <c r="C158" s="22"/>
      <c r="D158" s="15"/>
      <c r="E158" s="15"/>
      <c r="F158" s="14"/>
      <c r="G158" s="14"/>
      <c r="H158" s="15"/>
      <c r="I158" s="15"/>
      <c r="J158" s="22"/>
      <c r="K158" s="22"/>
      <c r="L158" s="15"/>
      <c r="M158" s="15"/>
      <c r="N158" s="15"/>
      <c r="O158" s="15"/>
      <c r="P158" s="22"/>
      <c r="Q158" s="22"/>
      <c r="R158" s="22"/>
      <c r="S158" s="18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20"/>
    </row>
    <row r="159" spans="1:33" ht="15.75" customHeight="1" x14ac:dyDescent="0.2">
      <c r="A159" s="13"/>
      <c r="B159" s="13"/>
      <c r="C159" s="22"/>
      <c r="D159" s="15"/>
      <c r="E159" s="15"/>
      <c r="F159" s="14"/>
      <c r="G159" s="14"/>
      <c r="H159" s="15"/>
      <c r="I159" s="15"/>
      <c r="J159" s="22"/>
      <c r="K159" s="22"/>
      <c r="L159" s="15"/>
      <c r="M159" s="15"/>
      <c r="N159" s="15"/>
      <c r="O159" s="15"/>
      <c r="P159" s="22"/>
      <c r="Q159" s="22"/>
      <c r="R159" s="22"/>
      <c r="S159" s="18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20"/>
    </row>
    <row r="160" spans="1:33" ht="15.75" customHeight="1" x14ac:dyDescent="0.2">
      <c r="A160" s="13"/>
      <c r="B160" s="13"/>
      <c r="C160" s="22"/>
      <c r="D160" s="15"/>
      <c r="E160" s="15"/>
      <c r="F160" s="14"/>
      <c r="G160" s="14"/>
      <c r="H160" s="15"/>
      <c r="I160" s="15"/>
      <c r="J160" s="22"/>
      <c r="K160" s="22"/>
      <c r="L160" s="15"/>
      <c r="M160" s="15"/>
      <c r="N160" s="15"/>
      <c r="O160" s="15"/>
      <c r="P160" s="22"/>
      <c r="Q160" s="22"/>
      <c r="R160" s="22"/>
      <c r="S160" s="18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20"/>
    </row>
    <row r="161" spans="1:33" ht="15.75" customHeight="1" x14ac:dyDescent="0.2">
      <c r="A161" s="13"/>
      <c r="B161" s="13"/>
      <c r="C161" s="22"/>
      <c r="D161" s="15"/>
      <c r="E161" s="15"/>
      <c r="F161" s="14"/>
      <c r="G161" s="14"/>
      <c r="H161" s="15"/>
      <c r="I161" s="15"/>
      <c r="J161" s="22"/>
      <c r="K161" s="22"/>
      <c r="L161" s="15"/>
      <c r="M161" s="15"/>
      <c r="N161" s="15"/>
      <c r="O161" s="15"/>
      <c r="P161" s="22"/>
      <c r="Q161" s="22"/>
      <c r="R161" s="22"/>
      <c r="S161" s="18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20"/>
    </row>
    <row r="162" spans="1:33" ht="15.75" customHeight="1" x14ac:dyDescent="0.2">
      <c r="A162" s="13"/>
      <c r="B162" s="13"/>
      <c r="C162" s="22"/>
      <c r="D162" s="15"/>
      <c r="E162" s="15"/>
      <c r="F162" s="14"/>
      <c r="G162" s="14"/>
      <c r="H162" s="15"/>
      <c r="I162" s="15"/>
      <c r="J162" s="22"/>
      <c r="K162" s="22"/>
      <c r="L162" s="15"/>
      <c r="M162" s="15"/>
      <c r="N162" s="15"/>
      <c r="O162" s="15"/>
      <c r="P162" s="22"/>
      <c r="Q162" s="22"/>
      <c r="R162" s="22"/>
      <c r="S162" s="18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20"/>
    </row>
    <row r="163" spans="1:33" ht="15.75" customHeight="1" x14ac:dyDescent="0.2">
      <c r="A163" s="13"/>
      <c r="B163" s="13"/>
      <c r="C163" s="22"/>
      <c r="D163" s="15"/>
      <c r="E163" s="15"/>
      <c r="F163" s="14"/>
      <c r="G163" s="14"/>
      <c r="H163" s="15"/>
      <c r="I163" s="15"/>
      <c r="J163" s="22"/>
      <c r="K163" s="22"/>
      <c r="L163" s="15"/>
      <c r="M163" s="15"/>
      <c r="N163" s="15"/>
      <c r="O163" s="15"/>
      <c r="P163" s="22"/>
      <c r="Q163" s="22"/>
      <c r="R163" s="22"/>
      <c r="S163" s="18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20"/>
    </row>
    <row r="164" spans="1:33" ht="15.75" customHeight="1" x14ac:dyDescent="0.2">
      <c r="A164" s="13"/>
      <c r="B164" s="13"/>
      <c r="C164" s="22"/>
      <c r="D164" s="15"/>
      <c r="E164" s="15"/>
      <c r="F164" s="14"/>
      <c r="G164" s="14"/>
      <c r="H164" s="15"/>
      <c r="I164" s="15"/>
      <c r="J164" s="22"/>
      <c r="K164" s="22"/>
      <c r="L164" s="15"/>
      <c r="M164" s="15"/>
      <c r="N164" s="15"/>
      <c r="O164" s="15"/>
      <c r="P164" s="22"/>
      <c r="Q164" s="22"/>
      <c r="R164" s="22"/>
      <c r="S164" s="18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20"/>
    </row>
    <row r="165" spans="1:33" ht="15.75" customHeight="1" x14ac:dyDescent="0.2">
      <c r="A165" s="13"/>
      <c r="B165" s="13"/>
      <c r="C165" s="22"/>
      <c r="D165" s="15"/>
      <c r="E165" s="15"/>
      <c r="F165" s="14"/>
      <c r="G165" s="14"/>
      <c r="H165" s="15"/>
      <c r="I165" s="15"/>
      <c r="J165" s="22"/>
      <c r="K165" s="22"/>
      <c r="L165" s="15"/>
      <c r="M165" s="15"/>
      <c r="N165" s="15"/>
      <c r="O165" s="15"/>
      <c r="P165" s="22"/>
      <c r="Q165" s="22"/>
      <c r="R165" s="22"/>
      <c r="S165" s="18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20"/>
    </row>
    <row r="166" spans="1:33" ht="15.75" customHeight="1" x14ac:dyDescent="0.2">
      <c r="A166" s="13"/>
      <c r="B166" s="13"/>
      <c r="C166" s="22"/>
      <c r="D166" s="15"/>
      <c r="E166" s="15"/>
      <c r="F166" s="14"/>
      <c r="G166" s="14"/>
      <c r="H166" s="15"/>
      <c r="I166" s="15"/>
      <c r="J166" s="22"/>
      <c r="K166" s="22"/>
      <c r="L166" s="15"/>
      <c r="M166" s="15"/>
      <c r="N166" s="15"/>
      <c r="O166" s="15"/>
      <c r="P166" s="22"/>
      <c r="Q166" s="22"/>
      <c r="R166" s="22"/>
      <c r="S166" s="18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20"/>
    </row>
    <row r="167" spans="1:33" ht="15.75" customHeight="1" x14ac:dyDescent="0.2">
      <c r="A167" s="13"/>
      <c r="B167" s="13"/>
      <c r="C167" s="22"/>
      <c r="D167" s="15"/>
      <c r="E167" s="15"/>
      <c r="F167" s="14"/>
      <c r="G167" s="14"/>
      <c r="H167" s="15"/>
      <c r="I167" s="15"/>
      <c r="J167" s="22"/>
      <c r="K167" s="22"/>
      <c r="L167" s="15"/>
      <c r="M167" s="15"/>
      <c r="N167" s="15"/>
      <c r="O167" s="15"/>
      <c r="P167" s="22"/>
      <c r="Q167" s="22"/>
      <c r="R167" s="22"/>
      <c r="S167" s="18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20"/>
    </row>
    <row r="168" spans="1:33" ht="15.75" customHeight="1" x14ac:dyDescent="0.2">
      <c r="A168" s="13"/>
      <c r="B168" s="13"/>
      <c r="C168" s="22"/>
      <c r="D168" s="15"/>
      <c r="E168" s="15"/>
      <c r="F168" s="14"/>
      <c r="G168" s="14"/>
      <c r="H168" s="15"/>
      <c r="I168" s="15"/>
      <c r="J168" s="22"/>
      <c r="K168" s="22"/>
      <c r="L168" s="15"/>
      <c r="M168" s="15"/>
      <c r="N168" s="15"/>
      <c r="O168" s="15"/>
      <c r="P168" s="22"/>
      <c r="Q168" s="22"/>
      <c r="R168" s="22"/>
      <c r="S168" s="18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20"/>
    </row>
    <row r="169" spans="1:33" ht="15.75" customHeight="1" x14ac:dyDescent="0.2">
      <c r="A169" s="13"/>
      <c r="B169" s="13"/>
      <c r="C169" s="22"/>
      <c r="D169" s="15"/>
      <c r="E169" s="15"/>
      <c r="F169" s="14"/>
      <c r="G169" s="14"/>
      <c r="H169" s="15"/>
      <c r="I169" s="15"/>
      <c r="J169" s="22"/>
      <c r="K169" s="22"/>
      <c r="L169" s="15"/>
      <c r="M169" s="15"/>
      <c r="N169" s="15"/>
      <c r="O169" s="15"/>
      <c r="P169" s="22"/>
      <c r="Q169" s="22"/>
      <c r="R169" s="22"/>
      <c r="S169" s="18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20"/>
    </row>
    <row r="170" spans="1:33" ht="15.75" customHeight="1" x14ac:dyDescent="0.2">
      <c r="A170" s="13"/>
      <c r="B170" s="13"/>
      <c r="C170" s="22"/>
      <c r="D170" s="15"/>
      <c r="E170" s="15"/>
      <c r="F170" s="14"/>
      <c r="G170" s="14"/>
      <c r="H170" s="15"/>
      <c r="I170" s="15"/>
      <c r="J170" s="22"/>
      <c r="K170" s="22"/>
      <c r="L170" s="15"/>
      <c r="M170" s="15"/>
      <c r="N170" s="15"/>
      <c r="O170" s="15"/>
      <c r="P170" s="22"/>
      <c r="Q170" s="22"/>
      <c r="R170" s="22"/>
      <c r="S170" s="18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20"/>
    </row>
    <row r="171" spans="1:33" ht="15.75" customHeight="1" x14ac:dyDescent="0.2">
      <c r="A171" s="13"/>
      <c r="B171" s="13"/>
      <c r="C171" s="22"/>
      <c r="D171" s="15"/>
      <c r="E171" s="15"/>
      <c r="F171" s="14"/>
      <c r="G171" s="14"/>
      <c r="H171" s="15"/>
      <c r="I171" s="15"/>
      <c r="J171" s="22"/>
      <c r="K171" s="22"/>
      <c r="L171" s="15"/>
      <c r="M171" s="15"/>
      <c r="N171" s="15"/>
      <c r="O171" s="15"/>
      <c r="P171" s="22"/>
      <c r="Q171" s="22"/>
      <c r="R171" s="22"/>
      <c r="S171" s="18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20"/>
    </row>
    <row r="172" spans="1:33" ht="15.75" customHeight="1" x14ac:dyDescent="0.2">
      <c r="A172" s="13"/>
      <c r="B172" s="13"/>
      <c r="C172" s="22"/>
      <c r="D172" s="15"/>
      <c r="E172" s="15"/>
      <c r="F172" s="14"/>
      <c r="G172" s="14"/>
      <c r="H172" s="15"/>
      <c r="I172" s="15"/>
      <c r="J172" s="22"/>
      <c r="K172" s="22"/>
      <c r="L172" s="15"/>
      <c r="M172" s="15"/>
      <c r="N172" s="15"/>
      <c r="O172" s="15"/>
      <c r="P172" s="22"/>
      <c r="Q172" s="22"/>
      <c r="R172" s="22"/>
      <c r="S172" s="18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20"/>
    </row>
    <row r="173" spans="1:33" ht="15.75" customHeight="1" x14ac:dyDescent="0.2">
      <c r="A173" s="13"/>
      <c r="B173" s="13"/>
      <c r="C173" s="22"/>
      <c r="D173" s="15"/>
      <c r="E173" s="15"/>
      <c r="F173" s="14"/>
      <c r="G173" s="14"/>
      <c r="H173" s="15"/>
      <c r="I173" s="15"/>
      <c r="J173" s="22"/>
      <c r="K173" s="22"/>
      <c r="L173" s="15"/>
      <c r="M173" s="15"/>
      <c r="N173" s="15"/>
      <c r="O173" s="15"/>
      <c r="P173" s="22"/>
      <c r="Q173" s="22"/>
      <c r="R173" s="22"/>
      <c r="S173" s="18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20"/>
    </row>
    <row r="174" spans="1:33" ht="15.75" customHeight="1" x14ac:dyDescent="0.2">
      <c r="A174" s="13"/>
      <c r="B174" s="13"/>
      <c r="C174" s="22"/>
      <c r="D174" s="15"/>
      <c r="E174" s="15"/>
      <c r="F174" s="14"/>
      <c r="G174" s="14"/>
      <c r="H174" s="15"/>
      <c r="I174" s="15"/>
      <c r="J174" s="22"/>
      <c r="K174" s="22"/>
      <c r="L174" s="15"/>
      <c r="M174" s="15"/>
      <c r="N174" s="15"/>
      <c r="O174" s="15"/>
      <c r="P174" s="22"/>
      <c r="Q174" s="22"/>
      <c r="R174" s="22"/>
      <c r="S174" s="18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20"/>
    </row>
    <row r="175" spans="1:33" ht="15.75" customHeight="1" x14ac:dyDescent="0.2">
      <c r="A175" s="13"/>
      <c r="B175" s="13"/>
      <c r="C175" s="22"/>
      <c r="D175" s="15"/>
      <c r="E175" s="15"/>
      <c r="F175" s="14"/>
      <c r="G175" s="14"/>
      <c r="H175" s="15"/>
      <c r="I175" s="15"/>
      <c r="J175" s="22"/>
      <c r="K175" s="22"/>
      <c r="L175" s="15"/>
      <c r="M175" s="15"/>
      <c r="N175" s="15"/>
      <c r="O175" s="15"/>
      <c r="P175" s="22"/>
      <c r="Q175" s="22"/>
      <c r="R175" s="22"/>
      <c r="S175" s="18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20"/>
    </row>
    <row r="176" spans="1:33" ht="15.75" customHeight="1" x14ac:dyDescent="0.2">
      <c r="A176" s="13"/>
      <c r="B176" s="13"/>
      <c r="C176" s="22"/>
      <c r="D176" s="15"/>
      <c r="E176" s="15"/>
      <c r="F176" s="14"/>
      <c r="G176" s="14"/>
      <c r="H176" s="15"/>
      <c r="I176" s="15"/>
      <c r="J176" s="22"/>
      <c r="K176" s="22"/>
      <c r="L176" s="15"/>
      <c r="M176" s="15"/>
      <c r="N176" s="15"/>
      <c r="O176" s="15"/>
      <c r="P176" s="22"/>
      <c r="Q176" s="22"/>
      <c r="R176" s="22"/>
      <c r="S176" s="18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20"/>
    </row>
    <row r="177" spans="1:33" ht="15.75" customHeight="1" x14ac:dyDescent="0.2">
      <c r="A177" s="13"/>
      <c r="B177" s="13"/>
      <c r="C177" s="22"/>
      <c r="D177" s="15"/>
      <c r="E177" s="15"/>
      <c r="F177" s="14"/>
      <c r="G177" s="14"/>
      <c r="H177" s="15"/>
      <c r="I177" s="15"/>
      <c r="J177" s="22"/>
      <c r="K177" s="22"/>
      <c r="L177" s="15"/>
      <c r="M177" s="15"/>
      <c r="N177" s="15"/>
      <c r="O177" s="15"/>
      <c r="P177" s="22"/>
      <c r="Q177" s="22"/>
      <c r="R177" s="22"/>
      <c r="S177" s="18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20"/>
    </row>
    <row r="178" spans="1:33" ht="15.75" customHeight="1" x14ac:dyDescent="0.2">
      <c r="A178" s="13"/>
      <c r="B178" s="13"/>
      <c r="C178" s="22"/>
      <c r="D178" s="15"/>
      <c r="E178" s="15"/>
      <c r="F178" s="14"/>
      <c r="G178" s="14"/>
      <c r="H178" s="15"/>
      <c r="I178" s="15"/>
      <c r="J178" s="22"/>
      <c r="K178" s="22"/>
      <c r="L178" s="15"/>
      <c r="M178" s="15"/>
      <c r="N178" s="15"/>
      <c r="O178" s="15"/>
      <c r="P178" s="22"/>
      <c r="Q178" s="22"/>
      <c r="R178" s="22"/>
      <c r="S178" s="18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20"/>
    </row>
    <row r="179" spans="1:33" ht="15.75" customHeight="1" x14ac:dyDescent="0.2">
      <c r="A179" s="13"/>
      <c r="B179" s="13"/>
      <c r="C179" s="22"/>
      <c r="D179" s="15"/>
      <c r="E179" s="15"/>
      <c r="F179" s="14"/>
      <c r="G179" s="14"/>
      <c r="H179" s="15"/>
      <c r="I179" s="15"/>
      <c r="J179" s="22"/>
      <c r="K179" s="22"/>
      <c r="L179" s="15"/>
      <c r="M179" s="15"/>
      <c r="N179" s="15"/>
      <c r="O179" s="15"/>
      <c r="P179" s="22"/>
      <c r="Q179" s="22"/>
      <c r="R179" s="22"/>
      <c r="S179" s="18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20"/>
    </row>
    <row r="180" spans="1:33" ht="15.75" customHeight="1" x14ac:dyDescent="0.2">
      <c r="A180" s="13"/>
      <c r="B180" s="13"/>
      <c r="C180" s="22"/>
      <c r="D180" s="15"/>
      <c r="E180" s="15"/>
      <c r="F180" s="14"/>
      <c r="G180" s="14"/>
      <c r="H180" s="15"/>
      <c r="I180" s="15"/>
      <c r="J180" s="22"/>
      <c r="K180" s="22"/>
      <c r="L180" s="15"/>
      <c r="M180" s="15"/>
      <c r="N180" s="15"/>
      <c r="O180" s="15"/>
      <c r="P180" s="22"/>
      <c r="Q180" s="22"/>
      <c r="R180" s="22"/>
      <c r="S180" s="18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20"/>
    </row>
    <row r="181" spans="1:33" ht="15.75" customHeight="1" x14ac:dyDescent="0.2">
      <c r="A181" s="13"/>
      <c r="B181" s="13"/>
      <c r="C181" s="22"/>
      <c r="D181" s="15"/>
      <c r="E181" s="15"/>
      <c r="F181" s="14"/>
      <c r="G181" s="14"/>
      <c r="H181" s="15"/>
      <c r="I181" s="15"/>
      <c r="J181" s="22"/>
      <c r="K181" s="22"/>
      <c r="L181" s="15"/>
      <c r="M181" s="15"/>
      <c r="N181" s="15"/>
      <c r="O181" s="15"/>
      <c r="P181" s="22"/>
      <c r="Q181" s="22"/>
      <c r="R181" s="22"/>
      <c r="S181" s="18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20"/>
    </row>
    <row r="182" spans="1:33" ht="15.75" customHeight="1" x14ac:dyDescent="0.2">
      <c r="A182" s="13"/>
      <c r="B182" s="13"/>
      <c r="C182" s="22"/>
      <c r="D182" s="15"/>
      <c r="E182" s="15"/>
      <c r="F182" s="14"/>
      <c r="G182" s="14"/>
      <c r="H182" s="15"/>
      <c r="I182" s="15"/>
      <c r="J182" s="22"/>
      <c r="K182" s="22"/>
      <c r="L182" s="15"/>
      <c r="M182" s="15"/>
      <c r="N182" s="15"/>
      <c r="O182" s="15"/>
      <c r="P182" s="22"/>
      <c r="Q182" s="22"/>
      <c r="R182" s="22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20"/>
    </row>
    <row r="183" spans="1:33" ht="15.75" customHeight="1" x14ac:dyDescent="0.2">
      <c r="A183" s="13"/>
      <c r="B183" s="13"/>
      <c r="C183" s="22"/>
      <c r="D183" s="15"/>
      <c r="E183" s="15"/>
      <c r="F183" s="14"/>
      <c r="G183" s="14"/>
      <c r="H183" s="15"/>
      <c r="I183" s="15"/>
      <c r="J183" s="22"/>
      <c r="K183" s="22"/>
      <c r="L183" s="15"/>
      <c r="M183" s="15"/>
      <c r="N183" s="15"/>
      <c r="O183" s="15"/>
      <c r="P183" s="22"/>
      <c r="Q183" s="22"/>
      <c r="R183" s="22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20"/>
    </row>
    <row r="184" spans="1:33" ht="15.75" customHeight="1" x14ac:dyDescent="0.2">
      <c r="A184" s="13"/>
      <c r="B184" s="13"/>
      <c r="C184" s="22"/>
      <c r="D184" s="15"/>
      <c r="E184" s="15"/>
      <c r="F184" s="14"/>
      <c r="G184" s="14"/>
      <c r="H184" s="15"/>
      <c r="I184" s="15"/>
      <c r="J184" s="22"/>
      <c r="K184" s="22"/>
      <c r="L184" s="15"/>
      <c r="M184" s="15"/>
      <c r="N184" s="15"/>
      <c r="O184" s="15"/>
      <c r="P184" s="22"/>
      <c r="Q184" s="22"/>
      <c r="R184" s="22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20"/>
    </row>
    <row r="185" spans="1:33" ht="15.75" customHeight="1" x14ac:dyDescent="0.2">
      <c r="A185" s="13"/>
      <c r="B185" s="13"/>
      <c r="C185" s="22"/>
      <c r="D185" s="15"/>
      <c r="E185" s="15"/>
      <c r="F185" s="14"/>
      <c r="G185" s="14"/>
      <c r="H185" s="15"/>
      <c r="I185" s="15"/>
      <c r="J185" s="22"/>
      <c r="K185" s="22"/>
      <c r="L185" s="15"/>
      <c r="M185" s="15"/>
      <c r="N185" s="15"/>
      <c r="O185" s="15"/>
      <c r="P185" s="22"/>
      <c r="Q185" s="22"/>
      <c r="R185" s="22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20"/>
    </row>
    <row r="186" spans="1:33" ht="15.75" customHeight="1" x14ac:dyDescent="0.2">
      <c r="A186" s="13"/>
      <c r="B186" s="13"/>
      <c r="C186" s="22"/>
      <c r="D186" s="15"/>
      <c r="E186" s="15"/>
      <c r="F186" s="14"/>
      <c r="G186" s="14"/>
      <c r="H186" s="15"/>
      <c r="I186" s="15"/>
      <c r="J186" s="22"/>
      <c r="K186" s="22"/>
      <c r="L186" s="15"/>
      <c r="M186" s="15"/>
      <c r="N186" s="15"/>
      <c r="O186" s="15"/>
      <c r="P186" s="22"/>
      <c r="Q186" s="22"/>
      <c r="R186" s="22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20"/>
    </row>
    <row r="187" spans="1:33" ht="15.75" customHeight="1" x14ac:dyDescent="0.2">
      <c r="A187" s="13"/>
      <c r="B187" s="13"/>
      <c r="C187" s="22"/>
      <c r="D187" s="15"/>
      <c r="E187" s="15"/>
      <c r="F187" s="14"/>
      <c r="G187" s="14"/>
      <c r="H187" s="15"/>
      <c r="I187" s="15"/>
      <c r="J187" s="22"/>
      <c r="K187" s="22"/>
      <c r="L187" s="15"/>
      <c r="M187" s="15"/>
      <c r="N187" s="15"/>
      <c r="O187" s="15"/>
      <c r="P187" s="22"/>
      <c r="Q187" s="22"/>
      <c r="R187" s="22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20"/>
    </row>
    <row r="188" spans="1:33" ht="15.75" customHeight="1" x14ac:dyDescent="0.2">
      <c r="A188" s="13"/>
      <c r="B188" s="13"/>
      <c r="C188" s="22"/>
      <c r="D188" s="15"/>
      <c r="E188" s="15"/>
      <c r="F188" s="14"/>
      <c r="G188" s="14"/>
      <c r="H188" s="15"/>
      <c r="I188" s="15"/>
      <c r="J188" s="22"/>
      <c r="K188" s="22"/>
      <c r="L188" s="15"/>
      <c r="M188" s="15"/>
      <c r="N188" s="15"/>
      <c r="O188" s="15"/>
      <c r="P188" s="22"/>
      <c r="Q188" s="22"/>
      <c r="R188" s="22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20"/>
    </row>
    <row r="189" spans="1:33" ht="15.75" customHeight="1" x14ac:dyDescent="0.2">
      <c r="A189" s="13"/>
      <c r="B189" s="13"/>
      <c r="C189" s="22"/>
      <c r="D189" s="15"/>
      <c r="E189" s="15"/>
      <c r="F189" s="14"/>
      <c r="G189" s="14"/>
      <c r="H189" s="15"/>
      <c r="I189" s="15"/>
      <c r="J189" s="22"/>
      <c r="K189" s="22"/>
      <c r="L189" s="15"/>
      <c r="M189" s="15"/>
      <c r="N189" s="15"/>
      <c r="O189" s="15"/>
      <c r="P189" s="22"/>
      <c r="Q189" s="22"/>
      <c r="R189" s="22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20"/>
    </row>
    <row r="190" spans="1:33" ht="15.75" customHeight="1" x14ac:dyDescent="0.2">
      <c r="A190" s="13"/>
      <c r="B190" s="13"/>
      <c r="C190" s="22"/>
      <c r="D190" s="15"/>
      <c r="E190" s="15"/>
      <c r="F190" s="14"/>
      <c r="G190" s="14"/>
      <c r="H190" s="15"/>
      <c r="I190" s="15"/>
      <c r="J190" s="22"/>
      <c r="K190" s="22"/>
      <c r="L190" s="15"/>
      <c r="M190" s="15"/>
      <c r="N190" s="15"/>
      <c r="O190" s="15"/>
      <c r="P190" s="22"/>
      <c r="Q190" s="22"/>
      <c r="R190" s="22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20"/>
    </row>
    <row r="191" spans="1:33" ht="15.75" customHeight="1" x14ac:dyDescent="0.2">
      <c r="A191" s="13"/>
      <c r="B191" s="13"/>
      <c r="C191" s="22"/>
      <c r="D191" s="15"/>
      <c r="E191" s="15"/>
      <c r="F191" s="14"/>
      <c r="G191" s="14"/>
      <c r="H191" s="15"/>
      <c r="I191" s="15"/>
      <c r="J191" s="22"/>
      <c r="K191" s="22"/>
      <c r="L191" s="15"/>
      <c r="M191" s="15"/>
      <c r="N191" s="15"/>
      <c r="O191" s="15"/>
      <c r="P191" s="22"/>
      <c r="Q191" s="22"/>
      <c r="R191" s="22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20"/>
    </row>
    <row r="192" spans="1:33" ht="15.75" customHeight="1" x14ac:dyDescent="0.2">
      <c r="A192" s="13"/>
      <c r="B192" s="13"/>
      <c r="C192" s="22"/>
      <c r="D192" s="15"/>
      <c r="E192" s="15"/>
      <c r="F192" s="14"/>
      <c r="G192" s="14"/>
      <c r="H192" s="15"/>
      <c r="I192" s="15"/>
      <c r="J192" s="22"/>
      <c r="K192" s="22"/>
      <c r="L192" s="15"/>
      <c r="M192" s="15"/>
      <c r="N192" s="15"/>
      <c r="O192" s="15"/>
      <c r="P192" s="22"/>
      <c r="Q192" s="22"/>
      <c r="R192" s="22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20"/>
    </row>
    <row r="193" spans="1:33" ht="15.75" customHeight="1" x14ac:dyDescent="0.2">
      <c r="A193" s="13"/>
      <c r="B193" s="13"/>
      <c r="C193" s="22"/>
      <c r="D193" s="15"/>
      <c r="E193" s="15"/>
      <c r="F193" s="14"/>
      <c r="G193" s="14"/>
      <c r="H193" s="15"/>
      <c r="I193" s="15"/>
      <c r="J193" s="22"/>
      <c r="K193" s="22"/>
      <c r="L193" s="15"/>
      <c r="M193" s="15"/>
      <c r="N193" s="15"/>
      <c r="O193" s="15"/>
      <c r="P193" s="22"/>
      <c r="Q193" s="22"/>
      <c r="R193" s="22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20"/>
    </row>
    <row r="194" spans="1:33" ht="15.75" customHeight="1" x14ac:dyDescent="0.2">
      <c r="A194" s="13"/>
      <c r="B194" s="13"/>
      <c r="C194" s="22"/>
      <c r="D194" s="15"/>
      <c r="E194" s="15"/>
      <c r="F194" s="14"/>
      <c r="G194" s="14"/>
      <c r="H194" s="15"/>
      <c r="I194" s="15"/>
      <c r="J194" s="22"/>
      <c r="K194" s="22"/>
      <c r="L194" s="15"/>
      <c r="M194" s="15"/>
      <c r="N194" s="15"/>
      <c r="O194" s="15"/>
      <c r="P194" s="22"/>
      <c r="Q194" s="22"/>
      <c r="R194" s="22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20"/>
    </row>
    <row r="195" spans="1:33" ht="15.75" customHeight="1" x14ac:dyDescent="0.2">
      <c r="C195" s="22"/>
      <c r="D195" s="15"/>
      <c r="E195" s="15"/>
      <c r="F195" s="14"/>
      <c r="G195" s="14"/>
      <c r="H195" s="15"/>
      <c r="I195" s="15"/>
      <c r="J195" s="22"/>
      <c r="K195" s="22"/>
      <c r="L195" s="15"/>
      <c r="M195" s="15"/>
      <c r="N195" s="15"/>
      <c r="O195" s="15"/>
      <c r="P195" s="22"/>
      <c r="Q195" s="22"/>
      <c r="R195" s="22"/>
      <c r="AG195" s="20"/>
    </row>
    <row r="196" spans="1:33" ht="15.75" customHeight="1" x14ac:dyDescent="0.2">
      <c r="C196" s="22"/>
      <c r="D196" s="15"/>
      <c r="E196" s="15"/>
      <c r="F196" s="14"/>
      <c r="G196" s="14"/>
      <c r="H196" s="15"/>
      <c r="I196" s="15"/>
      <c r="J196" s="22"/>
      <c r="K196" s="22"/>
      <c r="L196" s="15"/>
      <c r="M196" s="15"/>
      <c r="N196" s="15"/>
      <c r="O196" s="15"/>
      <c r="P196" s="22"/>
      <c r="Q196" s="22"/>
      <c r="R196" s="22"/>
      <c r="AG196" s="20"/>
    </row>
    <row r="197" spans="1:33" ht="15.75" customHeight="1" x14ac:dyDescent="0.2">
      <c r="C197" s="22"/>
      <c r="D197" s="22"/>
      <c r="E197" s="22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</row>
    <row r="198" spans="1:33" ht="15.75" customHeight="1" x14ac:dyDescent="0.2">
      <c r="C198" s="22"/>
      <c r="D198" s="22"/>
      <c r="E198" s="22"/>
      <c r="F198" s="22"/>
      <c r="G198" s="22"/>
      <c r="H198" s="22"/>
      <c r="I198" s="22"/>
      <c r="J198" s="22"/>
      <c r="K198" s="22"/>
      <c r="L198" s="22"/>
      <c r="M198" s="22"/>
      <c r="N198" s="22"/>
      <c r="O198" s="22"/>
      <c r="P198" s="22"/>
      <c r="Q198" s="22"/>
      <c r="R198" s="22"/>
    </row>
    <row r="199" spans="1:33" ht="15.75" customHeight="1" x14ac:dyDescent="0.2">
      <c r="C199" s="22"/>
      <c r="D199" s="22"/>
      <c r="E199" s="22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</row>
    <row r="200" spans="1:33" ht="15.75" customHeight="1" x14ac:dyDescent="0.2">
      <c r="C200" s="22"/>
      <c r="D200" s="22"/>
      <c r="E200" s="22"/>
      <c r="F200" s="22"/>
      <c r="G200" s="22"/>
      <c r="H200" s="22"/>
      <c r="I200" s="22"/>
      <c r="J200" s="22"/>
      <c r="K200" s="22"/>
      <c r="L200" s="22"/>
      <c r="M200" s="22"/>
      <c r="N200" s="22"/>
      <c r="O200" s="22"/>
      <c r="P200" s="22"/>
      <c r="Q200" s="22"/>
      <c r="R200" s="22"/>
    </row>
    <row r="201" spans="1:33" ht="15.75" customHeight="1" x14ac:dyDescent="0.2">
      <c r="C201" s="22"/>
      <c r="D201" s="22"/>
      <c r="E201" s="22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</row>
    <row r="202" spans="1:33" ht="15.75" customHeight="1" x14ac:dyDescent="0.2">
      <c r="C202" s="22"/>
      <c r="D202" s="22"/>
      <c r="E202" s="22"/>
      <c r="F202" s="22"/>
      <c r="G202" s="22"/>
      <c r="H202" s="22"/>
      <c r="I202" s="22"/>
      <c r="J202" s="22"/>
      <c r="K202" s="22"/>
      <c r="L202" s="22"/>
      <c r="M202" s="22"/>
      <c r="N202" s="22"/>
      <c r="O202" s="22"/>
      <c r="P202" s="22"/>
      <c r="Q202" s="22"/>
      <c r="R202" s="22"/>
    </row>
    <row r="203" spans="1:33" ht="15.75" customHeight="1" x14ac:dyDescent="0.2">
      <c r="C203" s="22"/>
      <c r="D203" s="22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</row>
    <row r="204" spans="1:33" ht="15.75" customHeight="1" x14ac:dyDescent="0.2">
      <c r="C204" s="22"/>
      <c r="D204" s="22"/>
      <c r="E204" s="22"/>
      <c r="F204" s="22"/>
      <c r="G204" s="22"/>
      <c r="H204" s="22"/>
      <c r="I204" s="22"/>
      <c r="J204" s="22"/>
      <c r="K204" s="22"/>
      <c r="L204" s="22"/>
      <c r="M204" s="22"/>
      <c r="N204" s="22"/>
      <c r="O204" s="22"/>
      <c r="P204" s="22"/>
      <c r="Q204" s="22"/>
      <c r="R204" s="22"/>
    </row>
    <row r="205" spans="1:33" ht="15.75" customHeight="1" x14ac:dyDescent="0.2">
      <c r="C205" s="22"/>
      <c r="D205" s="22"/>
      <c r="E205" s="22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</row>
    <row r="206" spans="1:33" ht="15.75" customHeight="1" x14ac:dyDescent="0.2">
      <c r="C206" s="22"/>
      <c r="D206" s="22"/>
      <c r="E206" s="22"/>
      <c r="F206" s="22"/>
      <c r="G206" s="22"/>
      <c r="H206" s="22"/>
      <c r="I206" s="22"/>
      <c r="J206" s="22"/>
      <c r="K206" s="22"/>
      <c r="L206" s="22"/>
      <c r="M206" s="22"/>
      <c r="N206" s="22"/>
      <c r="O206" s="22"/>
      <c r="P206" s="22"/>
      <c r="Q206" s="22"/>
      <c r="R206" s="22"/>
    </row>
    <row r="207" spans="1:33" ht="15.75" customHeight="1" x14ac:dyDescent="0.2">
      <c r="C207" s="22"/>
      <c r="D207" s="22"/>
      <c r="E207" s="22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</row>
    <row r="208" spans="1:33" ht="15.75" customHeight="1" x14ac:dyDescent="0.2">
      <c r="C208" s="22"/>
      <c r="D208" s="22"/>
      <c r="E208" s="22"/>
      <c r="F208" s="22"/>
      <c r="G208" s="22"/>
      <c r="H208" s="22"/>
      <c r="I208" s="22"/>
      <c r="J208" s="22"/>
      <c r="K208" s="22"/>
      <c r="L208" s="22"/>
      <c r="M208" s="22"/>
      <c r="N208" s="22"/>
      <c r="O208" s="22"/>
      <c r="P208" s="22"/>
      <c r="Q208" s="22"/>
      <c r="R208" s="22"/>
    </row>
    <row r="209" spans="3:18" ht="15.75" customHeight="1" x14ac:dyDescent="0.2">
      <c r="C209" s="22"/>
      <c r="D209" s="22"/>
      <c r="E209" s="22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</row>
    <row r="210" spans="3:18" ht="15.75" customHeight="1" x14ac:dyDescent="0.2">
      <c r="C210" s="22"/>
      <c r="D210" s="22"/>
      <c r="E210" s="22"/>
      <c r="F210" s="22"/>
      <c r="G210" s="22"/>
      <c r="H210" s="22"/>
      <c r="I210" s="22"/>
      <c r="J210" s="22"/>
      <c r="K210" s="22"/>
      <c r="L210" s="22"/>
      <c r="M210" s="22"/>
      <c r="N210" s="22"/>
      <c r="O210" s="22"/>
      <c r="P210" s="22"/>
      <c r="Q210" s="22"/>
      <c r="R210" s="22"/>
    </row>
    <row r="211" spans="3:18" ht="15.75" customHeight="1" x14ac:dyDescent="0.2">
      <c r="C211" s="22"/>
      <c r="D211" s="22"/>
      <c r="E211" s="22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</row>
    <row r="212" spans="3:18" ht="15.75" customHeight="1" x14ac:dyDescent="0.2">
      <c r="C212" s="22"/>
      <c r="D212" s="22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  <c r="R212" s="22"/>
    </row>
    <row r="213" spans="3:18" ht="15.75" customHeight="1" x14ac:dyDescent="0.2">
      <c r="C213" s="22"/>
      <c r="D213" s="22"/>
      <c r="E213" s="22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</row>
    <row r="214" spans="3:18" ht="15.75" customHeight="1" x14ac:dyDescent="0.2">
      <c r="C214" s="22"/>
      <c r="D214" s="22"/>
      <c r="E214" s="22"/>
      <c r="F214" s="22"/>
      <c r="G214" s="22"/>
      <c r="H214" s="22"/>
      <c r="I214" s="22"/>
      <c r="J214" s="22"/>
      <c r="K214" s="22"/>
      <c r="L214" s="22"/>
      <c r="M214" s="22"/>
      <c r="N214" s="22"/>
      <c r="O214" s="22"/>
      <c r="P214" s="22"/>
      <c r="Q214" s="22"/>
      <c r="R214" s="22"/>
    </row>
    <row r="215" spans="3:18" ht="15.75" customHeight="1" x14ac:dyDescent="0.2">
      <c r="C215" s="22"/>
      <c r="D215" s="22"/>
      <c r="E215" s="22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</row>
    <row r="216" spans="3:18" ht="15.75" customHeight="1" x14ac:dyDescent="0.2">
      <c r="C216" s="22"/>
      <c r="D216" s="22"/>
      <c r="E216" s="22"/>
      <c r="F216" s="22"/>
      <c r="G216" s="22"/>
      <c r="H216" s="22"/>
      <c r="I216" s="22"/>
      <c r="J216" s="22"/>
      <c r="K216" s="22"/>
      <c r="L216" s="22"/>
      <c r="M216" s="22"/>
      <c r="N216" s="22"/>
      <c r="O216" s="22"/>
      <c r="P216" s="22"/>
      <c r="Q216" s="22"/>
      <c r="R216" s="22"/>
    </row>
    <row r="217" spans="3:18" ht="15.75" customHeight="1" x14ac:dyDescent="0.2">
      <c r="C217" s="22"/>
      <c r="D217" s="22"/>
      <c r="E217" s="22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</row>
    <row r="218" spans="3:18" ht="15.75" customHeight="1" x14ac:dyDescent="0.2">
      <c r="C218" s="22"/>
      <c r="D218" s="22"/>
      <c r="E218" s="22"/>
      <c r="F218" s="22"/>
      <c r="G218" s="22"/>
      <c r="H218" s="22"/>
      <c r="I218" s="22"/>
      <c r="J218" s="22"/>
      <c r="K218" s="22"/>
      <c r="L218" s="22"/>
      <c r="M218" s="22"/>
      <c r="N218" s="22"/>
      <c r="O218" s="22"/>
      <c r="P218" s="22"/>
      <c r="Q218" s="22"/>
      <c r="R218" s="22"/>
    </row>
    <row r="219" spans="3:18" ht="15.75" customHeight="1" x14ac:dyDescent="0.2">
      <c r="C219" s="22"/>
      <c r="D219" s="22"/>
      <c r="E219" s="22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</row>
    <row r="220" spans="3:18" ht="15.75" customHeight="1" x14ac:dyDescent="0.2">
      <c r="C220" s="22"/>
      <c r="D220" s="22"/>
      <c r="E220" s="22"/>
      <c r="F220" s="22"/>
      <c r="G220" s="22"/>
      <c r="H220" s="22"/>
      <c r="I220" s="22"/>
      <c r="J220" s="22"/>
      <c r="K220" s="22"/>
      <c r="L220" s="22"/>
      <c r="M220" s="22"/>
      <c r="N220" s="22"/>
      <c r="O220" s="22"/>
      <c r="P220" s="22"/>
      <c r="Q220" s="22"/>
      <c r="R220" s="22"/>
    </row>
    <row r="221" spans="3:18" ht="15.75" customHeight="1" x14ac:dyDescent="0.15"/>
    <row r="222" spans="3:18" ht="15.75" customHeight="1" x14ac:dyDescent="0.15"/>
    <row r="223" spans="3:18" ht="15.75" customHeight="1" x14ac:dyDescent="0.15"/>
    <row r="224" spans="3:18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AG1000"/>
  <sheetViews>
    <sheetView tabSelected="1" workbookViewId="0">
      <pane xSplit="2" ySplit="3" topLeftCell="C4" activePane="bottomRight" state="frozen"/>
      <selection activeCell="C4" sqref="C4:XFD31"/>
      <selection pane="topRight" activeCell="C4" sqref="C4:XFD31"/>
      <selection pane="bottomLeft" activeCell="C4" sqref="C4:XFD31"/>
      <selection pane="bottomRight" activeCell="C4" sqref="C4:XFD31"/>
    </sheetView>
  </sheetViews>
  <sheetFormatPr baseColWidth="10" defaultColWidth="14.5" defaultRowHeight="15" customHeight="1" x14ac:dyDescent="0.15"/>
  <cols>
    <col min="1" max="1" width="14.83203125" customWidth="1"/>
    <col min="2" max="2" width="23.832031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6.83203125" customWidth="1"/>
    <col min="16" max="16" width="11" customWidth="1"/>
    <col min="17" max="18" width="8.5" customWidth="1"/>
    <col min="19" max="19" width="8.33203125" customWidth="1"/>
    <col min="20" max="20" width="11.5" customWidth="1"/>
    <col min="21" max="21" width="13.33203125" customWidth="1"/>
    <col min="22" max="22" width="13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29" t="str">
        <f ca="1">IFERROR(__xludf.DUMMYFUNCTION("IFERROR(VLOOKUP(B2,IMPORTRANGE(""https://docs.google.com/spreadsheets/d/1x0DhHglkXKoEBOD2MBsuK_EyIr1ouxD2ftIpqOYFa-k/edit?usp=sharing"",""OllieShops-SKU-Specific Info!B1:BJ7000""),4,FALSE),"""")"),"Bronze round knob 25 pack w/ bevel 1-1/4 diameter")</f>
        <v>Bronze round knob 25 pack w/ bevel 1-1/4 diameter</v>
      </c>
      <c r="B1" s="30"/>
      <c r="C1" s="31" t="s">
        <v>0</v>
      </c>
      <c r="D1" s="33" t="s">
        <v>1</v>
      </c>
      <c r="E1" s="33" t="s">
        <v>2</v>
      </c>
      <c r="F1" s="35" t="s">
        <v>3</v>
      </c>
      <c r="G1" s="35" t="s">
        <v>4</v>
      </c>
      <c r="H1" s="36" t="s">
        <v>5</v>
      </c>
      <c r="I1" s="33" t="s">
        <v>6</v>
      </c>
      <c r="J1" s="33" t="s">
        <v>7</v>
      </c>
      <c r="K1" s="33" t="s">
        <v>8</v>
      </c>
      <c r="L1" s="33" t="s">
        <v>9</v>
      </c>
      <c r="M1" s="40" t="s">
        <v>10</v>
      </c>
      <c r="N1" s="41" t="s">
        <v>11</v>
      </c>
      <c r="O1" s="33" t="s">
        <v>12</v>
      </c>
      <c r="P1" s="33" t="s">
        <v>13</v>
      </c>
      <c r="Q1" s="33" t="s">
        <v>14</v>
      </c>
      <c r="R1" s="33" t="s">
        <v>15</v>
      </c>
      <c r="S1" s="47" t="s">
        <v>16</v>
      </c>
      <c r="T1" s="42" t="s">
        <v>17</v>
      </c>
      <c r="U1" s="42" t="s">
        <v>18</v>
      </c>
      <c r="V1" s="42" t="s">
        <v>19</v>
      </c>
      <c r="W1" s="42" t="s">
        <v>20</v>
      </c>
      <c r="X1" s="42" t="s">
        <v>21</v>
      </c>
      <c r="Y1" s="42" t="s">
        <v>22</v>
      </c>
      <c r="Z1" s="42" t="s">
        <v>23</v>
      </c>
      <c r="AA1" s="42" t="s">
        <v>24</v>
      </c>
      <c r="AB1" s="42" t="s">
        <v>25</v>
      </c>
      <c r="AC1" s="42" t="s">
        <v>26</v>
      </c>
      <c r="AD1" s="44" t="s">
        <v>27</v>
      </c>
      <c r="AE1" s="45" t="s">
        <v>28</v>
      </c>
      <c r="AF1" s="46" t="s">
        <v>29</v>
      </c>
      <c r="AG1" s="45" t="s">
        <v>30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IFERROR(__xludf.DUMMYFUNCTION("IFERROR(VLOOKUP(B2,IMPORTRANGE(""https://docs.google.com/spreadsheets/d/1x0DhHglkXKoEBOD2MBsuK_EyIr1ouxD2ftIpqOYFa-k/edit?usp=sharing"",""OllieShops-SKU-Specific Info!B1:BJ7000""),3,FALSE),"""")"),"B01JMZX7L2")</f>
        <v>B01JMZX7L2</v>
      </c>
      <c r="B2" s="3" t="s">
        <v>143</v>
      </c>
      <c r="C2" s="32"/>
      <c r="D2" s="34"/>
      <c r="E2" s="32"/>
      <c r="F2" s="34"/>
      <c r="G2" s="34"/>
      <c r="H2" s="37"/>
      <c r="I2" s="34"/>
      <c r="J2" s="34"/>
      <c r="K2" s="37"/>
      <c r="L2" s="37"/>
      <c r="M2" s="37"/>
      <c r="N2" s="34"/>
      <c r="O2" s="34"/>
      <c r="P2" s="32"/>
      <c r="Q2" s="34"/>
      <c r="R2" s="34"/>
      <c r="S2" s="30"/>
      <c r="T2" s="30"/>
      <c r="U2" s="43"/>
      <c r="V2" s="43"/>
      <c r="W2" s="30"/>
      <c r="X2" s="30"/>
      <c r="Y2" s="30"/>
      <c r="Z2" s="30"/>
      <c r="AA2" s="43"/>
      <c r="AB2" s="43"/>
      <c r="AC2" s="43"/>
      <c r="AD2" s="43"/>
      <c r="AE2" s="30"/>
      <c r="AF2" s="30"/>
      <c r="AG2" s="30"/>
    </row>
    <row r="3" spans="1:33" ht="16" x14ac:dyDescent="0.15">
      <c r="A3" s="38" t="s">
        <v>32</v>
      </c>
      <c r="B3" s="39"/>
      <c r="C3" s="4">
        <f ca="1">((AE31+AF31)/0.85)*-1</f>
        <v>19.00603216939329</v>
      </c>
      <c r="D3" s="5">
        <f>SUM(D4:D99763)</f>
        <v>106</v>
      </c>
      <c r="E3" s="5"/>
      <c r="F3" s="6">
        <f t="shared" ref="F3:G3" si="0">SUM(F4:F99763)</f>
        <v>2772.9399999999996</v>
      </c>
      <c r="G3" s="6">
        <f t="shared" si="0"/>
        <v>0</v>
      </c>
      <c r="H3" s="7">
        <f>G3/F3*-1</f>
        <v>0</v>
      </c>
      <c r="I3" s="8">
        <f ca="1">J3/F3</f>
        <v>0.22833399568845011</v>
      </c>
      <c r="J3" s="6">
        <f ca="1">SUM(J4:J99763)</f>
        <v>633.1564700043308</v>
      </c>
      <c r="K3" s="6">
        <f ca="1">J3/D3</f>
        <v>5.9731742453238752</v>
      </c>
      <c r="L3" s="5"/>
      <c r="M3" s="9"/>
      <c r="N3" s="10"/>
      <c r="O3" s="5" t="str">
        <f ca="1">IFERROR(__xludf.DUMMYFUNCTION("IFERROR(VLOOKUP(B2,IMPORTRANGE(""https://docs.google.com/spreadsheets/d/1owCo6kL_VFQ5nPTdNogErmCBLjNiktT1m3SzTrxu3R0/edit#gid=2146806407"",""Ollie Shops - Compiled!b1:g5000""),2,FALSE),"""")"),"")</f>
        <v/>
      </c>
      <c r="P3" s="5"/>
      <c r="Q3" s="11"/>
      <c r="R3" s="11"/>
      <c r="S3" s="23"/>
      <c r="T3" s="10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10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10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5">
        <f>SUM(W4:W99763)</f>
        <v>0</v>
      </c>
      <c r="X3" s="7">
        <f>AVERAGE(X4:X99763)</f>
        <v>0</v>
      </c>
      <c r="Y3" s="6">
        <f>ROUND(AVERAGE(Y4:Y99763),2)</f>
        <v>0</v>
      </c>
      <c r="Z3" s="5"/>
      <c r="AA3" s="5"/>
      <c r="AB3" s="5"/>
      <c r="AC3" s="5"/>
      <c r="AD3" s="5"/>
      <c r="AE3" s="12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Info!B2:BZ7000""),36,false)),"""")*-1"),-10.4751273439843)</f>
        <v>-10.475127343984299</v>
      </c>
      <c r="AG3" s="6">
        <f>SUM(AG4:AG99763)</f>
        <v>0</v>
      </c>
    </row>
    <row r="4" spans="1:33" s="52" customFormat="1" ht="15.75" hidden="1" customHeight="1" x14ac:dyDescent="0.2">
      <c r="A4" s="13" t="s">
        <v>33</v>
      </c>
      <c r="B4" s="13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48"/>
      <c r="T4" s="48"/>
      <c r="U4" s="49"/>
      <c r="V4" s="54"/>
      <c r="W4" s="48"/>
      <c r="X4" s="48"/>
      <c r="Y4" s="48"/>
      <c r="Z4" s="48"/>
      <c r="AA4" s="48"/>
      <c r="AB4" s="51"/>
      <c r="AC4" s="48"/>
      <c r="AD4" s="48"/>
      <c r="AE4" s="48"/>
      <c r="AF4" s="48"/>
      <c r="AG4" s="48"/>
    </row>
    <row r="5" spans="1:33" s="52" customFormat="1" ht="15.75" hidden="1" customHeight="1" x14ac:dyDescent="0.2">
      <c r="A5" s="13" t="s">
        <v>34</v>
      </c>
      <c r="B5" s="13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48"/>
      <c r="T5" s="48"/>
      <c r="U5" s="49"/>
      <c r="V5" s="54"/>
      <c r="W5" s="48"/>
      <c r="X5" s="48"/>
      <c r="Y5" s="48"/>
      <c r="Z5" s="48"/>
      <c r="AA5" s="48"/>
      <c r="AB5" s="51"/>
      <c r="AC5" s="48"/>
      <c r="AD5" s="48"/>
      <c r="AE5" s="48"/>
      <c r="AF5" s="48"/>
      <c r="AG5" s="48"/>
    </row>
    <row r="6" spans="1:33" s="52" customFormat="1" ht="15.75" hidden="1" customHeight="1" x14ac:dyDescent="0.2">
      <c r="A6" s="13" t="s">
        <v>35</v>
      </c>
      <c r="B6" s="13"/>
      <c r="C6" s="17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48"/>
      <c r="T6" s="48"/>
      <c r="U6" s="49"/>
      <c r="V6" s="54"/>
      <c r="W6" s="48"/>
      <c r="X6" s="48"/>
      <c r="Y6" s="48"/>
      <c r="Z6" s="48"/>
      <c r="AA6" s="48"/>
      <c r="AB6" s="51"/>
      <c r="AC6" s="48"/>
      <c r="AD6" s="48"/>
      <c r="AE6" s="48"/>
      <c r="AF6" s="48"/>
      <c r="AG6" s="48"/>
    </row>
    <row r="7" spans="1:33" s="52" customFormat="1" ht="15.75" hidden="1" customHeight="1" x14ac:dyDescent="0.2">
      <c r="A7" s="13" t="s">
        <v>36</v>
      </c>
      <c r="B7" s="13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48"/>
      <c r="T7" s="48"/>
      <c r="U7" s="49"/>
      <c r="V7" s="54"/>
      <c r="W7" s="48"/>
      <c r="X7" s="48"/>
      <c r="Y7" s="48"/>
      <c r="Z7" s="48"/>
      <c r="AA7" s="48"/>
      <c r="AB7" s="51"/>
      <c r="AC7" s="48"/>
      <c r="AD7" s="48"/>
      <c r="AE7" s="48"/>
      <c r="AF7" s="48"/>
      <c r="AG7" s="48"/>
    </row>
    <row r="8" spans="1:33" s="52" customFormat="1" ht="15.75" hidden="1" customHeight="1" x14ac:dyDescent="0.2">
      <c r="A8" s="13" t="s">
        <v>37</v>
      </c>
      <c r="B8" s="13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48"/>
      <c r="T8" s="48"/>
      <c r="U8" s="49"/>
      <c r="V8" s="54"/>
      <c r="W8" s="48"/>
      <c r="X8" s="48"/>
      <c r="Y8" s="48"/>
      <c r="Z8" s="48"/>
      <c r="AA8" s="48"/>
      <c r="AB8" s="51"/>
      <c r="AC8" s="48"/>
      <c r="AD8" s="48"/>
      <c r="AE8" s="48"/>
      <c r="AF8" s="48"/>
      <c r="AG8" s="48"/>
    </row>
    <row r="9" spans="1:33" s="52" customFormat="1" ht="15.75" hidden="1" customHeight="1" x14ac:dyDescent="0.2">
      <c r="A9" s="13" t="s">
        <v>38</v>
      </c>
      <c r="B9" s="13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48"/>
      <c r="T9" s="48"/>
      <c r="U9" s="49"/>
      <c r="V9" s="54"/>
      <c r="W9" s="48"/>
      <c r="X9" s="48"/>
      <c r="Y9" s="48"/>
      <c r="Z9" s="48"/>
      <c r="AA9" s="48"/>
      <c r="AB9" s="51"/>
      <c r="AC9" s="48"/>
      <c r="AD9" s="48"/>
      <c r="AE9" s="48"/>
      <c r="AF9" s="48"/>
      <c r="AG9" s="48"/>
    </row>
    <row r="10" spans="1:33" s="52" customFormat="1" ht="15.75" hidden="1" customHeight="1" x14ac:dyDescent="0.2">
      <c r="A10" s="13" t="s">
        <v>39</v>
      </c>
      <c r="B10" s="13"/>
      <c r="C10" s="17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48"/>
      <c r="T10" s="48"/>
      <c r="U10" s="49"/>
      <c r="V10" s="54"/>
      <c r="W10" s="48"/>
      <c r="X10" s="48"/>
      <c r="Y10" s="48"/>
      <c r="Z10" s="48"/>
      <c r="AA10" s="48"/>
      <c r="AB10" s="51"/>
      <c r="AC10" s="48"/>
      <c r="AD10" s="48"/>
      <c r="AE10" s="48"/>
      <c r="AF10" s="48"/>
      <c r="AG10" s="48"/>
    </row>
    <row r="11" spans="1:33" s="52" customFormat="1" ht="15.75" hidden="1" customHeight="1" x14ac:dyDescent="0.2">
      <c r="A11" s="13" t="s">
        <v>40</v>
      </c>
      <c r="B11" s="13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48"/>
      <c r="T11" s="48"/>
      <c r="U11" s="49"/>
      <c r="V11" s="54"/>
      <c r="W11" s="48"/>
      <c r="X11" s="48"/>
      <c r="Y11" s="48"/>
      <c r="Z11" s="48"/>
      <c r="AA11" s="48"/>
      <c r="AB11" s="51"/>
      <c r="AC11" s="48"/>
      <c r="AD11" s="48"/>
      <c r="AE11" s="48"/>
      <c r="AF11" s="48"/>
      <c r="AG11" s="48"/>
    </row>
    <row r="12" spans="1:33" s="52" customFormat="1" ht="15.75" hidden="1" customHeight="1" x14ac:dyDescent="0.2">
      <c r="A12" s="13" t="s">
        <v>41</v>
      </c>
      <c r="B12" s="13"/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48"/>
      <c r="T12" s="48"/>
      <c r="U12" s="49"/>
      <c r="V12" s="54"/>
      <c r="W12" s="48"/>
      <c r="X12" s="48"/>
      <c r="Y12" s="48"/>
      <c r="Z12" s="48"/>
      <c r="AA12" s="48"/>
      <c r="AB12" s="51"/>
      <c r="AC12" s="48"/>
      <c r="AD12" s="48"/>
      <c r="AE12" s="48"/>
      <c r="AF12" s="48"/>
      <c r="AG12" s="48"/>
    </row>
    <row r="13" spans="1:33" s="52" customFormat="1" ht="15.75" hidden="1" customHeight="1" x14ac:dyDescent="0.2">
      <c r="A13" s="13" t="s">
        <v>42</v>
      </c>
      <c r="B13" s="13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48"/>
      <c r="T13" s="48"/>
      <c r="U13" s="49"/>
      <c r="V13" s="54"/>
      <c r="W13" s="48"/>
      <c r="X13" s="48"/>
      <c r="Y13" s="48"/>
      <c r="Z13" s="48"/>
      <c r="AA13" s="48"/>
      <c r="AB13" s="51"/>
      <c r="AC13" s="48"/>
      <c r="AD13" s="48"/>
      <c r="AE13" s="48"/>
      <c r="AF13" s="48"/>
      <c r="AG13" s="48"/>
    </row>
    <row r="14" spans="1:33" s="52" customFormat="1" ht="15.75" hidden="1" customHeight="1" x14ac:dyDescent="0.2">
      <c r="A14" s="13" t="s">
        <v>43</v>
      </c>
      <c r="B14" s="13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48"/>
      <c r="T14" s="48"/>
      <c r="U14" s="49"/>
      <c r="V14" s="54"/>
      <c r="W14" s="48"/>
      <c r="X14" s="48"/>
      <c r="Y14" s="48"/>
      <c r="Z14" s="48"/>
      <c r="AA14" s="48"/>
      <c r="AB14" s="51"/>
      <c r="AC14" s="48"/>
      <c r="AD14" s="48"/>
      <c r="AE14" s="48"/>
      <c r="AF14" s="48"/>
      <c r="AG14" s="48"/>
    </row>
    <row r="15" spans="1:33" s="52" customFormat="1" ht="15.75" hidden="1" customHeight="1" x14ac:dyDescent="0.2">
      <c r="A15" s="13" t="s">
        <v>44</v>
      </c>
      <c r="B15" s="13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48"/>
      <c r="T15" s="48"/>
      <c r="U15" s="49"/>
      <c r="V15" s="54"/>
      <c r="W15" s="48"/>
      <c r="X15" s="48"/>
      <c r="Y15" s="48"/>
      <c r="Z15" s="48"/>
      <c r="AA15" s="48"/>
      <c r="AB15" s="51"/>
      <c r="AC15" s="48"/>
      <c r="AD15" s="48"/>
      <c r="AE15" s="48"/>
      <c r="AF15" s="48"/>
      <c r="AG15" s="48"/>
    </row>
    <row r="16" spans="1:33" s="52" customFormat="1" ht="15.75" hidden="1" customHeight="1" x14ac:dyDescent="0.2">
      <c r="A16" s="13" t="s">
        <v>45</v>
      </c>
      <c r="B16" s="13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48"/>
      <c r="T16" s="48"/>
      <c r="U16" s="49"/>
      <c r="V16" s="54"/>
      <c r="W16" s="48"/>
      <c r="X16" s="48"/>
      <c r="Y16" s="48"/>
      <c r="Z16" s="48"/>
      <c r="AA16" s="48"/>
      <c r="AB16" s="51"/>
      <c r="AC16" s="48"/>
      <c r="AD16" s="48"/>
      <c r="AE16" s="48"/>
      <c r="AF16" s="48"/>
      <c r="AG16" s="48"/>
    </row>
    <row r="17" spans="1:33" s="52" customFormat="1" ht="15.75" hidden="1" customHeight="1" x14ac:dyDescent="0.2">
      <c r="A17" s="13" t="s">
        <v>46</v>
      </c>
      <c r="B17" s="13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48"/>
      <c r="T17" s="48"/>
      <c r="U17" s="49"/>
      <c r="V17" s="54"/>
      <c r="W17" s="48"/>
      <c r="X17" s="48"/>
      <c r="Y17" s="48"/>
      <c r="Z17" s="48"/>
      <c r="AA17" s="48"/>
      <c r="AB17" s="51"/>
      <c r="AC17" s="48"/>
      <c r="AD17" s="48"/>
      <c r="AE17" s="48"/>
      <c r="AF17" s="48"/>
      <c r="AG17" s="48"/>
    </row>
    <row r="18" spans="1:33" s="52" customFormat="1" ht="15.75" hidden="1" customHeight="1" x14ac:dyDescent="0.2">
      <c r="A18" s="13" t="s">
        <v>47</v>
      </c>
      <c r="B18" s="13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48"/>
      <c r="T18" s="48"/>
      <c r="U18" s="49"/>
      <c r="V18" s="54"/>
      <c r="W18" s="48"/>
      <c r="X18" s="48"/>
      <c r="Y18" s="48"/>
      <c r="Z18" s="48"/>
      <c r="AA18" s="48"/>
      <c r="AB18" s="51"/>
      <c r="AC18" s="48"/>
      <c r="AD18" s="48"/>
      <c r="AE18" s="48"/>
      <c r="AF18" s="48"/>
      <c r="AG18" s="48"/>
    </row>
    <row r="19" spans="1:33" s="52" customFormat="1" ht="15.75" hidden="1" customHeight="1" x14ac:dyDescent="0.2">
      <c r="A19" s="13" t="s">
        <v>83</v>
      </c>
      <c r="B19" s="13"/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48"/>
      <c r="T19" s="48"/>
      <c r="U19" s="49"/>
      <c r="V19" s="54"/>
      <c r="W19" s="48"/>
      <c r="X19" s="48"/>
      <c r="Y19" s="48"/>
      <c r="Z19" s="48"/>
      <c r="AA19" s="48"/>
      <c r="AB19" s="51"/>
      <c r="AC19" s="48"/>
      <c r="AD19" s="48"/>
      <c r="AE19" s="48"/>
      <c r="AF19" s="48"/>
      <c r="AG19" s="48"/>
    </row>
    <row r="20" spans="1:33" s="52" customFormat="1" ht="15.75" hidden="1" customHeight="1" x14ac:dyDescent="0.2">
      <c r="A20" s="13" t="s">
        <v>49</v>
      </c>
      <c r="B20" s="13"/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48"/>
      <c r="T20" s="48"/>
      <c r="U20" s="49"/>
      <c r="V20" s="54"/>
      <c r="W20" s="48"/>
      <c r="X20" s="48"/>
      <c r="Y20" s="48"/>
      <c r="Z20" s="48"/>
      <c r="AA20" s="48"/>
      <c r="AB20" s="51"/>
      <c r="AC20" s="48"/>
      <c r="AD20" s="48"/>
      <c r="AE20" s="48"/>
      <c r="AF20" s="48"/>
      <c r="AG20" s="48"/>
    </row>
    <row r="21" spans="1:33" s="52" customFormat="1" ht="15.75" hidden="1" customHeight="1" x14ac:dyDescent="0.2">
      <c r="A21" s="13" t="s">
        <v>50</v>
      </c>
      <c r="B21" s="13"/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48"/>
      <c r="T21" s="48"/>
      <c r="U21" s="49"/>
      <c r="V21" s="54"/>
      <c r="W21" s="48"/>
      <c r="X21" s="48"/>
      <c r="Y21" s="48"/>
      <c r="Z21" s="48"/>
      <c r="AA21" s="48"/>
      <c r="AB21" s="51"/>
      <c r="AC21" s="48"/>
      <c r="AD21" s="48"/>
      <c r="AE21" s="48"/>
      <c r="AF21" s="48"/>
      <c r="AG21" s="48"/>
    </row>
    <row r="22" spans="1:33" s="52" customFormat="1" ht="15.75" hidden="1" customHeight="1" x14ac:dyDescent="0.2">
      <c r="A22" s="13" t="s">
        <v>51</v>
      </c>
      <c r="B22" s="13"/>
      <c r="C22" s="17"/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48"/>
      <c r="T22" s="48"/>
      <c r="U22" s="49"/>
      <c r="V22" s="54"/>
      <c r="W22" s="48"/>
      <c r="X22" s="48"/>
      <c r="Y22" s="48"/>
      <c r="Z22" s="48"/>
      <c r="AA22" s="48"/>
      <c r="AB22" s="51"/>
      <c r="AC22" s="48"/>
      <c r="AD22" s="48"/>
      <c r="AE22" s="48"/>
      <c r="AF22" s="48"/>
      <c r="AG22" s="48"/>
    </row>
    <row r="23" spans="1:33" s="52" customFormat="1" ht="15.75" hidden="1" customHeight="1" x14ac:dyDescent="0.2">
      <c r="A23" s="13" t="s">
        <v>52</v>
      </c>
      <c r="B23" s="13"/>
      <c r="C23" s="17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48"/>
      <c r="T23" s="48"/>
      <c r="U23" s="49"/>
      <c r="V23" s="54"/>
      <c r="W23" s="48"/>
      <c r="X23" s="48"/>
      <c r="Y23" s="48"/>
      <c r="Z23" s="48"/>
      <c r="AA23" s="48"/>
      <c r="AB23" s="51"/>
      <c r="AC23" s="48"/>
      <c r="AD23" s="48"/>
      <c r="AE23" s="48"/>
      <c r="AF23" s="48"/>
      <c r="AG23" s="48"/>
    </row>
    <row r="24" spans="1:33" s="52" customFormat="1" ht="15.75" hidden="1" customHeight="1" x14ac:dyDescent="0.2">
      <c r="A24" s="13" t="s">
        <v>53</v>
      </c>
      <c r="B24" s="13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48"/>
      <c r="T24" s="48"/>
      <c r="U24" s="49"/>
      <c r="V24" s="54"/>
      <c r="W24" s="48"/>
      <c r="X24" s="48"/>
      <c r="Y24" s="48"/>
      <c r="Z24" s="48"/>
      <c r="AA24" s="48"/>
      <c r="AB24" s="51"/>
      <c r="AC24" s="48"/>
      <c r="AD24" s="48"/>
      <c r="AE24" s="48"/>
      <c r="AF24" s="48"/>
      <c r="AG24" s="48"/>
    </row>
    <row r="25" spans="1:33" s="52" customFormat="1" ht="15.75" hidden="1" customHeight="1" x14ac:dyDescent="0.2">
      <c r="A25" s="13" t="s">
        <v>54</v>
      </c>
      <c r="B25" s="13"/>
      <c r="C25" s="17"/>
      <c r="D25" s="17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48"/>
      <c r="T25" s="48"/>
      <c r="U25" s="49"/>
      <c r="V25" s="54"/>
      <c r="W25" s="48"/>
      <c r="X25" s="48"/>
      <c r="Y25" s="48"/>
      <c r="Z25" s="48"/>
      <c r="AA25" s="48"/>
      <c r="AB25" s="51"/>
      <c r="AC25" s="48"/>
      <c r="AD25" s="48"/>
      <c r="AE25" s="48"/>
      <c r="AF25" s="48"/>
      <c r="AG25" s="48"/>
    </row>
    <row r="26" spans="1:33" s="52" customFormat="1" ht="15.75" hidden="1" customHeight="1" x14ac:dyDescent="0.2">
      <c r="A26" s="13" t="s">
        <v>58</v>
      </c>
      <c r="B26" s="13"/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48"/>
      <c r="T26" s="48"/>
      <c r="U26" s="49"/>
      <c r="V26" s="54"/>
      <c r="W26" s="48"/>
      <c r="X26" s="48"/>
      <c r="Y26" s="48"/>
      <c r="Z26" s="48"/>
      <c r="AA26" s="48"/>
      <c r="AB26" s="51"/>
      <c r="AC26" s="48"/>
      <c r="AD26" s="48"/>
      <c r="AE26" s="48"/>
      <c r="AF26" s="48"/>
      <c r="AG26" s="48"/>
    </row>
    <row r="27" spans="1:33" s="52" customFormat="1" ht="15.75" hidden="1" customHeight="1" x14ac:dyDescent="0.2">
      <c r="A27" s="13" t="s">
        <v>60</v>
      </c>
      <c r="B27" s="13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48"/>
      <c r="T27" s="48"/>
      <c r="U27" s="49"/>
      <c r="V27" s="54"/>
      <c r="W27" s="48"/>
      <c r="X27" s="48"/>
      <c r="Y27" s="48"/>
      <c r="Z27" s="48"/>
      <c r="AA27" s="48"/>
      <c r="AB27" s="51"/>
      <c r="AC27" s="48"/>
      <c r="AD27" s="48"/>
      <c r="AE27" s="48"/>
      <c r="AF27" s="48"/>
      <c r="AG27" s="48"/>
    </row>
    <row r="28" spans="1:33" s="52" customFormat="1" ht="15.75" customHeight="1" x14ac:dyDescent="0.2">
      <c r="A28" s="13" t="s">
        <v>61</v>
      </c>
      <c r="B28" s="13"/>
      <c r="C28" s="17">
        <f t="shared" ref="C28:C31" si="1">IFERROR(F28/D28," - ")</f>
        <v>26.589999999999996</v>
      </c>
      <c r="D28" s="17">
        <v>30</v>
      </c>
      <c r="E28" s="17">
        <v>0</v>
      </c>
      <c r="F28" s="17">
        <v>797.69999999999993</v>
      </c>
      <c r="G28" s="17">
        <v>0</v>
      </c>
      <c r="H28" s="17">
        <f t="shared" ref="H28:H31" si="2">G28/F28*-1</f>
        <v>0</v>
      </c>
      <c r="I28" s="17">
        <f t="shared" ref="I28:I31" si="3">J28/F28</f>
        <v>0.23839167441453052</v>
      </c>
      <c r="J28" s="17">
        <f t="shared" ref="J28:J31" si="4">F28*0.85+G28+AF28*D28+D28*AE28+AG28+AD28</f>
        <v>190.16503868047099</v>
      </c>
      <c r="K28" s="17">
        <f t="shared" ref="K28:K31" si="5">J28/D28</f>
        <v>6.3388346226823664</v>
      </c>
      <c r="L28" s="17">
        <v>205</v>
      </c>
      <c r="M28" s="17">
        <f t="shared" ref="M28:M31" si="6">IFERROR(D28/L28,"-")</f>
        <v>0.14634146341463414</v>
      </c>
      <c r="N28" s="17">
        <v>155</v>
      </c>
      <c r="O28" s="17">
        <f t="shared" ref="O28:P28" si="7">D28/7</f>
        <v>4.2857142857142856</v>
      </c>
      <c r="P28" s="17">
        <f t="shared" si="7"/>
        <v>0</v>
      </c>
      <c r="Q28" s="17">
        <f t="shared" ref="Q28:Q31" si="8">ROUNDDOWN(N28/(O28+P28),0)</f>
        <v>36</v>
      </c>
      <c r="R28" s="17"/>
      <c r="S28" s="48">
        <v>7.7844311377245512E-2</v>
      </c>
      <c r="T28" s="48" t="s">
        <v>56</v>
      </c>
      <c r="U28" s="49" t="s">
        <v>56</v>
      </c>
      <c r="V28" s="54" t="s">
        <v>56</v>
      </c>
      <c r="W28" s="48">
        <v>0</v>
      </c>
      <c r="X28" s="48">
        <f t="shared" ref="X28:X31" si="9">IFERROR(W28/D28,0)</f>
        <v>0</v>
      </c>
      <c r="Y28" s="48">
        <f t="shared" ref="Y28:Y31" si="10">IFERROR(G28/(W28+Z28)*-1,0)</f>
        <v>0</v>
      </c>
      <c r="Z28" s="48">
        <v>0</v>
      </c>
      <c r="AA28" s="48" t="s">
        <v>57</v>
      </c>
      <c r="AB28" s="51">
        <f t="shared" ref="AB28:AB31" si="11">IF(OR(AA28="UsLargeStandardSize",AA28="UsSmallStandardSize"),-0.69,-0.48)</f>
        <v>-0.69</v>
      </c>
      <c r="AC28" s="48">
        <v>7.7926111111111127E-2</v>
      </c>
      <c r="AD28" s="48">
        <f t="shared" ref="AD28:AD31" si="12">IFERROR(AB28*AC28*D28*2,0)</f>
        <v>-3.2261410000000006</v>
      </c>
      <c r="AE28" s="48">
        <v>-5.68</v>
      </c>
      <c r="AF28" s="48">
        <v>-10.475127343984299</v>
      </c>
      <c r="AG28" s="48">
        <v>0</v>
      </c>
    </row>
    <row r="29" spans="1:33" s="52" customFormat="1" ht="15.75" customHeight="1" x14ac:dyDescent="0.2">
      <c r="A29" s="13" t="s">
        <v>62</v>
      </c>
      <c r="B29" s="13"/>
      <c r="C29" s="17">
        <f t="shared" si="1"/>
        <v>25.99</v>
      </c>
      <c r="D29" s="17">
        <v>46</v>
      </c>
      <c r="E29" s="17">
        <v>0</v>
      </c>
      <c r="F29" s="17">
        <v>1195.54</v>
      </c>
      <c r="G29" s="17">
        <v>0</v>
      </c>
      <c r="H29" s="17">
        <f t="shared" si="2"/>
        <v>0</v>
      </c>
      <c r="I29" s="17">
        <f t="shared" ca="1" si="3"/>
        <v>0.2242722055668476</v>
      </c>
      <c r="J29" s="17">
        <f t="shared" ca="1" si="4"/>
        <v>268.12639264338895</v>
      </c>
      <c r="K29" s="17">
        <f t="shared" ca="1" si="5"/>
        <v>5.8288346226823684</v>
      </c>
      <c r="L29" s="17">
        <v>176</v>
      </c>
      <c r="M29" s="17">
        <f t="shared" si="6"/>
        <v>0.26136363636363635</v>
      </c>
      <c r="N29" s="17">
        <v>114</v>
      </c>
      <c r="O29" s="17">
        <f t="shared" ref="O29:P29" si="13">D29/7</f>
        <v>6.5714285714285712</v>
      </c>
      <c r="P29" s="17">
        <f t="shared" si="13"/>
        <v>0</v>
      </c>
      <c r="Q29" s="17">
        <f t="shared" si="8"/>
        <v>17</v>
      </c>
      <c r="R29" s="17"/>
      <c r="S29" s="48">
        <v>0.44444444444444442</v>
      </c>
      <c r="T29" s="48" t="s">
        <v>56</v>
      </c>
      <c r="U29" s="49" t="s">
        <v>56</v>
      </c>
      <c r="V29" s="54" t="s">
        <v>56</v>
      </c>
      <c r="W29" s="48">
        <v>0</v>
      </c>
      <c r="X29" s="48">
        <f t="shared" si="9"/>
        <v>0</v>
      </c>
      <c r="Y29" s="48">
        <f t="shared" si="10"/>
        <v>0</v>
      </c>
      <c r="Z29" s="48">
        <v>0</v>
      </c>
      <c r="AA29" s="48" t="s">
        <v>57</v>
      </c>
      <c r="AB29" s="51">
        <f t="shared" si="11"/>
        <v>-0.69</v>
      </c>
      <c r="AC29" s="48">
        <v>7.7926111111111127E-2</v>
      </c>
      <c r="AD29" s="48">
        <f t="shared" si="12"/>
        <v>-4.9467495333333344</v>
      </c>
      <c r="AE29" s="48">
        <v>-5.68</v>
      </c>
      <c r="AF29" s="48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Info!B2:BZ7000""),36,false)),"""")*-1"),-10.4751273439843)</f>
        <v>-10.475127343984299</v>
      </c>
      <c r="AG29" s="48">
        <v>0</v>
      </c>
    </row>
    <row r="30" spans="1:33" s="52" customFormat="1" ht="15.75" customHeight="1" x14ac:dyDescent="0.2">
      <c r="A30" s="13" t="s">
        <v>63</v>
      </c>
      <c r="B30" s="13"/>
      <c r="C30" s="17">
        <f t="shared" si="1"/>
        <v>25.99</v>
      </c>
      <c r="D30" s="17">
        <v>29</v>
      </c>
      <c r="E30" s="17">
        <v>0</v>
      </c>
      <c r="F30" s="17">
        <v>753.70999999999992</v>
      </c>
      <c r="G30" s="17">
        <v>0</v>
      </c>
      <c r="H30" s="17">
        <f t="shared" si="2"/>
        <v>0</v>
      </c>
      <c r="I30" s="17">
        <f t="shared" ca="1" si="3"/>
        <v>0.22427220556684743</v>
      </c>
      <c r="J30" s="17">
        <f t="shared" ca="1" si="4"/>
        <v>169.03620405778855</v>
      </c>
      <c r="K30" s="17">
        <f t="shared" ca="1" si="5"/>
        <v>5.828834622682364</v>
      </c>
      <c r="L30" s="17">
        <v>157</v>
      </c>
      <c r="M30" s="17">
        <f t="shared" si="6"/>
        <v>0.18471337579617833</v>
      </c>
      <c r="N30" s="17">
        <v>66</v>
      </c>
      <c r="O30" s="17">
        <f t="shared" ref="O30:P30" si="14">D30/7</f>
        <v>4.1428571428571432</v>
      </c>
      <c r="P30" s="17">
        <f t="shared" si="14"/>
        <v>0</v>
      </c>
      <c r="Q30" s="17">
        <f t="shared" si="8"/>
        <v>15</v>
      </c>
      <c r="R30" s="17"/>
      <c r="S30" s="48">
        <v>1.024691358024691</v>
      </c>
      <c r="T30" s="48" t="s">
        <v>56</v>
      </c>
      <c r="U30" s="49" t="s">
        <v>56</v>
      </c>
      <c r="V30" s="54" t="s">
        <v>56</v>
      </c>
      <c r="W30" s="48">
        <v>0</v>
      </c>
      <c r="X30" s="48">
        <f t="shared" si="9"/>
        <v>0</v>
      </c>
      <c r="Y30" s="48">
        <f t="shared" si="10"/>
        <v>0</v>
      </c>
      <c r="Z30" s="48">
        <v>0</v>
      </c>
      <c r="AA30" s="48" t="s">
        <v>57</v>
      </c>
      <c r="AB30" s="51">
        <f t="shared" si="11"/>
        <v>-0.69</v>
      </c>
      <c r="AC30" s="48">
        <v>7.7926111111111127E-2</v>
      </c>
      <c r="AD30" s="48">
        <f t="shared" si="12"/>
        <v>-3.1186029666666673</v>
      </c>
      <c r="AE30" s="48">
        <v>-5.68</v>
      </c>
      <c r="AF30" s="48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Info!B2:BZ7000""),36,false)),"""")*-1"),-10.4751273439843)</f>
        <v>-10.475127343984299</v>
      </c>
      <c r="AG30" s="48">
        <v>0</v>
      </c>
    </row>
    <row r="31" spans="1:33" s="52" customFormat="1" ht="15.75" customHeight="1" x14ac:dyDescent="0.2">
      <c r="A31" s="13" t="s">
        <v>64</v>
      </c>
      <c r="B31" s="13"/>
      <c r="C31" s="17">
        <f t="shared" si="1"/>
        <v>25.99</v>
      </c>
      <c r="D31" s="17">
        <v>1</v>
      </c>
      <c r="E31" s="17">
        <v>0</v>
      </c>
      <c r="F31" s="17">
        <v>25.99</v>
      </c>
      <c r="G31" s="17">
        <v>0</v>
      </c>
      <c r="H31" s="17">
        <f t="shared" si="2"/>
        <v>0</v>
      </c>
      <c r="I31" s="17">
        <f t="shared" ca="1" si="3"/>
        <v>0.2242722055668474</v>
      </c>
      <c r="J31" s="17">
        <f t="shared" ca="1" si="4"/>
        <v>5.828834622682364</v>
      </c>
      <c r="K31" s="17">
        <f t="shared" ca="1" si="5"/>
        <v>5.828834622682364</v>
      </c>
      <c r="L31" s="17">
        <v>171</v>
      </c>
      <c r="M31" s="17">
        <f t="shared" si="6"/>
        <v>5.8479532163742687E-3</v>
      </c>
      <c r="N31" s="17">
        <v>48</v>
      </c>
      <c r="O31" s="17">
        <f t="shared" ref="O31:P31" si="15">D31/7</f>
        <v>0.14285714285714285</v>
      </c>
      <c r="P31" s="17">
        <f t="shared" si="15"/>
        <v>0</v>
      </c>
      <c r="Q31" s="17">
        <f t="shared" si="8"/>
        <v>336</v>
      </c>
      <c r="R31" s="17" t="str">
        <f ca="1">IFERROR(__xludf.DUMMYFUNCTION("IFERROR(VLOOKUP($B$2,IMPORTRANGE(""https://docs.google.com/spreadsheets/d/1KiWZV1ko8G7lnRucBRBd29jj3Be6ltMfljMDqzOkQmI/edit#gid=1381463014"",""Lookup!A:F""),6,FALSE),"""")"),"")</f>
        <v/>
      </c>
      <c r="S31" s="48">
        <v>0</v>
      </c>
      <c r="T31" s="48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1" s="49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1" s="54" t="str">
        <f ca="1">IFERROR(__xludf.DUMMYFUNCTION("IFERROR(VLOOKUP($B$2,IMPORTRANGE(""https://docs.google.com/spreadsheets/d/1KiWZV1ko8G7lnRucBRBd29jj3Be6ltMfljMDqzOkQmI/edit#gid=1381463014"",""Lookup!A:D""),2,FALSE),"""")"),"")</f>
        <v/>
      </c>
      <c r="W31" s="48">
        <v>0</v>
      </c>
      <c r="X31" s="48">
        <f t="shared" si="9"/>
        <v>0</v>
      </c>
      <c r="Y31" s="48">
        <f t="shared" si="10"/>
        <v>0</v>
      </c>
      <c r="Z31" s="48">
        <v>0</v>
      </c>
      <c r="AA31" s="48" t="s">
        <v>57</v>
      </c>
      <c r="AB31" s="51">
        <f t="shared" si="11"/>
        <v>-0.69</v>
      </c>
      <c r="AC31" s="48">
        <v>7.7926111111111127E-2</v>
      </c>
      <c r="AD31" s="48">
        <f t="shared" si="12"/>
        <v>-0.10753803333333335</v>
      </c>
      <c r="AE31" s="48">
        <v>-5.68</v>
      </c>
      <c r="AF31" s="48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Info!B2:BZ7000""),36,false)),"""")*-1"),-10.4751273439843)</f>
        <v>-10.475127343984299</v>
      </c>
      <c r="AG31" s="48">
        <v>0</v>
      </c>
    </row>
    <row r="32" spans="1:33" ht="15.75" customHeight="1" x14ac:dyDescent="0.2">
      <c r="A32" s="13"/>
      <c r="B32" s="13"/>
      <c r="C32" s="24"/>
      <c r="D32" s="15"/>
      <c r="E32" s="15"/>
      <c r="F32" s="14"/>
      <c r="G32" s="14"/>
      <c r="H32" s="14"/>
      <c r="I32" s="15"/>
      <c r="J32" s="15"/>
      <c r="K32" s="15"/>
      <c r="L32" s="15"/>
      <c r="M32" s="16"/>
      <c r="N32" s="15"/>
      <c r="O32" s="15"/>
      <c r="P32" s="15"/>
      <c r="Q32" s="15"/>
      <c r="R32" s="15"/>
      <c r="S32" s="18"/>
      <c r="T32" s="13"/>
      <c r="U32" s="19"/>
      <c r="V32" s="1"/>
      <c r="W32" s="13"/>
      <c r="X32" s="13"/>
      <c r="Y32" s="13"/>
      <c r="Z32" s="13"/>
      <c r="AA32" s="13"/>
      <c r="AB32" s="13"/>
      <c r="AC32" s="13"/>
      <c r="AD32" s="13"/>
      <c r="AE32" s="20"/>
      <c r="AF32" s="20"/>
      <c r="AG32" s="20"/>
    </row>
    <row r="33" spans="1:33" ht="15.75" customHeight="1" x14ac:dyDescent="0.2">
      <c r="A33" s="13"/>
      <c r="B33" s="13"/>
      <c r="C33" s="24"/>
      <c r="D33" s="15"/>
      <c r="E33" s="15"/>
      <c r="F33" s="14"/>
      <c r="G33" s="14"/>
      <c r="H33" s="14"/>
      <c r="I33" s="15"/>
      <c r="J33" s="15"/>
      <c r="K33" s="15"/>
      <c r="L33" s="15"/>
      <c r="M33" s="16"/>
      <c r="N33" s="15"/>
      <c r="O33" s="15"/>
      <c r="P33" s="15"/>
      <c r="Q33" s="15"/>
      <c r="R33" s="15"/>
      <c r="S33" s="18"/>
      <c r="T33" s="13"/>
      <c r="U33" s="19"/>
      <c r="V33" s="1"/>
      <c r="W33" s="13"/>
      <c r="X33" s="13"/>
      <c r="Y33" s="13"/>
      <c r="Z33" s="13"/>
      <c r="AA33" s="13"/>
      <c r="AB33" s="13"/>
      <c r="AC33" s="13"/>
      <c r="AD33" s="13"/>
      <c r="AE33" s="20"/>
      <c r="AF33" s="20"/>
      <c r="AG33" s="20"/>
    </row>
    <row r="34" spans="1:33" ht="15.75" customHeight="1" x14ac:dyDescent="0.2">
      <c r="A34" s="13"/>
      <c r="B34" s="13"/>
      <c r="C34" s="24"/>
      <c r="D34" s="15"/>
      <c r="E34" s="15"/>
      <c r="F34" s="14"/>
      <c r="G34" s="14"/>
      <c r="H34" s="14"/>
      <c r="I34" s="15"/>
      <c r="J34" s="15"/>
      <c r="K34" s="15"/>
      <c r="L34" s="15"/>
      <c r="M34" s="16"/>
      <c r="N34" s="15"/>
      <c r="O34" s="15"/>
      <c r="P34" s="15"/>
      <c r="Q34" s="15"/>
      <c r="R34" s="15"/>
      <c r="S34" s="18"/>
      <c r="T34" s="13"/>
      <c r="U34" s="19"/>
      <c r="V34" s="1"/>
      <c r="W34" s="13"/>
      <c r="X34" s="13"/>
      <c r="Y34" s="13"/>
      <c r="Z34" s="13"/>
      <c r="AA34" s="13"/>
      <c r="AB34" s="13"/>
      <c r="AC34" s="13"/>
      <c r="AD34" s="13"/>
      <c r="AE34" s="20"/>
      <c r="AF34" s="20"/>
      <c r="AG34" s="20"/>
    </row>
    <row r="35" spans="1:33" ht="15.75" customHeight="1" x14ac:dyDescent="0.2">
      <c r="A35" s="13"/>
      <c r="B35" s="13"/>
      <c r="C35" s="24"/>
      <c r="D35" s="15"/>
      <c r="E35" s="15"/>
      <c r="F35" s="14"/>
      <c r="G35" s="14"/>
      <c r="H35" s="14"/>
      <c r="I35" s="15"/>
      <c r="J35" s="15"/>
      <c r="K35" s="15"/>
      <c r="L35" s="15"/>
      <c r="M35" s="16"/>
      <c r="N35" s="15"/>
      <c r="O35" s="15"/>
      <c r="P35" s="15"/>
      <c r="Q35" s="15"/>
      <c r="R35" s="15"/>
      <c r="S35" s="18"/>
      <c r="T35" s="13"/>
      <c r="U35" s="19"/>
      <c r="V35" s="1"/>
      <c r="W35" s="13"/>
      <c r="X35" s="13"/>
      <c r="Y35" s="13"/>
      <c r="Z35" s="13"/>
      <c r="AA35" s="13"/>
      <c r="AB35" s="13"/>
      <c r="AC35" s="13"/>
      <c r="AD35" s="13"/>
      <c r="AE35" s="20"/>
      <c r="AF35" s="20"/>
      <c r="AG35" s="20"/>
    </row>
    <row r="36" spans="1:33" ht="15.75" customHeight="1" x14ac:dyDescent="0.2">
      <c r="A36" s="13"/>
      <c r="B36" s="13"/>
      <c r="C36" s="24"/>
      <c r="D36" s="15"/>
      <c r="E36" s="15"/>
      <c r="F36" s="14"/>
      <c r="G36" s="14"/>
      <c r="H36" s="14"/>
      <c r="I36" s="15"/>
      <c r="J36" s="15"/>
      <c r="K36" s="15"/>
      <c r="L36" s="15"/>
      <c r="M36" s="16"/>
      <c r="N36" s="15"/>
      <c r="O36" s="15"/>
      <c r="P36" s="15"/>
      <c r="Q36" s="15"/>
      <c r="R36" s="15"/>
      <c r="S36" s="18"/>
      <c r="T36" s="13"/>
      <c r="U36" s="19"/>
      <c r="V36" s="1"/>
      <c r="W36" s="13"/>
      <c r="X36" s="13"/>
      <c r="Y36" s="13"/>
      <c r="Z36" s="13"/>
      <c r="AA36" s="13"/>
      <c r="AB36" s="13"/>
      <c r="AC36" s="13"/>
      <c r="AD36" s="13"/>
      <c r="AE36" s="20"/>
      <c r="AF36" s="20"/>
      <c r="AG36" s="20"/>
    </row>
    <row r="37" spans="1:33" ht="15.75" customHeight="1" x14ac:dyDescent="0.2">
      <c r="A37" s="13"/>
      <c r="B37" s="13"/>
      <c r="C37" s="24"/>
      <c r="D37" s="15"/>
      <c r="E37" s="15"/>
      <c r="F37" s="14"/>
      <c r="G37" s="14"/>
      <c r="H37" s="14"/>
      <c r="I37" s="15"/>
      <c r="J37" s="15"/>
      <c r="K37" s="15"/>
      <c r="L37" s="15"/>
      <c r="M37" s="16"/>
      <c r="N37" s="15"/>
      <c r="O37" s="15"/>
      <c r="P37" s="15"/>
      <c r="Q37" s="15"/>
      <c r="R37" s="15"/>
      <c r="S37" s="18"/>
      <c r="T37" s="13"/>
      <c r="U37" s="19"/>
      <c r="V37" s="1"/>
      <c r="W37" s="13"/>
      <c r="X37" s="13"/>
      <c r="Y37" s="13"/>
      <c r="Z37" s="13"/>
      <c r="AA37" s="13"/>
      <c r="AB37" s="13"/>
      <c r="AC37" s="13"/>
      <c r="AD37" s="13"/>
      <c r="AE37" s="20"/>
      <c r="AF37" s="20"/>
      <c r="AG37" s="20"/>
    </row>
    <row r="38" spans="1:33" ht="15.75" customHeight="1" x14ac:dyDescent="0.2">
      <c r="A38" s="13"/>
      <c r="B38" s="13"/>
      <c r="C38" s="24"/>
      <c r="D38" s="15"/>
      <c r="E38" s="15"/>
      <c r="F38" s="14"/>
      <c r="G38" s="14"/>
      <c r="H38" s="14"/>
      <c r="I38" s="15"/>
      <c r="J38" s="15"/>
      <c r="K38" s="15"/>
      <c r="L38" s="15"/>
      <c r="M38" s="16"/>
      <c r="N38" s="15"/>
      <c r="O38" s="15"/>
      <c r="P38" s="15"/>
      <c r="Q38" s="15"/>
      <c r="R38" s="15"/>
      <c r="S38" s="18"/>
      <c r="T38" s="13"/>
      <c r="U38" s="19"/>
      <c r="V38" s="1"/>
      <c r="W38" s="13"/>
      <c r="X38" s="13"/>
      <c r="Y38" s="13"/>
      <c r="Z38" s="13"/>
      <c r="AA38" s="13"/>
      <c r="AB38" s="13"/>
      <c r="AC38" s="13"/>
      <c r="AD38" s="13"/>
      <c r="AE38" s="20"/>
      <c r="AF38" s="20"/>
      <c r="AG38" s="20"/>
    </row>
    <row r="39" spans="1:33" ht="15.75" customHeight="1" x14ac:dyDescent="0.2">
      <c r="A39" s="13"/>
      <c r="B39" s="13"/>
      <c r="C39" s="24"/>
      <c r="D39" s="15"/>
      <c r="E39" s="15"/>
      <c r="F39" s="14"/>
      <c r="G39" s="14"/>
      <c r="H39" s="14"/>
      <c r="I39" s="15"/>
      <c r="J39" s="15"/>
      <c r="K39" s="15"/>
      <c r="L39" s="15"/>
      <c r="M39" s="16"/>
      <c r="N39" s="15"/>
      <c r="O39" s="15"/>
      <c r="P39" s="15"/>
      <c r="Q39" s="15"/>
      <c r="R39" s="15"/>
      <c r="S39" s="18"/>
      <c r="T39" s="13"/>
      <c r="U39" s="19"/>
      <c r="V39" s="1"/>
      <c r="W39" s="13"/>
      <c r="X39" s="13"/>
      <c r="Y39" s="13"/>
      <c r="Z39" s="13"/>
      <c r="AA39" s="13"/>
      <c r="AB39" s="13"/>
      <c r="AC39" s="13"/>
      <c r="AD39" s="13"/>
      <c r="AE39" s="20"/>
      <c r="AF39" s="20"/>
      <c r="AG39" s="20"/>
    </row>
    <row r="40" spans="1:33" ht="15.75" customHeight="1" x14ac:dyDescent="0.2">
      <c r="A40" s="13"/>
      <c r="B40" s="13"/>
      <c r="C40" s="24"/>
      <c r="D40" s="15"/>
      <c r="E40" s="15"/>
      <c r="F40" s="14"/>
      <c r="G40" s="14"/>
      <c r="H40" s="14"/>
      <c r="I40" s="15"/>
      <c r="J40" s="15"/>
      <c r="K40" s="15"/>
      <c r="L40" s="15"/>
      <c r="M40" s="16"/>
      <c r="N40" s="15"/>
      <c r="O40" s="15"/>
      <c r="P40" s="15"/>
      <c r="Q40" s="15"/>
      <c r="R40" s="15"/>
      <c r="S40" s="18"/>
      <c r="T40" s="13"/>
      <c r="U40" s="19"/>
      <c r="V40" s="1"/>
      <c r="W40" s="13"/>
      <c r="X40" s="13"/>
      <c r="Y40" s="13"/>
      <c r="Z40" s="13"/>
      <c r="AA40" s="13"/>
      <c r="AB40" s="13"/>
      <c r="AC40" s="13"/>
      <c r="AD40" s="13"/>
      <c r="AE40" s="20"/>
      <c r="AF40" s="20"/>
      <c r="AG40" s="20"/>
    </row>
    <row r="41" spans="1:33" ht="15.75" customHeight="1" x14ac:dyDescent="0.2">
      <c r="A41" s="13"/>
      <c r="B41" s="13"/>
      <c r="C41" s="24"/>
      <c r="D41" s="15"/>
      <c r="E41" s="15"/>
      <c r="F41" s="14"/>
      <c r="G41" s="14"/>
      <c r="H41" s="14"/>
      <c r="I41" s="15"/>
      <c r="J41" s="15"/>
      <c r="K41" s="15"/>
      <c r="L41" s="15"/>
      <c r="M41" s="16"/>
      <c r="N41" s="15"/>
      <c r="O41" s="15"/>
      <c r="P41" s="15"/>
      <c r="Q41" s="15"/>
      <c r="R41" s="15"/>
      <c r="S41" s="18"/>
      <c r="T41" s="13"/>
      <c r="U41" s="19"/>
      <c r="V41" s="1"/>
      <c r="W41" s="13"/>
      <c r="X41" s="13"/>
      <c r="Y41" s="13"/>
      <c r="Z41" s="13"/>
      <c r="AA41" s="13"/>
      <c r="AB41" s="13"/>
      <c r="AC41" s="13"/>
      <c r="AD41" s="13"/>
      <c r="AE41" s="20"/>
      <c r="AF41" s="20"/>
      <c r="AG41" s="20"/>
    </row>
    <row r="42" spans="1:33" ht="15.75" customHeight="1" x14ac:dyDescent="0.2">
      <c r="A42" s="13"/>
      <c r="B42" s="13"/>
      <c r="C42" s="24"/>
      <c r="D42" s="15"/>
      <c r="E42" s="15"/>
      <c r="F42" s="14"/>
      <c r="G42" s="14"/>
      <c r="H42" s="14"/>
      <c r="I42" s="15"/>
      <c r="J42" s="15"/>
      <c r="K42" s="15"/>
      <c r="L42" s="15"/>
      <c r="M42" s="16"/>
      <c r="N42" s="15"/>
      <c r="O42" s="15"/>
      <c r="P42" s="15"/>
      <c r="Q42" s="15"/>
      <c r="R42" s="15"/>
      <c r="S42" s="18"/>
      <c r="T42" s="13"/>
      <c r="U42" s="19"/>
      <c r="V42" s="1"/>
      <c r="W42" s="13"/>
      <c r="X42" s="13"/>
      <c r="Y42" s="13"/>
      <c r="Z42" s="13"/>
      <c r="AA42" s="13"/>
      <c r="AB42" s="13"/>
      <c r="AC42" s="13"/>
      <c r="AD42" s="13"/>
      <c r="AE42" s="20"/>
      <c r="AF42" s="20"/>
      <c r="AG42" s="20"/>
    </row>
    <row r="43" spans="1:33" ht="15.75" customHeight="1" x14ac:dyDescent="0.2">
      <c r="A43" s="13"/>
      <c r="B43" s="13"/>
      <c r="C43" s="24"/>
      <c r="D43" s="15"/>
      <c r="E43" s="15"/>
      <c r="F43" s="14"/>
      <c r="G43" s="14"/>
      <c r="H43" s="14"/>
      <c r="I43" s="15"/>
      <c r="J43" s="15"/>
      <c r="K43" s="15"/>
      <c r="L43" s="15"/>
      <c r="M43" s="16"/>
      <c r="N43" s="15"/>
      <c r="O43" s="15"/>
      <c r="P43" s="15"/>
      <c r="Q43" s="15"/>
      <c r="R43" s="15"/>
      <c r="S43" s="18"/>
      <c r="T43" s="13"/>
      <c r="U43" s="19"/>
      <c r="V43" s="1"/>
      <c r="W43" s="13"/>
      <c r="X43" s="13"/>
      <c r="Y43" s="13"/>
      <c r="Z43" s="13"/>
      <c r="AA43" s="13"/>
      <c r="AB43" s="13"/>
      <c r="AC43" s="13"/>
      <c r="AD43" s="13"/>
      <c r="AE43" s="20"/>
      <c r="AF43" s="20"/>
      <c r="AG43" s="20"/>
    </row>
    <row r="44" spans="1:33" ht="15.75" customHeight="1" x14ac:dyDescent="0.2">
      <c r="A44" s="13"/>
      <c r="B44" s="13"/>
      <c r="C44" s="24"/>
      <c r="D44" s="15"/>
      <c r="E44" s="15"/>
      <c r="F44" s="14"/>
      <c r="G44" s="14"/>
      <c r="H44" s="14"/>
      <c r="I44" s="15"/>
      <c r="J44" s="15"/>
      <c r="K44" s="15"/>
      <c r="L44" s="15"/>
      <c r="M44" s="16"/>
      <c r="N44" s="15"/>
      <c r="O44" s="15"/>
      <c r="P44" s="15"/>
      <c r="Q44" s="15"/>
      <c r="R44" s="15"/>
      <c r="S44" s="18"/>
      <c r="T44" s="13"/>
      <c r="U44" s="19"/>
      <c r="V44" s="1"/>
      <c r="W44" s="13"/>
      <c r="X44" s="13"/>
      <c r="Y44" s="13"/>
      <c r="Z44" s="13"/>
      <c r="AA44" s="13"/>
      <c r="AB44" s="13"/>
      <c r="AC44" s="13"/>
      <c r="AD44" s="13"/>
      <c r="AE44" s="20"/>
      <c r="AF44" s="20"/>
      <c r="AG44" s="20"/>
    </row>
    <row r="45" spans="1:33" ht="15.75" customHeight="1" x14ac:dyDescent="0.2">
      <c r="A45" s="13"/>
      <c r="B45" s="13"/>
      <c r="C45" s="24"/>
      <c r="D45" s="15"/>
      <c r="E45" s="15"/>
      <c r="F45" s="14"/>
      <c r="G45" s="14"/>
      <c r="H45" s="14"/>
      <c r="I45" s="15"/>
      <c r="J45" s="15"/>
      <c r="K45" s="15"/>
      <c r="L45" s="15"/>
      <c r="M45" s="16"/>
      <c r="N45" s="15"/>
      <c r="O45" s="15"/>
      <c r="P45" s="15"/>
      <c r="Q45" s="15"/>
      <c r="R45" s="15"/>
      <c r="S45" s="18"/>
      <c r="T45" s="13"/>
      <c r="U45" s="19"/>
      <c r="V45" s="1"/>
      <c r="W45" s="13"/>
      <c r="X45" s="13"/>
      <c r="Y45" s="13"/>
      <c r="Z45" s="13"/>
      <c r="AA45" s="13"/>
      <c r="AB45" s="13"/>
      <c r="AC45" s="13"/>
      <c r="AD45" s="13"/>
      <c r="AE45" s="20"/>
      <c r="AF45" s="20"/>
      <c r="AG45" s="20"/>
    </row>
    <row r="46" spans="1:33" ht="15.75" customHeight="1" x14ac:dyDescent="0.2">
      <c r="A46" s="13"/>
      <c r="B46" s="13"/>
      <c r="C46" s="24"/>
      <c r="D46" s="15"/>
      <c r="E46" s="15"/>
      <c r="F46" s="14"/>
      <c r="G46" s="14"/>
      <c r="H46" s="14"/>
      <c r="I46" s="15"/>
      <c r="J46" s="15"/>
      <c r="K46" s="15"/>
      <c r="L46" s="15"/>
      <c r="M46" s="16"/>
      <c r="N46" s="15"/>
      <c r="O46" s="15"/>
      <c r="P46" s="15"/>
      <c r="Q46" s="15"/>
      <c r="R46" s="15"/>
      <c r="S46" s="18"/>
      <c r="T46" s="13"/>
      <c r="U46" s="19"/>
      <c r="V46" s="1"/>
      <c r="W46" s="13"/>
      <c r="X46" s="13"/>
      <c r="Y46" s="13"/>
      <c r="Z46" s="13"/>
      <c r="AA46" s="13"/>
      <c r="AB46" s="13"/>
      <c r="AC46" s="13"/>
      <c r="AD46" s="13"/>
      <c r="AE46" s="20"/>
      <c r="AF46" s="20"/>
      <c r="AG46" s="20"/>
    </row>
    <row r="47" spans="1:33" ht="15.75" customHeight="1" x14ac:dyDescent="0.2">
      <c r="A47" s="13"/>
      <c r="B47" s="13"/>
      <c r="C47" s="24"/>
      <c r="D47" s="15"/>
      <c r="E47" s="15"/>
      <c r="F47" s="14"/>
      <c r="G47" s="14"/>
      <c r="H47" s="14"/>
      <c r="I47" s="15"/>
      <c r="J47" s="15"/>
      <c r="K47" s="15"/>
      <c r="L47" s="15"/>
      <c r="M47" s="16"/>
      <c r="N47" s="15"/>
      <c r="O47" s="15"/>
      <c r="P47" s="15"/>
      <c r="Q47" s="15"/>
      <c r="R47" s="15"/>
      <c r="S47" s="18"/>
      <c r="T47" s="13"/>
      <c r="U47" s="19"/>
      <c r="V47" s="1"/>
      <c r="W47" s="13"/>
      <c r="X47" s="13"/>
      <c r="Y47" s="13"/>
      <c r="Z47" s="13"/>
      <c r="AA47" s="13"/>
      <c r="AB47" s="13"/>
      <c r="AC47" s="13"/>
      <c r="AD47" s="13"/>
      <c r="AE47" s="20"/>
      <c r="AF47" s="20"/>
      <c r="AG47" s="20"/>
    </row>
    <row r="48" spans="1:33" ht="15.75" customHeight="1" x14ac:dyDescent="0.2">
      <c r="A48" s="13"/>
      <c r="B48" s="13"/>
      <c r="C48" s="24"/>
      <c r="D48" s="15"/>
      <c r="E48" s="15"/>
      <c r="F48" s="14"/>
      <c r="G48" s="14"/>
      <c r="H48" s="14"/>
      <c r="I48" s="15"/>
      <c r="J48" s="15"/>
      <c r="K48" s="15"/>
      <c r="L48" s="15"/>
      <c r="M48" s="16"/>
      <c r="N48" s="15"/>
      <c r="O48" s="15"/>
      <c r="P48" s="15"/>
      <c r="Q48" s="15"/>
      <c r="R48" s="15"/>
      <c r="S48" s="18"/>
      <c r="T48" s="13"/>
      <c r="U48" s="19"/>
      <c r="V48" s="1"/>
      <c r="W48" s="13"/>
      <c r="X48" s="13"/>
      <c r="Y48" s="13"/>
      <c r="Z48" s="13"/>
      <c r="AA48" s="13"/>
      <c r="AB48" s="13"/>
      <c r="AC48" s="13"/>
      <c r="AD48" s="13"/>
      <c r="AE48" s="20"/>
      <c r="AF48" s="20"/>
      <c r="AG48" s="20"/>
    </row>
    <row r="49" spans="1:33" ht="15.75" customHeight="1" x14ac:dyDescent="0.2">
      <c r="A49" s="13"/>
      <c r="B49" s="13"/>
      <c r="C49" s="24"/>
      <c r="D49" s="15"/>
      <c r="E49" s="15"/>
      <c r="F49" s="14"/>
      <c r="G49" s="14"/>
      <c r="H49" s="14"/>
      <c r="I49" s="15"/>
      <c r="J49" s="15"/>
      <c r="K49" s="15"/>
      <c r="L49" s="15"/>
      <c r="M49" s="16"/>
      <c r="N49" s="15"/>
      <c r="O49" s="15"/>
      <c r="P49" s="15"/>
      <c r="Q49" s="15"/>
      <c r="R49" s="15"/>
      <c r="S49" s="18"/>
      <c r="T49" s="13"/>
      <c r="U49" s="19"/>
      <c r="V49" s="1"/>
      <c r="W49" s="13"/>
      <c r="X49" s="13"/>
      <c r="Y49" s="13"/>
      <c r="Z49" s="13"/>
      <c r="AA49" s="13"/>
      <c r="AB49" s="13"/>
      <c r="AC49" s="13"/>
      <c r="AD49" s="13"/>
      <c r="AE49" s="20"/>
      <c r="AF49" s="20"/>
      <c r="AG49" s="20"/>
    </row>
    <row r="50" spans="1:33" ht="15.75" customHeight="1" x14ac:dyDescent="0.2">
      <c r="A50" s="13"/>
      <c r="B50" s="13"/>
      <c r="C50" s="24"/>
      <c r="D50" s="15"/>
      <c r="E50" s="15"/>
      <c r="F50" s="14"/>
      <c r="G50" s="14"/>
      <c r="H50" s="14"/>
      <c r="I50" s="15"/>
      <c r="J50" s="15"/>
      <c r="K50" s="15"/>
      <c r="L50" s="15"/>
      <c r="M50" s="16"/>
      <c r="N50" s="15"/>
      <c r="O50" s="15"/>
      <c r="P50" s="15"/>
      <c r="Q50" s="15"/>
      <c r="R50" s="15"/>
      <c r="S50" s="18"/>
      <c r="T50" s="13"/>
      <c r="U50" s="19"/>
      <c r="V50" s="1"/>
      <c r="W50" s="13"/>
      <c r="X50" s="13"/>
      <c r="Y50" s="13"/>
      <c r="Z50" s="13"/>
      <c r="AA50" s="13"/>
      <c r="AB50" s="13"/>
      <c r="AC50" s="13"/>
      <c r="AD50" s="13"/>
      <c r="AE50" s="20"/>
      <c r="AF50" s="20"/>
      <c r="AG50" s="20"/>
    </row>
    <row r="51" spans="1:33" ht="15.75" customHeight="1" x14ac:dyDescent="0.2">
      <c r="A51" s="13"/>
      <c r="B51" s="13"/>
      <c r="C51" s="24"/>
      <c r="D51" s="15"/>
      <c r="E51" s="15"/>
      <c r="F51" s="14"/>
      <c r="G51" s="14"/>
      <c r="H51" s="14"/>
      <c r="I51" s="15"/>
      <c r="J51" s="15"/>
      <c r="K51" s="15"/>
      <c r="L51" s="15"/>
      <c r="M51" s="16"/>
      <c r="N51" s="15"/>
      <c r="O51" s="15"/>
      <c r="P51" s="15"/>
      <c r="Q51" s="15"/>
      <c r="R51" s="15"/>
      <c r="S51" s="18"/>
      <c r="T51" s="13"/>
      <c r="U51" s="19"/>
      <c r="V51" s="1"/>
      <c r="W51" s="13"/>
      <c r="X51" s="13"/>
      <c r="Y51" s="13"/>
      <c r="Z51" s="13"/>
      <c r="AA51" s="13"/>
      <c r="AB51" s="13"/>
      <c r="AC51" s="13"/>
      <c r="AD51" s="13"/>
      <c r="AE51" s="20"/>
      <c r="AF51" s="20"/>
      <c r="AG51" s="20"/>
    </row>
    <row r="52" spans="1:33" ht="15.75" customHeight="1" x14ac:dyDescent="0.2">
      <c r="A52" s="13"/>
      <c r="B52" s="13"/>
      <c r="C52" s="24"/>
      <c r="D52" s="15"/>
      <c r="E52" s="15"/>
      <c r="F52" s="14"/>
      <c r="G52" s="14"/>
      <c r="H52" s="14"/>
      <c r="I52" s="15"/>
      <c r="J52" s="15"/>
      <c r="K52" s="15"/>
      <c r="L52" s="15"/>
      <c r="M52" s="16"/>
      <c r="N52" s="15"/>
      <c r="O52" s="15"/>
      <c r="P52" s="15"/>
      <c r="Q52" s="15"/>
      <c r="R52" s="15"/>
      <c r="S52" s="18"/>
      <c r="T52" s="13"/>
      <c r="U52" s="19"/>
      <c r="V52" s="1"/>
      <c r="W52" s="13"/>
      <c r="X52" s="13"/>
      <c r="Y52" s="13"/>
      <c r="Z52" s="13"/>
      <c r="AA52" s="13"/>
      <c r="AB52" s="13"/>
      <c r="AC52" s="13"/>
      <c r="AD52" s="13"/>
      <c r="AE52" s="20"/>
      <c r="AF52" s="20"/>
      <c r="AG52" s="20"/>
    </row>
    <row r="53" spans="1:33" ht="15.75" customHeight="1" x14ac:dyDescent="0.2">
      <c r="A53" s="13"/>
      <c r="B53" s="13"/>
      <c r="C53" s="24"/>
      <c r="D53" s="15"/>
      <c r="E53" s="15"/>
      <c r="F53" s="14"/>
      <c r="G53" s="14"/>
      <c r="H53" s="14"/>
      <c r="I53" s="15"/>
      <c r="J53" s="15"/>
      <c r="K53" s="15"/>
      <c r="L53" s="15"/>
      <c r="M53" s="16"/>
      <c r="N53" s="15"/>
      <c r="O53" s="15"/>
      <c r="P53" s="15"/>
      <c r="Q53" s="15"/>
      <c r="R53" s="15"/>
      <c r="S53" s="18"/>
      <c r="T53" s="13"/>
      <c r="U53" s="19"/>
      <c r="V53" s="1"/>
      <c r="W53" s="13"/>
      <c r="X53" s="13"/>
      <c r="Y53" s="13"/>
      <c r="Z53" s="13"/>
      <c r="AA53" s="13"/>
      <c r="AB53" s="13"/>
      <c r="AC53" s="13"/>
      <c r="AD53" s="13"/>
      <c r="AE53" s="20"/>
      <c r="AF53" s="20"/>
      <c r="AG53" s="20"/>
    </row>
    <row r="54" spans="1:33" ht="15.75" customHeight="1" x14ac:dyDescent="0.2">
      <c r="A54" s="13"/>
      <c r="B54" s="13"/>
      <c r="C54" s="24"/>
      <c r="D54" s="15"/>
      <c r="E54" s="15"/>
      <c r="F54" s="14"/>
      <c r="G54" s="14"/>
      <c r="H54" s="14"/>
      <c r="I54" s="15"/>
      <c r="J54" s="15"/>
      <c r="K54" s="15"/>
      <c r="L54" s="15"/>
      <c r="M54" s="16"/>
      <c r="N54" s="15"/>
      <c r="O54" s="15"/>
      <c r="P54" s="15"/>
      <c r="Q54" s="15"/>
      <c r="R54" s="15"/>
      <c r="S54" s="18"/>
      <c r="T54" s="13"/>
      <c r="U54" s="19"/>
      <c r="V54" s="1"/>
      <c r="W54" s="13"/>
      <c r="X54" s="13"/>
      <c r="Y54" s="13"/>
      <c r="Z54" s="13"/>
      <c r="AA54" s="13"/>
      <c r="AB54" s="13"/>
      <c r="AC54" s="13"/>
      <c r="AD54" s="13"/>
      <c r="AE54" s="20"/>
      <c r="AF54" s="20"/>
      <c r="AG54" s="20"/>
    </row>
    <row r="55" spans="1:33" ht="15.75" customHeight="1" x14ac:dyDescent="0.2">
      <c r="A55" s="13"/>
      <c r="B55" s="13"/>
      <c r="C55" s="24"/>
      <c r="D55" s="15"/>
      <c r="E55" s="15"/>
      <c r="F55" s="14"/>
      <c r="G55" s="14"/>
      <c r="H55" s="14"/>
      <c r="I55" s="15"/>
      <c r="J55" s="15"/>
      <c r="K55" s="15"/>
      <c r="L55" s="15"/>
      <c r="M55" s="16"/>
      <c r="N55" s="15"/>
      <c r="O55" s="15"/>
      <c r="P55" s="15"/>
      <c r="Q55" s="15"/>
      <c r="R55" s="15"/>
      <c r="S55" s="18"/>
      <c r="T55" s="13"/>
      <c r="U55" s="19"/>
      <c r="V55" s="1"/>
      <c r="W55" s="13"/>
      <c r="X55" s="13"/>
      <c r="Y55" s="13"/>
      <c r="Z55" s="13"/>
      <c r="AA55" s="13"/>
      <c r="AB55" s="13"/>
      <c r="AC55" s="13"/>
      <c r="AD55" s="13"/>
      <c r="AE55" s="20"/>
      <c r="AF55" s="20"/>
      <c r="AG55" s="20"/>
    </row>
    <row r="56" spans="1:33" ht="15.75" customHeight="1" x14ac:dyDescent="0.2">
      <c r="A56" s="13"/>
      <c r="B56" s="13"/>
      <c r="C56" s="24"/>
      <c r="D56" s="15"/>
      <c r="E56" s="15"/>
      <c r="F56" s="14"/>
      <c r="G56" s="14"/>
      <c r="H56" s="14"/>
      <c r="I56" s="15"/>
      <c r="J56" s="15"/>
      <c r="K56" s="15"/>
      <c r="L56" s="15"/>
      <c r="M56" s="16"/>
      <c r="N56" s="15"/>
      <c r="O56" s="15"/>
      <c r="P56" s="15"/>
      <c r="Q56" s="15"/>
      <c r="R56" s="15"/>
      <c r="S56" s="18"/>
      <c r="T56" s="13"/>
      <c r="U56" s="19"/>
      <c r="V56" s="1"/>
      <c r="W56" s="13"/>
      <c r="X56" s="13"/>
      <c r="Y56" s="13"/>
      <c r="Z56" s="13"/>
      <c r="AA56" s="13"/>
      <c r="AB56" s="13"/>
      <c r="AC56" s="13"/>
      <c r="AD56" s="13"/>
      <c r="AE56" s="20"/>
      <c r="AF56" s="20"/>
      <c r="AG56" s="20"/>
    </row>
    <row r="57" spans="1:33" ht="15.75" customHeight="1" x14ac:dyDescent="0.2">
      <c r="A57" s="13"/>
      <c r="B57" s="13"/>
      <c r="C57" s="24"/>
      <c r="D57" s="15"/>
      <c r="E57" s="15"/>
      <c r="F57" s="14"/>
      <c r="G57" s="14"/>
      <c r="H57" s="14"/>
      <c r="I57" s="15"/>
      <c r="J57" s="15"/>
      <c r="K57" s="15"/>
      <c r="L57" s="15"/>
      <c r="M57" s="16"/>
      <c r="N57" s="15"/>
      <c r="O57" s="15"/>
      <c r="P57" s="15"/>
      <c r="Q57" s="15"/>
      <c r="R57" s="15"/>
      <c r="S57" s="18"/>
      <c r="T57" s="13"/>
      <c r="U57" s="19"/>
      <c r="V57" s="1"/>
      <c r="W57" s="13"/>
      <c r="X57" s="13"/>
      <c r="Y57" s="13"/>
      <c r="Z57" s="13"/>
      <c r="AA57" s="13"/>
      <c r="AB57" s="13"/>
      <c r="AC57" s="13"/>
      <c r="AD57" s="13"/>
      <c r="AE57" s="20"/>
      <c r="AF57" s="20"/>
      <c r="AG57" s="20"/>
    </row>
    <row r="58" spans="1:33" ht="15.75" customHeight="1" x14ac:dyDescent="0.2">
      <c r="A58" s="13"/>
      <c r="B58" s="13"/>
      <c r="C58" s="24"/>
      <c r="D58" s="15"/>
      <c r="E58" s="15"/>
      <c r="F58" s="14"/>
      <c r="G58" s="14"/>
      <c r="H58" s="14"/>
      <c r="I58" s="15"/>
      <c r="J58" s="15"/>
      <c r="K58" s="15"/>
      <c r="L58" s="15"/>
      <c r="M58" s="16"/>
      <c r="N58" s="15"/>
      <c r="O58" s="15"/>
      <c r="P58" s="15"/>
      <c r="Q58" s="15"/>
      <c r="R58" s="15"/>
      <c r="S58" s="18"/>
      <c r="T58" s="13"/>
      <c r="U58" s="19"/>
      <c r="V58" s="1"/>
      <c r="W58" s="13"/>
      <c r="X58" s="13"/>
      <c r="Y58" s="13"/>
      <c r="Z58" s="13"/>
      <c r="AA58" s="13"/>
      <c r="AB58" s="13"/>
      <c r="AC58" s="13"/>
      <c r="AD58" s="13"/>
      <c r="AE58" s="20"/>
      <c r="AF58" s="20"/>
      <c r="AG58" s="20"/>
    </row>
    <row r="59" spans="1:33" ht="15.75" customHeight="1" x14ac:dyDescent="0.2">
      <c r="A59" s="13"/>
      <c r="B59" s="13"/>
      <c r="C59" s="24"/>
      <c r="D59" s="15"/>
      <c r="E59" s="15"/>
      <c r="F59" s="14"/>
      <c r="G59" s="14"/>
      <c r="H59" s="14"/>
      <c r="I59" s="15"/>
      <c r="J59" s="15"/>
      <c r="K59" s="15"/>
      <c r="L59" s="15"/>
      <c r="M59" s="16"/>
      <c r="N59" s="15"/>
      <c r="O59" s="15"/>
      <c r="P59" s="15"/>
      <c r="Q59" s="15"/>
      <c r="R59" s="15"/>
      <c r="S59" s="18"/>
      <c r="T59" s="13"/>
      <c r="U59" s="19"/>
      <c r="V59" s="1"/>
      <c r="W59" s="13"/>
      <c r="X59" s="13"/>
      <c r="Y59" s="13"/>
      <c r="Z59" s="13"/>
      <c r="AA59" s="13"/>
      <c r="AB59" s="13"/>
      <c r="AC59" s="13"/>
      <c r="AD59" s="13"/>
      <c r="AE59" s="20"/>
      <c r="AF59" s="20"/>
      <c r="AG59" s="20"/>
    </row>
    <row r="60" spans="1:33" ht="15.75" customHeight="1" x14ac:dyDescent="0.2">
      <c r="A60" s="13"/>
      <c r="B60" s="13"/>
      <c r="C60" s="24"/>
      <c r="D60" s="15"/>
      <c r="E60" s="15"/>
      <c r="F60" s="14"/>
      <c r="G60" s="14"/>
      <c r="H60" s="14"/>
      <c r="I60" s="15"/>
      <c r="J60" s="15"/>
      <c r="K60" s="15"/>
      <c r="L60" s="15"/>
      <c r="M60" s="16"/>
      <c r="N60" s="15"/>
      <c r="O60" s="15"/>
      <c r="P60" s="15"/>
      <c r="Q60" s="15"/>
      <c r="R60" s="15"/>
      <c r="S60" s="18"/>
      <c r="T60" s="13"/>
      <c r="U60" s="19"/>
      <c r="V60" s="1"/>
      <c r="W60" s="13"/>
      <c r="X60" s="13"/>
      <c r="Y60" s="13"/>
      <c r="Z60" s="13"/>
      <c r="AA60" s="13"/>
      <c r="AB60" s="13"/>
      <c r="AC60" s="13"/>
      <c r="AD60" s="13"/>
      <c r="AE60" s="20"/>
      <c r="AF60" s="20"/>
      <c r="AG60" s="20"/>
    </row>
    <row r="61" spans="1:33" ht="15.75" customHeight="1" x14ac:dyDescent="0.2">
      <c r="A61" s="13"/>
      <c r="B61" s="13"/>
      <c r="C61" s="24"/>
      <c r="D61" s="15"/>
      <c r="E61" s="15"/>
      <c r="F61" s="14"/>
      <c r="G61" s="14"/>
      <c r="H61" s="14"/>
      <c r="I61" s="15"/>
      <c r="J61" s="15"/>
      <c r="K61" s="15"/>
      <c r="L61" s="15"/>
      <c r="M61" s="16"/>
      <c r="N61" s="15"/>
      <c r="O61" s="15"/>
      <c r="P61" s="15"/>
      <c r="Q61" s="15"/>
      <c r="R61" s="15"/>
      <c r="S61" s="18"/>
      <c r="T61" s="13"/>
      <c r="U61" s="19"/>
      <c r="V61" s="1"/>
      <c r="W61" s="13"/>
      <c r="X61" s="13"/>
      <c r="Y61" s="13"/>
      <c r="Z61" s="13"/>
      <c r="AA61" s="13"/>
      <c r="AB61" s="13"/>
      <c r="AC61" s="13"/>
      <c r="AD61" s="13"/>
      <c r="AE61" s="20"/>
      <c r="AF61" s="20"/>
      <c r="AG61" s="20"/>
    </row>
    <row r="62" spans="1:33" ht="15.75" customHeight="1" x14ac:dyDescent="0.2">
      <c r="A62" s="13"/>
      <c r="B62" s="13"/>
      <c r="C62" s="24"/>
      <c r="D62" s="15"/>
      <c r="E62" s="15"/>
      <c r="F62" s="14"/>
      <c r="G62" s="14"/>
      <c r="H62" s="14"/>
      <c r="I62" s="15"/>
      <c r="J62" s="15"/>
      <c r="K62" s="15"/>
      <c r="L62" s="15"/>
      <c r="M62" s="16"/>
      <c r="N62" s="15"/>
      <c r="O62" s="15"/>
      <c r="P62" s="15"/>
      <c r="Q62" s="15"/>
      <c r="R62" s="15"/>
      <c r="S62" s="18"/>
      <c r="T62" s="13"/>
      <c r="U62" s="19"/>
      <c r="V62" s="1"/>
      <c r="W62" s="13"/>
      <c r="X62" s="13"/>
      <c r="Y62" s="13"/>
      <c r="Z62" s="13"/>
      <c r="AA62" s="13"/>
      <c r="AB62" s="13"/>
      <c r="AC62" s="13"/>
      <c r="AD62" s="13"/>
      <c r="AE62" s="20"/>
      <c r="AF62" s="20"/>
      <c r="AG62" s="20"/>
    </row>
    <row r="63" spans="1:33" ht="15.75" customHeight="1" x14ac:dyDescent="0.2">
      <c r="A63" s="13"/>
      <c r="B63" s="13"/>
      <c r="C63" s="24"/>
      <c r="D63" s="15"/>
      <c r="E63" s="15"/>
      <c r="F63" s="14"/>
      <c r="G63" s="14"/>
      <c r="H63" s="14"/>
      <c r="I63" s="15"/>
      <c r="J63" s="15"/>
      <c r="K63" s="15"/>
      <c r="L63" s="15"/>
      <c r="M63" s="16"/>
      <c r="N63" s="15"/>
      <c r="O63" s="15"/>
      <c r="P63" s="15"/>
      <c r="Q63" s="15"/>
      <c r="R63" s="15"/>
      <c r="S63" s="18"/>
      <c r="T63" s="13"/>
      <c r="U63" s="19"/>
      <c r="V63" s="1"/>
      <c r="W63" s="13"/>
      <c r="X63" s="13"/>
      <c r="Y63" s="13"/>
      <c r="Z63" s="13"/>
      <c r="AA63" s="13"/>
      <c r="AB63" s="13"/>
      <c r="AC63" s="13"/>
      <c r="AD63" s="13"/>
      <c r="AE63" s="20"/>
      <c r="AF63" s="20"/>
      <c r="AG63" s="20"/>
    </row>
    <row r="64" spans="1:33" ht="15.75" customHeight="1" x14ac:dyDescent="0.2">
      <c r="A64" s="13"/>
      <c r="B64" s="13"/>
      <c r="C64" s="24"/>
      <c r="D64" s="15"/>
      <c r="E64" s="15"/>
      <c r="F64" s="14"/>
      <c r="G64" s="14"/>
      <c r="H64" s="14"/>
      <c r="I64" s="15"/>
      <c r="J64" s="15"/>
      <c r="K64" s="15"/>
      <c r="L64" s="15"/>
      <c r="M64" s="16"/>
      <c r="N64" s="15"/>
      <c r="O64" s="15"/>
      <c r="P64" s="15"/>
      <c r="Q64" s="15"/>
      <c r="R64" s="15"/>
      <c r="S64" s="18"/>
      <c r="T64" s="13"/>
      <c r="U64" s="19"/>
      <c r="V64" s="1"/>
      <c r="W64" s="13"/>
      <c r="X64" s="13"/>
      <c r="Y64" s="13"/>
      <c r="Z64" s="13"/>
      <c r="AA64" s="13"/>
      <c r="AB64" s="13"/>
      <c r="AC64" s="13"/>
      <c r="AD64" s="13"/>
      <c r="AE64" s="20"/>
      <c r="AF64" s="20"/>
      <c r="AG64" s="20"/>
    </row>
    <row r="65" spans="1:33" ht="15.75" customHeight="1" x14ac:dyDescent="0.2">
      <c r="A65" s="13"/>
      <c r="B65" s="13"/>
      <c r="C65" s="24"/>
      <c r="D65" s="15"/>
      <c r="E65" s="15"/>
      <c r="F65" s="14"/>
      <c r="G65" s="14"/>
      <c r="H65" s="14"/>
      <c r="I65" s="15"/>
      <c r="J65" s="15"/>
      <c r="K65" s="15"/>
      <c r="L65" s="15"/>
      <c r="M65" s="16"/>
      <c r="N65" s="15"/>
      <c r="O65" s="15"/>
      <c r="P65" s="15"/>
      <c r="Q65" s="15"/>
      <c r="R65" s="15"/>
      <c r="S65" s="18"/>
      <c r="T65" s="13"/>
      <c r="U65" s="19"/>
      <c r="V65" s="1"/>
      <c r="W65" s="13"/>
      <c r="X65" s="13"/>
      <c r="Y65" s="13"/>
      <c r="Z65" s="13"/>
      <c r="AA65" s="13"/>
      <c r="AB65" s="13"/>
      <c r="AC65" s="13"/>
      <c r="AD65" s="13"/>
      <c r="AE65" s="20"/>
      <c r="AF65" s="20"/>
      <c r="AG65" s="20"/>
    </row>
    <row r="66" spans="1:33" ht="15.75" customHeight="1" x14ac:dyDescent="0.2">
      <c r="A66" s="13"/>
      <c r="B66" s="13"/>
      <c r="C66" s="24"/>
      <c r="D66" s="15"/>
      <c r="E66" s="15"/>
      <c r="F66" s="14"/>
      <c r="G66" s="14"/>
      <c r="H66" s="14"/>
      <c r="I66" s="15"/>
      <c r="J66" s="15"/>
      <c r="K66" s="15"/>
      <c r="L66" s="15"/>
      <c r="M66" s="16"/>
      <c r="N66" s="15"/>
      <c r="O66" s="15"/>
      <c r="P66" s="15"/>
      <c r="Q66" s="15"/>
      <c r="R66" s="15"/>
      <c r="S66" s="18"/>
      <c r="T66" s="13"/>
      <c r="U66" s="19"/>
      <c r="V66" s="1"/>
      <c r="W66" s="13"/>
      <c r="X66" s="13"/>
      <c r="Y66" s="13"/>
      <c r="Z66" s="13"/>
      <c r="AA66" s="13"/>
      <c r="AB66" s="13"/>
      <c r="AC66" s="13"/>
      <c r="AD66" s="13"/>
      <c r="AE66" s="20"/>
      <c r="AF66" s="20"/>
      <c r="AG66" s="20"/>
    </row>
    <row r="67" spans="1:33" ht="15.75" customHeight="1" x14ac:dyDescent="0.2">
      <c r="A67" s="13"/>
      <c r="B67" s="13"/>
      <c r="C67" s="24"/>
      <c r="D67" s="15"/>
      <c r="E67" s="15"/>
      <c r="F67" s="14"/>
      <c r="G67" s="14"/>
      <c r="H67" s="14"/>
      <c r="I67" s="15"/>
      <c r="J67" s="15"/>
      <c r="K67" s="15"/>
      <c r="L67" s="15"/>
      <c r="M67" s="16"/>
      <c r="N67" s="15"/>
      <c r="O67" s="15"/>
      <c r="P67" s="15"/>
      <c r="Q67" s="15"/>
      <c r="R67" s="15"/>
      <c r="S67" s="18"/>
      <c r="T67" s="13"/>
      <c r="U67" s="19"/>
      <c r="V67" s="1"/>
      <c r="W67" s="13"/>
      <c r="X67" s="13"/>
      <c r="Y67" s="13"/>
      <c r="Z67" s="13"/>
      <c r="AA67" s="13"/>
      <c r="AB67" s="13"/>
      <c r="AC67" s="13"/>
      <c r="AD67" s="13"/>
      <c r="AE67" s="20"/>
      <c r="AF67" s="20"/>
      <c r="AG67" s="20"/>
    </row>
    <row r="68" spans="1:33" ht="15.75" customHeight="1" x14ac:dyDescent="0.2">
      <c r="A68" s="13"/>
      <c r="B68" s="13"/>
      <c r="C68" s="24"/>
      <c r="D68" s="15"/>
      <c r="E68" s="15"/>
      <c r="F68" s="14"/>
      <c r="G68" s="14"/>
      <c r="H68" s="14"/>
      <c r="I68" s="15"/>
      <c r="J68" s="15"/>
      <c r="K68" s="15"/>
      <c r="L68" s="15"/>
      <c r="M68" s="16"/>
      <c r="N68" s="15"/>
      <c r="O68" s="15"/>
      <c r="P68" s="15"/>
      <c r="Q68" s="15"/>
      <c r="R68" s="15"/>
      <c r="S68" s="18"/>
      <c r="T68" s="13"/>
      <c r="U68" s="19"/>
      <c r="V68" s="1"/>
      <c r="W68" s="13"/>
      <c r="X68" s="13"/>
      <c r="Y68" s="13"/>
      <c r="Z68" s="13"/>
      <c r="AA68" s="13"/>
      <c r="AB68" s="13"/>
      <c r="AC68" s="13"/>
      <c r="AD68" s="13"/>
      <c r="AE68" s="20"/>
      <c r="AF68" s="20"/>
      <c r="AG68" s="20"/>
    </row>
    <row r="69" spans="1:33" ht="15.75" customHeight="1" x14ac:dyDescent="0.2">
      <c r="A69" s="13"/>
      <c r="B69" s="13"/>
      <c r="C69" s="24"/>
      <c r="D69" s="15"/>
      <c r="E69" s="15"/>
      <c r="F69" s="14"/>
      <c r="G69" s="14"/>
      <c r="H69" s="14"/>
      <c r="I69" s="15"/>
      <c r="J69" s="15"/>
      <c r="K69" s="15"/>
      <c r="L69" s="15"/>
      <c r="M69" s="16"/>
      <c r="N69" s="15"/>
      <c r="O69" s="15"/>
      <c r="P69" s="15"/>
      <c r="Q69" s="15"/>
      <c r="R69" s="15"/>
      <c r="S69" s="18"/>
      <c r="T69" s="13"/>
      <c r="U69" s="19"/>
      <c r="V69" s="1"/>
      <c r="W69" s="13"/>
      <c r="X69" s="13"/>
      <c r="Y69" s="13"/>
      <c r="Z69" s="13"/>
      <c r="AA69" s="13"/>
      <c r="AB69" s="13"/>
      <c r="AC69" s="13"/>
      <c r="AD69" s="13"/>
      <c r="AE69" s="20"/>
      <c r="AF69" s="20"/>
      <c r="AG69" s="20"/>
    </row>
    <row r="70" spans="1:33" ht="15.75" customHeight="1" x14ac:dyDescent="0.2">
      <c r="A70" s="13"/>
      <c r="B70" s="13"/>
      <c r="C70" s="24"/>
      <c r="D70" s="15"/>
      <c r="E70" s="15"/>
      <c r="F70" s="14"/>
      <c r="G70" s="14"/>
      <c r="H70" s="14"/>
      <c r="I70" s="15"/>
      <c r="J70" s="15"/>
      <c r="K70" s="15"/>
      <c r="L70" s="15"/>
      <c r="M70" s="16"/>
      <c r="N70" s="15"/>
      <c r="O70" s="15"/>
      <c r="P70" s="15"/>
      <c r="Q70" s="15"/>
      <c r="R70" s="15"/>
      <c r="S70" s="18"/>
      <c r="T70" s="13"/>
      <c r="U70" s="19"/>
      <c r="V70" s="1"/>
      <c r="W70" s="13"/>
      <c r="X70" s="13"/>
      <c r="Y70" s="13"/>
      <c r="Z70" s="13"/>
      <c r="AA70" s="13"/>
      <c r="AB70" s="13"/>
      <c r="AC70" s="13"/>
      <c r="AD70" s="13"/>
      <c r="AE70" s="20"/>
      <c r="AF70" s="20"/>
      <c r="AG70" s="20"/>
    </row>
    <row r="71" spans="1:33" ht="15.75" customHeight="1" x14ac:dyDescent="0.2">
      <c r="A71" s="13"/>
      <c r="B71" s="13"/>
      <c r="C71" s="24"/>
      <c r="D71" s="15"/>
      <c r="E71" s="15"/>
      <c r="F71" s="14"/>
      <c r="G71" s="14"/>
      <c r="H71" s="14"/>
      <c r="I71" s="15"/>
      <c r="J71" s="15"/>
      <c r="K71" s="15"/>
      <c r="L71" s="15"/>
      <c r="M71" s="16"/>
      <c r="N71" s="15"/>
      <c r="O71" s="15"/>
      <c r="P71" s="15"/>
      <c r="Q71" s="15"/>
      <c r="R71" s="15"/>
      <c r="S71" s="18"/>
      <c r="T71" s="13"/>
      <c r="U71" s="19"/>
      <c r="V71" s="1"/>
      <c r="W71" s="13"/>
      <c r="X71" s="13"/>
      <c r="Y71" s="13"/>
      <c r="Z71" s="13"/>
      <c r="AA71" s="13"/>
      <c r="AB71" s="13"/>
      <c r="AC71" s="13"/>
      <c r="AD71" s="13"/>
      <c r="AE71" s="20"/>
      <c r="AF71" s="20"/>
      <c r="AG71" s="20"/>
    </row>
    <row r="72" spans="1:33" ht="15.75" customHeight="1" x14ac:dyDescent="0.2">
      <c r="A72" s="13"/>
      <c r="B72" s="13"/>
      <c r="C72" s="24"/>
      <c r="D72" s="15"/>
      <c r="E72" s="15"/>
      <c r="F72" s="14"/>
      <c r="G72" s="14"/>
      <c r="H72" s="14"/>
      <c r="I72" s="15"/>
      <c r="J72" s="15"/>
      <c r="K72" s="15"/>
      <c r="L72" s="15"/>
      <c r="M72" s="16"/>
      <c r="N72" s="15"/>
      <c r="O72" s="15"/>
      <c r="P72" s="15"/>
      <c r="Q72" s="15"/>
      <c r="R72" s="15"/>
      <c r="S72" s="18"/>
      <c r="T72" s="13"/>
      <c r="U72" s="19"/>
      <c r="V72" s="1"/>
      <c r="W72" s="13"/>
      <c r="X72" s="13"/>
      <c r="Y72" s="13"/>
      <c r="Z72" s="13"/>
      <c r="AA72" s="13"/>
      <c r="AB72" s="13"/>
      <c r="AC72" s="13"/>
      <c r="AD72" s="13"/>
      <c r="AE72" s="20"/>
      <c r="AF72" s="20"/>
      <c r="AG72" s="20"/>
    </row>
    <row r="73" spans="1:33" ht="15.75" customHeight="1" x14ac:dyDescent="0.2">
      <c r="A73" s="13"/>
      <c r="B73" s="13"/>
      <c r="C73" s="24"/>
      <c r="D73" s="15"/>
      <c r="E73" s="15"/>
      <c r="F73" s="14"/>
      <c r="G73" s="14"/>
      <c r="H73" s="14"/>
      <c r="I73" s="15"/>
      <c r="J73" s="15"/>
      <c r="K73" s="15"/>
      <c r="L73" s="15"/>
      <c r="M73" s="16"/>
      <c r="N73" s="15"/>
      <c r="O73" s="15"/>
      <c r="P73" s="15"/>
      <c r="Q73" s="15"/>
      <c r="R73" s="15"/>
      <c r="S73" s="18"/>
      <c r="T73" s="13"/>
      <c r="U73" s="19"/>
      <c r="V73" s="1"/>
      <c r="W73" s="13"/>
      <c r="X73" s="13"/>
      <c r="Y73" s="13"/>
      <c r="Z73" s="13"/>
      <c r="AA73" s="13"/>
      <c r="AB73" s="13"/>
      <c r="AC73" s="13"/>
      <c r="AD73" s="13"/>
      <c r="AE73" s="20"/>
      <c r="AF73" s="20"/>
      <c r="AG73" s="20"/>
    </row>
    <row r="74" spans="1:33" ht="15.75" customHeight="1" x14ac:dyDescent="0.2">
      <c r="A74" s="13"/>
      <c r="B74" s="13"/>
      <c r="C74" s="24"/>
      <c r="D74" s="15"/>
      <c r="E74" s="15"/>
      <c r="F74" s="14"/>
      <c r="G74" s="14"/>
      <c r="H74" s="14"/>
      <c r="I74" s="15"/>
      <c r="J74" s="15"/>
      <c r="K74" s="15"/>
      <c r="L74" s="15"/>
      <c r="M74" s="16"/>
      <c r="N74" s="15"/>
      <c r="O74" s="15"/>
      <c r="P74" s="15"/>
      <c r="Q74" s="15"/>
      <c r="R74" s="15"/>
      <c r="S74" s="18"/>
      <c r="T74" s="13"/>
      <c r="U74" s="19"/>
      <c r="V74" s="1"/>
      <c r="W74" s="13"/>
      <c r="X74" s="13"/>
      <c r="Y74" s="13"/>
      <c r="Z74" s="13"/>
      <c r="AA74" s="13"/>
      <c r="AB74" s="13"/>
      <c r="AC74" s="13"/>
      <c r="AD74" s="13"/>
      <c r="AE74" s="20"/>
      <c r="AF74" s="20"/>
      <c r="AG74" s="20"/>
    </row>
    <row r="75" spans="1:33" ht="15.75" customHeight="1" x14ac:dyDescent="0.2">
      <c r="A75" s="13"/>
      <c r="B75" s="13"/>
      <c r="C75" s="24"/>
      <c r="D75" s="15"/>
      <c r="E75" s="15"/>
      <c r="F75" s="14"/>
      <c r="G75" s="14"/>
      <c r="H75" s="14"/>
      <c r="I75" s="15"/>
      <c r="J75" s="15"/>
      <c r="K75" s="15"/>
      <c r="L75" s="15"/>
      <c r="M75" s="16"/>
      <c r="N75" s="15"/>
      <c r="O75" s="15"/>
      <c r="P75" s="15"/>
      <c r="Q75" s="15"/>
      <c r="R75" s="15"/>
      <c r="S75" s="18"/>
      <c r="T75" s="13"/>
      <c r="U75" s="19"/>
      <c r="V75" s="1"/>
      <c r="W75" s="13"/>
      <c r="X75" s="13"/>
      <c r="Y75" s="13"/>
      <c r="Z75" s="13"/>
      <c r="AA75" s="13"/>
      <c r="AB75" s="13"/>
      <c r="AC75" s="13"/>
      <c r="AD75" s="13"/>
      <c r="AE75" s="20"/>
      <c r="AF75" s="20"/>
      <c r="AG75" s="20"/>
    </row>
    <row r="76" spans="1:33" ht="15.75" customHeight="1" x14ac:dyDescent="0.2">
      <c r="A76" s="13"/>
      <c r="B76" s="13"/>
      <c r="C76" s="24"/>
      <c r="D76" s="15"/>
      <c r="E76" s="15"/>
      <c r="F76" s="14"/>
      <c r="G76" s="14"/>
      <c r="H76" s="14"/>
      <c r="I76" s="15"/>
      <c r="J76" s="15"/>
      <c r="K76" s="15"/>
      <c r="L76" s="15"/>
      <c r="M76" s="16"/>
      <c r="N76" s="15"/>
      <c r="O76" s="15"/>
      <c r="P76" s="15"/>
      <c r="Q76" s="15"/>
      <c r="R76" s="15"/>
      <c r="S76" s="18"/>
      <c r="T76" s="13"/>
      <c r="U76" s="19"/>
      <c r="V76" s="1"/>
      <c r="W76" s="13"/>
      <c r="X76" s="13"/>
      <c r="Y76" s="13"/>
      <c r="Z76" s="13"/>
      <c r="AA76" s="13"/>
      <c r="AB76" s="13"/>
      <c r="AC76" s="13"/>
      <c r="AD76" s="13"/>
      <c r="AE76" s="20"/>
      <c r="AF76" s="20"/>
      <c r="AG76" s="20"/>
    </row>
    <row r="77" spans="1:33" ht="15.75" customHeight="1" x14ac:dyDescent="0.2">
      <c r="A77" s="13"/>
      <c r="B77" s="13"/>
      <c r="C77" s="24"/>
      <c r="D77" s="15"/>
      <c r="E77" s="15"/>
      <c r="F77" s="14"/>
      <c r="G77" s="14"/>
      <c r="H77" s="14"/>
      <c r="I77" s="15"/>
      <c r="J77" s="15"/>
      <c r="K77" s="15"/>
      <c r="L77" s="15"/>
      <c r="M77" s="16"/>
      <c r="N77" s="15"/>
      <c r="O77" s="15"/>
      <c r="P77" s="15"/>
      <c r="Q77" s="15"/>
      <c r="R77" s="15"/>
      <c r="S77" s="18"/>
      <c r="T77" s="13"/>
      <c r="U77" s="19"/>
      <c r="V77" s="1"/>
      <c r="W77" s="13"/>
      <c r="X77" s="13"/>
      <c r="Y77" s="13"/>
      <c r="Z77" s="13"/>
      <c r="AA77" s="13"/>
      <c r="AB77" s="13"/>
      <c r="AC77" s="13"/>
      <c r="AD77" s="13"/>
      <c r="AE77" s="20"/>
      <c r="AF77" s="20"/>
      <c r="AG77" s="20"/>
    </row>
    <row r="78" spans="1:33" ht="15.75" customHeight="1" x14ac:dyDescent="0.2">
      <c r="A78" s="13"/>
      <c r="B78" s="13"/>
      <c r="C78" s="24"/>
      <c r="D78" s="15"/>
      <c r="E78" s="15"/>
      <c r="F78" s="14"/>
      <c r="G78" s="14"/>
      <c r="H78" s="14"/>
      <c r="I78" s="15"/>
      <c r="J78" s="15"/>
      <c r="K78" s="15"/>
      <c r="L78" s="15"/>
      <c r="M78" s="16"/>
      <c r="N78" s="15"/>
      <c r="O78" s="15"/>
      <c r="P78" s="15"/>
      <c r="Q78" s="15"/>
      <c r="R78" s="15"/>
      <c r="S78" s="18"/>
      <c r="T78" s="13"/>
      <c r="U78" s="19"/>
      <c r="V78" s="1"/>
      <c r="W78" s="13"/>
      <c r="X78" s="13"/>
      <c r="Y78" s="13"/>
      <c r="Z78" s="13"/>
      <c r="AA78" s="13"/>
      <c r="AB78" s="13"/>
      <c r="AC78" s="13"/>
      <c r="AD78" s="13"/>
      <c r="AE78" s="20"/>
      <c r="AF78" s="20"/>
      <c r="AG78" s="20"/>
    </row>
    <row r="79" spans="1:33" ht="15.75" customHeight="1" x14ac:dyDescent="0.2">
      <c r="A79" s="13"/>
      <c r="B79" s="13"/>
      <c r="C79" s="24"/>
      <c r="D79" s="15"/>
      <c r="E79" s="15"/>
      <c r="F79" s="14"/>
      <c r="G79" s="14"/>
      <c r="H79" s="14"/>
      <c r="I79" s="15"/>
      <c r="J79" s="15"/>
      <c r="K79" s="15"/>
      <c r="L79" s="15"/>
      <c r="M79" s="16"/>
      <c r="N79" s="15"/>
      <c r="O79" s="15"/>
      <c r="P79" s="15"/>
      <c r="Q79" s="15"/>
      <c r="R79" s="15"/>
      <c r="S79" s="18"/>
      <c r="T79" s="13"/>
      <c r="U79" s="19"/>
      <c r="V79" s="1"/>
      <c r="W79" s="13"/>
      <c r="X79" s="13"/>
      <c r="Y79" s="13"/>
      <c r="Z79" s="13"/>
      <c r="AA79" s="13"/>
      <c r="AB79" s="13"/>
      <c r="AC79" s="13"/>
      <c r="AD79" s="13"/>
      <c r="AE79" s="20"/>
      <c r="AF79" s="20"/>
      <c r="AG79" s="20"/>
    </row>
    <row r="80" spans="1:33" ht="15.75" customHeight="1" x14ac:dyDescent="0.2">
      <c r="A80" s="13"/>
      <c r="B80" s="13"/>
      <c r="C80" s="24"/>
      <c r="D80" s="15"/>
      <c r="E80" s="15"/>
      <c r="F80" s="14"/>
      <c r="G80" s="14"/>
      <c r="H80" s="14"/>
      <c r="I80" s="15"/>
      <c r="J80" s="15"/>
      <c r="K80" s="15"/>
      <c r="L80" s="15"/>
      <c r="M80" s="16"/>
      <c r="N80" s="15"/>
      <c r="O80" s="15"/>
      <c r="P80" s="15"/>
      <c r="Q80" s="15"/>
      <c r="R80" s="15"/>
      <c r="S80" s="18"/>
      <c r="T80" s="13"/>
      <c r="U80" s="19"/>
      <c r="V80" s="1"/>
      <c r="W80" s="13"/>
      <c r="X80" s="13"/>
      <c r="Y80" s="13"/>
      <c r="Z80" s="13"/>
      <c r="AA80" s="13"/>
      <c r="AB80" s="13"/>
      <c r="AC80" s="13"/>
      <c r="AD80" s="13"/>
      <c r="AE80" s="20"/>
      <c r="AF80" s="20"/>
      <c r="AG80" s="20"/>
    </row>
    <row r="81" spans="1:33" ht="15.75" customHeight="1" x14ac:dyDescent="0.2">
      <c r="A81" s="13"/>
      <c r="B81" s="13"/>
      <c r="C81" s="24"/>
      <c r="D81" s="15"/>
      <c r="E81" s="15"/>
      <c r="F81" s="14"/>
      <c r="G81" s="14"/>
      <c r="H81" s="14"/>
      <c r="I81" s="15"/>
      <c r="J81" s="15"/>
      <c r="K81" s="15"/>
      <c r="L81" s="15"/>
      <c r="M81" s="16"/>
      <c r="N81" s="15"/>
      <c r="O81" s="15"/>
      <c r="P81" s="15"/>
      <c r="Q81" s="15"/>
      <c r="R81" s="15"/>
      <c r="S81" s="18"/>
      <c r="T81" s="13"/>
      <c r="U81" s="19"/>
      <c r="V81" s="1"/>
      <c r="W81" s="13"/>
      <c r="X81" s="13"/>
      <c r="Y81" s="13"/>
      <c r="Z81" s="13"/>
      <c r="AA81" s="13"/>
      <c r="AB81" s="13"/>
      <c r="AC81" s="13"/>
      <c r="AD81" s="13"/>
      <c r="AE81" s="20"/>
      <c r="AF81" s="20"/>
      <c r="AG81" s="20"/>
    </row>
    <row r="82" spans="1:33" ht="15.75" customHeight="1" x14ac:dyDescent="0.2">
      <c r="A82" s="13"/>
      <c r="B82" s="13"/>
      <c r="C82" s="24"/>
      <c r="D82" s="15"/>
      <c r="E82" s="15"/>
      <c r="F82" s="14"/>
      <c r="G82" s="14"/>
      <c r="H82" s="14"/>
      <c r="I82" s="15"/>
      <c r="J82" s="15"/>
      <c r="K82" s="15"/>
      <c r="L82" s="15"/>
      <c r="M82" s="16"/>
      <c r="N82" s="15"/>
      <c r="O82" s="15"/>
      <c r="P82" s="15"/>
      <c r="Q82" s="15"/>
      <c r="R82" s="15"/>
      <c r="S82" s="18"/>
      <c r="T82" s="13"/>
      <c r="U82" s="19"/>
      <c r="V82" s="1"/>
      <c r="W82" s="13"/>
      <c r="X82" s="13"/>
      <c r="Y82" s="13"/>
      <c r="Z82" s="13"/>
      <c r="AA82" s="13"/>
      <c r="AB82" s="13"/>
      <c r="AC82" s="13"/>
      <c r="AD82" s="13"/>
      <c r="AE82" s="20"/>
      <c r="AF82" s="20"/>
      <c r="AG82" s="20"/>
    </row>
    <row r="83" spans="1:33" ht="15.75" customHeight="1" x14ac:dyDescent="0.2">
      <c r="A83" s="13"/>
      <c r="B83" s="13"/>
      <c r="C83" s="24"/>
      <c r="D83" s="15"/>
      <c r="E83" s="15"/>
      <c r="F83" s="14"/>
      <c r="G83" s="14"/>
      <c r="H83" s="14"/>
      <c r="I83" s="15"/>
      <c r="J83" s="15"/>
      <c r="K83" s="15"/>
      <c r="L83" s="15"/>
      <c r="M83" s="16"/>
      <c r="N83" s="15"/>
      <c r="O83" s="15"/>
      <c r="P83" s="15"/>
      <c r="Q83" s="15"/>
      <c r="R83" s="15"/>
      <c r="S83" s="18"/>
      <c r="T83" s="13"/>
      <c r="U83" s="19"/>
      <c r="V83" s="1"/>
      <c r="W83" s="13"/>
      <c r="X83" s="13"/>
      <c r="Y83" s="13"/>
      <c r="Z83" s="13"/>
      <c r="AA83" s="13"/>
      <c r="AB83" s="13"/>
      <c r="AC83" s="13"/>
      <c r="AD83" s="13"/>
      <c r="AE83" s="20"/>
      <c r="AF83" s="20"/>
      <c r="AG83" s="20"/>
    </row>
    <row r="84" spans="1:33" ht="15.75" customHeight="1" x14ac:dyDescent="0.2">
      <c r="A84" s="13"/>
      <c r="B84" s="13"/>
      <c r="C84" s="24"/>
      <c r="D84" s="15"/>
      <c r="E84" s="15"/>
      <c r="F84" s="14"/>
      <c r="G84" s="14"/>
      <c r="H84" s="14"/>
      <c r="I84" s="15"/>
      <c r="J84" s="15"/>
      <c r="K84" s="15"/>
      <c r="L84" s="15"/>
      <c r="M84" s="16"/>
      <c r="N84" s="15"/>
      <c r="O84" s="15"/>
      <c r="P84" s="15"/>
      <c r="Q84" s="15"/>
      <c r="R84" s="15"/>
      <c r="S84" s="18"/>
      <c r="T84" s="13"/>
      <c r="U84" s="19"/>
      <c r="V84" s="1"/>
      <c r="W84" s="13"/>
      <c r="X84" s="13"/>
      <c r="Y84" s="13"/>
      <c r="Z84" s="13"/>
      <c r="AA84" s="13"/>
      <c r="AB84" s="13"/>
      <c r="AC84" s="13"/>
      <c r="AD84" s="13"/>
      <c r="AE84" s="20"/>
      <c r="AF84" s="20"/>
      <c r="AG84" s="20"/>
    </row>
    <row r="85" spans="1:33" ht="15.75" customHeight="1" x14ac:dyDescent="0.2">
      <c r="A85" s="13"/>
      <c r="B85" s="13"/>
      <c r="C85" s="24"/>
      <c r="D85" s="15"/>
      <c r="E85" s="15"/>
      <c r="F85" s="14"/>
      <c r="G85" s="14"/>
      <c r="H85" s="14"/>
      <c r="I85" s="15"/>
      <c r="J85" s="15"/>
      <c r="K85" s="15"/>
      <c r="L85" s="15"/>
      <c r="M85" s="16"/>
      <c r="N85" s="15"/>
      <c r="O85" s="15"/>
      <c r="P85" s="15"/>
      <c r="Q85" s="15"/>
      <c r="R85" s="15"/>
      <c r="S85" s="18"/>
      <c r="T85" s="13"/>
      <c r="U85" s="19"/>
      <c r="V85" s="1"/>
      <c r="W85" s="13"/>
      <c r="X85" s="13"/>
      <c r="Y85" s="13"/>
      <c r="Z85" s="13"/>
      <c r="AA85" s="13"/>
      <c r="AB85" s="13"/>
      <c r="AC85" s="13"/>
      <c r="AD85" s="13"/>
      <c r="AE85" s="20"/>
      <c r="AF85" s="20"/>
      <c r="AG85" s="20"/>
    </row>
    <row r="86" spans="1:33" ht="15.75" customHeight="1" x14ac:dyDescent="0.2">
      <c r="A86" s="13"/>
      <c r="B86" s="13"/>
      <c r="C86" s="24"/>
      <c r="D86" s="15"/>
      <c r="E86" s="15"/>
      <c r="F86" s="14"/>
      <c r="G86" s="14"/>
      <c r="H86" s="14"/>
      <c r="I86" s="15"/>
      <c r="J86" s="15"/>
      <c r="K86" s="15"/>
      <c r="L86" s="15"/>
      <c r="M86" s="16"/>
      <c r="N86" s="15"/>
      <c r="O86" s="15"/>
      <c r="P86" s="15"/>
      <c r="Q86" s="15"/>
      <c r="R86" s="15"/>
      <c r="S86" s="18"/>
      <c r="T86" s="13"/>
      <c r="U86" s="19"/>
      <c r="V86" s="1"/>
      <c r="W86" s="13"/>
      <c r="X86" s="13"/>
      <c r="Y86" s="13"/>
      <c r="Z86" s="13"/>
      <c r="AA86" s="13"/>
      <c r="AB86" s="13"/>
      <c r="AC86" s="13"/>
      <c r="AD86" s="13"/>
      <c r="AE86" s="20"/>
      <c r="AF86" s="20"/>
      <c r="AG86" s="20"/>
    </row>
    <row r="87" spans="1:33" ht="15.75" customHeight="1" x14ac:dyDescent="0.2">
      <c r="A87" s="13"/>
      <c r="B87" s="13"/>
      <c r="C87" s="24"/>
      <c r="D87" s="15"/>
      <c r="E87" s="15"/>
      <c r="F87" s="14"/>
      <c r="G87" s="14"/>
      <c r="H87" s="14"/>
      <c r="I87" s="15"/>
      <c r="J87" s="15"/>
      <c r="K87" s="15"/>
      <c r="L87" s="15"/>
      <c r="M87" s="16"/>
      <c r="N87" s="15"/>
      <c r="O87" s="15"/>
      <c r="P87" s="15"/>
      <c r="Q87" s="15"/>
      <c r="R87" s="15"/>
      <c r="S87" s="18"/>
      <c r="T87" s="13"/>
      <c r="U87" s="19"/>
      <c r="V87" s="1"/>
      <c r="W87" s="13"/>
      <c r="X87" s="13"/>
      <c r="Y87" s="13"/>
      <c r="Z87" s="13"/>
      <c r="AA87" s="13"/>
      <c r="AB87" s="13"/>
      <c r="AC87" s="13"/>
      <c r="AD87" s="13"/>
      <c r="AE87" s="20"/>
      <c r="AF87" s="20"/>
      <c r="AG87" s="20"/>
    </row>
    <row r="88" spans="1:33" ht="15.75" customHeight="1" x14ac:dyDescent="0.2">
      <c r="A88" s="13"/>
      <c r="B88" s="13"/>
      <c r="C88" s="24"/>
      <c r="D88" s="15"/>
      <c r="E88" s="15"/>
      <c r="F88" s="14"/>
      <c r="G88" s="14"/>
      <c r="H88" s="14"/>
      <c r="I88" s="15"/>
      <c r="J88" s="15"/>
      <c r="K88" s="15"/>
      <c r="L88" s="15"/>
      <c r="M88" s="16"/>
      <c r="N88" s="15"/>
      <c r="O88" s="15"/>
      <c r="P88" s="15"/>
      <c r="Q88" s="15"/>
      <c r="R88" s="15"/>
      <c r="S88" s="18"/>
      <c r="T88" s="13"/>
      <c r="U88" s="19"/>
      <c r="V88" s="1"/>
      <c r="W88" s="13"/>
      <c r="X88" s="13"/>
      <c r="Y88" s="13"/>
      <c r="Z88" s="13"/>
      <c r="AA88" s="13"/>
      <c r="AB88" s="13"/>
      <c r="AC88" s="13"/>
      <c r="AD88" s="13"/>
      <c r="AE88" s="20"/>
      <c r="AF88" s="20"/>
      <c r="AG88" s="20"/>
    </row>
    <row r="89" spans="1:33" ht="15.75" customHeight="1" x14ac:dyDescent="0.2">
      <c r="A89" s="13"/>
      <c r="B89" s="13"/>
      <c r="C89" s="24"/>
      <c r="D89" s="15"/>
      <c r="E89" s="15"/>
      <c r="F89" s="14"/>
      <c r="G89" s="14"/>
      <c r="H89" s="14"/>
      <c r="I89" s="15"/>
      <c r="J89" s="15"/>
      <c r="K89" s="15"/>
      <c r="L89" s="15"/>
      <c r="M89" s="16"/>
      <c r="N89" s="15"/>
      <c r="O89" s="15"/>
      <c r="P89" s="15"/>
      <c r="Q89" s="15"/>
      <c r="R89" s="15"/>
      <c r="S89" s="18"/>
      <c r="T89" s="13"/>
      <c r="U89" s="19"/>
      <c r="V89" s="1"/>
      <c r="W89" s="13"/>
      <c r="X89" s="13"/>
      <c r="Y89" s="13"/>
      <c r="Z89" s="13"/>
      <c r="AA89" s="13"/>
      <c r="AB89" s="13"/>
      <c r="AC89" s="13"/>
      <c r="AD89" s="13"/>
      <c r="AE89" s="20"/>
      <c r="AF89" s="20"/>
      <c r="AG89" s="20"/>
    </row>
    <row r="90" spans="1:33" ht="15.75" customHeight="1" x14ac:dyDescent="0.2">
      <c r="A90" s="13"/>
      <c r="B90" s="13"/>
      <c r="C90" s="24"/>
      <c r="D90" s="15"/>
      <c r="E90" s="15"/>
      <c r="F90" s="14"/>
      <c r="G90" s="14"/>
      <c r="H90" s="14"/>
      <c r="I90" s="15"/>
      <c r="J90" s="15"/>
      <c r="K90" s="15"/>
      <c r="L90" s="15"/>
      <c r="M90" s="16"/>
      <c r="N90" s="15"/>
      <c r="O90" s="15"/>
      <c r="P90" s="15"/>
      <c r="Q90" s="15"/>
      <c r="R90" s="15"/>
      <c r="S90" s="18"/>
      <c r="T90" s="13"/>
      <c r="U90" s="19"/>
      <c r="V90" s="1"/>
      <c r="W90" s="13"/>
      <c r="X90" s="13"/>
      <c r="Y90" s="13"/>
      <c r="Z90" s="13"/>
      <c r="AA90" s="13"/>
      <c r="AB90" s="13"/>
      <c r="AC90" s="13"/>
      <c r="AD90" s="13"/>
      <c r="AE90" s="20"/>
      <c r="AF90" s="20"/>
      <c r="AG90" s="20"/>
    </row>
    <row r="91" spans="1:33" ht="15.75" customHeight="1" x14ac:dyDescent="0.2">
      <c r="A91" s="13"/>
      <c r="B91" s="13"/>
      <c r="C91" s="24"/>
      <c r="D91" s="15"/>
      <c r="E91" s="15"/>
      <c r="F91" s="14"/>
      <c r="G91" s="14"/>
      <c r="H91" s="14"/>
      <c r="I91" s="15"/>
      <c r="J91" s="15"/>
      <c r="K91" s="15"/>
      <c r="L91" s="15"/>
      <c r="M91" s="16"/>
      <c r="N91" s="15"/>
      <c r="O91" s="15"/>
      <c r="P91" s="15"/>
      <c r="Q91" s="15"/>
      <c r="R91" s="15"/>
      <c r="S91" s="18"/>
      <c r="T91" s="13"/>
      <c r="U91" s="19"/>
      <c r="V91" s="1"/>
      <c r="W91" s="13"/>
      <c r="X91" s="13"/>
      <c r="Y91" s="13"/>
      <c r="Z91" s="13"/>
      <c r="AA91" s="13"/>
      <c r="AB91" s="13"/>
      <c r="AC91" s="13"/>
      <c r="AD91" s="13"/>
      <c r="AE91" s="20"/>
      <c r="AF91" s="20"/>
      <c r="AG91" s="20"/>
    </row>
    <row r="92" spans="1:33" ht="15.75" customHeight="1" x14ac:dyDescent="0.2">
      <c r="A92" s="13"/>
      <c r="B92" s="13"/>
      <c r="C92" s="24"/>
      <c r="D92" s="15"/>
      <c r="E92" s="15"/>
      <c r="F92" s="14"/>
      <c r="G92" s="14"/>
      <c r="H92" s="14"/>
      <c r="I92" s="15"/>
      <c r="J92" s="15"/>
      <c r="K92" s="15"/>
      <c r="L92" s="15"/>
      <c r="M92" s="16"/>
      <c r="N92" s="15"/>
      <c r="O92" s="15"/>
      <c r="P92" s="15"/>
      <c r="Q92" s="15"/>
      <c r="R92" s="15"/>
      <c r="S92" s="18"/>
      <c r="T92" s="13"/>
      <c r="U92" s="19"/>
      <c r="V92" s="1"/>
      <c r="W92" s="13"/>
      <c r="X92" s="13"/>
      <c r="Y92" s="13"/>
      <c r="Z92" s="13"/>
      <c r="AA92" s="13"/>
      <c r="AB92" s="13"/>
      <c r="AC92" s="13"/>
      <c r="AD92" s="13"/>
      <c r="AE92" s="20"/>
      <c r="AF92" s="20"/>
      <c r="AG92" s="20"/>
    </row>
    <row r="93" spans="1:33" ht="15.75" customHeight="1" x14ac:dyDescent="0.2">
      <c r="A93" s="13"/>
      <c r="B93" s="13"/>
      <c r="C93" s="24"/>
      <c r="D93" s="15"/>
      <c r="E93" s="15"/>
      <c r="F93" s="14"/>
      <c r="G93" s="14"/>
      <c r="H93" s="14"/>
      <c r="I93" s="15"/>
      <c r="J93" s="15"/>
      <c r="K93" s="15"/>
      <c r="L93" s="15"/>
      <c r="M93" s="16"/>
      <c r="N93" s="15"/>
      <c r="O93" s="15"/>
      <c r="P93" s="15"/>
      <c r="Q93" s="15"/>
      <c r="R93" s="15"/>
      <c r="S93" s="18"/>
      <c r="T93" s="13"/>
      <c r="U93" s="19"/>
      <c r="V93" s="1"/>
      <c r="W93" s="13"/>
      <c r="X93" s="13"/>
      <c r="Y93" s="13"/>
      <c r="Z93" s="13"/>
      <c r="AA93" s="13"/>
      <c r="AB93" s="13"/>
      <c r="AC93" s="13"/>
      <c r="AD93" s="13"/>
      <c r="AE93" s="20"/>
      <c r="AF93" s="20"/>
      <c r="AG93" s="20"/>
    </row>
    <row r="94" spans="1:33" ht="15.75" customHeight="1" x14ac:dyDescent="0.2">
      <c r="A94" s="13"/>
      <c r="B94" s="13"/>
      <c r="C94" s="24"/>
      <c r="D94" s="15"/>
      <c r="E94" s="15"/>
      <c r="F94" s="14"/>
      <c r="G94" s="14"/>
      <c r="H94" s="14"/>
      <c r="I94" s="15"/>
      <c r="J94" s="15"/>
      <c r="K94" s="15"/>
      <c r="L94" s="15"/>
      <c r="M94" s="16"/>
      <c r="N94" s="15"/>
      <c r="O94" s="15"/>
      <c r="P94" s="15"/>
      <c r="Q94" s="15"/>
      <c r="R94" s="15"/>
      <c r="S94" s="18"/>
      <c r="T94" s="13"/>
      <c r="U94" s="19"/>
      <c r="V94" s="1"/>
      <c r="W94" s="13"/>
      <c r="X94" s="13"/>
      <c r="Y94" s="13"/>
      <c r="Z94" s="13"/>
      <c r="AA94" s="13"/>
      <c r="AB94" s="13"/>
      <c r="AC94" s="13"/>
      <c r="AD94" s="13"/>
      <c r="AE94" s="20"/>
      <c r="AF94" s="20"/>
      <c r="AG94" s="20"/>
    </row>
    <row r="95" spans="1:33" ht="15.75" customHeight="1" x14ac:dyDescent="0.2">
      <c r="A95" s="13"/>
      <c r="B95" s="13"/>
      <c r="C95" s="15"/>
      <c r="D95" s="15"/>
      <c r="E95" s="15"/>
      <c r="F95" s="14"/>
      <c r="G95" s="14"/>
      <c r="H95" s="15"/>
      <c r="I95" s="15"/>
      <c r="J95" s="15"/>
      <c r="K95" s="15"/>
      <c r="L95" s="15"/>
      <c r="M95" s="15"/>
      <c r="N95" s="15"/>
      <c r="O95" s="15"/>
      <c r="P95" s="15"/>
      <c r="Q95" s="22"/>
      <c r="R95" s="22"/>
      <c r="S95" s="18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20"/>
    </row>
    <row r="96" spans="1:33" ht="15.75" customHeight="1" x14ac:dyDescent="0.2">
      <c r="A96" s="13"/>
      <c r="B96" s="13"/>
      <c r="C96" s="15"/>
      <c r="D96" s="15"/>
      <c r="E96" s="15"/>
      <c r="F96" s="14"/>
      <c r="G96" s="14"/>
      <c r="H96" s="15"/>
      <c r="I96" s="15"/>
      <c r="J96" s="15"/>
      <c r="K96" s="15"/>
      <c r="L96" s="15"/>
      <c r="M96" s="15"/>
      <c r="N96" s="15"/>
      <c r="O96" s="15"/>
      <c r="P96" s="15"/>
      <c r="Q96" s="22"/>
      <c r="R96" s="22"/>
      <c r="S96" s="18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20"/>
    </row>
    <row r="97" spans="1:33" ht="15.75" customHeight="1" x14ac:dyDescent="0.2">
      <c r="A97" s="13"/>
      <c r="B97" s="13"/>
      <c r="C97" s="15"/>
      <c r="D97" s="15"/>
      <c r="E97" s="15"/>
      <c r="F97" s="14"/>
      <c r="G97" s="14"/>
      <c r="H97" s="15"/>
      <c r="I97" s="15"/>
      <c r="J97" s="15"/>
      <c r="K97" s="15"/>
      <c r="L97" s="15"/>
      <c r="M97" s="15"/>
      <c r="N97" s="15"/>
      <c r="O97" s="15"/>
      <c r="P97" s="15"/>
      <c r="Q97" s="22"/>
      <c r="R97" s="22"/>
      <c r="S97" s="18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20"/>
    </row>
    <row r="98" spans="1:33" ht="15.75" customHeight="1" x14ac:dyDescent="0.2">
      <c r="A98" s="13"/>
      <c r="B98" s="13"/>
      <c r="C98" s="15"/>
      <c r="D98" s="15"/>
      <c r="E98" s="15"/>
      <c r="F98" s="14"/>
      <c r="G98" s="14"/>
      <c r="H98" s="15"/>
      <c r="I98" s="15"/>
      <c r="J98" s="15"/>
      <c r="K98" s="15"/>
      <c r="L98" s="15"/>
      <c r="M98" s="15"/>
      <c r="N98" s="15"/>
      <c r="O98" s="15"/>
      <c r="P98" s="15"/>
      <c r="Q98" s="22"/>
      <c r="R98" s="22"/>
      <c r="S98" s="18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20"/>
    </row>
    <row r="99" spans="1:33" ht="15.75" customHeight="1" x14ac:dyDescent="0.2">
      <c r="A99" s="13"/>
      <c r="B99" s="13"/>
      <c r="C99" s="15"/>
      <c r="D99" s="15"/>
      <c r="E99" s="15"/>
      <c r="F99" s="14"/>
      <c r="G99" s="14"/>
      <c r="H99" s="15"/>
      <c r="I99" s="15"/>
      <c r="J99" s="15"/>
      <c r="K99" s="15"/>
      <c r="L99" s="15"/>
      <c r="M99" s="15"/>
      <c r="N99" s="15"/>
      <c r="O99" s="15"/>
      <c r="P99" s="15"/>
      <c r="Q99" s="22"/>
      <c r="R99" s="22"/>
      <c r="S99" s="18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20"/>
    </row>
    <row r="100" spans="1:33" ht="15.75" customHeight="1" x14ac:dyDescent="0.2">
      <c r="A100" s="13"/>
      <c r="B100" s="13"/>
      <c r="C100" s="15"/>
      <c r="D100" s="15"/>
      <c r="E100" s="15"/>
      <c r="F100" s="14"/>
      <c r="G100" s="14"/>
      <c r="H100" s="15"/>
      <c r="I100" s="15"/>
      <c r="J100" s="15"/>
      <c r="K100" s="15"/>
      <c r="L100" s="15"/>
      <c r="M100" s="15"/>
      <c r="N100" s="15"/>
      <c r="O100" s="15"/>
      <c r="P100" s="15"/>
      <c r="Q100" s="22"/>
      <c r="R100" s="22"/>
      <c r="S100" s="18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20"/>
    </row>
    <row r="101" spans="1:33" ht="15.75" customHeight="1" x14ac:dyDescent="0.2">
      <c r="A101" s="13"/>
      <c r="B101" s="13"/>
      <c r="C101" s="15"/>
      <c r="D101" s="15"/>
      <c r="E101" s="15"/>
      <c r="F101" s="14"/>
      <c r="G101" s="14"/>
      <c r="H101" s="15"/>
      <c r="I101" s="15"/>
      <c r="J101" s="15"/>
      <c r="K101" s="15"/>
      <c r="L101" s="15"/>
      <c r="M101" s="15"/>
      <c r="N101" s="15"/>
      <c r="O101" s="15"/>
      <c r="P101" s="15"/>
      <c r="Q101" s="22"/>
      <c r="R101" s="22"/>
      <c r="S101" s="18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20"/>
    </row>
    <row r="102" spans="1:33" ht="15.75" customHeight="1" x14ac:dyDescent="0.2">
      <c r="A102" s="13"/>
      <c r="B102" s="13"/>
      <c r="C102" s="15"/>
      <c r="D102" s="15"/>
      <c r="E102" s="15"/>
      <c r="F102" s="14"/>
      <c r="G102" s="14"/>
      <c r="H102" s="15"/>
      <c r="I102" s="15"/>
      <c r="J102" s="15"/>
      <c r="K102" s="15"/>
      <c r="L102" s="15"/>
      <c r="M102" s="15"/>
      <c r="N102" s="15"/>
      <c r="O102" s="15"/>
      <c r="P102" s="15"/>
      <c r="Q102" s="22"/>
      <c r="R102" s="22"/>
      <c r="S102" s="18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20"/>
    </row>
    <row r="103" spans="1:33" ht="15.75" customHeight="1" x14ac:dyDescent="0.2">
      <c r="A103" s="13"/>
      <c r="B103" s="13"/>
      <c r="C103" s="15"/>
      <c r="D103" s="15"/>
      <c r="E103" s="15"/>
      <c r="F103" s="14"/>
      <c r="G103" s="14"/>
      <c r="H103" s="15"/>
      <c r="I103" s="15"/>
      <c r="J103" s="15"/>
      <c r="K103" s="15"/>
      <c r="L103" s="15"/>
      <c r="M103" s="15"/>
      <c r="N103" s="15"/>
      <c r="O103" s="15"/>
      <c r="P103" s="15"/>
      <c r="Q103" s="22"/>
      <c r="R103" s="22"/>
      <c r="S103" s="18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20"/>
    </row>
    <row r="104" spans="1:33" ht="15.75" customHeight="1" x14ac:dyDescent="0.2">
      <c r="A104" s="13"/>
      <c r="B104" s="13"/>
      <c r="C104" s="15"/>
      <c r="D104" s="15"/>
      <c r="E104" s="15"/>
      <c r="F104" s="14"/>
      <c r="G104" s="14"/>
      <c r="H104" s="15"/>
      <c r="I104" s="15"/>
      <c r="J104" s="15"/>
      <c r="K104" s="15"/>
      <c r="L104" s="15"/>
      <c r="M104" s="15"/>
      <c r="N104" s="15"/>
      <c r="O104" s="15"/>
      <c r="P104" s="15"/>
      <c r="Q104" s="22"/>
      <c r="R104" s="22"/>
      <c r="S104" s="18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20"/>
    </row>
    <row r="105" spans="1:33" ht="15.75" customHeight="1" x14ac:dyDescent="0.2">
      <c r="A105" s="13"/>
      <c r="B105" s="13"/>
      <c r="C105" s="15"/>
      <c r="D105" s="15"/>
      <c r="E105" s="15"/>
      <c r="F105" s="14"/>
      <c r="G105" s="14"/>
      <c r="H105" s="15"/>
      <c r="I105" s="15"/>
      <c r="J105" s="15"/>
      <c r="K105" s="15"/>
      <c r="L105" s="15"/>
      <c r="M105" s="15"/>
      <c r="N105" s="15"/>
      <c r="O105" s="15"/>
      <c r="P105" s="15"/>
      <c r="Q105" s="22"/>
      <c r="R105" s="22"/>
      <c r="S105" s="18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20"/>
    </row>
    <row r="106" spans="1:33" ht="15.75" customHeight="1" x14ac:dyDescent="0.2">
      <c r="A106" s="13"/>
      <c r="B106" s="13"/>
      <c r="C106" s="15"/>
      <c r="D106" s="15"/>
      <c r="E106" s="15"/>
      <c r="F106" s="14"/>
      <c r="G106" s="14"/>
      <c r="H106" s="15"/>
      <c r="I106" s="15"/>
      <c r="J106" s="15"/>
      <c r="K106" s="15"/>
      <c r="L106" s="15"/>
      <c r="M106" s="15"/>
      <c r="N106" s="15"/>
      <c r="O106" s="15"/>
      <c r="P106" s="15"/>
      <c r="Q106" s="22"/>
      <c r="R106" s="22"/>
      <c r="S106" s="18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20"/>
    </row>
    <row r="107" spans="1:33" ht="15.75" customHeight="1" x14ac:dyDescent="0.2">
      <c r="A107" s="13"/>
      <c r="B107" s="13"/>
      <c r="C107" s="15"/>
      <c r="D107" s="15"/>
      <c r="E107" s="15"/>
      <c r="F107" s="14"/>
      <c r="G107" s="14"/>
      <c r="H107" s="15"/>
      <c r="I107" s="15"/>
      <c r="J107" s="15"/>
      <c r="K107" s="15"/>
      <c r="L107" s="15"/>
      <c r="M107" s="15"/>
      <c r="N107" s="15"/>
      <c r="O107" s="15"/>
      <c r="P107" s="15"/>
      <c r="Q107" s="22"/>
      <c r="R107" s="22"/>
      <c r="S107" s="18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20"/>
    </row>
    <row r="108" spans="1:33" ht="15.75" customHeight="1" x14ac:dyDescent="0.2">
      <c r="A108" s="13"/>
      <c r="B108" s="13"/>
      <c r="C108" s="15"/>
      <c r="D108" s="15"/>
      <c r="E108" s="15"/>
      <c r="F108" s="14"/>
      <c r="G108" s="14"/>
      <c r="H108" s="15"/>
      <c r="I108" s="15"/>
      <c r="J108" s="15"/>
      <c r="K108" s="15"/>
      <c r="L108" s="15"/>
      <c r="M108" s="15"/>
      <c r="N108" s="15"/>
      <c r="O108" s="15"/>
      <c r="P108" s="15"/>
      <c r="Q108" s="22"/>
      <c r="R108" s="22"/>
      <c r="S108" s="18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20"/>
    </row>
    <row r="109" spans="1:33" ht="15.75" customHeight="1" x14ac:dyDescent="0.2">
      <c r="A109" s="13"/>
      <c r="B109" s="13"/>
      <c r="C109" s="15"/>
      <c r="D109" s="15"/>
      <c r="E109" s="15"/>
      <c r="F109" s="14"/>
      <c r="G109" s="14"/>
      <c r="H109" s="15"/>
      <c r="I109" s="15"/>
      <c r="J109" s="15"/>
      <c r="K109" s="15"/>
      <c r="L109" s="15"/>
      <c r="M109" s="15"/>
      <c r="N109" s="15"/>
      <c r="O109" s="15"/>
      <c r="P109" s="15"/>
      <c r="Q109" s="22"/>
      <c r="R109" s="22"/>
      <c r="S109" s="18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20"/>
    </row>
    <row r="110" spans="1:33" ht="15.75" customHeight="1" x14ac:dyDescent="0.2">
      <c r="A110" s="13"/>
      <c r="B110" s="13"/>
      <c r="C110" s="15"/>
      <c r="D110" s="15"/>
      <c r="E110" s="15"/>
      <c r="F110" s="14"/>
      <c r="G110" s="14"/>
      <c r="H110" s="15"/>
      <c r="I110" s="15"/>
      <c r="J110" s="15"/>
      <c r="K110" s="15"/>
      <c r="L110" s="15"/>
      <c r="M110" s="15"/>
      <c r="N110" s="15"/>
      <c r="O110" s="15"/>
      <c r="P110" s="15"/>
      <c r="Q110" s="22"/>
      <c r="R110" s="22"/>
      <c r="S110" s="18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20"/>
    </row>
    <row r="111" spans="1:33" ht="15.75" customHeight="1" x14ac:dyDescent="0.2">
      <c r="A111" s="13"/>
      <c r="B111" s="13"/>
      <c r="C111" s="15"/>
      <c r="D111" s="15"/>
      <c r="E111" s="15"/>
      <c r="F111" s="14"/>
      <c r="G111" s="14"/>
      <c r="H111" s="15"/>
      <c r="I111" s="15"/>
      <c r="J111" s="15"/>
      <c r="K111" s="15"/>
      <c r="L111" s="15"/>
      <c r="M111" s="15"/>
      <c r="N111" s="15"/>
      <c r="O111" s="15"/>
      <c r="P111" s="15"/>
      <c r="Q111" s="22"/>
      <c r="R111" s="22"/>
      <c r="S111" s="18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20"/>
    </row>
    <row r="112" spans="1:33" ht="15.75" customHeight="1" x14ac:dyDescent="0.2">
      <c r="A112" s="13"/>
      <c r="B112" s="13"/>
      <c r="C112" s="15"/>
      <c r="D112" s="15"/>
      <c r="E112" s="15"/>
      <c r="F112" s="14"/>
      <c r="G112" s="14"/>
      <c r="H112" s="15"/>
      <c r="I112" s="15"/>
      <c r="J112" s="15"/>
      <c r="K112" s="15"/>
      <c r="L112" s="15"/>
      <c r="M112" s="15"/>
      <c r="N112" s="15"/>
      <c r="O112" s="15"/>
      <c r="P112" s="15"/>
      <c r="Q112" s="22"/>
      <c r="R112" s="22"/>
      <c r="S112" s="18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20"/>
    </row>
    <row r="113" spans="1:33" ht="15.75" customHeight="1" x14ac:dyDescent="0.2">
      <c r="A113" s="13"/>
      <c r="B113" s="13"/>
      <c r="C113" s="15"/>
      <c r="D113" s="15"/>
      <c r="E113" s="15"/>
      <c r="F113" s="14"/>
      <c r="G113" s="14"/>
      <c r="H113" s="15"/>
      <c r="I113" s="15"/>
      <c r="J113" s="15"/>
      <c r="K113" s="15"/>
      <c r="L113" s="15"/>
      <c r="M113" s="15"/>
      <c r="N113" s="15"/>
      <c r="O113" s="15"/>
      <c r="P113" s="15"/>
      <c r="Q113" s="22"/>
      <c r="R113" s="22"/>
      <c r="S113" s="18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20"/>
    </row>
    <row r="114" spans="1:33" ht="15.75" customHeight="1" x14ac:dyDescent="0.2">
      <c r="A114" s="13"/>
      <c r="B114" s="13"/>
      <c r="C114" s="22"/>
      <c r="D114" s="15"/>
      <c r="E114" s="15"/>
      <c r="F114" s="14"/>
      <c r="G114" s="14"/>
      <c r="H114" s="15"/>
      <c r="I114" s="15"/>
      <c r="J114" s="22"/>
      <c r="K114" s="22"/>
      <c r="L114" s="15"/>
      <c r="M114" s="15"/>
      <c r="N114" s="15"/>
      <c r="O114" s="15"/>
      <c r="P114" s="22"/>
      <c r="Q114" s="22"/>
      <c r="R114" s="22"/>
      <c r="S114" s="18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20"/>
    </row>
    <row r="115" spans="1:33" ht="15.75" customHeight="1" x14ac:dyDescent="0.2">
      <c r="A115" s="13"/>
      <c r="B115" s="13"/>
      <c r="C115" s="22"/>
      <c r="D115" s="15"/>
      <c r="E115" s="15"/>
      <c r="F115" s="14"/>
      <c r="G115" s="14"/>
      <c r="H115" s="15"/>
      <c r="I115" s="15"/>
      <c r="J115" s="22"/>
      <c r="K115" s="22"/>
      <c r="L115" s="15"/>
      <c r="M115" s="15"/>
      <c r="N115" s="15"/>
      <c r="O115" s="15"/>
      <c r="P115" s="22"/>
      <c r="Q115" s="22"/>
      <c r="R115" s="22"/>
      <c r="S115" s="18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20"/>
    </row>
    <row r="116" spans="1:33" ht="15.75" customHeight="1" x14ac:dyDescent="0.2">
      <c r="A116" s="13"/>
      <c r="B116" s="13"/>
      <c r="C116" s="22"/>
      <c r="D116" s="15"/>
      <c r="E116" s="15"/>
      <c r="F116" s="14"/>
      <c r="G116" s="14"/>
      <c r="H116" s="15"/>
      <c r="I116" s="15"/>
      <c r="J116" s="22"/>
      <c r="K116" s="22"/>
      <c r="L116" s="15"/>
      <c r="M116" s="15"/>
      <c r="N116" s="15"/>
      <c r="O116" s="15"/>
      <c r="P116" s="22"/>
      <c r="Q116" s="22"/>
      <c r="R116" s="22"/>
      <c r="S116" s="18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20"/>
    </row>
    <row r="117" spans="1:33" ht="15.75" customHeight="1" x14ac:dyDescent="0.2">
      <c r="A117" s="13"/>
      <c r="B117" s="13"/>
      <c r="C117" s="22"/>
      <c r="D117" s="15"/>
      <c r="E117" s="15"/>
      <c r="F117" s="14"/>
      <c r="G117" s="14"/>
      <c r="H117" s="15"/>
      <c r="I117" s="15"/>
      <c r="J117" s="22"/>
      <c r="K117" s="22"/>
      <c r="L117" s="15"/>
      <c r="M117" s="15"/>
      <c r="N117" s="15"/>
      <c r="O117" s="15"/>
      <c r="P117" s="22"/>
      <c r="Q117" s="22"/>
      <c r="R117" s="22"/>
      <c r="S117" s="18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20"/>
    </row>
    <row r="118" spans="1:33" ht="15.75" customHeight="1" x14ac:dyDescent="0.2">
      <c r="A118" s="13"/>
      <c r="B118" s="13"/>
      <c r="C118" s="22"/>
      <c r="D118" s="15"/>
      <c r="E118" s="15"/>
      <c r="F118" s="14"/>
      <c r="G118" s="14"/>
      <c r="H118" s="15"/>
      <c r="I118" s="15"/>
      <c r="J118" s="22"/>
      <c r="K118" s="22"/>
      <c r="L118" s="15"/>
      <c r="M118" s="15"/>
      <c r="N118" s="15"/>
      <c r="O118" s="15"/>
      <c r="P118" s="22"/>
      <c r="Q118" s="22"/>
      <c r="R118" s="22"/>
      <c r="S118" s="18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20"/>
    </row>
    <row r="119" spans="1:33" ht="15.75" customHeight="1" x14ac:dyDescent="0.2">
      <c r="A119" s="13"/>
      <c r="B119" s="13"/>
      <c r="C119" s="22"/>
      <c r="D119" s="15"/>
      <c r="E119" s="15"/>
      <c r="F119" s="14"/>
      <c r="G119" s="14"/>
      <c r="H119" s="15"/>
      <c r="I119" s="15"/>
      <c r="J119" s="22"/>
      <c r="K119" s="22"/>
      <c r="L119" s="15"/>
      <c r="M119" s="15"/>
      <c r="N119" s="15"/>
      <c r="O119" s="15"/>
      <c r="P119" s="22"/>
      <c r="Q119" s="22"/>
      <c r="R119" s="22"/>
      <c r="S119" s="18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20"/>
    </row>
    <row r="120" spans="1:33" ht="15.75" customHeight="1" x14ac:dyDescent="0.2">
      <c r="A120" s="13"/>
      <c r="B120" s="13"/>
      <c r="C120" s="22"/>
      <c r="D120" s="15"/>
      <c r="E120" s="15"/>
      <c r="F120" s="14"/>
      <c r="G120" s="14"/>
      <c r="H120" s="15"/>
      <c r="I120" s="15"/>
      <c r="J120" s="22"/>
      <c r="K120" s="22"/>
      <c r="L120" s="15"/>
      <c r="M120" s="15"/>
      <c r="N120" s="15"/>
      <c r="O120" s="15"/>
      <c r="P120" s="22"/>
      <c r="Q120" s="22"/>
      <c r="R120" s="22"/>
      <c r="S120" s="18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20"/>
    </row>
    <row r="121" spans="1:33" ht="15.75" customHeight="1" x14ac:dyDescent="0.2">
      <c r="A121" s="13"/>
      <c r="B121" s="13"/>
      <c r="C121" s="22"/>
      <c r="D121" s="15"/>
      <c r="E121" s="15"/>
      <c r="F121" s="14"/>
      <c r="G121" s="14"/>
      <c r="H121" s="15"/>
      <c r="I121" s="15"/>
      <c r="J121" s="22"/>
      <c r="K121" s="22"/>
      <c r="L121" s="15"/>
      <c r="M121" s="15"/>
      <c r="N121" s="15"/>
      <c r="O121" s="15"/>
      <c r="P121" s="22"/>
      <c r="Q121" s="22"/>
      <c r="R121" s="22"/>
      <c r="S121" s="18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20"/>
    </row>
    <row r="122" spans="1:33" ht="15.75" customHeight="1" x14ac:dyDescent="0.2">
      <c r="A122" s="13"/>
      <c r="B122" s="13"/>
      <c r="C122" s="22"/>
      <c r="D122" s="15"/>
      <c r="E122" s="15"/>
      <c r="F122" s="14"/>
      <c r="G122" s="14"/>
      <c r="H122" s="15"/>
      <c r="I122" s="15"/>
      <c r="J122" s="22"/>
      <c r="K122" s="22"/>
      <c r="L122" s="15"/>
      <c r="M122" s="15"/>
      <c r="N122" s="15"/>
      <c r="O122" s="15"/>
      <c r="P122" s="22"/>
      <c r="Q122" s="22"/>
      <c r="R122" s="22"/>
      <c r="S122" s="18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20"/>
    </row>
    <row r="123" spans="1:33" ht="15.75" customHeight="1" x14ac:dyDescent="0.2">
      <c r="A123" s="13"/>
      <c r="B123" s="13"/>
      <c r="C123" s="22"/>
      <c r="D123" s="15"/>
      <c r="E123" s="15"/>
      <c r="F123" s="14"/>
      <c r="G123" s="14"/>
      <c r="H123" s="15"/>
      <c r="I123" s="15"/>
      <c r="J123" s="22"/>
      <c r="K123" s="22"/>
      <c r="L123" s="15"/>
      <c r="M123" s="15"/>
      <c r="N123" s="15"/>
      <c r="O123" s="15"/>
      <c r="P123" s="22"/>
      <c r="Q123" s="22"/>
      <c r="R123" s="22"/>
      <c r="S123" s="18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20"/>
    </row>
    <row r="124" spans="1:33" ht="15.75" customHeight="1" x14ac:dyDescent="0.2">
      <c r="A124" s="13"/>
      <c r="B124" s="13"/>
      <c r="C124" s="22"/>
      <c r="D124" s="15"/>
      <c r="E124" s="15"/>
      <c r="F124" s="14"/>
      <c r="G124" s="14"/>
      <c r="H124" s="15"/>
      <c r="I124" s="15"/>
      <c r="J124" s="22"/>
      <c r="K124" s="22"/>
      <c r="L124" s="15"/>
      <c r="M124" s="15"/>
      <c r="N124" s="15"/>
      <c r="O124" s="15"/>
      <c r="P124" s="22"/>
      <c r="Q124" s="22"/>
      <c r="R124" s="22"/>
      <c r="S124" s="18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20"/>
    </row>
    <row r="125" spans="1:33" ht="15.75" customHeight="1" x14ac:dyDescent="0.2">
      <c r="A125" s="13"/>
      <c r="B125" s="13"/>
      <c r="C125" s="22"/>
      <c r="D125" s="15"/>
      <c r="E125" s="15"/>
      <c r="F125" s="14"/>
      <c r="G125" s="14"/>
      <c r="H125" s="15"/>
      <c r="I125" s="15"/>
      <c r="J125" s="22"/>
      <c r="K125" s="22"/>
      <c r="L125" s="15"/>
      <c r="M125" s="15"/>
      <c r="N125" s="15"/>
      <c r="O125" s="15"/>
      <c r="P125" s="22"/>
      <c r="Q125" s="22"/>
      <c r="R125" s="22"/>
      <c r="S125" s="18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20"/>
    </row>
    <row r="126" spans="1:33" ht="15.75" customHeight="1" x14ac:dyDescent="0.2">
      <c r="A126" s="13"/>
      <c r="B126" s="13"/>
      <c r="C126" s="22"/>
      <c r="D126" s="15"/>
      <c r="E126" s="15"/>
      <c r="F126" s="14"/>
      <c r="G126" s="14"/>
      <c r="H126" s="15"/>
      <c r="I126" s="15"/>
      <c r="J126" s="22"/>
      <c r="K126" s="22"/>
      <c r="L126" s="15"/>
      <c r="M126" s="15"/>
      <c r="N126" s="15"/>
      <c r="O126" s="15"/>
      <c r="P126" s="22"/>
      <c r="Q126" s="22"/>
      <c r="R126" s="22"/>
      <c r="S126" s="18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20"/>
    </row>
    <row r="127" spans="1:33" ht="15.75" customHeight="1" x14ac:dyDescent="0.2">
      <c r="A127" s="13"/>
      <c r="B127" s="13"/>
      <c r="C127" s="22"/>
      <c r="D127" s="15"/>
      <c r="E127" s="15"/>
      <c r="F127" s="14"/>
      <c r="G127" s="14"/>
      <c r="H127" s="15"/>
      <c r="I127" s="15"/>
      <c r="J127" s="22"/>
      <c r="K127" s="22"/>
      <c r="L127" s="15"/>
      <c r="M127" s="15"/>
      <c r="N127" s="15"/>
      <c r="O127" s="15"/>
      <c r="P127" s="22"/>
      <c r="Q127" s="22"/>
      <c r="R127" s="22"/>
      <c r="S127" s="18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20"/>
    </row>
    <row r="128" spans="1:33" ht="15.75" customHeight="1" x14ac:dyDescent="0.2">
      <c r="A128" s="13"/>
      <c r="B128" s="13"/>
      <c r="C128" s="22"/>
      <c r="D128" s="15"/>
      <c r="E128" s="15"/>
      <c r="F128" s="14"/>
      <c r="G128" s="14"/>
      <c r="H128" s="15"/>
      <c r="I128" s="15"/>
      <c r="J128" s="22"/>
      <c r="K128" s="22"/>
      <c r="L128" s="15"/>
      <c r="M128" s="15"/>
      <c r="N128" s="15"/>
      <c r="O128" s="15"/>
      <c r="P128" s="22"/>
      <c r="Q128" s="22"/>
      <c r="R128" s="22"/>
      <c r="S128" s="18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20"/>
    </row>
    <row r="129" spans="1:33" ht="15.75" customHeight="1" x14ac:dyDescent="0.2">
      <c r="A129" s="13"/>
      <c r="B129" s="13"/>
      <c r="C129" s="22"/>
      <c r="D129" s="15"/>
      <c r="E129" s="15"/>
      <c r="F129" s="14"/>
      <c r="G129" s="14"/>
      <c r="H129" s="15"/>
      <c r="I129" s="15"/>
      <c r="J129" s="22"/>
      <c r="K129" s="22"/>
      <c r="L129" s="15"/>
      <c r="M129" s="15"/>
      <c r="N129" s="15"/>
      <c r="O129" s="15"/>
      <c r="P129" s="22"/>
      <c r="Q129" s="22"/>
      <c r="R129" s="22"/>
      <c r="S129" s="18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20"/>
    </row>
    <row r="130" spans="1:33" ht="15.75" customHeight="1" x14ac:dyDescent="0.2">
      <c r="A130" s="13"/>
      <c r="B130" s="13"/>
      <c r="C130" s="22"/>
      <c r="D130" s="15"/>
      <c r="E130" s="15"/>
      <c r="F130" s="14"/>
      <c r="G130" s="14"/>
      <c r="H130" s="15"/>
      <c r="I130" s="15"/>
      <c r="J130" s="22"/>
      <c r="K130" s="22"/>
      <c r="L130" s="15"/>
      <c r="M130" s="15"/>
      <c r="N130" s="15"/>
      <c r="O130" s="15"/>
      <c r="P130" s="22"/>
      <c r="Q130" s="22"/>
      <c r="R130" s="22"/>
      <c r="S130" s="18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20"/>
    </row>
    <row r="131" spans="1:33" ht="15.75" customHeight="1" x14ac:dyDescent="0.2">
      <c r="A131" s="13"/>
      <c r="B131" s="13"/>
      <c r="C131" s="22"/>
      <c r="D131" s="15"/>
      <c r="E131" s="15"/>
      <c r="F131" s="14"/>
      <c r="G131" s="14"/>
      <c r="H131" s="15"/>
      <c r="I131" s="15"/>
      <c r="J131" s="22"/>
      <c r="K131" s="22"/>
      <c r="L131" s="15"/>
      <c r="M131" s="15"/>
      <c r="N131" s="15"/>
      <c r="O131" s="15"/>
      <c r="P131" s="22"/>
      <c r="Q131" s="22"/>
      <c r="R131" s="22"/>
      <c r="S131" s="18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20"/>
    </row>
    <row r="132" spans="1:33" ht="15.75" customHeight="1" x14ac:dyDescent="0.2">
      <c r="A132" s="13"/>
      <c r="B132" s="13"/>
      <c r="C132" s="22"/>
      <c r="D132" s="15"/>
      <c r="E132" s="15"/>
      <c r="F132" s="14"/>
      <c r="G132" s="14"/>
      <c r="H132" s="15"/>
      <c r="I132" s="15"/>
      <c r="J132" s="22"/>
      <c r="K132" s="22"/>
      <c r="L132" s="15"/>
      <c r="M132" s="15"/>
      <c r="N132" s="15"/>
      <c r="O132" s="15"/>
      <c r="P132" s="22"/>
      <c r="Q132" s="22"/>
      <c r="R132" s="22"/>
      <c r="S132" s="18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20"/>
    </row>
    <row r="133" spans="1:33" ht="15.75" customHeight="1" x14ac:dyDescent="0.2">
      <c r="A133" s="13"/>
      <c r="B133" s="13"/>
      <c r="C133" s="22"/>
      <c r="D133" s="15"/>
      <c r="E133" s="15"/>
      <c r="F133" s="14"/>
      <c r="G133" s="14"/>
      <c r="H133" s="15"/>
      <c r="I133" s="15"/>
      <c r="J133" s="22"/>
      <c r="K133" s="22"/>
      <c r="L133" s="15"/>
      <c r="M133" s="15"/>
      <c r="N133" s="15"/>
      <c r="O133" s="15"/>
      <c r="P133" s="22"/>
      <c r="Q133" s="22"/>
      <c r="R133" s="22"/>
      <c r="S133" s="18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20"/>
    </row>
    <row r="134" spans="1:33" ht="15.75" customHeight="1" x14ac:dyDescent="0.2">
      <c r="A134" s="13"/>
      <c r="B134" s="13"/>
      <c r="C134" s="22"/>
      <c r="D134" s="15"/>
      <c r="E134" s="15"/>
      <c r="F134" s="14"/>
      <c r="G134" s="14"/>
      <c r="H134" s="15"/>
      <c r="I134" s="15"/>
      <c r="J134" s="22"/>
      <c r="K134" s="22"/>
      <c r="L134" s="15"/>
      <c r="M134" s="15"/>
      <c r="N134" s="15"/>
      <c r="O134" s="15"/>
      <c r="P134" s="22"/>
      <c r="Q134" s="22"/>
      <c r="R134" s="22"/>
      <c r="S134" s="18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20"/>
    </row>
    <row r="135" spans="1:33" ht="15.75" customHeight="1" x14ac:dyDescent="0.2">
      <c r="A135" s="13"/>
      <c r="B135" s="13"/>
      <c r="C135" s="22"/>
      <c r="D135" s="15"/>
      <c r="E135" s="15"/>
      <c r="F135" s="14"/>
      <c r="G135" s="14"/>
      <c r="H135" s="15"/>
      <c r="I135" s="15"/>
      <c r="J135" s="22"/>
      <c r="K135" s="22"/>
      <c r="L135" s="15"/>
      <c r="M135" s="15"/>
      <c r="N135" s="15"/>
      <c r="O135" s="15"/>
      <c r="P135" s="22"/>
      <c r="Q135" s="22"/>
      <c r="R135" s="22"/>
      <c r="S135" s="18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20"/>
    </row>
    <row r="136" spans="1:33" ht="15.75" customHeight="1" x14ac:dyDescent="0.2">
      <c r="A136" s="13"/>
      <c r="B136" s="13"/>
      <c r="C136" s="22"/>
      <c r="D136" s="15"/>
      <c r="E136" s="15"/>
      <c r="F136" s="14"/>
      <c r="G136" s="14"/>
      <c r="H136" s="15"/>
      <c r="I136" s="15"/>
      <c r="J136" s="22"/>
      <c r="K136" s="22"/>
      <c r="L136" s="15"/>
      <c r="M136" s="15"/>
      <c r="N136" s="15"/>
      <c r="O136" s="15"/>
      <c r="P136" s="22"/>
      <c r="Q136" s="22"/>
      <c r="R136" s="22"/>
      <c r="S136" s="18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20"/>
    </row>
    <row r="137" spans="1:33" ht="15.75" customHeight="1" x14ac:dyDescent="0.2">
      <c r="A137" s="13"/>
      <c r="B137" s="13"/>
      <c r="C137" s="22"/>
      <c r="D137" s="15"/>
      <c r="E137" s="15"/>
      <c r="F137" s="14"/>
      <c r="G137" s="14"/>
      <c r="H137" s="15"/>
      <c r="I137" s="15"/>
      <c r="J137" s="22"/>
      <c r="K137" s="22"/>
      <c r="L137" s="15"/>
      <c r="M137" s="15"/>
      <c r="N137" s="15"/>
      <c r="O137" s="15"/>
      <c r="P137" s="22"/>
      <c r="Q137" s="22"/>
      <c r="R137" s="22"/>
      <c r="S137" s="18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20"/>
    </row>
    <row r="138" spans="1:33" ht="15.75" customHeight="1" x14ac:dyDescent="0.2">
      <c r="A138" s="13"/>
      <c r="B138" s="13"/>
      <c r="C138" s="22"/>
      <c r="D138" s="15"/>
      <c r="E138" s="15"/>
      <c r="F138" s="14"/>
      <c r="G138" s="14"/>
      <c r="H138" s="15"/>
      <c r="I138" s="15"/>
      <c r="J138" s="22"/>
      <c r="K138" s="22"/>
      <c r="L138" s="15"/>
      <c r="M138" s="15"/>
      <c r="N138" s="15"/>
      <c r="O138" s="15"/>
      <c r="P138" s="22"/>
      <c r="Q138" s="22"/>
      <c r="R138" s="22"/>
      <c r="S138" s="18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20"/>
    </row>
    <row r="139" spans="1:33" ht="15.75" customHeight="1" x14ac:dyDescent="0.2">
      <c r="A139" s="13"/>
      <c r="B139" s="13"/>
      <c r="C139" s="22"/>
      <c r="D139" s="15"/>
      <c r="E139" s="15"/>
      <c r="F139" s="14"/>
      <c r="G139" s="14"/>
      <c r="H139" s="15"/>
      <c r="I139" s="15"/>
      <c r="J139" s="22"/>
      <c r="K139" s="22"/>
      <c r="L139" s="15"/>
      <c r="M139" s="15"/>
      <c r="N139" s="15"/>
      <c r="O139" s="15"/>
      <c r="P139" s="22"/>
      <c r="Q139" s="22"/>
      <c r="R139" s="22"/>
      <c r="S139" s="18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20"/>
    </row>
    <row r="140" spans="1:33" ht="15.75" customHeight="1" x14ac:dyDescent="0.2">
      <c r="A140" s="13"/>
      <c r="B140" s="13"/>
      <c r="C140" s="22"/>
      <c r="D140" s="15"/>
      <c r="E140" s="15"/>
      <c r="F140" s="14"/>
      <c r="G140" s="14"/>
      <c r="H140" s="15"/>
      <c r="I140" s="15"/>
      <c r="J140" s="22"/>
      <c r="K140" s="22"/>
      <c r="L140" s="15"/>
      <c r="M140" s="15"/>
      <c r="N140" s="15"/>
      <c r="O140" s="15"/>
      <c r="P140" s="22"/>
      <c r="Q140" s="22"/>
      <c r="R140" s="22"/>
      <c r="S140" s="18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20"/>
    </row>
    <row r="141" spans="1:33" ht="15.75" customHeight="1" x14ac:dyDescent="0.2">
      <c r="A141" s="13"/>
      <c r="B141" s="13"/>
      <c r="C141" s="22"/>
      <c r="D141" s="15"/>
      <c r="E141" s="15"/>
      <c r="F141" s="14"/>
      <c r="G141" s="14"/>
      <c r="H141" s="15"/>
      <c r="I141" s="15"/>
      <c r="J141" s="22"/>
      <c r="K141" s="22"/>
      <c r="L141" s="15"/>
      <c r="M141" s="15"/>
      <c r="N141" s="15"/>
      <c r="O141" s="15"/>
      <c r="P141" s="22"/>
      <c r="Q141" s="22"/>
      <c r="R141" s="22"/>
      <c r="S141" s="18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20"/>
    </row>
    <row r="142" spans="1:33" ht="15.75" customHeight="1" x14ac:dyDescent="0.2">
      <c r="A142" s="13"/>
      <c r="B142" s="13"/>
      <c r="C142" s="22"/>
      <c r="D142" s="15"/>
      <c r="E142" s="15"/>
      <c r="F142" s="14"/>
      <c r="G142" s="14"/>
      <c r="H142" s="15"/>
      <c r="I142" s="15"/>
      <c r="J142" s="22"/>
      <c r="K142" s="22"/>
      <c r="L142" s="15"/>
      <c r="M142" s="15"/>
      <c r="N142" s="15"/>
      <c r="O142" s="15"/>
      <c r="P142" s="22"/>
      <c r="Q142" s="22"/>
      <c r="R142" s="22"/>
      <c r="S142" s="18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20"/>
    </row>
    <row r="143" spans="1:33" ht="15.75" customHeight="1" x14ac:dyDescent="0.2">
      <c r="A143" s="13"/>
      <c r="B143" s="13"/>
      <c r="C143" s="22"/>
      <c r="D143" s="15"/>
      <c r="E143" s="15"/>
      <c r="F143" s="14"/>
      <c r="G143" s="14"/>
      <c r="H143" s="15"/>
      <c r="I143" s="15"/>
      <c r="J143" s="22"/>
      <c r="K143" s="22"/>
      <c r="L143" s="15"/>
      <c r="M143" s="15"/>
      <c r="N143" s="15"/>
      <c r="O143" s="15"/>
      <c r="P143" s="22"/>
      <c r="Q143" s="22"/>
      <c r="R143" s="22"/>
      <c r="S143" s="18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20"/>
    </row>
    <row r="144" spans="1:33" ht="15.75" customHeight="1" x14ac:dyDescent="0.2">
      <c r="A144" s="13"/>
      <c r="B144" s="13"/>
      <c r="C144" s="22"/>
      <c r="D144" s="15"/>
      <c r="E144" s="15"/>
      <c r="F144" s="14"/>
      <c r="G144" s="14"/>
      <c r="H144" s="15"/>
      <c r="I144" s="15"/>
      <c r="J144" s="22"/>
      <c r="K144" s="22"/>
      <c r="L144" s="15"/>
      <c r="M144" s="15"/>
      <c r="N144" s="15"/>
      <c r="O144" s="15"/>
      <c r="P144" s="22"/>
      <c r="Q144" s="22"/>
      <c r="R144" s="22"/>
      <c r="S144" s="18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20"/>
    </row>
    <row r="145" spans="1:33" ht="15.75" customHeight="1" x14ac:dyDescent="0.2">
      <c r="A145" s="13"/>
      <c r="B145" s="13"/>
      <c r="C145" s="22"/>
      <c r="D145" s="15"/>
      <c r="E145" s="15"/>
      <c r="F145" s="14"/>
      <c r="G145" s="14"/>
      <c r="H145" s="15"/>
      <c r="I145" s="15"/>
      <c r="J145" s="22"/>
      <c r="K145" s="22"/>
      <c r="L145" s="15"/>
      <c r="M145" s="15"/>
      <c r="N145" s="15"/>
      <c r="O145" s="15"/>
      <c r="P145" s="22"/>
      <c r="Q145" s="22"/>
      <c r="R145" s="22"/>
      <c r="S145" s="18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20"/>
    </row>
    <row r="146" spans="1:33" ht="15.75" customHeight="1" x14ac:dyDescent="0.2">
      <c r="A146" s="13"/>
      <c r="B146" s="13"/>
      <c r="C146" s="22"/>
      <c r="D146" s="15"/>
      <c r="E146" s="15"/>
      <c r="F146" s="14"/>
      <c r="G146" s="14"/>
      <c r="H146" s="15"/>
      <c r="I146" s="15"/>
      <c r="J146" s="22"/>
      <c r="K146" s="22"/>
      <c r="L146" s="15"/>
      <c r="M146" s="15"/>
      <c r="N146" s="15"/>
      <c r="O146" s="15"/>
      <c r="P146" s="22"/>
      <c r="Q146" s="22"/>
      <c r="R146" s="22"/>
      <c r="S146" s="18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20"/>
    </row>
    <row r="147" spans="1:33" ht="15.75" customHeight="1" x14ac:dyDescent="0.2">
      <c r="A147" s="13"/>
      <c r="B147" s="13"/>
      <c r="C147" s="22"/>
      <c r="D147" s="15"/>
      <c r="E147" s="15"/>
      <c r="F147" s="14"/>
      <c r="G147" s="14"/>
      <c r="H147" s="15"/>
      <c r="I147" s="15"/>
      <c r="J147" s="22"/>
      <c r="K147" s="22"/>
      <c r="L147" s="15"/>
      <c r="M147" s="15"/>
      <c r="N147" s="15"/>
      <c r="O147" s="15"/>
      <c r="P147" s="22"/>
      <c r="Q147" s="22"/>
      <c r="R147" s="22"/>
      <c r="S147" s="18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20"/>
    </row>
    <row r="148" spans="1:33" ht="15.75" customHeight="1" x14ac:dyDescent="0.2">
      <c r="A148" s="13"/>
      <c r="B148" s="13"/>
      <c r="C148" s="22"/>
      <c r="D148" s="15"/>
      <c r="E148" s="15"/>
      <c r="F148" s="14"/>
      <c r="G148" s="14"/>
      <c r="H148" s="15"/>
      <c r="I148" s="15"/>
      <c r="J148" s="22"/>
      <c r="K148" s="22"/>
      <c r="L148" s="15"/>
      <c r="M148" s="15"/>
      <c r="N148" s="15"/>
      <c r="O148" s="15"/>
      <c r="P148" s="22"/>
      <c r="Q148" s="22"/>
      <c r="R148" s="22"/>
      <c r="S148" s="18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20"/>
    </row>
    <row r="149" spans="1:33" ht="15.75" customHeight="1" x14ac:dyDescent="0.2">
      <c r="A149" s="13"/>
      <c r="B149" s="13"/>
      <c r="C149" s="22"/>
      <c r="D149" s="15"/>
      <c r="E149" s="15"/>
      <c r="F149" s="14"/>
      <c r="G149" s="14"/>
      <c r="H149" s="15"/>
      <c r="I149" s="15"/>
      <c r="J149" s="22"/>
      <c r="K149" s="22"/>
      <c r="L149" s="15"/>
      <c r="M149" s="15"/>
      <c r="N149" s="15"/>
      <c r="O149" s="15"/>
      <c r="P149" s="22"/>
      <c r="Q149" s="22"/>
      <c r="R149" s="22"/>
      <c r="S149" s="18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20"/>
    </row>
    <row r="150" spans="1:33" ht="15.75" customHeight="1" x14ac:dyDescent="0.2">
      <c r="A150" s="13"/>
      <c r="B150" s="13"/>
      <c r="C150" s="22"/>
      <c r="D150" s="15"/>
      <c r="E150" s="15"/>
      <c r="F150" s="14"/>
      <c r="G150" s="14"/>
      <c r="H150" s="15"/>
      <c r="I150" s="15"/>
      <c r="J150" s="22"/>
      <c r="K150" s="22"/>
      <c r="L150" s="15"/>
      <c r="M150" s="15"/>
      <c r="N150" s="15"/>
      <c r="O150" s="15"/>
      <c r="P150" s="22"/>
      <c r="Q150" s="22"/>
      <c r="R150" s="22"/>
      <c r="S150" s="18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20"/>
    </row>
    <row r="151" spans="1:33" ht="15.75" customHeight="1" x14ac:dyDescent="0.2">
      <c r="A151" s="13"/>
      <c r="B151" s="13"/>
      <c r="C151" s="22"/>
      <c r="D151" s="15"/>
      <c r="E151" s="15"/>
      <c r="F151" s="14"/>
      <c r="G151" s="14"/>
      <c r="H151" s="15"/>
      <c r="I151" s="15"/>
      <c r="J151" s="22"/>
      <c r="K151" s="22"/>
      <c r="L151" s="15"/>
      <c r="M151" s="15"/>
      <c r="N151" s="15"/>
      <c r="O151" s="15"/>
      <c r="P151" s="22"/>
      <c r="Q151" s="22"/>
      <c r="R151" s="22"/>
      <c r="S151" s="18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20"/>
    </row>
    <row r="152" spans="1:33" ht="15.75" customHeight="1" x14ac:dyDescent="0.2">
      <c r="A152" s="13"/>
      <c r="B152" s="13"/>
      <c r="C152" s="22"/>
      <c r="D152" s="15"/>
      <c r="E152" s="15"/>
      <c r="F152" s="14"/>
      <c r="G152" s="14"/>
      <c r="H152" s="15"/>
      <c r="I152" s="15"/>
      <c r="J152" s="22"/>
      <c r="K152" s="22"/>
      <c r="L152" s="15"/>
      <c r="M152" s="15"/>
      <c r="N152" s="15"/>
      <c r="O152" s="15"/>
      <c r="P152" s="22"/>
      <c r="Q152" s="22"/>
      <c r="R152" s="22"/>
      <c r="S152" s="18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20"/>
    </row>
    <row r="153" spans="1:33" ht="15.75" customHeight="1" x14ac:dyDescent="0.2">
      <c r="A153" s="13"/>
      <c r="B153" s="13"/>
      <c r="C153" s="22"/>
      <c r="D153" s="15"/>
      <c r="E153" s="15"/>
      <c r="F153" s="14"/>
      <c r="G153" s="14"/>
      <c r="H153" s="15"/>
      <c r="I153" s="15"/>
      <c r="J153" s="22"/>
      <c r="K153" s="22"/>
      <c r="L153" s="15"/>
      <c r="M153" s="15"/>
      <c r="N153" s="15"/>
      <c r="O153" s="15"/>
      <c r="P153" s="22"/>
      <c r="Q153" s="22"/>
      <c r="R153" s="22"/>
      <c r="S153" s="18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20"/>
    </row>
    <row r="154" spans="1:33" ht="15.75" customHeight="1" x14ac:dyDescent="0.2">
      <c r="A154" s="13"/>
      <c r="B154" s="13"/>
      <c r="C154" s="22"/>
      <c r="D154" s="15"/>
      <c r="E154" s="15"/>
      <c r="F154" s="14"/>
      <c r="G154" s="14"/>
      <c r="H154" s="15"/>
      <c r="I154" s="15"/>
      <c r="J154" s="22"/>
      <c r="K154" s="22"/>
      <c r="L154" s="15"/>
      <c r="M154" s="15"/>
      <c r="N154" s="15"/>
      <c r="O154" s="15"/>
      <c r="P154" s="22"/>
      <c r="Q154" s="22"/>
      <c r="R154" s="22"/>
      <c r="S154" s="18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20"/>
    </row>
    <row r="155" spans="1:33" ht="15.75" customHeight="1" x14ac:dyDescent="0.2">
      <c r="A155" s="13"/>
      <c r="B155" s="13"/>
      <c r="C155" s="22"/>
      <c r="D155" s="15"/>
      <c r="E155" s="15"/>
      <c r="F155" s="14"/>
      <c r="G155" s="14"/>
      <c r="H155" s="15"/>
      <c r="I155" s="15"/>
      <c r="J155" s="22"/>
      <c r="K155" s="22"/>
      <c r="L155" s="15"/>
      <c r="M155" s="15"/>
      <c r="N155" s="15"/>
      <c r="O155" s="15"/>
      <c r="P155" s="22"/>
      <c r="Q155" s="22"/>
      <c r="R155" s="22"/>
      <c r="S155" s="18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20"/>
    </row>
    <row r="156" spans="1:33" ht="15.75" customHeight="1" x14ac:dyDescent="0.2">
      <c r="A156" s="13"/>
      <c r="B156" s="13"/>
      <c r="C156" s="22"/>
      <c r="D156" s="15"/>
      <c r="E156" s="15"/>
      <c r="F156" s="14"/>
      <c r="G156" s="14"/>
      <c r="H156" s="15"/>
      <c r="I156" s="15"/>
      <c r="J156" s="22"/>
      <c r="K156" s="22"/>
      <c r="L156" s="15"/>
      <c r="M156" s="15"/>
      <c r="N156" s="15"/>
      <c r="O156" s="15"/>
      <c r="P156" s="22"/>
      <c r="Q156" s="22"/>
      <c r="R156" s="22"/>
      <c r="S156" s="18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20"/>
    </row>
    <row r="157" spans="1:33" ht="15.75" customHeight="1" x14ac:dyDescent="0.2">
      <c r="A157" s="13"/>
      <c r="B157" s="13"/>
      <c r="C157" s="22"/>
      <c r="D157" s="15"/>
      <c r="E157" s="15"/>
      <c r="F157" s="14"/>
      <c r="G157" s="14"/>
      <c r="H157" s="15"/>
      <c r="I157" s="15"/>
      <c r="J157" s="22"/>
      <c r="K157" s="22"/>
      <c r="L157" s="15"/>
      <c r="M157" s="15"/>
      <c r="N157" s="15"/>
      <c r="O157" s="15"/>
      <c r="P157" s="22"/>
      <c r="Q157" s="22"/>
      <c r="R157" s="22"/>
      <c r="S157" s="18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20"/>
    </row>
    <row r="158" spans="1:33" ht="15.75" customHeight="1" x14ac:dyDescent="0.2">
      <c r="A158" s="13"/>
      <c r="B158" s="13"/>
      <c r="C158" s="22"/>
      <c r="D158" s="15"/>
      <c r="E158" s="15"/>
      <c r="F158" s="14"/>
      <c r="G158" s="14"/>
      <c r="H158" s="15"/>
      <c r="I158" s="15"/>
      <c r="J158" s="22"/>
      <c r="K158" s="22"/>
      <c r="L158" s="15"/>
      <c r="M158" s="15"/>
      <c r="N158" s="15"/>
      <c r="O158" s="15"/>
      <c r="P158" s="22"/>
      <c r="Q158" s="22"/>
      <c r="R158" s="22"/>
      <c r="S158" s="18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20"/>
    </row>
    <row r="159" spans="1:33" ht="15.75" customHeight="1" x14ac:dyDescent="0.2">
      <c r="A159" s="13"/>
      <c r="B159" s="13"/>
      <c r="C159" s="22"/>
      <c r="D159" s="15"/>
      <c r="E159" s="15"/>
      <c r="F159" s="14"/>
      <c r="G159" s="14"/>
      <c r="H159" s="15"/>
      <c r="I159" s="15"/>
      <c r="J159" s="22"/>
      <c r="K159" s="22"/>
      <c r="L159" s="15"/>
      <c r="M159" s="15"/>
      <c r="N159" s="15"/>
      <c r="O159" s="15"/>
      <c r="P159" s="22"/>
      <c r="Q159" s="22"/>
      <c r="R159" s="22"/>
      <c r="S159" s="18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20"/>
    </row>
    <row r="160" spans="1:33" ht="15.75" customHeight="1" x14ac:dyDescent="0.2">
      <c r="A160" s="13"/>
      <c r="B160" s="13"/>
      <c r="C160" s="22"/>
      <c r="D160" s="15"/>
      <c r="E160" s="15"/>
      <c r="F160" s="14"/>
      <c r="G160" s="14"/>
      <c r="H160" s="15"/>
      <c r="I160" s="15"/>
      <c r="J160" s="22"/>
      <c r="K160" s="22"/>
      <c r="L160" s="15"/>
      <c r="M160" s="15"/>
      <c r="N160" s="15"/>
      <c r="O160" s="15"/>
      <c r="P160" s="22"/>
      <c r="Q160" s="22"/>
      <c r="R160" s="22"/>
      <c r="S160" s="18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20"/>
    </row>
    <row r="161" spans="1:33" ht="15.75" customHeight="1" x14ac:dyDescent="0.2">
      <c r="A161" s="13"/>
      <c r="B161" s="13"/>
      <c r="C161" s="22"/>
      <c r="D161" s="15"/>
      <c r="E161" s="15"/>
      <c r="F161" s="14"/>
      <c r="G161" s="14"/>
      <c r="H161" s="15"/>
      <c r="I161" s="15"/>
      <c r="J161" s="22"/>
      <c r="K161" s="22"/>
      <c r="L161" s="15"/>
      <c r="M161" s="15"/>
      <c r="N161" s="15"/>
      <c r="O161" s="15"/>
      <c r="P161" s="22"/>
      <c r="Q161" s="22"/>
      <c r="R161" s="22"/>
      <c r="S161" s="18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20"/>
    </row>
    <row r="162" spans="1:33" ht="15.75" customHeight="1" x14ac:dyDescent="0.2">
      <c r="A162" s="13"/>
      <c r="B162" s="13"/>
      <c r="C162" s="22"/>
      <c r="D162" s="15"/>
      <c r="E162" s="15"/>
      <c r="F162" s="14"/>
      <c r="G162" s="14"/>
      <c r="H162" s="15"/>
      <c r="I162" s="15"/>
      <c r="J162" s="22"/>
      <c r="K162" s="22"/>
      <c r="L162" s="15"/>
      <c r="M162" s="15"/>
      <c r="N162" s="15"/>
      <c r="O162" s="15"/>
      <c r="P162" s="22"/>
      <c r="Q162" s="22"/>
      <c r="R162" s="22"/>
      <c r="S162" s="18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20"/>
    </row>
    <row r="163" spans="1:33" ht="15.75" customHeight="1" x14ac:dyDescent="0.2">
      <c r="A163" s="13"/>
      <c r="B163" s="13"/>
      <c r="C163" s="22"/>
      <c r="D163" s="15"/>
      <c r="E163" s="15"/>
      <c r="F163" s="14"/>
      <c r="G163" s="14"/>
      <c r="H163" s="15"/>
      <c r="I163" s="15"/>
      <c r="J163" s="22"/>
      <c r="K163" s="22"/>
      <c r="L163" s="15"/>
      <c r="M163" s="15"/>
      <c r="N163" s="15"/>
      <c r="O163" s="15"/>
      <c r="P163" s="22"/>
      <c r="Q163" s="22"/>
      <c r="R163" s="22"/>
      <c r="S163" s="18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20"/>
    </row>
    <row r="164" spans="1:33" ht="15.75" customHeight="1" x14ac:dyDescent="0.2">
      <c r="A164" s="13"/>
      <c r="B164" s="13"/>
      <c r="C164" s="22"/>
      <c r="D164" s="15"/>
      <c r="E164" s="15"/>
      <c r="F164" s="14"/>
      <c r="G164" s="14"/>
      <c r="H164" s="15"/>
      <c r="I164" s="15"/>
      <c r="J164" s="22"/>
      <c r="K164" s="22"/>
      <c r="L164" s="15"/>
      <c r="M164" s="15"/>
      <c r="N164" s="15"/>
      <c r="O164" s="15"/>
      <c r="P164" s="22"/>
      <c r="Q164" s="22"/>
      <c r="R164" s="22"/>
      <c r="S164" s="18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20"/>
    </row>
    <row r="165" spans="1:33" ht="15.75" customHeight="1" x14ac:dyDescent="0.2">
      <c r="A165" s="13"/>
      <c r="B165" s="13"/>
      <c r="C165" s="22"/>
      <c r="D165" s="15"/>
      <c r="E165" s="15"/>
      <c r="F165" s="14"/>
      <c r="G165" s="14"/>
      <c r="H165" s="15"/>
      <c r="I165" s="15"/>
      <c r="J165" s="22"/>
      <c r="K165" s="22"/>
      <c r="L165" s="15"/>
      <c r="M165" s="15"/>
      <c r="N165" s="15"/>
      <c r="O165" s="15"/>
      <c r="P165" s="22"/>
      <c r="Q165" s="22"/>
      <c r="R165" s="22"/>
      <c r="S165" s="18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20"/>
    </row>
    <row r="166" spans="1:33" ht="15.75" customHeight="1" x14ac:dyDescent="0.2">
      <c r="A166" s="13"/>
      <c r="B166" s="13"/>
      <c r="C166" s="22"/>
      <c r="D166" s="15"/>
      <c r="E166" s="15"/>
      <c r="F166" s="14"/>
      <c r="G166" s="14"/>
      <c r="H166" s="15"/>
      <c r="I166" s="15"/>
      <c r="J166" s="22"/>
      <c r="K166" s="22"/>
      <c r="L166" s="15"/>
      <c r="M166" s="15"/>
      <c r="N166" s="15"/>
      <c r="O166" s="15"/>
      <c r="P166" s="22"/>
      <c r="Q166" s="22"/>
      <c r="R166" s="22"/>
      <c r="S166" s="18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20"/>
    </row>
    <row r="167" spans="1:33" ht="15.75" customHeight="1" x14ac:dyDescent="0.2">
      <c r="A167" s="13"/>
      <c r="B167" s="13"/>
      <c r="C167" s="22"/>
      <c r="D167" s="15"/>
      <c r="E167" s="15"/>
      <c r="F167" s="14"/>
      <c r="G167" s="14"/>
      <c r="H167" s="15"/>
      <c r="I167" s="15"/>
      <c r="J167" s="22"/>
      <c r="K167" s="22"/>
      <c r="L167" s="15"/>
      <c r="M167" s="15"/>
      <c r="N167" s="15"/>
      <c r="O167" s="15"/>
      <c r="P167" s="22"/>
      <c r="Q167" s="22"/>
      <c r="R167" s="22"/>
      <c r="S167" s="18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20"/>
    </row>
    <row r="168" spans="1:33" ht="15.75" customHeight="1" x14ac:dyDescent="0.2">
      <c r="A168" s="13"/>
      <c r="B168" s="13"/>
      <c r="C168" s="22"/>
      <c r="D168" s="15"/>
      <c r="E168" s="15"/>
      <c r="F168" s="14"/>
      <c r="G168" s="14"/>
      <c r="H168" s="15"/>
      <c r="I168" s="15"/>
      <c r="J168" s="22"/>
      <c r="K168" s="22"/>
      <c r="L168" s="15"/>
      <c r="M168" s="15"/>
      <c r="N168" s="15"/>
      <c r="O168" s="15"/>
      <c r="P168" s="22"/>
      <c r="Q168" s="22"/>
      <c r="R168" s="22"/>
      <c r="S168" s="18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20"/>
    </row>
    <row r="169" spans="1:33" ht="15.75" customHeight="1" x14ac:dyDescent="0.2">
      <c r="A169" s="13"/>
      <c r="B169" s="13"/>
      <c r="C169" s="22"/>
      <c r="D169" s="15"/>
      <c r="E169" s="15"/>
      <c r="F169" s="14"/>
      <c r="G169" s="14"/>
      <c r="H169" s="15"/>
      <c r="I169" s="15"/>
      <c r="J169" s="22"/>
      <c r="K169" s="22"/>
      <c r="L169" s="15"/>
      <c r="M169" s="15"/>
      <c r="N169" s="15"/>
      <c r="O169" s="15"/>
      <c r="P169" s="22"/>
      <c r="Q169" s="22"/>
      <c r="R169" s="22"/>
      <c r="S169" s="18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20"/>
    </row>
    <row r="170" spans="1:33" ht="15.75" customHeight="1" x14ac:dyDescent="0.2">
      <c r="A170" s="13"/>
      <c r="B170" s="13"/>
      <c r="C170" s="22"/>
      <c r="D170" s="15"/>
      <c r="E170" s="15"/>
      <c r="F170" s="14"/>
      <c r="G170" s="14"/>
      <c r="H170" s="15"/>
      <c r="I170" s="15"/>
      <c r="J170" s="22"/>
      <c r="K170" s="22"/>
      <c r="L170" s="15"/>
      <c r="M170" s="15"/>
      <c r="N170" s="15"/>
      <c r="O170" s="15"/>
      <c r="P170" s="22"/>
      <c r="Q170" s="22"/>
      <c r="R170" s="22"/>
      <c r="S170" s="18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20"/>
    </row>
    <row r="171" spans="1:33" ht="15.75" customHeight="1" x14ac:dyDescent="0.2">
      <c r="A171" s="13"/>
      <c r="B171" s="13"/>
      <c r="C171" s="22"/>
      <c r="D171" s="15"/>
      <c r="E171" s="15"/>
      <c r="F171" s="14"/>
      <c r="G171" s="14"/>
      <c r="H171" s="15"/>
      <c r="I171" s="15"/>
      <c r="J171" s="22"/>
      <c r="K171" s="22"/>
      <c r="L171" s="15"/>
      <c r="M171" s="15"/>
      <c r="N171" s="15"/>
      <c r="O171" s="15"/>
      <c r="P171" s="22"/>
      <c r="Q171" s="22"/>
      <c r="R171" s="22"/>
      <c r="S171" s="18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20"/>
    </row>
    <row r="172" spans="1:33" ht="15.75" customHeight="1" x14ac:dyDescent="0.2">
      <c r="A172" s="13"/>
      <c r="B172" s="13"/>
      <c r="C172" s="22"/>
      <c r="D172" s="15"/>
      <c r="E172" s="15"/>
      <c r="F172" s="14"/>
      <c r="G172" s="14"/>
      <c r="H172" s="15"/>
      <c r="I172" s="15"/>
      <c r="J172" s="22"/>
      <c r="K172" s="22"/>
      <c r="L172" s="15"/>
      <c r="M172" s="15"/>
      <c r="N172" s="15"/>
      <c r="O172" s="15"/>
      <c r="P172" s="22"/>
      <c r="Q172" s="22"/>
      <c r="R172" s="22"/>
      <c r="S172" s="18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20"/>
    </row>
    <row r="173" spans="1:33" ht="15.75" customHeight="1" x14ac:dyDescent="0.2">
      <c r="A173" s="13"/>
      <c r="B173" s="13"/>
      <c r="C173" s="22"/>
      <c r="D173" s="15"/>
      <c r="E173" s="15"/>
      <c r="F173" s="14"/>
      <c r="G173" s="14"/>
      <c r="H173" s="15"/>
      <c r="I173" s="15"/>
      <c r="J173" s="22"/>
      <c r="K173" s="22"/>
      <c r="L173" s="15"/>
      <c r="M173" s="15"/>
      <c r="N173" s="15"/>
      <c r="O173" s="15"/>
      <c r="P173" s="22"/>
      <c r="Q173" s="22"/>
      <c r="R173" s="22"/>
      <c r="S173" s="18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20"/>
    </row>
    <row r="174" spans="1:33" ht="15.75" customHeight="1" x14ac:dyDescent="0.2">
      <c r="A174" s="13"/>
      <c r="B174" s="13"/>
      <c r="C174" s="22"/>
      <c r="D174" s="15"/>
      <c r="E174" s="15"/>
      <c r="F174" s="14"/>
      <c r="G174" s="14"/>
      <c r="H174" s="15"/>
      <c r="I174" s="15"/>
      <c r="J174" s="22"/>
      <c r="K174" s="22"/>
      <c r="L174" s="15"/>
      <c r="M174" s="15"/>
      <c r="N174" s="15"/>
      <c r="O174" s="15"/>
      <c r="P174" s="22"/>
      <c r="Q174" s="22"/>
      <c r="R174" s="22"/>
      <c r="S174" s="18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20"/>
    </row>
    <row r="175" spans="1:33" ht="15.75" customHeight="1" x14ac:dyDescent="0.2">
      <c r="A175" s="13"/>
      <c r="B175" s="13"/>
      <c r="C175" s="22"/>
      <c r="D175" s="15"/>
      <c r="E175" s="15"/>
      <c r="F175" s="14"/>
      <c r="G175" s="14"/>
      <c r="H175" s="15"/>
      <c r="I175" s="15"/>
      <c r="J175" s="22"/>
      <c r="K175" s="22"/>
      <c r="L175" s="15"/>
      <c r="M175" s="15"/>
      <c r="N175" s="15"/>
      <c r="O175" s="15"/>
      <c r="P175" s="22"/>
      <c r="Q175" s="22"/>
      <c r="R175" s="22"/>
      <c r="S175" s="18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20"/>
    </row>
    <row r="176" spans="1:33" ht="15.75" customHeight="1" x14ac:dyDescent="0.2">
      <c r="A176" s="13"/>
      <c r="B176" s="13"/>
      <c r="C176" s="22"/>
      <c r="D176" s="15"/>
      <c r="E176" s="15"/>
      <c r="F176" s="14"/>
      <c r="G176" s="14"/>
      <c r="H176" s="15"/>
      <c r="I176" s="15"/>
      <c r="J176" s="22"/>
      <c r="K176" s="22"/>
      <c r="L176" s="15"/>
      <c r="M176" s="15"/>
      <c r="N176" s="15"/>
      <c r="O176" s="15"/>
      <c r="P176" s="22"/>
      <c r="Q176" s="22"/>
      <c r="R176" s="22"/>
      <c r="S176" s="18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20"/>
    </row>
    <row r="177" spans="1:33" ht="15.75" customHeight="1" x14ac:dyDescent="0.2">
      <c r="A177" s="13"/>
      <c r="B177" s="13"/>
      <c r="C177" s="22"/>
      <c r="D177" s="15"/>
      <c r="E177" s="15"/>
      <c r="F177" s="14"/>
      <c r="G177" s="14"/>
      <c r="H177" s="15"/>
      <c r="I177" s="15"/>
      <c r="J177" s="22"/>
      <c r="K177" s="22"/>
      <c r="L177" s="15"/>
      <c r="M177" s="15"/>
      <c r="N177" s="15"/>
      <c r="O177" s="15"/>
      <c r="P177" s="22"/>
      <c r="Q177" s="22"/>
      <c r="R177" s="22"/>
      <c r="S177" s="18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20"/>
    </row>
    <row r="178" spans="1:33" ht="15.75" customHeight="1" x14ac:dyDescent="0.2">
      <c r="A178" s="13"/>
      <c r="B178" s="13"/>
      <c r="C178" s="22"/>
      <c r="D178" s="15"/>
      <c r="E178" s="15"/>
      <c r="F178" s="14"/>
      <c r="G178" s="14"/>
      <c r="H178" s="15"/>
      <c r="I178" s="15"/>
      <c r="J178" s="22"/>
      <c r="K178" s="22"/>
      <c r="L178" s="15"/>
      <c r="M178" s="15"/>
      <c r="N178" s="15"/>
      <c r="O178" s="15"/>
      <c r="P178" s="22"/>
      <c r="Q178" s="22"/>
      <c r="R178" s="22"/>
      <c r="S178" s="18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20"/>
    </row>
    <row r="179" spans="1:33" ht="15.75" customHeight="1" x14ac:dyDescent="0.2">
      <c r="A179" s="13"/>
      <c r="B179" s="13"/>
      <c r="C179" s="22"/>
      <c r="D179" s="15"/>
      <c r="E179" s="15"/>
      <c r="F179" s="14"/>
      <c r="G179" s="14"/>
      <c r="H179" s="15"/>
      <c r="I179" s="15"/>
      <c r="J179" s="22"/>
      <c r="K179" s="22"/>
      <c r="L179" s="15"/>
      <c r="M179" s="15"/>
      <c r="N179" s="15"/>
      <c r="O179" s="15"/>
      <c r="P179" s="22"/>
      <c r="Q179" s="22"/>
      <c r="R179" s="22"/>
      <c r="S179" s="18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20"/>
    </row>
    <row r="180" spans="1:33" ht="15.75" customHeight="1" x14ac:dyDescent="0.2">
      <c r="A180" s="13"/>
      <c r="B180" s="13"/>
      <c r="C180" s="22"/>
      <c r="D180" s="15"/>
      <c r="E180" s="15"/>
      <c r="F180" s="14"/>
      <c r="G180" s="14"/>
      <c r="H180" s="15"/>
      <c r="I180" s="15"/>
      <c r="J180" s="22"/>
      <c r="K180" s="22"/>
      <c r="L180" s="15"/>
      <c r="M180" s="15"/>
      <c r="N180" s="15"/>
      <c r="O180" s="15"/>
      <c r="P180" s="22"/>
      <c r="Q180" s="22"/>
      <c r="R180" s="22"/>
      <c r="S180" s="18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20"/>
    </row>
    <row r="181" spans="1:33" ht="15.75" customHeight="1" x14ac:dyDescent="0.2">
      <c r="A181" s="13"/>
      <c r="B181" s="13"/>
      <c r="C181" s="22"/>
      <c r="D181" s="15"/>
      <c r="E181" s="15"/>
      <c r="F181" s="14"/>
      <c r="G181" s="14"/>
      <c r="H181" s="15"/>
      <c r="I181" s="15"/>
      <c r="J181" s="22"/>
      <c r="K181" s="22"/>
      <c r="L181" s="15"/>
      <c r="M181" s="15"/>
      <c r="N181" s="15"/>
      <c r="O181" s="15"/>
      <c r="P181" s="22"/>
      <c r="Q181" s="22"/>
      <c r="R181" s="22"/>
      <c r="S181" s="18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20"/>
    </row>
    <row r="182" spans="1:33" ht="15.75" customHeight="1" x14ac:dyDescent="0.2">
      <c r="A182" s="13"/>
      <c r="B182" s="13"/>
      <c r="C182" s="22"/>
      <c r="D182" s="15"/>
      <c r="E182" s="15"/>
      <c r="F182" s="14"/>
      <c r="G182" s="14"/>
      <c r="H182" s="15"/>
      <c r="I182" s="15"/>
      <c r="J182" s="22"/>
      <c r="K182" s="22"/>
      <c r="L182" s="15"/>
      <c r="M182" s="15"/>
      <c r="N182" s="15"/>
      <c r="O182" s="15"/>
      <c r="P182" s="22"/>
      <c r="Q182" s="22"/>
      <c r="R182" s="22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20"/>
    </row>
    <row r="183" spans="1:33" ht="15.75" customHeight="1" x14ac:dyDescent="0.2">
      <c r="A183" s="13"/>
      <c r="B183" s="13"/>
      <c r="C183" s="22"/>
      <c r="D183" s="15"/>
      <c r="E183" s="15"/>
      <c r="F183" s="14"/>
      <c r="G183" s="14"/>
      <c r="H183" s="15"/>
      <c r="I183" s="15"/>
      <c r="J183" s="22"/>
      <c r="K183" s="22"/>
      <c r="L183" s="15"/>
      <c r="M183" s="15"/>
      <c r="N183" s="15"/>
      <c r="O183" s="15"/>
      <c r="P183" s="22"/>
      <c r="Q183" s="22"/>
      <c r="R183" s="22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20"/>
    </row>
    <row r="184" spans="1:33" ht="15.75" customHeight="1" x14ac:dyDescent="0.2">
      <c r="A184" s="13"/>
      <c r="B184" s="13"/>
      <c r="C184" s="22"/>
      <c r="D184" s="15"/>
      <c r="E184" s="15"/>
      <c r="F184" s="14"/>
      <c r="G184" s="14"/>
      <c r="H184" s="15"/>
      <c r="I184" s="15"/>
      <c r="J184" s="22"/>
      <c r="K184" s="22"/>
      <c r="L184" s="15"/>
      <c r="M184" s="15"/>
      <c r="N184" s="15"/>
      <c r="O184" s="15"/>
      <c r="P184" s="22"/>
      <c r="Q184" s="22"/>
      <c r="R184" s="22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20"/>
    </row>
    <row r="185" spans="1:33" ht="15.75" customHeight="1" x14ac:dyDescent="0.2">
      <c r="A185" s="13"/>
      <c r="B185" s="13"/>
      <c r="C185" s="22"/>
      <c r="D185" s="15"/>
      <c r="E185" s="15"/>
      <c r="F185" s="14"/>
      <c r="G185" s="14"/>
      <c r="H185" s="15"/>
      <c r="I185" s="15"/>
      <c r="J185" s="22"/>
      <c r="K185" s="22"/>
      <c r="L185" s="15"/>
      <c r="M185" s="15"/>
      <c r="N185" s="15"/>
      <c r="O185" s="15"/>
      <c r="P185" s="22"/>
      <c r="Q185" s="22"/>
      <c r="R185" s="22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20"/>
    </row>
    <row r="186" spans="1:33" ht="15.75" customHeight="1" x14ac:dyDescent="0.2">
      <c r="A186" s="13"/>
      <c r="B186" s="13"/>
      <c r="C186" s="22"/>
      <c r="D186" s="15"/>
      <c r="E186" s="15"/>
      <c r="F186" s="14"/>
      <c r="G186" s="14"/>
      <c r="H186" s="15"/>
      <c r="I186" s="15"/>
      <c r="J186" s="22"/>
      <c r="K186" s="22"/>
      <c r="L186" s="15"/>
      <c r="M186" s="15"/>
      <c r="N186" s="15"/>
      <c r="O186" s="15"/>
      <c r="P186" s="22"/>
      <c r="Q186" s="22"/>
      <c r="R186" s="22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20"/>
    </row>
    <row r="187" spans="1:33" ht="15.75" customHeight="1" x14ac:dyDescent="0.2">
      <c r="A187" s="13"/>
      <c r="B187" s="13"/>
      <c r="C187" s="22"/>
      <c r="D187" s="15"/>
      <c r="E187" s="15"/>
      <c r="F187" s="14"/>
      <c r="G187" s="14"/>
      <c r="H187" s="15"/>
      <c r="I187" s="15"/>
      <c r="J187" s="22"/>
      <c r="K187" s="22"/>
      <c r="L187" s="15"/>
      <c r="M187" s="15"/>
      <c r="N187" s="15"/>
      <c r="O187" s="15"/>
      <c r="P187" s="22"/>
      <c r="Q187" s="22"/>
      <c r="R187" s="22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20"/>
    </row>
    <row r="188" spans="1:33" ht="15.75" customHeight="1" x14ac:dyDescent="0.2">
      <c r="A188" s="13"/>
      <c r="B188" s="13"/>
      <c r="C188" s="22"/>
      <c r="D188" s="15"/>
      <c r="E188" s="15"/>
      <c r="F188" s="14"/>
      <c r="G188" s="14"/>
      <c r="H188" s="15"/>
      <c r="I188" s="15"/>
      <c r="J188" s="22"/>
      <c r="K188" s="22"/>
      <c r="L188" s="15"/>
      <c r="M188" s="15"/>
      <c r="N188" s="15"/>
      <c r="O188" s="15"/>
      <c r="P188" s="22"/>
      <c r="Q188" s="22"/>
      <c r="R188" s="22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20"/>
    </row>
    <row r="189" spans="1:33" ht="15.75" customHeight="1" x14ac:dyDescent="0.2">
      <c r="A189" s="13"/>
      <c r="B189" s="13"/>
      <c r="C189" s="22"/>
      <c r="D189" s="15"/>
      <c r="E189" s="15"/>
      <c r="F189" s="14"/>
      <c r="G189" s="14"/>
      <c r="H189" s="15"/>
      <c r="I189" s="15"/>
      <c r="J189" s="22"/>
      <c r="K189" s="22"/>
      <c r="L189" s="15"/>
      <c r="M189" s="15"/>
      <c r="N189" s="15"/>
      <c r="O189" s="15"/>
      <c r="P189" s="22"/>
      <c r="Q189" s="22"/>
      <c r="R189" s="22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20"/>
    </row>
    <row r="190" spans="1:33" ht="15.75" customHeight="1" x14ac:dyDescent="0.2">
      <c r="A190" s="13"/>
      <c r="B190" s="13"/>
      <c r="C190" s="22"/>
      <c r="D190" s="15"/>
      <c r="E190" s="15"/>
      <c r="F190" s="14"/>
      <c r="G190" s="14"/>
      <c r="H190" s="15"/>
      <c r="I190" s="15"/>
      <c r="J190" s="22"/>
      <c r="K190" s="22"/>
      <c r="L190" s="15"/>
      <c r="M190" s="15"/>
      <c r="N190" s="15"/>
      <c r="O190" s="15"/>
      <c r="P190" s="22"/>
      <c r="Q190" s="22"/>
      <c r="R190" s="22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20"/>
    </row>
    <row r="191" spans="1:33" ht="15.75" customHeight="1" x14ac:dyDescent="0.2">
      <c r="A191" s="13"/>
      <c r="B191" s="13"/>
      <c r="C191" s="22"/>
      <c r="D191" s="15"/>
      <c r="E191" s="15"/>
      <c r="F191" s="14"/>
      <c r="G191" s="14"/>
      <c r="H191" s="15"/>
      <c r="I191" s="15"/>
      <c r="J191" s="22"/>
      <c r="K191" s="22"/>
      <c r="L191" s="15"/>
      <c r="M191" s="15"/>
      <c r="N191" s="15"/>
      <c r="O191" s="15"/>
      <c r="P191" s="22"/>
      <c r="Q191" s="22"/>
      <c r="R191" s="22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20"/>
    </row>
    <row r="192" spans="1:33" ht="15.75" customHeight="1" x14ac:dyDescent="0.2">
      <c r="A192" s="13"/>
      <c r="B192" s="13"/>
      <c r="C192" s="22"/>
      <c r="D192" s="15"/>
      <c r="E192" s="15"/>
      <c r="F192" s="14"/>
      <c r="G192" s="14"/>
      <c r="H192" s="15"/>
      <c r="I192" s="15"/>
      <c r="J192" s="22"/>
      <c r="K192" s="22"/>
      <c r="L192" s="15"/>
      <c r="M192" s="15"/>
      <c r="N192" s="15"/>
      <c r="O192" s="15"/>
      <c r="P192" s="22"/>
      <c r="Q192" s="22"/>
      <c r="R192" s="22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20"/>
    </row>
    <row r="193" spans="1:33" ht="15.75" customHeight="1" x14ac:dyDescent="0.2">
      <c r="A193" s="13"/>
      <c r="B193" s="13"/>
      <c r="C193" s="22"/>
      <c r="D193" s="15"/>
      <c r="E193" s="15"/>
      <c r="F193" s="14"/>
      <c r="G193" s="14"/>
      <c r="H193" s="15"/>
      <c r="I193" s="15"/>
      <c r="J193" s="22"/>
      <c r="K193" s="22"/>
      <c r="L193" s="15"/>
      <c r="M193" s="15"/>
      <c r="N193" s="15"/>
      <c r="O193" s="15"/>
      <c r="P193" s="22"/>
      <c r="Q193" s="22"/>
      <c r="R193" s="22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20"/>
    </row>
    <row r="194" spans="1:33" ht="15.75" customHeight="1" x14ac:dyDescent="0.2">
      <c r="A194" s="13"/>
      <c r="B194" s="13"/>
      <c r="C194" s="22"/>
      <c r="D194" s="15"/>
      <c r="E194" s="15"/>
      <c r="F194" s="14"/>
      <c r="G194" s="14"/>
      <c r="H194" s="15"/>
      <c r="I194" s="15"/>
      <c r="J194" s="22"/>
      <c r="K194" s="22"/>
      <c r="L194" s="15"/>
      <c r="M194" s="15"/>
      <c r="N194" s="15"/>
      <c r="O194" s="15"/>
      <c r="P194" s="22"/>
      <c r="Q194" s="22"/>
      <c r="R194" s="22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20"/>
    </row>
    <row r="195" spans="1:33" ht="15.75" customHeight="1" x14ac:dyDescent="0.2">
      <c r="C195" s="22"/>
      <c r="D195" s="15"/>
      <c r="E195" s="15"/>
      <c r="F195" s="14"/>
      <c r="G195" s="14"/>
      <c r="H195" s="15"/>
      <c r="I195" s="15"/>
      <c r="J195" s="22"/>
      <c r="K195" s="22"/>
      <c r="L195" s="15"/>
      <c r="M195" s="15"/>
      <c r="N195" s="15"/>
      <c r="O195" s="15"/>
      <c r="P195" s="22"/>
      <c r="Q195" s="22"/>
      <c r="R195" s="22"/>
      <c r="AG195" s="20"/>
    </row>
    <row r="196" spans="1:33" ht="15.75" customHeight="1" x14ac:dyDescent="0.2">
      <c r="C196" s="22"/>
      <c r="D196" s="15"/>
      <c r="E196" s="15"/>
      <c r="F196" s="14"/>
      <c r="G196" s="14"/>
      <c r="H196" s="15"/>
      <c r="I196" s="15"/>
      <c r="J196" s="22"/>
      <c r="K196" s="22"/>
      <c r="L196" s="15"/>
      <c r="M196" s="15"/>
      <c r="N196" s="15"/>
      <c r="O196" s="15"/>
      <c r="P196" s="22"/>
      <c r="Q196" s="22"/>
      <c r="R196" s="22"/>
      <c r="AG196" s="20"/>
    </row>
    <row r="197" spans="1:33" ht="15.75" customHeight="1" x14ac:dyDescent="0.2">
      <c r="C197" s="22"/>
      <c r="D197" s="22"/>
      <c r="E197" s="22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</row>
    <row r="198" spans="1:33" ht="15.75" customHeight="1" x14ac:dyDescent="0.2">
      <c r="C198" s="22"/>
      <c r="D198" s="22"/>
      <c r="E198" s="22"/>
      <c r="F198" s="22"/>
      <c r="G198" s="22"/>
      <c r="H198" s="22"/>
      <c r="I198" s="22"/>
      <c r="J198" s="22"/>
      <c r="K198" s="22"/>
      <c r="L198" s="22"/>
      <c r="M198" s="22"/>
      <c r="N198" s="22"/>
      <c r="O198" s="22"/>
      <c r="P198" s="22"/>
      <c r="Q198" s="22"/>
      <c r="R198" s="22"/>
    </row>
    <row r="199" spans="1:33" ht="15.75" customHeight="1" x14ac:dyDescent="0.2">
      <c r="C199" s="22"/>
      <c r="D199" s="22"/>
      <c r="E199" s="22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</row>
    <row r="200" spans="1:33" ht="15.75" customHeight="1" x14ac:dyDescent="0.2">
      <c r="C200" s="22"/>
      <c r="D200" s="22"/>
      <c r="E200" s="22"/>
      <c r="F200" s="22"/>
      <c r="G200" s="22"/>
      <c r="H200" s="22"/>
      <c r="I200" s="22"/>
      <c r="J200" s="22"/>
      <c r="K200" s="22"/>
      <c r="L200" s="22"/>
      <c r="M200" s="22"/>
      <c r="N200" s="22"/>
      <c r="O200" s="22"/>
      <c r="P200" s="22"/>
      <c r="Q200" s="22"/>
      <c r="R200" s="22"/>
    </row>
    <row r="201" spans="1:33" ht="15.75" customHeight="1" x14ac:dyDescent="0.2">
      <c r="C201" s="22"/>
      <c r="D201" s="22"/>
      <c r="E201" s="22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</row>
    <row r="202" spans="1:33" ht="15.75" customHeight="1" x14ac:dyDescent="0.2">
      <c r="C202" s="22"/>
      <c r="D202" s="22"/>
      <c r="E202" s="22"/>
      <c r="F202" s="22"/>
      <c r="G202" s="22"/>
      <c r="H202" s="22"/>
      <c r="I202" s="22"/>
      <c r="J202" s="22"/>
      <c r="K202" s="22"/>
      <c r="L202" s="22"/>
      <c r="M202" s="22"/>
      <c r="N202" s="22"/>
      <c r="O202" s="22"/>
      <c r="P202" s="22"/>
      <c r="Q202" s="22"/>
      <c r="R202" s="22"/>
    </row>
    <row r="203" spans="1:33" ht="15.75" customHeight="1" x14ac:dyDescent="0.2">
      <c r="C203" s="22"/>
      <c r="D203" s="22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</row>
    <row r="204" spans="1:33" ht="15.75" customHeight="1" x14ac:dyDescent="0.2">
      <c r="C204" s="22"/>
      <c r="D204" s="22"/>
      <c r="E204" s="22"/>
      <c r="F204" s="22"/>
      <c r="G204" s="22"/>
      <c r="H204" s="22"/>
      <c r="I204" s="22"/>
      <c r="J204" s="22"/>
      <c r="K204" s="22"/>
      <c r="L204" s="22"/>
      <c r="M204" s="22"/>
      <c r="N204" s="22"/>
      <c r="O204" s="22"/>
      <c r="P204" s="22"/>
      <c r="Q204" s="22"/>
      <c r="R204" s="22"/>
    </row>
    <row r="205" spans="1:33" ht="15.75" customHeight="1" x14ac:dyDescent="0.2">
      <c r="C205" s="22"/>
      <c r="D205" s="22"/>
      <c r="E205" s="22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</row>
    <row r="206" spans="1:33" ht="15.75" customHeight="1" x14ac:dyDescent="0.2">
      <c r="C206" s="22"/>
      <c r="D206" s="22"/>
      <c r="E206" s="22"/>
      <c r="F206" s="22"/>
      <c r="G206" s="22"/>
      <c r="H206" s="22"/>
      <c r="I206" s="22"/>
      <c r="J206" s="22"/>
      <c r="K206" s="22"/>
      <c r="L206" s="22"/>
      <c r="M206" s="22"/>
      <c r="N206" s="22"/>
      <c r="O206" s="22"/>
      <c r="P206" s="22"/>
      <c r="Q206" s="22"/>
      <c r="R206" s="22"/>
    </row>
    <row r="207" spans="1:33" ht="15.75" customHeight="1" x14ac:dyDescent="0.2">
      <c r="C207" s="22"/>
      <c r="D207" s="22"/>
      <c r="E207" s="22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</row>
    <row r="208" spans="1:33" ht="15.75" customHeight="1" x14ac:dyDescent="0.2">
      <c r="C208" s="22"/>
      <c r="D208" s="22"/>
      <c r="E208" s="22"/>
      <c r="F208" s="22"/>
      <c r="G208" s="22"/>
      <c r="H208" s="22"/>
      <c r="I208" s="22"/>
      <c r="J208" s="22"/>
      <c r="K208" s="22"/>
      <c r="L208" s="22"/>
      <c r="M208" s="22"/>
      <c r="N208" s="22"/>
      <c r="O208" s="22"/>
      <c r="P208" s="22"/>
      <c r="Q208" s="22"/>
      <c r="R208" s="22"/>
    </row>
    <row r="209" spans="3:18" ht="15.75" customHeight="1" x14ac:dyDescent="0.2">
      <c r="C209" s="22"/>
      <c r="D209" s="22"/>
      <c r="E209" s="22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</row>
    <row r="210" spans="3:18" ht="15.75" customHeight="1" x14ac:dyDescent="0.2">
      <c r="C210" s="22"/>
      <c r="D210" s="22"/>
      <c r="E210" s="22"/>
      <c r="F210" s="22"/>
      <c r="G210" s="22"/>
      <c r="H210" s="22"/>
      <c r="I210" s="22"/>
      <c r="J210" s="22"/>
      <c r="K210" s="22"/>
      <c r="L210" s="22"/>
      <c r="M210" s="22"/>
      <c r="N210" s="22"/>
      <c r="O210" s="22"/>
      <c r="P210" s="22"/>
      <c r="Q210" s="22"/>
      <c r="R210" s="22"/>
    </row>
    <row r="211" spans="3:18" ht="15.75" customHeight="1" x14ac:dyDescent="0.2">
      <c r="C211" s="22"/>
      <c r="D211" s="22"/>
      <c r="E211" s="22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</row>
    <row r="212" spans="3:18" ht="15.75" customHeight="1" x14ac:dyDescent="0.2">
      <c r="C212" s="22"/>
      <c r="D212" s="22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  <c r="R212" s="22"/>
    </row>
    <row r="213" spans="3:18" ht="15.75" customHeight="1" x14ac:dyDescent="0.2">
      <c r="C213" s="22"/>
      <c r="D213" s="22"/>
      <c r="E213" s="22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</row>
    <row r="214" spans="3:18" ht="15.75" customHeight="1" x14ac:dyDescent="0.2">
      <c r="C214" s="22"/>
      <c r="D214" s="22"/>
      <c r="E214" s="22"/>
      <c r="F214" s="22"/>
      <c r="G214" s="22"/>
      <c r="H214" s="22"/>
      <c r="I214" s="22"/>
      <c r="J214" s="22"/>
      <c r="K214" s="22"/>
      <c r="L214" s="22"/>
      <c r="M214" s="22"/>
      <c r="N214" s="22"/>
      <c r="O214" s="22"/>
      <c r="P214" s="22"/>
      <c r="Q214" s="22"/>
      <c r="R214" s="22"/>
    </row>
    <row r="215" spans="3:18" ht="15.75" customHeight="1" x14ac:dyDescent="0.2">
      <c r="C215" s="22"/>
      <c r="D215" s="22"/>
      <c r="E215" s="22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</row>
    <row r="216" spans="3:18" ht="15.75" customHeight="1" x14ac:dyDescent="0.2">
      <c r="C216" s="22"/>
      <c r="D216" s="22"/>
      <c r="E216" s="22"/>
      <c r="F216" s="22"/>
      <c r="G216" s="22"/>
      <c r="H216" s="22"/>
      <c r="I216" s="22"/>
      <c r="J216" s="22"/>
      <c r="K216" s="22"/>
      <c r="L216" s="22"/>
      <c r="M216" s="22"/>
      <c r="N216" s="22"/>
      <c r="O216" s="22"/>
      <c r="P216" s="22"/>
      <c r="Q216" s="22"/>
      <c r="R216" s="22"/>
    </row>
    <row r="217" spans="3:18" ht="15.75" customHeight="1" x14ac:dyDescent="0.2">
      <c r="C217" s="22"/>
      <c r="D217" s="22"/>
      <c r="E217" s="22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</row>
    <row r="218" spans="3:18" ht="15.75" customHeight="1" x14ac:dyDescent="0.2">
      <c r="C218" s="22"/>
      <c r="D218" s="22"/>
      <c r="E218" s="22"/>
      <c r="F218" s="22"/>
      <c r="G218" s="22"/>
      <c r="H218" s="22"/>
      <c r="I218" s="22"/>
      <c r="J218" s="22"/>
      <c r="K218" s="22"/>
      <c r="L218" s="22"/>
      <c r="M218" s="22"/>
      <c r="N218" s="22"/>
      <c r="O218" s="22"/>
      <c r="P218" s="22"/>
      <c r="Q218" s="22"/>
      <c r="R218" s="22"/>
    </row>
    <row r="219" spans="3:18" ht="15.75" customHeight="1" x14ac:dyDescent="0.2">
      <c r="C219" s="22"/>
      <c r="D219" s="22"/>
      <c r="E219" s="22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</row>
    <row r="220" spans="3:18" ht="15.75" customHeight="1" x14ac:dyDescent="0.2">
      <c r="C220" s="22"/>
      <c r="D220" s="22"/>
      <c r="E220" s="22"/>
      <c r="F220" s="22"/>
      <c r="G220" s="22"/>
      <c r="H220" s="22"/>
      <c r="I220" s="22"/>
      <c r="J220" s="22"/>
      <c r="K220" s="22"/>
      <c r="L220" s="22"/>
      <c r="M220" s="22"/>
      <c r="N220" s="22"/>
      <c r="O220" s="22"/>
      <c r="P220" s="22"/>
      <c r="Q220" s="22"/>
      <c r="R220" s="22"/>
    </row>
    <row r="221" spans="3:18" ht="15.75" customHeight="1" x14ac:dyDescent="0.15"/>
    <row r="222" spans="3:18" ht="15.75" customHeight="1" x14ac:dyDescent="0.15"/>
    <row r="223" spans="3:18" ht="15.75" customHeight="1" x14ac:dyDescent="0.15"/>
    <row r="224" spans="3:18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AG1000"/>
  <sheetViews>
    <sheetView tabSelected="1" workbookViewId="0">
      <pane xSplit="2" ySplit="3" topLeftCell="C4" activePane="bottomRight" state="frozen"/>
      <selection activeCell="C4" sqref="C4:XFD31"/>
      <selection pane="topRight" activeCell="C4" sqref="C4:XFD31"/>
      <selection pane="bottomLeft" activeCell="C4" sqref="C4:XFD31"/>
      <selection pane="bottomRight" activeCell="C4" sqref="C4:XFD31"/>
    </sheetView>
  </sheetViews>
  <sheetFormatPr baseColWidth="10" defaultColWidth="14.5" defaultRowHeight="15" customHeight="1" x14ac:dyDescent="0.15"/>
  <cols>
    <col min="1" max="1" width="14.83203125" customWidth="1"/>
    <col min="2" max="2" width="23.832031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6.83203125" customWidth="1"/>
    <col min="16" max="16" width="11" customWidth="1"/>
    <col min="17" max="18" width="8.5" customWidth="1"/>
    <col min="19" max="19" width="8.33203125" customWidth="1"/>
    <col min="20" max="20" width="11.5" customWidth="1"/>
    <col min="21" max="21" width="13.33203125" customWidth="1"/>
    <col min="22" max="22" width="13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29" t="str">
        <f ca="1">IFERROR(__xludf.DUMMYFUNCTION("IFERROR(VLOOKUP(B2,IMPORTRANGE(""https://docs.google.com/spreadsheets/d/1x0DhHglkXKoEBOD2MBsuK_EyIr1ouxD2ftIpqOYFa-k/edit?usp=sharing"",""OllieShops-SKU-Specific Info!B1:BJ7000""),4,FALSE),"""")"),"Bronze round knob 10 pack w/ bevel 1-1/4 diameter")</f>
        <v>Bronze round knob 10 pack w/ bevel 1-1/4 diameter</v>
      </c>
      <c r="B1" s="30"/>
      <c r="C1" s="31" t="s">
        <v>0</v>
      </c>
      <c r="D1" s="33" t="s">
        <v>1</v>
      </c>
      <c r="E1" s="33" t="s">
        <v>2</v>
      </c>
      <c r="F1" s="35" t="s">
        <v>3</v>
      </c>
      <c r="G1" s="35" t="s">
        <v>4</v>
      </c>
      <c r="H1" s="36" t="s">
        <v>5</v>
      </c>
      <c r="I1" s="33" t="s">
        <v>6</v>
      </c>
      <c r="J1" s="33" t="s">
        <v>7</v>
      </c>
      <c r="K1" s="33" t="s">
        <v>8</v>
      </c>
      <c r="L1" s="33" t="s">
        <v>9</v>
      </c>
      <c r="M1" s="40" t="s">
        <v>10</v>
      </c>
      <c r="N1" s="41" t="s">
        <v>11</v>
      </c>
      <c r="O1" s="33" t="s">
        <v>12</v>
      </c>
      <c r="P1" s="33" t="s">
        <v>13</v>
      </c>
      <c r="Q1" s="33" t="s">
        <v>14</v>
      </c>
      <c r="R1" s="33" t="s">
        <v>15</v>
      </c>
      <c r="S1" s="47" t="s">
        <v>16</v>
      </c>
      <c r="T1" s="42" t="s">
        <v>17</v>
      </c>
      <c r="U1" s="42" t="s">
        <v>18</v>
      </c>
      <c r="V1" s="42" t="s">
        <v>19</v>
      </c>
      <c r="W1" s="42" t="s">
        <v>20</v>
      </c>
      <c r="X1" s="42" t="s">
        <v>21</v>
      </c>
      <c r="Y1" s="42" t="s">
        <v>22</v>
      </c>
      <c r="Z1" s="42" t="s">
        <v>23</v>
      </c>
      <c r="AA1" s="42" t="s">
        <v>24</v>
      </c>
      <c r="AB1" s="42" t="s">
        <v>25</v>
      </c>
      <c r="AC1" s="42" t="s">
        <v>26</v>
      </c>
      <c r="AD1" s="44" t="s">
        <v>27</v>
      </c>
      <c r="AE1" s="45" t="s">
        <v>28</v>
      </c>
      <c r="AF1" s="46" t="s">
        <v>29</v>
      </c>
      <c r="AG1" s="45" t="s">
        <v>30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IFERROR(__xludf.DUMMYFUNCTION("IFERROR(VLOOKUP(B2,IMPORTRANGE(""https://docs.google.com/spreadsheets/d/1x0DhHglkXKoEBOD2MBsuK_EyIr1ouxD2ftIpqOYFa-k/edit?usp=sharing"",""OllieShops-SKU-Specific Info!B1:BJ7000""),3,FALSE),"""")"),"B01JMZX46U")</f>
        <v>B01JMZX46U</v>
      </c>
      <c r="B2" s="3" t="s">
        <v>144</v>
      </c>
      <c r="C2" s="32"/>
      <c r="D2" s="34"/>
      <c r="E2" s="32"/>
      <c r="F2" s="34"/>
      <c r="G2" s="34"/>
      <c r="H2" s="37"/>
      <c r="I2" s="34"/>
      <c r="J2" s="34"/>
      <c r="K2" s="37"/>
      <c r="L2" s="37"/>
      <c r="M2" s="37"/>
      <c r="N2" s="34"/>
      <c r="O2" s="34"/>
      <c r="P2" s="32"/>
      <c r="Q2" s="34"/>
      <c r="R2" s="34"/>
      <c r="S2" s="30"/>
      <c r="T2" s="30"/>
      <c r="U2" s="43"/>
      <c r="V2" s="43"/>
      <c r="W2" s="30"/>
      <c r="X2" s="30"/>
      <c r="Y2" s="30"/>
      <c r="Z2" s="30"/>
      <c r="AA2" s="43"/>
      <c r="AB2" s="43"/>
      <c r="AC2" s="43"/>
      <c r="AD2" s="43"/>
      <c r="AE2" s="30"/>
      <c r="AF2" s="30"/>
      <c r="AG2" s="30"/>
    </row>
    <row r="3" spans="1:33" ht="16" x14ac:dyDescent="0.15">
      <c r="A3" s="38" t="s">
        <v>32</v>
      </c>
      <c r="B3" s="39"/>
      <c r="C3" s="4">
        <f ca="1">((AE31+AF31)/0.85)*-1</f>
        <v>10.077448103308823</v>
      </c>
      <c r="D3" s="5">
        <f>SUM(D4:D99763)</f>
        <v>44</v>
      </c>
      <c r="E3" s="5"/>
      <c r="F3" s="6">
        <f t="shared" ref="F3:G3" si="0">SUM(F4:F99763)</f>
        <v>780.82</v>
      </c>
      <c r="G3" s="6">
        <f t="shared" si="0"/>
        <v>0</v>
      </c>
      <c r="H3" s="7">
        <f>G3/F3*-1</f>
        <v>0</v>
      </c>
      <c r="I3" s="8">
        <f ca="1">J3/F3</f>
        <v>0.36576116254226332</v>
      </c>
      <c r="J3" s="6">
        <f ca="1">SUM(J4:J99763)</f>
        <v>285.59363093625007</v>
      </c>
      <c r="K3" s="6">
        <f ca="1">J3/D3</f>
        <v>6.4907643394602283</v>
      </c>
      <c r="L3" s="5"/>
      <c r="M3" s="9"/>
      <c r="N3" s="10"/>
      <c r="O3" s="5" t="str">
        <f ca="1">IFERROR(__xludf.DUMMYFUNCTION("IFERROR(VLOOKUP(B2,IMPORTRANGE(""https://docs.google.com/spreadsheets/d/1owCo6kL_VFQ5nPTdNogErmCBLjNiktT1m3SzTrxu3R0/edit#gid=2146806407"",""Ollie Shops - Compiled!b1:g5000""),2,FALSE),"""")"),"")</f>
        <v/>
      </c>
      <c r="P3" s="5"/>
      <c r="Q3" s="11"/>
      <c r="R3" s="11"/>
      <c r="S3" s="23"/>
      <c r="T3" s="10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10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10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5">
        <f>SUM(W4:W99763)</f>
        <v>0</v>
      </c>
      <c r="X3" s="7">
        <f>AVERAGE(X4:X99763)</f>
        <v>0</v>
      </c>
      <c r="Y3" s="6">
        <f>ROUND(AVERAGE(Y4:Y99763),2)</f>
        <v>0</v>
      </c>
      <c r="Z3" s="5"/>
      <c r="AA3" s="5"/>
      <c r="AB3" s="5"/>
      <c r="AC3" s="5"/>
      <c r="AD3" s="5"/>
      <c r="AE3" s="12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Info!B2:BZ7000""),36,false)),"""")*-1"),-4.3158308878125)</f>
        <v>-4.3158308878125</v>
      </c>
      <c r="AG3" s="6">
        <f>SUM(AG4:AG99763)</f>
        <v>0</v>
      </c>
    </row>
    <row r="4" spans="1:33" s="52" customFormat="1" ht="15.75" hidden="1" customHeight="1" x14ac:dyDescent="0.2">
      <c r="A4" s="13" t="s">
        <v>33</v>
      </c>
      <c r="B4" s="13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48"/>
      <c r="T4" s="48"/>
      <c r="U4" s="49"/>
      <c r="V4" s="54"/>
      <c r="W4" s="48"/>
      <c r="X4" s="48"/>
      <c r="Y4" s="48"/>
      <c r="Z4" s="48"/>
      <c r="AA4" s="48"/>
      <c r="AB4" s="51"/>
      <c r="AC4" s="48"/>
      <c r="AD4" s="48"/>
      <c r="AE4" s="48"/>
      <c r="AF4" s="48"/>
      <c r="AG4" s="48"/>
    </row>
    <row r="5" spans="1:33" s="52" customFormat="1" ht="15.75" hidden="1" customHeight="1" x14ac:dyDescent="0.2">
      <c r="A5" s="13" t="s">
        <v>34</v>
      </c>
      <c r="B5" s="13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48"/>
      <c r="T5" s="48"/>
      <c r="U5" s="49"/>
      <c r="V5" s="54"/>
      <c r="W5" s="48"/>
      <c r="X5" s="48"/>
      <c r="Y5" s="48"/>
      <c r="Z5" s="48"/>
      <c r="AA5" s="48"/>
      <c r="AB5" s="51"/>
      <c r="AC5" s="48"/>
      <c r="AD5" s="48"/>
      <c r="AE5" s="48"/>
      <c r="AF5" s="48"/>
      <c r="AG5" s="48"/>
    </row>
    <row r="6" spans="1:33" s="52" customFormat="1" ht="15.75" hidden="1" customHeight="1" x14ac:dyDescent="0.2">
      <c r="A6" s="13" t="s">
        <v>35</v>
      </c>
      <c r="B6" s="13"/>
      <c r="C6" s="17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48"/>
      <c r="T6" s="48"/>
      <c r="U6" s="49"/>
      <c r="V6" s="54"/>
      <c r="W6" s="48"/>
      <c r="X6" s="48"/>
      <c r="Y6" s="48"/>
      <c r="Z6" s="48"/>
      <c r="AA6" s="48"/>
      <c r="AB6" s="51"/>
      <c r="AC6" s="48"/>
      <c r="AD6" s="48"/>
      <c r="AE6" s="48"/>
      <c r="AF6" s="48"/>
      <c r="AG6" s="48"/>
    </row>
    <row r="7" spans="1:33" s="52" customFormat="1" ht="15.75" hidden="1" customHeight="1" x14ac:dyDescent="0.2">
      <c r="A7" s="13" t="s">
        <v>36</v>
      </c>
      <c r="B7" s="13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48"/>
      <c r="T7" s="48"/>
      <c r="U7" s="49"/>
      <c r="V7" s="54"/>
      <c r="W7" s="48"/>
      <c r="X7" s="48"/>
      <c r="Y7" s="48"/>
      <c r="Z7" s="48"/>
      <c r="AA7" s="48"/>
      <c r="AB7" s="51"/>
      <c r="AC7" s="48"/>
      <c r="AD7" s="48"/>
      <c r="AE7" s="48"/>
      <c r="AF7" s="48"/>
      <c r="AG7" s="48"/>
    </row>
    <row r="8" spans="1:33" s="52" customFormat="1" ht="15.75" hidden="1" customHeight="1" x14ac:dyDescent="0.2">
      <c r="A8" s="13" t="s">
        <v>37</v>
      </c>
      <c r="B8" s="13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48"/>
      <c r="T8" s="48"/>
      <c r="U8" s="49"/>
      <c r="V8" s="54"/>
      <c r="W8" s="48"/>
      <c r="X8" s="48"/>
      <c r="Y8" s="48"/>
      <c r="Z8" s="48"/>
      <c r="AA8" s="48"/>
      <c r="AB8" s="51"/>
      <c r="AC8" s="48"/>
      <c r="AD8" s="48"/>
      <c r="AE8" s="48"/>
      <c r="AF8" s="48"/>
      <c r="AG8" s="48"/>
    </row>
    <row r="9" spans="1:33" s="52" customFormat="1" ht="15.75" hidden="1" customHeight="1" x14ac:dyDescent="0.2">
      <c r="A9" s="13" t="s">
        <v>38</v>
      </c>
      <c r="B9" s="13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48"/>
      <c r="T9" s="48"/>
      <c r="U9" s="49"/>
      <c r="V9" s="54"/>
      <c r="W9" s="48"/>
      <c r="X9" s="48"/>
      <c r="Y9" s="48"/>
      <c r="Z9" s="48"/>
      <c r="AA9" s="48"/>
      <c r="AB9" s="51"/>
      <c r="AC9" s="48"/>
      <c r="AD9" s="48"/>
      <c r="AE9" s="48"/>
      <c r="AF9" s="48"/>
      <c r="AG9" s="48"/>
    </row>
    <row r="10" spans="1:33" s="52" customFormat="1" ht="15.75" hidden="1" customHeight="1" x14ac:dyDescent="0.2">
      <c r="A10" s="13" t="s">
        <v>39</v>
      </c>
      <c r="B10" s="13"/>
      <c r="C10" s="17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48"/>
      <c r="T10" s="48"/>
      <c r="U10" s="49"/>
      <c r="V10" s="54"/>
      <c r="W10" s="48"/>
      <c r="X10" s="48"/>
      <c r="Y10" s="48"/>
      <c r="Z10" s="48"/>
      <c r="AA10" s="48"/>
      <c r="AB10" s="51"/>
      <c r="AC10" s="48"/>
      <c r="AD10" s="48"/>
      <c r="AE10" s="48"/>
      <c r="AF10" s="48"/>
      <c r="AG10" s="48"/>
    </row>
    <row r="11" spans="1:33" s="52" customFormat="1" ht="15.75" hidden="1" customHeight="1" x14ac:dyDescent="0.2">
      <c r="A11" s="13" t="s">
        <v>40</v>
      </c>
      <c r="B11" s="13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48"/>
      <c r="T11" s="48"/>
      <c r="U11" s="49"/>
      <c r="V11" s="54"/>
      <c r="W11" s="48"/>
      <c r="X11" s="48"/>
      <c r="Y11" s="48"/>
      <c r="Z11" s="48"/>
      <c r="AA11" s="48"/>
      <c r="AB11" s="51"/>
      <c r="AC11" s="48"/>
      <c r="AD11" s="48"/>
      <c r="AE11" s="48"/>
      <c r="AF11" s="48"/>
      <c r="AG11" s="48"/>
    </row>
    <row r="12" spans="1:33" s="52" customFormat="1" ht="15.75" hidden="1" customHeight="1" x14ac:dyDescent="0.2">
      <c r="A12" s="13" t="s">
        <v>41</v>
      </c>
      <c r="B12" s="13"/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48"/>
      <c r="T12" s="48"/>
      <c r="U12" s="49"/>
      <c r="V12" s="54"/>
      <c r="W12" s="48"/>
      <c r="X12" s="48"/>
      <c r="Y12" s="48"/>
      <c r="Z12" s="48"/>
      <c r="AA12" s="48"/>
      <c r="AB12" s="51"/>
      <c r="AC12" s="48"/>
      <c r="AD12" s="48"/>
      <c r="AE12" s="48"/>
      <c r="AF12" s="48"/>
      <c r="AG12" s="48"/>
    </row>
    <row r="13" spans="1:33" s="52" customFormat="1" ht="15.75" hidden="1" customHeight="1" x14ac:dyDescent="0.2">
      <c r="A13" s="13" t="s">
        <v>42</v>
      </c>
      <c r="B13" s="13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48"/>
      <c r="T13" s="48"/>
      <c r="U13" s="49"/>
      <c r="V13" s="54"/>
      <c r="W13" s="48"/>
      <c r="X13" s="48"/>
      <c r="Y13" s="48"/>
      <c r="Z13" s="48"/>
      <c r="AA13" s="48"/>
      <c r="AB13" s="51"/>
      <c r="AC13" s="48"/>
      <c r="AD13" s="48"/>
      <c r="AE13" s="48"/>
      <c r="AF13" s="48"/>
      <c r="AG13" s="48"/>
    </row>
    <row r="14" spans="1:33" s="52" customFormat="1" ht="15.75" hidden="1" customHeight="1" x14ac:dyDescent="0.2">
      <c r="A14" s="13" t="s">
        <v>43</v>
      </c>
      <c r="B14" s="13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48"/>
      <c r="T14" s="48"/>
      <c r="U14" s="49"/>
      <c r="V14" s="54"/>
      <c r="W14" s="48"/>
      <c r="X14" s="48"/>
      <c r="Y14" s="48"/>
      <c r="Z14" s="48"/>
      <c r="AA14" s="48"/>
      <c r="AB14" s="51"/>
      <c r="AC14" s="48"/>
      <c r="AD14" s="48"/>
      <c r="AE14" s="48"/>
      <c r="AF14" s="48"/>
      <c r="AG14" s="48"/>
    </row>
    <row r="15" spans="1:33" s="52" customFormat="1" ht="15.75" hidden="1" customHeight="1" x14ac:dyDescent="0.2">
      <c r="A15" s="13" t="s">
        <v>44</v>
      </c>
      <c r="B15" s="13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48"/>
      <c r="T15" s="48"/>
      <c r="U15" s="49"/>
      <c r="V15" s="54"/>
      <c r="W15" s="48"/>
      <c r="X15" s="48"/>
      <c r="Y15" s="48"/>
      <c r="Z15" s="48"/>
      <c r="AA15" s="48"/>
      <c r="AB15" s="51"/>
      <c r="AC15" s="48"/>
      <c r="AD15" s="48"/>
      <c r="AE15" s="48"/>
      <c r="AF15" s="48"/>
      <c r="AG15" s="48"/>
    </row>
    <row r="16" spans="1:33" s="52" customFormat="1" ht="15.75" hidden="1" customHeight="1" x14ac:dyDescent="0.2">
      <c r="A16" s="13" t="s">
        <v>45</v>
      </c>
      <c r="B16" s="13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48"/>
      <c r="T16" s="48"/>
      <c r="U16" s="49"/>
      <c r="V16" s="54"/>
      <c r="W16" s="48"/>
      <c r="X16" s="48"/>
      <c r="Y16" s="48"/>
      <c r="Z16" s="48"/>
      <c r="AA16" s="48"/>
      <c r="AB16" s="51"/>
      <c r="AC16" s="48"/>
      <c r="AD16" s="48"/>
      <c r="AE16" s="48"/>
      <c r="AF16" s="48"/>
      <c r="AG16" s="48"/>
    </row>
    <row r="17" spans="1:33" s="52" customFormat="1" ht="15.75" hidden="1" customHeight="1" x14ac:dyDescent="0.2">
      <c r="A17" s="13" t="s">
        <v>46</v>
      </c>
      <c r="B17" s="13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48"/>
      <c r="T17" s="48"/>
      <c r="U17" s="49"/>
      <c r="V17" s="54"/>
      <c r="W17" s="48"/>
      <c r="X17" s="48"/>
      <c r="Y17" s="48"/>
      <c r="Z17" s="48"/>
      <c r="AA17" s="48"/>
      <c r="AB17" s="51"/>
      <c r="AC17" s="48"/>
      <c r="AD17" s="48"/>
      <c r="AE17" s="48"/>
      <c r="AF17" s="48"/>
      <c r="AG17" s="48"/>
    </row>
    <row r="18" spans="1:33" s="52" customFormat="1" ht="15.75" hidden="1" customHeight="1" x14ac:dyDescent="0.2">
      <c r="A18" s="13" t="s">
        <v>47</v>
      </c>
      <c r="B18" s="13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48"/>
      <c r="T18" s="48"/>
      <c r="U18" s="49"/>
      <c r="V18" s="54"/>
      <c r="W18" s="48"/>
      <c r="X18" s="48"/>
      <c r="Y18" s="48"/>
      <c r="Z18" s="48"/>
      <c r="AA18" s="48"/>
      <c r="AB18" s="51"/>
      <c r="AC18" s="48"/>
      <c r="AD18" s="48"/>
      <c r="AE18" s="48"/>
      <c r="AF18" s="48"/>
      <c r="AG18" s="48"/>
    </row>
    <row r="19" spans="1:33" s="52" customFormat="1" ht="15.75" hidden="1" customHeight="1" x14ac:dyDescent="0.2">
      <c r="A19" s="13" t="s">
        <v>83</v>
      </c>
      <c r="B19" s="13"/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48"/>
      <c r="T19" s="48"/>
      <c r="U19" s="49"/>
      <c r="V19" s="54"/>
      <c r="W19" s="48"/>
      <c r="X19" s="48"/>
      <c r="Y19" s="48"/>
      <c r="Z19" s="48"/>
      <c r="AA19" s="48"/>
      <c r="AB19" s="51"/>
      <c r="AC19" s="48"/>
      <c r="AD19" s="48"/>
      <c r="AE19" s="48"/>
      <c r="AF19" s="48"/>
      <c r="AG19" s="48"/>
    </row>
    <row r="20" spans="1:33" s="52" customFormat="1" ht="15.75" hidden="1" customHeight="1" x14ac:dyDescent="0.2">
      <c r="A20" s="13" t="s">
        <v>49</v>
      </c>
      <c r="B20" s="13"/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48"/>
      <c r="T20" s="48"/>
      <c r="U20" s="49"/>
      <c r="V20" s="54"/>
      <c r="W20" s="48"/>
      <c r="X20" s="48"/>
      <c r="Y20" s="48"/>
      <c r="Z20" s="48"/>
      <c r="AA20" s="48"/>
      <c r="AB20" s="51"/>
      <c r="AC20" s="48"/>
      <c r="AD20" s="48"/>
      <c r="AE20" s="48"/>
      <c r="AF20" s="48"/>
      <c r="AG20" s="48"/>
    </row>
    <row r="21" spans="1:33" s="52" customFormat="1" ht="15.75" hidden="1" customHeight="1" x14ac:dyDescent="0.2">
      <c r="A21" s="13" t="s">
        <v>50</v>
      </c>
      <c r="B21" s="13"/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48"/>
      <c r="T21" s="48"/>
      <c r="U21" s="49"/>
      <c r="V21" s="54"/>
      <c r="W21" s="48"/>
      <c r="X21" s="48"/>
      <c r="Y21" s="48"/>
      <c r="Z21" s="48"/>
      <c r="AA21" s="48"/>
      <c r="AB21" s="51"/>
      <c r="AC21" s="48"/>
      <c r="AD21" s="48"/>
      <c r="AE21" s="48"/>
      <c r="AF21" s="48"/>
      <c r="AG21" s="48"/>
    </row>
    <row r="22" spans="1:33" s="52" customFormat="1" ht="15.75" hidden="1" customHeight="1" x14ac:dyDescent="0.2">
      <c r="A22" s="13" t="s">
        <v>51</v>
      </c>
      <c r="B22" s="13"/>
      <c r="C22" s="17"/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48"/>
      <c r="T22" s="48"/>
      <c r="U22" s="49"/>
      <c r="V22" s="54"/>
      <c r="W22" s="48"/>
      <c r="X22" s="48"/>
      <c r="Y22" s="48"/>
      <c r="Z22" s="48"/>
      <c r="AA22" s="48"/>
      <c r="AB22" s="51"/>
      <c r="AC22" s="48"/>
      <c r="AD22" s="48"/>
      <c r="AE22" s="48"/>
      <c r="AF22" s="48"/>
      <c r="AG22" s="48"/>
    </row>
    <row r="23" spans="1:33" s="52" customFormat="1" ht="15.75" hidden="1" customHeight="1" x14ac:dyDescent="0.2">
      <c r="A23" s="13" t="s">
        <v>52</v>
      </c>
      <c r="B23" s="13"/>
      <c r="C23" s="17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48"/>
      <c r="T23" s="48"/>
      <c r="U23" s="49"/>
      <c r="V23" s="54"/>
      <c r="W23" s="48"/>
      <c r="X23" s="48"/>
      <c r="Y23" s="48"/>
      <c r="Z23" s="48"/>
      <c r="AA23" s="48"/>
      <c r="AB23" s="51"/>
      <c r="AC23" s="48"/>
      <c r="AD23" s="48"/>
      <c r="AE23" s="48"/>
      <c r="AF23" s="48"/>
      <c r="AG23" s="48"/>
    </row>
    <row r="24" spans="1:33" s="52" customFormat="1" ht="15.75" hidden="1" customHeight="1" x14ac:dyDescent="0.2">
      <c r="A24" s="13" t="s">
        <v>53</v>
      </c>
      <c r="B24" s="13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48"/>
      <c r="T24" s="48"/>
      <c r="U24" s="49"/>
      <c r="V24" s="54"/>
      <c r="W24" s="48"/>
      <c r="X24" s="48"/>
      <c r="Y24" s="48"/>
      <c r="Z24" s="48"/>
      <c r="AA24" s="48"/>
      <c r="AB24" s="51"/>
      <c r="AC24" s="48"/>
      <c r="AD24" s="48"/>
      <c r="AE24" s="48"/>
      <c r="AF24" s="48"/>
      <c r="AG24" s="48"/>
    </row>
    <row r="25" spans="1:33" s="52" customFormat="1" ht="15.75" hidden="1" customHeight="1" x14ac:dyDescent="0.2">
      <c r="A25" s="13" t="s">
        <v>54</v>
      </c>
      <c r="B25" s="13"/>
      <c r="C25" s="17"/>
      <c r="D25" s="17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48"/>
      <c r="T25" s="48"/>
      <c r="U25" s="49"/>
      <c r="V25" s="54"/>
      <c r="W25" s="48"/>
      <c r="X25" s="48"/>
      <c r="Y25" s="48"/>
      <c r="Z25" s="48"/>
      <c r="AA25" s="48"/>
      <c r="AB25" s="51"/>
      <c r="AC25" s="48"/>
      <c r="AD25" s="48"/>
      <c r="AE25" s="48"/>
      <c r="AF25" s="48"/>
      <c r="AG25" s="48"/>
    </row>
    <row r="26" spans="1:33" s="52" customFormat="1" ht="15.75" hidden="1" customHeight="1" x14ac:dyDescent="0.2">
      <c r="A26" s="13" t="s">
        <v>58</v>
      </c>
      <c r="B26" s="13"/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48"/>
      <c r="T26" s="48"/>
      <c r="U26" s="49"/>
      <c r="V26" s="54"/>
      <c r="W26" s="48"/>
      <c r="X26" s="48"/>
      <c r="Y26" s="48"/>
      <c r="Z26" s="48"/>
      <c r="AA26" s="48"/>
      <c r="AB26" s="51"/>
      <c r="AC26" s="48"/>
      <c r="AD26" s="48"/>
      <c r="AE26" s="48"/>
      <c r="AF26" s="48"/>
      <c r="AG26" s="48"/>
    </row>
    <row r="27" spans="1:33" s="52" customFormat="1" ht="15.75" hidden="1" customHeight="1" x14ac:dyDescent="0.2">
      <c r="A27" s="13" t="s">
        <v>60</v>
      </c>
      <c r="B27" s="13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48"/>
      <c r="T27" s="48"/>
      <c r="U27" s="49"/>
      <c r="V27" s="54"/>
      <c r="W27" s="48"/>
      <c r="X27" s="48"/>
      <c r="Y27" s="48"/>
      <c r="Z27" s="48"/>
      <c r="AA27" s="48"/>
      <c r="AB27" s="51"/>
      <c r="AC27" s="48"/>
      <c r="AD27" s="48"/>
      <c r="AE27" s="48"/>
      <c r="AF27" s="48"/>
      <c r="AG27" s="48"/>
    </row>
    <row r="28" spans="1:33" s="52" customFormat="1" ht="15.75" customHeight="1" x14ac:dyDescent="0.2">
      <c r="A28" s="13" t="s">
        <v>61</v>
      </c>
      <c r="B28" s="13"/>
      <c r="C28" s="17">
        <f t="shared" ref="C28:C31" si="1">IFERROR(F28/D28," - ")</f>
        <v>17.455714285714286</v>
      </c>
      <c r="D28" s="17">
        <v>7</v>
      </c>
      <c r="E28" s="17">
        <v>0</v>
      </c>
      <c r="F28" s="17">
        <v>122.19</v>
      </c>
      <c r="G28" s="17">
        <v>0</v>
      </c>
      <c r="H28" s="17">
        <f t="shared" ref="H28:H31" si="2">G28/F28*-1</f>
        <v>0</v>
      </c>
      <c r="I28" s="17">
        <f t="shared" ref="I28:I31" si="3">J28/F28</f>
        <v>0.35771087065482032</v>
      </c>
      <c r="J28" s="17">
        <f t="shared" ref="J28:J31" si="4">F28*0.85+G28+AF28*D28+D28*AE28+AG28+AD28</f>
        <v>43.708691285312497</v>
      </c>
      <c r="K28" s="17">
        <f t="shared" ref="K28:K31" si="5">J28/D28</f>
        <v>6.2440987550446421</v>
      </c>
      <c r="L28" s="17">
        <v>67</v>
      </c>
      <c r="M28" s="17">
        <f t="shared" ref="M28:M31" si="6">IFERROR(D28/L28,"-")</f>
        <v>0.1044776119402985</v>
      </c>
      <c r="N28" s="17">
        <v>45</v>
      </c>
      <c r="O28" s="17">
        <f t="shared" ref="O28:P28" si="7">D28/7</f>
        <v>1</v>
      </c>
      <c r="P28" s="17">
        <f t="shared" si="7"/>
        <v>0</v>
      </c>
      <c r="Q28" s="17">
        <f t="shared" ref="Q28:Q31" si="8">ROUNDDOWN(N28/(O28+P28),0)</f>
        <v>45</v>
      </c>
      <c r="R28" s="17"/>
      <c r="S28" s="48">
        <v>4.0816326530612242E-2</v>
      </c>
      <c r="T28" s="48" t="s">
        <v>56</v>
      </c>
      <c r="U28" s="49" t="s">
        <v>56</v>
      </c>
      <c r="V28" s="54" t="s">
        <v>56</v>
      </c>
      <c r="W28" s="48">
        <v>0</v>
      </c>
      <c r="X28" s="48">
        <f t="shared" ref="X28:X31" si="9">IFERROR(W28/D28,0)</f>
        <v>0</v>
      </c>
      <c r="Y28" s="48">
        <f t="shared" ref="Y28:Y31" si="10">IFERROR(G28/(W28+Z28)*-1,0)</f>
        <v>0</v>
      </c>
      <c r="Z28" s="48">
        <v>0</v>
      </c>
      <c r="AA28" s="48" t="s">
        <v>57</v>
      </c>
      <c r="AB28" s="51">
        <f t="shared" ref="AB28:AB31" si="11">IF(OR(AA28="UsLargeStandardSize",AA28="UsSmallStandardSize"),-0.69,-0.48)</f>
        <v>-0.69</v>
      </c>
      <c r="AC28" s="48">
        <v>1.9875E-2</v>
      </c>
      <c r="AD28" s="48">
        <f t="shared" ref="AD28:AD31" si="12">IFERROR(AB28*AC28*D28*2,0)</f>
        <v>-0.19199249999999998</v>
      </c>
      <c r="AE28" s="48">
        <v>-4.25</v>
      </c>
      <c r="AF28" s="48">
        <v>-4.3158308878125</v>
      </c>
      <c r="AG28" s="48">
        <v>0</v>
      </c>
    </row>
    <row r="29" spans="1:33" s="52" customFormat="1" ht="15.75" customHeight="1" x14ac:dyDescent="0.2">
      <c r="A29" s="13" t="s">
        <v>62</v>
      </c>
      <c r="B29" s="13"/>
      <c r="C29" s="17">
        <f t="shared" si="1"/>
        <v>17.990000000000002</v>
      </c>
      <c r="D29" s="17">
        <v>14</v>
      </c>
      <c r="E29" s="17">
        <v>0</v>
      </c>
      <c r="F29" s="17">
        <v>251.86</v>
      </c>
      <c r="G29" s="17">
        <v>0</v>
      </c>
      <c r="H29" s="17">
        <f t="shared" si="2"/>
        <v>0</v>
      </c>
      <c r="I29" s="17">
        <f t="shared" ca="1" si="3"/>
        <v>0.37233138477973882</v>
      </c>
      <c r="J29" s="17">
        <f t="shared" ca="1" si="4"/>
        <v>93.775382570625027</v>
      </c>
      <c r="K29" s="17">
        <f t="shared" ca="1" si="5"/>
        <v>6.6982416121875019</v>
      </c>
      <c r="L29" s="17">
        <v>54</v>
      </c>
      <c r="M29" s="17">
        <f t="shared" si="6"/>
        <v>0.25925925925925924</v>
      </c>
      <c r="N29" s="17">
        <v>30</v>
      </c>
      <c r="O29" s="17">
        <f t="shared" ref="O29:P29" si="13">D29/7</f>
        <v>2</v>
      </c>
      <c r="P29" s="17">
        <f t="shared" si="13"/>
        <v>0</v>
      </c>
      <c r="Q29" s="17">
        <f t="shared" si="8"/>
        <v>15</v>
      </c>
      <c r="R29" s="17"/>
      <c r="S29" s="48">
        <v>0.59375</v>
      </c>
      <c r="T29" s="48" t="s">
        <v>56</v>
      </c>
      <c r="U29" s="49" t="s">
        <v>56</v>
      </c>
      <c r="V29" s="54" t="s">
        <v>56</v>
      </c>
      <c r="W29" s="48">
        <v>0</v>
      </c>
      <c r="X29" s="48">
        <f t="shared" si="9"/>
        <v>0</v>
      </c>
      <c r="Y29" s="48">
        <f t="shared" si="10"/>
        <v>0</v>
      </c>
      <c r="Z29" s="48">
        <v>0</v>
      </c>
      <c r="AA29" s="48" t="s">
        <v>57</v>
      </c>
      <c r="AB29" s="51">
        <f t="shared" si="11"/>
        <v>-0.69</v>
      </c>
      <c r="AC29" s="48">
        <v>1.9875E-2</v>
      </c>
      <c r="AD29" s="48">
        <f t="shared" si="12"/>
        <v>-0.38398499999999997</v>
      </c>
      <c r="AE29" s="48">
        <v>-4.25</v>
      </c>
      <c r="AF29" s="48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Info!B2:BZ7000""),36,false)),"""")*-1"),-4.3158308878125)</f>
        <v>-4.3158308878125</v>
      </c>
      <c r="AG29" s="48">
        <v>0</v>
      </c>
    </row>
    <row r="30" spans="1:33" s="52" customFormat="1" ht="15.75" customHeight="1" x14ac:dyDescent="0.2">
      <c r="A30" s="13" t="s">
        <v>63</v>
      </c>
      <c r="B30" s="13"/>
      <c r="C30" s="17">
        <f t="shared" si="1"/>
        <v>17.990000000000002</v>
      </c>
      <c r="D30" s="17">
        <v>14</v>
      </c>
      <c r="E30" s="17">
        <v>0</v>
      </c>
      <c r="F30" s="17">
        <v>251.86</v>
      </c>
      <c r="G30" s="17">
        <v>0</v>
      </c>
      <c r="H30" s="17">
        <f t="shared" si="2"/>
        <v>0</v>
      </c>
      <c r="I30" s="17">
        <f t="shared" ca="1" si="3"/>
        <v>0.37233138477973882</v>
      </c>
      <c r="J30" s="17">
        <f t="shared" ca="1" si="4"/>
        <v>93.775382570625027</v>
      </c>
      <c r="K30" s="17">
        <f t="shared" ca="1" si="5"/>
        <v>6.6982416121875019</v>
      </c>
      <c r="L30" s="17">
        <v>38</v>
      </c>
      <c r="M30" s="17">
        <f t="shared" si="6"/>
        <v>0.36842105263157893</v>
      </c>
      <c r="N30" s="17">
        <v>19</v>
      </c>
      <c r="O30" s="17">
        <f t="shared" ref="O30:P30" si="14">D30/7</f>
        <v>2</v>
      </c>
      <c r="P30" s="17">
        <f t="shared" si="14"/>
        <v>0</v>
      </c>
      <c r="Q30" s="17">
        <f t="shared" si="8"/>
        <v>9</v>
      </c>
      <c r="R30" s="17"/>
      <c r="S30" s="48">
        <v>1.1818181818181821</v>
      </c>
      <c r="T30" s="48" t="s">
        <v>56</v>
      </c>
      <c r="U30" s="49" t="s">
        <v>56</v>
      </c>
      <c r="V30" s="54" t="s">
        <v>56</v>
      </c>
      <c r="W30" s="48">
        <v>0</v>
      </c>
      <c r="X30" s="48">
        <f t="shared" si="9"/>
        <v>0</v>
      </c>
      <c r="Y30" s="48">
        <f t="shared" si="10"/>
        <v>0</v>
      </c>
      <c r="Z30" s="48">
        <v>0</v>
      </c>
      <c r="AA30" s="48" t="s">
        <v>57</v>
      </c>
      <c r="AB30" s="51">
        <f t="shared" si="11"/>
        <v>-0.69</v>
      </c>
      <c r="AC30" s="48">
        <v>1.9875E-2</v>
      </c>
      <c r="AD30" s="48">
        <f t="shared" si="12"/>
        <v>-0.38398499999999997</v>
      </c>
      <c r="AE30" s="48">
        <v>-4.25</v>
      </c>
      <c r="AF30" s="48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Info!B2:BZ7000""),36,false)),"""")*-1"),-4.3158308878125)</f>
        <v>-4.3158308878125</v>
      </c>
      <c r="AG30" s="48">
        <v>0</v>
      </c>
    </row>
    <row r="31" spans="1:33" s="52" customFormat="1" ht="15.75" customHeight="1" x14ac:dyDescent="0.2">
      <c r="A31" s="13" t="s">
        <v>64</v>
      </c>
      <c r="B31" s="13"/>
      <c r="C31" s="17">
        <f t="shared" si="1"/>
        <v>17.212222222222223</v>
      </c>
      <c r="D31" s="17">
        <v>9</v>
      </c>
      <c r="E31" s="17">
        <v>0</v>
      </c>
      <c r="F31" s="17">
        <v>154.91</v>
      </c>
      <c r="G31" s="17">
        <v>0</v>
      </c>
      <c r="H31" s="17">
        <f t="shared" si="2"/>
        <v>0</v>
      </c>
      <c r="I31" s="17">
        <f t="shared" ca="1" si="3"/>
        <v>0.3507467207390581</v>
      </c>
      <c r="J31" s="17">
        <f t="shared" ca="1" si="4"/>
        <v>54.334174509687486</v>
      </c>
      <c r="K31" s="17">
        <f t="shared" ca="1" si="5"/>
        <v>6.0371305010763869</v>
      </c>
      <c r="L31" s="17">
        <v>45</v>
      </c>
      <c r="M31" s="17">
        <f t="shared" si="6"/>
        <v>0.2</v>
      </c>
      <c r="N31" s="17">
        <v>8</v>
      </c>
      <c r="O31" s="17">
        <f t="shared" ref="O31:P31" si="15">D31/7</f>
        <v>1.2857142857142858</v>
      </c>
      <c r="P31" s="17">
        <f t="shared" si="15"/>
        <v>0</v>
      </c>
      <c r="Q31" s="17">
        <f t="shared" si="8"/>
        <v>6</v>
      </c>
      <c r="R31" s="17" t="str">
        <f ca="1">IFERROR(__xludf.DUMMYFUNCTION("IFERROR(VLOOKUP($B$2,IMPORTRANGE(""https://docs.google.com/spreadsheets/d/1KiWZV1ko8G7lnRucBRBd29jj3Be6ltMfljMDqzOkQmI/edit#gid=1381463014"",""Lookup!A:F""),6,FALSE),"""")"),"")</f>
        <v/>
      </c>
      <c r="S31" s="48">
        <v>6.5</v>
      </c>
      <c r="T31" s="48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1" s="49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1" s="54" t="str">
        <f ca="1">IFERROR(__xludf.DUMMYFUNCTION("IFERROR(VLOOKUP($B$2,IMPORTRANGE(""https://docs.google.com/spreadsheets/d/1KiWZV1ko8G7lnRucBRBd29jj3Be6ltMfljMDqzOkQmI/edit#gid=1381463014"",""Lookup!A:D""),2,FALSE),"""")"),"")</f>
        <v/>
      </c>
      <c r="W31" s="48">
        <v>0</v>
      </c>
      <c r="X31" s="48">
        <f t="shared" si="9"/>
        <v>0</v>
      </c>
      <c r="Y31" s="48">
        <f t="shared" si="10"/>
        <v>0</v>
      </c>
      <c r="Z31" s="48">
        <v>0</v>
      </c>
      <c r="AA31" s="48" t="s">
        <v>57</v>
      </c>
      <c r="AB31" s="51">
        <f t="shared" si="11"/>
        <v>-0.69</v>
      </c>
      <c r="AC31" s="48">
        <v>1.9875E-2</v>
      </c>
      <c r="AD31" s="48">
        <f t="shared" si="12"/>
        <v>-0.24684749999999997</v>
      </c>
      <c r="AE31" s="48">
        <v>-4.25</v>
      </c>
      <c r="AF31" s="48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Info!B2:BZ7000""),36,false)),"""")*-1"),-4.3158308878125)</f>
        <v>-4.3158308878125</v>
      </c>
      <c r="AG31" s="48">
        <v>0</v>
      </c>
    </row>
    <row r="32" spans="1:33" ht="15.75" customHeight="1" x14ac:dyDescent="0.2">
      <c r="A32" s="13"/>
      <c r="B32" s="13"/>
      <c r="C32" s="24"/>
      <c r="D32" s="15"/>
      <c r="E32" s="15"/>
      <c r="F32" s="14"/>
      <c r="G32" s="14"/>
      <c r="H32" s="14"/>
      <c r="I32" s="15"/>
      <c r="J32" s="15"/>
      <c r="K32" s="15"/>
      <c r="L32" s="15"/>
      <c r="M32" s="16"/>
      <c r="N32" s="15"/>
      <c r="O32" s="15"/>
      <c r="P32" s="15"/>
      <c r="Q32" s="15"/>
      <c r="R32" s="15"/>
      <c r="S32" s="18"/>
      <c r="T32" s="13"/>
      <c r="U32" s="19"/>
      <c r="V32" s="1"/>
      <c r="W32" s="13"/>
      <c r="X32" s="13"/>
      <c r="Y32" s="13"/>
      <c r="Z32" s="13"/>
      <c r="AA32" s="13"/>
      <c r="AB32" s="13"/>
      <c r="AC32" s="13"/>
      <c r="AD32" s="13"/>
      <c r="AE32" s="20"/>
      <c r="AF32" s="20"/>
      <c r="AG32" s="20"/>
    </row>
    <row r="33" spans="1:33" ht="15.75" customHeight="1" x14ac:dyDescent="0.2">
      <c r="A33" s="13"/>
      <c r="B33" s="13"/>
      <c r="C33" s="24"/>
      <c r="D33" s="15"/>
      <c r="E33" s="15"/>
      <c r="F33" s="14"/>
      <c r="G33" s="14"/>
      <c r="H33" s="14"/>
      <c r="I33" s="15"/>
      <c r="J33" s="15"/>
      <c r="K33" s="15"/>
      <c r="L33" s="15"/>
      <c r="M33" s="16"/>
      <c r="N33" s="15"/>
      <c r="O33" s="15"/>
      <c r="P33" s="15"/>
      <c r="Q33" s="15"/>
      <c r="R33" s="15"/>
      <c r="S33" s="18"/>
      <c r="T33" s="13"/>
      <c r="U33" s="19"/>
      <c r="V33" s="1"/>
      <c r="W33" s="13"/>
      <c r="X33" s="13"/>
      <c r="Y33" s="13"/>
      <c r="Z33" s="13"/>
      <c r="AA33" s="13"/>
      <c r="AB33" s="13"/>
      <c r="AC33" s="13"/>
      <c r="AD33" s="13"/>
      <c r="AE33" s="20"/>
      <c r="AF33" s="20"/>
      <c r="AG33" s="20"/>
    </row>
    <row r="34" spans="1:33" ht="15.75" customHeight="1" x14ac:dyDescent="0.2">
      <c r="A34" s="13"/>
      <c r="B34" s="13"/>
      <c r="C34" s="24"/>
      <c r="D34" s="15"/>
      <c r="E34" s="15"/>
      <c r="F34" s="14"/>
      <c r="G34" s="14"/>
      <c r="H34" s="14"/>
      <c r="I34" s="15"/>
      <c r="J34" s="15"/>
      <c r="K34" s="15"/>
      <c r="L34" s="15"/>
      <c r="M34" s="16"/>
      <c r="N34" s="15"/>
      <c r="O34" s="15"/>
      <c r="P34" s="15"/>
      <c r="Q34" s="15"/>
      <c r="R34" s="15"/>
      <c r="S34" s="18"/>
      <c r="T34" s="13"/>
      <c r="U34" s="19"/>
      <c r="V34" s="1"/>
      <c r="W34" s="13"/>
      <c r="X34" s="13"/>
      <c r="Y34" s="13"/>
      <c r="Z34" s="13"/>
      <c r="AA34" s="13"/>
      <c r="AB34" s="13"/>
      <c r="AC34" s="13"/>
      <c r="AD34" s="13"/>
      <c r="AE34" s="20"/>
      <c r="AF34" s="20"/>
      <c r="AG34" s="20"/>
    </row>
    <row r="35" spans="1:33" ht="15.75" customHeight="1" x14ac:dyDescent="0.2">
      <c r="A35" s="13"/>
      <c r="B35" s="13"/>
      <c r="C35" s="24"/>
      <c r="D35" s="15"/>
      <c r="E35" s="15"/>
      <c r="F35" s="14"/>
      <c r="G35" s="14"/>
      <c r="H35" s="14"/>
      <c r="I35" s="15"/>
      <c r="J35" s="15"/>
      <c r="K35" s="15"/>
      <c r="L35" s="15"/>
      <c r="M35" s="16"/>
      <c r="N35" s="15"/>
      <c r="O35" s="15"/>
      <c r="P35" s="15"/>
      <c r="Q35" s="15"/>
      <c r="R35" s="15"/>
      <c r="S35" s="18"/>
      <c r="T35" s="13"/>
      <c r="U35" s="19"/>
      <c r="V35" s="1"/>
      <c r="W35" s="13"/>
      <c r="X35" s="13"/>
      <c r="Y35" s="13"/>
      <c r="Z35" s="13"/>
      <c r="AA35" s="13"/>
      <c r="AB35" s="13"/>
      <c r="AC35" s="13"/>
      <c r="AD35" s="13"/>
      <c r="AE35" s="20"/>
      <c r="AF35" s="20"/>
      <c r="AG35" s="20"/>
    </row>
    <row r="36" spans="1:33" ht="15.75" customHeight="1" x14ac:dyDescent="0.2">
      <c r="A36" s="13"/>
      <c r="B36" s="13"/>
      <c r="C36" s="24"/>
      <c r="D36" s="15"/>
      <c r="E36" s="15"/>
      <c r="F36" s="14"/>
      <c r="G36" s="14"/>
      <c r="H36" s="14"/>
      <c r="I36" s="15"/>
      <c r="J36" s="15"/>
      <c r="K36" s="15"/>
      <c r="L36" s="15"/>
      <c r="M36" s="16"/>
      <c r="N36" s="15"/>
      <c r="O36" s="15"/>
      <c r="P36" s="15"/>
      <c r="Q36" s="15"/>
      <c r="R36" s="15"/>
      <c r="S36" s="18"/>
      <c r="T36" s="13"/>
      <c r="U36" s="19"/>
      <c r="V36" s="1"/>
      <c r="W36" s="13"/>
      <c r="X36" s="13"/>
      <c r="Y36" s="13"/>
      <c r="Z36" s="13"/>
      <c r="AA36" s="13"/>
      <c r="AB36" s="13"/>
      <c r="AC36" s="13"/>
      <c r="AD36" s="13"/>
      <c r="AE36" s="20"/>
      <c r="AF36" s="20"/>
      <c r="AG36" s="20"/>
    </row>
    <row r="37" spans="1:33" ht="15.75" customHeight="1" x14ac:dyDescent="0.2">
      <c r="A37" s="13"/>
      <c r="B37" s="13"/>
      <c r="C37" s="24"/>
      <c r="D37" s="15"/>
      <c r="E37" s="15"/>
      <c r="F37" s="14"/>
      <c r="G37" s="14"/>
      <c r="H37" s="14"/>
      <c r="I37" s="15"/>
      <c r="J37" s="15"/>
      <c r="K37" s="15"/>
      <c r="L37" s="15"/>
      <c r="M37" s="16"/>
      <c r="N37" s="15"/>
      <c r="O37" s="15"/>
      <c r="P37" s="15"/>
      <c r="Q37" s="15"/>
      <c r="R37" s="15"/>
      <c r="S37" s="18"/>
      <c r="T37" s="13"/>
      <c r="U37" s="19"/>
      <c r="V37" s="1"/>
      <c r="W37" s="13"/>
      <c r="X37" s="13"/>
      <c r="Y37" s="13"/>
      <c r="Z37" s="13"/>
      <c r="AA37" s="13"/>
      <c r="AB37" s="13"/>
      <c r="AC37" s="13"/>
      <c r="AD37" s="13"/>
      <c r="AE37" s="20"/>
      <c r="AF37" s="20"/>
      <c r="AG37" s="20"/>
    </row>
    <row r="38" spans="1:33" ht="15.75" customHeight="1" x14ac:dyDescent="0.2">
      <c r="A38" s="13"/>
      <c r="B38" s="13"/>
      <c r="C38" s="24"/>
      <c r="D38" s="15"/>
      <c r="E38" s="15"/>
      <c r="F38" s="14"/>
      <c r="G38" s="14"/>
      <c r="H38" s="14"/>
      <c r="I38" s="15"/>
      <c r="J38" s="15"/>
      <c r="K38" s="15"/>
      <c r="L38" s="15"/>
      <c r="M38" s="16"/>
      <c r="N38" s="15"/>
      <c r="O38" s="15"/>
      <c r="P38" s="15"/>
      <c r="Q38" s="15"/>
      <c r="R38" s="15"/>
      <c r="S38" s="18"/>
      <c r="T38" s="13"/>
      <c r="U38" s="19"/>
      <c r="V38" s="1"/>
      <c r="W38" s="13"/>
      <c r="X38" s="13"/>
      <c r="Y38" s="13"/>
      <c r="Z38" s="13"/>
      <c r="AA38" s="13"/>
      <c r="AB38" s="13"/>
      <c r="AC38" s="13"/>
      <c r="AD38" s="13"/>
      <c r="AE38" s="20"/>
      <c r="AF38" s="20"/>
      <c r="AG38" s="20"/>
    </row>
    <row r="39" spans="1:33" ht="15.75" customHeight="1" x14ac:dyDescent="0.2">
      <c r="A39" s="13"/>
      <c r="B39" s="13"/>
      <c r="C39" s="24"/>
      <c r="D39" s="15"/>
      <c r="E39" s="15"/>
      <c r="F39" s="14"/>
      <c r="G39" s="14"/>
      <c r="H39" s="14"/>
      <c r="I39" s="15"/>
      <c r="J39" s="15"/>
      <c r="K39" s="15"/>
      <c r="L39" s="15"/>
      <c r="M39" s="16"/>
      <c r="N39" s="15"/>
      <c r="O39" s="15"/>
      <c r="P39" s="15"/>
      <c r="Q39" s="15"/>
      <c r="R39" s="15"/>
      <c r="S39" s="18"/>
      <c r="T39" s="13"/>
      <c r="U39" s="19"/>
      <c r="V39" s="1"/>
      <c r="W39" s="13"/>
      <c r="X39" s="13"/>
      <c r="Y39" s="13"/>
      <c r="Z39" s="13"/>
      <c r="AA39" s="13"/>
      <c r="AB39" s="13"/>
      <c r="AC39" s="13"/>
      <c r="AD39" s="13"/>
      <c r="AE39" s="20"/>
      <c r="AF39" s="20"/>
      <c r="AG39" s="20"/>
    </row>
    <row r="40" spans="1:33" ht="15.75" customHeight="1" x14ac:dyDescent="0.2">
      <c r="A40" s="13"/>
      <c r="B40" s="13"/>
      <c r="C40" s="24"/>
      <c r="D40" s="15"/>
      <c r="E40" s="15"/>
      <c r="F40" s="14"/>
      <c r="G40" s="14"/>
      <c r="H40" s="14"/>
      <c r="I40" s="15"/>
      <c r="J40" s="15"/>
      <c r="K40" s="15"/>
      <c r="L40" s="15"/>
      <c r="M40" s="16"/>
      <c r="N40" s="15"/>
      <c r="O40" s="15"/>
      <c r="P40" s="15"/>
      <c r="Q40" s="15"/>
      <c r="R40" s="15"/>
      <c r="S40" s="18"/>
      <c r="T40" s="13"/>
      <c r="U40" s="19"/>
      <c r="V40" s="1"/>
      <c r="W40" s="13"/>
      <c r="X40" s="13"/>
      <c r="Y40" s="13"/>
      <c r="Z40" s="13"/>
      <c r="AA40" s="13"/>
      <c r="AB40" s="13"/>
      <c r="AC40" s="13"/>
      <c r="AD40" s="13"/>
      <c r="AE40" s="20"/>
      <c r="AF40" s="20"/>
      <c r="AG40" s="20"/>
    </row>
    <row r="41" spans="1:33" ht="15.75" customHeight="1" x14ac:dyDescent="0.2">
      <c r="A41" s="13"/>
      <c r="B41" s="13"/>
      <c r="C41" s="24"/>
      <c r="D41" s="15"/>
      <c r="E41" s="15"/>
      <c r="F41" s="14"/>
      <c r="G41" s="14"/>
      <c r="H41" s="14"/>
      <c r="I41" s="15"/>
      <c r="J41" s="15"/>
      <c r="K41" s="15"/>
      <c r="L41" s="15"/>
      <c r="M41" s="16"/>
      <c r="N41" s="15"/>
      <c r="O41" s="15"/>
      <c r="P41" s="15"/>
      <c r="Q41" s="15"/>
      <c r="R41" s="15"/>
      <c r="S41" s="18"/>
      <c r="T41" s="13"/>
      <c r="U41" s="19"/>
      <c r="V41" s="1"/>
      <c r="W41" s="13"/>
      <c r="X41" s="13"/>
      <c r="Y41" s="13"/>
      <c r="Z41" s="13"/>
      <c r="AA41" s="13"/>
      <c r="AB41" s="13"/>
      <c r="AC41" s="13"/>
      <c r="AD41" s="13"/>
      <c r="AE41" s="20"/>
      <c r="AF41" s="20"/>
      <c r="AG41" s="20"/>
    </row>
    <row r="42" spans="1:33" ht="15.75" customHeight="1" x14ac:dyDescent="0.2">
      <c r="A42" s="13"/>
      <c r="B42" s="13"/>
      <c r="C42" s="24"/>
      <c r="D42" s="15"/>
      <c r="E42" s="15"/>
      <c r="F42" s="14"/>
      <c r="G42" s="14"/>
      <c r="H42" s="14"/>
      <c r="I42" s="15"/>
      <c r="J42" s="15"/>
      <c r="K42" s="15"/>
      <c r="L42" s="15"/>
      <c r="M42" s="16"/>
      <c r="N42" s="15"/>
      <c r="O42" s="15"/>
      <c r="P42" s="15"/>
      <c r="Q42" s="15"/>
      <c r="R42" s="15"/>
      <c r="S42" s="18"/>
      <c r="T42" s="13"/>
      <c r="U42" s="19"/>
      <c r="V42" s="1"/>
      <c r="W42" s="13"/>
      <c r="X42" s="13"/>
      <c r="Y42" s="13"/>
      <c r="Z42" s="13"/>
      <c r="AA42" s="13"/>
      <c r="AB42" s="13"/>
      <c r="AC42" s="13"/>
      <c r="AD42" s="13"/>
      <c r="AE42" s="20"/>
      <c r="AF42" s="20"/>
      <c r="AG42" s="20"/>
    </row>
    <row r="43" spans="1:33" ht="15.75" customHeight="1" x14ac:dyDescent="0.2">
      <c r="A43" s="13"/>
      <c r="B43" s="13"/>
      <c r="C43" s="24"/>
      <c r="D43" s="15"/>
      <c r="E43" s="15"/>
      <c r="F43" s="14"/>
      <c r="G43" s="14"/>
      <c r="H43" s="14"/>
      <c r="I43" s="15"/>
      <c r="J43" s="15"/>
      <c r="K43" s="15"/>
      <c r="L43" s="15"/>
      <c r="M43" s="16"/>
      <c r="N43" s="15"/>
      <c r="O43" s="15"/>
      <c r="P43" s="15"/>
      <c r="Q43" s="15"/>
      <c r="R43" s="15"/>
      <c r="S43" s="18"/>
      <c r="T43" s="13"/>
      <c r="U43" s="19"/>
      <c r="V43" s="1"/>
      <c r="W43" s="13"/>
      <c r="X43" s="13"/>
      <c r="Y43" s="13"/>
      <c r="Z43" s="13"/>
      <c r="AA43" s="13"/>
      <c r="AB43" s="13"/>
      <c r="AC43" s="13"/>
      <c r="AD43" s="13"/>
      <c r="AE43" s="20"/>
      <c r="AF43" s="20"/>
      <c r="AG43" s="20"/>
    </row>
    <row r="44" spans="1:33" ht="15.75" customHeight="1" x14ac:dyDescent="0.2">
      <c r="A44" s="13"/>
      <c r="B44" s="13"/>
      <c r="C44" s="24"/>
      <c r="D44" s="15"/>
      <c r="E44" s="15"/>
      <c r="F44" s="14"/>
      <c r="G44" s="14"/>
      <c r="H44" s="14"/>
      <c r="I44" s="15"/>
      <c r="J44" s="15"/>
      <c r="K44" s="15"/>
      <c r="L44" s="15"/>
      <c r="M44" s="16"/>
      <c r="N44" s="15"/>
      <c r="O44" s="15"/>
      <c r="P44" s="15"/>
      <c r="Q44" s="15"/>
      <c r="R44" s="15"/>
      <c r="S44" s="18"/>
      <c r="T44" s="13"/>
      <c r="U44" s="19"/>
      <c r="V44" s="1"/>
      <c r="W44" s="13"/>
      <c r="X44" s="13"/>
      <c r="Y44" s="13"/>
      <c r="Z44" s="13"/>
      <c r="AA44" s="13"/>
      <c r="AB44" s="13"/>
      <c r="AC44" s="13"/>
      <c r="AD44" s="13"/>
      <c r="AE44" s="20"/>
      <c r="AF44" s="20"/>
      <c r="AG44" s="20"/>
    </row>
    <row r="45" spans="1:33" ht="15.75" customHeight="1" x14ac:dyDescent="0.2">
      <c r="A45" s="13"/>
      <c r="B45" s="13"/>
      <c r="C45" s="24"/>
      <c r="D45" s="15"/>
      <c r="E45" s="15"/>
      <c r="F45" s="14"/>
      <c r="G45" s="14"/>
      <c r="H45" s="14"/>
      <c r="I45" s="15"/>
      <c r="J45" s="15"/>
      <c r="K45" s="15"/>
      <c r="L45" s="15"/>
      <c r="M45" s="16"/>
      <c r="N45" s="15"/>
      <c r="O45" s="15"/>
      <c r="P45" s="15"/>
      <c r="Q45" s="15"/>
      <c r="R45" s="15"/>
      <c r="S45" s="18"/>
      <c r="T45" s="13"/>
      <c r="U45" s="19"/>
      <c r="V45" s="1"/>
      <c r="W45" s="13"/>
      <c r="X45" s="13"/>
      <c r="Y45" s="13"/>
      <c r="Z45" s="13"/>
      <c r="AA45" s="13"/>
      <c r="AB45" s="13"/>
      <c r="AC45" s="13"/>
      <c r="AD45" s="13"/>
      <c r="AE45" s="20"/>
      <c r="AF45" s="20"/>
      <c r="AG45" s="20"/>
    </row>
    <row r="46" spans="1:33" ht="15.75" customHeight="1" x14ac:dyDescent="0.2">
      <c r="A46" s="13"/>
      <c r="B46" s="13"/>
      <c r="C46" s="24"/>
      <c r="D46" s="15"/>
      <c r="E46" s="15"/>
      <c r="F46" s="14"/>
      <c r="G46" s="14"/>
      <c r="H46" s="14"/>
      <c r="I46" s="15"/>
      <c r="J46" s="15"/>
      <c r="K46" s="15"/>
      <c r="L46" s="15"/>
      <c r="M46" s="16"/>
      <c r="N46" s="15"/>
      <c r="O46" s="15"/>
      <c r="P46" s="15"/>
      <c r="Q46" s="15"/>
      <c r="R46" s="15"/>
      <c r="S46" s="18"/>
      <c r="T46" s="13"/>
      <c r="U46" s="19"/>
      <c r="V46" s="1"/>
      <c r="W46" s="13"/>
      <c r="X46" s="13"/>
      <c r="Y46" s="13"/>
      <c r="Z46" s="13"/>
      <c r="AA46" s="13"/>
      <c r="AB46" s="13"/>
      <c r="AC46" s="13"/>
      <c r="AD46" s="13"/>
      <c r="AE46" s="20"/>
      <c r="AF46" s="20"/>
      <c r="AG46" s="20"/>
    </row>
    <row r="47" spans="1:33" ht="15.75" customHeight="1" x14ac:dyDescent="0.2">
      <c r="A47" s="13"/>
      <c r="B47" s="13"/>
      <c r="C47" s="24"/>
      <c r="D47" s="15"/>
      <c r="E47" s="15"/>
      <c r="F47" s="14"/>
      <c r="G47" s="14"/>
      <c r="H47" s="14"/>
      <c r="I47" s="15"/>
      <c r="J47" s="15"/>
      <c r="K47" s="15"/>
      <c r="L47" s="15"/>
      <c r="M47" s="16"/>
      <c r="N47" s="15"/>
      <c r="O47" s="15"/>
      <c r="P47" s="15"/>
      <c r="Q47" s="15"/>
      <c r="R47" s="15"/>
      <c r="S47" s="18"/>
      <c r="T47" s="13"/>
      <c r="U47" s="19"/>
      <c r="V47" s="1"/>
      <c r="W47" s="13"/>
      <c r="X47" s="13"/>
      <c r="Y47" s="13"/>
      <c r="Z47" s="13"/>
      <c r="AA47" s="13"/>
      <c r="AB47" s="13"/>
      <c r="AC47" s="13"/>
      <c r="AD47" s="13"/>
      <c r="AE47" s="20"/>
      <c r="AF47" s="20"/>
      <c r="AG47" s="20"/>
    </row>
    <row r="48" spans="1:33" ht="15.75" customHeight="1" x14ac:dyDescent="0.2">
      <c r="A48" s="13"/>
      <c r="B48" s="13"/>
      <c r="C48" s="24"/>
      <c r="D48" s="15"/>
      <c r="E48" s="15"/>
      <c r="F48" s="14"/>
      <c r="G48" s="14"/>
      <c r="H48" s="14"/>
      <c r="I48" s="15"/>
      <c r="J48" s="15"/>
      <c r="K48" s="15"/>
      <c r="L48" s="15"/>
      <c r="M48" s="16"/>
      <c r="N48" s="15"/>
      <c r="O48" s="15"/>
      <c r="P48" s="15"/>
      <c r="Q48" s="15"/>
      <c r="R48" s="15"/>
      <c r="S48" s="18"/>
      <c r="T48" s="13"/>
      <c r="U48" s="19"/>
      <c r="V48" s="1"/>
      <c r="W48" s="13"/>
      <c r="X48" s="13"/>
      <c r="Y48" s="13"/>
      <c r="Z48" s="13"/>
      <c r="AA48" s="13"/>
      <c r="AB48" s="13"/>
      <c r="AC48" s="13"/>
      <c r="AD48" s="13"/>
      <c r="AE48" s="20"/>
      <c r="AF48" s="20"/>
      <c r="AG48" s="20"/>
    </row>
    <row r="49" spans="1:33" ht="15.75" customHeight="1" x14ac:dyDescent="0.2">
      <c r="A49" s="13"/>
      <c r="B49" s="13"/>
      <c r="C49" s="24"/>
      <c r="D49" s="15"/>
      <c r="E49" s="15"/>
      <c r="F49" s="14"/>
      <c r="G49" s="14"/>
      <c r="H49" s="14"/>
      <c r="I49" s="15"/>
      <c r="J49" s="15"/>
      <c r="K49" s="15"/>
      <c r="L49" s="15"/>
      <c r="M49" s="16"/>
      <c r="N49" s="15"/>
      <c r="O49" s="15"/>
      <c r="P49" s="15"/>
      <c r="Q49" s="15"/>
      <c r="R49" s="15"/>
      <c r="S49" s="18"/>
      <c r="T49" s="13"/>
      <c r="U49" s="19"/>
      <c r="V49" s="1"/>
      <c r="W49" s="13"/>
      <c r="X49" s="13"/>
      <c r="Y49" s="13"/>
      <c r="Z49" s="13"/>
      <c r="AA49" s="13"/>
      <c r="AB49" s="13"/>
      <c r="AC49" s="13"/>
      <c r="AD49" s="13"/>
      <c r="AE49" s="20"/>
      <c r="AF49" s="20"/>
      <c r="AG49" s="20"/>
    </row>
    <row r="50" spans="1:33" ht="15.75" customHeight="1" x14ac:dyDescent="0.2">
      <c r="A50" s="13"/>
      <c r="B50" s="13"/>
      <c r="C50" s="24"/>
      <c r="D50" s="15"/>
      <c r="E50" s="15"/>
      <c r="F50" s="14"/>
      <c r="G50" s="14"/>
      <c r="H50" s="14"/>
      <c r="I50" s="15"/>
      <c r="J50" s="15"/>
      <c r="K50" s="15"/>
      <c r="L50" s="15"/>
      <c r="M50" s="16"/>
      <c r="N50" s="15"/>
      <c r="O50" s="15"/>
      <c r="P50" s="15"/>
      <c r="Q50" s="15"/>
      <c r="R50" s="15"/>
      <c r="S50" s="18"/>
      <c r="T50" s="13"/>
      <c r="U50" s="19"/>
      <c r="V50" s="1"/>
      <c r="W50" s="13"/>
      <c r="X50" s="13"/>
      <c r="Y50" s="13"/>
      <c r="Z50" s="13"/>
      <c r="AA50" s="13"/>
      <c r="AB50" s="13"/>
      <c r="AC50" s="13"/>
      <c r="AD50" s="13"/>
      <c r="AE50" s="20"/>
      <c r="AF50" s="20"/>
      <c r="AG50" s="20"/>
    </row>
    <row r="51" spans="1:33" ht="15.75" customHeight="1" x14ac:dyDescent="0.2">
      <c r="A51" s="13"/>
      <c r="B51" s="13"/>
      <c r="C51" s="24"/>
      <c r="D51" s="15"/>
      <c r="E51" s="15"/>
      <c r="F51" s="14"/>
      <c r="G51" s="14"/>
      <c r="H51" s="14"/>
      <c r="I51" s="15"/>
      <c r="J51" s="15"/>
      <c r="K51" s="15"/>
      <c r="L51" s="15"/>
      <c r="M51" s="16"/>
      <c r="N51" s="15"/>
      <c r="O51" s="15"/>
      <c r="P51" s="15"/>
      <c r="Q51" s="15"/>
      <c r="R51" s="15"/>
      <c r="S51" s="18"/>
      <c r="T51" s="13"/>
      <c r="U51" s="19"/>
      <c r="V51" s="1"/>
      <c r="W51" s="13"/>
      <c r="X51" s="13"/>
      <c r="Y51" s="13"/>
      <c r="Z51" s="13"/>
      <c r="AA51" s="13"/>
      <c r="AB51" s="13"/>
      <c r="AC51" s="13"/>
      <c r="AD51" s="13"/>
      <c r="AE51" s="20"/>
      <c r="AF51" s="20"/>
      <c r="AG51" s="20"/>
    </row>
    <row r="52" spans="1:33" ht="15.75" customHeight="1" x14ac:dyDescent="0.2">
      <c r="A52" s="13"/>
      <c r="B52" s="13"/>
      <c r="C52" s="24"/>
      <c r="D52" s="15"/>
      <c r="E52" s="15"/>
      <c r="F52" s="14"/>
      <c r="G52" s="14"/>
      <c r="H52" s="14"/>
      <c r="I52" s="15"/>
      <c r="J52" s="15"/>
      <c r="K52" s="15"/>
      <c r="L52" s="15"/>
      <c r="M52" s="16"/>
      <c r="N52" s="15"/>
      <c r="O52" s="15"/>
      <c r="P52" s="15"/>
      <c r="Q52" s="15"/>
      <c r="R52" s="15"/>
      <c r="S52" s="18"/>
      <c r="T52" s="13"/>
      <c r="U52" s="19"/>
      <c r="V52" s="1"/>
      <c r="W52" s="13"/>
      <c r="X52" s="13"/>
      <c r="Y52" s="13"/>
      <c r="Z52" s="13"/>
      <c r="AA52" s="13"/>
      <c r="AB52" s="13"/>
      <c r="AC52" s="13"/>
      <c r="AD52" s="13"/>
      <c r="AE52" s="20"/>
      <c r="AF52" s="20"/>
      <c r="AG52" s="20"/>
    </row>
    <row r="53" spans="1:33" ht="15.75" customHeight="1" x14ac:dyDescent="0.2">
      <c r="A53" s="13"/>
      <c r="B53" s="13"/>
      <c r="C53" s="24"/>
      <c r="D53" s="15"/>
      <c r="E53" s="15"/>
      <c r="F53" s="14"/>
      <c r="G53" s="14"/>
      <c r="H53" s="14"/>
      <c r="I53" s="15"/>
      <c r="J53" s="15"/>
      <c r="K53" s="15"/>
      <c r="L53" s="15"/>
      <c r="M53" s="16"/>
      <c r="N53" s="15"/>
      <c r="O53" s="15"/>
      <c r="P53" s="15"/>
      <c r="Q53" s="15"/>
      <c r="R53" s="15"/>
      <c r="S53" s="18"/>
      <c r="T53" s="13"/>
      <c r="U53" s="19"/>
      <c r="V53" s="1"/>
      <c r="W53" s="13"/>
      <c r="X53" s="13"/>
      <c r="Y53" s="13"/>
      <c r="Z53" s="13"/>
      <c r="AA53" s="13"/>
      <c r="AB53" s="13"/>
      <c r="AC53" s="13"/>
      <c r="AD53" s="13"/>
      <c r="AE53" s="20"/>
      <c r="AF53" s="20"/>
      <c r="AG53" s="20"/>
    </row>
    <row r="54" spans="1:33" ht="15.75" customHeight="1" x14ac:dyDescent="0.2">
      <c r="A54" s="13"/>
      <c r="B54" s="13"/>
      <c r="C54" s="24"/>
      <c r="D54" s="15"/>
      <c r="E54" s="15"/>
      <c r="F54" s="14"/>
      <c r="G54" s="14"/>
      <c r="H54" s="14"/>
      <c r="I54" s="15"/>
      <c r="J54" s="15"/>
      <c r="K54" s="15"/>
      <c r="L54" s="15"/>
      <c r="M54" s="16"/>
      <c r="N54" s="15"/>
      <c r="O54" s="15"/>
      <c r="P54" s="15"/>
      <c r="Q54" s="15"/>
      <c r="R54" s="15"/>
      <c r="S54" s="18"/>
      <c r="T54" s="13"/>
      <c r="U54" s="19"/>
      <c r="V54" s="1"/>
      <c r="W54" s="13"/>
      <c r="X54" s="13"/>
      <c r="Y54" s="13"/>
      <c r="Z54" s="13"/>
      <c r="AA54" s="13"/>
      <c r="AB54" s="13"/>
      <c r="AC54" s="13"/>
      <c r="AD54" s="13"/>
      <c r="AE54" s="20"/>
      <c r="AF54" s="20"/>
      <c r="AG54" s="20"/>
    </row>
    <row r="55" spans="1:33" ht="15.75" customHeight="1" x14ac:dyDescent="0.2">
      <c r="A55" s="13"/>
      <c r="B55" s="13"/>
      <c r="C55" s="24"/>
      <c r="D55" s="15"/>
      <c r="E55" s="15"/>
      <c r="F55" s="14"/>
      <c r="G55" s="14"/>
      <c r="H55" s="14"/>
      <c r="I55" s="15"/>
      <c r="J55" s="15"/>
      <c r="K55" s="15"/>
      <c r="L55" s="15"/>
      <c r="M55" s="16"/>
      <c r="N55" s="15"/>
      <c r="O55" s="15"/>
      <c r="P55" s="15"/>
      <c r="Q55" s="15"/>
      <c r="R55" s="15"/>
      <c r="S55" s="18"/>
      <c r="T55" s="13"/>
      <c r="U55" s="19"/>
      <c r="V55" s="1"/>
      <c r="W55" s="13"/>
      <c r="X55" s="13"/>
      <c r="Y55" s="13"/>
      <c r="Z55" s="13"/>
      <c r="AA55" s="13"/>
      <c r="AB55" s="13"/>
      <c r="AC55" s="13"/>
      <c r="AD55" s="13"/>
      <c r="AE55" s="20"/>
      <c r="AF55" s="20"/>
      <c r="AG55" s="20"/>
    </row>
    <row r="56" spans="1:33" ht="15.75" customHeight="1" x14ac:dyDescent="0.2">
      <c r="A56" s="13"/>
      <c r="B56" s="13"/>
      <c r="C56" s="24"/>
      <c r="D56" s="15"/>
      <c r="E56" s="15"/>
      <c r="F56" s="14"/>
      <c r="G56" s="14"/>
      <c r="H56" s="14"/>
      <c r="I56" s="15"/>
      <c r="J56" s="15"/>
      <c r="K56" s="15"/>
      <c r="L56" s="15"/>
      <c r="M56" s="16"/>
      <c r="N56" s="15"/>
      <c r="O56" s="15"/>
      <c r="P56" s="15"/>
      <c r="Q56" s="15"/>
      <c r="R56" s="15"/>
      <c r="S56" s="18"/>
      <c r="T56" s="13"/>
      <c r="U56" s="19"/>
      <c r="V56" s="1"/>
      <c r="W56" s="13"/>
      <c r="X56" s="13"/>
      <c r="Y56" s="13"/>
      <c r="Z56" s="13"/>
      <c r="AA56" s="13"/>
      <c r="AB56" s="13"/>
      <c r="AC56" s="13"/>
      <c r="AD56" s="13"/>
      <c r="AE56" s="20"/>
      <c r="AF56" s="20"/>
      <c r="AG56" s="20"/>
    </row>
    <row r="57" spans="1:33" ht="15.75" customHeight="1" x14ac:dyDescent="0.2">
      <c r="A57" s="13"/>
      <c r="B57" s="13"/>
      <c r="C57" s="24"/>
      <c r="D57" s="15"/>
      <c r="E57" s="15"/>
      <c r="F57" s="14"/>
      <c r="G57" s="14"/>
      <c r="H57" s="14"/>
      <c r="I57" s="15"/>
      <c r="J57" s="15"/>
      <c r="K57" s="15"/>
      <c r="L57" s="15"/>
      <c r="M57" s="16"/>
      <c r="N57" s="15"/>
      <c r="O57" s="15"/>
      <c r="P57" s="15"/>
      <c r="Q57" s="15"/>
      <c r="R57" s="15"/>
      <c r="S57" s="18"/>
      <c r="T57" s="13"/>
      <c r="U57" s="19"/>
      <c r="V57" s="1"/>
      <c r="W57" s="13"/>
      <c r="X57" s="13"/>
      <c r="Y57" s="13"/>
      <c r="Z57" s="13"/>
      <c r="AA57" s="13"/>
      <c r="AB57" s="13"/>
      <c r="AC57" s="13"/>
      <c r="AD57" s="13"/>
      <c r="AE57" s="20"/>
      <c r="AF57" s="20"/>
      <c r="AG57" s="20"/>
    </row>
    <row r="58" spans="1:33" ht="15.75" customHeight="1" x14ac:dyDescent="0.2">
      <c r="A58" s="13"/>
      <c r="B58" s="13"/>
      <c r="C58" s="24"/>
      <c r="D58" s="15"/>
      <c r="E58" s="15"/>
      <c r="F58" s="14"/>
      <c r="G58" s="14"/>
      <c r="H58" s="14"/>
      <c r="I58" s="15"/>
      <c r="J58" s="15"/>
      <c r="K58" s="15"/>
      <c r="L58" s="15"/>
      <c r="M58" s="16"/>
      <c r="N58" s="15"/>
      <c r="O58" s="15"/>
      <c r="P58" s="15"/>
      <c r="Q58" s="15"/>
      <c r="R58" s="15"/>
      <c r="S58" s="18"/>
      <c r="T58" s="13"/>
      <c r="U58" s="19"/>
      <c r="V58" s="1"/>
      <c r="W58" s="13"/>
      <c r="X58" s="13"/>
      <c r="Y58" s="13"/>
      <c r="Z58" s="13"/>
      <c r="AA58" s="13"/>
      <c r="AB58" s="13"/>
      <c r="AC58" s="13"/>
      <c r="AD58" s="13"/>
      <c r="AE58" s="20"/>
      <c r="AF58" s="20"/>
      <c r="AG58" s="20"/>
    </row>
    <row r="59" spans="1:33" ht="15.75" customHeight="1" x14ac:dyDescent="0.2">
      <c r="A59" s="13"/>
      <c r="B59" s="13"/>
      <c r="C59" s="24"/>
      <c r="D59" s="15"/>
      <c r="E59" s="15"/>
      <c r="F59" s="14"/>
      <c r="G59" s="14"/>
      <c r="H59" s="14"/>
      <c r="I59" s="15"/>
      <c r="J59" s="15"/>
      <c r="K59" s="15"/>
      <c r="L59" s="15"/>
      <c r="M59" s="16"/>
      <c r="N59" s="15"/>
      <c r="O59" s="15"/>
      <c r="P59" s="15"/>
      <c r="Q59" s="15"/>
      <c r="R59" s="15"/>
      <c r="S59" s="18"/>
      <c r="T59" s="13"/>
      <c r="U59" s="19"/>
      <c r="V59" s="1"/>
      <c r="W59" s="13"/>
      <c r="X59" s="13"/>
      <c r="Y59" s="13"/>
      <c r="Z59" s="13"/>
      <c r="AA59" s="13"/>
      <c r="AB59" s="13"/>
      <c r="AC59" s="13"/>
      <c r="AD59" s="13"/>
      <c r="AE59" s="20"/>
      <c r="AF59" s="20"/>
      <c r="AG59" s="20"/>
    </row>
    <row r="60" spans="1:33" ht="15.75" customHeight="1" x14ac:dyDescent="0.2">
      <c r="A60" s="13"/>
      <c r="B60" s="13"/>
      <c r="C60" s="24"/>
      <c r="D60" s="15"/>
      <c r="E60" s="15"/>
      <c r="F60" s="14"/>
      <c r="G60" s="14"/>
      <c r="H60" s="14"/>
      <c r="I60" s="15"/>
      <c r="J60" s="15"/>
      <c r="K60" s="15"/>
      <c r="L60" s="15"/>
      <c r="M60" s="16"/>
      <c r="N60" s="15"/>
      <c r="O60" s="15"/>
      <c r="P60" s="15"/>
      <c r="Q60" s="15"/>
      <c r="R60" s="15"/>
      <c r="S60" s="18"/>
      <c r="T60" s="13"/>
      <c r="U60" s="19"/>
      <c r="V60" s="1"/>
      <c r="W60" s="13"/>
      <c r="X60" s="13"/>
      <c r="Y60" s="13"/>
      <c r="Z60" s="13"/>
      <c r="AA60" s="13"/>
      <c r="AB60" s="13"/>
      <c r="AC60" s="13"/>
      <c r="AD60" s="13"/>
      <c r="AE60" s="20"/>
      <c r="AF60" s="20"/>
      <c r="AG60" s="20"/>
    </row>
    <row r="61" spans="1:33" ht="15.75" customHeight="1" x14ac:dyDescent="0.2">
      <c r="A61" s="13"/>
      <c r="B61" s="13"/>
      <c r="C61" s="24"/>
      <c r="D61" s="15"/>
      <c r="E61" s="15"/>
      <c r="F61" s="14"/>
      <c r="G61" s="14"/>
      <c r="H61" s="14"/>
      <c r="I61" s="15"/>
      <c r="J61" s="15"/>
      <c r="K61" s="15"/>
      <c r="L61" s="15"/>
      <c r="M61" s="16"/>
      <c r="N61" s="15"/>
      <c r="O61" s="15"/>
      <c r="P61" s="15"/>
      <c r="Q61" s="15"/>
      <c r="R61" s="15"/>
      <c r="S61" s="18"/>
      <c r="T61" s="13"/>
      <c r="U61" s="19"/>
      <c r="V61" s="1"/>
      <c r="W61" s="13"/>
      <c r="X61" s="13"/>
      <c r="Y61" s="13"/>
      <c r="Z61" s="13"/>
      <c r="AA61" s="13"/>
      <c r="AB61" s="13"/>
      <c r="AC61" s="13"/>
      <c r="AD61" s="13"/>
      <c r="AE61" s="20"/>
      <c r="AF61" s="20"/>
      <c r="AG61" s="20"/>
    </row>
    <row r="62" spans="1:33" ht="15.75" customHeight="1" x14ac:dyDescent="0.2">
      <c r="A62" s="13"/>
      <c r="B62" s="13"/>
      <c r="C62" s="24"/>
      <c r="D62" s="15"/>
      <c r="E62" s="15"/>
      <c r="F62" s="14"/>
      <c r="G62" s="14"/>
      <c r="H62" s="14"/>
      <c r="I62" s="15"/>
      <c r="J62" s="15"/>
      <c r="K62" s="15"/>
      <c r="L62" s="15"/>
      <c r="M62" s="16"/>
      <c r="N62" s="15"/>
      <c r="O62" s="15"/>
      <c r="P62" s="15"/>
      <c r="Q62" s="15"/>
      <c r="R62" s="15"/>
      <c r="S62" s="18"/>
      <c r="T62" s="13"/>
      <c r="U62" s="19"/>
      <c r="V62" s="1"/>
      <c r="W62" s="13"/>
      <c r="X62" s="13"/>
      <c r="Y62" s="13"/>
      <c r="Z62" s="13"/>
      <c r="AA62" s="13"/>
      <c r="AB62" s="13"/>
      <c r="AC62" s="13"/>
      <c r="AD62" s="13"/>
      <c r="AE62" s="20"/>
      <c r="AF62" s="20"/>
      <c r="AG62" s="20"/>
    </row>
    <row r="63" spans="1:33" ht="15.75" customHeight="1" x14ac:dyDescent="0.2">
      <c r="A63" s="13"/>
      <c r="B63" s="13"/>
      <c r="C63" s="24"/>
      <c r="D63" s="15"/>
      <c r="E63" s="15"/>
      <c r="F63" s="14"/>
      <c r="G63" s="14"/>
      <c r="H63" s="14"/>
      <c r="I63" s="15"/>
      <c r="J63" s="15"/>
      <c r="K63" s="15"/>
      <c r="L63" s="15"/>
      <c r="M63" s="16"/>
      <c r="N63" s="15"/>
      <c r="O63" s="15"/>
      <c r="P63" s="15"/>
      <c r="Q63" s="15"/>
      <c r="R63" s="15"/>
      <c r="S63" s="18"/>
      <c r="T63" s="13"/>
      <c r="U63" s="19"/>
      <c r="V63" s="1"/>
      <c r="W63" s="13"/>
      <c r="X63" s="13"/>
      <c r="Y63" s="13"/>
      <c r="Z63" s="13"/>
      <c r="AA63" s="13"/>
      <c r="AB63" s="13"/>
      <c r="AC63" s="13"/>
      <c r="AD63" s="13"/>
      <c r="AE63" s="20"/>
      <c r="AF63" s="20"/>
      <c r="AG63" s="20"/>
    </row>
    <row r="64" spans="1:33" ht="15.75" customHeight="1" x14ac:dyDescent="0.2">
      <c r="A64" s="13"/>
      <c r="B64" s="13"/>
      <c r="C64" s="24"/>
      <c r="D64" s="15"/>
      <c r="E64" s="15"/>
      <c r="F64" s="14"/>
      <c r="G64" s="14"/>
      <c r="H64" s="14"/>
      <c r="I64" s="15"/>
      <c r="J64" s="15"/>
      <c r="K64" s="15"/>
      <c r="L64" s="15"/>
      <c r="M64" s="16"/>
      <c r="N64" s="15"/>
      <c r="O64" s="15"/>
      <c r="P64" s="15"/>
      <c r="Q64" s="15"/>
      <c r="R64" s="15"/>
      <c r="S64" s="18"/>
      <c r="T64" s="13"/>
      <c r="U64" s="19"/>
      <c r="V64" s="1"/>
      <c r="W64" s="13"/>
      <c r="X64" s="13"/>
      <c r="Y64" s="13"/>
      <c r="Z64" s="13"/>
      <c r="AA64" s="13"/>
      <c r="AB64" s="13"/>
      <c r="AC64" s="13"/>
      <c r="AD64" s="13"/>
      <c r="AE64" s="20"/>
      <c r="AF64" s="20"/>
      <c r="AG64" s="20"/>
    </row>
    <row r="65" spans="1:33" ht="15.75" customHeight="1" x14ac:dyDescent="0.2">
      <c r="A65" s="13"/>
      <c r="B65" s="13"/>
      <c r="C65" s="24"/>
      <c r="D65" s="15"/>
      <c r="E65" s="15"/>
      <c r="F65" s="14"/>
      <c r="G65" s="14"/>
      <c r="H65" s="14"/>
      <c r="I65" s="15"/>
      <c r="J65" s="15"/>
      <c r="K65" s="15"/>
      <c r="L65" s="15"/>
      <c r="M65" s="16"/>
      <c r="N65" s="15"/>
      <c r="O65" s="15"/>
      <c r="P65" s="15"/>
      <c r="Q65" s="15"/>
      <c r="R65" s="15"/>
      <c r="S65" s="18"/>
      <c r="T65" s="13"/>
      <c r="U65" s="19"/>
      <c r="V65" s="1"/>
      <c r="W65" s="13"/>
      <c r="X65" s="13"/>
      <c r="Y65" s="13"/>
      <c r="Z65" s="13"/>
      <c r="AA65" s="13"/>
      <c r="AB65" s="13"/>
      <c r="AC65" s="13"/>
      <c r="AD65" s="13"/>
      <c r="AE65" s="20"/>
      <c r="AF65" s="20"/>
      <c r="AG65" s="20"/>
    </row>
    <row r="66" spans="1:33" ht="15.75" customHeight="1" x14ac:dyDescent="0.2">
      <c r="A66" s="13"/>
      <c r="B66" s="13"/>
      <c r="C66" s="24"/>
      <c r="D66" s="15"/>
      <c r="E66" s="15"/>
      <c r="F66" s="14"/>
      <c r="G66" s="14"/>
      <c r="H66" s="14"/>
      <c r="I66" s="15"/>
      <c r="J66" s="15"/>
      <c r="K66" s="15"/>
      <c r="L66" s="15"/>
      <c r="M66" s="16"/>
      <c r="N66" s="15"/>
      <c r="O66" s="15"/>
      <c r="P66" s="15"/>
      <c r="Q66" s="15"/>
      <c r="R66" s="15"/>
      <c r="S66" s="18"/>
      <c r="T66" s="13"/>
      <c r="U66" s="19"/>
      <c r="V66" s="1"/>
      <c r="W66" s="13"/>
      <c r="X66" s="13"/>
      <c r="Y66" s="13"/>
      <c r="Z66" s="13"/>
      <c r="AA66" s="13"/>
      <c r="AB66" s="13"/>
      <c r="AC66" s="13"/>
      <c r="AD66" s="13"/>
      <c r="AE66" s="20"/>
      <c r="AF66" s="20"/>
      <c r="AG66" s="20"/>
    </row>
    <row r="67" spans="1:33" ht="15.75" customHeight="1" x14ac:dyDescent="0.2">
      <c r="A67" s="13"/>
      <c r="B67" s="13"/>
      <c r="C67" s="24"/>
      <c r="D67" s="15"/>
      <c r="E67" s="15"/>
      <c r="F67" s="14"/>
      <c r="G67" s="14"/>
      <c r="H67" s="14"/>
      <c r="I67" s="15"/>
      <c r="J67" s="15"/>
      <c r="K67" s="15"/>
      <c r="L67" s="15"/>
      <c r="M67" s="16"/>
      <c r="N67" s="15"/>
      <c r="O67" s="15"/>
      <c r="P67" s="15"/>
      <c r="Q67" s="15"/>
      <c r="R67" s="15"/>
      <c r="S67" s="18"/>
      <c r="T67" s="13"/>
      <c r="U67" s="19"/>
      <c r="V67" s="1"/>
      <c r="W67" s="13"/>
      <c r="X67" s="13"/>
      <c r="Y67" s="13"/>
      <c r="Z67" s="13"/>
      <c r="AA67" s="13"/>
      <c r="AB67" s="13"/>
      <c r="AC67" s="13"/>
      <c r="AD67" s="13"/>
      <c r="AE67" s="20"/>
      <c r="AF67" s="20"/>
      <c r="AG67" s="20"/>
    </row>
    <row r="68" spans="1:33" ht="15.75" customHeight="1" x14ac:dyDescent="0.2">
      <c r="A68" s="13"/>
      <c r="B68" s="13"/>
      <c r="C68" s="24"/>
      <c r="D68" s="15"/>
      <c r="E68" s="15"/>
      <c r="F68" s="14"/>
      <c r="G68" s="14"/>
      <c r="H68" s="14"/>
      <c r="I68" s="15"/>
      <c r="J68" s="15"/>
      <c r="K68" s="15"/>
      <c r="L68" s="15"/>
      <c r="M68" s="16"/>
      <c r="N68" s="15"/>
      <c r="O68" s="15"/>
      <c r="P68" s="15"/>
      <c r="Q68" s="15"/>
      <c r="R68" s="15"/>
      <c r="S68" s="18"/>
      <c r="T68" s="13"/>
      <c r="U68" s="19"/>
      <c r="V68" s="1"/>
      <c r="W68" s="13"/>
      <c r="X68" s="13"/>
      <c r="Y68" s="13"/>
      <c r="Z68" s="13"/>
      <c r="AA68" s="13"/>
      <c r="AB68" s="13"/>
      <c r="AC68" s="13"/>
      <c r="AD68" s="13"/>
      <c r="AE68" s="20"/>
      <c r="AF68" s="20"/>
      <c r="AG68" s="20"/>
    </row>
    <row r="69" spans="1:33" ht="15.75" customHeight="1" x14ac:dyDescent="0.2">
      <c r="A69" s="13"/>
      <c r="B69" s="13"/>
      <c r="C69" s="24"/>
      <c r="D69" s="15"/>
      <c r="E69" s="15"/>
      <c r="F69" s="14"/>
      <c r="G69" s="14"/>
      <c r="H69" s="14"/>
      <c r="I69" s="15"/>
      <c r="J69" s="15"/>
      <c r="K69" s="15"/>
      <c r="L69" s="15"/>
      <c r="M69" s="16"/>
      <c r="N69" s="15"/>
      <c r="O69" s="15"/>
      <c r="P69" s="15"/>
      <c r="Q69" s="15"/>
      <c r="R69" s="15"/>
      <c r="S69" s="18"/>
      <c r="T69" s="13"/>
      <c r="U69" s="19"/>
      <c r="V69" s="1"/>
      <c r="W69" s="13"/>
      <c r="X69" s="13"/>
      <c r="Y69" s="13"/>
      <c r="Z69" s="13"/>
      <c r="AA69" s="13"/>
      <c r="AB69" s="13"/>
      <c r="AC69" s="13"/>
      <c r="AD69" s="13"/>
      <c r="AE69" s="20"/>
      <c r="AF69" s="20"/>
      <c r="AG69" s="20"/>
    </row>
    <row r="70" spans="1:33" ht="15.75" customHeight="1" x14ac:dyDescent="0.2">
      <c r="A70" s="13"/>
      <c r="B70" s="13"/>
      <c r="C70" s="24"/>
      <c r="D70" s="15"/>
      <c r="E70" s="15"/>
      <c r="F70" s="14"/>
      <c r="G70" s="14"/>
      <c r="H70" s="14"/>
      <c r="I70" s="15"/>
      <c r="J70" s="15"/>
      <c r="K70" s="15"/>
      <c r="L70" s="15"/>
      <c r="M70" s="16"/>
      <c r="N70" s="15"/>
      <c r="O70" s="15"/>
      <c r="P70" s="15"/>
      <c r="Q70" s="15"/>
      <c r="R70" s="15"/>
      <c r="S70" s="18"/>
      <c r="T70" s="13"/>
      <c r="U70" s="19"/>
      <c r="V70" s="1"/>
      <c r="W70" s="13"/>
      <c r="X70" s="13"/>
      <c r="Y70" s="13"/>
      <c r="Z70" s="13"/>
      <c r="AA70" s="13"/>
      <c r="AB70" s="13"/>
      <c r="AC70" s="13"/>
      <c r="AD70" s="13"/>
      <c r="AE70" s="20"/>
      <c r="AF70" s="20"/>
      <c r="AG70" s="20"/>
    </row>
    <row r="71" spans="1:33" ht="15.75" customHeight="1" x14ac:dyDescent="0.2">
      <c r="A71" s="13"/>
      <c r="B71" s="13"/>
      <c r="C71" s="24"/>
      <c r="D71" s="15"/>
      <c r="E71" s="15"/>
      <c r="F71" s="14"/>
      <c r="G71" s="14"/>
      <c r="H71" s="14"/>
      <c r="I71" s="15"/>
      <c r="J71" s="15"/>
      <c r="K71" s="15"/>
      <c r="L71" s="15"/>
      <c r="M71" s="16"/>
      <c r="N71" s="15"/>
      <c r="O71" s="15"/>
      <c r="P71" s="15"/>
      <c r="Q71" s="15"/>
      <c r="R71" s="15"/>
      <c r="S71" s="18"/>
      <c r="T71" s="13"/>
      <c r="U71" s="19"/>
      <c r="V71" s="1"/>
      <c r="W71" s="13"/>
      <c r="X71" s="13"/>
      <c r="Y71" s="13"/>
      <c r="Z71" s="13"/>
      <c r="AA71" s="13"/>
      <c r="AB71" s="13"/>
      <c r="AC71" s="13"/>
      <c r="AD71" s="13"/>
      <c r="AE71" s="20"/>
      <c r="AF71" s="20"/>
      <c r="AG71" s="20"/>
    </row>
    <row r="72" spans="1:33" ht="15.75" customHeight="1" x14ac:dyDescent="0.2">
      <c r="A72" s="13"/>
      <c r="B72" s="13"/>
      <c r="C72" s="24"/>
      <c r="D72" s="15"/>
      <c r="E72" s="15"/>
      <c r="F72" s="14"/>
      <c r="G72" s="14"/>
      <c r="H72" s="14"/>
      <c r="I72" s="15"/>
      <c r="J72" s="15"/>
      <c r="K72" s="15"/>
      <c r="L72" s="15"/>
      <c r="M72" s="16"/>
      <c r="N72" s="15"/>
      <c r="O72" s="15"/>
      <c r="P72" s="15"/>
      <c r="Q72" s="15"/>
      <c r="R72" s="15"/>
      <c r="S72" s="18"/>
      <c r="T72" s="13"/>
      <c r="U72" s="19"/>
      <c r="V72" s="1"/>
      <c r="W72" s="13"/>
      <c r="X72" s="13"/>
      <c r="Y72" s="13"/>
      <c r="Z72" s="13"/>
      <c r="AA72" s="13"/>
      <c r="AB72" s="13"/>
      <c r="AC72" s="13"/>
      <c r="AD72" s="13"/>
      <c r="AE72" s="20"/>
      <c r="AF72" s="20"/>
      <c r="AG72" s="20"/>
    </row>
    <row r="73" spans="1:33" ht="15.75" customHeight="1" x14ac:dyDescent="0.2">
      <c r="A73" s="13"/>
      <c r="B73" s="13"/>
      <c r="C73" s="24"/>
      <c r="D73" s="15"/>
      <c r="E73" s="15"/>
      <c r="F73" s="14"/>
      <c r="G73" s="14"/>
      <c r="H73" s="14"/>
      <c r="I73" s="15"/>
      <c r="J73" s="15"/>
      <c r="K73" s="15"/>
      <c r="L73" s="15"/>
      <c r="M73" s="16"/>
      <c r="N73" s="15"/>
      <c r="O73" s="15"/>
      <c r="P73" s="15"/>
      <c r="Q73" s="15"/>
      <c r="R73" s="15"/>
      <c r="S73" s="18"/>
      <c r="T73" s="13"/>
      <c r="U73" s="19"/>
      <c r="V73" s="1"/>
      <c r="W73" s="13"/>
      <c r="X73" s="13"/>
      <c r="Y73" s="13"/>
      <c r="Z73" s="13"/>
      <c r="AA73" s="13"/>
      <c r="AB73" s="13"/>
      <c r="AC73" s="13"/>
      <c r="AD73" s="13"/>
      <c r="AE73" s="20"/>
      <c r="AF73" s="20"/>
      <c r="AG73" s="20"/>
    </row>
    <row r="74" spans="1:33" ht="15.75" customHeight="1" x14ac:dyDescent="0.2">
      <c r="A74" s="13"/>
      <c r="B74" s="13"/>
      <c r="C74" s="24"/>
      <c r="D74" s="15"/>
      <c r="E74" s="15"/>
      <c r="F74" s="14"/>
      <c r="G74" s="14"/>
      <c r="H74" s="14"/>
      <c r="I74" s="15"/>
      <c r="J74" s="15"/>
      <c r="K74" s="15"/>
      <c r="L74" s="15"/>
      <c r="M74" s="16"/>
      <c r="N74" s="15"/>
      <c r="O74" s="15"/>
      <c r="P74" s="15"/>
      <c r="Q74" s="15"/>
      <c r="R74" s="15"/>
      <c r="S74" s="18"/>
      <c r="T74" s="13"/>
      <c r="U74" s="19"/>
      <c r="V74" s="1"/>
      <c r="W74" s="13"/>
      <c r="X74" s="13"/>
      <c r="Y74" s="13"/>
      <c r="Z74" s="13"/>
      <c r="AA74" s="13"/>
      <c r="AB74" s="13"/>
      <c r="AC74" s="13"/>
      <c r="AD74" s="13"/>
      <c r="AE74" s="20"/>
      <c r="AF74" s="20"/>
      <c r="AG74" s="20"/>
    </row>
    <row r="75" spans="1:33" ht="15.75" customHeight="1" x14ac:dyDescent="0.2">
      <c r="A75" s="13"/>
      <c r="B75" s="13"/>
      <c r="C75" s="24"/>
      <c r="D75" s="15"/>
      <c r="E75" s="15"/>
      <c r="F75" s="14"/>
      <c r="G75" s="14"/>
      <c r="H75" s="14"/>
      <c r="I75" s="15"/>
      <c r="J75" s="15"/>
      <c r="K75" s="15"/>
      <c r="L75" s="15"/>
      <c r="M75" s="16"/>
      <c r="N75" s="15"/>
      <c r="O75" s="15"/>
      <c r="P75" s="15"/>
      <c r="Q75" s="15"/>
      <c r="R75" s="15"/>
      <c r="S75" s="18"/>
      <c r="T75" s="13"/>
      <c r="U75" s="19"/>
      <c r="V75" s="1"/>
      <c r="W75" s="13"/>
      <c r="X75" s="13"/>
      <c r="Y75" s="13"/>
      <c r="Z75" s="13"/>
      <c r="AA75" s="13"/>
      <c r="AB75" s="13"/>
      <c r="AC75" s="13"/>
      <c r="AD75" s="13"/>
      <c r="AE75" s="20"/>
      <c r="AF75" s="20"/>
      <c r="AG75" s="20"/>
    </row>
    <row r="76" spans="1:33" ht="15.75" customHeight="1" x14ac:dyDescent="0.2">
      <c r="A76" s="13"/>
      <c r="B76" s="13"/>
      <c r="C76" s="24"/>
      <c r="D76" s="15"/>
      <c r="E76" s="15"/>
      <c r="F76" s="14"/>
      <c r="G76" s="14"/>
      <c r="H76" s="14"/>
      <c r="I76" s="15"/>
      <c r="J76" s="15"/>
      <c r="K76" s="15"/>
      <c r="L76" s="15"/>
      <c r="M76" s="16"/>
      <c r="N76" s="15"/>
      <c r="O76" s="15"/>
      <c r="P76" s="15"/>
      <c r="Q76" s="15"/>
      <c r="R76" s="15"/>
      <c r="S76" s="18"/>
      <c r="T76" s="13"/>
      <c r="U76" s="19"/>
      <c r="V76" s="1"/>
      <c r="W76" s="13"/>
      <c r="X76" s="13"/>
      <c r="Y76" s="13"/>
      <c r="Z76" s="13"/>
      <c r="AA76" s="13"/>
      <c r="AB76" s="13"/>
      <c r="AC76" s="13"/>
      <c r="AD76" s="13"/>
      <c r="AE76" s="20"/>
      <c r="AF76" s="20"/>
      <c r="AG76" s="20"/>
    </row>
    <row r="77" spans="1:33" ht="15.75" customHeight="1" x14ac:dyDescent="0.2">
      <c r="A77" s="13"/>
      <c r="B77" s="13"/>
      <c r="C77" s="24"/>
      <c r="D77" s="15"/>
      <c r="E77" s="15"/>
      <c r="F77" s="14"/>
      <c r="G77" s="14"/>
      <c r="H77" s="14"/>
      <c r="I77" s="15"/>
      <c r="J77" s="15"/>
      <c r="K77" s="15"/>
      <c r="L77" s="15"/>
      <c r="M77" s="16"/>
      <c r="N77" s="15"/>
      <c r="O77" s="15"/>
      <c r="P77" s="15"/>
      <c r="Q77" s="15"/>
      <c r="R77" s="15"/>
      <c r="S77" s="18"/>
      <c r="T77" s="13"/>
      <c r="U77" s="19"/>
      <c r="V77" s="1"/>
      <c r="W77" s="13"/>
      <c r="X77" s="13"/>
      <c r="Y77" s="13"/>
      <c r="Z77" s="13"/>
      <c r="AA77" s="13"/>
      <c r="AB77" s="13"/>
      <c r="AC77" s="13"/>
      <c r="AD77" s="13"/>
      <c r="AE77" s="20"/>
      <c r="AF77" s="20"/>
      <c r="AG77" s="20"/>
    </row>
    <row r="78" spans="1:33" ht="15.75" customHeight="1" x14ac:dyDescent="0.2">
      <c r="A78" s="13"/>
      <c r="B78" s="13"/>
      <c r="C78" s="24"/>
      <c r="D78" s="15"/>
      <c r="E78" s="15"/>
      <c r="F78" s="14"/>
      <c r="G78" s="14"/>
      <c r="H78" s="14"/>
      <c r="I78" s="15"/>
      <c r="J78" s="15"/>
      <c r="K78" s="15"/>
      <c r="L78" s="15"/>
      <c r="M78" s="16"/>
      <c r="N78" s="15"/>
      <c r="O78" s="15"/>
      <c r="P78" s="15"/>
      <c r="Q78" s="15"/>
      <c r="R78" s="15"/>
      <c r="S78" s="18"/>
      <c r="T78" s="13"/>
      <c r="U78" s="19"/>
      <c r="V78" s="1"/>
      <c r="W78" s="13"/>
      <c r="X78" s="13"/>
      <c r="Y78" s="13"/>
      <c r="Z78" s="13"/>
      <c r="AA78" s="13"/>
      <c r="AB78" s="13"/>
      <c r="AC78" s="13"/>
      <c r="AD78" s="13"/>
      <c r="AE78" s="20"/>
      <c r="AF78" s="20"/>
      <c r="AG78" s="20"/>
    </row>
    <row r="79" spans="1:33" ht="15.75" customHeight="1" x14ac:dyDescent="0.2">
      <c r="A79" s="13"/>
      <c r="B79" s="13"/>
      <c r="C79" s="24"/>
      <c r="D79" s="15"/>
      <c r="E79" s="15"/>
      <c r="F79" s="14"/>
      <c r="G79" s="14"/>
      <c r="H79" s="14"/>
      <c r="I79" s="15"/>
      <c r="J79" s="15"/>
      <c r="K79" s="15"/>
      <c r="L79" s="15"/>
      <c r="M79" s="16"/>
      <c r="N79" s="15"/>
      <c r="O79" s="15"/>
      <c r="P79" s="15"/>
      <c r="Q79" s="15"/>
      <c r="R79" s="15"/>
      <c r="S79" s="18"/>
      <c r="T79" s="13"/>
      <c r="U79" s="19"/>
      <c r="V79" s="1"/>
      <c r="W79" s="13"/>
      <c r="X79" s="13"/>
      <c r="Y79" s="13"/>
      <c r="Z79" s="13"/>
      <c r="AA79" s="13"/>
      <c r="AB79" s="13"/>
      <c r="AC79" s="13"/>
      <c r="AD79" s="13"/>
      <c r="AE79" s="20"/>
      <c r="AF79" s="20"/>
      <c r="AG79" s="20"/>
    </row>
    <row r="80" spans="1:33" ht="15.75" customHeight="1" x14ac:dyDescent="0.2">
      <c r="A80" s="13"/>
      <c r="B80" s="13"/>
      <c r="C80" s="24"/>
      <c r="D80" s="15"/>
      <c r="E80" s="15"/>
      <c r="F80" s="14"/>
      <c r="G80" s="14"/>
      <c r="H80" s="14"/>
      <c r="I80" s="15"/>
      <c r="J80" s="15"/>
      <c r="K80" s="15"/>
      <c r="L80" s="15"/>
      <c r="M80" s="16"/>
      <c r="N80" s="15"/>
      <c r="O80" s="15"/>
      <c r="P80" s="15"/>
      <c r="Q80" s="15"/>
      <c r="R80" s="15"/>
      <c r="S80" s="18"/>
      <c r="T80" s="13"/>
      <c r="U80" s="19"/>
      <c r="V80" s="1"/>
      <c r="W80" s="13"/>
      <c r="X80" s="13"/>
      <c r="Y80" s="13"/>
      <c r="Z80" s="13"/>
      <c r="AA80" s="13"/>
      <c r="AB80" s="13"/>
      <c r="AC80" s="13"/>
      <c r="AD80" s="13"/>
      <c r="AE80" s="20"/>
      <c r="AF80" s="20"/>
      <c r="AG80" s="20"/>
    </row>
    <row r="81" spans="1:33" ht="15.75" customHeight="1" x14ac:dyDescent="0.2">
      <c r="A81" s="13"/>
      <c r="B81" s="13"/>
      <c r="C81" s="24"/>
      <c r="D81" s="15"/>
      <c r="E81" s="15"/>
      <c r="F81" s="14"/>
      <c r="G81" s="14"/>
      <c r="H81" s="14"/>
      <c r="I81" s="15"/>
      <c r="J81" s="15"/>
      <c r="K81" s="15"/>
      <c r="L81" s="15"/>
      <c r="M81" s="16"/>
      <c r="N81" s="15"/>
      <c r="O81" s="15"/>
      <c r="P81" s="15"/>
      <c r="Q81" s="15"/>
      <c r="R81" s="15"/>
      <c r="S81" s="18"/>
      <c r="T81" s="13"/>
      <c r="U81" s="19"/>
      <c r="V81" s="1"/>
      <c r="W81" s="13"/>
      <c r="X81" s="13"/>
      <c r="Y81" s="13"/>
      <c r="Z81" s="13"/>
      <c r="AA81" s="13"/>
      <c r="AB81" s="13"/>
      <c r="AC81" s="13"/>
      <c r="AD81" s="13"/>
      <c r="AE81" s="20"/>
      <c r="AF81" s="20"/>
      <c r="AG81" s="20"/>
    </row>
    <row r="82" spans="1:33" ht="15.75" customHeight="1" x14ac:dyDescent="0.2">
      <c r="A82" s="13"/>
      <c r="B82" s="13"/>
      <c r="C82" s="24"/>
      <c r="D82" s="15"/>
      <c r="E82" s="15"/>
      <c r="F82" s="14"/>
      <c r="G82" s="14"/>
      <c r="H82" s="14"/>
      <c r="I82" s="15"/>
      <c r="J82" s="15"/>
      <c r="K82" s="15"/>
      <c r="L82" s="15"/>
      <c r="M82" s="16"/>
      <c r="N82" s="15"/>
      <c r="O82" s="15"/>
      <c r="P82" s="15"/>
      <c r="Q82" s="15"/>
      <c r="R82" s="15"/>
      <c r="S82" s="18"/>
      <c r="T82" s="13"/>
      <c r="U82" s="19"/>
      <c r="V82" s="1"/>
      <c r="W82" s="13"/>
      <c r="X82" s="13"/>
      <c r="Y82" s="13"/>
      <c r="Z82" s="13"/>
      <c r="AA82" s="13"/>
      <c r="AB82" s="13"/>
      <c r="AC82" s="13"/>
      <c r="AD82" s="13"/>
      <c r="AE82" s="20"/>
      <c r="AF82" s="20"/>
      <c r="AG82" s="20"/>
    </row>
    <row r="83" spans="1:33" ht="15.75" customHeight="1" x14ac:dyDescent="0.2">
      <c r="A83" s="13"/>
      <c r="B83" s="13"/>
      <c r="C83" s="24"/>
      <c r="D83" s="15"/>
      <c r="E83" s="15"/>
      <c r="F83" s="14"/>
      <c r="G83" s="14"/>
      <c r="H83" s="14"/>
      <c r="I83" s="15"/>
      <c r="J83" s="15"/>
      <c r="K83" s="15"/>
      <c r="L83" s="15"/>
      <c r="M83" s="16"/>
      <c r="N83" s="15"/>
      <c r="O83" s="15"/>
      <c r="P83" s="15"/>
      <c r="Q83" s="15"/>
      <c r="R83" s="15"/>
      <c r="S83" s="18"/>
      <c r="T83" s="13"/>
      <c r="U83" s="19"/>
      <c r="V83" s="1"/>
      <c r="W83" s="13"/>
      <c r="X83" s="13"/>
      <c r="Y83" s="13"/>
      <c r="Z83" s="13"/>
      <c r="AA83" s="13"/>
      <c r="AB83" s="13"/>
      <c r="AC83" s="13"/>
      <c r="AD83" s="13"/>
      <c r="AE83" s="20"/>
      <c r="AF83" s="20"/>
      <c r="AG83" s="20"/>
    </row>
    <row r="84" spans="1:33" ht="15.75" customHeight="1" x14ac:dyDescent="0.2">
      <c r="A84" s="13"/>
      <c r="B84" s="13"/>
      <c r="C84" s="24"/>
      <c r="D84" s="15"/>
      <c r="E84" s="15"/>
      <c r="F84" s="14"/>
      <c r="G84" s="14"/>
      <c r="H84" s="14"/>
      <c r="I84" s="15"/>
      <c r="J84" s="15"/>
      <c r="K84" s="15"/>
      <c r="L84" s="15"/>
      <c r="M84" s="16"/>
      <c r="N84" s="15"/>
      <c r="O84" s="15"/>
      <c r="P84" s="15"/>
      <c r="Q84" s="15"/>
      <c r="R84" s="15"/>
      <c r="S84" s="18"/>
      <c r="T84" s="13"/>
      <c r="U84" s="19"/>
      <c r="V84" s="1"/>
      <c r="W84" s="13"/>
      <c r="X84" s="13"/>
      <c r="Y84" s="13"/>
      <c r="Z84" s="13"/>
      <c r="AA84" s="13"/>
      <c r="AB84" s="13"/>
      <c r="AC84" s="13"/>
      <c r="AD84" s="13"/>
      <c r="AE84" s="20"/>
      <c r="AF84" s="20"/>
      <c r="AG84" s="20"/>
    </row>
    <row r="85" spans="1:33" ht="15.75" customHeight="1" x14ac:dyDescent="0.2">
      <c r="A85" s="13"/>
      <c r="B85" s="13"/>
      <c r="C85" s="24"/>
      <c r="D85" s="15"/>
      <c r="E85" s="15"/>
      <c r="F85" s="14"/>
      <c r="G85" s="14"/>
      <c r="H85" s="14"/>
      <c r="I85" s="15"/>
      <c r="J85" s="15"/>
      <c r="K85" s="15"/>
      <c r="L85" s="15"/>
      <c r="M85" s="16"/>
      <c r="N85" s="15"/>
      <c r="O85" s="15"/>
      <c r="P85" s="15"/>
      <c r="Q85" s="15"/>
      <c r="R85" s="15"/>
      <c r="S85" s="18"/>
      <c r="T85" s="13"/>
      <c r="U85" s="19"/>
      <c r="V85" s="1"/>
      <c r="W85" s="13"/>
      <c r="X85" s="13"/>
      <c r="Y85" s="13"/>
      <c r="Z85" s="13"/>
      <c r="AA85" s="13"/>
      <c r="AB85" s="13"/>
      <c r="AC85" s="13"/>
      <c r="AD85" s="13"/>
      <c r="AE85" s="20"/>
      <c r="AF85" s="20"/>
      <c r="AG85" s="20"/>
    </row>
    <row r="86" spans="1:33" ht="15.75" customHeight="1" x14ac:dyDescent="0.2">
      <c r="A86" s="13"/>
      <c r="B86" s="13"/>
      <c r="C86" s="24"/>
      <c r="D86" s="15"/>
      <c r="E86" s="15"/>
      <c r="F86" s="14"/>
      <c r="G86" s="14"/>
      <c r="H86" s="14"/>
      <c r="I86" s="15"/>
      <c r="J86" s="15"/>
      <c r="K86" s="15"/>
      <c r="L86" s="15"/>
      <c r="M86" s="16"/>
      <c r="N86" s="15"/>
      <c r="O86" s="15"/>
      <c r="P86" s="15"/>
      <c r="Q86" s="15"/>
      <c r="R86" s="15"/>
      <c r="S86" s="18"/>
      <c r="T86" s="13"/>
      <c r="U86" s="19"/>
      <c r="V86" s="1"/>
      <c r="W86" s="13"/>
      <c r="X86" s="13"/>
      <c r="Y86" s="13"/>
      <c r="Z86" s="13"/>
      <c r="AA86" s="13"/>
      <c r="AB86" s="13"/>
      <c r="AC86" s="13"/>
      <c r="AD86" s="13"/>
      <c r="AE86" s="20"/>
      <c r="AF86" s="20"/>
      <c r="AG86" s="20"/>
    </row>
    <row r="87" spans="1:33" ht="15.75" customHeight="1" x14ac:dyDescent="0.2">
      <c r="A87" s="13"/>
      <c r="B87" s="13"/>
      <c r="C87" s="24"/>
      <c r="D87" s="15"/>
      <c r="E87" s="15"/>
      <c r="F87" s="14"/>
      <c r="G87" s="14"/>
      <c r="H87" s="14"/>
      <c r="I87" s="15"/>
      <c r="J87" s="15"/>
      <c r="K87" s="15"/>
      <c r="L87" s="15"/>
      <c r="M87" s="16"/>
      <c r="N87" s="15"/>
      <c r="O87" s="15"/>
      <c r="P87" s="15"/>
      <c r="Q87" s="15"/>
      <c r="R87" s="15"/>
      <c r="S87" s="18"/>
      <c r="T87" s="13"/>
      <c r="U87" s="19"/>
      <c r="V87" s="1"/>
      <c r="W87" s="13"/>
      <c r="X87" s="13"/>
      <c r="Y87" s="13"/>
      <c r="Z87" s="13"/>
      <c r="AA87" s="13"/>
      <c r="AB87" s="13"/>
      <c r="AC87" s="13"/>
      <c r="AD87" s="13"/>
      <c r="AE87" s="20"/>
      <c r="AF87" s="20"/>
      <c r="AG87" s="20"/>
    </row>
    <row r="88" spans="1:33" ht="15.75" customHeight="1" x14ac:dyDescent="0.2">
      <c r="A88" s="13"/>
      <c r="B88" s="13"/>
      <c r="C88" s="24"/>
      <c r="D88" s="15"/>
      <c r="E88" s="15"/>
      <c r="F88" s="14"/>
      <c r="G88" s="14"/>
      <c r="H88" s="14"/>
      <c r="I88" s="15"/>
      <c r="J88" s="15"/>
      <c r="K88" s="15"/>
      <c r="L88" s="15"/>
      <c r="M88" s="16"/>
      <c r="N88" s="15"/>
      <c r="O88" s="15"/>
      <c r="P88" s="15"/>
      <c r="Q88" s="15"/>
      <c r="R88" s="15"/>
      <c r="S88" s="18"/>
      <c r="T88" s="13"/>
      <c r="U88" s="19"/>
      <c r="V88" s="1"/>
      <c r="W88" s="13"/>
      <c r="X88" s="13"/>
      <c r="Y88" s="13"/>
      <c r="Z88" s="13"/>
      <c r="AA88" s="13"/>
      <c r="AB88" s="13"/>
      <c r="AC88" s="13"/>
      <c r="AD88" s="13"/>
      <c r="AE88" s="20"/>
      <c r="AF88" s="20"/>
      <c r="AG88" s="20"/>
    </row>
    <row r="89" spans="1:33" ht="15.75" customHeight="1" x14ac:dyDescent="0.2">
      <c r="A89" s="13"/>
      <c r="B89" s="13"/>
      <c r="C89" s="24"/>
      <c r="D89" s="15"/>
      <c r="E89" s="15"/>
      <c r="F89" s="14"/>
      <c r="G89" s="14"/>
      <c r="H89" s="14"/>
      <c r="I89" s="15"/>
      <c r="J89" s="15"/>
      <c r="K89" s="15"/>
      <c r="L89" s="15"/>
      <c r="M89" s="16"/>
      <c r="N89" s="15"/>
      <c r="O89" s="15"/>
      <c r="P89" s="15"/>
      <c r="Q89" s="15"/>
      <c r="R89" s="15"/>
      <c r="S89" s="18"/>
      <c r="T89" s="13"/>
      <c r="U89" s="19"/>
      <c r="V89" s="1"/>
      <c r="W89" s="13"/>
      <c r="X89" s="13"/>
      <c r="Y89" s="13"/>
      <c r="Z89" s="13"/>
      <c r="AA89" s="13"/>
      <c r="AB89" s="13"/>
      <c r="AC89" s="13"/>
      <c r="AD89" s="13"/>
      <c r="AE89" s="20"/>
      <c r="AF89" s="20"/>
      <c r="AG89" s="20"/>
    </row>
    <row r="90" spans="1:33" ht="15.75" customHeight="1" x14ac:dyDescent="0.2">
      <c r="A90" s="13"/>
      <c r="B90" s="13"/>
      <c r="C90" s="24"/>
      <c r="D90" s="15"/>
      <c r="E90" s="15"/>
      <c r="F90" s="14"/>
      <c r="G90" s="14"/>
      <c r="H90" s="14"/>
      <c r="I90" s="15"/>
      <c r="J90" s="15"/>
      <c r="K90" s="15"/>
      <c r="L90" s="15"/>
      <c r="M90" s="16"/>
      <c r="N90" s="15"/>
      <c r="O90" s="15"/>
      <c r="P90" s="15"/>
      <c r="Q90" s="15"/>
      <c r="R90" s="15"/>
      <c r="S90" s="18"/>
      <c r="T90" s="13"/>
      <c r="U90" s="19"/>
      <c r="V90" s="1"/>
      <c r="W90" s="13"/>
      <c r="X90" s="13"/>
      <c r="Y90" s="13"/>
      <c r="Z90" s="13"/>
      <c r="AA90" s="13"/>
      <c r="AB90" s="13"/>
      <c r="AC90" s="13"/>
      <c r="AD90" s="13"/>
      <c r="AE90" s="20"/>
      <c r="AF90" s="20"/>
      <c r="AG90" s="20"/>
    </row>
    <row r="91" spans="1:33" ht="15.75" customHeight="1" x14ac:dyDescent="0.2">
      <c r="A91" s="13"/>
      <c r="B91" s="13"/>
      <c r="C91" s="24"/>
      <c r="D91" s="15"/>
      <c r="E91" s="15"/>
      <c r="F91" s="14"/>
      <c r="G91" s="14"/>
      <c r="H91" s="14"/>
      <c r="I91" s="15"/>
      <c r="J91" s="15"/>
      <c r="K91" s="15"/>
      <c r="L91" s="15"/>
      <c r="M91" s="16"/>
      <c r="N91" s="15"/>
      <c r="O91" s="15"/>
      <c r="P91" s="15"/>
      <c r="Q91" s="15"/>
      <c r="R91" s="15"/>
      <c r="S91" s="18"/>
      <c r="T91" s="13"/>
      <c r="U91" s="19"/>
      <c r="V91" s="1"/>
      <c r="W91" s="13"/>
      <c r="X91" s="13"/>
      <c r="Y91" s="13"/>
      <c r="Z91" s="13"/>
      <c r="AA91" s="13"/>
      <c r="AB91" s="13"/>
      <c r="AC91" s="13"/>
      <c r="AD91" s="13"/>
      <c r="AE91" s="20"/>
      <c r="AF91" s="20"/>
      <c r="AG91" s="20"/>
    </row>
    <row r="92" spans="1:33" ht="15.75" customHeight="1" x14ac:dyDescent="0.2">
      <c r="A92" s="13"/>
      <c r="B92" s="13"/>
      <c r="C92" s="24"/>
      <c r="D92" s="15"/>
      <c r="E92" s="15"/>
      <c r="F92" s="14"/>
      <c r="G92" s="14"/>
      <c r="H92" s="14"/>
      <c r="I92" s="15"/>
      <c r="J92" s="15"/>
      <c r="K92" s="15"/>
      <c r="L92" s="15"/>
      <c r="M92" s="16"/>
      <c r="N92" s="15"/>
      <c r="O92" s="15"/>
      <c r="P92" s="15"/>
      <c r="Q92" s="15"/>
      <c r="R92" s="15"/>
      <c r="S92" s="18"/>
      <c r="T92" s="13"/>
      <c r="U92" s="19"/>
      <c r="V92" s="1"/>
      <c r="W92" s="13"/>
      <c r="X92" s="13"/>
      <c r="Y92" s="13"/>
      <c r="Z92" s="13"/>
      <c r="AA92" s="13"/>
      <c r="AB92" s="13"/>
      <c r="AC92" s="13"/>
      <c r="AD92" s="13"/>
      <c r="AE92" s="20"/>
      <c r="AF92" s="20"/>
      <c r="AG92" s="20"/>
    </row>
    <row r="93" spans="1:33" ht="15.75" customHeight="1" x14ac:dyDescent="0.2">
      <c r="A93" s="13"/>
      <c r="B93" s="13"/>
      <c r="C93" s="24"/>
      <c r="D93" s="15"/>
      <c r="E93" s="15"/>
      <c r="F93" s="14"/>
      <c r="G93" s="14"/>
      <c r="H93" s="14"/>
      <c r="I93" s="15"/>
      <c r="J93" s="15"/>
      <c r="K93" s="15"/>
      <c r="L93" s="15"/>
      <c r="M93" s="16"/>
      <c r="N93" s="15"/>
      <c r="O93" s="15"/>
      <c r="P93" s="15"/>
      <c r="Q93" s="15"/>
      <c r="R93" s="15"/>
      <c r="S93" s="18"/>
      <c r="T93" s="13"/>
      <c r="U93" s="19"/>
      <c r="V93" s="1"/>
      <c r="W93" s="13"/>
      <c r="X93" s="13"/>
      <c r="Y93" s="13"/>
      <c r="Z93" s="13"/>
      <c r="AA93" s="13"/>
      <c r="AB93" s="13"/>
      <c r="AC93" s="13"/>
      <c r="AD93" s="13"/>
      <c r="AE93" s="20"/>
      <c r="AF93" s="20"/>
      <c r="AG93" s="20"/>
    </row>
    <row r="94" spans="1:33" ht="15.75" customHeight="1" x14ac:dyDescent="0.2">
      <c r="A94" s="13"/>
      <c r="B94" s="13"/>
      <c r="C94" s="24"/>
      <c r="D94" s="15"/>
      <c r="E94" s="15"/>
      <c r="F94" s="14"/>
      <c r="G94" s="14"/>
      <c r="H94" s="14"/>
      <c r="I94" s="15"/>
      <c r="J94" s="15"/>
      <c r="K94" s="15"/>
      <c r="L94" s="15"/>
      <c r="M94" s="16"/>
      <c r="N94" s="15"/>
      <c r="O94" s="15"/>
      <c r="P94" s="15"/>
      <c r="Q94" s="15"/>
      <c r="R94" s="15"/>
      <c r="S94" s="18"/>
      <c r="T94" s="13"/>
      <c r="U94" s="19"/>
      <c r="V94" s="1"/>
      <c r="W94" s="13"/>
      <c r="X94" s="13"/>
      <c r="Y94" s="13"/>
      <c r="Z94" s="13"/>
      <c r="AA94" s="13"/>
      <c r="AB94" s="13"/>
      <c r="AC94" s="13"/>
      <c r="AD94" s="13"/>
      <c r="AE94" s="20"/>
      <c r="AF94" s="20"/>
      <c r="AG94" s="20"/>
    </row>
    <row r="95" spans="1:33" ht="15.75" customHeight="1" x14ac:dyDescent="0.2">
      <c r="A95" s="13"/>
      <c r="B95" s="13"/>
      <c r="C95" s="15"/>
      <c r="D95" s="15"/>
      <c r="E95" s="15"/>
      <c r="F95" s="14"/>
      <c r="G95" s="14"/>
      <c r="H95" s="15"/>
      <c r="I95" s="15"/>
      <c r="J95" s="15"/>
      <c r="K95" s="15"/>
      <c r="L95" s="15"/>
      <c r="M95" s="15"/>
      <c r="N95" s="15"/>
      <c r="O95" s="15"/>
      <c r="P95" s="15"/>
      <c r="Q95" s="22"/>
      <c r="R95" s="22"/>
      <c r="S95" s="18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20"/>
    </row>
    <row r="96" spans="1:33" ht="15.75" customHeight="1" x14ac:dyDescent="0.2">
      <c r="A96" s="13"/>
      <c r="B96" s="13"/>
      <c r="C96" s="15"/>
      <c r="D96" s="15"/>
      <c r="E96" s="15"/>
      <c r="F96" s="14"/>
      <c r="G96" s="14"/>
      <c r="H96" s="15"/>
      <c r="I96" s="15"/>
      <c r="J96" s="15"/>
      <c r="K96" s="15"/>
      <c r="L96" s="15"/>
      <c r="M96" s="15"/>
      <c r="N96" s="15"/>
      <c r="O96" s="15"/>
      <c r="P96" s="15"/>
      <c r="Q96" s="22"/>
      <c r="R96" s="22"/>
      <c r="S96" s="18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20"/>
    </row>
    <row r="97" spans="1:33" ht="15.75" customHeight="1" x14ac:dyDescent="0.2">
      <c r="A97" s="13"/>
      <c r="B97" s="13"/>
      <c r="C97" s="15"/>
      <c r="D97" s="15"/>
      <c r="E97" s="15"/>
      <c r="F97" s="14"/>
      <c r="G97" s="14"/>
      <c r="H97" s="15"/>
      <c r="I97" s="15"/>
      <c r="J97" s="15"/>
      <c r="K97" s="15"/>
      <c r="L97" s="15"/>
      <c r="M97" s="15"/>
      <c r="N97" s="15"/>
      <c r="O97" s="15"/>
      <c r="P97" s="15"/>
      <c r="Q97" s="22"/>
      <c r="R97" s="22"/>
      <c r="S97" s="18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20"/>
    </row>
    <row r="98" spans="1:33" ht="15.75" customHeight="1" x14ac:dyDescent="0.2">
      <c r="A98" s="13"/>
      <c r="B98" s="13"/>
      <c r="C98" s="15"/>
      <c r="D98" s="15"/>
      <c r="E98" s="15"/>
      <c r="F98" s="14"/>
      <c r="G98" s="14"/>
      <c r="H98" s="15"/>
      <c r="I98" s="15"/>
      <c r="J98" s="15"/>
      <c r="K98" s="15"/>
      <c r="L98" s="15"/>
      <c r="M98" s="15"/>
      <c r="N98" s="15"/>
      <c r="O98" s="15"/>
      <c r="P98" s="15"/>
      <c r="Q98" s="22"/>
      <c r="R98" s="22"/>
      <c r="S98" s="18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20"/>
    </row>
    <row r="99" spans="1:33" ht="15.75" customHeight="1" x14ac:dyDescent="0.2">
      <c r="A99" s="13"/>
      <c r="B99" s="13"/>
      <c r="C99" s="15"/>
      <c r="D99" s="15"/>
      <c r="E99" s="15"/>
      <c r="F99" s="14"/>
      <c r="G99" s="14"/>
      <c r="H99" s="15"/>
      <c r="I99" s="15"/>
      <c r="J99" s="15"/>
      <c r="K99" s="15"/>
      <c r="L99" s="15"/>
      <c r="M99" s="15"/>
      <c r="N99" s="15"/>
      <c r="O99" s="15"/>
      <c r="P99" s="15"/>
      <c r="Q99" s="22"/>
      <c r="R99" s="22"/>
      <c r="S99" s="18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20"/>
    </row>
    <row r="100" spans="1:33" ht="15.75" customHeight="1" x14ac:dyDescent="0.2">
      <c r="A100" s="13"/>
      <c r="B100" s="13"/>
      <c r="C100" s="15"/>
      <c r="D100" s="15"/>
      <c r="E100" s="15"/>
      <c r="F100" s="14"/>
      <c r="G100" s="14"/>
      <c r="H100" s="15"/>
      <c r="I100" s="15"/>
      <c r="J100" s="15"/>
      <c r="K100" s="15"/>
      <c r="L100" s="15"/>
      <c r="M100" s="15"/>
      <c r="N100" s="15"/>
      <c r="O100" s="15"/>
      <c r="P100" s="15"/>
      <c r="Q100" s="22"/>
      <c r="R100" s="22"/>
      <c r="S100" s="18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20"/>
    </row>
    <row r="101" spans="1:33" ht="15.75" customHeight="1" x14ac:dyDescent="0.2">
      <c r="A101" s="13"/>
      <c r="B101" s="13"/>
      <c r="C101" s="15"/>
      <c r="D101" s="15"/>
      <c r="E101" s="15"/>
      <c r="F101" s="14"/>
      <c r="G101" s="14"/>
      <c r="H101" s="15"/>
      <c r="I101" s="15"/>
      <c r="J101" s="15"/>
      <c r="K101" s="15"/>
      <c r="L101" s="15"/>
      <c r="M101" s="15"/>
      <c r="N101" s="15"/>
      <c r="O101" s="15"/>
      <c r="P101" s="15"/>
      <c r="Q101" s="22"/>
      <c r="R101" s="22"/>
      <c r="S101" s="18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20"/>
    </row>
    <row r="102" spans="1:33" ht="15.75" customHeight="1" x14ac:dyDescent="0.2">
      <c r="A102" s="13"/>
      <c r="B102" s="13"/>
      <c r="C102" s="15"/>
      <c r="D102" s="15"/>
      <c r="E102" s="15"/>
      <c r="F102" s="14"/>
      <c r="G102" s="14"/>
      <c r="H102" s="15"/>
      <c r="I102" s="15"/>
      <c r="J102" s="15"/>
      <c r="K102" s="15"/>
      <c r="L102" s="15"/>
      <c r="M102" s="15"/>
      <c r="N102" s="15"/>
      <c r="O102" s="15"/>
      <c r="P102" s="15"/>
      <c r="Q102" s="22"/>
      <c r="R102" s="22"/>
      <c r="S102" s="18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20"/>
    </row>
    <row r="103" spans="1:33" ht="15.75" customHeight="1" x14ac:dyDescent="0.2">
      <c r="A103" s="13"/>
      <c r="B103" s="13"/>
      <c r="C103" s="15"/>
      <c r="D103" s="15"/>
      <c r="E103" s="15"/>
      <c r="F103" s="14"/>
      <c r="G103" s="14"/>
      <c r="H103" s="15"/>
      <c r="I103" s="15"/>
      <c r="J103" s="15"/>
      <c r="K103" s="15"/>
      <c r="L103" s="15"/>
      <c r="M103" s="15"/>
      <c r="N103" s="15"/>
      <c r="O103" s="15"/>
      <c r="P103" s="15"/>
      <c r="Q103" s="22"/>
      <c r="R103" s="22"/>
      <c r="S103" s="18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20"/>
    </row>
    <row r="104" spans="1:33" ht="15.75" customHeight="1" x14ac:dyDescent="0.2">
      <c r="A104" s="13"/>
      <c r="B104" s="13"/>
      <c r="C104" s="15"/>
      <c r="D104" s="15"/>
      <c r="E104" s="15"/>
      <c r="F104" s="14"/>
      <c r="G104" s="14"/>
      <c r="H104" s="15"/>
      <c r="I104" s="15"/>
      <c r="J104" s="15"/>
      <c r="K104" s="15"/>
      <c r="L104" s="15"/>
      <c r="M104" s="15"/>
      <c r="N104" s="15"/>
      <c r="O104" s="15"/>
      <c r="P104" s="15"/>
      <c r="Q104" s="22"/>
      <c r="R104" s="22"/>
      <c r="S104" s="18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20"/>
    </row>
    <row r="105" spans="1:33" ht="15.75" customHeight="1" x14ac:dyDescent="0.2">
      <c r="A105" s="13"/>
      <c r="B105" s="13"/>
      <c r="C105" s="15"/>
      <c r="D105" s="15"/>
      <c r="E105" s="15"/>
      <c r="F105" s="14"/>
      <c r="G105" s="14"/>
      <c r="H105" s="15"/>
      <c r="I105" s="15"/>
      <c r="J105" s="15"/>
      <c r="K105" s="15"/>
      <c r="L105" s="15"/>
      <c r="M105" s="15"/>
      <c r="N105" s="15"/>
      <c r="O105" s="15"/>
      <c r="P105" s="15"/>
      <c r="Q105" s="22"/>
      <c r="R105" s="22"/>
      <c r="S105" s="18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20"/>
    </row>
    <row r="106" spans="1:33" ht="15.75" customHeight="1" x14ac:dyDescent="0.2">
      <c r="A106" s="13"/>
      <c r="B106" s="13"/>
      <c r="C106" s="15"/>
      <c r="D106" s="15"/>
      <c r="E106" s="15"/>
      <c r="F106" s="14"/>
      <c r="G106" s="14"/>
      <c r="H106" s="15"/>
      <c r="I106" s="15"/>
      <c r="J106" s="15"/>
      <c r="K106" s="15"/>
      <c r="L106" s="15"/>
      <c r="M106" s="15"/>
      <c r="N106" s="15"/>
      <c r="O106" s="15"/>
      <c r="P106" s="15"/>
      <c r="Q106" s="22"/>
      <c r="R106" s="22"/>
      <c r="S106" s="18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20"/>
    </row>
    <row r="107" spans="1:33" ht="15.75" customHeight="1" x14ac:dyDescent="0.2">
      <c r="A107" s="13"/>
      <c r="B107" s="13"/>
      <c r="C107" s="15"/>
      <c r="D107" s="15"/>
      <c r="E107" s="15"/>
      <c r="F107" s="14"/>
      <c r="G107" s="14"/>
      <c r="H107" s="15"/>
      <c r="I107" s="15"/>
      <c r="J107" s="15"/>
      <c r="K107" s="15"/>
      <c r="L107" s="15"/>
      <c r="M107" s="15"/>
      <c r="N107" s="15"/>
      <c r="O107" s="15"/>
      <c r="P107" s="15"/>
      <c r="Q107" s="22"/>
      <c r="R107" s="22"/>
      <c r="S107" s="18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20"/>
    </row>
    <row r="108" spans="1:33" ht="15.75" customHeight="1" x14ac:dyDescent="0.2">
      <c r="A108" s="13"/>
      <c r="B108" s="13"/>
      <c r="C108" s="15"/>
      <c r="D108" s="15"/>
      <c r="E108" s="15"/>
      <c r="F108" s="14"/>
      <c r="G108" s="14"/>
      <c r="H108" s="15"/>
      <c r="I108" s="15"/>
      <c r="J108" s="15"/>
      <c r="K108" s="15"/>
      <c r="L108" s="15"/>
      <c r="M108" s="15"/>
      <c r="N108" s="15"/>
      <c r="O108" s="15"/>
      <c r="P108" s="15"/>
      <c r="Q108" s="22"/>
      <c r="R108" s="22"/>
      <c r="S108" s="18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20"/>
    </row>
    <row r="109" spans="1:33" ht="15.75" customHeight="1" x14ac:dyDescent="0.2">
      <c r="A109" s="13"/>
      <c r="B109" s="13"/>
      <c r="C109" s="15"/>
      <c r="D109" s="15"/>
      <c r="E109" s="15"/>
      <c r="F109" s="14"/>
      <c r="G109" s="14"/>
      <c r="H109" s="15"/>
      <c r="I109" s="15"/>
      <c r="J109" s="15"/>
      <c r="K109" s="15"/>
      <c r="L109" s="15"/>
      <c r="M109" s="15"/>
      <c r="N109" s="15"/>
      <c r="O109" s="15"/>
      <c r="P109" s="15"/>
      <c r="Q109" s="22"/>
      <c r="R109" s="22"/>
      <c r="S109" s="18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20"/>
    </row>
    <row r="110" spans="1:33" ht="15.75" customHeight="1" x14ac:dyDescent="0.2">
      <c r="A110" s="13"/>
      <c r="B110" s="13"/>
      <c r="C110" s="15"/>
      <c r="D110" s="15"/>
      <c r="E110" s="15"/>
      <c r="F110" s="14"/>
      <c r="G110" s="14"/>
      <c r="H110" s="15"/>
      <c r="I110" s="15"/>
      <c r="J110" s="15"/>
      <c r="K110" s="15"/>
      <c r="L110" s="15"/>
      <c r="M110" s="15"/>
      <c r="N110" s="15"/>
      <c r="O110" s="15"/>
      <c r="P110" s="15"/>
      <c r="Q110" s="22"/>
      <c r="R110" s="22"/>
      <c r="S110" s="18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20"/>
    </row>
    <row r="111" spans="1:33" ht="15.75" customHeight="1" x14ac:dyDescent="0.2">
      <c r="A111" s="13"/>
      <c r="B111" s="13"/>
      <c r="C111" s="15"/>
      <c r="D111" s="15"/>
      <c r="E111" s="15"/>
      <c r="F111" s="14"/>
      <c r="G111" s="14"/>
      <c r="H111" s="15"/>
      <c r="I111" s="15"/>
      <c r="J111" s="15"/>
      <c r="K111" s="15"/>
      <c r="L111" s="15"/>
      <c r="M111" s="15"/>
      <c r="N111" s="15"/>
      <c r="O111" s="15"/>
      <c r="P111" s="15"/>
      <c r="Q111" s="22"/>
      <c r="R111" s="22"/>
      <c r="S111" s="18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20"/>
    </row>
    <row r="112" spans="1:33" ht="15.75" customHeight="1" x14ac:dyDescent="0.2">
      <c r="A112" s="13"/>
      <c r="B112" s="13"/>
      <c r="C112" s="15"/>
      <c r="D112" s="15"/>
      <c r="E112" s="15"/>
      <c r="F112" s="14"/>
      <c r="G112" s="14"/>
      <c r="H112" s="15"/>
      <c r="I112" s="15"/>
      <c r="J112" s="15"/>
      <c r="K112" s="15"/>
      <c r="L112" s="15"/>
      <c r="M112" s="15"/>
      <c r="N112" s="15"/>
      <c r="O112" s="15"/>
      <c r="P112" s="15"/>
      <c r="Q112" s="22"/>
      <c r="R112" s="22"/>
      <c r="S112" s="18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20"/>
    </row>
    <row r="113" spans="1:33" ht="15.75" customHeight="1" x14ac:dyDescent="0.2">
      <c r="A113" s="13"/>
      <c r="B113" s="13"/>
      <c r="C113" s="15"/>
      <c r="D113" s="15"/>
      <c r="E113" s="15"/>
      <c r="F113" s="14"/>
      <c r="G113" s="14"/>
      <c r="H113" s="15"/>
      <c r="I113" s="15"/>
      <c r="J113" s="15"/>
      <c r="K113" s="15"/>
      <c r="L113" s="15"/>
      <c r="M113" s="15"/>
      <c r="N113" s="15"/>
      <c r="O113" s="15"/>
      <c r="P113" s="15"/>
      <c r="Q113" s="22"/>
      <c r="R113" s="22"/>
      <c r="S113" s="18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20"/>
    </row>
    <row r="114" spans="1:33" ht="15.75" customHeight="1" x14ac:dyDescent="0.2">
      <c r="A114" s="13"/>
      <c r="B114" s="13"/>
      <c r="C114" s="22"/>
      <c r="D114" s="15"/>
      <c r="E114" s="15"/>
      <c r="F114" s="14"/>
      <c r="G114" s="14"/>
      <c r="H114" s="15"/>
      <c r="I114" s="15"/>
      <c r="J114" s="22"/>
      <c r="K114" s="22"/>
      <c r="L114" s="15"/>
      <c r="M114" s="15"/>
      <c r="N114" s="15"/>
      <c r="O114" s="15"/>
      <c r="P114" s="22"/>
      <c r="Q114" s="22"/>
      <c r="R114" s="22"/>
      <c r="S114" s="18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20"/>
    </row>
    <row r="115" spans="1:33" ht="15.75" customHeight="1" x14ac:dyDescent="0.2">
      <c r="A115" s="13"/>
      <c r="B115" s="13"/>
      <c r="C115" s="22"/>
      <c r="D115" s="15"/>
      <c r="E115" s="15"/>
      <c r="F115" s="14"/>
      <c r="G115" s="14"/>
      <c r="H115" s="15"/>
      <c r="I115" s="15"/>
      <c r="J115" s="22"/>
      <c r="K115" s="22"/>
      <c r="L115" s="15"/>
      <c r="M115" s="15"/>
      <c r="N115" s="15"/>
      <c r="O115" s="15"/>
      <c r="P115" s="22"/>
      <c r="Q115" s="22"/>
      <c r="R115" s="22"/>
      <c r="S115" s="18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20"/>
    </row>
    <row r="116" spans="1:33" ht="15.75" customHeight="1" x14ac:dyDescent="0.2">
      <c r="A116" s="13"/>
      <c r="B116" s="13"/>
      <c r="C116" s="22"/>
      <c r="D116" s="15"/>
      <c r="E116" s="15"/>
      <c r="F116" s="14"/>
      <c r="G116" s="14"/>
      <c r="H116" s="15"/>
      <c r="I116" s="15"/>
      <c r="J116" s="22"/>
      <c r="K116" s="22"/>
      <c r="L116" s="15"/>
      <c r="M116" s="15"/>
      <c r="N116" s="15"/>
      <c r="O116" s="15"/>
      <c r="P116" s="22"/>
      <c r="Q116" s="22"/>
      <c r="R116" s="22"/>
      <c r="S116" s="18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20"/>
    </row>
    <row r="117" spans="1:33" ht="15.75" customHeight="1" x14ac:dyDescent="0.2">
      <c r="A117" s="13"/>
      <c r="B117" s="13"/>
      <c r="C117" s="22"/>
      <c r="D117" s="15"/>
      <c r="E117" s="15"/>
      <c r="F117" s="14"/>
      <c r="G117" s="14"/>
      <c r="H117" s="15"/>
      <c r="I117" s="15"/>
      <c r="J117" s="22"/>
      <c r="K117" s="22"/>
      <c r="L117" s="15"/>
      <c r="M117" s="15"/>
      <c r="N117" s="15"/>
      <c r="O117" s="15"/>
      <c r="P117" s="22"/>
      <c r="Q117" s="22"/>
      <c r="R117" s="22"/>
      <c r="S117" s="18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20"/>
    </row>
    <row r="118" spans="1:33" ht="15.75" customHeight="1" x14ac:dyDescent="0.2">
      <c r="A118" s="13"/>
      <c r="B118" s="13"/>
      <c r="C118" s="22"/>
      <c r="D118" s="15"/>
      <c r="E118" s="15"/>
      <c r="F118" s="14"/>
      <c r="G118" s="14"/>
      <c r="H118" s="15"/>
      <c r="I118" s="15"/>
      <c r="J118" s="22"/>
      <c r="K118" s="22"/>
      <c r="L118" s="15"/>
      <c r="M118" s="15"/>
      <c r="N118" s="15"/>
      <c r="O118" s="15"/>
      <c r="P118" s="22"/>
      <c r="Q118" s="22"/>
      <c r="R118" s="22"/>
      <c r="S118" s="18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20"/>
    </row>
    <row r="119" spans="1:33" ht="15.75" customHeight="1" x14ac:dyDescent="0.2">
      <c r="A119" s="13"/>
      <c r="B119" s="13"/>
      <c r="C119" s="22"/>
      <c r="D119" s="15"/>
      <c r="E119" s="15"/>
      <c r="F119" s="14"/>
      <c r="G119" s="14"/>
      <c r="H119" s="15"/>
      <c r="I119" s="15"/>
      <c r="J119" s="22"/>
      <c r="K119" s="22"/>
      <c r="L119" s="15"/>
      <c r="M119" s="15"/>
      <c r="N119" s="15"/>
      <c r="O119" s="15"/>
      <c r="P119" s="22"/>
      <c r="Q119" s="22"/>
      <c r="R119" s="22"/>
      <c r="S119" s="18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20"/>
    </row>
    <row r="120" spans="1:33" ht="15.75" customHeight="1" x14ac:dyDescent="0.2">
      <c r="A120" s="13"/>
      <c r="B120" s="13"/>
      <c r="C120" s="22"/>
      <c r="D120" s="15"/>
      <c r="E120" s="15"/>
      <c r="F120" s="14"/>
      <c r="G120" s="14"/>
      <c r="H120" s="15"/>
      <c r="I120" s="15"/>
      <c r="J120" s="22"/>
      <c r="K120" s="22"/>
      <c r="L120" s="15"/>
      <c r="M120" s="15"/>
      <c r="N120" s="15"/>
      <c r="O120" s="15"/>
      <c r="P120" s="22"/>
      <c r="Q120" s="22"/>
      <c r="R120" s="22"/>
      <c r="S120" s="18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20"/>
    </row>
    <row r="121" spans="1:33" ht="15.75" customHeight="1" x14ac:dyDescent="0.2">
      <c r="A121" s="13"/>
      <c r="B121" s="13"/>
      <c r="C121" s="22"/>
      <c r="D121" s="15"/>
      <c r="E121" s="15"/>
      <c r="F121" s="14"/>
      <c r="G121" s="14"/>
      <c r="H121" s="15"/>
      <c r="I121" s="15"/>
      <c r="J121" s="22"/>
      <c r="K121" s="22"/>
      <c r="L121" s="15"/>
      <c r="M121" s="15"/>
      <c r="N121" s="15"/>
      <c r="O121" s="15"/>
      <c r="P121" s="22"/>
      <c r="Q121" s="22"/>
      <c r="R121" s="22"/>
      <c r="S121" s="18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20"/>
    </row>
    <row r="122" spans="1:33" ht="15.75" customHeight="1" x14ac:dyDescent="0.2">
      <c r="A122" s="13"/>
      <c r="B122" s="13"/>
      <c r="C122" s="22"/>
      <c r="D122" s="15"/>
      <c r="E122" s="15"/>
      <c r="F122" s="14"/>
      <c r="G122" s="14"/>
      <c r="H122" s="15"/>
      <c r="I122" s="15"/>
      <c r="J122" s="22"/>
      <c r="K122" s="22"/>
      <c r="L122" s="15"/>
      <c r="M122" s="15"/>
      <c r="N122" s="15"/>
      <c r="O122" s="15"/>
      <c r="P122" s="22"/>
      <c r="Q122" s="22"/>
      <c r="R122" s="22"/>
      <c r="S122" s="18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20"/>
    </row>
    <row r="123" spans="1:33" ht="15.75" customHeight="1" x14ac:dyDescent="0.2">
      <c r="A123" s="13"/>
      <c r="B123" s="13"/>
      <c r="C123" s="22"/>
      <c r="D123" s="15"/>
      <c r="E123" s="15"/>
      <c r="F123" s="14"/>
      <c r="G123" s="14"/>
      <c r="H123" s="15"/>
      <c r="I123" s="15"/>
      <c r="J123" s="22"/>
      <c r="K123" s="22"/>
      <c r="L123" s="15"/>
      <c r="M123" s="15"/>
      <c r="N123" s="15"/>
      <c r="O123" s="15"/>
      <c r="P123" s="22"/>
      <c r="Q123" s="22"/>
      <c r="R123" s="22"/>
      <c r="S123" s="18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20"/>
    </row>
    <row r="124" spans="1:33" ht="15.75" customHeight="1" x14ac:dyDescent="0.2">
      <c r="A124" s="13"/>
      <c r="B124" s="13"/>
      <c r="C124" s="22"/>
      <c r="D124" s="15"/>
      <c r="E124" s="15"/>
      <c r="F124" s="14"/>
      <c r="G124" s="14"/>
      <c r="H124" s="15"/>
      <c r="I124" s="15"/>
      <c r="J124" s="22"/>
      <c r="K124" s="22"/>
      <c r="L124" s="15"/>
      <c r="M124" s="15"/>
      <c r="N124" s="15"/>
      <c r="O124" s="15"/>
      <c r="P124" s="22"/>
      <c r="Q124" s="22"/>
      <c r="R124" s="22"/>
      <c r="S124" s="18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20"/>
    </row>
    <row r="125" spans="1:33" ht="15.75" customHeight="1" x14ac:dyDescent="0.2">
      <c r="A125" s="13"/>
      <c r="B125" s="13"/>
      <c r="C125" s="22"/>
      <c r="D125" s="15"/>
      <c r="E125" s="15"/>
      <c r="F125" s="14"/>
      <c r="G125" s="14"/>
      <c r="H125" s="15"/>
      <c r="I125" s="15"/>
      <c r="J125" s="22"/>
      <c r="K125" s="22"/>
      <c r="L125" s="15"/>
      <c r="M125" s="15"/>
      <c r="N125" s="15"/>
      <c r="O125" s="15"/>
      <c r="P125" s="22"/>
      <c r="Q125" s="22"/>
      <c r="R125" s="22"/>
      <c r="S125" s="18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20"/>
    </row>
    <row r="126" spans="1:33" ht="15.75" customHeight="1" x14ac:dyDescent="0.2">
      <c r="A126" s="13"/>
      <c r="B126" s="13"/>
      <c r="C126" s="22"/>
      <c r="D126" s="15"/>
      <c r="E126" s="15"/>
      <c r="F126" s="14"/>
      <c r="G126" s="14"/>
      <c r="H126" s="15"/>
      <c r="I126" s="15"/>
      <c r="J126" s="22"/>
      <c r="K126" s="22"/>
      <c r="L126" s="15"/>
      <c r="M126" s="15"/>
      <c r="N126" s="15"/>
      <c r="O126" s="15"/>
      <c r="P126" s="22"/>
      <c r="Q126" s="22"/>
      <c r="R126" s="22"/>
      <c r="S126" s="18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20"/>
    </row>
    <row r="127" spans="1:33" ht="15.75" customHeight="1" x14ac:dyDescent="0.2">
      <c r="A127" s="13"/>
      <c r="B127" s="13"/>
      <c r="C127" s="22"/>
      <c r="D127" s="15"/>
      <c r="E127" s="15"/>
      <c r="F127" s="14"/>
      <c r="G127" s="14"/>
      <c r="H127" s="15"/>
      <c r="I127" s="15"/>
      <c r="J127" s="22"/>
      <c r="K127" s="22"/>
      <c r="L127" s="15"/>
      <c r="M127" s="15"/>
      <c r="N127" s="15"/>
      <c r="O127" s="15"/>
      <c r="P127" s="22"/>
      <c r="Q127" s="22"/>
      <c r="R127" s="22"/>
      <c r="S127" s="18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20"/>
    </row>
    <row r="128" spans="1:33" ht="15.75" customHeight="1" x14ac:dyDescent="0.2">
      <c r="A128" s="13"/>
      <c r="B128" s="13"/>
      <c r="C128" s="22"/>
      <c r="D128" s="15"/>
      <c r="E128" s="15"/>
      <c r="F128" s="14"/>
      <c r="G128" s="14"/>
      <c r="H128" s="15"/>
      <c r="I128" s="15"/>
      <c r="J128" s="22"/>
      <c r="K128" s="22"/>
      <c r="L128" s="15"/>
      <c r="M128" s="15"/>
      <c r="N128" s="15"/>
      <c r="O128" s="15"/>
      <c r="P128" s="22"/>
      <c r="Q128" s="22"/>
      <c r="R128" s="22"/>
      <c r="S128" s="18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20"/>
    </row>
    <row r="129" spans="1:33" ht="15.75" customHeight="1" x14ac:dyDescent="0.2">
      <c r="A129" s="13"/>
      <c r="B129" s="13"/>
      <c r="C129" s="22"/>
      <c r="D129" s="15"/>
      <c r="E129" s="15"/>
      <c r="F129" s="14"/>
      <c r="G129" s="14"/>
      <c r="H129" s="15"/>
      <c r="I129" s="15"/>
      <c r="J129" s="22"/>
      <c r="K129" s="22"/>
      <c r="L129" s="15"/>
      <c r="M129" s="15"/>
      <c r="N129" s="15"/>
      <c r="O129" s="15"/>
      <c r="P129" s="22"/>
      <c r="Q129" s="22"/>
      <c r="R129" s="22"/>
      <c r="S129" s="18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20"/>
    </row>
    <row r="130" spans="1:33" ht="15.75" customHeight="1" x14ac:dyDescent="0.2">
      <c r="A130" s="13"/>
      <c r="B130" s="13"/>
      <c r="C130" s="22"/>
      <c r="D130" s="15"/>
      <c r="E130" s="15"/>
      <c r="F130" s="14"/>
      <c r="G130" s="14"/>
      <c r="H130" s="15"/>
      <c r="I130" s="15"/>
      <c r="J130" s="22"/>
      <c r="K130" s="22"/>
      <c r="L130" s="15"/>
      <c r="M130" s="15"/>
      <c r="N130" s="15"/>
      <c r="O130" s="15"/>
      <c r="P130" s="22"/>
      <c r="Q130" s="22"/>
      <c r="R130" s="22"/>
      <c r="S130" s="18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20"/>
    </row>
    <row r="131" spans="1:33" ht="15.75" customHeight="1" x14ac:dyDescent="0.2">
      <c r="A131" s="13"/>
      <c r="B131" s="13"/>
      <c r="C131" s="22"/>
      <c r="D131" s="15"/>
      <c r="E131" s="15"/>
      <c r="F131" s="14"/>
      <c r="G131" s="14"/>
      <c r="H131" s="15"/>
      <c r="I131" s="15"/>
      <c r="J131" s="22"/>
      <c r="K131" s="22"/>
      <c r="L131" s="15"/>
      <c r="M131" s="15"/>
      <c r="N131" s="15"/>
      <c r="O131" s="15"/>
      <c r="P131" s="22"/>
      <c r="Q131" s="22"/>
      <c r="R131" s="22"/>
      <c r="S131" s="18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20"/>
    </row>
    <row r="132" spans="1:33" ht="15.75" customHeight="1" x14ac:dyDescent="0.2">
      <c r="A132" s="13"/>
      <c r="B132" s="13"/>
      <c r="C132" s="22"/>
      <c r="D132" s="15"/>
      <c r="E132" s="15"/>
      <c r="F132" s="14"/>
      <c r="G132" s="14"/>
      <c r="H132" s="15"/>
      <c r="I132" s="15"/>
      <c r="J132" s="22"/>
      <c r="K132" s="22"/>
      <c r="L132" s="15"/>
      <c r="M132" s="15"/>
      <c r="N132" s="15"/>
      <c r="O132" s="15"/>
      <c r="P132" s="22"/>
      <c r="Q132" s="22"/>
      <c r="R132" s="22"/>
      <c r="S132" s="18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20"/>
    </row>
    <row r="133" spans="1:33" ht="15.75" customHeight="1" x14ac:dyDescent="0.2">
      <c r="A133" s="13"/>
      <c r="B133" s="13"/>
      <c r="C133" s="22"/>
      <c r="D133" s="15"/>
      <c r="E133" s="15"/>
      <c r="F133" s="14"/>
      <c r="G133" s="14"/>
      <c r="H133" s="15"/>
      <c r="I133" s="15"/>
      <c r="J133" s="22"/>
      <c r="K133" s="22"/>
      <c r="L133" s="15"/>
      <c r="M133" s="15"/>
      <c r="N133" s="15"/>
      <c r="O133" s="15"/>
      <c r="P133" s="22"/>
      <c r="Q133" s="22"/>
      <c r="R133" s="22"/>
      <c r="S133" s="18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20"/>
    </row>
    <row r="134" spans="1:33" ht="15.75" customHeight="1" x14ac:dyDescent="0.2">
      <c r="A134" s="13"/>
      <c r="B134" s="13"/>
      <c r="C134" s="22"/>
      <c r="D134" s="15"/>
      <c r="E134" s="15"/>
      <c r="F134" s="14"/>
      <c r="G134" s="14"/>
      <c r="H134" s="15"/>
      <c r="I134" s="15"/>
      <c r="J134" s="22"/>
      <c r="K134" s="22"/>
      <c r="L134" s="15"/>
      <c r="M134" s="15"/>
      <c r="N134" s="15"/>
      <c r="O134" s="15"/>
      <c r="P134" s="22"/>
      <c r="Q134" s="22"/>
      <c r="R134" s="22"/>
      <c r="S134" s="18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20"/>
    </row>
    <row r="135" spans="1:33" ht="15.75" customHeight="1" x14ac:dyDescent="0.2">
      <c r="A135" s="13"/>
      <c r="B135" s="13"/>
      <c r="C135" s="22"/>
      <c r="D135" s="15"/>
      <c r="E135" s="15"/>
      <c r="F135" s="14"/>
      <c r="G135" s="14"/>
      <c r="H135" s="15"/>
      <c r="I135" s="15"/>
      <c r="J135" s="22"/>
      <c r="K135" s="22"/>
      <c r="L135" s="15"/>
      <c r="M135" s="15"/>
      <c r="N135" s="15"/>
      <c r="O135" s="15"/>
      <c r="P135" s="22"/>
      <c r="Q135" s="22"/>
      <c r="R135" s="22"/>
      <c r="S135" s="18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20"/>
    </row>
    <row r="136" spans="1:33" ht="15.75" customHeight="1" x14ac:dyDescent="0.2">
      <c r="A136" s="13"/>
      <c r="B136" s="13"/>
      <c r="C136" s="22"/>
      <c r="D136" s="15"/>
      <c r="E136" s="15"/>
      <c r="F136" s="14"/>
      <c r="G136" s="14"/>
      <c r="H136" s="15"/>
      <c r="I136" s="15"/>
      <c r="J136" s="22"/>
      <c r="K136" s="22"/>
      <c r="L136" s="15"/>
      <c r="M136" s="15"/>
      <c r="N136" s="15"/>
      <c r="O136" s="15"/>
      <c r="P136" s="22"/>
      <c r="Q136" s="22"/>
      <c r="R136" s="22"/>
      <c r="S136" s="18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20"/>
    </row>
    <row r="137" spans="1:33" ht="15.75" customHeight="1" x14ac:dyDescent="0.2">
      <c r="A137" s="13"/>
      <c r="B137" s="13"/>
      <c r="C137" s="22"/>
      <c r="D137" s="15"/>
      <c r="E137" s="15"/>
      <c r="F137" s="14"/>
      <c r="G137" s="14"/>
      <c r="H137" s="15"/>
      <c r="I137" s="15"/>
      <c r="J137" s="22"/>
      <c r="K137" s="22"/>
      <c r="L137" s="15"/>
      <c r="M137" s="15"/>
      <c r="N137" s="15"/>
      <c r="O137" s="15"/>
      <c r="P137" s="22"/>
      <c r="Q137" s="22"/>
      <c r="R137" s="22"/>
      <c r="S137" s="18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20"/>
    </row>
    <row r="138" spans="1:33" ht="15.75" customHeight="1" x14ac:dyDescent="0.2">
      <c r="A138" s="13"/>
      <c r="B138" s="13"/>
      <c r="C138" s="22"/>
      <c r="D138" s="15"/>
      <c r="E138" s="15"/>
      <c r="F138" s="14"/>
      <c r="G138" s="14"/>
      <c r="H138" s="15"/>
      <c r="I138" s="15"/>
      <c r="J138" s="22"/>
      <c r="K138" s="22"/>
      <c r="L138" s="15"/>
      <c r="M138" s="15"/>
      <c r="N138" s="15"/>
      <c r="O138" s="15"/>
      <c r="P138" s="22"/>
      <c r="Q138" s="22"/>
      <c r="R138" s="22"/>
      <c r="S138" s="18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20"/>
    </row>
    <row r="139" spans="1:33" ht="15.75" customHeight="1" x14ac:dyDescent="0.2">
      <c r="A139" s="13"/>
      <c r="B139" s="13"/>
      <c r="C139" s="22"/>
      <c r="D139" s="15"/>
      <c r="E139" s="15"/>
      <c r="F139" s="14"/>
      <c r="G139" s="14"/>
      <c r="H139" s="15"/>
      <c r="I139" s="15"/>
      <c r="J139" s="22"/>
      <c r="K139" s="22"/>
      <c r="L139" s="15"/>
      <c r="M139" s="15"/>
      <c r="N139" s="15"/>
      <c r="O139" s="15"/>
      <c r="P139" s="22"/>
      <c r="Q139" s="22"/>
      <c r="R139" s="22"/>
      <c r="S139" s="18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20"/>
    </row>
    <row r="140" spans="1:33" ht="15.75" customHeight="1" x14ac:dyDescent="0.2">
      <c r="A140" s="13"/>
      <c r="B140" s="13"/>
      <c r="C140" s="22"/>
      <c r="D140" s="15"/>
      <c r="E140" s="15"/>
      <c r="F140" s="14"/>
      <c r="G140" s="14"/>
      <c r="H140" s="15"/>
      <c r="I140" s="15"/>
      <c r="J140" s="22"/>
      <c r="K140" s="22"/>
      <c r="L140" s="15"/>
      <c r="M140" s="15"/>
      <c r="N140" s="15"/>
      <c r="O140" s="15"/>
      <c r="P140" s="22"/>
      <c r="Q140" s="22"/>
      <c r="R140" s="22"/>
      <c r="S140" s="18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20"/>
    </row>
    <row r="141" spans="1:33" ht="15.75" customHeight="1" x14ac:dyDescent="0.2">
      <c r="A141" s="13"/>
      <c r="B141" s="13"/>
      <c r="C141" s="22"/>
      <c r="D141" s="15"/>
      <c r="E141" s="15"/>
      <c r="F141" s="14"/>
      <c r="G141" s="14"/>
      <c r="H141" s="15"/>
      <c r="I141" s="15"/>
      <c r="J141" s="22"/>
      <c r="K141" s="22"/>
      <c r="L141" s="15"/>
      <c r="M141" s="15"/>
      <c r="N141" s="15"/>
      <c r="O141" s="15"/>
      <c r="P141" s="22"/>
      <c r="Q141" s="22"/>
      <c r="R141" s="22"/>
      <c r="S141" s="18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20"/>
    </row>
    <row r="142" spans="1:33" ht="15.75" customHeight="1" x14ac:dyDescent="0.2">
      <c r="A142" s="13"/>
      <c r="B142" s="13"/>
      <c r="C142" s="22"/>
      <c r="D142" s="15"/>
      <c r="E142" s="15"/>
      <c r="F142" s="14"/>
      <c r="G142" s="14"/>
      <c r="H142" s="15"/>
      <c r="I142" s="15"/>
      <c r="J142" s="22"/>
      <c r="K142" s="22"/>
      <c r="L142" s="15"/>
      <c r="M142" s="15"/>
      <c r="N142" s="15"/>
      <c r="O142" s="15"/>
      <c r="P142" s="22"/>
      <c r="Q142" s="22"/>
      <c r="R142" s="22"/>
      <c r="S142" s="18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20"/>
    </row>
    <row r="143" spans="1:33" ht="15.75" customHeight="1" x14ac:dyDescent="0.2">
      <c r="A143" s="13"/>
      <c r="B143" s="13"/>
      <c r="C143" s="22"/>
      <c r="D143" s="15"/>
      <c r="E143" s="15"/>
      <c r="F143" s="14"/>
      <c r="G143" s="14"/>
      <c r="H143" s="15"/>
      <c r="I143" s="15"/>
      <c r="J143" s="22"/>
      <c r="K143" s="22"/>
      <c r="L143" s="15"/>
      <c r="M143" s="15"/>
      <c r="N143" s="15"/>
      <c r="O143" s="15"/>
      <c r="P143" s="22"/>
      <c r="Q143" s="22"/>
      <c r="R143" s="22"/>
      <c r="S143" s="18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20"/>
    </row>
    <row r="144" spans="1:33" ht="15.75" customHeight="1" x14ac:dyDescent="0.2">
      <c r="A144" s="13"/>
      <c r="B144" s="13"/>
      <c r="C144" s="22"/>
      <c r="D144" s="15"/>
      <c r="E144" s="15"/>
      <c r="F144" s="14"/>
      <c r="G144" s="14"/>
      <c r="H144" s="15"/>
      <c r="I144" s="15"/>
      <c r="J144" s="22"/>
      <c r="K144" s="22"/>
      <c r="L144" s="15"/>
      <c r="M144" s="15"/>
      <c r="N144" s="15"/>
      <c r="O144" s="15"/>
      <c r="P144" s="22"/>
      <c r="Q144" s="22"/>
      <c r="R144" s="22"/>
      <c r="S144" s="18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20"/>
    </row>
    <row r="145" spans="1:33" ht="15.75" customHeight="1" x14ac:dyDescent="0.2">
      <c r="A145" s="13"/>
      <c r="B145" s="13"/>
      <c r="C145" s="22"/>
      <c r="D145" s="15"/>
      <c r="E145" s="15"/>
      <c r="F145" s="14"/>
      <c r="G145" s="14"/>
      <c r="H145" s="15"/>
      <c r="I145" s="15"/>
      <c r="J145" s="22"/>
      <c r="K145" s="22"/>
      <c r="L145" s="15"/>
      <c r="M145" s="15"/>
      <c r="N145" s="15"/>
      <c r="O145" s="15"/>
      <c r="P145" s="22"/>
      <c r="Q145" s="22"/>
      <c r="R145" s="22"/>
      <c r="S145" s="18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20"/>
    </row>
    <row r="146" spans="1:33" ht="15.75" customHeight="1" x14ac:dyDescent="0.2">
      <c r="A146" s="13"/>
      <c r="B146" s="13"/>
      <c r="C146" s="22"/>
      <c r="D146" s="15"/>
      <c r="E146" s="15"/>
      <c r="F146" s="14"/>
      <c r="G146" s="14"/>
      <c r="H146" s="15"/>
      <c r="I146" s="15"/>
      <c r="J146" s="22"/>
      <c r="K146" s="22"/>
      <c r="L146" s="15"/>
      <c r="M146" s="15"/>
      <c r="N146" s="15"/>
      <c r="O146" s="15"/>
      <c r="P146" s="22"/>
      <c r="Q146" s="22"/>
      <c r="R146" s="22"/>
      <c r="S146" s="18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20"/>
    </row>
    <row r="147" spans="1:33" ht="15.75" customHeight="1" x14ac:dyDescent="0.2">
      <c r="A147" s="13"/>
      <c r="B147" s="13"/>
      <c r="C147" s="22"/>
      <c r="D147" s="15"/>
      <c r="E147" s="15"/>
      <c r="F147" s="14"/>
      <c r="G147" s="14"/>
      <c r="H147" s="15"/>
      <c r="I147" s="15"/>
      <c r="J147" s="22"/>
      <c r="K147" s="22"/>
      <c r="L147" s="15"/>
      <c r="M147" s="15"/>
      <c r="N147" s="15"/>
      <c r="O147" s="15"/>
      <c r="P147" s="22"/>
      <c r="Q147" s="22"/>
      <c r="R147" s="22"/>
      <c r="S147" s="18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20"/>
    </row>
    <row r="148" spans="1:33" ht="15.75" customHeight="1" x14ac:dyDescent="0.2">
      <c r="A148" s="13"/>
      <c r="B148" s="13"/>
      <c r="C148" s="22"/>
      <c r="D148" s="15"/>
      <c r="E148" s="15"/>
      <c r="F148" s="14"/>
      <c r="G148" s="14"/>
      <c r="H148" s="15"/>
      <c r="I148" s="15"/>
      <c r="J148" s="22"/>
      <c r="K148" s="22"/>
      <c r="L148" s="15"/>
      <c r="M148" s="15"/>
      <c r="N148" s="15"/>
      <c r="O148" s="15"/>
      <c r="P148" s="22"/>
      <c r="Q148" s="22"/>
      <c r="R148" s="22"/>
      <c r="S148" s="18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20"/>
    </row>
    <row r="149" spans="1:33" ht="15.75" customHeight="1" x14ac:dyDescent="0.2">
      <c r="A149" s="13"/>
      <c r="B149" s="13"/>
      <c r="C149" s="22"/>
      <c r="D149" s="15"/>
      <c r="E149" s="15"/>
      <c r="F149" s="14"/>
      <c r="G149" s="14"/>
      <c r="H149" s="15"/>
      <c r="I149" s="15"/>
      <c r="J149" s="22"/>
      <c r="K149" s="22"/>
      <c r="L149" s="15"/>
      <c r="M149" s="15"/>
      <c r="N149" s="15"/>
      <c r="O149" s="15"/>
      <c r="P149" s="22"/>
      <c r="Q149" s="22"/>
      <c r="R149" s="22"/>
      <c r="S149" s="18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20"/>
    </row>
    <row r="150" spans="1:33" ht="15.75" customHeight="1" x14ac:dyDescent="0.2">
      <c r="A150" s="13"/>
      <c r="B150" s="13"/>
      <c r="C150" s="22"/>
      <c r="D150" s="15"/>
      <c r="E150" s="15"/>
      <c r="F150" s="14"/>
      <c r="G150" s="14"/>
      <c r="H150" s="15"/>
      <c r="I150" s="15"/>
      <c r="J150" s="22"/>
      <c r="K150" s="22"/>
      <c r="L150" s="15"/>
      <c r="M150" s="15"/>
      <c r="N150" s="15"/>
      <c r="O150" s="15"/>
      <c r="P150" s="22"/>
      <c r="Q150" s="22"/>
      <c r="R150" s="22"/>
      <c r="S150" s="18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20"/>
    </row>
    <row r="151" spans="1:33" ht="15.75" customHeight="1" x14ac:dyDescent="0.2">
      <c r="A151" s="13"/>
      <c r="B151" s="13"/>
      <c r="C151" s="22"/>
      <c r="D151" s="15"/>
      <c r="E151" s="15"/>
      <c r="F151" s="14"/>
      <c r="G151" s="14"/>
      <c r="H151" s="15"/>
      <c r="I151" s="15"/>
      <c r="J151" s="22"/>
      <c r="K151" s="22"/>
      <c r="L151" s="15"/>
      <c r="M151" s="15"/>
      <c r="N151" s="15"/>
      <c r="O151" s="15"/>
      <c r="P151" s="22"/>
      <c r="Q151" s="22"/>
      <c r="R151" s="22"/>
      <c r="S151" s="18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20"/>
    </row>
    <row r="152" spans="1:33" ht="15.75" customHeight="1" x14ac:dyDescent="0.2">
      <c r="A152" s="13"/>
      <c r="B152" s="13"/>
      <c r="C152" s="22"/>
      <c r="D152" s="15"/>
      <c r="E152" s="15"/>
      <c r="F152" s="14"/>
      <c r="G152" s="14"/>
      <c r="H152" s="15"/>
      <c r="I152" s="15"/>
      <c r="J152" s="22"/>
      <c r="K152" s="22"/>
      <c r="L152" s="15"/>
      <c r="M152" s="15"/>
      <c r="N152" s="15"/>
      <c r="O152" s="15"/>
      <c r="P152" s="22"/>
      <c r="Q152" s="22"/>
      <c r="R152" s="22"/>
      <c r="S152" s="18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20"/>
    </row>
    <row r="153" spans="1:33" ht="15.75" customHeight="1" x14ac:dyDescent="0.2">
      <c r="A153" s="13"/>
      <c r="B153" s="13"/>
      <c r="C153" s="22"/>
      <c r="D153" s="15"/>
      <c r="E153" s="15"/>
      <c r="F153" s="14"/>
      <c r="G153" s="14"/>
      <c r="H153" s="15"/>
      <c r="I153" s="15"/>
      <c r="J153" s="22"/>
      <c r="K153" s="22"/>
      <c r="L153" s="15"/>
      <c r="M153" s="15"/>
      <c r="N153" s="15"/>
      <c r="O153" s="15"/>
      <c r="P153" s="22"/>
      <c r="Q153" s="22"/>
      <c r="R153" s="22"/>
      <c r="S153" s="18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20"/>
    </row>
    <row r="154" spans="1:33" ht="15.75" customHeight="1" x14ac:dyDescent="0.2">
      <c r="A154" s="13"/>
      <c r="B154" s="13"/>
      <c r="C154" s="22"/>
      <c r="D154" s="15"/>
      <c r="E154" s="15"/>
      <c r="F154" s="14"/>
      <c r="G154" s="14"/>
      <c r="H154" s="15"/>
      <c r="I154" s="15"/>
      <c r="J154" s="22"/>
      <c r="K154" s="22"/>
      <c r="L154" s="15"/>
      <c r="M154" s="15"/>
      <c r="N154" s="15"/>
      <c r="O154" s="15"/>
      <c r="P154" s="22"/>
      <c r="Q154" s="22"/>
      <c r="R154" s="22"/>
      <c r="S154" s="18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20"/>
    </row>
    <row r="155" spans="1:33" ht="15.75" customHeight="1" x14ac:dyDescent="0.2">
      <c r="A155" s="13"/>
      <c r="B155" s="13"/>
      <c r="C155" s="22"/>
      <c r="D155" s="15"/>
      <c r="E155" s="15"/>
      <c r="F155" s="14"/>
      <c r="G155" s="14"/>
      <c r="H155" s="15"/>
      <c r="I155" s="15"/>
      <c r="J155" s="22"/>
      <c r="K155" s="22"/>
      <c r="L155" s="15"/>
      <c r="M155" s="15"/>
      <c r="N155" s="15"/>
      <c r="O155" s="15"/>
      <c r="P155" s="22"/>
      <c r="Q155" s="22"/>
      <c r="R155" s="22"/>
      <c r="S155" s="18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20"/>
    </row>
    <row r="156" spans="1:33" ht="15.75" customHeight="1" x14ac:dyDescent="0.2">
      <c r="A156" s="13"/>
      <c r="B156" s="13"/>
      <c r="C156" s="22"/>
      <c r="D156" s="15"/>
      <c r="E156" s="15"/>
      <c r="F156" s="14"/>
      <c r="G156" s="14"/>
      <c r="H156" s="15"/>
      <c r="I156" s="15"/>
      <c r="J156" s="22"/>
      <c r="K156" s="22"/>
      <c r="L156" s="15"/>
      <c r="M156" s="15"/>
      <c r="N156" s="15"/>
      <c r="O156" s="15"/>
      <c r="P156" s="22"/>
      <c r="Q156" s="22"/>
      <c r="R156" s="22"/>
      <c r="S156" s="18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20"/>
    </row>
    <row r="157" spans="1:33" ht="15.75" customHeight="1" x14ac:dyDescent="0.2">
      <c r="A157" s="13"/>
      <c r="B157" s="13"/>
      <c r="C157" s="22"/>
      <c r="D157" s="15"/>
      <c r="E157" s="15"/>
      <c r="F157" s="14"/>
      <c r="G157" s="14"/>
      <c r="H157" s="15"/>
      <c r="I157" s="15"/>
      <c r="J157" s="22"/>
      <c r="K157" s="22"/>
      <c r="L157" s="15"/>
      <c r="M157" s="15"/>
      <c r="N157" s="15"/>
      <c r="O157" s="15"/>
      <c r="P157" s="22"/>
      <c r="Q157" s="22"/>
      <c r="R157" s="22"/>
      <c r="S157" s="18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20"/>
    </row>
    <row r="158" spans="1:33" ht="15.75" customHeight="1" x14ac:dyDescent="0.2">
      <c r="A158" s="13"/>
      <c r="B158" s="13"/>
      <c r="C158" s="22"/>
      <c r="D158" s="15"/>
      <c r="E158" s="15"/>
      <c r="F158" s="14"/>
      <c r="G158" s="14"/>
      <c r="H158" s="15"/>
      <c r="I158" s="15"/>
      <c r="J158" s="22"/>
      <c r="K158" s="22"/>
      <c r="L158" s="15"/>
      <c r="M158" s="15"/>
      <c r="N158" s="15"/>
      <c r="O158" s="15"/>
      <c r="P158" s="22"/>
      <c r="Q158" s="22"/>
      <c r="R158" s="22"/>
      <c r="S158" s="18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20"/>
    </row>
    <row r="159" spans="1:33" ht="15.75" customHeight="1" x14ac:dyDescent="0.2">
      <c r="A159" s="13"/>
      <c r="B159" s="13"/>
      <c r="C159" s="22"/>
      <c r="D159" s="15"/>
      <c r="E159" s="15"/>
      <c r="F159" s="14"/>
      <c r="G159" s="14"/>
      <c r="H159" s="15"/>
      <c r="I159" s="15"/>
      <c r="J159" s="22"/>
      <c r="K159" s="22"/>
      <c r="L159" s="15"/>
      <c r="M159" s="15"/>
      <c r="N159" s="15"/>
      <c r="O159" s="15"/>
      <c r="P159" s="22"/>
      <c r="Q159" s="22"/>
      <c r="R159" s="22"/>
      <c r="S159" s="18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20"/>
    </row>
    <row r="160" spans="1:33" ht="15.75" customHeight="1" x14ac:dyDescent="0.2">
      <c r="A160" s="13"/>
      <c r="B160" s="13"/>
      <c r="C160" s="22"/>
      <c r="D160" s="15"/>
      <c r="E160" s="15"/>
      <c r="F160" s="14"/>
      <c r="G160" s="14"/>
      <c r="H160" s="15"/>
      <c r="I160" s="15"/>
      <c r="J160" s="22"/>
      <c r="K160" s="22"/>
      <c r="L160" s="15"/>
      <c r="M160" s="15"/>
      <c r="N160" s="15"/>
      <c r="O160" s="15"/>
      <c r="P160" s="22"/>
      <c r="Q160" s="22"/>
      <c r="R160" s="22"/>
      <c r="S160" s="18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20"/>
    </row>
    <row r="161" spans="1:33" ht="15.75" customHeight="1" x14ac:dyDescent="0.2">
      <c r="A161" s="13"/>
      <c r="B161" s="13"/>
      <c r="C161" s="22"/>
      <c r="D161" s="15"/>
      <c r="E161" s="15"/>
      <c r="F161" s="14"/>
      <c r="G161" s="14"/>
      <c r="H161" s="15"/>
      <c r="I161" s="15"/>
      <c r="J161" s="22"/>
      <c r="K161" s="22"/>
      <c r="L161" s="15"/>
      <c r="M161" s="15"/>
      <c r="N161" s="15"/>
      <c r="O161" s="15"/>
      <c r="P161" s="22"/>
      <c r="Q161" s="22"/>
      <c r="R161" s="22"/>
      <c r="S161" s="18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20"/>
    </row>
    <row r="162" spans="1:33" ht="15.75" customHeight="1" x14ac:dyDescent="0.2">
      <c r="A162" s="13"/>
      <c r="B162" s="13"/>
      <c r="C162" s="22"/>
      <c r="D162" s="15"/>
      <c r="E162" s="15"/>
      <c r="F162" s="14"/>
      <c r="G162" s="14"/>
      <c r="H162" s="15"/>
      <c r="I162" s="15"/>
      <c r="J162" s="22"/>
      <c r="K162" s="22"/>
      <c r="L162" s="15"/>
      <c r="M162" s="15"/>
      <c r="N162" s="15"/>
      <c r="O162" s="15"/>
      <c r="P162" s="22"/>
      <c r="Q162" s="22"/>
      <c r="R162" s="22"/>
      <c r="S162" s="18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20"/>
    </row>
    <row r="163" spans="1:33" ht="15.75" customHeight="1" x14ac:dyDescent="0.2">
      <c r="A163" s="13"/>
      <c r="B163" s="13"/>
      <c r="C163" s="22"/>
      <c r="D163" s="15"/>
      <c r="E163" s="15"/>
      <c r="F163" s="14"/>
      <c r="G163" s="14"/>
      <c r="H163" s="15"/>
      <c r="I163" s="15"/>
      <c r="J163" s="22"/>
      <c r="K163" s="22"/>
      <c r="L163" s="15"/>
      <c r="M163" s="15"/>
      <c r="N163" s="15"/>
      <c r="O163" s="15"/>
      <c r="P163" s="22"/>
      <c r="Q163" s="22"/>
      <c r="R163" s="22"/>
      <c r="S163" s="18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20"/>
    </row>
    <row r="164" spans="1:33" ht="15.75" customHeight="1" x14ac:dyDescent="0.2">
      <c r="A164" s="13"/>
      <c r="B164" s="13"/>
      <c r="C164" s="22"/>
      <c r="D164" s="15"/>
      <c r="E164" s="15"/>
      <c r="F164" s="14"/>
      <c r="G164" s="14"/>
      <c r="H164" s="15"/>
      <c r="I164" s="15"/>
      <c r="J164" s="22"/>
      <c r="K164" s="22"/>
      <c r="L164" s="15"/>
      <c r="M164" s="15"/>
      <c r="N164" s="15"/>
      <c r="O164" s="15"/>
      <c r="P164" s="22"/>
      <c r="Q164" s="22"/>
      <c r="R164" s="22"/>
      <c r="S164" s="18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20"/>
    </row>
    <row r="165" spans="1:33" ht="15.75" customHeight="1" x14ac:dyDescent="0.2">
      <c r="A165" s="13"/>
      <c r="B165" s="13"/>
      <c r="C165" s="22"/>
      <c r="D165" s="15"/>
      <c r="E165" s="15"/>
      <c r="F165" s="14"/>
      <c r="G165" s="14"/>
      <c r="H165" s="15"/>
      <c r="I165" s="15"/>
      <c r="J165" s="22"/>
      <c r="K165" s="22"/>
      <c r="L165" s="15"/>
      <c r="M165" s="15"/>
      <c r="N165" s="15"/>
      <c r="O165" s="15"/>
      <c r="P165" s="22"/>
      <c r="Q165" s="22"/>
      <c r="R165" s="22"/>
      <c r="S165" s="18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20"/>
    </row>
    <row r="166" spans="1:33" ht="15.75" customHeight="1" x14ac:dyDescent="0.2">
      <c r="A166" s="13"/>
      <c r="B166" s="13"/>
      <c r="C166" s="22"/>
      <c r="D166" s="15"/>
      <c r="E166" s="15"/>
      <c r="F166" s="14"/>
      <c r="G166" s="14"/>
      <c r="H166" s="15"/>
      <c r="I166" s="15"/>
      <c r="J166" s="22"/>
      <c r="K166" s="22"/>
      <c r="L166" s="15"/>
      <c r="M166" s="15"/>
      <c r="N166" s="15"/>
      <c r="O166" s="15"/>
      <c r="P166" s="22"/>
      <c r="Q166" s="22"/>
      <c r="R166" s="22"/>
      <c r="S166" s="18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20"/>
    </row>
    <row r="167" spans="1:33" ht="15.75" customHeight="1" x14ac:dyDescent="0.2">
      <c r="A167" s="13"/>
      <c r="B167" s="13"/>
      <c r="C167" s="22"/>
      <c r="D167" s="15"/>
      <c r="E167" s="15"/>
      <c r="F167" s="14"/>
      <c r="G167" s="14"/>
      <c r="H167" s="15"/>
      <c r="I167" s="15"/>
      <c r="J167" s="22"/>
      <c r="K167" s="22"/>
      <c r="L167" s="15"/>
      <c r="M167" s="15"/>
      <c r="N167" s="15"/>
      <c r="O167" s="15"/>
      <c r="P167" s="22"/>
      <c r="Q167" s="22"/>
      <c r="R167" s="22"/>
      <c r="S167" s="18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20"/>
    </row>
    <row r="168" spans="1:33" ht="15.75" customHeight="1" x14ac:dyDescent="0.2">
      <c r="A168" s="13"/>
      <c r="B168" s="13"/>
      <c r="C168" s="22"/>
      <c r="D168" s="15"/>
      <c r="E168" s="15"/>
      <c r="F168" s="14"/>
      <c r="G168" s="14"/>
      <c r="H168" s="15"/>
      <c r="I168" s="15"/>
      <c r="J168" s="22"/>
      <c r="K168" s="22"/>
      <c r="L168" s="15"/>
      <c r="M168" s="15"/>
      <c r="N168" s="15"/>
      <c r="O168" s="15"/>
      <c r="P168" s="22"/>
      <c r="Q168" s="22"/>
      <c r="R168" s="22"/>
      <c r="S168" s="18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20"/>
    </row>
    <row r="169" spans="1:33" ht="15.75" customHeight="1" x14ac:dyDescent="0.2">
      <c r="A169" s="13"/>
      <c r="B169" s="13"/>
      <c r="C169" s="22"/>
      <c r="D169" s="15"/>
      <c r="E169" s="15"/>
      <c r="F169" s="14"/>
      <c r="G169" s="14"/>
      <c r="H169" s="15"/>
      <c r="I169" s="15"/>
      <c r="J169" s="22"/>
      <c r="K169" s="22"/>
      <c r="L169" s="15"/>
      <c r="M169" s="15"/>
      <c r="N169" s="15"/>
      <c r="O169" s="15"/>
      <c r="P169" s="22"/>
      <c r="Q169" s="22"/>
      <c r="R169" s="22"/>
      <c r="S169" s="18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20"/>
    </row>
    <row r="170" spans="1:33" ht="15.75" customHeight="1" x14ac:dyDescent="0.2">
      <c r="A170" s="13"/>
      <c r="B170" s="13"/>
      <c r="C170" s="22"/>
      <c r="D170" s="15"/>
      <c r="E170" s="15"/>
      <c r="F170" s="14"/>
      <c r="G170" s="14"/>
      <c r="H170" s="15"/>
      <c r="I170" s="15"/>
      <c r="J170" s="22"/>
      <c r="K170" s="22"/>
      <c r="L170" s="15"/>
      <c r="M170" s="15"/>
      <c r="N170" s="15"/>
      <c r="O170" s="15"/>
      <c r="P170" s="22"/>
      <c r="Q170" s="22"/>
      <c r="R170" s="22"/>
      <c r="S170" s="18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20"/>
    </row>
    <row r="171" spans="1:33" ht="15.75" customHeight="1" x14ac:dyDescent="0.2">
      <c r="A171" s="13"/>
      <c r="B171" s="13"/>
      <c r="C171" s="22"/>
      <c r="D171" s="15"/>
      <c r="E171" s="15"/>
      <c r="F171" s="14"/>
      <c r="G171" s="14"/>
      <c r="H171" s="15"/>
      <c r="I171" s="15"/>
      <c r="J171" s="22"/>
      <c r="K171" s="22"/>
      <c r="L171" s="15"/>
      <c r="M171" s="15"/>
      <c r="N171" s="15"/>
      <c r="O171" s="15"/>
      <c r="P171" s="22"/>
      <c r="Q171" s="22"/>
      <c r="R171" s="22"/>
      <c r="S171" s="18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20"/>
    </row>
    <row r="172" spans="1:33" ht="15.75" customHeight="1" x14ac:dyDescent="0.2">
      <c r="A172" s="13"/>
      <c r="B172" s="13"/>
      <c r="C172" s="22"/>
      <c r="D172" s="15"/>
      <c r="E172" s="15"/>
      <c r="F172" s="14"/>
      <c r="G172" s="14"/>
      <c r="H172" s="15"/>
      <c r="I172" s="15"/>
      <c r="J172" s="22"/>
      <c r="K172" s="22"/>
      <c r="L172" s="15"/>
      <c r="M172" s="15"/>
      <c r="N172" s="15"/>
      <c r="O172" s="15"/>
      <c r="P172" s="22"/>
      <c r="Q172" s="22"/>
      <c r="R172" s="22"/>
      <c r="S172" s="18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20"/>
    </row>
    <row r="173" spans="1:33" ht="15.75" customHeight="1" x14ac:dyDescent="0.2">
      <c r="A173" s="13"/>
      <c r="B173" s="13"/>
      <c r="C173" s="22"/>
      <c r="D173" s="15"/>
      <c r="E173" s="15"/>
      <c r="F173" s="14"/>
      <c r="G173" s="14"/>
      <c r="H173" s="15"/>
      <c r="I173" s="15"/>
      <c r="J173" s="22"/>
      <c r="K173" s="22"/>
      <c r="L173" s="15"/>
      <c r="M173" s="15"/>
      <c r="N173" s="15"/>
      <c r="O173" s="15"/>
      <c r="P173" s="22"/>
      <c r="Q173" s="22"/>
      <c r="R173" s="22"/>
      <c r="S173" s="18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20"/>
    </row>
    <row r="174" spans="1:33" ht="15.75" customHeight="1" x14ac:dyDescent="0.2">
      <c r="A174" s="13"/>
      <c r="B174" s="13"/>
      <c r="C174" s="22"/>
      <c r="D174" s="15"/>
      <c r="E174" s="15"/>
      <c r="F174" s="14"/>
      <c r="G174" s="14"/>
      <c r="H174" s="15"/>
      <c r="I174" s="15"/>
      <c r="J174" s="22"/>
      <c r="K174" s="22"/>
      <c r="L174" s="15"/>
      <c r="M174" s="15"/>
      <c r="N174" s="15"/>
      <c r="O174" s="15"/>
      <c r="P174" s="22"/>
      <c r="Q174" s="22"/>
      <c r="R174" s="22"/>
      <c r="S174" s="18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20"/>
    </row>
    <row r="175" spans="1:33" ht="15.75" customHeight="1" x14ac:dyDescent="0.2">
      <c r="A175" s="13"/>
      <c r="B175" s="13"/>
      <c r="C175" s="22"/>
      <c r="D175" s="15"/>
      <c r="E175" s="15"/>
      <c r="F175" s="14"/>
      <c r="G175" s="14"/>
      <c r="H175" s="15"/>
      <c r="I175" s="15"/>
      <c r="J175" s="22"/>
      <c r="K175" s="22"/>
      <c r="L175" s="15"/>
      <c r="M175" s="15"/>
      <c r="N175" s="15"/>
      <c r="O175" s="15"/>
      <c r="P175" s="22"/>
      <c r="Q175" s="22"/>
      <c r="R175" s="22"/>
      <c r="S175" s="18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20"/>
    </row>
    <row r="176" spans="1:33" ht="15.75" customHeight="1" x14ac:dyDescent="0.2">
      <c r="A176" s="13"/>
      <c r="B176" s="13"/>
      <c r="C176" s="22"/>
      <c r="D176" s="15"/>
      <c r="E176" s="15"/>
      <c r="F176" s="14"/>
      <c r="G176" s="14"/>
      <c r="H176" s="15"/>
      <c r="I176" s="15"/>
      <c r="J176" s="22"/>
      <c r="K176" s="22"/>
      <c r="L176" s="15"/>
      <c r="M176" s="15"/>
      <c r="N176" s="15"/>
      <c r="O176" s="15"/>
      <c r="P176" s="22"/>
      <c r="Q176" s="22"/>
      <c r="R176" s="22"/>
      <c r="S176" s="18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20"/>
    </row>
    <row r="177" spans="1:33" ht="15.75" customHeight="1" x14ac:dyDescent="0.2">
      <c r="A177" s="13"/>
      <c r="B177" s="13"/>
      <c r="C177" s="22"/>
      <c r="D177" s="15"/>
      <c r="E177" s="15"/>
      <c r="F177" s="14"/>
      <c r="G177" s="14"/>
      <c r="H177" s="15"/>
      <c r="I177" s="15"/>
      <c r="J177" s="22"/>
      <c r="K177" s="22"/>
      <c r="L177" s="15"/>
      <c r="M177" s="15"/>
      <c r="N177" s="15"/>
      <c r="O177" s="15"/>
      <c r="P177" s="22"/>
      <c r="Q177" s="22"/>
      <c r="R177" s="22"/>
      <c r="S177" s="18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20"/>
    </row>
    <row r="178" spans="1:33" ht="15.75" customHeight="1" x14ac:dyDescent="0.2">
      <c r="A178" s="13"/>
      <c r="B178" s="13"/>
      <c r="C178" s="22"/>
      <c r="D178" s="15"/>
      <c r="E178" s="15"/>
      <c r="F178" s="14"/>
      <c r="G178" s="14"/>
      <c r="H178" s="15"/>
      <c r="I178" s="15"/>
      <c r="J178" s="22"/>
      <c r="K178" s="22"/>
      <c r="L178" s="15"/>
      <c r="M178" s="15"/>
      <c r="N178" s="15"/>
      <c r="O178" s="15"/>
      <c r="P178" s="22"/>
      <c r="Q178" s="22"/>
      <c r="R178" s="22"/>
      <c r="S178" s="18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20"/>
    </row>
    <row r="179" spans="1:33" ht="15.75" customHeight="1" x14ac:dyDescent="0.2">
      <c r="A179" s="13"/>
      <c r="B179" s="13"/>
      <c r="C179" s="22"/>
      <c r="D179" s="15"/>
      <c r="E179" s="15"/>
      <c r="F179" s="14"/>
      <c r="G179" s="14"/>
      <c r="H179" s="15"/>
      <c r="I179" s="15"/>
      <c r="J179" s="22"/>
      <c r="K179" s="22"/>
      <c r="L179" s="15"/>
      <c r="M179" s="15"/>
      <c r="N179" s="15"/>
      <c r="O179" s="15"/>
      <c r="P179" s="22"/>
      <c r="Q179" s="22"/>
      <c r="R179" s="22"/>
      <c r="S179" s="18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20"/>
    </row>
    <row r="180" spans="1:33" ht="15.75" customHeight="1" x14ac:dyDescent="0.2">
      <c r="A180" s="13"/>
      <c r="B180" s="13"/>
      <c r="C180" s="22"/>
      <c r="D180" s="15"/>
      <c r="E180" s="15"/>
      <c r="F180" s="14"/>
      <c r="G180" s="14"/>
      <c r="H180" s="15"/>
      <c r="I180" s="15"/>
      <c r="J180" s="22"/>
      <c r="K180" s="22"/>
      <c r="L180" s="15"/>
      <c r="M180" s="15"/>
      <c r="N180" s="15"/>
      <c r="O180" s="15"/>
      <c r="P180" s="22"/>
      <c r="Q180" s="22"/>
      <c r="R180" s="22"/>
      <c r="S180" s="18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20"/>
    </row>
    <row r="181" spans="1:33" ht="15.75" customHeight="1" x14ac:dyDescent="0.2">
      <c r="A181" s="13"/>
      <c r="B181" s="13"/>
      <c r="C181" s="22"/>
      <c r="D181" s="15"/>
      <c r="E181" s="15"/>
      <c r="F181" s="14"/>
      <c r="G181" s="14"/>
      <c r="H181" s="15"/>
      <c r="I181" s="15"/>
      <c r="J181" s="22"/>
      <c r="K181" s="22"/>
      <c r="L181" s="15"/>
      <c r="M181" s="15"/>
      <c r="N181" s="15"/>
      <c r="O181" s="15"/>
      <c r="P181" s="22"/>
      <c r="Q181" s="22"/>
      <c r="R181" s="22"/>
      <c r="S181" s="18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20"/>
    </row>
    <row r="182" spans="1:33" ht="15.75" customHeight="1" x14ac:dyDescent="0.2">
      <c r="A182" s="13"/>
      <c r="B182" s="13"/>
      <c r="C182" s="22"/>
      <c r="D182" s="15"/>
      <c r="E182" s="15"/>
      <c r="F182" s="14"/>
      <c r="G182" s="14"/>
      <c r="H182" s="15"/>
      <c r="I182" s="15"/>
      <c r="J182" s="22"/>
      <c r="K182" s="22"/>
      <c r="L182" s="15"/>
      <c r="M182" s="15"/>
      <c r="N182" s="15"/>
      <c r="O182" s="15"/>
      <c r="P182" s="22"/>
      <c r="Q182" s="22"/>
      <c r="R182" s="22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20"/>
    </row>
    <row r="183" spans="1:33" ht="15.75" customHeight="1" x14ac:dyDescent="0.2">
      <c r="A183" s="13"/>
      <c r="B183" s="13"/>
      <c r="C183" s="22"/>
      <c r="D183" s="15"/>
      <c r="E183" s="15"/>
      <c r="F183" s="14"/>
      <c r="G183" s="14"/>
      <c r="H183" s="15"/>
      <c r="I183" s="15"/>
      <c r="J183" s="22"/>
      <c r="K183" s="22"/>
      <c r="L183" s="15"/>
      <c r="M183" s="15"/>
      <c r="N183" s="15"/>
      <c r="O183" s="15"/>
      <c r="P183" s="22"/>
      <c r="Q183" s="22"/>
      <c r="R183" s="22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20"/>
    </row>
    <row r="184" spans="1:33" ht="15.75" customHeight="1" x14ac:dyDescent="0.2">
      <c r="A184" s="13"/>
      <c r="B184" s="13"/>
      <c r="C184" s="22"/>
      <c r="D184" s="15"/>
      <c r="E184" s="15"/>
      <c r="F184" s="14"/>
      <c r="G184" s="14"/>
      <c r="H184" s="15"/>
      <c r="I184" s="15"/>
      <c r="J184" s="22"/>
      <c r="K184" s="22"/>
      <c r="L184" s="15"/>
      <c r="M184" s="15"/>
      <c r="N184" s="15"/>
      <c r="O184" s="15"/>
      <c r="P184" s="22"/>
      <c r="Q184" s="22"/>
      <c r="R184" s="22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20"/>
    </row>
    <row r="185" spans="1:33" ht="15.75" customHeight="1" x14ac:dyDescent="0.2">
      <c r="A185" s="13"/>
      <c r="B185" s="13"/>
      <c r="C185" s="22"/>
      <c r="D185" s="15"/>
      <c r="E185" s="15"/>
      <c r="F185" s="14"/>
      <c r="G185" s="14"/>
      <c r="H185" s="15"/>
      <c r="I185" s="15"/>
      <c r="J185" s="22"/>
      <c r="K185" s="22"/>
      <c r="L185" s="15"/>
      <c r="M185" s="15"/>
      <c r="N185" s="15"/>
      <c r="O185" s="15"/>
      <c r="P185" s="22"/>
      <c r="Q185" s="22"/>
      <c r="R185" s="22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20"/>
    </row>
    <row r="186" spans="1:33" ht="15.75" customHeight="1" x14ac:dyDescent="0.2">
      <c r="A186" s="13"/>
      <c r="B186" s="13"/>
      <c r="C186" s="22"/>
      <c r="D186" s="15"/>
      <c r="E186" s="15"/>
      <c r="F186" s="14"/>
      <c r="G186" s="14"/>
      <c r="H186" s="15"/>
      <c r="I186" s="15"/>
      <c r="J186" s="22"/>
      <c r="K186" s="22"/>
      <c r="L186" s="15"/>
      <c r="M186" s="15"/>
      <c r="N186" s="15"/>
      <c r="O186" s="15"/>
      <c r="P186" s="22"/>
      <c r="Q186" s="22"/>
      <c r="R186" s="22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20"/>
    </row>
    <row r="187" spans="1:33" ht="15.75" customHeight="1" x14ac:dyDescent="0.2">
      <c r="A187" s="13"/>
      <c r="B187" s="13"/>
      <c r="C187" s="22"/>
      <c r="D187" s="15"/>
      <c r="E187" s="15"/>
      <c r="F187" s="14"/>
      <c r="G187" s="14"/>
      <c r="H187" s="15"/>
      <c r="I187" s="15"/>
      <c r="J187" s="22"/>
      <c r="K187" s="22"/>
      <c r="L187" s="15"/>
      <c r="M187" s="15"/>
      <c r="N187" s="15"/>
      <c r="O187" s="15"/>
      <c r="P187" s="22"/>
      <c r="Q187" s="22"/>
      <c r="R187" s="22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20"/>
    </row>
    <row r="188" spans="1:33" ht="15.75" customHeight="1" x14ac:dyDescent="0.2">
      <c r="A188" s="13"/>
      <c r="B188" s="13"/>
      <c r="C188" s="22"/>
      <c r="D188" s="15"/>
      <c r="E188" s="15"/>
      <c r="F188" s="14"/>
      <c r="G188" s="14"/>
      <c r="H188" s="15"/>
      <c r="I188" s="15"/>
      <c r="J188" s="22"/>
      <c r="K188" s="22"/>
      <c r="L188" s="15"/>
      <c r="M188" s="15"/>
      <c r="N188" s="15"/>
      <c r="O188" s="15"/>
      <c r="P188" s="22"/>
      <c r="Q188" s="22"/>
      <c r="R188" s="22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20"/>
    </row>
    <row r="189" spans="1:33" ht="15.75" customHeight="1" x14ac:dyDescent="0.2">
      <c r="A189" s="13"/>
      <c r="B189" s="13"/>
      <c r="C189" s="22"/>
      <c r="D189" s="15"/>
      <c r="E189" s="15"/>
      <c r="F189" s="14"/>
      <c r="G189" s="14"/>
      <c r="H189" s="15"/>
      <c r="I189" s="15"/>
      <c r="J189" s="22"/>
      <c r="K189" s="22"/>
      <c r="L189" s="15"/>
      <c r="M189" s="15"/>
      <c r="N189" s="15"/>
      <c r="O189" s="15"/>
      <c r="P189" s="22"/>
      <c r="Q189" s="22"/>
      <c r="R189" s="22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20"/>
    </row>
    <row r="190" spans="1:33" ht="15.75" customHeight="1" x14ac:dyDescent="0.2">
      <c r="A190" s="13"/>
      <c r="B190" s="13"/>
      <c r="C190" s="22"/>
      <c r="D190" s="15"/>
      <c r="E190" s="15"/>
      <c r="F190" s="14"/>
      <c r="G190" s="14"/>
      <c r="H190" s="15"/>
      <c r="I190" s="15"/>
      <c r="J190" s="22"/>
      <c r="K190" s="22"/>
      <c r="L190" s="15"/>
      <c r="M190" s="15"/>
      <c r="N190" s="15"/>
      <c r="O190" s="15"/>
      <c r="P190" s="22"/>
      <c r="Q190" s="22"/>
      <c r="R190" s="22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20"/>
    </row>
    <row r="191" spans="1:33" ht="15.75" customHeight="1" x14ac:dyDescent="0.2">
      <c r="A191" s="13"/>
      <c r="B191" s="13"/>
      <c r="C191" s="22"/>
      <c r="D191" s="15"/>
      <c r="E191" s="15"/>
      <c r="F191" s="14"/>
      <c r="G191" s="14"/>
      <c r="H191" s="15"/>
      <c r="I191" s="15"/>
      <c r="J191" s="22"/>
      <c r="K191" s="22"/>
      <c r="L191" s="15"/>
      <c r="M191" s="15"/>
      <c r="N191" s="15"/>
      <c r="O191" s="15"/>
      <c r="P191" s="22"/>
      <c r="Q191" s="22"/>
      <c r="R191" s="22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20"/>
    </row>
    <row r="192" spans="1:33" ht="15.75" customHeight="1" x14ac:dyDescent="0.2">
      <c r="A192" s="13"/>
      <c r="B192" s="13"/>
      <c r="C192" s="22"/>
      <c r="D192" s="15"/>
      <c r="E192" s="15"/>
      <c r="F192" s="14"/>
      <c r="G192" s="14"/>
      <c r="H192" s="15"/>
      <c r="I192" s="15"/>
      <c r="J192" s="22"/>
      <c r="K192" s="22"/>
      <c r="L192" s="15"/>
      <c r="M192" s="15"/>
      <c r="N192" s="15"/>
      <c r="O192" s="15"/>
      <c r="P192" s="22"/>
      <c r="Q192" s="22"/>
      <c r="R192" s="22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20"/>
    </row>
    <row r="193" spans="1:33" ht="15.75" customHeight="1" x14ac:dyDescent="0.2">
      <c r="A193" s="13"/>
      <c r="B193" s="13"/>
      <c r="C193" s="22"/>
      <c r="D193" s="15"/>
      <c r="E193" s="15"/>
      <c r="F193" s="14"/>
      <c r="G193" s="14"/>
      <c r="H193" s="15"/>
      <c r="I193" s="15"/>
      <c r="J193" s="22"/>
      <c r="K193" s="22"/>
      <c r="L193" s="15"/>
      <c r="M193" s="15"/>
      <c r="N193" s="15"/>
      <c r="O193" s="15"/>
      <c r="P193" s="22"/>
      <c r="Q193" s="22"/>
      <c r="R193" s="22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20"/>
    </row>
    <row r="194" spans="1:33" ht="15.75" customHeight="1" x14ac:dyDescent="0.2">
      <c r="A194" s="13"/>
      <c r="B194" s="13"/>
      <c r="C194" s="22"/>
      <c r="D194" s="15"/>
      <c r="E194" s="15"/>
      <c r="F194" s="14"/>
      <c r="G194" s="14"/>
      <c r="H194" s="15"/>
      <c r="I194" s="15"/>
      <c r="J194" s="22"/>
      <c r="K194" s="22"/>
      <c r="L194" s="15"/>
      <c r="M194" s="15"/>
      <c r="N194" s="15"/>
      <c r="O194" s="15"/>
      <c r="P194" s="22"/>
      <c r="Q194" s="22"/>
      <c r="R194" s="22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20"/>
    </row>
    <row r="195" spans="1:33" ht="15.75" customHeight="1" x14ac:dyDescent="0.2">
      <c r="C195" s="22"/>
      <c r="D195" s="15"/>
      <c r="E195" s="15"/>
      <c r="F195" s="14"/>
      <c r="G195" s="14"/>
      <c r="H195" s="15"/>
      <c r="I195" s="15"/>
      <c r="J195" s="22"/>
      <c r="K195" s="22"/>
      <c r="L195" s="15"/>
      <c r="M195" s="15"/>
      <c r="N195" s="15"/>
      <c r="O195" s="15"/>
      <c r="P195" s="22"/>
      <c r="Q195" s="22"/>
      <c r="R195" s="22"/>
      <c r="AG195" s="20"/>
    </row>
    <row r="196" spans="1:33" ht="15.75" customHeight="1" x14ac:dyDescent="0.2">
      <c r="C196" s="22"/>
      <c r="D196" s="15"/>
      <c r="E196" s="15"/>
      <c r="F196" s="14"/>
      <c r="G196" s="14"/>
      <c r="H196" s="15"/>
      <c r="I196" s="15"/>
      <c r="J196" s="22"/>
      <c r="K196" s="22"/>
      <c r="L196" s="15"/>
      <c r="M196" s="15"/>
      <c r="N196" s="15"/>
      <c r="O196" s="15"/>
      <c r="P196" s="22"/>
      <c r="Q196" s="22"/>
      <c r="R196" s="22"/>
      <c r="AG196" s="20"/>
    </row>
    <row r="197" spans="1:33" ht="15.75" customHeight="1" x14ac:dyDescent="0.2">
      <c r="C197" s="22"/>
      <c r="D197" s="22"/>
      <c r="E197" s="22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</row>
    <row r="198" spans="1:33" ht="15.75" customHeight="1" x14ac:dyDescent="0.2">
      <c r="C198" s="22"/>
      <c r="D198" s="22"/>
      <c r="E198" s="22"/>
      <c r="F198" s="22"/>
      <c r="G198" s="22"/>
      <c r="H198" s="22"/>
      <c r="I198" s="22"/>
      <c r="J198" s="22"/>
      <c r="K198" s="22"/>
      <c r="L198" s="22"/>
      <c r="M198" s="22"/>
      <c r="N198" s="22"/>
      <c r="O198" s="22"/>
      <c r="P198" s="22"/>
      <c r="Q198" s="22"/>
      <c r="R198" s="22"/>
    </row>
    <row r="199" spans="1:33" ht="15.75" customHeight="1" x14ac:dyDescent="0.2">
      <c r="C199" s="22"/>
      <c r="D199" s="22"/>
      <c r="E199" s="22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</row>
    <row r="200" spans="1:33" ht="15.75" customHeight="1" x14ac:dyDescent="0.2">
      <c r="C200" s="22"/>
      <c r="D200" s="22"/>
      <c r="E200" s="22"/>
      <c r="F200" s="22"/>
      <c r="G200" s="22"/>
      <c r="H200" s="22"/>
      <c r="I200" s="22"/>
      <c r="J200" s="22"/>
      <c r="K200" s="22"/>
      <c r="L200" s="22"/>
      <c r="M200" s="22"/>
      <c r="N200" s="22"/>
      <c r="O200" s="22"/>
      <c r="P200" s="22"/>
      <c r="Q200" s="22"/>
      <c r="R200" s="22"/>
    </row>
    <row r="201" spans="1:33" ht="15.75" customHeight="1" x14ac:dyDescent="0.2">
      <c r="C201" s="22"/>
      <c r="D201" s="22"/>
      <c r="E201" s="22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</row>
    <row r="202" spans="1:33" ht="15.75" customHeight="1" x14ac:dyDescent="0.2">
      <c r="C202" s="22"/>
      <c r="D202" s="22"/>
      <c r="E202" s="22"/>
      <c r="F202" s="22"/>
      <c r="G202" s="22"/>
      <c r="H202" s="22"/>
      <c r="I202" s="22"/>
      <c r="J202" s="22"/>
      <c r="K202" s="22"/>
      <c r="L202" s="22"/>
      <c r="M202" s="22"/>
      <c r="N202" s="22"/>
      <c r="O202" s="22"/>
      <c r="P202" s="22"/>
      <c r="Q202" s="22"/>
      <c r="R202" s="22"/>
    </row>
    <row r="203" spans="1:33" ht="15.75" customHeight="1" x14ac:dyDescent="0.2">
      <c r="C203" s="22"/>
      <c r="D203" s="22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</row>
    <row r="204" spans="1:33" ht="15.75" customHeight="1" x14ac:dyDescent="0.2">
      <c r="C204" s="22"/>
      <c r="D204" s="22"/>
      <c r="E204" s="22"/>
      <c r="F204" s="22"/>
      <c r="G204" s="22"/>
      <c r="H204" s="22"/>
      <c r="I204" s="22"/>
      <c r="J204" s="22"/>
      <c r="K204" s="22"/>
      <c r="L204" s="22"/>
      <c r="M204" s="22"/>
      <c r="N204" s="22"/>
      <c r="O204" s="22"/>
      <c r="P204" s="22"/>
      <c r="Q204" s="22"/>
      <c r="R204" s="22"/>
    </row>
    <row r="205" spans="1:33" ht="15.75" customHeight="1" x14ac:dyDescent="0.2">
      <c r="C205" s="22"/>
      <c r="D205" s="22"/>
      <c r="E205" s="22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</row>
    <row r="206" spans="1:33" ht="15.75" customHeight="1" x14ac:dyDescent="0.2">
      <c r="C206" s="22"/>
      <c r="D206" s="22"/>
      <c r="E206" s="22"/>
      <c r="F206" s="22"/>
      <c r="G206" s="22"/>
      <c r="H206" s="22"/>
      <c r="I206" s="22"/>
      <c r="J206" s="22"/>
      <c r="K206" s="22"/>
      <c r="L206" s="22"/>
      <c r="M206" s="22"/>
      <c r="N206" s="22"/>
      <c r="O206" s="22"/>
      <c r="P206" s="22"/>
      <c r="Q206" s="22"/>
      <c r="R206" s="22"/>
    </row>
    <row r="207" spans="1:33" ht="15.75" customHeight="1" x14ac:dyDescent="0.2">
      <c r="C207" s="22"/>
      <c r="D207" s="22"/>
      <c r="E207" s="22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</row>
    <row r="208" spans="1:33" ht="15.75" customHeight="1" x14ac:dyDescent="0.2">
      <c r="C208" s="22"/>
      <c r="D208" s="22"/>
      <c r="E208" s="22"/>
      <c r="F208" s="22"/>
      <c r="G208" s="22"/>
      <c r="H208" s="22"/>
      <c r="I208" s="22"/>
      <c r="J208" s="22"/>
      <c r="K208" s="22"/>
      <c r="L208" s="22"/>
      <c r="M208" s="22"/>
      <c r="N208" s="22"/>
      <c r="O208" s="22"/>
      <c r="P208" s="22"/>
      <c r="Q208" s="22"/>
      <c r="R208" s="22"/>
    </row>
    <row r="209" spans="3:18" ht="15.75" customHeight="1" x14ac:dyDescent="0.2">
      <c r="C209" s="22"/>
      <c r="D209" s="22"/>
      <c r="E209" s="22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</row>
    <row r="210" spans="3:18" ht="15.75" customHeight="1" x14ac:dyDescent="0.2">
      <c r="C210" s="22"/>
      <c r="D210" s="22"/>
      <c r="E210" s="22"/>
      <c r="F210" s="22"/>
      <c r="G210" s="22"/>
      <c r="H210" s="22"/>
      <c r="I210" s="22"/>
      <c r="J210" s="22"/>
      <c r="K210" s="22"/>
      <c r="L210" s="22"/>
      <c r="M210" s="22"/>
      <c r="N210" s="22"/>
      <c r="O210" s="22"/>
      <c r="P210" s="22"/>
      <c r="Q210" s="22"/>
      <c r="R210" s="22"/>
    </row>
    <row r="211" spans="3:18" ht="15.75" customHeight="1" x14ac:dyDescent="0.2">
      <c r="C211" s="22"/>
      <c r="D211" s="22"/>
      <c r="E211" s="22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</row>
    <row r="212" spans="3:18" ht="15.75" customHeight="1" x14ac:dyDescent="0.2">
      <c r="C212" s="22"/>
      <c r="D212" s="22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  <c r="R212" s="22"/>
    </row>
    <row r="213" spans="3:18" ht="15.75" customHeight="1" x14ac:dyDescent="0.2">
      <c r="C213" s="22"/>
      <c r="D213" s="22"/>
      <c r="E213" s="22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</row>
    <row r="214" spans="3:18" ht="15.75" customHeight="1" x14ac:dyDescent="0.2">
      <c r="C214" s="22"/>
      <c r="D214" s="22"/>
      <c r="E214" s="22"/>
      <c r="F214" s="22"/>
      <c r="G214" s="22"/>
      <c r="H214" s="22"/>
      <c r="I214" s="22"/>
      <c r="J214" s="22"/>
      <c r="K214" s="22"/>
      <c r="L214" s="22"/>
      <c r="M214" s="22"/>
      <c r="N214" s="22"/>
      <c r="O214" s="22"/>
      <c r="P214" s="22"/>
      <c r="Q214" s="22"/>
      <c r="R214" s="22"/>
    </row>
    <row r="215" spans="3:18" ht="15.75" customHeight="1" x14ac:dyDescent="0.2">
      <c r="C215" s="22"/>
      <c r="D215" s="22"/>
      <c r="E215" s="22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</row>
    <row r="216" spans="3:18" ht="15.75" customHeight="1" x14ac:dyDescent="0.2">
      <c r="C216" s="22"/>
      <c r="D216" s="22"/>
      <c r="E216" s="22"/>
      <c r="F216" s="22"/>
      <c r="G216" s="22"/>
      <c r="H216" s="22"/>
      <c r="I216" s="22"/>
      <c r="J216" s="22"/>
      <c r="K216" s="22"/>
      <c r="L216" s="22"/>
      <c r="M216" s="22"/>
      <c r="N216" s="22"/>
      <c r="O216" s="22"/>
      <c r="P216" s="22"/>
      <c r="Q216" s="22"/>
      <c r="R216" s="22"/>
    </row>
    <row r="217" spans="3:18" ht="15.75" customHeight="1" x14ac:dyDescent="0.2">
      <c r="C217" s="22"/>
      <c r="D217" s="22"/>
      <c r="E217" s="22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</row>
    <row r="218" spans="3:18" ht="15.75" customHeight="1" x14ac:dyDescent="0.2">
      <c r="C218" s="22"/>
      <c r="D218" s="22"/>
      <c r="E218" s="22"/>
      <c r="F218" s="22"/>
      <c r="G218" s="22"/>
      <c r="H218" s="22"/>
      <c r="I218" s="22"/>
      <c r="J218" s="22"/>
      <c r="K218" s="22"/>
      <c r="L218" s="22"/>
      <c r="M218" s="22"/>
      <c r="N218" s="22"/>
      <c r="O218" s="22"/>
      <c r="P218" s="22"/>
      <c r="Q218" s="22"/>
      <c r="R218" s="22"/>
    </row>
    <row r="219" spans="3:18" ht="15.75" customHeight="1" x14ac:dyDescent="0.2">
      <c r="C219" s="22"/>
      <c r="D219" s="22"/>
      <c r="E219" s="22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</row>
    <row r="220" spans="3:18" ht="15.75" customHeight="1" x14ac:dyDescent="0.2">
      <c r="C220" s="22"/>
      <c r="D220" s="22"/>
      <c r="E220" s="22"/>
      <c r="F220" s="22"/>
      <c r="G220" s="22"/>
      <c r="H220" s="22"/>
      <c r="I220" s="22"/>
      <c r="J220" s="22"/>
      <c r="K220" s="22"/>
      <c r="L220" s="22"/>
      <c r="M220" s="22"/>
      <c r="N220" s="22"/>
      <c r="O220" s="22"/>
      <c r="P220" s="22"/>
      <c r="Q220" s="22"/>
      <c r="R220" s="22"/>
    </row>
    <row r="221" spans="3:18" ht="15.75" customHeight="1" x14ac:dyDescent="0.15"/>
    <row r="222" spans="3:18" ht="15.75" customHeight="1" x14ac:dyDescent="0.15"/>
    <row r="223" spans="3:18" ht="15.75" customHeight="1" x14ac:dyDescent="0.15"/>
    <row r="224" spans="3:18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AG1000"/>
  <sheetViews>
    <sheetView tabSelected="1" workbookViewId="0">
      <pane xSplit="2" ySplit="3" topLeftCell="C4" activePane="bottomRight" state="frozen"/>
      <selection activeCell="C4" sqref="C4:XFD31"/>
      <selection pane="topRight" activeCell="C4" sqref="C4:XFD31"/>
      <selection pane="bottomLeft" activeCell="C4" sqref="C4:XFD31"/>
      <selection pane="bottomRight" activeCell="C4" sqref="C4:XFD31"/>
    </sheetView>
  </sheetViews>
  <sheetFormatPr baseColWidth="10" defaultColWidth="14.5" defaultRowHeight="15" customHeight="1" x14ac:dyDescent="0.15"/>
  <cols>
    <col min="1" max="1" width="14.83203125" customWidth="1"/>
    <col min="2" max="2" width="23.832031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6.83203125" customWidth="1"/>
    <col min="16" max="16" width="11" customWidth="1"/>
    <col min="17" max="18" width="8.5" customWidth="1"/>
    <col min="19" max="19" width="8.33203125" customWidth="1"/>
    <col min="20" max="20" width="11.5" customWidth="1"/>
    <col min="21" max="21" width="13.33203125" customWidth="1"/>
    <col min="22" max="22" width="13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83203125" customWidth="1"/>
    <col min="32" max="32" width="11.5" customWidth="1"/>
    <col min="33" max="33" width="10.1640625" customWidth="1"/>
  </cols>
  <sheetData>
    <row r="1" spans="1:33" ht="18.75" customHeight="1" x14ac:dyDescent="0.2">
      <c r="A1" s="29" t="str">
        <f ca="1">IFERROR(__xludf.DUMMYFUNCTION("IFERROR(VLOOKUP(B2,IMPORTRANGE(""https://docs.google.com/spreadsheets/d/1x0DhHglkXKoEBOD2MBsuK_EyIr1ouxD2ftIpqOYFa-k/edit?usp=sharing"",""OllieShops-SKU-Specific Info!B1:BJ7000""),4,FALSE),"""")"),"Outdoor Glass Beverage Dispenser with Stainless Steel Spigot - 2 Gallon Drink Dispenser for Lemonade, Tea, Cold Water &amp; More")</f>
        <v>Outdoor Glass Beverage Dispenser with Stainless Steel Spigot - 2 Gallon Drink Dispenser for Lemonade, Tea, Cold Water &amp; More</v>
      </c>
      <c r="B1" s="30"/>
      <c r="C1" s="31" t="s">
        <v>0</v>
      </c>
      <c r="D1" s="33" t="s">
        <v>1</v>
      </c>
      <c r="E1" s="33" t="s">
        <v>2</v>
      </c>
      <c r="F1" s="35" t="s">
        <v>3</v>
      </c>
      <c r="G1" s="35" t="s">
        <v>4</v>
      </c>
      <c r="H1" s="36" t="s">
        <v>5</v>
      </c>
      <c r="I1" s="33" t="s">
        <v>6</v>
      </c>
      <c r="J1" s="33" t="s">
        <v>7</v>
      </c>
      <c r="K1" s="33" t="s">
        <v>8</v>
      </c>
      <c r="L1" s="33" t="s">
        <v>9</v>
      </c>
      <c r="M1" s="40" t="s">
        <v>10</v>
      </c>
      <c r="N1" s="41" t="s">
        <v>11</v>
      </c>
      <c r="O1" s="33" t="s">
        <v>12</v>
      </c>
      <c r="P1" s="33" t="s">
        <v>13</v>
      </c>
      <c r="Q1" s="33" t="s">
        <v>14</v>
      </c>
      <c r="R1" s="33" t="s">
        <v>15</v>
      </c>
      <c r="S1" s="47" t="s">
        <v>16</v>
      </c>
      <c r="T1" s="42" t="s">
        <v>17</v>
      </c>
      <c r="U1" s="42" t="s">
        <v>18</v>
      </c>
      <c r="V1" s="42" t="s">
        <v>19</v>
      </c>
      <c r="W1" s="42" t="s">
        <v>20</v>
      </c>
      <c r="X1" s="42" t="s">
        <v>21</v>
      </c>
      <c r="Y1" s="42" t="s">
        <v>22</v>
      </c>
      <c r="Z1" s="42" t="s">
        <v>23</v>
      </c>
      <c r="AA1" s="42" t="s">
        <v>24</v>
      </c>
      <c r="AB1" s="42" t="s">
        <v>25</v>
      </c>
      <c r="AC1" s="42" t="s">
        <v>26</v>
      </c>
      <c r="AD1" s="44" t="s">
        <v>27</v>
      </c>
      <c r="AE1" s="45" t="s">
        <v>28</v>
      </c>
      <c r="AF1" s="46" t="s">
        <v>29</v>
      </c>
      <c r="AG1" s="45" t="s">
        <v>30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IFERROR(__xludf.DUMMYFUNCTION("IFERROR(VLOOKUP(B2,IMPORTRANGE(""https://docs.google.com/spreadsheets/d/1x0DhHglkXKoEBOD2MBsuK_EyIr1ouxD2ftIpqOYFa-k/edit?usp=sharing"",""OllieShops-SKU-Specific Info!B1:BJ7000""),3,FALSE),"""")"),"B07PMFGNC2")</f>
        <v>B07PMFGNC2</v>
      </c>
      <c r="B2" s="3" t="s">
        <v>145</v>
      </c>
      <c r="C2" s="32"/>
      <c r="D2" s="34"/>
      <c r="E2" s="32"/>
      <c r="F2" s="34"/>
      <c r="G2" s="34"/>
      <c r="H2" s="37"/>
      <c r="I2" s="34"/>
      <c r="J2" s="34"/>
      <c r="K2" s="37"/>
      <c r="L2" s="37"/>
      <c r="M2" s="37"/>
      <c r="N2" s="34"/>
      <c r="O2" s="34"/>
      <c r="P2" s="32"/>
      <c r="Q2" s="34"/>
      <c r="R2" s="34"/>
      <c r="S2" s="30"/>
      <c r="T2" s="30"/>
      <c r="U2" s="43"/>
      <c r="V2" s="43"/>
      <c r="W2" s="30"/>
      <c r="X2" s="30"/>
      <c r="Y2" s="30"/>
      <c r="Z2" s="30"/>
      <c r="AA2" s="43"/>
      <c r="AB2" s="43"/>
      <c r="AC2" s="43"/>
      <c r="AD2" s="43"/>
      <c r="AE2" s="30"/>
      <c r="AF2" s="30"/>
      <c r="AG2" s="30"/>
    </row>
    <row r="3" spans="1:33" ht="16" x14ac:dyDescent="0.15">
      <c r="A3" s="38" t="s">
        <v>32</v>
      </c>
      <c r="B3" s="39"/>
      <c r="C3" s="4">
        <f>((AE31+AF31)/0.85)*-1</f>
        <v>29.923432779411648</v>
      </c>
      <c r="D3" s="5">
        <f>SUM(D4:D99763)</f>
        <v>210</v>
      </c>
      <c r="E3" s="5"/>
      <c r="F3" s="6">
        <f t="shared" ref="F3:G3" si="0">SUM(F4:F99763)</f>
        <v>9657.9</v>
      </c>
      <c r="G3" s="6">
        <f t="shared" si="0"/>
        <v>0</v>
      </c>
      <c r="H3" s="7">
        <f>G3/F3*-1</f>
        <v>0</v>
      </c>
      <c r="I3" s="8">
        <f>J3/F3</f>
        <v>0.35960364338485673</v>
      </c>
      <c r="J3" s="6">
        <f>SUM(J4:J99763)</f>
        <v>3473.0160274466079</v>
      </c>
      <c r="K3" s="6">
        <f>J3/D3</f>
        <v>16.538171559269561</v>
      </c>
      <c r="L3" s="5"/>
      <c r="M3" s="9"/>
      <c r="N3" s="10"/>
      <c r="O3" s="5" t="str">
        <f ca="1">IFERROR(__xludf.DUMMYFUNCTION("IFERROR(VLOOKUP(B2,IMPORTRANGE(""https://docs.google.com/spreadsheets/d/1owCo6kL_VFQ5nPTdNogErmCBLjNiktT1m3SzTrxu3R0/edit#gid=2146806407"",""Ollie Shops - Compiled!b1:g5000""),2,FALSE),"""")"),"")</f>
        <v/>
      </c>
      <c r="P3" s="5"/>
      <c r="Q3" s="11"/>
      <c r="R3" s="11"/>
      <c r="S3" s="23"/>
      <c r="T3" s="10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10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10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5">
        <f>SUM(W4:W99763)</f>
        <v>0</v>
      </c>
      <c r="X3" s="7">
        <f>AVERAGE(X4:X99763)</f>
        <v>0</v>
      </c>
      <c r="Y3" s="6">
        <f>ROUND(AVERAGE(Y4:Y99763),2)</f>
        <v>0</v>
      </c>
      <c r="Z3" s="5"/>
      <c r="AA3" s="5"/>
      <c r="AB3" s="5"/>
      <c r="AC3" s="5"/>
      <c r="AD3" s="5"/>
      <c r="AE3" s="12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Info!B2:BZ7000""),36,false)),"""")*-1"),-3.8110212)</f>
        <v>-3.8110211999999999</v>
      </c>
      <c r="AG3" s="6">
        <f>SUM(AG4:AG99763)</f>
        <v>0</v>
      </c>
    </row>
    <row r="4" spans="1:33" s="52" customFormat="1" ht="15.75" hidden="1" customHeight="1" x14ac:dyDescent="0.2">
      <c r="A4" s="13" t="s">
        <v>33</v>
      </c>
      <c r="B4" s="13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48"/>
      <c r="T4" s="48"/>
      <c r="U4" s="49"/>
      <c r="V4" s="54"/>
      <c r="W4" s="48"/>
      <c r="X4" s="48"/>
      <c r="Y4" s="48"/>
      <c r="Z4" s="48"/>
      <c r="AA4" s="48"/>
      <c r="AB4" s="51"/>
      <c r="AC4" s="48"/>
      <c r="AD4" s="48"/>
      <c r="AE4" s="48"/>
      <c r="AF4" s="48"/>
      <c r="AG4" s="48"/>
    </row>
    <row r="5" spans="1:33" s="52" customFormat="1" ht="15.75" hidden="1" customHeight="1" x14ac:dyDescent="0.2">
      <c r="A5" s="13" t="s">
        <v>34</v>
      </c>
      <c r="B5" s="13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48"/>
      <c r="T5" s="48"/>
      <c r="U5" s="49"/>
      <c r="V5" s="54"/>
      <c r="W5" s="48"/>
      <c r="X5" s="48"/>
      <c r="Y5" s="48"/>
      <c r="Z5" s="48"/>
      <c r="AA5" s="48"/>
      <c r="AB5" s="51"/>
      <c r="AC5" s="48"/>
      <c r="AD5" s="48"/>
      <c r="AE5" s="48"/>
      <c r="AF5" s="48"/>
      <c r="AG5" s="48"/>
    </row>
    <row r="6" spans="1:33" s="52" customFormat="1" ht="15.75" hidden="1" customHeight="1" x14ac:dyDescent="0.2">
      <c r="A6" s="13" t="s">
        <v>35</v>
      </c>
      <c r="B6" s="13"/>
      <c r="C6" s="17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48"/>
      <c r="T6" s="48"/>
      <c r="U6" s="49"/>
      <c r="V6" s="54"/>
      <c r="W6" s="48"/>
      <c r="X6" s="48"/>
      <c r="Y6" s="48"/>
      <c r="Z6" s="48"/>
      <c r="AA6" s="48"/>
      <c r="AB6" s="51"/>
      <c r="AC6" s="48"/>
      <c r="AD6" s="48"/>
      <c r="AE6" s="48"/>
      <c r="AF6" s="48"/>
      <c r="AG6" s="48"/>
    </row>
    <row r="7" spans="1:33" s="52" customFormat="1" ht="15.75" hidden="1" customHeight="1" x14ac:dyDescent="0.2">
      <c r="A7" s="13" t="s">
        <v>36</v>
      </c>
      <c r="B7" s="13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48"/>
      <c r="T7" s="48"/>
      <c r="U7" s="49"/>
      <c r="V7" s="54"/>
      <c r="W7" s="48"/>
      <c r="X7" s="48"/>
      <c r="Y7" s="48"/>
      <c r="Z7" s="48"/>
      <c r="AA7" s="48"/>
      <c r="AB7" s="51"/>
      <c r="AC7" s="48"/>
      <c r="AD7" s="48"/>
      <c r="AE7" s="48"/>
      <c r="AF7" s="48"/>
      <c r="AG7" s="48"/>
    </row>
    <row r="8" spans="1:33" s="52" customFormat="1" ht="15.75" hidden="1" customHeight="1" x14ac:dyDescent="0.2">
      <c r="A8" s="13" t="s">
        <v>37</v>
      </c>
      <c r="B8" s="13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48"/>
      <c r="T8" s="48"/>
      <c r="U8" s="49"/>
      <c r="V8" s="54"/>
      <c r="W8" s="48"/>
      <c r="X8" s="48"/>
      <c r="Y8" s="48"/>
      <c r="Z8" s="48"/>
      <c r="AA8" s="48"/>
      <c r="AB8" s="51"/>
      <c r="AC8" s="48"/>
      <c r="AD8" s="48"/>
      <c r="AE8" s="48"/>
      <c r="AF8" s="48"/>
      <c r="AG8" s="48"/>
    </row>
    <row r="9" spans="1:33" s="52" customFormat="1" ht="15.75" hidden="1" customHeight="1" x14ac:dyDescent="0.2">
      <c r="A9" s="13" t="s">
        <v>38</v>
      </c>
      <c r="B9" s="13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48"/>
      <c r="T9" s="48"/>
      <c r="U9" s="49"/>
      <c r="V9" s="54"/>
      <c r="W9" s="48"/>
      <c r="X9" s="48"/>
      <c r="Y9" s="48"/>
      <c r="Z9" s="48"/>
      <c r="AA9" s="48"/>
      <c r="AB9" s="51"/>
      <c r="AC9" s="48"/>
      <c r="AD9" s="48"/>
      <c r="AE9" s="48"/>
      <c r="AF9" s="48"/>
      <c r="AG9" s="48"/>
    </row>
    <row r="10" spans="1:33" s="52" customFormat="1" ht="15.75" hidden="1" customHeight="1" x14ac:dyDescent="0.2">
      <c r="A10" s="13" t="s">
        <v>39</v>
      </c>
      <c r="B10" s="13"/>
      <c r="C10" s="17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48"/>
      <c r="T10" s="48"/>
      <c r="U10" s="49"/>
      <c r="V10" s="54"/>
      <c r="W10" s="48"/>
      <c r="X10" s="48"/>
      <c r="Y10" s="48"/>
      <c r="Z10" s="48"/>
      <c r="AA10" s="48"/>
      <c r="AB10" s="51"/>
      <c r="AC10" s="48"/>
      <c r="AD10" s="48"/>
      <c r="AE10" s="48"/>
      <c r="AF10" s="48"/>
      <c r="AG10" s="48"/>
    </row>
    <row r="11" spans="1:33" s="52" customFormat="1" ht="15.75" hidden="1" customHeight="1" x14ac:dyDescent="0.2">
      <c r="A11" s="13" t="s">
        <v>40</v>
      </c>
      <c r="B11" s="13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48"/>
      <c r="T11" s="48"/>
      <c r="U11" s="49"/>
      <c r="V11" s="54"/>
      <c r="W11" s="48"/>
      <c r="X11" s="48"/>
      <c r="Y11" s="48"/>
      <c r="Z11" s="48"/>
      <c r="AA11" s="48"/>
      <c r="AB11" s="51"/>
      <c r="AC11" s="48"/>
      <c r="AD11" s="48"/>
      <c r="AE11" s="48"/>
      <c r="AF11" s="48"/>
      <c r="AG11" s="48"/>
    </row>
    <row r="12" spans="1:33" s="52" customFormat="1" ht="15.75" hidden="1" customHeight="1" x14ac:dyDescent="0.2">
      <c r="A12" s="13" t="s">
        <v>41</v>
      </c>
      <c r="B12" s="13"/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48"/>
      <c r="T12" s="48"/>
      <c r="U12" s="49"/>
      <c r="V12" s="54"/>
      <c r="W12" s="48"/>
      <c r="X12" s="48"/>
      <c r="Y12" s="48"/>
      <c r="Z12" s="48"/>
      <c r="AA12" s="48"/>
      <c r="AB12" s="51"/>
      <c r="AC12" s="48"/>
      <c r="AD12" s="48"/>
      <c r="AE12" s="48"/>
      <c r="AF12" s="48"/>
      <c r="AG12" s="48"/>
    </row>
    <row r="13" spans="1:33" s="52" customFormat="1" ht="15.75" hidden="1" customHeight="1" x14ac:dyDescent="0.2">
      <c r="A13" s="13" t="s">
        <v>42</v>
      </c>
      <c r="B13" s="13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48"/>
      <c r="T13" s="48"/>
      <c r="U13" s="49"/>
      <c r="V13" s="54"/>
      <c r="W13" s="48"/>
      <c r="X13" s="48"/>
      <c r="Y13" s="48"/>
      <c r="Z13" s="48"/>
      <c r="AA13" s="48"/>
      <c r="AB13" s="51"/>
      <c r="AC13" s="48"/>
      <c r="AD13" s="48"/>
      <c r="AE13" s="48"/>
      <c r="AF13" s="48"/>
      <c r="AG13" s="48"/>
    </row>
    <row r="14" spans="1:33" s="52" customFormat="1" ht="15.75" hidden="1" customHeight="1" x14ac:dyDescent="0.2">
      <c r="A14" s="13" t="s">
        <v>43</v>
      </c>
      <c r="B14" s="13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48"/>
      <c r="T14" s="48"/>
      <c r="U14" s="49"/>
      <c r="V14" s="54"/>
      <c r="W14" s="48"/>
      <c r="X14" s="48"/>
      <c r="Y14" s="48"/>
      <c r="Z14" s="48"/>
      <c r="AA14" s="48"/>
      <c r="AB14" s="51"/>
      <c r="AC14" s="48"/>
      <c r="AD14" s="48"/>
      <c r="AE14" s="48"/>
      <c r="AF14" s="48"/>
      <c r="AG14" s="48"/>
    </row>
    <row r="15" spans="1:33" s="52" customFormat="1" ht="15.75" hidden="1" customHeight="1" x14ac:dyDescent="0.2">
      <c r="A15" s="13" t="s">
        <v>44</v>
      </c>
      <c r="B15" s="13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48"/>
      <c r="T15" s="48"/>
      <c r="U15" s="49"/>
      <c r="V15" s="54"/>
      <c r="W15" s="48"/>
      <c r="X15" s="48"/>
      <c r="Y15" s="48"/>
      <c r="Z15" s="48"/>
      <c r="AA15" s="48"/>
      <c r="AB15" s="51"/>
      <c r="AC15" s="48"/>
      <c r="AD15" s="48"/>
      <c r="AE15" s="48"/>
      <c r="AF15" s="48"/>
      <c r="AG15" s="48"/>
    </row>
    <row r="16" spans="1:33" s="52" customFormat="1" ht="15.75" hidden="1" customHeight="1" x14ac:dyDescent="0.2">
      <c r="A16" s="13" t="s">
        <v>45</v>
      </c>
      <c r="B16" s="13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48"/>
      <c r="T16" s="48"/>
      <c r="U16" s="49"/>
      <c r="V16" s="54"/>
      <c r="W16" s="48"/>
      <c r="X16" s="48"/>
      <c r="Y16" s="48"/>
      <c r="Z16" s="48"/>
      <c r="AA16" s="48"/>
      <c r="AB16" s="51"/>
      <c r="AC16" s="48"/>
      <c r="AD16" s="48"/>
      <c r="AE16" s="48"/>
      <c r="AF16" s="48"/>
      <c r="AG16" s="48"/>
    </row>
    <row r="17" spans="1:33" s="52" customFormat="1" ht="15.75" hidden="1" customHeight="1" x14ac:dyDescent="0.2">
      <c r="A17" s="13" t="s">
        <v>46</v>
      </c>
      <c r="B17" s="13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48"/>
      <c r="T17" s="48"/>
      <c r="U17" s="49"/>
      <c r="V17" s="54"/>
      <c r="W17" s="48"/>
      <c r="X17" s="48"/>
      <c r="Y17" s="48"/>
      <c r="Z17" s="48"/>
      <c r="AA17" s="48"/>
      <c r="AB17" s="51"/>
      <c r="AC17" s="48"/>
      <c r="AD17" s="48"/>
      <c r="AE17" s="48"/>
      <c r="AF17" s="48"/>
      <c r="AG17" s="48"/>
    </row>
    <row r="18" spans="1:33" s="52" customFormat="1" ht="15.75" hidden="1" customHeight="1" x14ac:dyDescent="0.2">
      <c r="A18" s="13" t="s">
        <v>47</v>
      </c>
      <c r="B18" s="13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48"/>
      <c r="T18" s="48"/>
      <c r="U18" s="49"/>
      <c r="V18" s="54"/>
      <c r="W18" s="48"/>
      <c r="X18" s="48"/>
      <c r="Y18" s="48"/>
      <c r="Z18" s="48"/>
      <c r="AA18" s="48"/>
      <c r="AB18" s="51"/>
      <c r="AC18" s="48"/>
      <c r="AD18" s="48"/>
      <c r="AE18" s="48"/>
      <c r="AF18" s="48"/>
      <c r="AG18" s="48"/>
    </row>
    <row r="19" spans="1:33" s="52" customFormat="1" ht="15.75" hidden="1" customHeight="1" x14ac:dyDescent="0.2">
      <c r="A19" s="13" t="s">
        <v>83</v>
      </c>
      <c r="B19" s="13"/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48"/>
      <c r="T19" s="48"/>
      <c r="U19" s="49"/>
      <c r="V19" s="54"/>
      <c r="W19" s="48"/>
      <c r="X19" s="48"/>
      <c r="Y19" s="48"/>
      <c r="Z19" s="48"/>
      <c r="AA19" s="48"/>
      <c r="AB19" s="51"/>
      <c r="AC19" s="48"/>
      <c r="AD19" s="48"/>
      <c r="AE19" s="48"/>
      <c r="AF19" s="48"/>
      <c r="AG19" s="48"/>
    </row>
    <row r="20" spans="1:33" s="52" customFormat="1" ht="15.75" hidden="1" customHeight="1" x14ac:dyDescent="0.2">
      <c r="A20" s="13" t="s">
        <v>49</v>
      </c>
      <c r="B20" s="13"/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48"/>
      <c r="T20" s="48"/>
      <c r="U20" s="49"/>
      <c r="V20" s="54"/>
      <c r="W20" s="48"/>
      <c r="X20" s="48"/>
      <c r="Y20" s="48"/>
      <c r="Z20" s="48"/>
      <c r="AA20" s="48"/>
      <c r="AB20" s="51"/>
      <c r="AC20" s="48"/>
      <c r="AD20" s="48"/>
      <c r="AE20" s="48"/>
      <c r="AF20" s="48"/>
      <c r="AG20" s="48"/>
    </row>
    <row r="21" spans="1:33" s="52" customFormat="1" ht="15.75" hidden="1" customHeight="1" x14ac:dyDescent="0.2">
      <c r="A21" s="13" t="s">
        <v>50</v>
      </c>
      <c r="B21" s="13"/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48"/>
      <c r="T21" s="48"/>
      <c r="U21" s="49"/>
      <c r="V21" s="54"/>
      <c r="W21" s="48"/>
      <c r="X21" s="48"/>
      <c r="Y21" s="48"/>
      <c r="Z21" s="48"/>
      <c r="AA21" s="48"/>
      <c r="AB21" s="51"/>
      <c r="AC21" s="48"/>
      <c r="AD21" s="48"/>
      <c r="AE21" s="48"/>
      <c r="AF21" s="48"/>
      <c r="AG21" s="48"/>
    </row>
    <row r="22" spans="1:33" s="52" customFormat="1" ht="15.75" hidden="1" customHeight="1" x14ac:dyDescent="0.2">
      <c r="A22" s="13" t="s">
        <v>51</v>
      </c>
      <c r="B22" s="13"/>
      <c r="C22" s="17"/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48"/>
      <c r="T22" s="48"/>
      <c r="U22" s="49"/>
      <c r="V22" s="54"/>
      <c r="W22" s="48"/>
      <c r="X22" s="48"/>
      <c r="Y22" s="48"/>
      <c r="Z22" s="48"/>
      <c r="AA22" s="48"/>
      <c r="AB22" s="51"/>
      <c r="AC22" s="48"/>
      <c r="AD22" s="48"/>
      <c r="AE22" s="48"/>
      <c r="AF22" s="48"/>
      <c r="AG22" s="48"/>
    </row>
    <row r="23" spans="1:33" s="52" customFormat="1" ht="15.75" hidden="1" customHeight="1" x14ac:dyDescent="0.2">
      <c r="A23" s="13" t="s">
        <v>52</v>
      </c>
      <c r="B23" s="13"/>
      <c r="C23" s="17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48"/>
      <c r="T23" s="48"/>
      <c r="U23" s="49"/>
      <c r="V23" s="54"/>
      <c r="W23" s="48"/>
      <c r="X23" s="48"/>
      <c r="Y23" s="48"/>
      <c r="Z23" s="48"/>
      <c r="AA23" s="48"/>
      <c r="AB23" s="51"/>
      <c r="AC23" s="48"/>
      <c r="AD23" s="48"/>
      <c r="AE23" s="48"/>
      <c r="AF23" s="48"/>
      <c r="AG23" s="48"/>
    </row>
    <row r="24" spans="1:33" s="52" customFormat="1" ht="15.75" hidden="1" customHeight="1" x14ac:dyDescent="0.2">
      <c r="A24" s="13" t="s">
        <v>53</v>
      </c>
      <c r="B24" s="13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48"/>
      <c r="T24" s="48"/>
      <c r="U24" s="49"/>
      <c r="V24" s="54"/>
      <c r="W24" s="48"/>
      <c r="X24" s="48"/>
      <c r="Y24" s="48"/>
      <c r="Z24" s="48"/>
      <c r="AA24" s="48"/>
      <c r="AB24" s="51"/>
      <c r="AC24" s="48"/>
      <c r="AD24" s="48"/>
      <c r="AE24" s="48"/>
      <c r="AF24" s="48"/>
      <c r="AG24" s="48"/>
    </row>
    <row r="25" spans="1:33" s="52" customFormat="1" ht="15.75" hidden="1" customHeight="1" x14ac:dyDescent="0.2">
      <c r="A25" s="13" t="s">
        <v>54</v>
      </c>
      <c r="B25" s="13"/>
      <c r="C25" s="17"/>
      <c r="D25" s="17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48"/>
      <c r="T25" s="48"/>
      <c r="U25" s="49"/>
      <c r="V25" s="54"/>
      <c r="W25" s="48"/>
      <c r="X25" s="48"/>
      <c r="Y25" s="48"/>
      <c r="Z25" s="48"/>
      <c r="AA25" s="48"/>
      <c r="AB25" s="51"/>
      <c r="AC25" s="48"/>
      <c r="AD25" s="48"/>
      <c r="AE25" s="48"/>
      <c r="AF25" s="48"/>
      <c r="AG25" s="48"/>
    </row>
    <row r="26" spans="1:33" s="52" customFormat="1" ht="15.75" hidden="1" customHeight="1" x14ac:dyDescent="0.2">
      <c r="A26" s="13" t="s">
        <v>58</v>
      </c>
      <c r="B26" s="13"/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48"/>
      <c r="T26" s="48"/>
      <c r="U26" s="49"/>
      <c r="V26" s="54"/>
      <c r="W26" s="48"/>
      <c r="X26" s="48"/>
      <c r="Y26" s="48"/>
      <c r="Z26" s="48"/>
      <c r="AA26" s="48"/>
      <c r="AB26" s="51"/>
      <c r="AC26" s="48"/>
      <c r="AD26" s="48"/>
      <c r="AE26" s="48"/>
      <c r="AF26" s="48"/>
      <c r="AG26" s="48"/>
    </row>
    <row r="27" spans="1:33" s="52" customFormat="1" ht="15.75" hidden="1" customHeight="1" x14ac:dyDescent="0.2">
      <c r="A27" s="13" t="s">
        <v>60</v>
      </c>
      <c r="B27" s="13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48"/>
      <c r="T27" s="48"/>
      <c r="U27" s="49"/>
      <c r="V27" s="54"/>
      <c r="W27" s="48"/>
      <c r="X27" s="48"/>
      <c r="Y27" s="48"/>
      <c r="Z27" s="48"/>
      <c r="AA27" s="48"/>
      <c r="AB27" s="51"/>
      <c r="AC27" s="48"/>
      <c r="AD27" s="48"/>
      <c r="AE27" s="48"/>
      <c r="AF27" s="48"/>
      <c r="AG27" s="48"/>
    </row>
    <row r="28" spans="1:33" s="52" customFormat="1" ht="15.75" customHeight="1" x14ac:dyDescent="0.2">
      <c r="A28" s="13" t="s">
        <v>61</v>
      </c>
      <c r="B28" s="13" t="s">
        <v>67</v>
      </c>
      <c r="C28" s="17">
        <f t="shared" ref="C28:C31" si="1">IFERROR(F28/D28," - ")</f>
        <v>45.99</v>
      </c>
      <c r="D28" s="17">
        <v>50</v>
      </c>
      <c r="E28" s="17">
        <v>0</v>
      </c>
      <c r="F28" s="17">
        <v>2299.5</v>
      </c>
      <c r="G28" s="17">
        <v>0</v>
      </c>
      <c r="H28" s="17">
        <f t="shared" ref="H28:H31" si="2">G28/F28*-1</f>
        <v>0</v>
      </c>
      <c r="I28" s="17">
        <f t="shared" ref="I28:I31" si="3">J28/F28</f>
        <v>0.38719714183584197</v>
      </c>
      <c r="J28" s="17">
        <f t="shared" ref="J28:J31" si="4">F28*0.85+G28+AF28*D28+D28*AE28+AG28+AD28</f>
        <v>890.35982765151857</v>
      </c>
      <c r="K28" s="17">
        <f t="shared" ref="K28:K31" si="5">J28/D28</f>
        <v>17.807196553030373</v>
      </c>
      <c r="L28" s="17">
        <v>223</v>
      </c>
      <c r="M28" s="17">
        <f t="shared" ref="M28:M31" si="6">IFERROR(D28/L28,"-")</f>
        <v>0.22421524663677131</v>
      </c>
      <c r="N28" s="17">
        <v>330</v>
      </c>
      <c r="O28" s="17">
        <f t="shared" ref="O28:P28" si="7">D28/7</f>
        <v>7.1428571428571432</v>
      </c>
      <c r="P28" s="17">
        <f t="shared" si="7"/>
        <v>0</v>
      </c>
      <c r="Q28" s="17">
        <f t="shared" ref="Q28:Q31" si="8">ROUNDDOWN(N28/(O28+P28),0)</f>
        <v>46</v>
      </c>
      <c r="R28" s="17"/>
      <c r="S28" s="48">
        <v>0.1075581395348837</v>
      </c>
      <c r="T28" s="48" t="s">
        <v>56</v>
      </c>
      <c r="U28" s="49" t="s">
        <v>56</v>
      </c>
      <c r="V28" s="54" t="s">
        <v>56</v>
      </c>
      <c r="W28" s="48">
        <v>0</v>
      </c>
      <c r="X28" s="48">
        <f t="shared" ref="X28:X31" si="9">IFERROR(W28/D28,0)</f>
        <v>0</v>
      </c>
      <c r="Y28" s="48">
        <f t="shared" ref="Y28:Y31" si="10">IFERROR(G28/(W28+Z28)*-1,0)</f>
        <v>0</v>
      </c>
      <c r="Z28" s="48">
        <v>0</v>
      </c>
      <c r="AA28" s="48" t="s">
        <v>57</v>
      </c>
      <c r="AB28" s="51">
        <f t="shared" ref="AB28:AB31" si="11">IF(OR(AA28="UsLargeStandardSize",AA28="UsSmallStandardSize"),-0.69,-0.48)</f>
        <v>-0.69</v>
      </c>
      <c r="AC28" s="48">
        <v>0.63111111111111107</v>
      </c>
      <c r="AD28" s="48">
        <f t="shared" ref="AD28:AD31" si="12">IFERROR(AB28*AC28*D28*2,0)</f>
        <v>-43.54666666666666</v>
      </c>
      <c r="AE28" s="48">
        <v>-7.18</v>
      </c>
      <c r="AF28" s="49">
        <v>-13.233370113636299</v>
      </c>
      <c r="AG28" s="48">
        <v>0</v>
      </c>
    </row>
    <row r="29" spans="1:33" s="52" customFormat="1" ht="15.75" customHeight="1" x14ac:dyDescent="0.2">
      <c r="A29" s="13" t="s">
        <v>62</v>
      </c>
      <c r="B29" s="13" t="s">
        <v>67</v>
      </c>
      <c r="C29" s="17">
        <f t="shared" si="1"/>
        <v>45.989999999999995</v>
      </c>
      <c r="D29" s="17">
        <v>63</v>
      </c>
      <c r="E29" s="17">
        <v>0</v>
      </c>
      <c r="F29" s="17">
        <v>2897.37</v>
      </c>
      <c r="G29" s="17">
        <v>0</v>
      </c>
      <c r="H29" s="17">
        <f t="shared" si="2"/>
        <v>0</v>
      </c>
      <c r="I29" s="17">
        <f t="shared" si="3"/>
        <v>0.38719714183584186</v>
      </c>
      <c r="J29" s="17">
        <f t="shared" si="4"/>
        <v>1121.8533828409131</v>
      </c>
      <c r="K29" s="17">
        <f t="shared" si="5"/>
        <v>17.807196553030366</v>
      </c>
      <c r="L29" s="17">
        <v>236</v>
      </c>
      <c r="M29" s="17">
        <f t="shared" si="6"/>
        <v>0.26694915254237289</v>
      </c>
      <c r="N29" s="17">
        <v>262</v>
      </c>
      <c r="O29" s="17">
        <f t="shared" ref="O29:P29" si="13">D29/7</f>
        <v>9</v>
      </c>
      <c r="P29" s="17">
        <f t="shared" si="13"/>
        <v>0</v>
      </c>
      <c r="Q29" s="17">
        <f t="shared" si="8"/>
        <v>29</v>
      </c>
      <c r="R29" s="17"/>
      <c r="S29" s="48">
        <v>0.31468531468531469</v>
      </c>
      <c r="T29" s="48" t="s">
        <v>56</v>
      </c>
      <c r="U29" s="49" t="s">
        <v>56</v>
      </c>
      <c r="V29" s="54" t="s">
        <v>56</v>
      </c>
      <c r="W29" s="48">
        <v>0</v>
      </c>
      <c r="X29" s="48">
        <f t="shared" si="9"/>
        <v>0</v>
      </c>
      <c r="Y29" s="48">
        <f t="shared" si="10"/>
        <v>0</v>
      </c>
      <c r="Z29" s="48">
        <v>0</v>
      </c>
      <c r="AA29" s="48" t="s">
        <v>57</v>
      </c>
      <c r="AB29" s="51">
        <f t="shared" si="11"/>
        <v>-0.69</v>
      </c>
      <c r="AC29" s="48">
        <v>0.63111111111111107</v>
      </c>
      <c r="AD29" s="48">
        <f t="shared" si="12"/>
        <v>-54.868799999999993</v>
      </c>
      <c r="AE29" s="48">
        <v>-7.18</v>
      </c>
      <c r="AF29" s="49">
        <v>-13.233370113636299</v>
      </c>
      <c r="AG29" s="48">
        <v>0</v>
      </c>
    </row>
    <row r="30" spans="1:33" s="52" customFormat="1" ht="15.75" customHeight="1" x14ac:dyDescent="0.2">
      <c r="A30" s="13" t="s">
        <v>63</v>
      </c>
      <c r="B30" s="13" t="s">
        <v>146</v>
      </c>
      <c r="C30" s="17">
        <f t="shared" si="1"/>
        <v>45.99</v>
      </c>
      <c r="D30" s="17">
        <v>46</v>
      </c>
      <c r="E30" s="17">
        <v>0</v>
      </c>
      <c r="F30" s="17">
        <v>2115.54</v>
      </c>
      <c r="G30" s="17">
        <v>0</v>
      </c>
      <c r="H30" s="17">
        <f t="shared" si="2"/>
        <v>0</v>
      </c>
      <c r="I30" s="17">
        <f t="shared" si="3"/>
        <v>0.3762915591251742</v>
      </c>
      <c r="J30" s="17">
        <f t="shared" si="4"/>
        <v>796.05984499167107</v>
      </c>
      <c r="K30" s="17">
        <f t="shared" si="5"/>
        <v>17.305648804166761</v>
      </c>
      <c r="L30" s="17">
        <v>193</v>
      </c>
      <c r="M30" s="17">
        <f t="shared" si="6"/>
        <v>0.23834196891191708</v>
      </c>
      <c r="N30" s="17">
        <v>209</v>
      </c>
      <c r="O30" s="17">
        <f t="shared" ref="O30:P30" si="14">D30/7</f>
        <v>6.5714285714285712</v>
      </c>
      <c r="P30" s="17">
        <f t="shared" si="14"/>
        <v>0</v>
      </c>
      <c r="Q30" s="17">
        <f t="shared" si="8"/>
        <v>31</v>
      </c>
      <c r="R30" s="17"/>
      <c r="S30" s="48">
        <v>0.50199203187250996</v>
      </c>
      <c r="T30" s="48" t="s">
        <v>56</v>
      </c>
      <c r="U30" s="49" t="s">
        <v>56</v>
      </c>
      <c r="V30" s="54" t="s">
        <v>56</v>
      </c>
      <c r="W30" s="48">
        <v>0</v>
      </c>
      <c r="X30" s="48">
        <f t="shared" si="9"/>
        <v>0</v>
      </c>
      <c r="Y30" s="48">
        <f t="shared" si="10"/>
        <v>0</v>
      </c>
      <c r="Z30" s="48">
        <v>0</v>
      </c>
      <c r="AA30" s="48" t="s">
        <v>57</v>
      </c>
      <c r="AB30" s="51">
        <f t="shared" si="11"/>
        <v>-0.69</v>
      </c>
      <c r="AC30" s="48">
        <v>0.63111111111111107</v>
      </c>
      <c r="AD30" s="48">
        <f t="shared" si="12"/>
        <v>-40.062933333333326</v>
      </c>
      <c r="AE30" s="48">
        <v>-7.18</v>
      </c>
      <c r="AF30" s="49">
        <v>-13.7349178624999</v>
      </c>
      <c r="AG30" s="48">
        <v>0</v>
      </c>
    </row>
    <row r="31" spans="1:33" s="52" customFormat="1" ht="15.75" customHeight="1" x14ac:dyDescent="0.2">
      <c r="A31" s="13" t="s">
        <v>64</v>
      </c>
      <c r="B31" s="28" t="s">
        <v>147</v>
      </c>
      <c r="C31" s="17">
        <f t="shared" si="1"/>
        <v>45.989999999999995</v>
      </c>
      <c r="D31" s="17">
        <v>51</v>
      </c>
      <c r="E31" s="17">
        <v>0</v>
      </c>
      <c r="F31" s="17">
        <v>2345.4899999999998</v>
      </c>
      <c r="G31" s="17">
        <v>0</v>
      </c>
      <c r="H31" s="17">
        <f t="shared" si="2"/>
        <v>0</v>
      </c>
      <c r="I31" s="17">
        <f t="shared" si="3"/>
        <v>0.28341326203160327</v>
      </c>
      <c r="J31" s="17">
        <f t="shared" si="4"/>
        <v>664.74297196250507</v>
      </c>
      <c r="K31" s="17">
        <f t="shared" si="5"/>
        <v>13.034175920833432</v>
      </c>
      <c r="L31" s="17">
        <v>292</v>
      </c>
      <c r="M31" s="17">
        <f t="shared" si="6"/>
        <v>0.17465753424657535</v>
      </c>
      <c r="N31" s="17">
        <v>148</v>
      </c>
      <c r="O31" s="17">
        <f t="shared" ref="O31:P31" si="15">D31/7</f>
        <v>7.2857142857142856</v>
      </c>
      <c r="P31" s="17">
        <f t="shared" si="15"/>
        <v>0</v>
      </c>
      <c r="Q31" s="17">
        <f t="shared" si="8"/>
        <v>20</v>
      </c>
      <c r="R31" s="17" t="str">
        <f ca="1">IFERROR(__xludf.DUMMYFUNCTION("IFERROR(VLOOKUP($B$2,IMPORTRANGE(""https://docs.google.com/spreadsheets/d/1KiWZV1ko8G7lnRucBRBd29jj3Be6ltMfljMDqzOkQmI/edit#gid=1381463014"",""Lookup!A:F""),6,FALSE),"""")"),"")</f>
        <v/>
      </c>
      <c r="S31" s="48">
        <v>2.0444444444444438</v>
      </c>
      <c r="T31" s="48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1" s="49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1" s="54" t="str">
        <f ca="1">IFERROR(__xludf.DUMMYFUNCTION("IFERROR(VLOOKUP($B$2,IMPORTRANGE(""https://docs.google.com/spreadsheets/d/1KiWZV1ko8G7lnRucBRBd29jj3Be6ltMfljMDqzOkQmI/edit#gid=1381463014"",""Lookup!A:D""),2,FALSE),"""")"),"")</f>
        <v/>
      </c>
      <c r="W31" s="48">
        <v>0</v>
      </c>
      <c r="X31" s="48">
        <f t="shared" si="9"/>
        <v>0</v>
      </c>
      <c r="Y31" s="48">
        <f t="shared" si="10"/>
        <v>0</v>
      </c>
      <c r="Z31" s="48">
        <v>0</v>
      </c>
      <c r="AA31" s="48" t="s">
        <v>148</v>
      </c>
      <c r="AB31" s="51">
        <f t="shared" si="11"/>
        <v>-0.48</v>
      </c>
      <c r="AC31" s="48">
        <v>0.64833980902777788</v>
      </c>
      <c r="AD31" s="48">
        <f t="shared" si="12"/>
        <v>-31.742717050000003</v>
      </c>
      <c r="AE31" s="48">
        <v>-11.7</v>
      </c>
      <c r="AF31" s="49">
        <v>-13.7349178624999</v>
      </c>
      <c r="AG31" s="48">
        <v>0</v>
      </c>
    </row>
    <row r="32" spans="1:33" ht="15.75" customHeight="1" x14ac:dyDescent="0.2">
      <c r="A32" s="13"/>
      <c r="B32" s="13"/>
      <c r="C32" s="24"/>
      <c r="D32" s="15"/>
      <c r="E32" s="15"/>
      <c r="F32" s="14"/>
      <c r="G32" s="14"/>
      <c r="H32" s="14"/>
      <c r="I32" s="15"/>
      <c r="J32" s="15"/>
      <c r="K32" s="15"/>
      <c r="L32" s="15"/>
      <c r="M32" s="16"/>
      <c r="N32" s="15"/>
      <c r="O32" s="15"/>
      <c r="P32" s="15"/>
      <c r="Q32" s="15"/>
      <c r="R32" s="15"/>
      <c r="S32" s="18"/>
      <c r="T32" s="13"/>
      <c r="U32" s="19"/>
      <c r="V32" s="1"/>
      <c r="W32" s="13"/>
      <c r="X32" s="13"/>
      <c r="Y32" s="13"/>
      <c r="Z32" s="13"/>
      <c r="AA32" s="13"/>
      <c r="AB32" s="13"/>
      <c r="AC32" s="13"/>
      <c r="AD32" s="13"/>
      <c r="AE32" s="20"/>
      <c r="AF32" s="20"/>
      <c r="AG32" s="20"/>
    </row>
    <row r="33" spans="1:33" ht="15.75" customHeight="1" x14ac:dyDescent="0.2">
      <c r="A33" s="13"/>
      <c r="B33" s="13"/>
      <c r="C33" s="24"/>
      <c r="D33" s="15"/>
      <c r="E33" s="15"/>
      <c r="F33" s="14"/>
      <c r="G33" s="14"/>
      <c r="H33" s="14"/>
      <c r="I33" s="15"/>
      <c r="J33" s="15"/>
      <c r="K33" s="15"/>
      <c r="L33" s="15"/>
      <c r="M33" s="16"/>
      <c r="N33" s="15"/>
      <c r="O33" s="15"/>
      <c r="P33" s="15"/>
      <c r="Q33" s="15"/>
      <c r="R33" s="15"/>
      <c r="S33" s="18"/>
      <c r="T33" s="13"/>
      <c r="U33" s="19"/>
      <c r="V33" s="1"/>
      <c r="W33" s="13"/>
      <c r="X33" s="13"/>
      <c r="Y33" s="13"/>
      <c r="Z33" s="13"/>
      <c r="AA33" s="13"/>
      <c r="AB33" s="13"/>
      <c r="AC33" s="13"/>
      <c r="AD33" s="13"/>
      <c r="AE33" s="20"/>
      <c r="AF33" s="20"/>
      <c r="AG33" s="20"/>
    </row>
    <row r="34" spans="1:33" ht="15.75" customHeight="1" x14ac:dyDescent="0.2">
      <c r="A34" s="13"/>
      <c r="B34" s="13"/>
      <c r="C34" s="24"/>
      <c r="D34" s="15"/>
      <c r="E34" s="15"/>
      <c r="F34" s="14"/>
      <c r="G34" s="14"/>
      <c r="H34" s="14"/>
      <c r="I34" s="15"/>
      <c r="J34" s="15"/>
      <c r="K34" s="15"/>
      <c r="L34" s="15"/>
      <c r="M34" s="16"/>
      <c r="N34" s="15"/>
      <c r="O34" s="15"/>
      <c r="P34" s="15"/>
      <c r="Q34" s="15"/>
      <c r="R34" s="15"/>
      <c r="S34" s="18"/>
      <c r="T34" s="13"/>
      <c r="U34" s="19"/>
      <c r="V34" s="1"/>
      <c r="W34" s="13"/>
      <c r="X34" s="13"/>
      <c r="Y34" s="13"/>
      <c r="Z34" s="13"/>
      <c r="AA34" s="13"/>
      <c r="AB34" s="13"/>
      <c r="AC34" s="13"/>
      <c r="AD34" s="13"/>
      <c r="AE34" s="20"/>
      <c r="AF34" s="20"/>
      <c r="AG34" s="20"/>
    </row>
    <row r="35" spans="1:33" ht="15.75" customHeight="1" x14ac:dyDescent="0.2">
      <c r="A35" s="13"/>
      <c r="B35" s="13"/>
      <c r="C35" s="24"/>
      <c r="D35" s="15"/>
      <c r="E35" s="15"/>
      <c r="F35" s="14"/>
      <c r="G35" s="14"/>
      <c r="H35" s="14"/>
      <c r="I35" s="15"/>
      <c r="J35" s="15"/>
      <c r="K35" s="15"/>
      <c r="L35" s="15"/>
      <c r="M35" s="16"/>
      <c r="N35" s="15"/>
      <c r="O35" s="15"/>
      <c r="P35" s="15"/>
      <c r="Q35" s="15"/>
      <c r="R35" s="15"/>
      <c r="S35" s="18"/>
      <c r="T35" s="13"/>
      <c r="U35" s="19"/>
      <c r="V35" s="1"/>
      <c r="W35" s="13"/>
      <c r="X35" s="13"/>
      <c r="Y35" s="13"/>
      <c r="Z35" s="13"/>
      <c r="AA35" s="13"/>
      <c r="AB35" s="13"/>
      <c r="AC35" s="13"/>
      <c r="AD35" s="13"/>
      <c r="AE35" s="20"/>
      <c r="AF35" s="20"/>
      <c r="AG35" s="20"/>
    </row>
    <row r="36" spans="1:33" ht="15.75" customHeight="1" x14ac:dyDescent="0.2">
      <c r="A36" s="13"/>
      <c r="B36" s="13"/>
      <c r="C36" s="24"/>
      <c r="D36" s="15"/>
      <c r="E36" s="15"/>
      <c r="F36" s="14"/>
      <c r="G36" s="14"/>
      <c r="H36" s="14"/>
      <c r="I36" s="15"/>
      <c r="J36" s="15"/>
      <c r="K36" s="15"/>
      <c r="L36" s="15"/>
      <c r="M36" s="16"/>
      <c r="N36" s="15"/>
      <c r="O36" s="15"/>
      <c r="P36" s="15"/>
      <c r="Q36" s="15"/>
      <c r="R36" s="15"/>
      <c r="S36" s="18"/>
      <c r="T36" s="13"/>
      <c r="U36" s="19"/>
      <c r="V36" s="1"/>
      <c r="W36" s="13"/>
      <c r="X36" s="13"/>
      <c r="Y36" s="13"/>
      <c r="Z36" s="13"/>
      <c r="AA36" s="13"/>
      <c r="AB36" s="13"/>
      <c r="AC36" s="13"/>
      <c r="AD36" s="13"/>
      <c r="AE36" s="20"/>
      <c r="AF36" s="20"/>
      <c r="AG36" s="20"/>
    </row>
    <row r="37" spans="1:33" ht="15.75" customHeight="1" x14ac:dyDescent="0.2">
      <c r="A37" s="13"/>
      <c r="B37" s="13"/>
      <c r="C37" s="24"/>
      <c r="D37" s="15"/>
      <c r="E37" s="15"/>
      <c r="F37" s="14"/>
      <c r="G37" s="14"/>
      <c r="H37" s="14"/>
      <c r="I37" s="15"/>
      <c r="J37" s="15"/>
      <c r="K37" s="15"/>
      <c r="L37" s="15"/>
      <c r="M37" s="16"/>
      <c r="N37" s="15"/>
      <c r="O37" s="15"/>
      <c r="P37" s="15"/>
      <c r="Q37" s="15"/>
      <c r="R37" s="15"/>
      <c r="S37" s="18"/>
      <c r="T37" s="13"/>
      <c r="U37" s="19"/>
      <c r="V37" s="1"/>
      <c r="W37" s="13"/>
      <c r="X37" s="13"/>
      <c r="Y37" s="13"/>
      <c r="Z37" s="13"/>
      <c r="AA37" s="13"/>
      <c r="AB37" s="13"/>
      <c r="AC37" s="13"/>
      <c r="AD37" s="13"/>
      <c r="AE37" s="20"/>
      <c r="AF37" s="20"/>
      <c r="AG37" s="20"/>
    </row>
    <row r="38" spans="1:33" ht="15.75" customHeight="1" x14ac:dyDescent="0.2">
      <c r="A38" s="13"/>
      <c r="B38" s="13"/>
      <c r="C38" s="24"/>
      <c r="D38" s="15"/>
      <c r="E38" s="15"/>
      <c r="F38" s="14"/>
      <c r="G38" s="14"/>
      <c r="H38" s="14"/>
      <c r="I38" s="15"/>
      <c r="J38" s="15"/>
      <c r="K38" s="15"/>
      <c r="L38" s="15"/>
      <c r="M38" s="16"/>
      <c r="N38" s="15"/>
      <c r="O38" s="15"/>
      <c r="P38" s="15"/>
      <c r="Q38" s="15"/>
      <c r="R38" s="15"/>
      <c r="S38" s="18"/>
      <c r="T38" s="13"/>
      <c r="U38" s="19"/>
      <c r="V38" s="1"/>
      <c r="W38" s="13"/>
      <c r="X38" s="13"/>
      <c r="Y38" s="13"/>
      <c r="Z38" s="13"/>
      <c r="AA38" s="13"/>
      <c r="AB38" s="13"/>
      <c r="AC38" s="13"/>
      <c r="AD38" s="13"/>
      <c r="AE38" s="20"/>
      <c r="AF38" s="20"/>
      <c r="AG38" s="20"/>
    </row>
    <row r="39" spans="1:33" ht="15.75" customHeight="1" x14ac:dyDescent="0.2">
      <c r="A39" s="13"/>
      <c r="B39" s="13"/>
      <c r="C39" s="24"/>
      <c r="D39" s="15"/>
      <c r="E39" s="15"/>
      <c r="F39" s="14"/>
      <c r="G39" s="14"/>
      <c r="H39" s="14"/>
      <c r="I39" s="15"/>
      <c r="J39" s="15"/>
      <c r="K39" s="15"/>
      <c r="L39" s="15"/>
      <c r="M39" s="16"/>
      <c r="N39" s="15"/>
      <c r="O39" s="15"/>
      <c r="P39" s="15"/>
      <c r="Q39" s="15"/>
      <c r="R39" s="15"/>
      <c r="S39" s="18"/>
      <c r="T39" s="13"/>
      <c r="U39" s="19"/>
      <c r="V39" s="1"/>
      <c r="W39" s="13"/>
      <c r="X39" s="13"/>
      <c r="Y39" s="13"/>
      <c r="Z39" s="13"/>
      <c r="AA39" s="13"/>
      <c r="AB39" s="13"/>
      <c r="AC39" s="13"/>
      <c r="AD39" s="13"/>
      <c r="AE39" s="20"/>
      <c r="AF39" s="20"/>
      <c r="AG39" s="20"/>
    </row>
    <row r="40" spans="1:33" ht="15.75" customHeight="1" x14ac:dyDescent="0.2">
      <c r="A40" s="13"/>
      <c r="B40" s="13"/>
      <c r="C40" s="24"/>
      <c r="D40" s="15"/>
      <c r="E40" s="15"/>
      <c r="F40" s="14"/>
      <c r="G40" s="14"/>
      <c r="H40" s="14"/>
      <c r="I40" s="15"/>
      <c r="J40" s="15"/>
      <c r="K40" s="15"/>
      <c r="L40" s="15"/>
      <c r="M40" s="16"/>
      <c r="N40" s="15"/>
      <c r="O40" s="15"/>
      <c r="P40" s="15"/>
      <c r="Q40" s="15"/>
      <c r="R40" s="15"/>
      <c r="S40" s="18"/>
      <c r="T40" s="13"/>
      <c r="U40" s="19"/>
      <c r="V40" s="1"/>
      <c r="W40" s="13"/>
      <c r="X40" s="13"/>
      <c r="Y40" s="13"/>
      <c r="Z40" s="13"/>
      <c r="AA40" s="13"/>
      <c r="AB40" s="13"/>
      <c r="AC40" s="13"/>
      <c r="AD40" s="13"/>
      <c r="AE40" s="20"/>
      <c r="AF40" s="20"/>
      <c r="AG40" s="20"/>
    </row>
    <row r="41" spans="1:33" ht="15.75" customHeight="1" x14ac:dyDescent="0.2">
      <c r="A41" s="13"/>
      <c r="B41" s="13"/>
      <c r="C41" s="24"/>
      <c r="D41" s="15"/>
      <c r="E41" s="15"/>
      <c r="F41" s="14"/>
      <c r="G41" s="14"/>
      <c r="H41" s="14"/>
      <c r="I41" s="15"/>
      <c r="J41" s="15"/>
      <c r="K41" s="15"/>
      <c r="L41" s="15"/>
      <c r="M41" s="16"/>
      <c r="N41" s="15"/>
      <c r="O41" s="15"/>
      <c r="P41" s="15"/>
      <c r="Q41" s="15"/>
      <c r="R41" s="15"/>
      <c r="S41" s="18"/>
      <c r="T41" s="13"/>
      <c r="U41" s="19"/>
      <c r="V41" s="1"/>
      <c r="W41" s="13"/>
      <c r="X41" s="13"/>
      <c r="Y41" s="13"/>
      <c r="Z41" s="13"/>
      <c r="AA41" s="13"/>
      <c r="AB41" s="13"/>
      <c r="AC41" s="13"/>
      <c r="AD41" s="13"/>
      <c r="AE41" s="20"/>
      <c r="AF41" s="20"/>
      <c r="AG41" s="20"/>
    </row>
    <row r="42" spans="1:33" ht="15.75" customHeight="1" x14ac:dyDescent="0.2">
      <c r="A42" s="13"/>
      <c r="B42" s="13"/>
      <c r="C42" s="24"/>
      <c r="D42" s="15"/>
      <c r="E42" s="15"/>
      <c r="F42" s="14"/>
      <c r="G42" s="14"/>
      <c r="H42" s="14"/>
      <c r="I42" s="15"/>
      <c r="J42" s="15"/>
      <c r="K42" s="15"/>
      <c r="L42" s="15"/>
      <c r="M42" s="16"/>
      <c r="N42" s="15"/>
      <c r="O42" s="15"/>
      <c r="P42" s="15"/>
      <c r="Q42" s="15"/>
      <c r="R42" s="15"/>
      <c r="S42" s="18"/>
      <c r="T42" s="13"/>
      <c r="U42" s="19"/>
      <c r="V42" s="1"/>
      <c r="W42" s="13"/>
      <c r="X42" s="13"/>
      <c r="Y42" s="13"/>
      <c r="Z42" s="13"/>
      <c r="AA42" s="13"/>
      <c r="AB42" s="13"/>
      <c r="AC42" s="13"/>
      <c r="AD42" s="13"/>
      <c r="AE42" s="20"/>
      <c r="AF42" s="20"/>
      <c r="AG42" s="20"/>
    </row>
    <row r="43" spans="1:33" ht="15.75" customHeight="1" x14ac:dyDescent="0.2">
      <c r="A43" s="13"/>
      <c r="B43" s="13"/>
      <c r="C43" s="24"/>
      <c r="D43" s="15"/>
      <c r="E43" s="15"/>
      <c r="F43" s="14"/>
      <c r="G43" s="14"/>
      <c r="H43" s="14"/>
      <c r="I43" s="15"/>
      <c r="J43" s="15"/>
      <c r="K43" s="15"/>
      <c r="L43" s="15"/>
      <c r="M43" s="16"/>
      <c r="N43" s="15"/>
      <c r="O43" s="15"/>
      <c r="P43" s="15"/>
      <c r="Q43" s="15"/>
      <c r="R43" s="15"/>
      <c r="S43" s="18"/>
      <c r="T43" s="13"/>
      <c r="U43" s="19"/>
      <c r="V43" s="1"/>
      <c r="W43" s="13"/>
      <c r="X43" s="13"/>
      <c r="Y43" s="13"/>
      <c r="Z43" s="13"/>
      <c r="AA43" s="13"/>
      <c r="AB43" s="13"/>
      <c r="AC43" s="13"/>
      <c r="AD43" s="13"/>
      <c r="AE43" s="20"/>
      <c r="AF43" s="20"/>
      <c r="AG43" s="20"/>
    </row>
    <row r="44" spans="1:33" ht="15.75" customHeight="1" x14ac:dyDescent="0.2">
      <c r="A44" s="13"/>
      <c r="B44" s="13"/>
      <c r="C44" s="24"/>
      <c r="D44" s="15"/>
      <c r="E44" s="15"/>
      <c r="F44" s="14"/>
      <c r="G44" s="14"/>
      <c r="H44" s="14"/>
      <c r="I44" s="15"/>
      <c r="J44" s="15"/>
      <c r="K44" s="15"/>
      <c r="L44" s="15"/>
      <c r="M44" s="16"/>
      <c r="N44" s="15"/>
      <c r="O44" s="15"/>
      <c r="P44" s="15"/>
      <c r="Q44" s="15"/>
      <c r="R44" s="15"/>
      <c r="S44" s="18"/>
      <c r="T44" s="13"/>
      <c r="U44" s="19"/>
      <c r="V44" s="1"/>
      <c r="W44" s="13"/>
      <c r="X44" s="13"/>
      <c r="Y44" s="13"/>
      <c r="Z44" s="13"/>
      <c r="AA44" s="13"/>
      <c r="AB44" s="13"/>
      <c r="AC44" s="13"/>
      <c r="AD44" s="13"/>
      <c r="AE44" s="20"/>
      <c r="AF44" s="20"/>
      <c r="AG44" s="20"/>
    </row>
    <row r="45" spans="1:33" ht="15.75" customHeight="1" x14ac:dyDescent="0.2">
      <c r="A45" s="13"/>
      <c r="B45" s="13"/>
      <c r="C45" s="24"/>
      <c r="D45" s="15"/>
      <c r="E45" s="15"/>
      <c r="F45" s="14"/>
      <c r="G45" s="14"/>
      <c r="H45" s="14"/>
      <c r="I45" s="15"/>
      <c r="J45" s="15"/>
      <c r="K45" s="15"/>
      <c r="L45" s="15"/>
      <c r="M45" s="16"/>
      <c r="N45" s="15"/>
      <c r="O45" s="15"/>
      <c r="P45" s="15"/>
      <c r="Q45" s="15"/>
      <c r="R45" s="15"/>
      <c r="S45" s="18"/>
      <c r="T45" s="13"/>
      <c r="U45" s="19"/>
      <c r="V45" s="1"/>
      <c r="W45" s="13"/>
      <c r="X45" s="13"/>
      <c r="Y45" s="13"/>
      <c r="Z45" s="13"/>
      <c r="AA45" s="13"/>
      <c r="AB45" s="13"/>
      <c r="AC45" s="13"/>
      <c r="AD45" s="13"/>
      <c r="AE45" s="20"/>
      <c r="AF45" s="20"/>
      <c r="AG45" s="20"/>
    </row>
    <row r="46" spans="1:33" ht="15.75" customHeight="1" x14ac:dyDescent="0.2">
      <c r="A46" s="13"/>
      <c r="B46" s="13"/>
      <c r="C46" s="24"/>
      <c r="D46" s="15"/>
      <c r="E46" s="15"/>
      <c r="F46" s="14"/>
      <c r="G46" s="14"/>
      <c r="H46" s="14"/>
      <c r="I46" s="15"/>
      <c r="J46" s="15"/>
      <c r="K46" s="15"/>
      <c r="L46" s="15"/>
      <c r="M46" s="16"/>
      <c r="N46" s="15"/>
      <c r="O46" s="15"/>
      <c r="P46" s="15"/>
      <c r="Q46" s="15"/>
      <c r="R46" s="15"/>
      <c r="S46" s="18"/>
      <c r="T46" s="13"/>
      <c r="U46" s="19"/>
      <c r="V46" s="1"/>
      <c r="W46" s="13"/>
      <c r="X46" s="13"/>
      <c r="Y46" s="13"/>
      <c r="Z46" s="13"/>
      <c r="AA46" s="13"/>
      <c r="AB46" s="13"/>
      <c r="AC46" s="13"/>
      <c r="AD46" s="13"/>
      <c r="AE46" s="20"/>
      <c r="AF46" s="20"/>
      <c r="AG46" s="20"/>
    </row>
    <row r="47" spans="1:33" ht="15.75" customHeight="1" x14ac:dyDescent="0.2">
      <c r="A47" s="13"/>
      <c r="B47" s="13"/>
      <c r="C47" s="24"/>
      <c r="D47" s="15"/>
      <c r="E47" s="15"/>
      <c r="F47" s="14"/>
      <c r="G47" s="14"/>
      <c r="H47" s="14"/>
      <c r="I47" s="15"/>
      <c r="J47" s="15"/>
      <c r="K47" s="15"/>
      <c r="L47" s="15"/>
      <c r="M47" s="16"/>
      <c r="N47" s="15"/>
      <c r="O47" s="15"/>
      <c r="P47" s="15"/>
      <c r="Q47" s="15"/>
      <c r="R47" s="15"/>
      <c r="S47" s="18"/>
      <c r="T47" s="13"/>
      <c r="U47" s="19"/>
      <c r="V47" s="1"/>
      <c r="W47" s="13"/>
      <c r="X47" s="13"/>
      <c r="Y47" s="13"/>
      <c r="Z47" s="13"/>
      <c r="AA47" s="13"/>
      <c r="AB47" s="13"/>
      <c r="AC47" s="13"/>
      <c r="AD47" s="13"/>
      <c r="AE47" s="20"/>
      <c r="AF47" s="20"/>
      <c r="AG47" s="20"/>
    </row>
    <row r="48" spans="1:33" ht="15.75" customHeight="1" x14ac:dyDescent="0.2">
      <c r="A48" s="13"/>
      <c r="B48" s="13"/>
      <c r="C48" s="24"/>
      <c r="D48" s="15"/>
      <c r="E48" s="15"/>
      <c r="F48" s="14"/>
      <c r="G48" s="14"/>
      <c r="H48" s="14"/>
      <c r="I48" s="15"/>
      <c r="J48" s="15"/>
      <c r="K48" s="15"/>
      <c r="L48" s="15"/>
      <c r="M48" s="16"/>
      <c r="N48" s="15"/>
      <c r="O48" s="15"/>
      <c r="P48" s="15"/>
      <c r="Q48" s="15"/>
      <c r="R48" s="15"/>
      <c r="S48" s="18"/>
      <c r="T48" s="13"/>
      <c r="U48" s="19"/>
      <c r="V48" s="1"/>
      <c r="W48" s="13"/>
      <c r="X48" s="13"/>
      <c r="Y48" s="13"/>
      <c r="Z48" s="13"/>
      <c r="AA48" s="13"/>
      <c r="AB48" s="13"/>
      <c r="AC48" s="13"/>
      <c r="AD48" s="13"/>
      <c r="AE48" s="20"/>
      <c r="AF48" s="20"/>
      <c r="AG48" s="20"/>
    </row>
    <row r="49" spans="1:33" ht="15.75" customHeight="1" x14ac:dyDescent="0.2">
      <c r="A49" s="13"/>
      <c r="B49" s="13"/>
      <c r="C49" s="24"/>
      <c r="D49" s="15"/>
      <c r="E49" s="15"/>
      <c r="F49" s="14"/>
      <c r="G49" s="14"/>
      <c r="H49" s="14"/>
      <c r="I49" s="15"/>
      <c r="J49" s="15"/>
      <c r="K49" s="15"/>
      <c r="L49" s="15"/>
      <c r="M49" s="16"/>
      <c r="N49" s="15"/>
      <c r="O49" s="15"/>
      <c r="P49" s="15"/>
      <c r="Q49" s="15"/>
      <c r="R49" s="15"/>
      <c r="S49" s="18"/>
      <c r="T49" s="13"/>
      <c r="U49" s="19"/>
      <c r="V49" s="1"/>
      <c r="W49" s="13"/>
      <c r="X49" s="13"/>
      <c r="Y49" s="13"/>
      <c r="Z49" s="13"/>
      <c r="AA49" s="13"/>
      <c r="AB49" s="13"/>
      <c r="AC49" s="13"/>
      <c r="AD49" s="13"/>
      <c r="AE49" s="20"/>
      <c r="AF49" s="20"/>
      <c r="AG49" s="20"/>
    </row>
    <row r="50" spans="1:33" ht="15.75" customHeight="1" x14ac:dyDescent="0.2">
      <c r="A50" s="13"/>
      <c r="B50" s="13"/>
      <c r="C50" s="24"/>
      <c r="D50" s="15"/>
      <c r="E50" s="15"/>
      <c r="F50" s="14"/>
      <c r="G50" s="14"/>
      <c r="H50" s="14"/>
      <c r="I50" s="15"/>
      <c r="J50" s="15"/>
      <c r="K50" s="15"/>
      <c r="L50" s="15"/>
      <c r="M50" s="16"/>
      <c r="N50" s="15"/>
      <c r="O50" s="15"/>
      <c r="P50" s="15"/>
      <c r="Q50" s="15"/>
      <c r="R50" s="15"/>
      <c r="S50" s="18"/>
      <c r="T50" s="13"/>
      <c r="U50" s="19"/>
      <c r="V50" s="1"/>
      <c r="W50" s="13"/>
      <c r="X50" s="13"/>
      <c r="Y50" s="13"/>
      <c r="Z50" s="13"/>
      <c r="AA50" s="13"/>
      <c r="AB50" s="13"/>
      <c r="AC50" s="13"/>
      <c r="AD50" s="13"/>
      <c r="AE50" s="20"/>
      <c r="AF50" s="20"/>
      <c r="AG50" s="20"/>
    </row>
    <row r="51" spans="1:33" ht="15.75" customHeight="1" x14ac:dyDescent="0.2">
      <c r="A51" s="13"/>
      <c r="B51" s="13"/>
      <c r="C51" s="24"/>
      <c r="D51" s="15"/>
      <c r="E51" s="15"/>
      <c r="F51" s="14"/>
      <c r="G51" s="14"/>
      <c r="H51" s="14"/>
      <c r="I51" s="15"/>
      <c r="J51" s="15"/>
      <c r="K51" s="15"/>
      <c r="L51" s="15"/>
      <c r="M51" s="16"/>
      <c r="N51" s="15"/>
      <c r="O51" s="15"/>
      <c r="P51" s="15"/>
      <c r="Q51" s="15"/>
      <c r="R51" s="15"/>
      <c r="S51" s="18"/>
      <c r="T51" s="13"/>
      <c r="U51" s="19"/>
      <c r="V51" s="1"/>
      <c r="W51" s="13"/>
      <c r="X51" s="13"/>
      <c r="Y51" s="13"/>
      <c r="Z51" s="13"/>
      <c r="AA51" s="13"/>
      <c r="AB51" s="13"/>
      <c r="AC51" s="13"/>
      <c r="AD51" s="13"/>
      <c r="AE51" s="20"/>
      <c r="AF51" s="20"/>
      <c r="AG51" s="20"/>
    </row>
    <row r="52" spans="1:33" ht="15.75" customHeight="1" x14ac:dyDescent="0.2">
      <c r="A52" s="13"/>
      <c r="B52" s="13"/>
      <c r="C52" s="24"/>
      <c r="D52" s="15"/>
      <c r="E52" s="15"/>
      <c r="F52" s="14"/>
      <c r="G52" s="14"/>
      <c r="H52" s="14"/>
      <c r="I52" s="15"/>
      <c r="J52" s="15"/>
      <c r="K52" s="15"/>
      <c r="L52" s="15"/>
      <c r="M52" s="16"/>
      <c r="N52" s="15"/>
      <c r="O52" s="15"/>
      <c r="P52" s="15"/>
      <c r="Q52" s="15"/>
      <c r="R52" s="15"/>
      <c r="S52" s="18"/>
      <c r="T52" s="13"/>
      <c r="U52" s="19"/>
      <c r="V52" s="1"/>
      <c r="W52" s="13"/>
      <c r="X52" s="13"/>
      <c r="Y52" s="13"/>
      <c r="Z52" s="13"/>
      <c r="AA52" s="13"/>
      <c r="AB52" s="13"/>
      <c r="AC52" s="13"/>
      <c r="AD52" s="13"/>
      <c r="AE52" s="20"/>
      <c r="AF52" s="20"/>
      <c r="AG52" s="20"/>
    </row>
    <row r="53" spans="1:33" ht="15.75" customHeight="1" x14ac:dyDescent="0.2">
      <c r="A53" s="13"/>
      <c r="B53" s="13"/>
      <c r="C53" s="24"/>
      <c r="D53" s="15"/>
      <c r="E53" s="15"/>
      <c r="F53" s="14"/>
      <c r="G53" s="14"/>
      <c r="H53" s="14"/>
      <c r="I53" s="15"/>
      <c r="J53" s="15"/>
      <c r="K53" s="15"/>
      <c r="L53" s="15"/>
      <c r="M53" s="16"/>
      <c r="N53" s="15"/>
      <c r="O53" s="15"/>
      <c r="P53" s="15"/>
      <c r="Q53" s="15"/>
      <c r="R53" s="15"/>
      <c r="S53" s="18"/>
      <c r="T53" s="13"/>
      <c r="U53" s="19"/>
      <c r="V53" s="1"/>
      <c r="W53" s="13"/>
      <c r="X53" s="13"/>
      <c r="Y53" s="13"/>
      <c r="Z53" s="13"/>
      <c r="AA53" s="13"/>
      <c r="AB53" s="13"/>
      <c r="AC53" s="13"/>
      <c r="AD53" s="13"/>
      <c r="AE53" s="20"/>
      <c r="AF53" s="20"/>
      <c r="AG53" s="20"/>
    </row>
    <row r="54" spans="1:33" ht="15.75" customHeight="1" x14ac:dyDescent="0.2">
      <c r="A54" s="13"/>
      <c r="B54" s="13"/>
      <c r="C54" s="24"/>
      <c r="D54" s="15"/>
      <c r="E54" s="15"/>
      <c r="F54" s="14"/>
      <c r="G54" s="14"/>
      <c r="H54" s="14"/>
      <c r="I54" s="15"/>
      <c r="J54" s="15"/>
      <c r="K54" s="15"/>
      <c r="L54" s="15"/>
      <c r="M54" s="16"/>
      <c r="N54" s="15"/>
      <c r="O54" s="15"/>
      <c r="P54" s="15"/>
      <c r="Q54" s="15"/>
      <c r="R54" s="15"/>
      <c r="S54" s="18"/>
      <c r="T54" s="13"/>
      <c r="U54" s="19"/>
      <c r="V54" s="1"/>
      <c r="W54" s="13"/>
      <c r="X54" s="13"/>
      <c r="Y54" s="13"/>
      <c r="Z54" s="13"/>
      <c r="AA54" s="13"/>
      <c r="AB54" s="13"/>
      <c r="AC54" s="13"/>
      <c r="AD54" s="13"/>
      <c r="AE54" s="20"/>
      <c r="AF54" s="20"/>
      <c r="AG54" s="20"/>
    </row>
    <row r="55" spans="1:33" ht="15.75" customHeight="1" x14ac:dyDescent="0.2">
      <c r="A55" s="13"/>
      <c r="B55" s="13"/>
      <c r="C55" s="24"/>
      <c r="D55" s="15"/>
      <c r="E55" s="15"/>
      <c r="F55" s="14"/>
      <c r="G55" s="14"/>
      <c r="H55" s="14"/>
      <c r="I55" s="15"/>
      <c r="J55" s="15"/>
      <c r="K55" s="15"/>
      <c r="L55" s="15"/>
      <c r="M55" s="16"/>
      <c r="N55" s="15"/>
      <c r="O55" s="15"/>
      <c r="P55" s="15"/>
      <c r="Q55" s="15"/>
      <c r="R55" s="15"/>
      <c r="S55" s="18"/>
      <c r="T55" s="13"/>
      <c r="U55" s="19"/>
      <c r="V55" s="1"/>
      <c r="W55" s="13"/>
      <c r="X55" s="13"/>
      <c r="Y55" s="13"/>
      <c r="Z55" s="13"/>
      <c r="AA55" s="13"/>
      <c r="AB55" s="13"/>
      <c r="AC55" s="13"/>
      <c r="AD55" s="13"/>
      <c r="AE55" s="20"/>
      <c r="AF55" s="20"/>
      <c r="AG55" s="20"/>
    </row>
    <row r="56" spans="1:33" ht="15.75" customHeight="1" x14ac:dyDescent="0.2">
      <c r="A56" s="13"/>
      <c r="B56" s="13"/>
      <c r="C56" s="24"/>
      <c r="D56" s="15"/>
      <c r="E56" s="15"/>
      <c r="F56" s="14"/>
      <c r="G56" s="14"/>
      <c r="H56" s="14"/>
      <c r="I56" s="15"/>
      <c r="J56" s="15"/>
      <c r="K56" s="15"/>
      <c r="L56" s="15"/>
      <c r="M56" s="16"/>
      <c r="N56" s="15"/>
      <c r="O56" s="15"/>
      <c r="P56" s="15"/>
      <c r="Q56" s="15"/>
      <c r="R56" s="15"/>
      <c r="S56" s="18"/>
      <c r="T56" s="13"/>
      <c r="U56" s="19"/>
      <c r="V56" s="1"/>
      <c r="W56" s="13"/>
      <c r="X56" s="13"/>
      <c r="Y56" s="13"/>
      <c r="Z56" s="13"/>
      <c r="AA56" s="13"/>
      <c r="AB56" s="13"/>
      <c r="AC56" s="13"/>
      <c r="AD56" s="13"/>
      <c r="AE56" s="20"/>
      <c r="AF56" s="20"/>
      <c r="AG56" s="20"/>
    </row>
    <row r="57" spans="1:33" ht="15.75" customHeight="1" x14ac:dyDescent="0.2">
      <c r="A57" s="13"/>
      <c r="B57" s="13"/>
      <c r="C57" s="24"/>
      <c r="D57" s="15"/>
      <c r="E57" s="15"/>
      <c r="F57" s="14"/>
      <c r="G57" s="14"/>
      <c r="H57" s="14"/>
      <c r="I57" s="15"/>
      <c r="J57" s="15"/>
      <c r="K57" s="15"/>
      <c r="L57" s="15"/>
      <c r="M57" s="16"/>
      <c r="N57" s="15"/>
      <c r="O57" s="15"/>
      <c r="P57" s="15"/>
      <c r="Q57" s="15"/>
      <c r="R57" s="15"/>
      <c r="S57" s="18"/>
      <c r="T57" s="13"/>
      <c r="U57" s="19"/>
      <c r="V57" s="1"/>
      <c r="W57" s="13"/>
      <c r="X57" s="13"/>
      <c r="Y57" s="13"/>
      <c r="Z57" s="13"/>
      <c r="AA57" s="13"/>
      <c r="AB57" s="13"/>
      <c r="AC57" s="13"/>
      <c r="AD57" s="13"/>
      <c r="AE57" s="20"/>
      <c r="AF57" s="20"/>
      <c r="AG57" s="20"/>
    </row>
    <row r="58" spans="1:33" ht="15.75" customHeight="1" x14ac:dyDescent="0.2">
      <c r="A58" s="13"/>
      <c r="B58" s="13"/>
      <c r="C58" s="24"/>
      <c r="D58" s="15"/>
      <c r="E58" s="15"/>
      <c r="F58" s="14"/>
      <c r="G58" s="14"/>
      <c r="H58" s="14"/>
      <c r="I58" s="15"/>
      <c r="J58" s="15"/>
      <c r="K58" s="15"/>
      <c r="L58" s="15"/>
      <c r="M58" s="16"/>
      <c r="N58" s="15"/>
      <c r="O58" s="15"/>
      <c r="P58" s="15"/>
      <c r="Q58" s="15"/>
      <c r="R58" s="15"/>
      <c r="S58" s="18"/>
      <c r="T58" s="13"/>
      <c r="U58" s="19"/>
      <c r="V58" s="1"/>
      <c r="W58" s="13"/>
      <c r="X58" s="13"/>
      <c r="Y58" s="13"/>
      <c r="Z58" s="13"/>
      <c r="AA58" s="13"/>
      <c r="AB58" s="13"/>
      <c r="AC58" s="13"/>
      <c r="AD58" s="13"/>
      <c r="AE58" s="20"/>
      <c r="AF58" s="20"/>
      <c r="AG58" s="20"/>
    </row>
    <row r="59" spans="1:33" ht="15.75" customHeight="1" x14ac:dyDescent="0.2">
      <c r="A59" s="13"/>
      <c r="B59" s="13"/>
      <c r="C59" s="24"/>
      <c r="D59" s="15"/>
      <c r="E59" s="15"/>
      <c r="F59" s="14"/>
      <c r="G59" s="14"/>
      <c r="H59" s="14"/>
      <c r="I59" s="15"/>
      <c r="J59" s="15"/>
      <c r="K59" s="15"/>
      <c r="L59" s="15"/>
      <c r="M59" s="16"/>
      <c r="N59" s="15"/>
      <c r="O59" s="15"/>
      <c r="P59" s="15"/>
      <c r="Q59" s="15"/>
      <c r="R59" s="15"/>
      <c r="S59" s="18"/>
      <c r="T59" s="13"/>
      <c r="U59" s="19"/>
      <c r="V59" s="1"/>
      <c r="W59" s="13"/>
      <c r="X59" s="13"/>
      <c r="Y59" s="13"/>
      <c r="Z59" s="13"/>
      <c r="AA59" s="13"/>
      <c r="AB59" s="13"/>
      <c r="AC59" s="13"/>
      <c r="AD59" s="13"/>
      <c r="AE59" s="20"/>
      <c r="AF59" s="20"/>
      <c r="AG59" s="20"/>
    </row>
    <row r="60" spans="1:33" ht="15.75" customHeight="1" x14ac:dyDescent="0.2">
      <c r="A60" s="13"/>
      <c r="B60" s="13"/>
      <c r="C60" s="24"/>
      <c r="D60" s="15"/>
      <c r="E60" s="15"/>
      <c r="F60" s="14"/>
      <c r="G60" s="14"/>
      <c r="H60" s="14"/>
      <c r="I60" s="15"/>
      <c r="J60" s="15"/>
      <c r="K60" s="15"/>
      <c r="L60" s="15"/>
      <c r="M60" s="16"/>
      <c r="N60" s="15"/>
      <c r="O60" s="15"/>
      <c r="P60" s="15"/>
      <c r="Q60" s="15"/>
      <c r="R60" s="15"/>
      <c r="S60" s="18"/>
      <c r="T60" s="13"/>
      <c r="U60" s="19"/>
      <c r="V60" s="1"/>
      <c r="W60" s="13"/>
      <c r="X60" s="13"/>
      <c r="Y60" s="13"/>
      <c r="Z60" s="13"/>
      <c r="AA60" s="13"/>
      <c r="AB60" s="13"/>
      <c r="AC60" s="13"/>
      <c r="AD60" s="13"/>
      <c r="AE60" s="20"/>
      <c r="AF60" s="20"/>
      <c r="AG60" s="20"/>
    </row>
    <row r="61" spans="1:33" ht="15.75" customHeight="1" x14ac:dyDescent="0.2">
      <c r="A61" s="13"/>
      <c r="B61" s="13"/>
      <c r="C61" s="24"/>
      <c r="D61" s="15"/>
      <c r="E61" s="15"/>
      <c r="F61" s="14"/>
      <c r="G61" s="14"/>
      <c r="H61" s="14"/>
      <c r="I61" s="15"/>
      <c r="J61" s="15"/>
      <c r="K61" s="15"/>
      <c r="L61" s="15"/>
      <c r="M61" s="16"/>
      <c r="N61" s="15"/>
      <c r="O61" s="15"/>
      <c r="P61" s="15"/>
      <c r="Q61" s="15"/>
      <c r="R61" s="15"/>
      <c r="S61" s="18"/>
      <c r="T61" s="13"/>
      <c r="U61" s="19"/>
      <c r="V61" s="1"/>
      <c r="W61" s="13"/>
      <c r="X61" s="13"/>
      <c r="Y61" s="13"/>
      <c r="Z61" s="13"/>
      <c r="AA61" s="13"/>
      <c r="AB61" s="13"/>
      <c r="AC61" s="13"/>
      <c r="AD61" s="13"/>
      <c r="AE61" s="20"/>
      <c r="AF61" s="20"/>
      <c r="AG61" s="20"/>
    </row>
    <row r="62" spans="1:33" ht="15.75" customHeight="1" x14ac:dyDescent="0.2">
      <c r="A62" s="13"/>
      <c r="B62" s="13"/>
      <c r="C62" s="24"/>
      <c r="D62" s="15"/>
      <c r="E62" s="15"/>
      <c r="F62" s="14"/>
      <c r="G62" s="14"/>
      <c r="H62" s="14"/>
      <c r="I62" s="15"/>
      <c r="J62" s="15"/>
      <c r="K62" s="15"/>
      <c r="L62" s="15"/>
      <c r="M62" s="16"/>
      <c r="N62" s="15"/>
      <c r="O62" s="15"/>
      <c r="P62" s="15"/>
      <c r="Q62" s="15"/>
      <c r="R62" s="15"/>
      <c r="S62" s="18"/>
      <c r="T62" s="13"/>
      <c r="U62" s="19"/>
      <c r="V62" s="1"/>
      <c r="W62" s="13"/>
      <c r="X62" s="13"/>
      <c r="Y62" s="13"/>
      <c r="Z62" s="13"/>
      <c r="AA62" s="13"/>
      <c r="AB62" s="13"/>
      <c r="AC62" s="13"/>
      <c r="AD62" s="13"/>
      <c r="AE62" s="20"/>
      <c r="AF62" s="20"/>
      <c r="AG62" s="20"/>
    </row>
    <row r="63" spans="1:33" ht="15.75" customHeight="1" x14ac:dyDescent="0.2">
      <c r="A63" s="13"/>
      <c r="B63" s="13"/>
      <c r="C63" s="24"/>
      <c r="D63" s="15"/>
      <c r="E63" s="15"/>
      <c r="F63" s="14"/>
      <c r="G63" s="14"/>
      <c r="H63" s="14"/>
      <c r="I63" s="15"/>
      <c r="J63" s="15"/>
      <c r="K63" s="15"/>
      <c r="L63" s="15"/>
      <c r="M63" s="16"/>
      <c r="N63" s="15"/>
      <c r="O63" s="15"/>
      <c r="P63" s="15"/>
      <c r="Q63" s="15"/>
      <c r="R63" s="15"/>
      <c r="S63" s="18"/>
      <c r="T63" s="13"/>
      <c r="U63" s="19"/>
      <c r="V63" s="1"/>
      <c r="W63" s="13"/>
      <c r="X63" s="13"/>
      <c r="Y63" s="13"/>
      <c r="Z63" s="13"/>
      <c r="AA63" s="13"/>
      <c r="AB63" s="13"/>
      <c r="AC63" s="13"/>
      <c r="AD63" s="13"/>
      <c r="AE63" s="20"/>
      <c r="AF63" s="20"/>
      <c r="AG63" s="20"/>
    </row>
    <row r="64" spans="1:33" ht="15.75" customHeight="1" x14ac:dyDescent="0.2">
      <c r="A64" s="13"/>
      <c r="B64" s="13"/>
      <c r="C64" s="24"/>
      <c r="D64" s="15"/>
      <c r="E64" s="15"/>
      <c r="F64" s="14"/>
      <c r="G64" s="14"/>
      <c r="H64" s="14"/>
      <c r="I64" s="15"/>
      <c r="J64" s="15"/>
      <c r="K64" s="15"/>
      <c r="L64" s="15"/>
      <c r="M64" s="16"/>
      <c r="N64" s="15"/>
      <c r="O64" s="15"/>
      <c r="P64" s="15"/>
      <c r="Q64" s="15"/>
      <c r="R64" s="15"/>
      <c r="S64" s="18"/>
      <c r="T64" s="13"/>
      <c r="U64" s="19"/>
      <c r="V64" s="1"/>
      <c r="W64" s="13"/>
      <c r="X64" s="13"/>
      <c r="Y64" s="13"/>
      <c r="Z64" s="13"/>
      <c r="AA64" s="13"/>
      <c r="AB64" s="13"/>
      <c r="AC64" s="13"/>
      <c r="AD64" s="13"/>
      <c r="AE64" s="20"/>
      <c r="AF64" s="20"/>
      <c r="AG64" s="20"/>
    </row>
    <row r="65" spans="1:33" ht="15.75" customHeight="1" x14ac:dyDescent="0.2">
      <c r="A65" s="13"/>
      <c r="B65" s="13"/>
      <c r="C65" s="24"/>
      <c r="D65" s="15"/>
      <c r="E65" s="15"/>
      <c r="F65" s="14"/>
      <c r="G65" s="14"/>
      <c r="H65" s="14"/>
      <c r="I65" s="15"/>
      <c r="J65" s="15"/>
      <c r="K65" s="15"/>
      <c r="L65" s="15"/>
      <c r="M65" s="16"/>
      <c r="N65" s="15"/>
      <c r="O65" s="15"/>
      <c r="P65" s="15"/>
      <c r="Q65" s="15"/>
      <c r="R65" s="15"/>
      <c r="S65" s="18"/>
      <c r="T65" s="13"/>
      <c r="U65" s="19"/>
      <c r="V65" s="1"/>
      <c r="W65" s="13"/>
      <c r="X65" s="13"/>
      <c r="Y65" s="13"/>
      <c r="Z65" s="13"/>
      <c r="AA65" s="13"/>
      <c r="AB65" s="13"/>
      <c r="AC65" s="13"/>
      <c r="AD65" s="13"/>
      <c r="AE65" s="20"/>
      <c r="AF65" s="20"/>
      <c r="AG65" s="20"/>
    </row>
    <row r="66" spans="1:33" ht="15.75" customHeight="1" x14ac:dyDescent="0.2">
      <c r="A66" s="13"/>
      <c r="B66" s="13"/>
      <c r="C66" s="24"/>
      <c r="D66" s="15"/>
      <c r="E66" s="15"/>
      <c r="F66" s="14"/>
      <c r="G66" s="14"/>
      <c r="H66" s="14"/>
      <c r="I66" s="15"/>
      <c r="J66" s="15"/>
      <c r="K66" s="15"/>
      <c r="L66" s="15"/>
      <c r="M66" s="16"/>
      <c r="N66" s="15"/>
      <c r="O66" s="15"/>
      <c r="P66" s="15"/>
      <c r="Q66" s="15"/>
      <c r="R66" s="15"/>
      <c r="S66" s="18"/>
      <c r="T66" s="13"/>
      <c r="U66" s="19"/>
      <c r="V66" s="1"/>
      <c r="W66" s="13"/>
      <c r="X66" s="13"/>
      <c r="Y66" s="13"/>
      <c r="Z66" s="13"/>
      <c r="AA66" s="13"/>
      <c r="AB66" s="13"/>
      <c r="AC66" s="13"/>
      <c r="AD66" s="13"/>
      <c r="AE66" s="20"/>
      <c r="AF66" s="20"/>
      <c r="AG66" s="20"/>
    </row>
    <row r="67" spans="1:33" ht="15.75" customHeight="1" x14ac:dyDescent="0.2">
      <c r="A67" s="13"/>
      <c r="B67" s="13"/>
      <c r="C67" s="24"/>
      <c r="D67" s="15"/>
      <c r="E67" s="15"/>
      <c r="F67" s="14"/>
      <c r="G67" s="14"/>
      <c r="H67" s="14"/>
      <c r="I67" s="15"/>
      <c r="J67" s="15"/>
      <c r="K67" s="15"/>
      <c r="L67" s="15"/>
      <c r="M67" s="16"/>
      <c r="N67" s="15"/>
      <c r="O67" s="15"/>
      <c r="P67" s="15"/>
      <c r="Q67" s="15"/>
      <c r="R67" s="15"/>
      <c r="S67" s="18"/>
      <c r="T67" s="13"/>
      <c r="U67" s="19"/>
      <c r="V67" s="1"/>
      <c r="W67" s="13"/>
      <c r="X67" s="13"/>
      <c r="Y67" s="13"/>
      <c r="Z67" s="13"/>
      <c r="AA67" s="13"/>
      <c r="AB67" s="13"/>
      <c r="AC67" s="13"/>
      <c r="AD67" s="13"/>
      <c r="AE67" s="20"/>
      <c r="AF67" s="20"/>
      <c r="AG67" s="20"/>
    </row>
    <row r="68" spans="1:33" ht="15.75" customHeight="1" x14ac:dyDescent="0.2">
      <c r="A68" s="13"/>
      <c r="B68" s="13"/>
      <c r="C68" s="24"/>
      <c r="D68" s="15"/>
      <c r="E68" s="15"/>
      <c r="F68" s="14"/>
      <c r="G68" s="14"/>
      <c r="H68" s="14"/>
      <c r="I68" s="15"/>
      <c r="J68" s="15"/>
      <c r="K68" s="15"/>
      <c r="L68" s="15"/>
      <c r="M68" s="16"/>
      <c r="N68" s="15"/>
      <c r="O68" s="15"/>
      <c r="P68" s="15"/>
      <c r="Q68" s="15"/>
      <c r="R68" s="15"/>
      <c r="S68" s="18"/>
      <c r="T68" s="13"/>
      <c r="U68" s="19"/>
      <c r="V68" s="1"/>
      <c r="W68" s="13"/>
      <c r="X68" s="13"/>
      <c r="Y68" s="13"/>
      <c r="Z68" s="13"/>
      <c r="AA68" s="13"/>
      <c r="AB68" s="13"/>
      <c r="AC68" s="13"/>
      <c r="AD68" s="13"/>
      <c r="AE68" s="20"/>
      <c r="AF68" s="20"/>
      <c r="AG68" s="20"/>
    </row>
    <row r="69" spans="1:33" ht="15.75" customHeight="1" x14ac:dyDescent="0.2">
      <c r="A69" s="13"/>
      <c r="B69" s="13"/>
      <c r="C69" s="24"/>
      <c r="D69" s="15"/>
      <c r="E69" s="15"/>
      <c r="F69" s="14"/>
      <c r="G69" s="14"/>
      <c r="H69" s="14"/>
      <c r="I69" s="15"/>
      <c r="J69" s="15"/>
      <c r="K69" s="15"/>
      <c r="L69" s="15"/>
      <c r="M69" s="16"/>
      <c r="N69" s="15"/>
      <c r="O69" s="15"/>
      <c r="P69" s="15"/>
      <c r="Q69" s="15"/>
      <c r="R69" s="15"/>
      <c r="S69" s="18"/>
      <c r="T69" s="13"/>
      <c r="U69" s="19"/>
      <c r="V69" s="1"/>
      <c r="W69" s="13"/>
      <c r="X69" s="13"/>
      <c r="Y69" s="13"/>
      <c r="Z69" s="13"/>
      <c r="AA69" s="13"/>
      <c r="AB69" s="13"/>
      <c r="AC69" s="13"/>
      <c r="AD69" s="13"/>
      <c r="AE69" s="20"/>
      <c r="AF69" s="20"/>
      <c r="AG69" s="20"/>
    </row>
    <row r="70" spans="1:33" ht="15.75" customHeight="1" x14ac:dyDescent="0.2">
      <c r="A70" s="13"/>
      <c r="B70" s="13"/>
      <c r="C70" s="24"/>
      <c r="D70" s="15"/>
      <c r="E70" s="15"/>
      <c r="F70" s="14"/>
      <c r="G70" s="14"/>
      <c r="H70" s="14"/>
      <c r="I70" s="15"/>
      <c r="J70" s="15"/>
      <c r="K70" s="15"/>
      <c r="L70" s="15"/>
      <c r="M70" s="16"/>
      <c r="N70" s="15"/>
      <c r="O70" s="15"/>
      <c r="P70" s="15"/>
      <c r="Q70" s="15"/>
      <c r="R70" s="15"/>
      <c r="S70" s="18"/>
      <c r="T70" s="13"/>
      <c r="U70" s="19"/>
      <c r="V70" s="1"/>
      <c r="W70" s="13"/>
      <c r="X70" s="13"/>
      <c r="Y70" s="13"/>
      <c r="Z70" s="13"/>
      <c r="AA70" s="13"/>
      <c r="AB70" s="13"/>
      <c r="AC70" s="13"/>
      <c r="AD70" s="13"/>
      <c r="AE70" s="20"/>
      <c r="AF70" s="20"/>
      <c r="AG70" s="20"/>
    </row>
    <row r="71" spans="1:33" ht="15.75" customHeight="1" x14ac:dyDescent="0.2">
      <c r="A71" s="13"/>
      <c r="B71" s="13"/>
      <c r="C71" s="24"/>
      <c r="D71" s="15"/>
      <c r="E71" s="15"/>
      <c r="F71" s="14"/>
      <c r="G71" s="14"/>
      <c r="H71" s="14"/>
      <c r="I71" s="15"/>
      <c r="J71" s="15"/>
      <c r="K71" s="15"/>
      <c r="L71" s="15"/>
      <c r="M71" s="16"/>
      <c r="N71" s="15"/>
      <c r="O71" s="15"/>
      <c r="P71" s="15"/>
      <c r="Q71" s="15"/>
      <c r="R71" s="15"/>
      <c r="S71" s="18"/>
      <c r="T71" s="13"/>
      <c r="U71" s="19"/>
      <c r="V71" s="1"/>
      <c r="W71" s="13"/>
      <c r="X71" s="13"/>
      <c r="Y71" s="13"/>
      <c r="Z71" s="13"/>
      <c r="AA71" s="13"/>
      <c r="AB71" s="13"/>
      <c r="AC71" s="13"/>
      <c r="AD71" s="13"/>
      <c r="AE71" s="20"/>
      <c r="AF71" s="20"/>
      <c r="AG71" s="20"/>
    </row>
    <row r="72" spans="1:33" ht="15.75" customHeight="1" x14ac:dyDescent="0.2">
      <c r="A72" s="13"/>
      <c r="B72" s="13"/>
      <c r="C72" s="24"/>
      <c r="D72" s="15"/>
      <c r="E72" s="15"/>
      <c r="F72" s="14"/>
      <c r="G72" s="14"/>
      <c r="H72" s="14"/>
      <c r="I72" s="15"/>
      <c r="J72" s="15"/>
      <c r="K72" s="15"/>
      <c r="L72" s="15"/>
      <c r="M72" s="16"/>
      <c r="N72" s="15"/>
      <c r="O72" s="15"/>
      <c r="P72" s="15"/>
      <c r="Q72" s="15"/>
      <c r="R72" s="15"/>
      <c r="S72" s="18"/>
      <c r="T72" s="13"/>
      <c r="U72" s="19"/>
      <c r="V72" s="1"/>
      <c r="W72" s="13"/>
      <c r="X72" s="13"/>
      <c r="Y72" s="13"/>
      <c r="Z72" s="13"/>
      <c r="AA72" s="13"/>
      <c r="AB72" s="13"/>
      <c r="AC72" s="13"/>
      <c r="AD72" s="13"/>
      <c r="AE72" s="20"/>
      <c r="AF72" s="20"/>
      <c r="AG72" s="20"/>
    </row>
    <row r="73" spans="1:33" ht="15.75" customHeight="1" x14ac:dyDescent="0.2">
      <c r="A73" s="13"/>
      <c r="B73" s="13"/>
      <c r="C73" s="24"/>
      <c r="D73" s="15"/>
      <c r="E73" s="15"/>
      <c r="F73" s="14"/>
      <c r="G73" s="14"/>
      <c r="H73" s="14"/>
      <c r="I73" s="15"/>
      <c r="J73" s="15"/>
      <c r="K73" s="15"/>
      <c r="L73" s="15"/>
      <c r="M73" s="16"/>
      <c r="N73" s="15"/>
      <c r="O73" s="15"/>
      <c r="P73" s="15"/>
      <c r="Q73" s="15"/>
      <c r="R73" s="15"/>
      <c r="S73" s="18"/>
      <c r="T73" s="13"/>
      <c r="U73" s="19"/>
      <c r="V73" s="1"/>
      <c r="W73" s="13"/>
      <c r="X73" s="13"/>
      <c r="Y73" s="13"/>
      <c r="Z73" s="13"/>
      <c r="AA73" s="13"/>
      <c r="AB73" s="13"/>
      <c r="AC73" s="13"/>
      <c r="AD73" s="13"/>
      <c r="AE73" s="20"/>
      <c r="AF73" s="20"/>
      <c r="AG73" s="20"/>
    </row>
    <row r="74" spans="1:33" ht="15.75" customHeight="1" x14ac:dyDescent="0.2">
      <c r="A74" s="13"/>
      <c r="B74" s="13"/>
      <c r="C74" s="24"/>
      <c r="D74" s="15"/>
      <c r="E74" s="15"/>
      <c r="F74" s="14"/>
      <c r="G74" s="14"/>
      <c r="H74" s="14"/>
      <c r="I74" s="15"/>
      <c r="J74" s="15"/>
      <c r="K74" s="15"/>
      <c r="L74" s="15"/>
      <c r="M74" s="16"/>
      <c r="N74" s="15"/>
      <c r="O74" s="15"/>
      <c r="P74" s="15"/>
      <c r="Q74" s="15"/>
      <c r="R74" s="15"/>
      <c r="S74" s="18"/>
      <c r="T74" s="13"/>
      <c r="U74" s="19"/>
      <c r="V74" s="1"/>
      <c r="W74" s="13"/>
      <c r="X74" s="13"/>
      <c r="Y74" s="13"/>
      <c r="Z74" s="13"/>
      <c r="AA74" s="13"/>
      <c r="AB74" s="13"/>
      <c r="AC74" s="13"/>
      <c r="AD74" s="13"/>
      <c r="AE74" s="20"/>
      <c r="AF74" s="20"/>
      <c r="AG74" s="20"/>
    </row>
    <row r="75" spans="1:33" ht="15.75" customHeight="1" x14ac:dyDescent="0.2">
      <c r="A75" s="13"/>
      <c r="B75" s="13"/>
      <c r="C75" s="24"/>
      <c r="D75" s="15"/>
      <c r="E75" s="15"/>
      <c r="F75" s="14"/>
      <c r="G75" s="14"/>
      <c r="H75" s="14"/>
      <c r="I75" s="15"/>
      <c r="J75" s="15"/>
      <c r="K75" s="15"/>
      <c r="L75" s="15"/>
      <c r="M75" s="16"/>
      <c r="N75" s="15"/>
      <c r="O75" s="15"/>
      <c r="P75" s="15"/>
      <c r="Q75" s="15"/>
      <c r="R75" s="15"/>
      <c r="S75" s="18"/>
      <c r="T75" s="13"/>
      <c r="U75" s="19"/>
      <c r="V75" s="1"/>
      <c r="W75" s="13"/>
      <c r="X75" s="13"/>
      <c r="Y75" s="13"/>
      <c r="Z75" s="13"/>
      <c r="AA75" s="13"/>
      <c r="AB75" s="13"/>
      <c r="AC75" s="13"/>
      <c r="AD75" s="13"/>
      <c r="AE75" s="20"/>
      <c r="AF75" s="20"/>
      <c r="AG75" s="20"/>
    </row>
    <row r="76" spans="1:33" ht="15.75" customHeight="1" x14ac:dyDescent="0.2">
      <c r="A76" s="13"/>
      <c r="B76" s="13"/>
      <c r="C76" s="24"/>
      <c r="D76" s="15"/>
      <c r="E76" s="15"/>
      <c r="F76" s="14"/>
      <c r="G76" s="14"/>
      <c r="H76" s="14"/>
      <c r="I76" s="15"/>
      <c r="J76" s="15"/>
      <c r="K76" s="15"/>
      <c r="L76" s="15"/>
      <c r="M76" s="16"/>
      <c r="N76" s="15"/>
      <c r="O76" s="15"/>
      <c r="P76" s="15"/>
      <c r="Q76" s="15"/>
      <c r="R76" s="15"/>
      <c r="S76" s="18"/>
      <c r="T76" s="13"/>
      <c r="U76" s="19"/>
      <c r="V76" s="1"/>
      <c r="W76" s="13"/>
      <c r="X76" s="13"/>
      <c r="Y76" s="13"/>
      <c r="Z76" s="13"/>
      <c r="AA76" s="13"/>
      <c r="AB76" s="13"/>
      <c r="AC76" s="13"/>
      <c r="AD76" s="13"/>
      <c r="AE76" s="20"/>
      <c r="AF76" s="20"/>
      <c r="AG76" s="20"/>
    </row>
    <row r="77" spans="1:33" ht="15.75" customHeight="1" x14ac:dyDescent="0.2">
      <c r="A77" s="13"/>
      <c r="B77" s="13"/>
      <c r="C77" s="24"/>
      <c r="D77" s="15"/>
      <c r="E77" s="15"/>
      <c r="F77" s="14"/>
      <c r="G77" s="14"/>
      <c r="H77" s="14"/>
      <c r="I77" s="15"/>
      <c r="J77" s="15"/>
      <c r="K77" s="15"/>
      <c r="L77" s="15"/>
      <c r="M77" s="16"/>
      <c r="N77" s="15"/>
      <c r="O77" s="15"/>
      <c r="P77" s="15"/>
      <c r="Q77" s="15"/>
      <c r="R77" s="15"/>
      <c r="S77" s="18"/>
      <c r="T77" s="13"/>
      <c r="U77" s="19"/>
      <c r="V77" s="1"/>
      <c r="W77" s="13"/>
      <c r="X77" s="13"/>
      <c r="Y77" s="13"/>
      <c r="Z77" s="13"/>
      <c r="AA77" s="13"/>
      <c r="AB77" s="13"/>
      <c r="AC77" s="13"/>
      <c r="AD77" s="13"/>
      <c r="AE77" s="20"/>
      <c r="AF77" s="20"/>
      <c r="AG77" s="20"/>
    </row>
    <row r="78" spans="1:33" ht="15.75" customHeight="1" x14ac:dyDescent="0.2">
      <c r="A78" s="13"/>
      <c r="B78" s="13"/>
      <c r="C78" s="24"/>
      <c r="D78" s="15"/>
      <c r="E78" s="15"/>
      <c r="F78" s="14"/>
      <c r="G78" s="14"/>
      <c r="H78" s="14"/>
      <c r="I78" s="15"/>
      <c r="J78" s="15"/>
      <c r="K78" s="15"/>
      <c r="L78" s="15"/>
      <c r="M78" s="16"/>
      <c r="N78" s="15"/>
      <c r="O78" s="15"/>
      <c r="P78" s="15"/>
      <c r="Q78" s="15"/>
      <c r="R78" s="15"/>
      <c r="S78" s="18"/>
      <c r="T78" s="13"/>
      <c r="U78" s="19"/>
      <c r="V78" s="1"/>
      <c r="W78" s="13"/>
      <c r="X78" s="13"/>
      <c r="Y78" s="13"/>
      <c r="Z78" s="13"/>
      <c r="AA78" s="13"/>
      <c r="AB78" s="13"/>
      <c r="AC78" s="13"/>
      <c r="AD78" s="13"/>
      <c r="AE78" s="20"/>
      <c r="AF78" s="20"/>
      <c r="AG78" s="20"/>
    </row>
    <row r="79" spans="1:33" ht="15.75" customHeight="1" x14ac:dyDescent="0.2">
      <c r="A79" s="13"/>
      <c r="B79" s="13"/>
      <c r="C79" s="24"/>
      <c r="D79" s="15"/>
      <c r="E79" s="15"/>
      <c r="F79" s="14"/>
      <c r="G79" s="14"/>
      <c r="H79" s="14"/>
      <c r="I79" s="15"/>
      <c r="J79" s="15"/>
      <c r="K79" s="15"/>
      <c r="L79" s="15"/>
      <c r="M79" s="16"/>
      <c r="N79" s="15"/>
      <c r="O79" s="15"/>
      <c r="P79" s="15"/>
      <c r="Q79" s="15"/>
      <c r="R79" s="15"/>
      <c r="S79" s="18"/>
      <c r="T79" s="13"/>
      <c r="U79" s="19"/>
      <c r="V79" s="1"/>
      <c r="W79" s="13"/>
      <c r="X79" s="13"/>
      <c r="Y79" s="13"/>
      <c r="Z79" s="13"/>
      <c r="AA79" s="13"/>
      <c r="AB79" s="13"/>
      <c r="AC79" s="13"/>
      <c r="AD79" s="13"/>
      <c r="AE79" s="20"/>
      <c r="AF79" s="20"/>
      <c r="AG79" s="20"/>
    </row>
    <row r="80" spans="1:33" ht="15.75" customHeight="1" x14ac:dyDescent="0.2">
      <c r="A80" s="13"/>
      <c r="B80" s="13"/>
      <c r="C80" s="24"/>
      <c r="D80" s="15"/>
      <c r="E80" s="15"/>
      <c r="F80" s="14"/>
      <c r="G80" s="14"/>
      <c r="H80" s="14"/>
      <c r="I80" s="15"/>
      <c r="J80" s="15"/>
      <c r="K80" s="15"/>
      <c r="L80" s="15"/>
      <c r="M80" s="16"/>
      <c r="N80" s="15"/>
      <c r="O80" s="15"/>
      <c r="P80" s="15"/>
      <c r="Q80" s="15"/>
      <c r="R80" s="15"/>
      <c r="S80" s="18"/>
      <c r="T80" s="13"/>
      <c r="U80" s="19"/>
      <c r="V80" s="1"/>
      <c r="W80" s="13"/>
      <c r="X80" s="13"/>
      <c r="Y80" s="13"/>
      <c r="Z80" s="13"/>
      <c r="AA80" s="13"/>
      <c r="AB80" s="13"/>
      <c r="AC80" s="13"/>
      <c r="AD80" s="13"/>
      <c r="AE80" s="20"/>
      <c r="AF80" s="20"/>
      <c r="AG80" s="20"/>
    </row>
    <row r="81" spans="1:33" ht="15.75" customHeight="1" x14ac:dyDescent="0.2">
      <c r="A81" s="13"/>
      <c r="B81" s="13"/>
      <c r="C81" s="24"/>
      <c r="D81" s="15"/>
      <c r="E81" s="15"/>
      <c r="F81" s="14"/>
      <c r="G81" s="14"/>
      <c r="H81" s="14"/>
      <c r="I81" s="15"/>
      <c r="J81" s="15"/>
      <c r="K81" s="15"/>
      <c r="L81" s="15"/>
      <c r="M81" s="16"/>
      <c r="N81" s="15"/>
      <c r="O81" s="15"/>
      <c r="P81" s="15"/>
      <c r="Q81" s="15"/>
      <c r="R81" s="15"/>
      <c r="S81" s="18"/>
      <c r="T81" s="13"/>
      <c r="U81" s="19"/>
      <c r="V81" s="1"/>
      <c r="W81" s="13"/>
      <c r="X81" s="13"/>
      <c r="Y81" s="13"/>
      <c r="Z81" s="13"/>
      <c r="AA81" s="13"/>
      <c r="AB81" s="13"/>
      <c r="AC81" s="13"/>
      <c r="AD81" s="13"/>
      <c r="AE81" s="20"/>
      <c r="AF81" s="20"/>
      <c r="AG81" s="20"/>
    </row>
    <row r="82" spans="1:33" ht="15.75" customHeight="1" x14ac:dyDescent="0.2">
      <c r="A82" s="13"/>
      <c r="B82" s="13"/>
      <c r="C82" s="24"/>
      <c r="D82" s="15"/>
      <c r="E82" s="15"/>
      <c r="F82" s="14"/>
      <c r="G82" s="14"/>
      <c r="H82" s="14"/>
      <c r="I82" s="15"/>
      <c r="J82" s="15"/>
      <c r="K82" s="15"/>
      <c r="L82" s="15"/>
      <c r="M82" s="16"/>
      <c r="N82" s="15"/>
      <c r="O82" s="15"/>
      <c r="P82" s="15"/>
      <c r="Q82" s="15"/>
      <c r="R82" s="15"/>
      <c r="S82" s="18"/>
      <c r="T82" s="13"/>
      <c r="U82" s="19"/>
      <c r="V82" s="1"/>
      <c r="W82" s="13"/>
      <c r="X82" s="13"/>
      <c r="Y82" s="13"/>
      <c r="Z82" s="13"/>
      <c r="AA82" s="13"/>
      <c r="AB82" s="13"/>
      <c r="AC82" s="13"/>
      <c r="AD82" s="13"/>
      <c r="AE82" s="20"/>
      <c r="AF82" s="20"/>
      <c r="AG82" s="20"/>
    </row>
    <row r="83" spans="1:33" ht="15.75" customHeight="1" x14ac:dyDescent="0.2">
      <c r="A83" s="13"/>
      <c r="B83" s="13"/>
      <c r="C83" s="24"/>
      <c r="D83" s="15"/>
      <c r="E83" s="15"/>
      <c r="F83" s="14"/>
      <c r="G83" s="14"/>
      <c r="H83" s="14"/>
      <c r="I83" s="15"/>
      <c r="J83" s="15"/>
      <c r="K83" s="15"/>
      <c r="L83" s="15"/>
      <c r="M83" s="16"/>
      <c r="N83" s="15"/>
      <c r="O83" s="15"/>
      <c r="P83" s="15"/>
      <c r="Q83" s="15"/>
      <c r="R83" s="15"/>
      <c r="S83" s="18"/>
      <c r="T83" s="13"/>
      <c r="U83" s="19"/>
      <c r="V83" s="1"/>
      <c r="W83" s="13"/>
      <c r="X83" s="13"/>
      <c r="Y83" s="13"/>
      <c r="Z83" s="13"/>
      <c r="AA83" s="13"/>
      <c r="AB83" s="13"/>
      <c r="AC83" s="13"/>
      <c r="AD83" s="13"/>
      <c r="AE83" s="20"/>
      <c r="AF83" s="20"/>
      <c r="AG83" s="20"/>
    </row>
    <row r="84" spans="1:33" ht="15.75" customHeight="1" x14ac:dyDescent="0.2">
      <c r="A84" s="13"/>
      <c r="B84" s="13"/>
      <c r="C84" s="24"/>
      <c r="D84" s="15"/>
      <c r="E84" s="15"/>
      <c r="F84" s="14"/>
      <c r="G84" s="14"/>
      <c r="H84" s="14"/>
      <c r="I84" s="15"/>
      <c r="J84" s="15"/>
      <c r="K84" s="15"/>
      <c r="L84" s="15"/>
      <c r="M84" s="16"/>
      <c r="N84" s="15"/>
      <c r="O84" s="15"/>
      <c r="P84" s="15"/>
      <c r="Q84" s="15"/>
      <c r="R84" s="15"/>
      <c r="S84" s="18"/>
      <c r="T84" s="13"/>
      <c r="U84" s="19"/>
      <c r="V84" s="1"/>
      <c r="W84" s="13"/>
      <c r="X84" s="13"/>
      <c r="Y84" s="13"/>
      <c r="Z84" s="13"/>
      <c r="AA84" s="13"/>
      <c r="AB84" s="13"/>
      <c r="AC84" s="13"/>
      <c r="AD84" s="13"/>
      <c r="AE84" s="20"/>
      <c r="AF84" s="20"/>
      <c r="AG84" s="20"/>
    </row>
    <row r="85" spans="1:33" ht="15.75" customHeight="1" x14ac:dyDescent="0.2">
      <c r="A85" s="13"/>
      <c r="B85" s="13"/>
      <c r="C85" s="24"/>
      <c r="D85" s="15"/>
      <c r="E85" s="15"/>
      <c r="F85" s="14"/>
      <c r="G85" s="14"/>
      <c r="H85" s="14"/>
      <c r="I85" s="15"/>
      <c r="J85" s="15"/>
      <c r="K85" s="15"/>
      <c r="L85" s="15"/>
      <c r="M85" s="16"/>
      <c r="N85" s="15"/>
      <c r="O85" s="15"/>
      <c r="P85" s="15"/>
      <c r="Q85" s="15"/>
      <c r="R85" s="15"/>
      <c r="S85" s="18"/>
      <c r="T85" s="13"/>
      <c r="U85" s="19"/>
      <c r="V85" s="1"/>
      <c r="W85" s="13"/>
      <c r="X85" s="13"/>
      <c r="Y85" s="13"/>
      <c r="Z85" s="13"/>
      <c r="AA85" s="13"/>
      <c r="AB85" s="13"/>
      <c r="AC85" s="13"/>
      <c r="AD85" s="13"/>
      <c r="AE85" s="20"/>
      <c r="AF85" s="20"/>
      <c r="AG85" s="20"/>
    </row>
    <row r="86" spans="1:33" ht="15.75" customHeight="1" x14ac:dyDescent="0.2">
      <c r="A86" s="13"/>
      <c r="B86" s="13"/>
      <c r="C86" s="24"/>
      <c r="D86" s="15"/>
      <c r="E86" s="15"/>
      <c r="F86" s="14"/>
      <c r="G86" s="14"/>
      <c r="H86" s="14"/>
      <c r="I86" s="15"/>
      <c r="J86" s="15"/>
      <c r="K86" s="15"/>
      <c r="L86" s="15"/>
      <c r="M86" s="16"/>
      <c r="N86" s="15"/>
      <c r="O86" s="15"/>
      <c r="P86" s="15"/>
      <c r="Q86" s="15"/>
      <c r="R86" s="15"/>
      <c r="S86" s="18"/>
      <c r="T86" s="13"/>
      <c r="U86" s="19"/>
      <c r="V86" s="1"/>
      <c r="W86" s="13"/>
      <c r="X86" s="13"/>
      <c r="Y86" s="13"/>
      <c r="Z86" s="13"/>
      <c r="AA86" s="13"/>
      <c r="AB86" s="13"/>
      <c r="AC86" s="13"/>
      <c r="AD86" s="13"/>
      <c r="AE86" s="20"/>
      <c r="AF86" s="20"/>
      <c r="AG86" s="20"/>
    </row>
    <row r="87" spans="1:33" ht="15.75" customHeight="1" x14ac:dyDescent="0.2">
      <c r="A87" s="13"/>
      <c r="B87" s="13"/>
      <c r="C87" s="24"/>
      <c r="D87" s="15"/>
      <c r="E87" s="15"/>
      <c r="F87" s="14"/>
      <c r="G87" s="14"/>
      <c r="H87" s="14"/>
      <c r="I87" s="15"/>
      <c r="J87" s="15"/>
      <c r="K87" s="15"/>
      <c r="L87" s="15"/>
      <c r="M87" s="16"/>
      <c r="N87" s="15"/>
      <c r="O87" s="15"/>
      <c r="P87" s="15"/>
      <c r="Q87" s="15"/>
      <c r="R87" s="15"/>
      <c r="S87" s="18"/>
      <c r="T87" s="13"/>
      <c r="U87" s="19"/>
      <c r="V87" s="1"/>
      <c r="W87" s="13"/>
      <c r="X87" s="13"/>
      <c r="Y87" s="13"/>
      <c r="Z87" s="13"/>
      <c r="AA87" s="13"/>
      <c r="AB87" s="13"/>
      <c r="AC87" s="13"/>
      <c r="AD87" s="13"/>
      <c r="AE87" s="20"/>
      <c r="AF87" s="20"/>
      <c r="AG87" s="20"/>
    </row>
    <row r="88" spans="1:33" ht="15.75" customHeight="1" x14ac:dyDescent="0.2">
      <c r="A88" s="13"/>
      <c r="B88" s="13"/>
      <c r="C88" s="24"/>
      <c r="D88" s="15"/>
      <c r="E88" s="15"/>
      <c r="F88" s="14"/>
      <c r="G88" s="14"/>
      <c r="H88" s="14"/>
      <c r="I88" s="15"/>
      <c r="J88" s="15"/>
      <c r="K88" s="15"/>
      <c r="L88" s="15"/>
      <c r="M88" s="16"/>
      <c r="N88" s="15"/>
      <c r="O88" s="15"/>
      <c r="P88" s="15"/>
      <c r="Q88" s="15"/>
      <c r="R88" s="15"/>
      <c r="S88" s="18"/>
      <c r="T88" s="13"/>
      <c r="U88" s="19"/>
      <c r="V88" s="1"/>
      <c r="W88" s="13"/>
      <c r="X88" s="13"/>
      <c r="Y88" s="13"/>
      <c r="Z88" s="13"/>
      <c r="AA88" s="13"/>
      <c r="AB88" s="13"/>
      <c r="AC88" s="13"/>
      <c r="AD88" s="13"/>
      <c r="AE88" s="20"/>
      <c r="AF88" s="20"/>
      <c r="AG88" s="20"/>
    </row>
    <row r="89" spans="1:33" ht="15.75" customHeight="1" x14ac:dyDescent="0.2">
      <c r="A89" s="13"/>
      <c r="B89" s="13"/>
      <c r="C89" s="24"/>
      <c r="D89" s="15"/>
      <c r="E89" s="15"/>
      <c r="F89" s="14"/>
      <c r="G89" s="14"/>
      <c r="H89" s="14"/>
      <c r="I89" s="15"/>
      <c r="J89" s="15"/>
      <c r="K89" s="15"/>
      <c r="L89" s="15"/>
      <c r="M89" s="16"/>
      <c r="N89" s="15"/>
      <c r="O89" s="15"/>
      <c r="P89" s="15"/>
      <c r="Q89" s="15"/>
      <c r="R89" s="15"/>
      <c r="S89" s="18"/>
      <c r="T89" s="13"/>
      <c r="U89" s="19"/>
      <c r="V89" s="1"/>
      <c r="W89" s="13"/>
      <c r="X89" s="13"/>
      <c r="Y89" s="13"/>
      <c r="Z89" s="13"/>
      <c r="AA89" s="13"/>
      <c r="AB89" s="13"/>
      <c r="AC89" s="13"/>
      <c r="AD89" s="13"/>
      <c r="AE89" s="20"/>
      <c r="AF89" s="20"/>
      <c r="AG89" s="20"/>
    </row>
    <row r="90" spans="1:33" ht="15.75" customHeight="1" x14ac:dyDescent="0.2">
      <c r="A90" s="13"/>
      <c r="B90" s="13"/>
      <c r="C90" s="24"/>
      <c r="D90" s="15"/>
      <c r="E90" s="15"/>
      <c r="F90" s="14"/>
      <c r="G90" s="14"/>
      <c r="H90" s="14"/>
      <c r="I90" s="15"/>
      <c r="J90" s="15"/>
      <c r="K90" s="15"/>
      <c r="L90" s="15"/>
      <c r="M90" s="16"/>
      <c r="N90" s="15"/>
      <c r="O90" s="15"/>
      <c r="P90" s="15"/>
      <c r="Q90" s="15"/>
      <c r="R90" s="15"/>
      <c r="S90" s="18"/>
      <c r="T90" s="13"/>
      <c r="U90" s="19"/>
      <c r="V90" s="1"/>
      <c r="W90" s="13"/>
      <c r="X90" s="13"/>
      <c r="Y90" s="13"/>
      <c r="Z90" s="13"/>
      <c r="AA90" s="13"/>
      <c r="AB90" s="13"/>
      <c r="AC90" s="13"/>
      <c r="AD90" s="13"/>
      <c r="AE90" s="20"/>
      <c r="AF90" s="20"/>
      <c r="AG90" s="20"/>
    </row>
    <row r="91" spans="1:33" ht="15.75" customHeight="1" x14ac:dyDescent="0.2">
      <c r="A91" s="13"/>
      <c r="B91" s="13"/>
      <c r="C91" s="24"/>
      <c r="D91" s="15"/>
      <c r="E91" s="15"/>
      <c r="F91" s="14"/>
      <c r="G91" s="14"/>
      <c r="H91" s="14"/>
      <c r="I91" s="15"/>
      <c r="J91" s="15"/>
      <c r="K91" s="15"/>
      <c r="L91" s="15"/>
      <c r="M91" s="16"/>
      <c r="N91" s="15"/>
      <c r="O91" s="15"/>
      <c r="P91" s="15"/>
      <c r="Q91" s="15"/>
      <c r="R91" s="15"/>
      <c r="S91" s="18"/>
      <c r="T91" s="13"/>
      <c r="U91" s="19"/>
      <c r="V91" s="1"/>
      <c r="W91" s="13"/>
      <c r="X91" s="13"/>
      <c r="Y91" s="13"/>
      <c r="Z91" s="13"/>
      <c r="AA91" s="13"/>
      <c r="AB91" s="13"/>
      <c r="AC91" s="13"/>
      <c r="AD91" s="13"/>
      <c r="AE91" s="20"/>
      <c r="AF91" s="20"/>
      <c r="AG91" s="20"/>
    </row>
    <row r="92" spans="1:33" ht="15.75" customHeight="1" x14ac:dyDescent="0.2">
      <c r="A92" s="13"/>
      <c r="B92" s="13"/>
      <c r="C92" s="24"/>
      <c r="D92" s="15"/>
      <c r="E92" s="15"/>
      <c r="F92" s="14"/>
      <c r="G92" s="14"/>
      <c r="H92" s="14"/>
      <c r="I92" s="15"/>
      <c r="J92" s="15"/>
      <c r="K92" s="15"/>
      <c r="L92" s="15"/>
      <c r="M92" s="16"/>
      <c r="N92" s="15"/>
      <c r="O92" s="15"/>
      <c r="P92" s="15"/>
      <c r="Q92" s="15"/>
      <c r="R92" s="15"/>
      <c r="S92" s="18"/>
      <c r="T92" s="13"/>
      <c r="U92" s="19"/>
      <c r="V92" s="1"/>
      <c r="W92" s="13"/>
      <c r="X92" s="13"/>
      <c r="Y92" s="13"/>
      <c r="Z92" s="13"/>
      <c r="AA92" s="13"/>
      <c r="AB92" s="13"/>
      <c r="AC92" s="13"/>
      <c r="AD92" s="13"/>
      <c r="AE92" s="20"/>
      <c r="AF92" s="20"/>
      <c r="AG92" s="20"/>
    </row>
    <row r="93" spans="1:33" ht="15.75" customHeight="1" x14ac:dyDescent="0.2">
      <c r="A93" s="13"/>
      <c r="B93" s="13"/>
      <c r="C93" s="24"/>
      <c r="D93" s="15"/>
      <c r="E93" s="15"/>
      <c r="F93" s="14"/>
      <c r="G93" s="14"/>
      <c r="H93" s="14"/>
      <c r="I93" s="15"/>
      <c r="J93" s="15"/>
      <c r="K93" s="15"/>
      <c r="L93" s="15"/>
      <c r="M93" s="16"/>
      <c r="N93" s="15"/>
      <c r="O93" s="15"/>
      <c r="P93" s="15"/>
      <c r="Q93" s="15"/>
      <c r="R93" s="15"/>
      <c r="S93" s="18"/>
      <c r="T93" s="13"/>
      <c r="U93" s="19"/>
      <c r="V93" s="1"/>
      <c r="W93" s="13"/>
      <c r="X93" s="13"/>
      <c r="Y93" s="13"/>
      <c r="Z93" s="13"/>
      <c r="AA93" s="13"/>
      <c r="AB93" s="13"/>
      <c r="AC93" s="13"/>
      <c r="AD93" s="13"/>
      <c r="AE93" s="20"/>
      <c r="AF93" s="20"/>
      <c r="AG93" s="20"/>
    </row>
    <row r="94" spans="1:33" ht="15.75" customHeight="1" x14ac:dyDescent="0.2">
      <c r="A94" s="13"/>
      <c r="B94" s="13"/>
      <c r="C94" s="24"/>
      <c r="D94" s="15"/>
      <c r="E94" s="15"/>
      <c r="F94" s="14"/>
      <c r="G94" s="14"/>
      <c r="H94" s="14"/>
      <c r="I94" s="15"/>
      <c r="J94" s="15"/>
      <c r="K94" s="15"/>
      <c r="L94" s="15"/>
      <c r="M94" s="16"/>
      <c r="N94" s="15"/>
      <c r="O94" s="15"/>
      <c r="P94" s="15"/>
      <c r="Q94" s="15"/>
      <c r="R94" s="15"/>
      <c r="S94" s="18"/>
      <c r="T94" s="13"/>
      <c r="U94" s="19"/>
      <c r="V94" s="1"/>
      <c r="W94" s="13"/>
      <c r="X94" s="13"/>
      <c r="Y94" s="13"/>
      <c r="Z94" s="13"/>
      <c r="AA94" s="13"/>
      <c r="AB94" s="13"/>
      <c r="AC94" s="13"/>
      <c r="AD94" s="13"/>
      <c r="AE94" s="20"/>
      <c r="AF94" s="20"/>
      <c r="AG94" s="20"/>
    </row>
    <row r="95" spans="1:33" ht="15.75" customHeight="1" x14ac:dyDescent="0.2">
      <c r="A95" s="13"/>
      <c r="B95" s="13"/>
      <c r="C95" s="15"/>
      <c r="D95" s="15"/>
      <c r="E95" s="15"/>
      <c r="F95" s="14"/>
      <c r="G95" s="14"/>
      <c r="H95" s="15"/>
      <c r="I95" s="15"/>
      <c r="J95" s="15"/>
      <c r="K95" s="15"/>
      <c r="L95" s="15"/>
      <c r="M95" s="15"/>
      <c r="N95" s="15"/>
      <c r="O95" s="15"/>
      <c r="P95" s="15"/>
      <c r="Q95" s="22"/>
      <c r="R95" s="22"/>
      <c r="S95" s="18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20"/>
    </row>
    <row r="96" spans="1:33" ht="15.75" customHeight="1" x14ac:dyDescent="0.2">
      <c r="A96" s="13"/>
      <c r="B96" s="13"/>
      <c r="C96" s="15"/>
      <c r="D96" s="15"/>
      <c r="E96" s="15"/>
      <c r="F96" s="14"/>
      <c r="G96" s="14"/>
      <c r="H96" s="15"/>
      <c r="I96" s="15"/>
      <c r="J96" s="15"/>
      <c r="K96" s="15"/>
      <c r="L96" s="15"/>
      <c r="M96" s="15"/>
      <c r="N96" s="15"/>
      <c r="O96" s="15"/>
      <c r="P96" s="15"/>
      <c r="Q96" s="22"/>
      <c r="R96" s="22"/>
      <c r="S96" s="18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20"/>
    </row>
    <row r="97" spans="1:33" ht="15.75" customHeight="1" x14ac:dyDescent="0.2">
      <c r="A97" s="13"/>
      <c r="B97" s="13"/>
      <c r="C97" s="15"/>
      <c r="D97" s="15"/>
      <c r="E97" s="15"/>
      <c r="F97" s="14"/>
      <c r="G97" s="14"/>
      <c r="H97" s="15"/>
      <c r="I97" s="15"/>
      <c r="J97" s="15"/>
      <c r="K97" s="15"/>
      <c r="L97" s="15"/>
      <c r="M97" s="15"/>
      <c r="N97" s="15"/>
      <c r="O97" s="15"/>
      <c r="P97" s="15"/>
      <c r="Q97" s="22"/>
      <c r="R97" s="22"/>
      <c r="S97" s="18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20"/>
    </row>
    <row r="98" spans="1:33" ht="15.75" customHeight="1" x14ac:dyDescent="0.2">
      <c r="A98" s="13"/>
      <c r="B98" s="13"/>
      <c r="C98" s="15"/>
      <c r="D98" s="15"/>
      <c r="E98" s="15"/>
      <c r="F98" s="14"/>
      <c r="G98" s="14"/>
      <c r="H98" s="15"/>
      <c r="I98" s="15"/>
      <c r="J98" s="15"/>
      <c r="K98" s="15"/>
      <c r="L98" s="15"/>
      <c r="M98" s="15"/>
      <c r="N98" s="15"/>
      <c r="O98" s="15"/>
      <c r="P98" s="15"/>
      <c r="Q98" s="22"/>
      <c r="R98" s="22"/>
      <c r="S98" s="18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20"/>
    </row>
    <row r="99" spans="1:33" ht="15.75" customHeight="1" x14ac:dyDescent="0.2">
      <c r="A99" s="13"/>
      <c r="B99" s="13"/>
      <c r="C99" s="15"/>
      <c r="D99" s="15"/>
      <c r="E99" s="15"/>
      <c r="F99" s="14"/>
      <c r="G99" s="14"/>
      <c r="H99" s="15"/>
      <c r="I99" s="15"/>
      <c r="J99" s="15"/>
      <c r="K99" s="15"/>
      <c r="L99" s="15"/>
      <c r="M99" s="15"/>
      <c r="N99" s="15"/>
      <c r="O99" s="15"/>
      <c r="P99" s="15"/>
      <c r="Q99" s="22"/>
      <c r="R99" s="22"/>
      <c r="S99" s="18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20"/>
    </row>
    <row r="100" spans="1:33" ht="15.75" customHeight="1" x14ac:dyDescent="0.2">
      <c r="A100" s="13"/>
      <c r="B100" s="13"/>
      <c r="C100" s="15"/>
      <c r="D100" s="15"/>
      <c r="E100" s="15"/>
      <c r="F100" s="14"/>
      <c r="G100" s="14"/>
      <c r="H100" s="15"/>
      <c r="I100" s="15"/>
      <c r="J100" s="15"/>
      <c r="K100" s="15"/>
      <c r="L100" s="15"/>
      <c r="M100" s="15"/>
      <c r="N100" s="15"/>
      <c r="O100" s="15"/>
      <c r="P100" s="15"/>
      <c r="Q100" s="22"/>
      <c r="R100" s="22"/>
      <c r="S100" s="18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20"/>
    </row>
    <row r="101" spans="1:33" ht="15.75" customHeight="1" x14ac:dyDescent="0.2">
      <c r="A101" s="13"/>
      <c r="B101" s="13"/>
      <c r="C101" s="15"/>
      <c r="D101" s="15"/>
      <c r="E101" s="15"/>
      <c r="F101" s="14"/>
      <c r="G101" s="14"/>
      <c r="H101" s="15"/>
      <c r="I101" s="15"/>
      <c r="J101" s="15"/>
      <c r="K101" s="15"/>
      <c r="L101" s="15"/>
      <c r="M101" s="15"/>
      <c r="N101" s="15"/>
      <c r="O101" s="15"/>
      <c r="P101" s="15"/>
      <c r="Q101" s="22"/>
      <c r="R101" s="22"/>
      <c r="S101" s="18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20"/>
    </row>
    <row r="102" spans="1:33" ht="15.75" customHeight="1" x14ac:dyDescent="0.2">
      <c r="A102" s="13"/>
      <c r="B102" s="13"/>
      <c r="C102" s="15"/>
      <c r="D102" s="15"/>
      <c r="E102" s="15"/>
      <c r="F102" s="14"/>
      <c r="G102" s="14"/>
      <c r="H102" s="15"/>
      <c r="I102" s="15"/>
      <c r="J102" s="15"/>
      <c r="K102" s="15"/>
      <c r="L102" s="15"/>
      <c r="M102" s="15"/>
      <c r="N102" s="15"/>
      <c r="O102" s="15"/>
      <c r="P102" s="15"/>
      <c r="Q102" s="22"/>
      <c r="R102" s="22"/>
      <c r="S102" s="18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20"/>
    </row>
    <row r="103" spans="1:33" ht="15.75" customHeight="1" x14ac:dyDescent="0.2">
      <c r="A103" s="13"/>
      <c r="B103" s="13"/>
      <c r="C103" s="15"/>
      <c r="D103" s="15"/>
      <c r="E103" s="15"/>
      <c r="F103" s="14"/>
      <c r="G103" s="14"/>
      <c r="H103" s="15"/>
      <c r="I103" s="15"/>
      <c r="J103" s="15"/>
      <c r="K103" s="15"/>
      <c r="L103" s="15"/>
      <c r="M103" s="15"/>
      <c r="N103" s="15"/>
      <c r="O103" s="15"/>
      <c r="P103" s="15"/>
      <c r="Q103" s="22"/>
      <c r="R103" s="22"/>
      <c r="S103" s="18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20"/>
    </row>
    <row r="104" spans="1:33" ht="15.75" customHeight="1" x14ac:dyDescent="0.2">
      <c r="A104" s="13"/>
      <c r="B104" s="13"/>
      <c r="C104" s="15"/>
      <c r="D104" s="15"/>
      <c r="E104" s="15"/>
      <c r="F104" s="14"/>
      <c r="G104" s="14"/>
      <c r="H104" s="15"/>
      <c r="I104" s="15"/>
      <c r="J104" s="15"/>
      <c r="K104" s="15"/>
      <c r="L104" s="15"/>
      <c r="M104" s="15"/>
      <c r="N104" s="15"/>
      <c r="O104" s="15"/>
      <c r="P104" s="15"/>
      <c r="Q104" s="22"/>
      <c r="R104" s="22"/>
      <c r="S104" s="18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20"/>
    </row>
    <row r="105" spans="1:33" ht="15.75" customHeight="1" x14ac:dyDescent="0.2">
      <c r="A105" s="13"/>
      <c r="B105" s="13"/>
      <c r="C105" s="15"/>
      <c r="D105" s="15"/>
      <c r="E105" s="15"/>
      <c r="F105" s="14"/>
      <c r="G105" s="14"/>
      <c r="H105" s="15"/>
      <c r="I105" s="15"/>
      <c r="J105" s="15"/>
      <c r="K105" s="15"/>
      <c r="L105" s="15"/>
      <c r="M105" s="15"/>
      <c r="N105" s="15"/>
      <c r="O105" s="15"/>
      <c r="P105" s="15"/>
      <c r="Q105" s="22"/>
      <c r="R105" s="22"/>
      <c r="S105" s="18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20"/>
    </row>
    <row r="106" spans="1:33" ht="15.75" customHeight="1" x14ac:dyDescent="0.2">
      <c r="A106" s="13"/>
      <c r="B106" s="13"/>
      <c r="C106" s="15"/>
      <c r="D106" s="15"/>
      <c r="E106" s="15"/>
      <c r="F106" s="14"/>
      <c r="G106" s="14"/>
      <c r="H106" s="15"/>
      <c r="I106" s="15"/>
      <c r="J106" s="15"/>
      <c r="K106" s="15"/>
      <c r="L106" s="15"/>
      <c r="M106" s="15"/>
      <c r="N106" s="15"/>
      <c r="O106" s="15"/>
      <c r="P106" s="15"/>
      <c r="Q106" s="22"/>
      <c r="R106" s="22"/>
      <c r="S106" s="18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20"/>
    </row>
    <row r="107" spans="1:33" ht="15.75" customHeight="1" x14ac:dyDescent="0.2">
      <c r="A107" s="13"/>
      <c r="B107" s="13"/>
      <c r="C107" s="15"/>
      <c r="D107" s="15"/>
      <c r="E107" s="15"/>
      <c r="F107" s="14"/>
      <c r="G107" s="14"/>
      <c r="H107" s="15"/>
      <c r="I107" s="15"/>
      <c r="J107" s="15"/>
      <c r="K107" s="15"/>
      <c r="L107" s="15"/>
      <c r="M107" s="15"/>
      <c r="N107" s="15"/>
      <c r="O107" s="15"/>
      <c r="P107" s="15"/>
      <c r="Q107" s="22"/>
      <c r="R107" s="22"/>
      <c r="S107" s="18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20"/>
    </row>
    <row r="108" spans="1:33" ht="15.75" customHeight="1" x14ac:dyDescent="0.2">
      <c r="A108" s="13"/>
      <c r="B108" s="13"/>
      <c r="C108" s="15"/>
      <c r="D108" s="15"/>
      <c r="E108" s="15"/>
      <c r="F108" s="14"/>
      <c r="G108" s="14"/>
      <c r="H108" s="15"/>
      <c r="I108" s="15"/>
      <c r="J108" s="15"/>
      <c r="K108" s="15"/>
      <c r="L108" s="15"/>
      <c r="M108" s="15"/>
      <c r="N108" s="15"/>
      <c r="O108" s="15"/>
      <c r="P108" s="15"/>
      <c r="Q108" s="22"/>
      <c r="R108" s="22"/>
      <c r="S108" s="18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20"/>
    </row>
    <row r="109" spans="1:33" ht="15.75" customHeight="1" x14ac:dyDescent="0.2">
      <c r="A109" s="13"/>
      <c r="B109" s="13"/>
      <c r="C109" s="15"/>
      <c r="D109" s="15"/>
      <c r="E109" s="15"/>
      <c r="F109" s="14"/>
      <c r="G109" s="14"/>
      <c r="H109" s="15"/>
      <c r="I109" s="15"/>
      <c r="J109" s="15"/>
      <c r="K109" s="15"/>
      <c r="L109" s="15"/>
      <c r="M109" s="15"/>
      <c r="N109" s="15"/>
      <c r="O109" s="15"/>
      <c r="P109" s="15"/>
      <c r="Q109" s="22"/>
      <c r="R109" s="22"/>
      <c r="S109" s="18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20"/>
    </row>
    <row r="110" spans="1:33" ht="15.75" customHeight="1" x14ac:dyDescent="0.2">
      <c r="A110" s="13"/>
      <c r="B110" s="13"/>
      <c r="C110" s="15"/>
      <c r="D110" s="15"/>
      <c r="E110" s="15"/>
      <c r="F110" s="14"/>
      <c r="G110" s="14"/>
      <c r="H110" s="15"/>
      <c r="I110" s="15"/>
      <c r="J110" s="15"/>
      <c r="K110" s="15"/>
      <c r="L110" s="15"/>
      <c r="M110" s="15"/>
      <c r="N110" s="15"/>
      <c r="O110" s="15"/>
      <c r="P110" s="15"/>
      <c r="Q110" s="22"/>
      <c r="R110" s="22"/>
      <c r="S110" s="18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20"/>
    </row>
    <row r="111" spans="1:33" ht="15.75" customHeight="1" x14ac:dyDescent="0.2">
      <c r="A111" s="13"/>
      <c r="B111" s="13"/>
      <c r="C111" s="15"/>
      <c r="D111" s="15"/>
      <c r="E111" s="15"/>
      <c r="F111" s="14"/>
      <c r="G111" s="14"/>
      <c r="H111" s="15"/>
      <c r="I111" s="15"/>
      <c r="J111" s="15"/>
      <c r="K111" s="15"/>
      <c r="L111" s="15"/>
      <c r="M111" s="15"/>
      <c r="N111" s="15"/>
      <c r="O111" s="15"/>
      <c r="P111" s="15"/>
      <c r="Q111" s="22"/>
      <c r="R111" s="22"/>
      <c r="S111" s="18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20"/>
    </row>
    <row r="112" spans="1:33" ht="15.75" customHeight="1" x14ac:dyDescent="0.2">
      <c r="A112" s="13"/>
      <c r="B112" s="13"/>
      <c r="C112" s="15"/>
      <c r="D112" s="15"/>
      <c r="E112" s="15"/>
      <c r="F112" s="14"/>
      <c r="G112" s="14"/>
      <c r="H112" s="15"/>
      <c r="I112" s="15"/>
      <c r="J112" s="15"/>
      <c r="K112" s="15"/>
      <c r="L112" s="15"/>
      <c r="M112" s="15"/>
      <c r="N112" s="15"/>
      <c r="O112" s="15"/>
      <c r="P112" s="15"/>
      <c r="Q112" s="22"/>
      <c r="R112" s="22"/>
      <c r="S112" s="18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20"/>
    </row>
    <row r="113" spans="1:33" ht="15.75" customHeight="1" x14ac:dyDescent="0.2">
      <c r="A113" s="13"/>
      <c r="B113" s="13"/>
      <c r="C113" s="15"/>
      <c r="D113" s="15"/>
      <c r="E113" s="15"/>
      <c r="F113" s="14"/>
      <c r="G113" s="14"/>
      <c r="H113" s="15"/>
      <c r="I113" s="15"/>
      <c r="J113" s="15"/>
      <c r="K113" s="15"/>
      <c r="L113" s="15"/>
      <c r="M113" s="15"/>
      <c r="N113" s="15"/>
      <c r="O113" s="15"/>
      <c r="P113" s="15"/>
      <c r="Q113" s="22"/>
      <c r="R113" s="22"/>
      <c r="S113" s="18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20"/>
    </row>
    <row r="114" spans="1:33" ht="15.75" customHeight="1" x14ac:dyDescent="0.2">
      <c r="A114" s="13"/>
      <c r="B114" s="13"/>
      <c r="C114" s="22"/>
      <c r="D114" s="15"/>
      <c r="E114" s="15"/>
      <c r="F114" s="14"/>
      <c r="G114" s="14"/>
      <c r="H114" s="15"/>
      <c r="I114" s="15"/>
      <c r="J114" s="22"/>
      <c r="K114" s="22"/>
      <c r="L114" s="15"/>
      <c r="M114" s="15"/>
      <c r="N114" s="15"/>
      <c r="O114" s="15"/>
      <c r="P114" s="22"/>
      <c r="Q114" s="22"/>
      <c r="R114" s="22"/>
      <c r="S114" s="18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20"/>
    </row>
    <row r="115" spans="1:33" ht="15.75" customHeight="1" x14ac:dyDescent="0.2">
      <c r="A115" s="13"/>
      <c r="B115" s="13"/>
      <c r="C115" s="22"/>
      <c r="D115" s="15"/>
      <c r="E115" s="15"/>
      <c r="F115" s="14"/>
      <c r="G115" s="14"/>
      <c r="H115" s="15"/>
      <c r="I115" s="15"/>
      <c r="J115" s="22"/>
      <c r="K115" s="22"/>
      <c r="L115" s="15"/>
      <c r="M115" s="15"/>
      <c r="N115" s="15"/>
      <c r="O115" s="15"/>
      <c r="P115" s="22"/>
      <c r="Q115" s="22"/>
      <c r="R115" s="22"/>
      <c r="S115" s="18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20"/>
    </row>
    <row r="116" spans="1:33" ht="15.75" customHeight="1" x14ac:dyDescent="0.2">
      <c r="A116" s="13"/>
      <c r="B116" s="13"/>
      <c r="C116" s="22"/>
      <c r="D116" s="15"/>
      <c r="E116" s="15"/>
      <c r="F116" s="14"/>
      <c r="G116" s="14"/>
      <c r="H116" s="15"/>
      <c r="I116" s="15"/>
      <c r="J116" s="22"/>
      <c r="K116" s="22"/>
      <c r="L116" s="15"/>
      <c r="M116" s="15"/>
      <c r="N116" s="15"/>
      <c r="O116" s="15"/>
      <c r="P116" s="22"/>
      <c r="Q116" s="22"/>
      <c r="R116" s="22"/>
      <c r="S116" s="18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20"/>
    </row>
    <row r="117" spans="1:33" ht="15.75" customHeight="1" x14ac:dyDescent="0.2">
      <c r="A117" s="13"/>
      <c r="B117" s="13"/>
      <c r="C117" s="22"/>
      <c r="D117" s="15"/>
      <c r="E117" s="15"/>
      <c r="F117" s="14"/>
      <c r="G117" s="14"/>
      <c r="H117" s="15"/>
      <c r="I117" s="15"/>
      <c r="J117" s="22"/>
      <c r="K117" s="22"/>
      <c r="L117" s="15"/>
      <c r="M117" s="15"/>
      <c r="N117" s="15"/>
      <c r="O117" s="15"/>
      <c r="P117" s="22"/>
      <c r="Q117" s="22"/>
      <c r="R117" s="22"/>
      <c r="S117" s="18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20"/>
    </row>
    <row r="118" spans="1:33" ht="15.75" customHeight="1" x14ac:dyDescent="0.2">
      <c r="A118" s="13"/>
      <c r="B118" s="13"/>
      <c r="C118" s="22"/>
      <c r="D118" s="15"/>
      <c r="E118" s="15"/>
      <c r="F118" s="14"/>
      <c r="G118" s="14"/>
      <c r="H118" s="15"/>
      <c r="I118" s="15"/>
      <c r="J118" s="22"/>
      <c r="K118" s="22"/>
      <c r="L118" s="15"/>
      <c r="M118" s="15"/>
      <c r="N118" s="15"/>
      <c r="O118" s="15"/>
      <c r="P118" s="22"/>
      <c r="Q118" s="22"/>
      <c r="R118" s="22"/>
      <c r="S118" s="18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20"/>
    </row>
    <row r="119" spans="1:33" ht="15.75" customHeight="1" x14ac:dyDescent="0.2">
      <c r="A119" s="13"/>
      <c r="B119" s="13"/>
      <c r="C119" s="22"/>
      <c r="D119" s="15"/>
      <c r="E119" s="15"/>
      <c r="F119" s="14"/>
      <c r="G119" s="14"/>
      <c r="H119" s="15"/>
      <c r="I119" s="15"/>
      <c r="J119" s="22"/>
      <c r="K119" s="22"/>
      <c r="L119" s="15"/>
      <c r="M119" s="15"/>
      <c r="N119" s="15"/>
      <c r="O119" s="15"/>
      <c r="P119" s="22"/>
      <c r="Q119" s="22"/>
      <c r="R119" s="22"/>
      <c r="S119" s="18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20"/>
    </row>
    <row r="120" spans="1:33" ht="15.75" customHeight="1" x14ac:dyDescent="0.2">
      <c r="A120" s="13"/>
      <c r="B120" s="13"/>
      <c r="C120" s="22"/>
      <c r="D120" s="15"/>
      <c r="E120" s="15"/>
      <c r="F120" s="14"/>
      <c r="G120" s="14"/>
      <c r="H120" s="15"/>
      <c r="I120" s="15"/>
      <c r="J120" s="22"/>
      <c r="K120" s="22"/>
      <c r="L120" s="15"/>
      <c r="M120" s="15"/>
      <c r="N120" s="15"/>
      <c r="O120" s="15"/>
      <c r="P120" s="22"/>
      <c r="Q120" s="22"/>
      <c r="R120" s="22"/>
      <c r="S120" s="18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20"/>
    </row>
    <row r="121" spans="1:33" ht="15.75" customHeight="1" x14ac:dyDescent="0.2">
      <c r="A121" s="13"/>
      <c r="B121" s="13"/>
      <c r="C121" s="22"/>
      <c r="D121" s="15"/>
      <c r="E121" s="15"/>
      <c r="F121" s="14"/>
      <c r="G121" s="14"/>
      <c r="H121" s="15"/>
      <c r="I121" s="15"/>
      <c r="J121" s="22"/>
      <c r="K121" s="22"/>
      <c r="L121" s="15"/>
      <c r="M121" s="15"/>
      <c r="N121" s="15"/>
      <c r="O121" s="15"/>
      <c r="P121" s="22"/>
      <c r="Q121" s="22"/>
      <c r="R121" s="22"/>
      <c r="S121" s="18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20"/>
    </row>
    <row r="122" spans="1:33" ht="15.75" customHeight="1" x14ac:dyDescent="0.2">
      <c r="A122" s="13"/>
      <c r="B122" s="13"/>
      <c r="C122" s="22"/>
      <c r="D122" s="15"/>
      <c r="E122" s="15"/>
      <c r="F122" s="14"/>
      <c r="G122" s="14"/>
      <c r="H122" s="15"/>
      <c r="I122" s="15"/>
      <c r="J122" s="22"/>
      <c r="K122" s="22"/>
      <c r="L122" s="15"/>
      <c r="M122" s="15"/>
      <c r="N122" s="15"/>
      <c r="O122" s="15"/>
      <c r="P122" s="22"/>
      <c r="Q122" s="22"/>
      <c r="R122" s="22"/>
      <c r="S122" s="18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20"/>
    </row>
    <row r="123" spans="1:33" ht="15.75" customHeight="1" x14ac:dyDescent="0.2">
      <c r="A123" s="13"/>
      <c r="B123" s="13"/>
      <c r="C123" s="22"/>
      <c r="D123" s="15"/>
      <c r="E123" s="15"/>
      <c r="F123" s="14"/>
      <c r="G123" s="14"/>
      <c r="H123" s="15"/>
      <c r="I123" s="15"/>
      <c r="J123" s="22"/>
      <c r="K123" s="22"/>
      <c r="L123" s="15"/>
      <c r="M123" s="15"/>
      <c r="N123" s="15"/>
      <c r="O123" s="15"/>
      <c r="P123" s="22"/>
      <c r="Q123" s="22"/>
      <c r="R123" s="22"/>
      <c r="S123" s="18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20"/>
    </row>
    <row r="124" spans="1:33" ht="15.75" customHeight="1" x14ac:dyDescent="0.2">
      <c r="A124" s="13"/>
      <c r="B124" s="13"/>
      <c r="C124" s="22"/>
      <c r="D124" s="15"/>
      <c r="E124" s="15"/>
      <c r="F124" s="14"/>
      <c r="G124" s="14"/>
      <c r="H124" s="15"/>
      <c r="I124" s="15"/>
      <c r="J124" s="22"/>
      <c r="K124" s="22"/>
      <c r="L124" s="15"/>
      <c r="M124" s="15"/>
      <c r="N124" s="15"/>
      <c r="O124" s="15"/>
      <c r="P124" s="22"/>
      <c r="Q124" s="22"/>
      <c r="R124" s="22"/>
      <c r="S124" s="18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20"/>
    </row>
    <row r="125" spans="1:33" ht="15.75" customHeight="1" x14ac:dyDescent="0.2">
      <c r="A125" s="13"/>
      <c r="B125" s="13"/>
      <c r="C125" s="22"/>
      <c r="D125" s="15"/>
      <c r="E125" s="15"/>
      <c r="F125" s="14"/>
      <c r="G125" s="14"/>
      <c r="H125" s="15"/>
      <c r="I125" s="15"/>
      <c r="J125" s="22"/>
      <c r="K125" s="22"/>
      <c r="L125" s="15"/>
      <c r="M125" s="15"/>
      <c r="N125" s="15"/>
      <c r="O125" s="15"/>
      <c r="P125" s="22"/>
      <c r="Q125" s="22"/>
      <c r="R125" s="22"/>
      <c r="S125" s="18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20"/>
    </row>
    <row r="126" spans="1:33" ht="15.75" customHeight="1" x14ac:dyDescent="0.2">
      <c r="A126" s="13"/>
      <c r="B126" s="13"/>
      <c r="C126" s="22"/>
      <c r="D126" s="15"/>
      <c r="E126" s="15"/>
      <c r="F126" s="14"/>
      <c r="G126" s="14"/>
      <c r="H126" s="15"/>
      <c r="I126" s="15"/>
      <c r="J126" s="22"/>
      <c r="K126" s="22"/>
      <c r="L126" s="15"/>
      <c r="M126" s="15"/>
      <c r="N126" s="15"/>
      <c r="O126" s="15"/>
      <c r="P126" s="22"/>
      <c r="Q126" s="22"/>
      <c r="R126" s="22"/>
      <c r="S126" s="18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20"/>
    </row>
    <row r="127" spans="1:33" ht="15.75" customHeight="1" x14ac:dyDescent="0.2">
      <c r="A127" s="13"/>
      <c r="B127" s="13"/>
      <c r="C127" s="22"/>
      <c r="D127" s="15"/>
      <c r="E127" s="15"/>
      <c r="F127" s="14"/>
      <c r="G127" s="14"/>
      <c r="H127" s="15"/>
      <c r="I127" s="15"/>
      <c r="J127" s="22"/>
      <c r="K127" s="22"/>
      <c r="L127" s="15"/>
      <c r="M127" s="15"/>
      <c r="N127" s="15"/>
      <c r="O127" s="15"/>
      <c r="P127" s="22"/>
      <c r="Q127" s="22"/>
      <c r="R127" s="22"/>
      <c r="S127" s="18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20"/>
    </row>
    <row r="128" spans="1:33" ht="15.75" customHeight="1" x14ac:dyDescent="0.2">
      <c r="A128" s="13"/>
      <c r="B128" s="13"/>
      <c r="C128" s="22"/>
      <c r="D128" s="15"/>
      <c r="E128" s="15"/>
      <c r="F128" s="14"/>
      <c r="G128" s="14"/>
      <c r="H128" s="15"/>
      <c r="I128" s="15"/>
      <c r="J128" s="22"/>
      <c r="K128" s="22"/>
      <c r="L128" s="15"/>
      <c r="M128" s="15"/>
      <c r="N128" s="15"/>
      <c r="O128" s="15"/>
      <c r="P128" s="22"/>
      <c r="Q128" s="22"/>
      <c r="R128" s="22"/>
      <c r="S128" s="18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20"/>
    </row>
    <row r="129" spans="1:33" ht="15.75" customHeight="1" x14ac:dyDescent="0.2">
      <c r="A129" s="13"/>
      <c r="B129" s="13"/>
      <c r="C129" s="22"/>
      <c r="D129" s="15"/>
      <c r="E129" s="15"/>
      <c r="F129" s="14"/>
      <c r="G129" s="14"/>
      <c r="H129" s="15"/>
      <c r="I129" s="15"/>
      <c r="J129" s="22"/>
      <c r="K129" s="22"/>
      <c r="L129" s="15"/>
      <c r="M129" s="15"/>
      <c r="N129" s="15"/>
      <c r="O129" s="15"/>
      <c r="P129" s="22"/>
      <c r="Q129" s="22"/>
      <c r="R129" s="22"/>
      <c r="S129" s="18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20"/>
    </row>
    <row r="130" spans="1:33" ht="15.75" customHeight="1" x14ac:dyDescent="0.2">
      <c r="A130" s="13"/>
      <c r="B130" s="13"/>
      <c r="C130" s="22"/>
      <c r="D130" s="15"/>
      <c r="E130" s="15"/>
      <c r="F130" s="14"/>
      <c r="G130" s="14"/>
      <c r="H130" s="15"/>
      <c r="I130" s="15"/>
      <c r="J130" s="22"/>
      <c r="K130" s="22"/>
      <c r="L130" s="15"/>
      <c r="M130" s="15"/>
      <c r="N130" s="15"/>
      <c r="O130" s="15"/>
      <c r="P130" s="22"/>
      <c r="Q130" s="22"/>
      <c r="R130" s="22"/>
      <c r="S130" s="18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20"/>
    </row>
    <row r="131" spans="1:33" ht="15.75" customHeight="1" x14ac:dyDescent="0.2">
      <c r="A131" s="13"/>
      <c r="B131" s="13"/>
      <c r="C131" s="22"/>
      <c r="D131" s="15"/>
      <c r="E131" s="15"/>
      <c r="F131" s="14"/>
      <c r="G131" s="14"/>
      <c r="H131" s="15"/>
      <c r="I131" s="15"/>
      <c r="J131" s="22"/>
      <c r="K131" s="22"/>
      <c r="L131" s="15"/>
      <c r="M131" s="15"/>
      <c r="N131" s="15"/>
      <c r="O131" s="15"/>
      <c r="P131" s="22"/>
      <c r="Q131" s="22"/>
      <c r="R131" s="22"/>
      <c r="S131" s="18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20"/>
    </row>
    <row r="132" spans="1:33" ht="15.75" customHeight="1" x14ac:dyDescent="0.2">
      <c r="A132" s="13"/>
      <c r="B132" s="13"/>
      <c r="C132" s="22"/>
      <c r="D132" s="15"/>
      <c r="E132" s="15"/>
      <c r="F132" s="14"/>
      <c r="G132" s="14"/>
      <c r="H132" s="15"/>
      <c r="I132" s="15"/>
      <c r="J132" s="22"/>
      <c r="K132" s="22"/>
      <c r="L132" s="15"/>
      <c r="M132" s="15"/>
      <c r="N132" s="15"/>
      <c r="O132" s="15"/>
      <c r="P132" s="22"/>
      <c r="Q132" s="22"/>
      <c r="R132" s="22"/>
      <c r="S132" s="18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20"/>
    </row>
    <row r="133" spans="1:33" ht="15.75" customHeight="1" x14ac:dyDescent="0.2">
      <c r="A133" s="13"/>
      <c r="B133" s="13"/>
      <c r="C133" s="22"/>
      <c r="D133" s="15"/>
      <c r="E133" s="15"/>
      <c r="F133" s="14"/>
      <c r="G133" s="14"/>
      <c r="H133" s="15"/>
      <c r="I133" s="15"/>
      <c r="J133" s="22"/>
      <c r="K133" s="22"/>
      <c r="L133" s="15"/>
      <c r="M133" s="15"/>
      <c r="N133" s="15"/>
      <c r="O133" s="15"/>
      <c r="P133" s="22"/>
      <c r="Q133" s="22"/>
      <c r="R133" s="22"/>
      <c r="S133" s="18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20"/>
    </row>
    <row r="134" spans="1:33" ht="15.75" customHeight="1" x14ac:dyDescent="0.2">
      <c r="A134" s="13"/>
      <c r="B134" s="13"/>
      <c r="C134" s="22"/>
      <c r="D134" s="15"/>
      <c r="E134" s="15"/>
      <c r="F134" s="14"/>
      <c r="G134" s="14"/>
      <c r="H134" s="15"/>
      <c r="I134" s="15"/>
      <c r="J134" s="22"/>
      <c r="K134" s="22"/>
      <c r="L134" s="15"/>
      <c r="M134" s="15"/>
      <c r="N134" s="15"/>
      <c r="O134" s="15"/>
      <c r="P134" s="22"/>
      <c r="Q134" s="22"/>
      <c r="R134" s="22"/>
      <c r="S134" s="18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20"/>
    </row>
    <row r="135" spans="1:33" ht="15.75" customHeight="1" x14ac:dyDescent="0.2">
      <c r="A135" s="13"/>
      <c r="B135" s="13"/>
      <c r="C135" s="22"/>
      <c r="D135" s="15"/>
      <c r="E135" s="15"/>
      <c r="F135" s="14"/>
      <c r="G135" s="14"/>
      <c r="H135" s="15"/>
      <c r="I135" s="15"/>
      <c r="J135" s="22"/>
      <c r="K135" s="22"/>
      <c r="L135" s="15"/>
      <c r="M135" s="15"/>
      <c r="N135" s="15"/>
      <c r="O135" s="15"/>
      <c r="P135" s="22"/>
      <c r="Q135" s="22"/>
      <c r="R135" s="22"/>
      <c r="S135" s="18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20"/>
    </row>
    <row r="136" spans="1:33" ht="15.75" customHeight="1" x14ac:dyDescent="0.2">
      <c r="A136" s="13"/>
      <c r="B136" s="13"/>
      <c r="C136" s="22"/>
      <c r="D136" s="15"/>
      <c r="E136" s="15"/>
      <c r="F136" s="14"/>
      <c r="G136" s="14"/>
      <c r="H136" s="15"/>
      <c r="I136" s="15"/>
      <c r="J136" s="22"/>
      <c r="K136" s="22"/>
      <c r="L136" s="15"/>
      <c r="M136" s="15"/>
      <c r="N136" s="15"/>
      <c r="O136" s="15"/>
      <c r="P136" s="22"/>
      <c r="Q136" s="22"/>
      <c r="R136" s="22"/>
      <c r="S136" s="18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20"/>
    </row>
    <row r="137" spans="1:33" ht="15.75" customHeight="1" x14ac:dyDescent="0.2">
      <c r="A137" s="13"/>
      <c r="B137" s="13"/>
      <c r="C137" s="22"/>
      <c r="D137" s="15"/>
      <c r="E137" s="15"/>
      <c r="F137" s="14"/>
      <c r="G137" s="14"/>
      <c r="H137" s="15"/>
      <c r="I137" s="15"/>
      <c r="J137" s="22"/>
      <c r="K137" s="22"/>
      <c r="L137" s="15"/>
      <c r="M137" s="15"/>
      <c r="N137" s="15"/>
      <c r="O137" s="15"/>
      <c r="P137" s="22"/>
      <c r="Q137" s="22"/>
      <c r="R137" s="22"/>
      <c r="S137" s="18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20"/>
    </row>
    <row r="138" spans="1:33" ht="15.75" customHeight="1" x14ac:dyDescent="0.2">
      <c r="A138" s="13"/>
      <c r="B138" s="13"/>
      <c r="C138" s="22"/>
      <c r="D138" s="15"/>
      <c r="E138" s="15"/>
      <c r="F138" s="14"/>
      <c r="G138" s="14"/>
      <c r="H138" s="15"/>
      <c r="I138" s="15"/>
      <c r="J138" s="22"/>
      <c r="K138" s="22"/>
      <c r="L138" s="15"/>
      <c r="M138" s="15"/>
      <c r="N138" s="15"/>
      <c r="O138" s="15"/>
      <c r="P138" s="22"/>
      <c r="Q138" s="22"/>
      <c r="R138" s="22"/>
      <c r="S138" s="18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20"/>
    </row>
    <row r="139" spans="1:33" ht="15.75" customHeight="1" x14ac:dyDescent="0.2">
      <c r="A139" s="13"/>
      <c r="B139" s="13"/>
      <c r="C139" s="22"/>
      <c r="D139" s="15"/>
      <c r="E139" s="15"/>
      <c r="F139" s="14"/>
      <c r="G139" s="14"/>
      <c r="H139" s="15"/>
      <c r="I139" s="15"/>
      <c r="J139" s="22"/>
      <c r="K139" s="22"/>
      <c r="L139" s="15"/>
      <c r="M139" s="15"/>
      <c r="N139" s="15"/>
      <c r="O139" s="15"/>
      <c r="P139" s="22"/>
      <c r="Q139" s="22"/>
      <c r="R139" s="22"/>
      <c r="S139" s="18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20"/>
    </row>
    <row r="140" spans="1:33" ht="15.75" customHeight="1" x14ac:dyDescent="0.2">
      <c r="A140" s="13"/>
      <c r="B140" s="13"/>
      <c r="C140" s="22"/>
      <c r="D140" s="15"/>
      <c r="E140" s="15"/>
      <c r="F140" s="14"/>
      <c r="G140" s="14"/>
      <c r="H140" s="15"/>
      <c r="I140" s="15"/>
      <c r="J140" s="22"/>
      <c r="K140" s="22"/>
      <c r="L140" s="15"/>
      <c r="M140" s="15"/>
      <c r="N140" s="15"/>
      <c r="O140" s="15"/>
      <c r="P140" s="22"/>
      <c r="Q140" s="22"/>
      <c r="R140" s="22"/>
      <c r="S140" s="18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20"/>
    </row>
    <row r="141" spans="1:33" ht="15.75" customHeight="1" x14ac:dyDescent="0.2">
      <c r="A141" s="13"/>
      <c r="B141" s="13"/>
      <c r="C141" s="22"/>
      <c r="D141" s="15"/>
      <c r="E141" s="15"/>
      <c r="F141" s="14"/>
      <c r="G141" s="14"/>
      <c r="H141" s="15"/>
      <c r="I141" s="15"/>
      <c r="J141" s="22"/>
      <c r="K141" s="22"/>
      <c r="L141" s="15"/>
      <c r="M141" s="15"/>
      <c r="N141" s="15"/>
      <c r="O141" s="15"/>
      <c r="P141" s="22"/>
      <c r="Q141" s="22"/>
      <c r="R141" s="22"/>
      <c r="S141" s="18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20"/>
    </row>
    <row r="142" spans="1:33" ht="15.75" customHeight="1" x14ac:dyDescent="0.2">
      <c r="A142" s="13"/>
      <c r="B142" s="13"/>
      <c r="C142" s="22"/>
      <c r="D142" s="15"/>
      <c r="E142" s="15"/>
      <c r="F142" s="14"/>
      <c r="G142" s="14"/>
      <c r="H142" s="15"/>
      <c r="I142" s="15"/>
      <c r="J142" s="22"/>
      <c r="K142" s="22"/>
      <c r="L142" s="15"/>
      <c r="M142" s="15"/>
      <c r="N142" s="15"/>
      <c r="O142" s="15"/>
      <c r="P142" s="22"/>
      <c r="Q142" s="22"/>
      <c r="R142" s="22"/>
      <c r="S142" s="18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20"/>
    </row>
    <row r="143" spans="1:33" ht="15.75" customHeight="1" x14ac:dyDescent="0.2">
      <c r="A143" s="13"/>
      <c r="B143" s="13"/>
      <c r="C143" s="22"/>
      <c r="D143" s="15"/>
      <c r="E143" s="15"/>
      <c r="F143" s="14"/>
      <c r="G143" s="14"/>
      <c r="H143" s="15"/>
      <c r="I143" s="15"/>
      <c r="J143" s="22"/>
      <c r="K143" s="22"/>
      <c r="L143" s="15"/>
      <c r="M143" s="15"/>
      <c r="N143" s="15"/>
      <c r="O143" s="15"/>
      <c r="P143" s="22"/>
      <c r="Q143" s="22"/>
      <c r="R143" s="22"/>
      <c r="S143" s="18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20"/>
    </row>
    <row r="144" spans="1:33" ht="15.75" customHeight="1" x14ac:dyDescent="0.2">
      <c r="A144" s="13"/>
      <c r="B144" s="13"/>
      <c r="C144" s="22"/>
      <c r="D144" s="15"/>
      <c r="E144" s="15"/>
      <c r="F144" s="14"/>
      <c r="G144" s="14"/>
      <c r="H144" s="15"/>
      <c r="I144" s="15"/>
      <c r="J144" s="22"/>
      <c r="K144" s="22"/>
      <c r="L144" s="15"/>
      <c r="M144" s="15"/>
      <c r="N144" s="15"/>
      <c r="O144" s="15"/>
      <c r="P144" s="22"/>
      <c r="Q144" s="22"/>
      <c r="R144" s="22"/>
      <c r="S144" s="18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20"/>
    </row>
    <row r="145" spans="1:33" ht="15.75" customHeight="1" x14ac:dyDescent="0.2">
      <c r="A145" s="13"/>
      <c r="B145" s="13"/>
      <c r="C145" s="22"/>
      <c r="D145" s="15"/>
      <c r="E145" s="15"/>
      <c r="F145" s="14"/>
      <c r="G145" s="14"/>
      <c r="H145" s="15"/>
      <c r="I145" s="15"/>
      <c r="J145" s="22"/>
      <c r="K145" s="22"/>
      <c r="L145" s="15"/>
      <c r="M145" s="15"/>
      <c r="N145" s="15"/>
      <c r="O145" s="15"/>
      <c r="P145" s="22"/>
      <c r="Q145" s="22"/>
      <c r="R145" s="22"/>
      <c r="S145" s="18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20"/>
    </row>
    <row r="146" spans="1:33" ht="15.75" customHeight="1" x14ac:dyDescent="0.2">
      <c r="A146" s="13"/>
      <c r="B146" s="13"/>
      <c r="C146" s="22"/>
      <c r="D146" s="15"/>
      <c r="E146" s="15"/>
      <c r="F146" s="14"/>
      <c r="G146" s="14"/>
      <c r="H146" s="15"/>
      <c r="I146" s="15"/>
      <c r="J146" s="22"/>
      <c r="K146" s="22"/>
      <c r="L146" s="15"/>
      <c r="M146" s="15"/>
      <c r="N146" s="15"/>
      <c r="O146" s="15"/>
      <c r="P146" s="22"/>
      <c r="Q146" s="22"/>
      <c r="R146" s="22"/>
      <c r="S146" s="18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20"/>
    </row>
    <row r="147" spans="1:33" ht="15.75" customHeight="1" x14ac:dyDescent="0.2">
      <c r="A147" s="13"/>
      <c r="B147" s="13"/>
      <c r="C147" s="22"/>
      <c r="D147" s="15"/>
      <c r="E147" s="15"/>
      <c r="F147" s="14"/>
      <c r="G147" s="14"/>
      <c r="H147" s="15"/>
      <c r="I147" s="15"/>
      <c r="J147" s="22"/>
      <c r="K147" s="22"/>
      <c r="L147" s="15"/>
      <c r="M147" s="15"/>
      <c r="N147" s="15"/>
      <c r="O147" s="15"/>
      <c r="P147" s="22"/>
      <c r="Q147" s="22"/>
      <c r="R147" s="22"/>
      <c r="S147" s="18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20"/>
    </row>
    <row r="148" spans="1:33" ht="15.75" customHeight="1" x14ac:dyDescent="0.2">
      <c r="A148" s="13"/>
      <c r="B148" s="13"/>
      <c r="C148" s="22"/>
      <c r="D148" s="15"/>
      <c r="E148" s="15"/>
      <c r="F148" s="14"/>
      <c r="G148" s="14"/>
      <c r="H148" s="15"/>
      <c r="I148" s="15"/>
      <c r="J148" s="22"/>
      <c r="K148" s="22"/>
      <c r="L148" s="15"/>
      <c r="M148" s="15"/>
      <c r="N148" s="15"/>
      <c r="O148" s="15"/>
      <c r="P148" s="22"/>
      <c r="Q148" s="22"/>
      <c r="R148" s="22"/>
      <c r="S148" s="18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20"/>
    </row>
    <row r="149" spans="1:33" ht="15.75" customHeight="1" x14ac:dyDescent="0.2">
      <c r="A149" s="13"/>
      <c r="B149" s="13"/>
      <c r="C149" s="22"/>
      <c r="D149" s="15"/>
      <c r="E149" s="15"/>
      <c r="F149" s="14"/>
      <c r="G149" s="14"/>
      <c r="H149" s="15"/>
      <c r="I149" s="15"/>
      <c r="J149" s="22"/>
      <c r="K149" s="22"/>
      <c r="L149" s="15"/>
      <c r="M149" s="15"/>
      <c r="N149" s="15"/>
      <c r="O149" s="15"/>
      <c r="P149" s="22"/>
      <c r="Q149" s="22"/>
      <c r="R149" s="22"/>
      <c r="S149" s="18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20"/>
    </row>
    <row r="150" spans="1:33" ht="15.75" customHeight="1" x14ac:dyDescent="0.2">
      <c r="A150" s="13"/>
      <c r="B150" s="13"/>
      <c r="C150" s="22"/>
      <c r="D150" s="15"/>
      <c r="E150" s="15"/>
      <c r="F150" s="14"/>
      <c r="G150" s="14"/>
      <c r="H150" s="15"/>
      <c r="I150" s="15"/>
      <c r="J150" s="22"/>
      <c r="K150" s="22"/>
      <c r="L150" s="15"/>
      <c r="M150" s="15"/>
      <c r="N150" s="15"/>
      <c r="O150" s="15"/>
      <c r="P150" s="22"/>
      <c r="Q150" s="22"/>
      <c r="R150" s="22"/>
      <c r="S150" s="18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20"/>
    </row>
    <row r="151" spans="1:33" ht="15.75" customHeight="1" x14ac:dyDescent="0.2">
      <c r="A151" s="13"/>
      <c r="B151" s="13"/>
      <c r="C151" s="22"/>
      <c r="D151" s="15"/>
      <c r="E151" s="15"/>
      <c r="F151" s="14"/>
      <c r="G151" s="14"/>
      <c r="H151" s="15"/>
      <c r="I151" s="15"/>
      <c r="J151" s="22"/>
      <c r="K151" s="22"/>
      <c r="L151" s="15"/>
      <c r="M151" s="15"/>
      <c r="N151" s="15"/>
      <c r="O151" s="15"/>
      <c r="P151" s="22"/>
      <c r="Q151" s="22"/>
      <c r="R151" s="22"/>
      <c r="S151" s="18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20"/>
    </row>
    <row r="152" spans="1:33" ht="15.75" customHeight="1" x14ac:dyDescent="0.2">
      <c r="A152" s="13"/>
      <c r="B152" s="13"/>
      <c r="C152" s="22"/>
      <c r="D152" s="15"/>
      <c r="E152" s="15"/>
      <c r="F152" s="14"/>
      <c r="G152" s="14"/>
      <c r="H152" s="15"/>
      <c r="I152" s="15"/>
      <c r="J152" s="22"/>
      <c r="K152" s="22"/>
      <c r="L152" s="15"/>
      <c r="M152" s="15"/>
      <c r="N152" s="15"/>
      <c r="O152" s="15"/>
      <c r="P152" s="22"/>
      <c r="Q152" s="22"/>
      <c r="R152" s="22"/>
      <c r="S152" s="18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20"/>
    </row>
    <row r="153" spans="1:33" ht="15.75" customHeight="1" x14ac:dyDescent="0.2">
      <c r="A153" s="13"/>
      <c r="B153" s="13"/>
      <c r="C153" s="22"/>
      <c r="D153" s="15"/>
      <c r="E153" s="15"/>
      <c r="F153" s="14"/>
      <c r="G153" s="14"/>
      <c r="H153" s="15"/>
      <c r="I153" s="15"/>
      <c r="J153" s="22"/>
      <c r="K153" s="22"/>
      <c r="L153" s="15"/>
      <c r="M153" s="15"/>
      <c r="N153" s="15"/>
      <c r="O153" s="15"/>
      <c r="P153" s="22"/>
      <c r="Q153" s="22"/>
      <c r="R153" s="22"/>
      <c r="S153" s="18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20"/>
    </row>
    <row r="154" spans="1:33" ht="15.75" customHeight="1" x14ac:dyDescent="0.2">
      <c r="A154" s="13"/>
      <c r="B154" s="13"/>
      <c r="C154" s="22"/>
      <c r="D154" s="15"/>
      <c r="E154" s="15"/>
      <c r="F154" s="14"/>
      <c r="G154" s="14"/>
      <c r="H154" s="15"/>
      <c r="I154" s="15"/>
      <c r="J154" s="22"/>
      <c r="K154" s="22"/>
      <c r="L154" s="15"/>
      <c r="M154" s="15"/>
      <c r="N154" s="15"/>
      <c r="O154" s="15"/>
      <c r="P154" s="22"/>
      <c r="Q154" s="22"/>
      <c r="R154" s="22"/>
      <c r="S154" s="18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20"/>
    </row>
    <row r="155" spans="1:33" ht="15.75" customHeight="1" x14ac:dyDescent="0.2">
      <c r="A155" s="13"/>
      <c r="B155" s="13"/>
      <c r="C155" s="22"/>
      <c r="D155" s="15"/>
      <c r="E155" s="15"/>
      <c r="F155" s="14"/>
      <c r="G155" s="14"/>
      <c r="H155" s="15"/>
      <c r="I155" s="15"/>
      <c r="J155" s="22"/>
      <c r="K155" s="22"/>
      <c r="L155" s="15"/>
      <c r="M155" s="15"/>
      <c r="N155" s="15"/>
      <c r="O155" s="15"/>
      <c r="P155" s="22"/>
      <c r="Q155" s="22"/>
      <c r="R155" s="22"/>
      <c r="S155" s="18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20"/>
    </row>
    <row r="156" spans="1:33" ht="15.75" customHeight="1" x14ac:dyDescent="0.2">
      <c r="A156" s="13"/>
      <c r="B156" s="13"/>
      <c r="C156" s="22"/>
      <c r="D156" s="15"/>
      <c r="E156" s="15"/>
      <c r="F156" s="14"/>
      <c r="G156" s="14"/>
      <c r="H156" s="15"/>
      <c r="I156" s="15"/>
      <c r="J156" s="22"/>
      <c r="K156" s="22"/>
      <c r="L156" s="15"/>
      <c r="M156" s="15"/>
      <c r="N156" s="15"/>
      <c r="O156" s="15"/>
      <c r="P156" s="22"/>
      <c r="Q156" s="22"/>
      <c r="R156" s="22"/>
      <c r="S156" s="18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20"/>
    </row>
    <row r="157" spans="1:33" ht="15.75" customHeight="1" x14ac:dyDescent="0.2">
      <c r="A157" s="13"/>
      <c r="B157" s="13"/>
      <c r="C157" s="22"/>
      <c r="D157" s="15"/>
      <c r="E157" s="15"/>
      <c r="F157" s="14"/>
      <c r="G157" s="14"/>
      <c r="H157" s="15"/>
      <c r="I157" s="15"/>
      <c r="J157" s="22"/>
      <c r="K157" s="22"/>
      <c r="L157" s="15"/>
      <c r="M157" s="15"/>
      <c r="N157" s="15"/>
      <c r="O157" s="15"/>
      <c r="P157" s="22"/>
      <c r="Q157" s="22"/>
      <c r="R157" s="22"/>
      <c r="S157" s="18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20"/>
    </row>
    <row r="158" spans="1:33" ht="15.75" customHeight="1" x14ac:dyDescent="0.2">
      <c r="A158" s="13"/>
      <c r="B158" s="13"/>
      <c r="C158" s="22"/>
      <c r="D158" s="15"/>
      <c r="E158" s="15"/>
      <c r="F158" s="14"/>
      <c r="G158" s="14"/>
      <c r="H158" s="15"/>
      <c r="I158" s="15"/>
      <c r="J158" s="22"/>
      <c r="K158" s="22"/>
      <c r="L158" s="15"/>
      <c r="M158" s="15"/>
      <c r="N158" s="15"/>
      <c r="O158" s="15"/>
      <c r="P158" s="22"/>
      <c r="Q158" s="22"/>
      <c r="R158" s="22"/>
      <c r="S158" s="18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20"/>
    </row>
    <row r="159" spans="1:33" ht="15.75" customHeight="1" x14ac:dyDescent="0.2">
      <c r="A159" s="13"/>
      <c r="B159" s="13"/>
      <c r="C159" s="22"/>
      <c r="D159" s="15"/>
      <c r="E159" s="15"/>
      <c r="F159" s="14"/>
      <c r="G159" s="14"/>
      <c r="H159" s="15"/>
      <c r="I159" s="15"/>
      <c r="J159" s="22"/>
      <c r="K159" s="22"/>
      <c r="L159" s="15"/>
      <c r="M159" s="15"/>
      <c r="N159" s="15"/>
      <c r="O159" s="15"/>
      <c r="P159" s="22"/>
      <c r="Q159" s="22"/>
      <c r="R159" s="22"/>
      <c r="S159" s="18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20"/>
    </row>
    <row r="160" spans="1:33" ht="15.75" customHeight="1" x14ac:dyDescent="0.2">
      <c r="A160" s="13"/>
      <c r="B160" s="13"/>
      <c r="C160" s="22"/>
      <c r="D160" s="15"/>
      <c r="E160" s="15"/>
      <c r="F160" s="14"/>
      <c r="G160" s="14"/>
      <c r="H160" s="15"/>
      <c r="I160" s="15"/>
      <c r="J160" s="22"/>
      <c r="K160" s="22"/>
      <c r="L160" s="15"/>
      <c r="M160" s="15"/>
      <c r="N160" s="15"/>
      <c r="O160" s="15"/>
      <c r="P160" s="22"/>
      <c r="Q160" s="22"/>
      <c r="R160" s="22"/>
      <c r="S160" s="18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20"/>
    </row>
    <row r="161" spans="1:33" ht="15.75" customHeight="1" x14ac:dyDescent="0.2">
      <c r="A161" s="13"/>
      <c r="B161" s="13"/>
      <c r="C161" s="22"/>
      <c r="D161" s="15"/>
      <c r="E161" s="15"/>
      <c r="F161" s="14"/>
      <c r="G161" s="14"/>
      <c r="H161" s="15"/>
      <c r="I161" s="15"/>
      <c r="J161" s="22"/>
      <c r="K161" s="22"/>
      <c r="L161" s="15"/>
      <c r="M161" s="15"/>
      <c r="N161" s="15"/>
      <c r="O161" s="15"/>
      <c r="P161" s="22"/>
      <c r="Q161" s="22"/>
      <c r="R161" s="22"/>
      <c r="S161" s="18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20"/>
    </row>
    <row r="162" spans="1:33" ht="15.75" customHeight="1" x14ac:dyDescent="0.2">
      <c r="A162" s="13"/>
      <c r="B162" s="13"/>
      <c r="C162" s="22"/>
      <c r="D162" s="15"/>
      <c r="E162" s="15"/>
      <c r="F162" s="14"/>
      <c r="G162" s="14"/>
      <c r="H162" s="15"/>
      <c r="I162" s="15"/>
      <c r="J162" s="22"/>
      <c r="K162" s="22"/>
      <c r="L162" s="15"/>
      <c r="M162" s="15"/>
      <c r="N162" s="15"/>
      <c r="O162" s="15"/>
      <c r="P162" s="22"/>
      <c r="Q162" s="22"/>
      <c r="R162" s="22"/>
      <c r="S162" s="18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20"/>
    </row>
    <row r="163" spans="1:33" ht="15.75" customHeight="1" x14ac:dyDescent="0.2">
      <c r="A163" s="13"/>
      <c r="B163" s="13"/>
      <c r="C163" s="22"/>
      <c r="D163" s="15"/>
      <c r="E163" s="15"/>
      <c r="F163" s="14"/>
      <c r="G163" s="14"/>
      <c r="H163" s="15"/>
      <c r="I163" s="15"/>
      <c r="J163" s="22"/>
      <c r="K163" s="22"/>
      <c r="L163" s="15"/>
      <c r="M163" s="15"/>
      <c r="N163" s="15"/>
      <c r="O163" s="15"/>
      <c r="P163" s="22"/>
      <c r="Q163" s="22"/>
      <c r="R163" s="22"/>
      <c r="S163" s="18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20"/>
    </row>
    <row r="164" spans="1:33" ht="15.75" customHeight="1" x14ac:dyDescent="0.2">
      <c r="A164" s="13"/>
      <c r="B164" s="13"/>
      <c r="C164" s="22"/>
      <c r="D164" s="15"/>
      <c r="E164" s="15"/>
      <c r="F164" s="14"/>
      <c r="G164" s="14"/>
      <c r="H164" s="15"/>
      <c r="I164" s="15"/>
      <c r="J164" s="22"/>
      <c r="K164" s="22"/>
      <c r="L164" s="15"/>
      <c r="M164" s="15"/>
      <c r="N164" s="15"/>
      <c r="O164" s="15"/>
      <c r="P164" s="22"/>
      <c r="Q164" s="22"/>
      <c r="R164" s="22"/>
      <c r="S164" s="18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20"/>
    </row>
    <row r="165" spans="1:33" ht="15.75" customHeight="1" x14ac:dyDescent="0.2">
      <c r="A165" s="13"/>
      <c r="B165" s="13"/>
      <c r="C165" s="22"/>
      <c r="D165" s="15"/>
      <c r="E165" s="15"/>
      <c r="F165" s="14"/>
      <c r="G165" s="14"/>
      <c r="H165" s="15"/>
      <c r="I165" s="15"/>
      <c r="J165" s="22"/>
      <c r="K165" s="22"/>
      <c r="L165" s="15"/>
      <c r="M165" s="15"/>
      <c r="N165" s="15"/>
      <c r="O165" s="15"/>
      <c r="P165" s="22"/>
      <c r="Q165" s="22"/>
      <c r="R165" s="22"/>
      <c r="S165" s="18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20"/>
    </row>
    <row r="166" spans="1:33" ht="15.75" customHeight="1" x14ac:dyDescent="0.2">
      <c r="A166" s="13"/>
      <c r="B166" s="13"/>
      <c r="C166" s="22"/>
      <c r="D166" s="15"/>
      <c r="E166" s="15"/>
      <c r="F166" s="14"/>
      <c r="G166" s="14"/>
      <c r="H166" s="15"/>
      <c r="I166" s="15"/>
      <c r="J166" s="22"/>
      <c r="K166" s="22"/>
      <c r="L166" s="15"/>
      <c r="M166" s="15"/>
      <c r="N166" s="15"/>
      <c r="O166" s="15"/>
      <c r="P166" s="22"/>
      <c r="Q166" s="22"/>
      <c r="R166" s="22"/>
      <c r="S166" s="18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20"/>
    </row>
    <row r="167" spans="1:33" ht="15.75" customHeight="1" x14ac:dyDescent="0.2">
      <c r="A167" s="13"/>
      <c r="B167" s="13"/>
      <c r="C167" s="22"/>
      <c r="D167" s="15"/>
      <c r="E167" s="15"/>
      <c r="F167" s="14"/>
      <c r="G167" s="14"/>
      <c r="H167" s="15"/>
      <c r="I167" s="15"/>
      <c r="J167" s="22"/>
      <c r="K167" s="22"/>
      <c r="L167" s="15"/>
      <c r="M167" s="15"/>
      <c r="N167" s="15"/>
      <c r="O167" s="15"/>
      <c r="P167" s="22"/>
      <c r="Q167" s="22"/>
      <c r="R167" s="22"/>
      <c r="S167" s="18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20"/>
    </row>
    <row r="168" spans="1:33" ht="15.75" customHeight="1" x14ac:dyDescent="0.2">
      <c r="A168" s="13"/>
      <c r="B168" s="13"/>
      <c r="C168" s="22"/>
      <c r="D168" s="15"/>
      <c r="E168" s="15"/>
      <c r="F168" s="14"/>
      <c r="G168" s="14"/>
      <c r="H168" s="15"/>
      <c r="I168" s="15"/>
      <c r="J168" s="22"/>
      <c r="K168" s="22"/>
      <c r="L168" s="15"/>
      <c r="M168" s="15"/>
      <c r="N168" s="15"/>
      <c r="O168" s="15"/>
      <c r="P168" s="22"/>
      <c r="Q168" s="22"/>
      <c r="R168" s="22"/>
      <c r="S168" s="18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20"/>
    </row>
    <row r="169" spans="1:33" ht="15.75" customHeight="1" x14ac:dyDescent="0.2">
      <c r="A169" s="13"/>
      <c r="B169" s="13"/>
      <c r="C169" s="22"/>
      <c r="D169" s="15"/>
      <c r="E169" s="15"/>
      <c r="F169" s="14"/>
      <c r="G169" s="14"/>
      <c r="H169" s="15"/>
      <c r="I169" s="15"/>
      <c r="J169" s="22"/>
      <c r="K169" s="22"/>
      <c r="L169" s="15"/>
      <c r="M169" s="15"/>
      <c r="N169" s="15"/>
      <c r="O169" s="15"/>
      <c r="P169" s="22"/>
      <c r="Q169" s="22"/>
      <c r="R169" s="22"/>
      <c r="S169" s="18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20"/>
    </row>
    <row r="170" spans="1:33" ht="15.75" customHeight="1" x14ac:dyDescent="0.2">
      <c r="A170" s="13"/>
      <c r="B170" s="13"/>
      <c r="C170" s="22"/>
      <c r="D170" s="15"/>
      <c r="E170" s="15"/>
      <c r="F170" s="14"/>
      <c r="G170" s="14"/>
      <c r="H170" s="15"/>
      <c r="I170" s="15"/>
      <c r="J170" s="22"/>
      <c r="K170" s="22"/>
      <c r="L170" s="15"/>
      <c r="M170" s="15"/>
      <c r="N170" s="15"/>
      <c r="O170" s="15"/>
      <c r="P170" s="22"/>
      <c r="Q170" s="22"/>
      <c r="R170" s="22"/>
      <c r="S170" s="18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20"/>
    </row>
    <row r="171" spans="1:33" ht="15.75" customHeight="1" x14ac:dyDescent="0.2">
      <c r="A171" s="13"/>
      <c r="B171" s="13"/>
      <c r="C171" s="22"/>
      <c r="D171" s="15"/>
      <c r="E171" s="15"/>
      <c r="F171" s="14"/>
      <c r="G171" s="14"/>
      <c r="H171" s="15"/>
      <c r="I171" s="15"/>
      <c r="J171" s="22"/>
      <c r="K171" s="22"/>
      <c r="L171" s="15"/>
      <c r="M171" s="15"/>
      <c r="N171" s="15"/>
      <c r="O171" s="15"/>
      <c r="P171" s="22"/>
      <c r="Q171" s="22"/>
      <c r="R171" s="22"/>
      <c r="S171" s="18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20"/>
    </row>
    <row r="172" spans="1:33" ht="15.75" customHeight="1" x14ac:dyDescent="0.2">
      <c r="A172" s="13"/>
      <c r="B172" s="13"/>
      <c r="C172" s="22"/>
      <c r="D172" s="15"/>
      <c r="E172" s="15"/>
      <c r="F172" s="14"/>
      <c r="G172" s="14"/>
      <c r="H172" s="15"/>
      <c r="I172" s="15"/>
      <c r="J172" s="22"/>
      <c r="K172" s="22"/>
      <c r="L172" s="15"/>
      <c r="M172" s="15"/>
      <c r="N172" s="15"/>
      <c r="O172" s="15"/>
      <c r="P172" s="22"/>
      <c r="Q172" s="22"/>
      <c r="R172" s="22"/>
      <c r="S172" s="18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20"/>
    </row>
    <row r="173" spans="1:33" ht="15.75" customHeight="1" x14ac:dyDescent="0.2">
      <c r="A173" s="13"/>
      <c r="B173" s="13"/>
      <c r="C173" s="22"/>
      <c r="D173" s="15"/>
      <c r="E173" s="15"/>
      <c r="F173" s="14"/>
      <c r="G173" s="14"/>
      <c r="H173" s="15"/>
      <c r="I173" s="15"/>
      <c r="J173" s="22"/>
      <c r="K173" s="22"/>
      <c r="L173" s="15"/>
      <c r="M173" s="15"/>
      <c r="N173" s="15"/>
      <c r="O173" s="15"/>
      <c r="P173" s="22"/>
      <c r="Q173" s="22"/>
      <c r="R173" s="22"/>
      <c r="S173" s="18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20"/>
    </row>
    <row r="174" spans="1:33" ht="15.75" customHeight="1" x14ac:dyDescent="0.2">
      <c r="A174" s="13"/>
      <c r="B174" s="13"/>
      <c r="C174" s="22"/>
      <c r="D174" s="15"/>
      <c r="E174" s="15"/>
      <c r="F174" s="14"/>
      <c r="G174" s="14"/>
      <c r="H174" s="15"/>
      <c r="I174" s="15"/>
      <c r="J174" s="22"/>
      <c r="K174" s="22"/>
      <c r="L174" s="15"/>
      <c r="M174" s="15"/>
      <c r="N174" s="15"/>
      <c r="O174" s="15"/>
      <c r="P174" s="22"/>
      <c r="Q174" s="22"/>
      <c r="R174" s="22"/>
      <c r="S174" s="18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20"/>
    </row>
    <row r="175" spans="1:33" ht="15.75" customHeight="1" x14ac:dyDescent="0.2">
      <c r="A175" s="13"/>
      <c r="B175" s="13"/>
      <c r="C175" s="22"/>
      <c r="D175" s="15"/>
      <c r="E175" s="15"/>
      <c r="F175" s="14"/>
      <c r="G175" s="14"/>
      <c r="H175" s="15"/>
      <c r="I175" s="15"/>
      <c r="J175" s="22"/>
      <c r="K175" s="22"/>
      <c r="L175" s="15"/>
      <c r="M175" s="15"/>
      <c r="N175" s="15"/>
      <c r="O175" s="15"/>
      <c r="P175" s="22"/>
      <c r="Q175" s="22"/>
      <c r="R175" s="22"/>
      <c r="S175" s="18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20"/>
    </row>
    <row r="176" spans="1:33" ht="15.75" customHeight="1" x14ac:dyDescent="0.2">
      <c r="A176" s="13"/>
      <c r="B176" s="13"/>
      <c r="C176" s="22"/>
      <c r="D176" s="15"/>
      <c r="E176" s="15"/>
      <c r="F176" s="14"/>
      <c r="G176" s="14"/>
      <c r="H176" s="15"/>
      <c r="I176" s="15"/>
      <c r="J176" s="22"/>
      <c r="K176" s="22"/>
      <c r="L176" s="15"/>
      <c r="M176" s="15"/>
      <c r="N176" s="15"/>
      <c r="O176" s="15"/>
      <c r="P176" s="22"/>
      <c r="Q176" s="22"/>
      <c r="R176" s="22"/>
      <c r="S176" s="18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20"/>
    </row>
    <row r="177" spans="1:33" ht="15.75" customHeight="1" x14ac:dyDescent="0.2">
      <c r="A177" s="13"/>
      <c r="B177" s="13"/>
      <c r="C177" s="22"/>
      <c r="D177" s="15"/>
      <c r="E177" s="15"/>
      <c r="F177" s="14"/>
      <c r="G177" s="14"/>
      <c r="H177" s="15"/>
      <c r="I177" s="15"/>
      <c r="J177" s="22"/>
      <c r="K177" s="22"/>
      <c r="L177" s="15"/>
      <c r="M177" s="15"/>
      <c r="N177" s="15"/>
      <c r="O177" s="15"/>
      <c r="P177" s="22"/>
      <c r="Q177" s="22"/>
      <c r="R177" s="22"/>
      <c r="S177" s="18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20"/>
    </row>
    <row r="178" spans="1:33" ht="15.75" customHeight="1" x14ac:dyDescent="0.2">
      <c r="A178" s="13"/>
      <c r="B178" s="13"/>
      <c r="C178" s="22"/>
      <c r="D178" s="15"/>
      <c r="E178" s="15"/>
      <c r="F178" s="14"/>
      <c r="G178" s="14"/>
      <c r="H178" s="15"/>
      <c r="I178" s="15"/>
      <c r="J178" s="22"/>
      <c r="K178" s="22"/>
      <c r="L178" s="15"/>
      <c r="M178" s="15"/>
      <c r="N178" s="15"/>
      <c r="O178" s="15"/>
      <c r="P178" s="22"/>
      <c r="Q178" s="22"/>
      <c r="R178" s="22"/>
      <c r="S178" s="18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20"/>
    </row>
    <row r="179" spans="1:33" ht="15.75" customHeight="1" x14ac:dyDescent="0.2">
      <c r="A179" s="13"/>
      <c r="B179" s="13"/>
      <c r="C179" s="22"/>
      <c r="D179" s="15"/>
      <c r="E179" s="15"/>
      <c r="F179" s="14"/>
      <c r="G179" s="14"/>
      <c r="H179" s="15"/>
      <c r="I179" s="15"/>
      <c r="J179" s="22"/>
      <c r="K179" s="22"/>
      <c r="L179" s="15"/>
      <c r="M179" s="15"/>
      <c r="N179" s="15"/>
      <c r="O179" s="15"/>
      <c r="P179" s="22"/>
      <c r="Q179" s="22"/>
      <c r="R179" s="22"/>
      <c r="S179" s="18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20"/>
    </row>
    <row r="180" spans="1:33" ht="15.75" customHeight="1" x14ac:dyDescent="0.2">
      <c r="A180" s="13"/>
      <c r="B180" s="13"/>
      <c r="C180" s="22"/>
      <c r="D180" s="15"/>
      <c r="E180" s="15"/>
      <c r="F180" s="14"/>
      <c r="G180" s="14"/>
      <c r="H180" s="15"/>
      <c r="I180" s="15"/>
      <c r="J180" s="22"/>
      <c r="K180" s="22"/>
      <c r="L180" s="15"/>
      <c r="M180" s="15"/>
      <c r="N180" s="15"/>
      <c r="O180" s="15"/>
      <c r="P180" s="22"/>
      <c r="Q180" s="22"/>
      <c r="R180" s="22"/>
      <c r="S180" s="18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20"/>
    </row>
    <row r="181" spans="1:33" ht="15.75" customHeight="1" x14ac:dyDescent="0.2">
      <c r="A181" s="13"/>
      <c r="B181" s="13"/>
      <c r="C181" s="22"/>
      <c r="D181" s="15"/>
      <c r="E181" s="15"/>
      <c r="F181" s="14"/>
      <c r="G181" s="14"/>
      <c r="H181" s="15"/>
      <c r="I181" s="15"/>
      <c r="J181" s="22"/>
      <c r="K181" s="22"/>
      <c r="L181" s="15"/>
      <c r="M181" s="15"/>
      <c r="N181" s="15"/>
      <c r="O181" s="15"/>
      <c r="P181" s="22"/>
      <c r="Q181" s="22"/>
      <c r="R181" s="22"/>
      <c r="S181" s="18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20"/>
    </row>
    <row r="182" spans="1:33" ht="15.75" customHeight="1" x14ac:dyDescent="0.2">
      <c r="A182" s="13"/>
      <c r="B182" s="13"/>
      <c r="C182" s="22"/>
      <c r="D182" s="15"/>
      <c r="E182" s="15"/>
      <c r="F182" s="14"/>
      <c r="G182" s="14"/>
      <c r="H182" s="15"/>
      <c r="I182" s="15"/>
      <c r="J182" s="22"/>
      <c r="K182" s="22"/>
      <c r="L182" s="15"/>
      <c r="M182" s="15"/>
      <c r="N182" s="15"/>
      <c r="O182" s="15"/>
      <c r="P182" s="22"/>
      <c r="Q182" s="22"/>
      <c r="R182" s="22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20"/>
    </row>
    <row r="183" spans="1:33" ht="15.75" customHeight="1" x14ac:dyDescent="0.2">
      <c r="A183" s="13"/>
      <c r="B183" s="13"/>
      <c r="C183" s="22"/>
      <c r="D183" s="15"/>
      <c r="E183" s="15"/>
      <c r="F183" s="14"/>
      <c r="G183" s="14"/>
      <c r="H183" s="15"/>
      <c r="I183" s="15"/>
      <c r="J183" s="22"/>
      <c r="K183" s="22"/>
      <c r="L183" s="15"/>
      <c r="M183" s="15"/>
      <c r="N183" s="15"/>
      <c r="O183" s="15"/>
      <c r="P183" s="22"/>
      <c r="Q183" s="22"/>
      <c r="R183" s="22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20"/>
    </row>
    <row r="184" spans="1:33" ht="15.75" customHeight="1" x14ac:dyDescent="0.2">
      <c r="A184" s="13"/>
      <c r="B184" s="13"/>
      <c r="C184" s="22"/>
      <c r="D184" s="15"/>
      <c r="E184" s="15"/>
      <c r="F184" s="14"/>
      <c r="G184" s="14"/>
      <c r="H184" s="15"/>
      <c r="I184" s="15"/>
      <c r="J184" s="22"/>
      <c r="K184" s="22"/>
      <c r="L184" s="15"/>
      <c r="M184" s="15"/>
      <c r="N184" s="15"/>
      <c r="O184" s="15"/>
      <c r="P184" s="22"/>
      <c r="Q184" s="22"/>
      <c r="R184" s="22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20"/>
    </row>
    <row r="185" spans="1:33" ht="15.75" customHeight="1" x14ac:dyDescent="0.2">
      <c r="A185" s="13"/>
      <c r="B185" s="13"/>
      <c r="C185" s="22"/>
      <c r="D185" s="15"/>
      <c r="E185" s="15"/>
      <c r="F185" s="14"/>
      <c r="G185" s="14"/>
      <c r="H185" s="15"/>
      <c r="I185" s="15"/>
      <c r="J185" s="22"/>
      <c r="K185" s="22"/>
      <c r="L185" s="15"/>
      <c r="M185" s="15"/>
      <c r="N185" s="15"/>
      <c r="O185" s="15"/>
      <c r="P185" s="22"/>
      <c r="Q185" s="22"/>
      <c r="R185" s="22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20"/>
    </row>
    <row r="186" spans="1:33" ht="15.75" customHeight="1" x14ac:dyDescent="0.2">
      <c r="A186" s="13"/>
      <c r="B186" s="13"/>
      <c r="C186" s="22"/>
      <c r="D186" s="15"/>
      <c r="E186" s="15"/>
      <c r="F186" s="14"/>
      <c r="G186" s="14"/>
      <c r="H186" s="15"/>
      <c r="I186" s="15"/>
      <c r="J186" s="22"/>
      <c r="K186" s="22"/>
      <c r="L186" s="15"/>
      <c r="M186" s="15"/>
      <c r="N186" s="15"/>
      <c r="O186" s="15"/>
      <c r="P186" s="22"/>
      <c r="Q186" s="22"/>
      <c r="R186" s="22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20"/>
    </row>
    <row r="187" spans="1:33" ht="15.75" customHeight="1" x14ac:dyDescent="0.2">
      <c r="A187" s="13"/>
      <c r="B187" s="13"/>
      <c r="C187" s="22"/>
      <c r="D187" s="15"/>
      <c r="E187" s="15"/>
      <c r="F187" s="14"/>
      <c r="G187" s="14"/>
      <c r="H187" s="15"/>
      <c r="I187" s="15"/>
      <c r="J187" s="22"/>
      <c r="K187" s="22"/>
      <c r="L187" s="15"/>
      <c r="M187" s="15"/>
      <c r="N187" s="15"/>
      <c r="O187" s="15"/>
      <c r="P187" s="22"/>
      <c r="Q187" s="22"/>
      <c r="R187" s="22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20"/>
    </row>
    <row r="188" spans="1:33" ht="15.75" customHeight="1" x14ac:dyDescent="0.2">
      <c r="A188" s="13"/>
      <c r="B188" s="13"/>
      <c r="C188" s="22"/>
      <c r="D188" s="15"/>
      <c r="E188" s="15"/>
      <c r="F188" s="14"/>
      <c r="G188" s="14"/>
      <c r="H188" s="15"/>
      <c r="I188" s="15"/>
      <c r="J188" s="22"/>
      <c r="K188" s="22"/>
      <c r="L188" s="15"/>
      <c r="M188" s="15"/>
      <c r="N188" s="15"/>
      <c r="O188" s="15"/>
      <c r="P188" s="22"/>
      <c r="Q188" s="22"/>
      <c r="R188" s="22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20"/>
    </row>
    <row r="189" spans="1:33" ht="15.75" customHeight="1" x14ac:dyDescent="0.2">
      <c r="A189" s="13"/>
      <c r="B189" s="13"/>
      <c r="C189" s="22"/>
      <c r="D189" s="15"/>
      <c r="E189" s="15"/>
      <c r="F189" s="14"/>
      <c r="G189" s="14"/>
      <c r="H189" s="15"/>
      <c r="I189" s="15"/>
      <c r="J189" s="22"/>
      <c r="K189" s="22"/>
      <c r="L189" s="15"/>
      <c r="M189" s="15"/>
      <c r="N189" s="15"/>
      <c r="O189" s="15"/>
      <c r="P189" s="22"/>
      <c r="Q189" s="22"/>
      <c r="R189" s="22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20"/>
    </row>
    <row r="190" spans="1:33" ht="15.75" customHeight="1" x14ac:dyDescent="0.2">
      <c r="A190" s="13"/>
      <c r="B190" s="13"/>
      <c r="C190" s="22"/>
      <c r="D190" s="15"/>
      <c r="E190" s="15"/>
      <c r="F190" s="14"/>
      <c r="G190" s="14"/>
      <c r="H190" s="15"/>
      <c r="I190" s="15"/>
      <c r="J190" s="22"/>
      <c r="K190" s="22"/>
      <c r="L190" s="15"/>
      <c r="M190" s="15"/>
      <c r="N190" s="15"/>
      <c r="O190" s="15"/>
      <c r="P190" s="22"/>
      <c r="Q190" s="22"/>
      <c r="R190" s="22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20"/>
    </row>
    <row r="191" spans="1:33" ht="15.75" customHeight="1" x14ac:dyDescent="0.2">
      <c r="A191" s="13"/>
      <c r="B191" s="13"/>
      <c r="C191" s="22"/>
      <c r="D191" s="15"/>
      <c r="E191" s="15"/>
      <c r="F191" s="14"/>
      <c r="G191" s="14"/>
      <c r="H191" s="15"/>
      <c r="I191" s="15"/>
      <c r="J191" s="22"/>
      <c r="K191" s="22"/>
      <c r="L191" s="15"/>
      <c r="M191" s="15"/>
      <c r="N191" s="15"/>
      <c r="O191" s="15"/>
      <c r="P191" s="22"/>
      <c r="Q191" s="22"/>
      <c r="R191" s="22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20"/>
    </row>
    <row r="192" spans="1:33" ht="15.75" customHeight="1" x14ac:dyDescent="0.2">
      <c r="A192" s="13"/>
      <c r="B192" s="13"/>
      <c r="C192" s="22"/>
      <c r="D192" s="15"/>
      <c r="E192" s="15"/>
      <c r="F192" s="14"/>
      <c r="G192" s="14"/>
      <c r="H192" s="15"/>
      <c r="I192" s="15"/>
      <c r="J192" s="22"/>
      <c r="K192" s="22"/>
      <c r="L192" s="15"/>
      <c r="M192" s="15"/>
      <c r="N192" s="15"/>
      <c r="O192" s="15"/>
      <c r="P192" s="22"/>
      <c r="Q192" s="22"/>
      <c r="R192" s="22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20"/>
    </row>
    <row r="193" spans="1:33" ht="15.75" customHeight="1" x14ac:dyDescent="0.2">
      <c r="A193" s="13"/>
      <c r="B193" s="13"/>
      <c r="C193" s="22"/>
      <c r="D193" s="15"/>
      <c r="E193" s="15"/>
      <c r="F193" s="14"/>
      <c r="G193" s="14"/>
      <c r="H193" s="15"/>
      <c r="I193" s="15"/>
      <c r="J193" s="22"/>
      <c r="K193" s="22"/>
      <c r="L193" s="15"/>
      <c r="M193" s="15"/>
      <c r="N193" s="15"/>
      <c r="O193" s="15"/>
      <c r="P193" s="22"/>
      <c r="Q193" s="22"/>
      <c r="R193" s="22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20"/>
    </row>
    <row r="194" spans="1:33" ht="15.75" customHeight="1" x14ac:dyDescent="0.2">
      <c r="A194" s="13"/>
      <c r="B194" s="13"/>
      <c r="C194" s="22"/>
      <c r="D194" s="15"/>
      <c r="E194" s="15"/>
      <c r="F194" s="14"/>
      <c r="G194" s="14"/>
      <c r="H194" s="15"/>
      <c r="I194" s="15"/>
      <c r="J194" s="22"/>
      <c r="K194" s="22"/>
      <c r="L194" s="15"/>
      <c r="M194" s="15"/>
      <c r="N194" s="15"/>
      <c r="O194" s="15"/>
      <c r="P194" s="22"/>
      <c r="Q194" s="22"/>
      <c r="R194" s="22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20"/>
    </row>
    <row r="195" spans="1:33" ht="15.75" customHeight="1" x14ac:dyDescent="0.2">
      <c r="C195" s="22"/>
      <c r="D195" s="15"/>
      <c r="E195" s="15"/>
      <c r="F195" s="14"/>
      <c r="G195" s="14"/>
      <c r="H195" s="15"/>
      <c r="I195" s="15"/>
      <c r="J195" s="22"/>
      <c r="K195" s="22"/>
      <c r="L195" s="15"/>
      <c r="M195" s="15"/>
      <c r="N195" s="15"/>
      <c r="O195" s="15"/>
      <c r="P195" s="22"/>
      <c r="Q195" s="22"/>
      <c r="R195" s="22"/>
      <c r="AG195" s="20"/>
    </row>
    <row r="196" spans="1:33" ht="15.75" customHeight="1" x14ac:dyDescent="0.2">
      <c r="C196" s="22"/>
      <c r="D196" s="15"/>
      <c r="E196" s="15"/>
      <c r="F196" s="14"/>
      <c r="G196" s="14"/>
      <c r="H196" s="15"/>
      <c r="I196" s="15"/>
      <c r="J196" s="22"/>
      <c r="K196" s="22"/>
      <c r="L196" s="15"/>
      <c r="M196" s="15"/>
      <c r="N196" s="15"/>
      <c r="O196" s="15"/>
      <c r="P196" s="22"/>
      <c r="Q196" s="22"/>
      <c r="R196" s="22"/>
      <c r="AG196" s="20"/>
    </row>
    <row r="197" spans="1:33" ht="15.75" customHeight="1" x14ac:dyDescent="0.2">
      <c r="C197" s="22"/>
      <c r="D197" s="22"/>
      <c r="E197" s="22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</row>
    <row r="198" spans="1:33" ht="15.75" customHeight="1" x14ac:dyDescent="0.2">
      <c r="C198" s="22"/>
      <c r="D198" s="22"/>
      <c r="E198" s="22"/>
      <c r="F198" s="22"/>
      <c r="G198" s="22"/>
      <c r="H198" s="22"/>
      <c r="I198" s="22"/>
      <c r="J198" s="22"/>
      <c r="K198" s="22"/>
      <c r="L198" s="22"/>
      <c r="M198" s="22"/>
      <c r="N198" s="22"/>
      <c r="O198" s="22"/>
      <c r="P198" s="22"/>
      <c r="Q198" s="22"/>
      <c r="R198" s="22"/>
    </row>
    <row r="199" spans="1:33" ht="15.75" customHeight="1" x14ac:dyDescent="0.2">
      <c r="C199" s="22"/>
      <c r="D199" s="22"/>
      <c r="E199" s="22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</row>
    <row r="200" spans="1:33" ht="15.75" customHeight="1" x14ac:dyDescent="0.2">
      <c r="C200" s="22"/>
      <c r="D200" s="22"/>
      <c r="E200" s="22"/>
      <c r="F200" s="22"/>
      <c r="G200" s="22"/>
      <c r="H200" s="22"/>
      <c r="I200" s="22"/>
      <c r="J200" s="22"/>
      <c r="K200" s="22"/>
      <c r="L200" s="22"/>
      <c r="M200" s="22"/>
      <c r="N200" s="22"/>
      <c r="O200" s="22"/>
      <c r="P200" s="22"/>
      <c r="Q200" s="22"/>
      <c r="R200" s="22"/>
    </row>
    <row r="201" spans="1:33" ht="15.75" customHeight="1" x14ac:dyDescent="0.2">
      <c r="C201" s="22"/>
      <c r="D201" s="22"/>
      <c r="E201" s="22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</row>
    <row r="202" spans="1:33" ht="15.75" customHeight="1" x14ac:dyDescent="0.2">
      <c r="C202" s="22"/>
      <c r="D202" s="22"/>
      <c r="E202" s="22"/>
      <c r="F202" s="22"/>
      <c r="G202" s="22"/>
      <c r="H202" s="22"/>
      <c r="I202" s="22"/>
      <c r="J202" s="22"/>
      <c r="K202" s="22"/>
      <c r="L202" s="22"/>
      <c r="M202" s="22"/>
      <c r="N202" s="22"/>
      <c r="O202" s="22"/>
      <c r="P202" s="22"/>
      <c r="Q202" s="22"/>
      <c r="R202" s="22"/>
    </row>
    <row r="203" spans="1:33" ht="15.75" customHeight="1" x14ac:dyDescent="0.2">
      <c r="C203" s="22"/>
      <c r="D203" s="22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</row>
    <row r="204" spans="1:33" ht="15.75" customHeight="1" x14ac:dyDescent="0.2">
      <c r="C204" s="22"/>
      <c r="D204" s="22"/>
      <c r="E204" s="22"/>
      <c r="F204" s="22"/>
      <c r="G204" s="22"/>
      <c r="H204" s="22"/>
      <c r="I204" s="22"/>
      <c r="J204" s="22"/>
      <c r="K204" s="22"/>
      <c r="L204" s="22"/>
      <c r="M204" s="22"/>
      <c r="N204" s="22"/>
      <c r="O204" s="22"/>
      <c r="P204" s="22"/>
      <c r="Q204" s="22"/>
      <c r="R204" s="22"/>
    </row>
    <row r="205" spans="1:33" ht="15.75" customHeight="1" x14ac:dyDescent="0.2">
      <c r="C205" s="22"/>
      <c r="D205" s="22"/>
      <c r="E205" s="22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</row>
    <row r="206" spans="1:33" ht="15.75" customHeight="1" x14ac:dyDescent="0.2">
      <c r="C206" s="22"/>
      <c r="D206" s="22"/>
      <c r="E206" s="22"/>
      <c r="F206" s="22"/>
      <c r="G206" s="22"/>
      <c r="H206" s="22"/>
      <c r="I206" s="22"/>
      <c r="J206" s="22"/>
      <c r="K206" s="22"/>
      <c r="L206" s="22"/>
      <c r="M206" s="22"/>
      <c r="N206" s="22"/>
      <c r="O206" s="22"/>
      <c r="P206" s="22"/>
      <c r="Q206" s="22"/>
      <c r="R206" s="22"/>
    </row>
    <row r="207" spans="1:33" ht="15.75" customHeight="1" x14ac:dyDescent="0.2">
      <c r="C207" s="22"/>
      <c r="D207" s="22"/>
      <c r="E207" s="22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</row>
    <row r="208" spans="1:33" ht="15.75" customHeight="1" x14ac:dyDescent="0.2">
      <c r="C208" s="22"/>
      <c r="D208" s="22"/>
      <c r="E208" s="22"/>
      <c r="F208" s="22"/>
      <c r="G208" s="22"/>
      <c r="H208" s="22"/>
      <c r="I208" s="22"/>
      <c r="J208" s="22"/>
      <c r="K208" s="22"/>
      <c r="L208" s="22"/>
      <c r="M208" s="22"/>
      <c r="N208" s="22"/>
      <c r="O208" s="22"/>
      <c r="P208" s="22"/>
      <c r="Q208" s="22"/>
      <c r="R208" s="22"/>
    </row>
    <row r="209" spans="3:18" ht="15.75" customHeight="1" x14ac:dyDescent="0.2">
      <c r="C209" s="22"/>
      <c r="D209" s="22"/>
      <c r="E209" s="22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</row>
    <row r="210" spans="3:18" ht="15.75" customHeight="1" x14ac:dyDescent="0.2">
      <c r="C210" s="22"/>
      <c r="D210" s="22"/>
      <c r="E210" s="22"/>
      <c r="F210" s="22"/>
      <c r="G210" s="22"/>
      <c r="H210" s="22"/>
      <c r="I210" s="22"/>
      <c r="J210" s="22"/>
      <c r="K210" s="22"/>
      <c r="L210" s="22"/>
      <c r="M210" s="22"/>
      <c r="N210" s="22"/>
      <c r="O210" s="22"/>
      <c r="P210" s="22"/>
      <c r="Q210" s="22"/>
      <c r="R210" s="22"/>
    </row>
    <row r="211" spans="3:18" ht="15.75" customHeight="1" x14ac:dyDescent="0.2">
      <c r="C211" s="22"/>
      <c r="D211" s="22"/>
      <c r="E211" s="22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</row>
    <row r="212" spans="3:18" ht="15.75" customHeight="1" x14ac:dyDescent="0.2">
      <c r="C212" s="22"/>
      <c r="D212" s="22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  <c r="R212" s="22"/>
    </row>
    <row r="213" spans="3:18" ht="15.75" customHeight="1" x14ac:dyDescent="0.2">
      <c r="C213" s="22"/>
      <c r="D213" s="22"/>
      <c r="E213" s="22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</row>
    <row r="214" spans="3:18" ht="15.75" customHeight="1" x14ac:dyDescent="0.2">
      <c r="C214" s="22"/>
      <c r="D214" s="22"/>
      <c r="E214" s="22"/>
      <c r="F214" s="22"/>
      <c r="G214" s="22"/>
      <c r="H214" s="22"/>
      <c r="I214" s="22"/>
      <c r="J214" s="22"/>
      <c r="K214" s="22"/>
      <c r="L214" s="22"/>
      <c r="M214" s="22"/>
      <c r="N214" s="22"/>
      <c r="O214" s="22"/>
      <c r="P214" s="22"/>
      <c r="Q214" s="22"/>
      <c r="R214" s="22"/>
    </row>
    <row r="215" spans="3:18" ht="15.75" customHeight="1" x14ac:dyDescent="0.2">
      <c r="C215" s="22"/>
      <c r="D215" s="22"/>
      <c r="E215" s="22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</row>
    <row r="216" spans="3:18" ht="15.75" customHeight="1" x14ac:dyDescent="0.2">
      <c r="C216" s="22"/>
      <c r="D216" s="22"/>
      <c r="E216" s="22"/>
      <c r="F216" s="22"/>
      <c r="G216" s="22"/>
      <c r="H216" s="22"/>
      <c r="I216" s="22"/>
      <c r="J216" s="22"/>
      <c r="K216" s="22"/>
      <c r="L216" s="22"/>
      <c r="M216" s="22"/>
      <c r="N216" s="22"/>
      <c r="O216" s="22"/>
      <c r="P216" s="22"/>
      <c r="Q216" s="22"/>
      <c r="R216" s="22"/>
    </row>
    <row r="217" spans="3:18" ht="15.75" customHeight="1" x14ac:dyDescent="0.2">
      <c r="C217" s="22"/>
      <c r="D217" s="22"/>
      <c r="E217" s="22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</row>
    <row r="218" spans="3:18" ht="15.75" customHeight="1" x14ac:dyDescent="0.2">
      <c r="C218" s="22"/>
      <c r="D218" s="22"/>
      <c r="E218" s="22"/>
      <c r="F218" s="22"/>
      <c r="G218" s="22"/>
      <c r="H218" s="22"/>
      <c r="I218" s="22"/>
      <c r="J218" s="22"/>
      <c r="K218" s="22"/>
      <c r="L218" s="22"/>
      <c r="M218" s="22"/>
      <c r="N218" s="22"/>
      <c r="O218" s="22"/>
      <c r="P218" s="22"/>
      <c r="Q218" s="22"/>
      <c r="R218" s="22"/>
    </row>
    <row r="219" spans="3:18" ht="15.75" customHeight="1" x14ac:dyDescent="0.2">
      <c r="C219" s="22"/>
      <c r="D219" s="22"/>
      <c r="E219" s="22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</row>
    <row r="220" spans="3:18" ht="15.75" customHeight="1" x14ac:dyDescent="0.2">
      <c r="C220" s="22"/>
      <c r="D220" s="22"/>
      <c r="E220" s="22"/>
      <c r="F220" s="22"/>
      <c r="G220" s="22"/>
      <c r="H220" s="22"/>
      <c r="I220" s="22"/>
      <c r="J220" s="22"/>
      <c r="K220" s="22"/>
      <c r="L220" s="22"/>
      <c r="M220" s="22"/>
      <c r="N220" s="22"/>
      <c r="O220" s="22"/>
      <c r="P220" s="22"/>
      <c r="Q220" s="22"/>
      <c r="R220" s="22"/>
    </row>
    <row r="221" spans="3:18" ht="15.75" customHeight="1" x14ac:dyDescent="0.15"/>
    <row r="222" spans="3:18" ht="15.75" customHeight="1" x14ac:dyDescent="0.15"/>
    <row r="223" spans="3:18" ht="15.75" customHeight="1" x14ac:dyDescent="0.15"/>
    <row r="224" spans="3:18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AG1000"/>
  <sheetViews>
    <sheetView tabSelected="1" workbookViewId="0">
      <pane xSplit="2" ySplit="3" topLeftCell="C4" activePane="bottomRight" state="frozen"/>
      <selection activeCell="C4" sqref="C4:XFD31"/>
      <selection pane="topRight" activeCell="C4" sqref="C4:XFD31"/>
      <selection pane="bottomLeft" activeCell="C4" sqref="C4:XFD31"/>
      <selection pane="bottomRight" activeCell="C4" sqref="C4:XFD31"/>
    </sheetView>
  </sheetViews>
  <sheetFormatPr baseColWidth="10" defaultColWidth="14.5" defaultRowHeight="15" customHeight="1" x14ac:dyDescent="0.15"/>
  <cols>
    <col min="1" max="1" width="14.83203125" customWidth="1"/>
    <col min="2" max="2" width="23.832031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6.83203125" customWidth="1"/>
    <col min="16" max="16" width="11" customWidth="1"/>
    <col min="17" max="18" width="8.5" customWidth="1"/>
    <col min="19" max="19" width="8.33203125" customWidth="1"/>
    <col min="20" max="20" width="11.5" customWidth="1"/>
    <col min="21" max="21" width="13.33203125" customWidth="1"/>
    <col min="22" max="22" width="13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29" t="str">
        <f ca="1">IFERROR(__xludf.DUMMYFUNCTION("IFERROR(VLOOKUP(B2,IMPORTRANGE(""https://docs.google.com/spreadsheets/d/1x0DhHglkXKoEBOD2MBsuK_EyIr1ouxD2ftIpqOYFa-k/edit?usp=sharing"",""OllieShops-SKU-Specific Info!B1:BJ7000""),4,FALSE),"""")"),"")</f>
        <v/>
      </c>
      <c r="B1" s="30"/>
      <c r="C1" s="31" t="s">
        <v>0</v>
      </c>
      <c r="D1" s="33" t="s">
        <v>1</v>
      </c>
      <c r="E1" s="33" t="s">
        <v>2</v>
      </c>
      <c r="F1" s="35" t="s">
        <v>3</v>
      </c>
      <c r="G1" s="35" t="s">
        <v>4</v>
      </c>
      <c r="H1" s="36" t="s">
        <v>5</v>
      </c>
      <c r="I1" s="33" t="s">
        <v>6</v>
      </c>
      <c r="J1" s="33" t="s">
        <v>7</v>
      </c>
      <c r="K1" s="33" t="s">
        <v>8</v>
      </c>
      <c r="L1" s="33" t="s">
        <v>9</v>
      </c>
      <c r="M1" s="40" t="s">
        <v>10</v>
      </c>
      <c r="N1" s="41" t="s">
        <v>11</v>
      </c>
      <c r="O1" s="33" t="s">
        <v>12</v>
      </c>
      <c r="P1" s="33" t="s">
        <v>13</v>
      </c>
      <c r="Q1" s="33" t="s">
        <v>14</v>
      </c>
      <c r="R1" s="33" t="s">
        <v>15</v>
      </c>
      <c r="S1" s="47" t="s">
        <v>16</v>
      </c>
      <c r="T1" s="42" t="s">
        <v>17</v>
      </c>
      <c r="U1" s="42" t="s">
        <v>18</v>
      </c>
      <c r="V1" s="42" t="s">
        <v>19</v>
      </c>
      <c r="W1" s="42" t="s">
        <v>20</v>
      </c>
      <c r="X1" s="42" t="s">
        <v>21</v>
      </c>
      <c r="Y1" s="42" t="s">
        <v>22</v>
      </c>
      <c r="Z1" s="42" t="s">
        <v>23</v>
      </c>
      <c r="AA1" s="42" t="s">
        <v>24</v>
      </c>
      <c r="AB1" s="42" t="s">
        <v>25</v>
      </c>
      <c r="AC1" s="42" t="s">
        <v>26</v>
      </c>
      <c r="AD1" s="44" t="s">
        <v>27</v>
      </c>
      <c r="AE1" s="45" t="s">
        <v>28</v>
      </c>
      <c r="AF1" s="46" t="s">
        <v>29</v>
      </c>
      <c r="AG1" s="45" t="s">
        <v>30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IFERROR(__xludf.DUMMYFUNCTION("IFERROR(VLOOKUP(B2,IMPORTRANGE(""https://docs.google.com/spreadsheets/d/1x0DhHglkXKoEBOD2MBsuK_EyIr1ouxD2ftIpqOYFa-k/edit?usp=sharing"",""OllieShops-SKU-Specific Info!B1:BJ7000""),3,FALSE),"""")"),"")</f>
        <v/>
      </c>
      <c r="B2" s="3" t="s">
        <v>149</v>
      </c>
      <c r="C2" s="32"/>
      <c r="D2" s="34"/>
      <c r="E2" s="32"/>
      <c r="F2" s="34"/>
      <c r="G2" s="34"/>
      <c r="H2" s="37"/>
      <c r="I2" s="34"/>
      <c r="J2" s="34"/>
      <c r="K2" s="37"/>
      <c r="L2" s="37"/>
      <c r="M2" s="37"/>
      <c r="N2" s="34"/>
      <c r="O2" s="34"/>
      <c r="P2" s="32"/>
      <c r="Q2" s="34"/>
      <c r="R2" s="34"/>
      <c r="S2" s="30"/>
      <c r="T2" s="30"/>
      <c r="U2" s="43"/>
      <c r="V2" s="43"/>
      <c r="W2" s="30"/>
      <c r="X2" s="30"/>
      <c r="Y2" s="30"/>
      <c r="Z2" s="30"/>
      <c r="AA2" s="43"/>
      <c r="AB2" s="43"/>
      <c r="AC2" s="43"/>
      <c r="AD2" s="43"/>
      <c r="AE2" s="30"/>
      <c r="AF2" s="30"/>
      <c r="AG2" s="30"/>
    </row>
    <row r="3" spans="1:33" ht="16" x14ac:dyDescent="0.15">
      <c r="A3" s="38" t="s">
        <v>32</v>
      </c>
      <c r="B3" s="39"/>
      <c r="C3" s="4">
        <f ca="1">((AE31+AF31)/0.85)*-1</f>
        <v>13.847677945588234</v>
      </c>
      <c r="D3" s="5">
        <f>SUM(D4:D99763)</f>
        <v>78</v>
      </c>
      <c r="E3" s="5"/>
      <c r="F3" s="6">
        <f t="shared" ref="F3:G3" si="0">SUM(F4:F99763)</f>
        <v>1528.1000000000001</v>
      </c>
      <c r="G3" s="6">
        <f t="shared" si="0"/>
        <v>-183.99</v>
      </c>
      <c r="H3" s="7">
        <f>G3/F3*-1</f>
        <v>0.1204044237942543</v>
      </c>
      <c r="I3" s="8">
        <f ca="1">J3/F3</f>
        <v>0.29003799647765199</v>
      </c>
      <c r="J3" s="6">
        <f ca="1">SUM(J4:J99763)</f>
        <v>443.20706241750008</v>
      </c>
      <c r="K3" s="6">
        <f ca="1">J3/D3</f>
        <v>5.6821418258653855</v>
      </c>
      <c r="L3" s="5"/>
      <c r="M3" s="9"/>
      <c r="N3" s="10"/>
      <c r="O3" s="5" t="str">
        <f ca="1">IFERROR(__xludf.DUMMYFUNCTION("IFERROR(VLOOKUP(B2,IMPORTRANGE(""https://docs.google.com/spreadsheets/d/1owCo6kL_VFQ5nPTdNogErmCBLjNiktT1m3SzTrxu3R0/edit#gid=2146806407"",""Ollie Shops - Compiled!b1:g5000""),2,FALSE),"""")"),"")</f>
        <v/>
      </c>
      <c r="P3" s="5"/>
      <c r="Q3" s="11"/>
      <c r="R3" s="11"/>
      <c r="S3" s="23"/>
      <c r="T3" s="10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10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10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5">
        <f>SUM(W4:W99763)</f>
        <v>12</v>
      </c>
      <c r="X3" s="7">
        <f>AVERAGE(X4:X99763)</f>
        <v>0.23242424242424242</v>
      </c>
      <c r="Y3" s="6">
        <f>ROUND(AVERAGE(Y4:Y99763),2)</f>
        <v>9.6199999999999992</v>
      </c>
      <c r="Z3" s="5"/>
      <c r="AA3" s="5"/>
      <c r="AB3" s="5"/>
      <c r="AC3" s="5"/>
      <c r="AD3" s="5"/>
      <c r="AE3" s="12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Info!B2:BZ7000""),36,false)),"""")*-1"),-4.59052625375)</f>
        <v>-4.5905262537500002</v>
      </c>
      <c r="AG3" s="6">
        <f>SUM(AG4:AG99763)</f>
        <v>0</v>
      </c>
    </row>
    <row r="4" spans="1:33" s="52" customFormat="1" ht="15.75" hidden="1" customHeight="1" x14ac:dyDescent="0.2">
      <c r="A4" s="13" t="s">
        <v>33</v>
      </c>
      <c r="B4" s="13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48"/>
      <c r="T4" s="48"/>
      <c r="U4" s="49"/>
      <c r="V4" s="54"/>
      <c r="W4" s="48"/>
      <c r="X4" s="48"/>
      <c r="Y4" s="48"/>
      <c r="Z4" s="48"/>
      <c r="AA4" s="48"/>
      <c r="AB4" s="51"/>
      <c r="AC4" s="48"/>
      <c r="AD4" s="48"/>
      <c r="AE4" s="48"/>
      <c r="AF4" s="48"/>
      <c r="AG4" s="48"/>
    </row>
    <row r="5" spans="1:33" s="52" customFormat="1" ht="15.75" hidden="1" customHeight="1" x14ac:dyDescent="0.2">
      <c r="A5" s="13" t="s">
        <v>34</v>
      </c>
      <c r="B5" s="13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48"/>
      <c r="T5" s="48"/>
      <c r="U5" s="49"/>
      <c r="V5" s="54"/>
      <c r="W5" s="48"/>
      <c r="X5" s="48"/>
      <c r="Y5" s="48"/>
      <c r="Z5" s="48"/>
      <c r="AA5" s="48"/>
      <c r="AB5" s="51"/>
      <c r="AC5" s="48"/>
      <c r="AD5" s="48"/>
      <c r="AE5" s="48"/>
      <c r="AF5" s="48"/>
      <c r="AG5" s="48"/>
    </row>
    <row r="6" spans="1:33" s="52" customFormat="1" ht="15.75" hidden="1" customHeight="1" x14ac:dyDescent="0.2">
      <c r="A6" s="13" t="s">
        <v>35</v>
      </c>
      <c r="B6" s="13"/>
      <c r="C6" s="17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48"/>
      <c r="T6" s="48"/>
      <c r="U6" s="49"/>
      <c r="V6" s="54"/>
      <c r="W6" s="48"/>
      <c r="X6" s="48"/>
      <c r="Y6" s="48"/>
      <c r="Z6" s="48"/>
      <c r="AA6" s="48"/>
      <c r="AB6" s="51"/>
      <c r="AC6" s="48"/>
      <c r="AD6" s="48"/>
      <c r="AE6" s="48"/>
      <c r="AF6" s="48"/>
      <c r="AG6" s="48"/>
    </row>
    <row r="7" spans="1:33" s="52" customFormat="1" ht="15.75" hidden="1" customHeight="1" x14ac:dyDescent="0.2">
      <c r="A7" s="13" t="s">
        <v>36</v>
      </c>
      <c r="B7" s="13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48"/>
      <c r="T7" s="48"/>
      <c r="U7" s="49"/>
      <c r="V7" s="54"/>
      <c r="W7" s="48"/>
      <c r="X7" s="48"/>
      <c r="Y7" s="48"/>
      <c r="Z7" s="48"/>
      <c r="AA7" s="48"/>
      <c r="AB7" s="51"/>
      <c r="AC7" s="48"/>
      <c r="AD7" s="48"/>
      <c r="AE7" s="48"/>
      <c r="AF7" s="48"/>
      <c r="AG7" s="48"/>
    </row>
    <row r="8" spans="1:33" s="52" customFormat="1" ht="15.75" hidden="1" customHeight="1" x14ac:dyDescent="0.2">
      <c r="A8" s="13" t="s">
        <v>37</v>
      </c>
      <c r="B8" s="13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48"/>
      <c r="T8" s="48"/>
      <c r="U8" s="49"/>
      <c r="V8" s="54"/>
      <c r="W8" s="48"/>
      <c r="X8" s="48"/>
      <c r="Y8" s="48"/>
      <c r="Z8" s="48"/>
      <c r="AA8" s="48"/>
      <c r="AB8" s="51"/>
      <c r="AC8" s="48"/>
      <c r="AD8" s="48"/>
      <c r="AE8" s="48"/>
      <c r="AF8" s="48"/>
      <c r="AG8" s="48"/>
    </row>
    <row r="9" spans="1:33" s="52" customFormat="1" ht="15.75" hidden="1" customHeight="1" x14ac:dyDescent="0.2">
      <c r="A9" s="13" t="s">
        <v>38</v>
      </c>
      <c r="B9" s="13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48"/>
      <c r="T9" s="48"/>
      <c r="U9" s="49"/>
      <c r="V9" s="54"/>
      <c r="W9" s="48"/>
      <c r="X9" s="48"/>
      <c r="Y9" s="48"/>
      <c r="Z9" s="48"/>
      <c r="AA9" s="48"/>
      <c r="AB9" s="51"/>
      <c r="AC9" s="48"/>
      <c r="AD9" s="48"/>
      <c r="AE9" s="48"/>
      <c r="AF9" s="48"/>
      <c r="AG9" s="48"/>
    </row>
    <row r="10" spans="1:33" s="52" customFormat="1" ht="15.75" hidden="1" customHeight="1" x14ac:dyDescent="0.2">
      <c r="A10" s="13" t="s">
        <v>39</v>
      </c>
      <c r="B10" s="13"/>
      <c r="C10" s="17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48"/>
      <c r="T10" s="48"/>
      <c r="U10" s="49"/>
      <c r="V10" s="54"/>
      <c r="W10" s="48"/>
      <c r="X10" s="48"/>
      <c r="Y10" s="48"/>
      <c r="Z10" s="48"/>
      <c r="AA10" s="48"/>
      <c r="AB10" s="51"/>
      <c r="AC10" s="48"/>
      <c r="AD10" s="48"/>
      <c r="AE10" s="48"/>
      <c r="AF10" s="48"/>
      <c r="AG10" s="48"/>
    </row>
    <row r="11" spans="1:33" s="52" customFormat="1" ht="15.75" hidden="1" customHeight="1" x14ac:dyDescent="0.2">
      <c r="A11" s="13" t="s">
        <v>40</v>
      </c>
      <c r="B11" s="13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48"/>
      <c r="T11" s="48"/>
      <c r="U11" s="49"/>
      <c r="V11" s="54"/>
      <c r="W11" s="48"/>
      <c r="X11" s="48"/>
      <c r="Y11" s="48"/>
      <c r="Z11" s="48"/>
      <c r="AA11" s="48"/>
      <c r="AB11" s="51"/>
      <c r="AC11" s="48"/>
      <c r="AD11" s="48"/>
      <c r="AE11" s="48"/>
      <c r="AF11" s="48"/>
      <c r="AG11" s="48"/>
    </row>
    <row r="12" spans="1:33" s="52" customFormat="1" ht="15.75" hidden="1" customHeight="1" x14ac:dyDescent="0.2">
      <c r="A12" s="13" t="s">
        <v>41</v>
      </c>
      <c r="B12" s="13"/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48"/>
      <c r="T12" s="48"/>
      <c r="U12" s="49"/>
      <c r="V12" s="54"/>
      <c r="W12" s="48"/>
      <c r="X12" s="48"/>
      <c r="Y12" s="48"/>
      <c r="Z12" s="48"/>
      <c r="AA12" s="48"/>
      <c r="AB12" s="51"/>
      <c r="AC12" s="48"/>
      <c r="AD12" s="48"/>
      <c r="AE12" s="48"/>
      <c r="AF12" s="48"/>
      <c r="AG12" s="48"/>
    </row>
    <row r="13" spans="1:33" s="52" customFormat="1" ht="15.75" hidden="1" customHeight="1" x14ac:dyDescent="0.2">
      <c r="A13" s="13" t="s">
        <v>42</v>
      </c>
      <c r="B13" s="13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48"/>
      <c r="T13" s="48"/>
      <c r="U13" s="49"/>
      <c r="V13" s="54"/>
      <c r="W13" s="48"/>
      <c r="X13" s="48"/>
      <c r="Y13" s="48"/>
      <c r="Z13" s="48"/>
      <c r="AA13" s="48"/>
      <c r="AB13" s="51"/>
      <c r="AC13" s="48"/>
      <c r="AD13" s="48"/>
      <c r="AE13" s="48"/>
      <c r="AF13" s="48"/>
      <c r="AG13" s="48"/>
    </row>
    <row r="14" spans="1:33" s="52" customFormat="1" ht="15.75" hidden="1" customHeight="1" x14ac:dyDescent="0.2">
      <c r="A14" s="13" t="s">
        <v>43</v>
      </c>
      <c r="B14" s="13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48"/>
      <c r="T14" s="48"/>
      <c r="U14" s="49"/>
      <c r="V14" s="54"/>
      <c r="W14" s="48"/>
      <c r="X14" s="48"/>
      <c r="Y14" s="48"/>
      <c r="Z14" s="48"/>
      <c r="AA14" s="48"/>
      <c r="AB14" s="51"/>
      <c r="AC14" s="48"/>
      <c r="AD14" s="48"/>
      <c r="AE14" s="48"/>
      <c r="AF14" s="48"/>
      <c r="AG14" s="48"/>
    </row>
    <row r="15" spans="1:33" s="52" customFormat="1" ht="15.75" hidden="1" customHeight="1" x14ac:dyDescent="0.2">
      <c r="A15" s="13" t="s">
        <v>44</v>
      </c>
      <c r="B15" s="13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48"/>
      <c r="T15" s="48"/>
      <c r="U15" s="49"/>
      <c r="V15" s="54"/>
      <c r="W15" s="48"/>
      <c r="X15" s="48"/>
      <c r="Y15" s="48"/>
      <c r="Z15" s="48"/>
      <c r="AA15" s="48"/>
      <c r="AB15" s="51"/>
      <c r="AC15" s="48"/>
      <c r="AD15" s="48"/>
      <c r="AE15" s="48"/>
      <c r="AF15" s="48"/>
      <c r="AG15" s="48"/>
    </row>
    <row r="16" spans="1:33" s="52" customFormat="1" ht="15.75" hidden="1" customHeight="1" x14ac:dyDescent="0.2">
      <c r="A16" s="13" t="s">
        <v>45</v>
      </c>
      <c r="B16" s="13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48"/>
      <c r="T16" s="48"/>
      <c r="U16" s="49"/>
      <c r="V16" s="54"/>
      <c r="W16" s="48"/>
      <c r="X16" s="48"/>
      <c r="Y16" s="48"/>
      <c r="Z16" s="48"/>
      <c r="AA16" s="48"/>
      <c r="AB16" s="51"/>
      <c r="AC16" s="48"/>
      <c r="AD16" s="48"/>
      <c r="AE16" s="48"/>
      <c r="AF16" s="48"/>
      <c r="AG16" s="48"/>
    </row>
    <row r="17" spans="1:33" s="52" customFormat="1" ht="15.75" hidden="1" customHeight="1" x14ac:dyDescent="0.2">
      <c r="A17" s="13" t="s">
        <v>46</v>
      </c>
      <c r="B17" s="13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48"/>
      <c r="T17" s="48"/>
      <c r="U17" s="49"/>
      <c r="V17" s="54"/>
      <c r="W17" s="48"/>
      <c r="X17" s="48"/>
      <c r="Y17" s="48"/>
      <c r="Z17" s="48"/>
      <c r="AA17" s="48"/>
      <c r="AB17" s="51"/>
      <c r="AC17" s="48"/>
      <c r="AD17" s="48"/>
      <c r="AE17" s="48"/>
      <c r="AF17" s="48"/>
      <c r="AG17" s="48"/>
    </row>
    <row r="18" spans="1:33" s="52" customFormat="1" ht="15.75" hidden="1" customHeight="1" x14ac:dyDescent="0.2">
      <c r="A18" s="13" t="s">
        <v>47</v>
      </c>
      <c r="B18" s="13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48"/>
      <c r="T18" s="48"/>
      <c r="U18" s="49"/>
      <c r="V18" s="54"/>
      <c r="W18" s="48"/>
      <c r="X18" s="48"/>
      <c r="Y18" s="48"/>
      <c r="Z18" s="48"/>
      <c r="AA18" s="48"/>
      <c r="AB18" s="51"/>
      <c r="AC18" s="48"/>
      <c r="AD18" s="48"/>
      <c r="AE18" s="48"/>
      <c r="AF18" s="48"/>
      <c r="AG18" s="48"/>
    </row>
    <row r="19" spans="1:33" s="52" customFormat="1" ht="15.75" hidden="1" customHeight="1" x14ac:dyDescent="0.2">
      <c r="A19" s="13" t="s">
        <v>83</v>
      </c>
      <c r="B19" s="13"/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48"/>
      <c r="T19" s="48"/>
      <c r="U19" s="49"/>
      <c r="V19" s="54"/>
      <c r="W19" s="48"/>
      <c r="X19" s="48"/>
      <c r="Y19" s="48"/>
      <c r="Z19" s="48"/>
      <c r="AA19" s="48"/>
      <c r="AB19" s="51"/>
      <c r="AC19" s="48"/>
      <c r="AD19" s="48"/>
      <c r="AE19" s="48"/>
      <c r="AF19" s="48"/>
      <c r="AG19" s="48"/>
    </row>
    <row r="20" spans="1:33" s="52" customFormat="1" ht="15.75" hidden="1" customHeight="1" x14ac:dyDescent="0.2">
      <c r="A20" s="13" t="s">
        <v>49</v>
      </c>
      <c r="B20" s="13"/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48"/>
      <c r="T20" s="48"/>
      <c r="U20" s="49"/>
      <c r="V20" s="54"/>
      <c r="W20" s="48"/>
      <c r="X20" s="48"/>
      <c r="Y20" s="48"/>
      <c r="Z20" s="48"/>
      <c r="AA20" s="48"/>
      <c r="AB20" s="51"/>
      <c r="AC20" s="48"/>
      <c r="AD20" s="48"/>
      <c r="AE20" s="48"/>
      <c r="AF20" s="48"/>
      <c r="AG20" s="48"/>
    </row>
    <row r="21" spans="1:33" s="52" customFormat="1" ht="15.75" hidden="1" customHeight="1" x14ac:dyDescent="0.2">
      <c r="A21" s="13" t="s">
        <v>50</v>
      </c>
      <c r="B21" s="13"/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48"/>
      <c r="T21" s="48"/>
      <c r="U21" s="49"/>
      <c r="V21" s="54"/>
      <c r="W21" s="48"/>
      <c r="X21" s="48"/>
      <c r="Y21" s="48"/>
      <c r="Z21" s="48"/>
      <c r="AA21" s="48"/>
      <c r="AB21" s="51"/>
      <c r="AC21" s="48"/>
      <c r="AD21" s="48"/>
      <c r="AE21" s="48"/>
      <c r="AF21" s="48"/>
      <c r="AG21" s="48"/>
    </row>
    <row r="22" spans="1:33" s="52" customFormat="1" ht="15.75" hidden="1" customHeight="1" x14ac:dyDescent="0.2">
      <c r="A22" s="13" t="s">
        <v>51</v>
      </c>
      <c r="B22" s="13"/>
      <c r="C22" s="17"/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48"/>
      <c r="T22" s="48"/>
      <c r="U22" s="49"/>
      <c r="V22" s="54"/>
      <c r="W22" s="48"/>
      <c r="X22" s="48"/>
      <c r="Y22" s="48"/>
      <c r="Z22" s="48"/>
      <c r="AA22" s="48"/>
      <c r="AB22" s="51"/>
      <c r="AC22" s="48"/>
      <c r="AD22" s="48"/>
      <c r="AE22" s="48"/>
      <c r="AF22" s="48"/>
      <c r="AG22" s="48"/>
    </row>
    <row r="23" spans="1:33" s="52" customFormat="1" ht="15.75" hidden="1" customHeight="1" x14ac:dyDescent="0.2">
      <c r="A23" s="13" t="s">
        <v>52</v>
      </c>
      <c r="B23" s="13"/>
      <c r="C23" s="17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48"/>
      <c r="T23" s="48"/>
      <c r="U23" s="49"/>
      <c r="V23" s="54"/>
      <c r="W23" s="48"/>
      <c r="X23" s="48"/>
      <c r="Y23" s="48"/>
      <c r="Z23" s="48"/>
      <c r="AA23" s="48"/>
      <c r="AB23" s="51"/>
      <c r="AC23" s="48"/>
      <c r="AD23" s="48"/>
      <c r="AE23" s="48"/>
      <c r="AF23" s="48"/>
      <c r="AG23" s="48"/>
    </row>
    <row r="24" spans="1:33" s="52" customFormat="1" ht="15.75" hidden="1" customHeight="1" x14ac:dyDescent="0.2">
      <c r="A24" s="13" t="s">
        <v>53</v>
      </c>
      <c r="B24" s="13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48"/>
      <c r="T24" s="48"/>
      <c r="U24" s="49"/>
      <c r="V24" s="54"/>
      <c r="W24" s="48"/>
      <c r="X24" s="48"/>
      <c r="Y24" s="48"/>
      <c r="Z24" s="48"/>
      <c r="AA24" s="48"/>
      <c r="AB24" s="51"/>
      <c r="AC24" s="48"/>
      <c r="AD24" s="48"/>
      <c r="AE24" s="48"/>
      <c r="AF24" s="48"/>
      <c r="AG24" s="48"/>
    </row>
    <row r="25" spans="1:33" s="52" customFormat="1" ht="15.75" hidden="1" customHeight="1" x14ac:dyDescent="0.2">
      <c r="A25" s="13" t="s">
        <v>54</v>
      </c>
      <c r="B25" s="13"/>
      <c r="C25" s="17"/>
      <c r="D25" s="17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48"/>
      <c r="T25" s="48"/>
      <c r="U25" s="49"/>
      <c r="V25" s="54"/>
      <c r="W25" s="48"/>
      <c r="X25" s="48"/>
      <c r="Y25" s="48"/>
      <c r="Z25" s="48"/>
      <c r="AA25" s="48"/>
      <c r="AB25" s="51"/>
      <c r="AC25" s="48"/>
      <c r="AD25" s="48"/>
      <c r="AE25" s="48"/>
      <c r="AF25" s="48"/>
      <c r="AG25" s="48"/>
    </row>
    <row r="26" spans="1:33" s="52" customFormat="1" ht="15.75" hidden="1" customHeight="1" x14ac:dyDescent="0.2">
      <c r="A26" s="13" t="s">
        <v>58</v>
      </c>
      <c r="B26" s="13"/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48"/>
      <c r="T26" s="48"/>
      <c r="U26" s="49"/>
      <c r="V26" s="54"/>
      <c r="W26" s="48"/>
      <c r="X26" s="48"/>
      <c r="Y26" s="48"/>
      <c r="Z26" s="48"/>
      <c r="AA26" s="48"/>
      <c r="AB26" s="51"/>
      <c r="AC26" s="48"/>
      <c r="AD26" s="48"/>
      <c r="AE26" s="48"/>
      <c r="AF26" s="48"/>
      <c r="AG26" s="48"/>
    </row>
    <row r="27" spans="1:33" s="52" customFormat="1" ht="15.75" customHeight="1" x14ac:dyDescent="0.2">
      <c r="A27" s="13" t="s">
        <v>60</v>
      </c>
      <c r="B27" s="13"/>
      <c r="C27" s="17">
        <f t="shared" ref="C27:C31" si="1">IFERROR(F27/D27," - ")</f>
        <v>19.95</v>
      </c>
      <c r="D27" s="17">
        <v>44</v>
      </c>
      <c r="E27" s="17">
        <v>0</v>
      </c>
      <c r="F27" s="17">
        <v>877.8</v>
      </c>
      <c r="G27" s="17">
        <v>-19.55</v>
      </c>
      <c r="H27" s="17">
        <f t="shared" ref="H27:H31" si="2">G27/F27*-1</f>
        <v>2.2271588061061748E-2</v>
      </c>
      <c r="I27" s="17">
        <f t="shared" ref="I27:I31" si="3">J27/F27</f>
        <v>0.46098054226475293</v>
      </c>
      <c r="J27" s="17">
        <f t="shared" ref="J27:J31" si="4">F27*0.85+G27+AF27*D27+D27*AE27+AG27+AD27</f>
        <v>404.64872000000008</v>
      </c>
      <c r="K27" s="17">
        <f t="shared" ref="K27:K31" si="5">J27/D27</f>
        <v>9.1965618181818201</v>
      </c>
      <c r="L27" s="17">
        <v>166</v>
      </c>
      <c r="M27" s="17">
        <f t="shared" ref="M27:M31" si="6">IFERROR(D27/L27,"-")</f>
        <v>0.26506024096385544</v>
      </c>
      <c r="N27" s="17">
        <v>379</v>
      </c>
      <c r="O27" s="17">
        <f t="shared" ref="O27:P27" si="7">D27/7</f>
        <v>6.2857142857142856</v>
      </c>
      <c r="P27" s="17">
        <f t="shared" si="7"/>
        <v>0</v>
      </c>
      <c r="Q27" s="17">
        <f t="shared" ref="Q27:Q31" si="8">ROUNDDOWN(N27/(O27+P27),0)</f>
        <v>60</v>
      </c>
      <c r="R27" s="17"/>
      <c r="S27" s="48">
        <v>3.5175879396984917E-2</v>
      </c>
      <c r="T27" s="48" t="s">
        <v>56</v>
      </c>
      <c r="U27" s="49" t="s">
        <v>56</v>
      </c>
      <c r="V27" s="54" t="s">
        <v>56</v>
      </c>
      <c r="W27" s="48">
        <v>2</v>
      </c>
      <c r="X27" s="48">
        <f t="shared" ref="X27:X31" si="9">IFERROR(W27/D27,0)</f>
        <v>4.5454545454545456E-2</v>
      </c>
      <c r="Y27" s="48">
        <f t="shared" ref="Y27:Y31" si="10">IFERROR(G27/(W27+Z27)*-1,0)</f>
        <v>6.5166666666666666</v>
      </c>
      <c r="Z27" s="48">
        <v>1</v>
      </c>
      <c r="AA27" s="48" t="s">
        <v>57</v>
      </c>
      <c r="AB27" s="51">
        <f t="shared" ref="AB27:AB31" si="11">IF(OR(AA27="UsLargeStandardSize",AA27="UsSmallStandardSize"),-0.69,-0.48)</f>
        <v>-0.69</v>
      </c>
      <c r="AC27" s="48">
        <v>9.9000000000000019E-2</v>
      </c>
      <c r="AD27" s="48">
        <f t="shared" ref="AD27:AD31" si="12">IFERROR(AB27*AC27*D27*2,0)</f>
        <v>-6.0112800000000011</v>
      </c>
      <c r="AE27" s="48">
        <v>-7.18</v>
      </c>
      <c r="AF27" s="48">
        <v>0</v>
      </c>
      <c r="AG27" s="48">
        <v>0</v>
      </c>
    </row>
    <row r="28" spans="1:33" s="52" customFormat="1" ht="15.75" customHeight="1" x14ac:dyDescent="0.2">
      <c r="A28" s="13" t="s">
        <v>61</v>
      </c>
      <c r="B28" s="13" t="s">
        <v>150</v>
      </c>
      <c r="C28" s="17">
        <f t="shared" si="1"/>
        <v>19.95</v>
      </c>
      <c r="D28" s="17">
        <v>12</v>
      </c>
      <c r="E28" s="17">
        <v>0</v>
      </c>
      <c r="F28" s="17">
        <v>239.4</v>
      </c>
      <c r="G28" s="17">
        <v>-58.29</v>
      </c>
      <c r="H28" s="17">
        <f t="shared" si="2"/>
        <v>0.24348370927318294</v>
      </c>
      <c r="I28" s="17">
        <f t="shared" si="3"/>
        <v>0.23976842105263166</v>
      </c>
      <c r="J28" s="17">
        <f t="shared" si="4"/>
        <v>57.40056000000002</v>
      </c>
      <c r="K28" s="17">
        <f t="shared" si="5"/>
        <v>4.783380000000002</v>
      </c>
      <c r="L28" s="17">
        <v>144</v>
      </c>
      <c r="M28" s="17">
        <f t="shared" si="6"/>
        <v>8.3333333333333329E-2</v>
      </c>
      <c r="N28" s="17">
        <v>356</v>
      </c>
      <c r="O28" s="17">
        <f t="shared" ref="O28:P28" si="13">D28/7</f>
        <v>1.7142857142857142</v>
      </c>
      <c r="P28" s="17">
        <f t="shared" si="13"/>
        <v>0</v>
      </c>
      <c r="Q28" s="17">
        <f t="shared" si="8"/>
        <v>207</v>
      </c>
      <c r="R28" s="17"/>
      <c r="S28" s="48">
        <v>0.15277777777777779</v>
      </c>
      <c r="T28" s="48" t="s">
        <v>56</v>
      </c>
      <c r="U28" s="49" t="s">
        <v>56</v>
      </c>
      <c r="V28" s="54" t="s">
        <v>56</v>
      </c>
      <c r="W28" s="48">
        <v>5</v>
      </c>
      <c r="X28" s="48">
        <f t="shared" si="9"/>
        <v>0.41666666666666669</v>
      </c>
      <c r="Y28" s="48">
        <f t="shared" si="10"/>
        <v>11.657999999999999</v>
      </c>
      <c r="Z28" s="48">
        <v>0</v>
      </c>
      <c r="AA28" s="48" t="s">
        <v>57</v>
      </c>
      <c r="AB28" s="51">
        <f t="shared" si="11"/>
        <v>-0.69</v>
      </c>
      <c r="AC28" s="48">
        <v>9.9000000000000019E-2</v>
      </c>
      <c r="AD28" s="48">
        <f t="shared" si="12"/>
        <v>-1.6394400000000002</v>
      </c>
      <c r="AE28" s="48">
        <v>-7.18</v>
      </c>
      <c r="AF28" s="48">
        <v>0</v>
      </c>
      <c r="AG28" s="48">
        <v>0</v>
      </c>
    </row>
    <row r="29" spans="1:33" s="52" customFormat="1" ht="15.75" customHeight="1" x14ac:dyDescent="0.2">
      <c r="A29" s="13" t="s">
        <v>62</v>
      </c>
      <c r="B29" s="13"/>
      <c r="C29" s="17">
        <f t="shared" si="1"/>
        <v>19.95</v>
      </c>
      <c r="D29" s="17">
        <v>6</v>
      </c>
      <c r="E29" s="17">
        <v>0</v>
      </c>
      <c r="F29" s="17">
        <v>119.7</v>
      </c>
      <c r="G29" s="17">
        <v>-25.34</v>
      </c>
      <c r="H29" s="17">
        <f t="shared" si="2"/>
        <v>0.21169590643274852</v>
      </c>
      <c r="I29" s="17">
        <f t="shared" ca="1" si="3"/>
        <v>4.1454657289055966E-2</v>
      </c>
      <c r="J29" s="17">
        <f t="shared" ca="1" si="4"/>
        <v>4.9621224774999995</v>
      </c>
      <c r="K29" s="17">
        <f t="shared" ca="1" si="5"/>
        <v>0.82702041291666661</v>
      </c>
      <c r="L29" s="17">
        <v>126</v>
      </c>
      <c r="M29" s="17">
        <f t="shared" si="6"/>
        <v>4.7619047619047616E-2</v>
      </c>
      <c r="N29" s="17">
        <v>351</v>
      </c>
      <c r="O29" s="17">
        <f t="shared" ref="O29:P29" si="14">D29/7</f>
        <v>0.8571428571428571</v>
      </c>
      <c r="P29" s="17">
        <f t="shared" si="14"/>
        <v>0</v>
      </c>
      <c r="Q29" s="17">
        <f t="shared" si="8"/>
        <v>409</v>
      </c>
      <c r="R29" s="17"/>
      <c r="S29" s="48">
        <v>0.17613636363636359</v>
      </c>
      <c r="T29" s="48" t="s">
        <v>56</v>
      </c>
      <c r="U29" s="49" t="s">
        <v>56</v>
      </c>
      <c r="V29" s="54" t="s">
        <v>56</v>
      </c>
      <c r="W29" s="48">
        <v>3</v>
      </c>
      <c r="X29" s="48">
        <f t="shared" si="9"/>
        <v>0.5</v>
      </c>
      <c r="Y29" s="48">
        <f t="shared" si="10"/>
        <v>6.335</v>
      </c>
      <c r="Z29" s="48">
        <v>1</v>
      </c>
      <c r="AA29" s="48" t="s">
        <v>57</v>
      </c>
      <c r="AB29" s="51">
        <f t="shared" si="11"/>
        <v>-0.69</v>
      </c>
      <c r="AC29" s="48">
        <v>9.9000000000000019E-2</v>
      </c>
      <c r="AD29" s="48">
        <f t="shared" si="12"/>
        <v>-0.81972000000000012</v>
      </c>
      <c r="AE29" s="48">
        <v>-7.18</v>
      </c>
      <c r="AF29" s="48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Info!B2:BZ7000""),36,false)),"""")*-1"),-4.59052625375)</f>
        <v>-4.5905262537500002</v>
      </c>
      <c r="AG29" s="48">
        <v>0</v>
      </c>
    </row>
    <row r="30" spans="1:33" s="52" customFormat="1" ht="15.75" customHeight="1" x14ac:dyDescent="0.2">
      <c r="A30" s="13" t="s">
        <v>63</v>
      </c>
      <c r="B30" s="13" t="s">
        <v>151</v>
      </c>
      <c r="C30" s="17">
        <f t="shared" si="1"/>
        <v>18.616666666666667</v>
      </c>
      <c r="D30" s="17">
        <v>6</v>
      </c>
      <c r="E30" s="17">
        <v>0</v>
      </c>
      <c r="F30" s="17">
        <v>111.7</v>
      </c>
      <c r="G30" s="17">
        <v>-24.81</v>
      </c>
      <c r="H30" s="17">
        <f t="shared" si="2"/>
        <v>0.22211280214861234</v>
      </c>
      <c r="I30" s="17">
        <f t="shared" ca="1" si="3"/>
        <v>-1.170884084601621E-2</v>
      </c>
      <c r="J30" s="17">
        <f t="shared" ca="1" si="4"/>
        <v>-1.3078775225000108</v>
      </c>
      <c r="K30" s="17">
        <f t="shared" ca="1" si="5"/>
        <v>-0.21797958708333512</v>
      </c>
      <c r="L30" s="17">
        <v>139</v>
      </c>
      <c r="M30" s="17">
        <f t="shared" si="6"/>
        <v>4.3165467625899283E-2</v>
      </c>
      <c r="N30" s="17">
        <v>336</v>
      </c>
      <c r="O30" s="17">
        <f t="shared" ref="O30:P30" si="15">D30/7</f>
        <v>0.8571428571428571</v>
      </c>
      <c r="P30" s="17">
        <f t="shared" si="15"/>
        <v>0</v>
      </c>
      <c r="Q30" s="17">
        <f t="shared" si="8"/>
        <v>392</v>
      </c>
      <c r="R30" s="17"/>
      <c r="S30" s="48">
        <v>0.18823529411764711</v>
      </c>
      <c r="T30" s="48" t="s">
        <v>56</v>
      </c>
      <c r="U30" s="49" t="s">
        <v>56</v>
      </c>
      <c r="V30" s="54" t="s">
        <v>56</v>
      </c>
      <c r="W30" s="48">
        <v>0</v>
      </c>
      <c r="X30" s="48">
        <f t="shared" si="9"/>
        <v>0</v>
      </c>
      <c r="Y30" s="48">
        <f t="shared" si="10"/>
        <v>12.404999999999999</v>
      </c>
      <c r="Z30" s="48">
        <v>2</v>
      </c>
      <c r="AA30" s="48" t="s">
        <v>57</v>
      </c>
      <c r="AB30" s="51">
        <f t="shared" si="11"/>
        <v>-0.69</v>
      </c>
      <c r="AC30" s="48">
        <v>9.9000000000000019E-2</v>
      </c>
      <c r="AD30" s="48">
        <f t="shared" si="12"/>
        <v>-0.81972000000000012</v>
      </c>
      <c r="AE30" s="48">
        <v>-7.18</v>
      </c>
      <c r="AF30" s="48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Info!B2:BZ7000""),36,false)),"""")*-1"),-4.59052625375)</f>
        <v>-4.5905262537500002</v>
      </c>
      <c r="AG30" s="48">
        <v>0</v>
      </c>
    </row>
    <row r="31" spans="1:33" s="52" customFormat="1" ht="15.75" customHeight="1" x14ac:dyDescent="0.2">
      <c r="A31" s="13" t="s">
        <v>64</v>
      </c>
      <c r="B31" s="13"/>
      <c r="C31" s="17">
        <f t="shared" si="1"/>
        <v>17.95</v>
      </c>
      <c r="D31" s="17">
        <v>10</v>
      </c>
      <c r="E31" s="17">
        <v>0</v>
      </c>
      <c r="F31" s="17">
        <v>179.5</v>
      </c>
      <c r="G31" s="17">
        <v>-55.999999999999993</v>
      </c>
      <c r="H31" s="17">
        <f t="shared" si="2"/>
        <v>0.31197771587743728</v>
      </c>
      <c r="I31" s="17">
        <f t="shared" ca="1" si="3"/>
        <v>-0.1253284821030641</v>
      </c>
      <c r="J31" s="17">
        <f t="shared" ca="1" si="4"/>
        <v>-22.496462537500008</v>
      </c>
      <c r="K31" s="17">
        <f t="shared" ca="1" si="5"/>
        <v>-2.2496462537500008</v>
      </c>
      <c r="L31" s="17">
        <v>196</v>
      </c>
      <c r="M31" s="17">
        <f t="shared" si="6"/>
        <v>5.1020408163265307E-2</v>
      </c>
      <c r="N31" s="17">
        <v>326</v>
      </c>
      <c r="O31" s="17">
        <f t="shared" ref="O31:P31" si="16">D31/7</f>
        <v>1.4285714285714286</v>
      </c>
      <c r="P31" s="17">
        <f t="shared" si="16"/>
        <v>0</v>
      </c>
      <c r="Q31" s="17">
        <f t="shared" si="8"/>
        <v>228</v>
      </c>
      <c r="R31" s="17" t="str">
        <f ca="1">IFERROR(__xludf.DUMMYFUNCTION("IFERROR(VLOOKUP($B$2,IMPORTRANGE(""https://docs.google.com/spreadsheets/d/1KiWZV1ko8G7lnRucBRBd29jj3Be6ltMfljMDqzOkQmI/edit#gid=1381463014"",""Lookup!A:F""),6,FALSE),"""")"),"")</f>
        <v/>
      </c>
      <c r="S31" s="48">
        <v>0.20242914979757079</v>
      </c>
      <c r="T31" s="48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1" s="49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1" s="54" t="str">
        <f ca="1">IFERROR(__xludf.DUMMYFUNCTION("IFERROR(VLOOKUP($B$2,IMPORTRANGE(""https://docs.google.com/spreadsheets/d/1KiWZV1ko8G7lnRucBRBd29jj3Be6ltMfljMDqzOkQmI/edit#gid=1381463014"",""Lookup!A:D""),2,FALSE),"""")"),"")</f>
        <v/>
      </c>
      <c r="W31" s="48">
        <v>2</v>
      </c>
      <c r="X31" s="48">
        <f t="shared" si="9"/>
        <v>0.2</v>
      </c>
      <c r="Y31" s="48">
        <f t="shared" si="10"/>
        <v>11.2</v>
      </c>
      <c r="Z31" s="48">
        <v>3</v>
      </c>
      <c r="AA31" s="48" t="s">
        <v>57</v>
      </c>
      <c r="AB31" s="51">
        <f t="shared" si="11"/>
        <v>-0.69</v>
      </c>
      <c r="AC31" s="48">
        <v>9.9000000000000019E-2</v>
      </c>
      <c r="AD31" s="48">
        <f t="shared" si="12"/>
        <v>-1.3662000000000001</v>
      </c>
      <c r="AE31" s="48">
        <v>-7.18</v>
      </c>
      <c r="AF31" s="48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Info!B2:BZ7000""),36,false)),"""")*-1"),-4.59052625375)</f>
        <v>-4.5905262537500002</v>
      </c>
      <c r="AG31" s="48">
        <v>0</v>
      </c>
    </row>
    <row r="32" spans="1:33" ht="15.75" customHeight="1" x14ac:dyDescent="0.2">
      <c r="A32" s="13"/>
      <c r="B32" s="13"/>
      <c r="C32" s="24"/>
      <c r="D32" s="15"/>
      <c r="E32" s="15"/>
      <c r="F32" s="14"/>
      <c r="G32" s="14"/>
      <c r="H32" s="14"/>
      <c r="I32" s="15"/>
      <c r="J32" s="15"/>
      <c r="K32" s="15"/>
      <c r="L32" s="15"/>
      <c r="M32" s="16"/>
      <c r="N32" s="15"/>
      <c r="O32" s="15"/>
      <c r="P32" s="15"/>
      <c r="Q32" s="15"/>
      <c r="R32" s="15"/>
      <c r="S32" s="18"/>
      <c r="T32" s="13"/>
      <c r="U32" s="19"/>
      <c r="V32" s="1"/>
      <c r="W32" s="13"/>
      <c r="X32" s="13"/>
      <c r="Y32" s="13"/>
      <c r="Z32" s="13"/>
      <c r="AA32" s="13"/>
      <c r="AB32" s="13"/>
      <c r="AC32" s="13"/>
      <c r="AD32" s="13"/>
      <c r="AE32" s="20"/>
      <c r="AF32" s="20"/>
      <c r="AG32" s="20"/>
    </row>
    <row r="33" spans="1:33" ht="15.75" customHeight="1" x14ac:dyDescent="0.2">
      <c r="A33" s="13"/>
      <c r="B33" s="13"/>
      <c r="C33" s="24"/>
      <c r="D33" s="15"/>
      <c r="E33" s="15"/>
      <c r="F33" s="14"/>
      <c r="G33" s="14"/>
      <c r="H33" s="14"/>
      <c r="I33" s="15"/>
      <c r="J33" s="15"/>
      <c r="K33" s="15"/>
      <c r="L33" s="15"/>
      <c r="M33" s="16"/>
      <c r="N33" s="15"/>
      <c r="O33" s="15"/>
      <c r="P33" s="15"/>
      <c r="Q33" s="15"/>
      <c r="R33" s="15"/>
      <c r="S33" s="18"/>
      <c r="T33" s="13"/>
      <c r="U33" s="19"/>
      <c r="V33" s="1"/>
      <c r="W33" s="13"/>
      <c r="X33" s="13"/>
      <c r="Y33" s="13"/>
      <c r="Z33" s="13"/>
      <c r="AA33" s="13"/>
      <c r="AB33" s="13"/>
      <c r="AC33" s="13"/>
      <c r="AD33" s="13"/>
      <c r="AE33" s="20"/>
      <c r="AF33" s="20"/>
      <c r="AG33" s="20"/>
    </row>
    <row r="34" spans="1:33" ht="15.75" customHeight="1" x14ac:dyDescent="0.2">
      <c r="A34" s="13"/>
      <c r="B34" s="13"/>
      <c r="C34" s="24"/>
      <c r="D34" s="15"/>
      <c r="E34" s="15"/>
      <c r="F34" s="14"/>
      <c r="G34" s="14"/>
      <c r="H34" s="14"/>
      <c r="I34" s="15"/>
      <c r="J34" s="15"/>
      <c r="K34" s="15"/>
      <c r="L34" s="15"/>
      <c r="M34" s="16"/>
      <c r="N34" s="15"/>
      <c r="O34" s="15"/>
      <c r="P34" s="15"/>
      <c r="Q34" s="15"/>
      <c r="R34" s="15"/>
      <c r="S34" s="18"/>
      <c r="T34" s="13"/>
      <c r="U34" s="19"/>
      <c r="V34" s="1"/>
      <c r="W34" s="13"/>
      <c r="X34" s="13"/>
      <c r="Y34" s="13"/>
      <c r="Z34" s="13"/>
      <c r="AA34" s="13"/>
      <c r="AB34" s="13"/>
      <c r="AC34" s="13"/>
      <c r="AD34" s="13"/>
      <c r="AE34" s="20"/>
      <c r="AF34" s="20"/>
      <c r="AG34" s="20"/>
    </row>
    <row r="35" spans="1:33" ht="15.75" customHeight="1" x14ac:dyDescent="0.2">
      <c r="A35" s="13"/>
      <c r="B35" s="13"/>
      <c r="C35" s="24"/>
      <c r="D35" s="15"/>
      <c r="E35" s="15"/>
      <c r="F35" s="14"/>
      <c r="G35" s="14"/>
      <c r="H35" s="14"/>
      <c r="I35" s="15"/>
      <c r="J35" s="15"/>
      <c r="K35" s="15"/>
      <c r="L35" s="15"/>
      <c r="M35" s="16"/>
      <c r="N35" s="15"/>
      <c r="O35" s="15"/>
      <c r="P35" s="15"/>
      <c r="Q35" s="15"/>
      <c r="R35" s="15"/>
      <c r="S35" s="18"/>
      <c r="T35" s="13"/>
      <c r="U35" s="19"/>
      <c r="V35" s="1"/>
      <c r="W35" s="13"/>
      <c r="X35" s="13"/>
      <c r="Y35" s="13"/>
      <c r="Z35" s="13"/>
      <c r="AA35" s="13"/>
      <c r="AB35" s="13"/>
      <c r="AC35" s="13"/>
      <c r="AD35" s="13"/>
      <c r="AE35" s="20"/>
      <c r="AF35" s="20"/>
      <c r="AG35" s="20"/>
    </row>
    <row r="36" spans="1:33" ht="15.75" customHeight="1" x14ac:dyDescent="0.2">
      <c r="A36" s="13"/>
      <c r="B36" s="13"/>
      <c r="C36" s="24"/>
      <c r="D36" s="15"/>
      <c r="E36" s="15"/>
      <c r="F36" s="14"/>
      <c r="G36" s="14"/>
      <c r="H36" s="14"/>
      <c r="I36" s="15"/>
      <c r="J36" s="15"/>
      <c r="K36" s="15"/>
      <c r="L36" s="15"/>
      <c r="M36" s="16"/>
      <c r="N36" s="15"/>
      <c r="O36" s="15"/>
      <c r="P36" s="15"/>
      <c r="Q36" s="15"/>
      <c r="R36" s="15"/>
      <c r="S36" s="18"/>
      <c r="T36" s="13"/>
      <c r="U36" s="19"/>
      <c r="V36" s="1"/>
      <c r="W36" s="13"/>
      <c r="X36" s="13"/>
      <c r="Y36" s="13"/>
      <c r="Z36" s="13"/>
      <c r="AA36" s="13"/>
      <c r="AB36" s="13"/>
      <c r="AC36" s="13"/>
      <c r="AD36" s="13"/>
      <c r="AE36" s="20"/>
      <c r="AF36" s="20"/>
      <c r="AG36" s="20"/>
    </row>
    <row r="37" spans="1:33" ht="15.75" customHeight="1" x14ac:dyDescent="0.2">
      <c r="A37" s="13"/>
      <c r="B37" s="13"/>
      <c r="C37" s="24"/>
      <c r="D37" s="15"/>
      <c r="E37" s="15"/>
      <c r="F37" s="14"/>
      <c r="G37" s="14"/>
      <c r="H37" s="14"/>
      <c r="I37" s="15"/>
      <c r="J37" s="15"/>
      <c r="K37" s="15"/>
      <c r="L37" s="15"/>
      <c r="M37" s="16"/>
      <c r="N37" s="15"/>
      <c r="O37" s="15"/>
      <c r="P37" s="15"/>
      <c r="Q37" s="15"/>
      <c r="R37" s="15"/>
      <c r="S37" s="18"/>
      <c r="T37" s="13"/>
      <c r="U37" s="19"/>
      <c r="V37" s="1"/>
      <c r="W37" s="13"/>
      <c r="X37" s="13"/>
      <c r="Y37" s="13"/>
      <c r="Z37" s="13"/>
      <c r="AA37" s="13"/>
      <c r="AB37" s="13"/>
      <c r="AC37" s="13"/>
      <c r="AD37" s="13"/>
      <c r="AE37" s="20"/>
      <c r="AF37" s="20"/>
      <c r="AG37" s="20"/>
    </row>
    <row r="38" spans="1:33" ht="15.75" customHeight="1" x14ac:dyDescent="0.2">
      <c r="A38" s="13"/>
      <c r="B38" s="13"/>
      <c r="C38" s="24"/>
      <c r="D38" s="15"/>
      <c r="E38" s="15"/>
      <c r="F38" s="14"/>
      <c r="G38" s="14"/>
      <c r="H38" s="14"/>
      <c r="I38" s="15"/>
      <c r="J38" s="15"/>
      <c r="K38" s="15"/>
      <c r="L38" s="15"/>
      <c r="M38" s="16"/>
      <c r="N38" s="15"/>
      <c r="O38" s="15"/>
      <c r="P38" s="15"/>
      <c r="Q38" s="15"/>
      <c r="R38" s="15"/>
      <c r="S38" s="18"/>
      <c r="T38" s="13"/>
      <c r="U38" s="19"/>
      <c r="V38" s="1"/>
      <c r="W38" s="13"/>
      <c r="X38" s="13"/>
      <c r="Y38" s="13"/>
      <c r="Z38" s="13"/>
      <c r="AA38" s="13"/>
      <c r="AB38" s="13"/>
      <c r="AC38" s="13"/>
      <c r="AD38" s="13"/>
      <c r="AE38" s="20"/>
      <c r="AF38" s="20"/>
      <c r="AG38" s="20"/>
    </row>
    <row r="39" spans="1:33" ht="15.75" customHeight="1" x14ac:dyDescent="0.2">
      <c r="A39" s="13"/>
      <c r="B39" s="13"/>
      <c r="C39" s="24"/>
      <c r="D39" s="15"/>
      <c r="E39" s="15"/>
      <c r="F39" s="14"/>
      <c r="G39" s="14"/>
      <c r="H39" s="14"/>
      <c r="I39" s="15"/>
      <c r="J39" s="15"/>
      <c r="K39" s="15"/>
      <c r="L39" s="15"/>
      <c r="M39" s="16"/>
      <c r="N39" s="15"/>
      <c r="O39" s="15"/>
      <c r="P39" s="15"/>
      <c r="Q39" s="15"/>
      <c r="R39" s="15"/>
      <c r="S39" s="18"/>
      <c r="T39" s="13"/>
      <c r="U39" s="19"/>
      <c r="V39" s="1"/>
      <c r="W39" s="13"/>
      <c r="X39" s="13"/>
      <c r="Y39" s="13"/>
      <c r="Z39" s="13"/>
      <c r="AA39" s="13"/>
      <c r="AB39" s="13"/>
      <c r="AC39" s="13"/>
      <c r="AD39" s="13"/>
      <c r="AE39" s="20"/>
      <c r="AF39" s="20"/>
      <c r="AG39" s="20"/>
    </row>
    <row r="40" spans="1:33" ht="15.75" customHeight="1" x14ac:dyDescent="0.2">
      <c r="A40" s="13"/>
      <c r="B40" s="13"/>
      <c r="C40" s="24"/>
      <c r="D40" s="15"/>
      <c r="E40" s="15"/>
      <c r="F40" s="14"/>
      <c r="G40" s="14"/>
      <c r="H40" s="14"/>
      <c r="I40" s="15"/>
      <c r="J40" s="15"/>
      <c r="K40" s="15"/>
      <c r="L40" s="15"/>
      <c r="M40" s="16"/>
      <c r="N40" s="15"/>
      <c r="O40" s="15"/>
      <c r="P40" s="15"/>
      <c r="Q40" s="15"/>
      <c r="R40" s="15"/>
      <c r="S40" s="18"/>
      <c r="T40" s="13"/>
      <c r="U40" s="19"/>
      <c r="V40" s="1"/>
      <c r="W40" s="13"/>
      <c r="X40" s="13"/>
      <c r="Y40" s="13"/>
      <c r="Z40" s="13"/>
      <c r="AA40" s="13"/>
      <c r="AB40" s="13"/>
      <c r="AC40" s="13"/>
      <c r="AD40" s="13"/>
      <c r="AE40" s="20"/>
      <c r="AF40" s="20"/>
      <c r="AG40" s="20"/>
    </row>
    <row r="41" spans="1:33" ht="15.75" customHeight="1" x14ac:dyDescent="0.2">
      <c r="A41" s="13"/>
      <c r="B41" s="13"/>
      <c r="C41" s="24"/>
      <c r="D41" s="15"/>
      <c r="E41" s="15"/>
      <c r="F41" s="14"/>
      <c r="G41" s="14"/>
      <c r="H41" s="14"/>
      <c r="I41" s="15"/>
      <c r="J41" s="15"/>
      <c r="K41" s="15"/>
      <c r="L41" s="15"/>
      <c r="M41" s="16"/>
      <c r="N41" s="15"/>
      <c r="O41" s="15"/>
      <c r="P41" s="15"/>
      <c r="Q41" s="15"/>
      <c r="R41" s="15"/>
      <c r="S41" s="18"/>
      <c r="T41" s="13"/>
      <c r="U41" s="19"/>
      <c r="V41" s="1"/>
      <c r="W41" s="13"/>
      <c r="X41" s="13"/>
      <c r="Y41" s="13"/>
      <c r="Z41" s="13"/>
      <c r="AA41" s="13"/>
      <c r="AB41" s="13"/>
      <c r="AC41" s="13"/>
      <c r="AD41" s="13"/>
      <c r="AE41" s="20"/>
      <c r="AF41" s="20"/>
      <c r="AG41" s="20"/>
    </row>
    <row r="42" spans="1:33" ht="15.75" customHeight="1" x14ac:dyDescent="0.2">
      <c r="A42" s="13"/>
      <c r="B42" s="13"/>
      <c r="C42" s="24"/>
      <c r="D42" s="15"/>
      <c r="E42" s="15"/>
      <c r="F42" s="14"/>
      <c r="G42" s="14"/>
      <c r="H42" s="14"/>
      <c r="I42" s="15"/>
      <c r="J42" s="15"/>
      <c r="K42" s="15"/>
      <c r="L42" s="15"/>
      <c r="M42" s="16"/>
      <c r="N42" s="15"/>
      <c r="O42" s="15"/>
      <c r="P42" s="15"/>
      <c r="Q42" s="15"/>
      <c r="R42" s="15"/>
      <c r="S42" s="18"/>
      <c r="T42" s="13"/>
      <c r="U42" s="19"/>
      <c r="V42" s="1"/>
      <c r="W42" s="13"/>
      <c r="X42" s="13"/>
      <c r="Y42" s="13"/>
      <c r="Z42" s="13"/>
      <c r="AA42" s="13"/>
      <c r="AB42" s="13"/>
      <c r="AC42" s="13"/>
      <c r="AD42" s="13"/>
      <c r="AE42" s="20"/>
      <c r="AF42" s="20"/>
      <c r="AG42" s="20"/>
    </row>
    <row r="43" spans="1:33" ht="15.75" customHeight="1" x14ac:dyDescent="0.2">
      <c r="A43" s="13"/>
      <c r="B43" s="13"/>
      <c r="C43" s="24"/>
      <c r="D43" s="15"/>
      <c r="E43" s="15"/>
      <c r="F43" s="14"/>
      <c r="G43" s="14"/>
      <c r="H43" s="14"/>
      <c r="I43" s="15"/>
      <c r="J43" s="15"/>
      <c r="K43" s="15"/>
      <c r="L43" s="15"/>
      <c r="M43" s="16"/>
      <c r="N43" s="15"/>
      <c r="O43" s="15"/>
      <c r="P43" s="15"/>
      <c r="Q43" s="15"/>
      <c r="R43" s="15"/>
      <c r="S43" s="18"/>
      <c r="T43" s="13"/>
      <c r="U43" s="19"/>
      <c r="V43" s="1"/>
      <c r="W43" s="13"/>
      <c r="X43" s="13"/>
      <c r="Y43" s="13"/>
      <c r="Z43" s="13"/>
      <c r="AA43" s="13"/>
      <c r="AB43" s="13"/>
      <c r="AC43" s="13"/>
      <c r="AD43" s="13"/>
      <c r="AE43" s="20"/>
      <c r="AF43" s="20"/>
      <c r="AG43" s="20"/>
    </row>
    <row r="44" spans="1:33" ht="15.75" customHeight="1" x14ac:dyDescent="0.2">
      <c r="A44" s="13"/>
      <c r="B44" s="13"/>
      <c r="C44" s="24"/>
      <c r="D44" s="15"/>
      <c r="E44" s="15"/>
      <c r="F44" s="14"/>
      <c r="G44" s="14"/>
      <c r="H44" s="14"/>
      <c r="I44" s="15"/>
      <c r="J44" s="15"/>
      <c r="K44" s="15"/>
      <c r="L44" s="15"/>
      <c r="M44" s="16"/>
      <c r="N44" s="15"/>
      <c r="O44" s="15"/>
      <c r="P44" s="15"/>
      <c r="Q44" s="15"/>
      <c r="R44" s="15"/>
      <c r="S44" s="18"/>
      <c r="T44" s="13"/>
      <c r="U44" s="19"/>
      <c r="V44" s="1"/>
      <c r="W44" s="13"/>
      <c r="X44" s="13"/>
      <c r="Y44" s="13"/>
      <c r="Z44" s="13"/>
      <c r="AA44" s="13"/>
      <c r="AB44" s="13"/>
      <c r="AC44" s="13"/>
      <c r="AD44" s="13"/>
      <c r="AE44" s="20"/>
      <c r="AF44" s="20"/>
      <c r="AG44" s="20"/>
    </row>
    <row r="45" spans="1:33" ht="15.75" customHeight="1" x14ac:dyDescent="0.2">
      <c r="A45" s="13"/>
      <c r="B45" s="13"/>
      <c r="C45" s="24"/>
      <c r="D45" s="15"/>
      <c r="E45" s="15"/>
      <c r="F45" s="14"/>
      <c r="G45" s="14"/>
      <c r="H45" s="14"/>
      <c r="I45" s="15"/>
      <c r="J45" s="15"/>
      <c r="K45" s="15"/>
      <c r="L45" s="15"/>
      <c r="M45" s="16"/>
      <c r="N45" s="15"/>
      <c r="O45" s="15"/>
      <c r="P45" s="15"/>
      <c r="Q45" s="15"/>
      <c r="R45" s="15"/>
      <c r="S45" s="18"/>
      <c r="T45" s="13"/>
      <c r="U45" s="19"/>
      <c r="V45" s="1"/>
      <c r="W45" s="13"/>
      <c r="X45" s="13"/>
      <c r="Y45" s="13"/>
      <c r="Z45" s="13"/>
      <c r="AA45" s="13"/>
      <c r="AB45" s="13"/>
      <c r="AC45" s="13"/>
      <c r="AD45" s="13"/>
      <c r="AE45" s="20"/>
      <c r="AF45" s="20"/>
      <c r="AG45" s="20"/>
    </row>
    <row r="46" spans="1:33" ht="15.75" customHeight="1" x14ac:dyDescent="0.2">
      <c r="A46" s="13"/>
      <c r="B46" s="13"/>
      <c r="C46" s="24"/>
      <c r="D46" s="15"/>
      <c r="E46" s="15"/>
      <c r="F46" s="14"/>
      <c r="G46" s="14"/>
      <c r="H46" s="14"/>
      <c r="I46" s="15"/>
      <c r="J46" s="15"/>
      <c r="K46" s="15"/>
      <c r="L46" s="15"/>
      <c r="M46" s="16"/>
      <c r="N46" s="15"/>
      <c r="O46" s="15"/>
      <c r="P46" s="15"/>
      <c r="Q46" s="15"/>
      <c r="R46" s="15"/>
      <c r="S46" s="18"/>
      <c r="T46" s="13"/>
      <c r="U46" s="19"/>
      <c r="V46" s="1"/>
      <c r="W46" s="13"/>
      <c r="X46" s="13"/>
      <c r="Y46" s="13"/>
      <c r="Z46" s="13"/>
      <c r="AA46" s="13"/>
      <c r="AB46" s="13"/>
      <c r="AC46" s="13"/>
      <c r="AD46" s="13"/>
      <c r="AE46" s="20"/>
      <c r="AF46" s="20"/>
      <c r="AG46" s="20"/>
    </row>
    <row r="47" spans="1:33" ht="15.75" customHeight="1" x14ac:dyDescent="0.2">
      <c r="A47" s="13"/>
      <c r="B47" s="13"/>
      <c r="C47" s="24"/>
      <c r="D47" s="15"/>
      <c r="E47" s="15"/>
      <c r="F47" s="14"/>
      <c r="G47" s="14"/>
      <c r="H47" s="14"/>
      <c r="I47" s="15"/>
      <c r="J47" s="15"/>
      <c r="K47" s="15"/>
      <c r="L47" s="15"/>
      <c r="M47" s="16"/>
      <c r="N47" s="15"/>
      <c r="O47" s="15"/>
      <c r="P47" s="15"/>
      <c r="Q47" s="15"/>
      <c r="R47" s="15"/>
      <c r="S47" s="18"/>
      <c r="T47" s="13"/>
      <c r="U47" s="19"/>
      <c r="V47" s="1"/>
      <c r="W47" s="13"/>
      <c r="X47" s="13"/>
      <c r="Y47" s="13"/>
      <c r="Z47" s="13"/>
      <c r="AA47" s="13"/>
      <c r="AB47" s="13"/>
      <c r="AC47" s="13"/>
      <c r="AD47" s="13"/>
      <c r="AE47" s="20"/>
      <c r="AF47" s="20"/>
      <c r="AG47" s="20"/>
    </row>
    <row r="48" spans="1:33" ht="15.75" customHeight="1" x14ac:dyDescent="0.2">
      <c r="A48" s="13"/>
      <c r="B48" s="13"/>
      <c r="C48" s="24"/>
      <c r="D48" s="15"/>
      <c r="E48" s="15"/>
      <c r="F48" s="14"/>
      <c r="G48" s="14"/>
      <c r="H48" s="14"/>
      <c r="I48" s="15"/>
      <c r="J48" s="15"/>
      <c r="K48" s="15"/>
      <c r="L48" s="15"/>
      <c r="M48" s="16"/>
      <c r="N48" s="15"/>
      <c r="O48" s="15"/>
      <c r="P48" s="15"/>
      <c r="Q48" s="15"/>
      <c r="R48" s="15"/>
      <c r="S48" s="18"/>
      <c r="T48" s="13"/>
      <c r="U48" s="19"/>
      <c r="V48" s="1"/>
      <c r="W48" s="13"/>
      <c r="X48" s="13"/>
      <c r="Y48" s="13"/>
      <c r="Z48" s="13"/>
      <c r="AA48" s="13"/>
      <c r="AB48" s="13"/>
      <c r="AC48" s="13"/>
      <c r="AD48" s="13"/>
      <c r="AE48" s="20"/>
      <c r="AF48" s="20"/>
      <c r="AG48" s="20"/>
    </row>
    <row r="49" spans="1:33" ht="15.75" customHeight="1" x14ac:dyDescent="0.2">
      <c r="A49" s="13"/>
      <c r="B49" s="13"/>
      <c r="C49" s="24"/>
      <c r="D49" s="15"/>
      <c r="E49" s="15"/>
      <c r="F49" s="14"/>
      <c r="G49" s="14"/>
      <c r="H49" s="14"/>
      <c r="I49" s="15"/>
      <c r="J49" s="15"/>
      <c r="K49" s="15"/>
      <c r="L49" s="15"/>
      <c r="M49" s="16"/>
      <c r="N49" s="15"/>
      <c r="O49" s="15"/>
      <c r="P49" s="15"/>
      <c r="Q49" s="15"/>
      <c r="R49" s="15"/>
      <c r="S49" s="18"/>
      <c r="T49" s="13"/>
      <c r="U49" s="19"/>
      <c r="V49" s="1"/>
      <c r="W49" s="13"/>
      <c r="X49" s="13"/>
      <c r="Y49" s="13"/>
      <c r="Z49" s="13"/>
      <c r="AA49" s="13"/>
      <c r="AB49" s="13"/>
      <c r="AC49" s="13"/>
      <c r="AD49" s="13"/>
      <c r="AE49" s="20"/>
      <c r="AF49" s="20"/>
      <c r="AG49" s="20"/>
    </row>
    <row r="50" spans="1:33" ht="15.75" customHeight="1" x14ac:dyDescent="0.2">
      <c r="A50" s="13"/>
      <c r="B50" s="13"/>
      <c r="C50" s="24"/>
      <c r="D50" s="15"/>
      <c r="E50" s="15"/>
      <c r="F50" s="14"/>
      <c r="G50" s="14"/>
      <c r="H50" s="14"/>
      <c r="I50" s="15"/>
      <c r="J50" s="15"/>
      <c r="K50" s="15"/>
      <c r="L50" s="15"/>
      <c r="M50" s="16"/>
      <c r="N50" s="15"/>
      <c r="O50" s="15"/>
      <c r="P50" s="15"/>
      <c r="Q50" s="15"/>
      <c r="R50" s="15"/>
      <c r="S50" s="18"/>
      <c r="T50" s="13"/>
      <c r="U50" s="19"/>
      <c r="V50" s="1"/>
      <c r="W50" s="13"/>
      <c r="X50" s="13"/>
      <c r="Y50" s="13"/>
      <c r="Z50" s="13"/>
      <c r="AA50" s="13"/>
      <c r="AB50" s="13"/>
      <c r="AC50" s="13"/>
      <c r="AD50" s="13"/>
      <c r="AE50" s="20"/>
      <c r="AF50" s="20"/>
      <c r="AG50" s="20"/>
    </row>
    <row r="51" spans="1:33" ht="15.75" customHeight="1" x14ac:dyDescent="0.2">
      <c r="A51" s="13"/>
      <c r="B51" s="13"/>
      <c r="C51" s="24"/>
      <c r="D51" s="15"/>
      <c r="E51" s="15"/>
      <c r="F51" s="14"/>
      <c r="G51" s="14"/>
      <c r="H51" s="14"/>
      <c r="I51" s="15"/>
      <c r="J51" s="15"/>
      <c r="K51" s="15"/>
      <c r="L51" s="15"/>
      <c r="M51" s="16"/>
      <c r="N51" s="15"/>
      <c r="O51" s="15"/>
      <c r="P51" s="15"/>
      <c r="Q51" s="15"/>
      <c r="R51" s="15"/>
      <c r="S51" s="18"/>
      <c r="T51" s="13"/>
      <c r="U51" s="19"/>
      <c r="V51" s="1"/>
      <c r="W51" s="13"/>
      <c r="X51" s="13"/>
      <c r="Y51" s="13"/>
      <c r="Z51" s="13"/>
      <c r="AA51" s="13"/>
      <c r="AB51" s="13"/>
      <c r="AC51" s="13"/>
      <c r="AD51" s="13"/>
      <c r="AE51" s="20"/>
      <c r="AF51" s="20"/>
      <c r="AG51" s="20"/>
    </row>
    <row r="52" spans="1:33" ht="15.75" customHeight="1" x14ac:dyDescent="0.2">
      <c r="A52" s="13"/>
      <c r="B52" s="13"/>
      <c r="C52" s="24"/>
      <c r="D52" s="15"/>
      <c r="E52" s="15"/>
      <c r="F52" s="14"/>
      <c r="G52" s="14"/>
      <c r="H52" s="14"/>
      <c r="I52" s="15"/>
      <c r="J52" s="15"/>
      <c r="K52" s="15"/>
      <c r="L52" s="15"/>
      <c r="M52" s="16"/>
      <c r="N52" s="15"/>
      <c r="O52" s="15"/>
      <c r="P52" s="15"/>
      <c r="Q52" s="15"/>
      <c r="R52" s="15"/>
      <c r="S52" s="18"/>
      <c r="T52" s="13"/>
      <c r="U52" s="19"/>
      <c r="V52" s="1"/>
      <c r="W52" s="13"/>
      <c r="X52" s="13"/>
      <c r="Y52" s="13"/>
      <c r="Z52" s="13"/>
      <c r="AA52" s="13"/>
      <c r="AB52" s="13"/>
      <c r="AC52" s="13"/>
      <c r="AD52" s="13"/>
      <c r="AE52" s="20"/>
      <c r="AF52" s="20"/>
      <c r="AG52" s="20"/>
    </row>
    <row r="53" spans="1:33" ht="15.75" customHeight="1" x14ac:dyDescent="0.2">
      <c r="A53" s="13"/>
      <c r="B53" s="13"/>
      <c r="C53" s="24"/>
      <c r="D53" s="15"/>
      <c r="E53" s="15"/>
      <c r="F53" s="14"/>
      <c r="G53" s="14"/>
      <c r="H53" s="14"/>
      <c r="I53" s="15"/>
      <c r="J53" s="15"/>
      <c r="K53" s="15"/>
      <c r="L53" s="15"/>
      <c r="M53" s="16"/>
      <c r="N53" s="15"/>
      <c r="O53" s="15"/>
      <c r="P53" s="15"/>
      <c r="Q53" s="15"/>
      <c r="R53" s="15"/>
      <c r="S53" s="18"/>
      <c r="T53" s="13"/>
      <c r="U53" s="19"/>
      <c r="V53" s="1"/>
      <c r="W53" s="13"/>
      <c r="X53" s="13"/>
      <c r="Y53" s="13"/>
      <c r="Z53" s="13"/>
      <c r="AA53" s="13"/>
      <c r="AB53" s="13"/>
      <c r="AC53" s="13"/>
      <c r="AD53" s="13"/>
      <c r="AE53" s="20"/>
      <c r="AF53" s="20"/>
      <c r="AG53" s="20"/>
    </row>
    <row r="54" spans="1:33" ht="15.75" customHeight="1" x14ac:dyDescent="0.2">
      <c r="A54" s="13"/>
      <c r="B54" s="13"/>
      <c r="C54" s="24"/>
      <c r="D54" s="15"/>
      <c r="E54" s="15"/>
      <c r="F54" s="14"/>
      <c r="G54" s="14"/>
      <c r="H54" s="14"/>
      <c r="I54" s="15"/>
      <c r="J54" s="15"/>
      <c r="K54" s="15"/>
      <c r="L54" s="15"/>
      <c r="M54" s="16"/>
      <c r="N54" s="15"/>
      <c r="O54" s="15"/>
      <c r="P54" s="15"/>
      <c r="Q54" s="15"/>
      <c r="R54" s="15"/>
      <c r="S54" s="18"/>
      <c r="T54" s="13"/>
      <c r="U54" s="19"/>
      <c r="V54" s="1"/>
      <c r="W54" s="13"/>
      <c r="X54" s="13"/>
      <c r="Y54" s="13"/>
      <c r="Z54" s="13"/>
      <c r="AA54" s="13"/>
      <c r="AB54" s="13"/>
      <c r="AC54" s="13"/>
      <c r="AD54" s="13"/>
      <c r="AE54" s="20"/>
      <c r="AF54" s="20"/>
      <c r="AG54" s="20"/>
    </row>
    <row r="55" spans="1:33" ht="15.75" customHeight="1" x14ac:dyDescent="0.2">
      <c r="A55" s="13"/>
      <c r="B55" s="13"/>
      <c r="C55" s="24"/>
      <c r="D55" s="15"/>
      <c r="E55" s="15"/>
      <c r="F55" s="14"/>
      <c r="G55" s="14"/>
      <c r="H55" s="14"/>
      <c r="I55" s="15"/>
      <c r="J55" s="15"/>
      <c r="K55" s="15"/>
      <c r="L55" s="15"/>
      <c r="M55" s="16"/>
      <c r="N55" s="15"/>
      <c r="O55" s="15"/>
      <c r="P55" s="15"/>
      <c r="Q55" s="15"/>
      <c r="R55" s="15"/>
      <c r="S55" s="18"/>
      <c r="T55" s="13"/>
      <c r="U55" s="19"/>
      <c r="V55" s="1"/>
      <c r="W55" s="13"/>
      <c r="X55" s="13"/>
      <c r="Y55" s="13"/>
      <c r="Z55" s="13"/>
      <c r="AA55" s="13"/>
      <c r="AB55" s="13"/>
      <c r="AC55" s="13"/>
      <c r="AD55" s="13"/>
      <c r="AE55" s="20"/>
      <c r="AF55" s="20"/>
      <c r="AG55" s="20"/>
    </row>
    <row r="56" spans="1:33" ht="15.75" customHeight="1" x14ac:dyDescent="0.2">
      <c r="A56" s="13"/>
      <c r="B56" s="13"/>
      <c r="C56" s="24"/>
      <c r="D56" s="15"/>
      <c r="E56" s="15"/>
      <c r="F56" s="14"/>
      <c r="G56" s="14"/>
      <c r="H56" s="14"/>
      <c r="I56" s="15"/>
      <c r="J56" s="15"/>
      <c r="K56" s="15"/>
      <c r="L56" s="15"/>
      <c r="M56" s="16"/>
      <c r="N56" s="15"/>
      <c r="O56" s="15"/>
      <c r="P56" s="15"/>
      <c r="Q56" s="15"/>
      <c r="R56" s="15"/>
      <c r="S56" s="18"/>
      <c r="T56" s="13"/>
      <c r="U56" s="19"/>
      <c r="V56" s="1"/>
      <c r="W56" s="13"/>
      <c r="X56" s="13"/>
      <c r="Y56" s="13"/>
      <c r="Z56" s="13"/>
      <c r="AA56" s="13"/>
      <c r="AB56" s="13"/>
      <c r="AC56" s="13"/>
      <c r="AD56" s="13"/>
      <c r="AE56" s="20"/>
      <c r="AF56" s="20"/>
      <c r="AG56" s="20"/>
    </row>
    <row r="57" spans="1:33" ht="15.75" customHeight="1" x14ac:dyDescent="0.2">
      <c r="A57" s="13"/>
      <c r="B57" s="13"/>
      <c r="C57" s="24"/>
      <c r="D57" s="15"/>
      <c r="E57" s="15"/>
      <c r="F57" s="14"/>
      <c r="G57" s="14"/>
      <c r="H57" s="14"/>
      <c r="I57" s="15"/>
      <c r="J57" s="15"/>
      <c r="K57" s="15"/>
      <c r="L57" s="15"/>
      <c r="M57" s="16"/>
      <c r="N57" s="15"/>
      <c r="O57" s="15"/>
      <c r="P57" s="15"/>
      <c r="Q57" s="15"/>
      <c r="R57" s="15"/>
      <c r="S57" s="18"/>
      <c r="T57" s="13"/>
      <c r="U57" s="19"/>
      <c r="V57" s="1"/>
      <c r="W57" s="13"/>
      <c r="X57" s="13"/>
      <c r="Y57" s="13"/>
      <c r="Z57" s="13"/>
      <c r="AA57" s="13"/>
      <c r="AB57" s="13"/>
      <c r="AC57" s="13"/>
      <c r="AD57" s="13"/>
      <c r="AE57" s="20"/>
      <c r="AF57" s="20"/>
      <c r="AG57" s="20"/>
    </row>
    <row r="58" spans="1:33" ht="15.75" customHeight="1" x14ac:dyDescent="0.2">
      <c r="A58" s="13"/>
      <c r="B58" s="13"/>
      <c r="C58" s="24"/>
      <c r="D58" s="15"/>
      <c r="E58" s="15"/>
      <c r="F58" s="14"/>
      <c r="G58" s="14"/>
      <c r="H58" s="14"/>
      <c r="I58" s="15"/>
      <c r="J58" s="15"/>
      <c r="K58" s="15"/>
      <c r="L58" s="15"/>
      <c r="M58" s="16"/>
      <c r="N58" s="15"/>
      <c r="O58" s="15"/>
      <c r="P58" s="15"/>
      <c r="Q58" s="15"/>
      <c r="R58" s="15"/>
      <c r="S58" s="18"/>
      <c r="T58" s="13"/>
      <c r="U58" s="19"/>
      <c r="V58" s="1"/>
      <c r="W58" s="13"/>
      <c r="X58" s="13"/>
      <c r="Y58" s="13"/>
      <c r="Z58" s="13"/>
      <c r="AA58" s="13"/>
      <c r="AB58" s="13"/>
      <c r="AC58" s="13"/>
      <c r="AD58" s="13"/>
      <c r="AE58" s="20"/>
      <c r="AF58" s="20"/>
      <c r="AG58" s="20"/>
    </row>
    <row r="59" spans="1:33" ht="15.75" customHeight="1" x14ac:dyDescent="0.2">
      <c r="A59" s="13"/>
      <c r="B59" s="13"/>
      <c r="C59" s="24"/>
      <c r="D59" s="15"/>
      <c r="E59" s="15"/>
      <c r="F59" s="14"/>
      <c r="G59" s="14"/>
      <c r="H59" s="14"/>
      <c r="I59" s="15"/>
      <c r="J59" s="15"/>
      <c r="K59" s="15"/>
      <c r="L59" s="15"/>
      <c r="M59" s="16"/>
      <c r="N59" s="15"/>
      <c r="O59" s="15"/>
      <c r="P59" s="15"/>
      <c r="Q59" s="15"/>
      <c r="R59" s="15"/>
      <c r="S59" s="18"/>
      <c r="T59" s="13"/>
      <c r="U59" s="19"/>
      <c r="V59" s="1"/>
      <c r="W59" s="13"/>
      <c r="X59" s="13"/>
      <c r="Y59" s="13"/>
      <c r="Z59" s="13"/>
      <c r="AA59" s="13"/>
      <c r="AB59" s="13"/>
      <c r="AC59" s="13"/>
      <c r="AD59" s="13"/>
      <c r="AE59" s="20"/>
      <c r="AF59" s="20"/>
      <c r="AG59" s="20"/>
    </row>
    <row r="60" spans="1:33" ht="15.75" customHeight="1" x14ac:dyDescent="0.2">
      <c r="A60" s="13"/>
      <c r="B60" s="13"/>
      <c r="C60" s="24"/>
      <c r="D60" s="15"/>
      <c r="E60" s="15"/>
      <c r="F60" s="14"/>
      <c r="G60" s="14"/>
      <c r="H60" s="14"/>
      <c r="I60" s="15"/>
      <c r="J60" s="15"/>
      <c r="K60" s="15"/>
      <c r="L60" s="15"/>
      <c r="M60" s="16"/>
      <c r="N60" s="15"/>
      <c r="O60" s="15"/>
      <c r="P60" s="15"/>
      <c r="Q60" s="15"/>
      <c r="R60" s="15"/>
      <c r="S60" s="18"/>
      <c r="T60" s="13"/>
      <c r="U60" s="19"/>
      <c r="V60" s="1"/>
      <c r="W60" s="13"/>
      <c r="X60" s="13"/>
      <c r="Y60" s="13"/>
      <c r="Z60" s="13"/>
      <c r="AA60" s="13"/>
      <c r="AB60" s="13"/>
      <c r="AC60" s="13"/>
      <c r="AD60" s="13"/>
      <c r="AE60" s="20"/>
      <c r="AF60" s="20"/>
      <c r="AG60" s="20"/>
    </row>
    <row r="61" spans="1:33" ht="15.75" customHeight="1" x14ac:dyDescent="0.2">
      <c r="A61" s="13"/>
      <c r="B61" s="13"/>
      <c r="C61" s="24"/>
      <c r="D61" s="15"/>
      <c r="E61" s="15"/>
      <c r="F61" s="14"/>
      <c r="G61" s="14"/>
      <c r="H61" s="14"/>
      <c r="I61" s="15"/>
      <c r="J61" s="15"/>
      <c r="K61" s="15"/>
      <c r="L61" s="15"/>
      <c r="M61" s="16"/>
      <c r="N61" s="15"/>
      <c r="O61" s="15"/>
      <c r="P61" s="15"/>
      <c r="Q61" s="15"/>
      <c r="R61" s="15"/>
      <c r="S61" s="18"/>
      <c r="T61" s="13"/>
      <c r="U61" s="19"/>
      <c r="V61" s="1"/>
      <c r="W61" s="13"/>
      <c r="X61" s="13"/>
      <c r="Y61" s="13"/>
      <c r="Z61" s="13"/>
      <c r="AA61" s="13"/>
      <c r="AB61" s="13"/>
      <c r="AC61" s="13"/>
      <c r="AD61" s="13"/>
      <c r="AE61" s="20"/>
      <c r="AF61" s="20"/>
      <c r="AG61" s="20"/>
    </row>
    <row r="62" spans="1:33" ht="15.75" customHeight="1" x14ac:dyDescent="0.2">
      <c r="A62" s="13"/>
      <c r="B62" s="13"/>
      <c r="C62" s="24"/>
      <c r="D62" s="15"/>
      <c r="E62" s="15"/>
      <c r="F62" s="14"/>
      <c r="G62" s="14"/>
      <c r="H62" s="14"/>
      <c r="I62" s="15"/>
      <c r="J62" s="15"/>
      <c r="K62" s="15"/>
      <c r="L62" s="15"/>
      <c r="M62" s="16"/>
      <c r="N62" s="15"/>
      <c r="O62" s="15"/>
      <c r="P62" s="15"/>
      <c r="Q62" s="15"/>
      <c r="R62" s="15"/>
      <c r="S62" s="18"/>
      <c r="T62" s="13"/>
      <c r="U62" s="19"/>
      <c r="V62" s="1"/>
      <c r="W62" s="13"/>
      <c r="X62" s="13"/>
      <c r="Y62" s="13"/>
      <c r="Z62" s="13"/>
      <c r="AA62" s="13"/>
      <c r="AB62" s="13"/>
      <c r="AC62" s="13"/>
      <c r="AD62" s="13"/>
      <c r="AE62" s="20"/>
      <c r="AF62" s="20"/>
      <c r="AG62" s="20"/>
    </row>
    <row r="63" spans="1:33" ht="15.75" customHeight="1" x14ac:dyDescent="0.2">
      <c r="A63" s="13"/>
      <c r="B63" s="13"/>
      <c r="C63" s="24"/>
      <c r="D63" s="15"/>
      <c r="E63" s="15"/>
      <c r="F63" s="14"/>
      <c r="G63" s="14"/>
      <c r="H63" s="14"/>
      <c r="I63" s="15"/>
      <c r="J63" s="15"/>
      <c r="K63" s="15"/>
      <c r="L63" s="15"/>
      <c r="M63" s="16"/>
      <c r="N63" s="15"/>
      <c r="O63" s="15"/>
      <c r="P63" s="15"/>
      <c r="Q63" s="15"/>
      <c r="R63" s="15"/>
      <c r="S63" s="18"/>
      <c r="T63" s="13"/>
      <c r="U63" s="19"/>
      <c r="V63" s="1"/>
      <c r="W63" s="13"/>
      <c r="X63" s="13"/>
      <c r="Y63" s="13"/>
      <c r="Z63" s="13"/>
      <c r="AA63" s="13"/>
      <c r="AB63" s="13"/>
      <c r="AC63" s="13"/>
      <c r="AD63" s="13"/>
      <c r="AE63" s="20"/>
      <c r="AF63" s="20"/>
      <c r="AG63" s="20"/>
    </row>
    <row r="64" spans="1:33" ht="15.75" customHeight="1" x14ac:dyDescent="0.2">
      <c r="A64" s="13"/>
      <c r="B64" s="13"/>
      <c r="C64" s="24"/>
      <c r="D64" s="15"/>
      <c r="E64" s="15"/>
      <c r="F64" s="14"/>
      <c r="G64" s="14"/>
      <c r="H64" s="14"/>
      <c r="I64" s="15"/>
      <c r="J64" s="15"/>
      <c r="K64" s="15"/>
      <c r="L64" s="15"/>
      <c r="M64" s="16"/>
      <c r="N64" s="15"/>
      <c r="O64" s="15"/>
      <c r="P64" s="15"/>
      <c r="Q64" s="15"/>
      <c r="R64" s="15"/>
      <c r="S64" s="18"/>
      <c r="T64" s="13"/>
      <c r="U64" s="19"/>
      <c r="V64" s="1"/>
      <c r="W64" s="13"/>
      <c r="X64" s="13"/>
      <c r="Y64" s="13"/>
      <c r="Z64" s="13"/>
      <c r="AA64" s="13"/>
      <c r="AB64" s="13"/>
      <c r="AC64" s="13"/>
      <c r="AD64" s="13"/>
      <c r="AE64" s="20"/>
      <c r="AF64" s="20"/>
      <c r="AG64" s="20"/>
    </row>
    <row r="65" spans="1:33" ht="15.75" customHeight="1" x14ac:dyDescent="0.2">
      <c r="A65" s="13"/>
      <c r="B65" s="13"/>
      <c r="C65" s="24"/>
      <c r="D65" s="15"/>
      <c r="E65" s="15"/>
      <c r="F65" s="14"/>
      <c r="G65" s="14"/>
      <c r="H65" s="14"/>
      <c r="I65" s="15"/>
      <c r="J65" s="15"/>
      <c r="K65" s="15"/>
      <c r="L65" s="15"/>
      <c r="M65" s="16"/>
      <c r="N65" s="15"/>
      <c r="O65" s="15"/>
      <c r="P65" s="15"/>
      <c r="Q65" s="15"/>
      <c r="R65" s="15"/>
      <c r="S65" s="18"/>
      <c r="T65" s="13"/>
      <c r="U65" s="19"/>
      <c r="V65" s="1"/>
      <c r="W65" s="13"/>
      <c r="X65" s="13"/>
      <c r="Y65" s="13"/>
      <c r="Z65" s="13"/>
      <c r="AA65" s="13"/>
      <c r="AB65" s="13"/>
      <c r="AC65" s="13"/>
      <c r="AD65" s="13"/>
      <c r="AE65" s="20"/>
      <c r="AF65" s="20"/>
      <c r="AG65" s="20"/>
    </row>
    <row r="66" spans="1:33" ht="15.75" customHeight="1" x14ac:dyDescent="0.2">
      <c r="A66" s="13"/>
      <c r="B66" s="13"/>
      <c r="C66" s="24"/>
      <c r="D66" s="15"/>
      <c r="E66" s="15"/>
      <c r="F66" s="14"/>
      <c r="G66" s="14"/>
      <c r="H66" s="14"/>
      <c r="I66" s="15"/>
      <c r="J66" s="15"/>
      <c r="K66" s="15"/>
      <c r="L66" s="15"/>
      <c r="M66" s="16"/>
      <c r="N66" s="15"/>
      <c r="O66" s="15"/>
      <c r="P66" s="15"/>
      <c r="Q66" s="15"/>
      <c r="R66" s="15"/>
      <c r="S66" s="18"/>
      <c r="T66" s="13"/>
      <c r="U66" s="19"/>
      <c r="V66" s="1"/>
      <c r="W66" s="13"/>
      <c r="X66" s="13"/>
      <c r="Y66" s="13"/>
      <c r="Z66" s="13"/>
      <c r="AA66" s="13"/>
      <c r="AB66" s="13"/>
      <c r="AC66" s="13"/>
      <c r="AD66" s="13"/>
      <c r="AE66" s="20"/>
      <c r="AF66" s="20"/>
      <c r="AG66" s="20"/>
    </row>
    <row r="67" spans="1:33" ht="15.75" customHeight="1" x14ac:dyDescent="0.2">
      <c r="A67" s="13"/>
      <c r="B67" s="13"/>
      <c r="C67" s="24"/>
      <c r="D67" s="15"/>
      <c r="E67" s="15"/>
      <c r="F67" s="14"/>
      <c r="G67" s="14"/>
      <c r="H67" s="14"/>
      <c r="I67" s="15"/>
      <c r="J67" s="15"/>
      <c r="K67" s="15"/>
      <c r="L67" s="15"/>
      <c r="M67" s="16"/>
      <c r="N67" s="15"/>
      <c r="O67" s="15"/>
      <c r="P67" s="15"/>
      <c r="Q67" s="15"/>
      <c r="R67" s="15"/>
      <c r="S67" s="18"/>
      <c r="T67" s="13"/>
      <c r="U67" s="19"/>
      <c r="V67" s="1"/>
      <c r="W67" s="13"/>
      <c r="X67" s="13"/>
      <c r="Y67" s="13"/>
      <c r="Z67" s="13"/>
      <c r="AA67" s="13"/>
      <c r="AB67" s="13"/>
      <c r="AC67" s="13"/>
      <c r="AD67" s="13"/>
      <c r="AE67" s="20"/>
      <c r="AF67" s="20"/>
      <c r="AG67" s="20"/>
    </row>
    <row r="68" spans="1:33" ht="15.75" customHeight="1" x14ac:dyDescent="0.2">
      <c r="A68" s="13"/>
      <c r="B68" s="13"/>
      <c r="C68" s="24"/>
      <c r="D68" s="15"/>
      <c r="E68" s="15"/>
      <c r="F68" s="14"/>
      <c r="G68" s="14"/>
      <c r="H68" s="14"/>
      <c r="I68" s="15"/>
      <c r="J68" s="15"/>
      <c r="K68" s="15"/>
      <c r="L68" s="15"/>
      <c r="M68" s="16"/>
      <c r="N68" s="15"/>
      <c r="O68" s="15"/>
      <c r="P68" s="15"/>
      <c r="Q68" s="15"/>
      <c r="R68" s="15"/>
      <c r="S68" s="18"/>
      <c r="T68" s="13"/>
      <c r="U68" s="19"/>
      <c r="V68" s="1"/>
      <c r="W68" s="13"/>
      <c r="X68" s="13"/>
      <c r="Y68" s="13"/>
      <c r="Z68" s="13"/>
      <c r="AA68" s="13"/>
      <c r="AB68" s="13"/>
      <c r="AC68" s="13"/>
      <c r="AD68" s="13"/>
      <c r="AE68" s="20"/>
      <c r="AF68" s="20"/>
      <c r="AG68" s="20"/>
    </row>
    <row r="69" spans="1:33" ht="15.75" customHeight="1" x14ac:dyDescent="0.2">
      <c r="A69" s="13"/>
      <c r="B69" s="13"/>
      <c r="C69" s="24"/>
      <c r="D69" s="15"/>
      <c r="E69" s="15"/>
      <c r="F69" s="14"/>
      <c r="G69" s="14"/>
      <c r="H69" s="14"/>
      <c r="I69" s="15"/>
      <c r="J69" s="15"/>
      <c r="K69" s="15"/>
      <c r="L69" s="15"/>
      <c r="M69" s="16"/>
      <c r="N69" s="15"/>
      <c r="O69" s="15"/>
      <c r="P69" s="15"/>
      <c r="Q69" s="15"/>
      <c r="R69" s="15"/>
      <c r="S69" s="18"/>
      <c r="T69" s="13"/>
      <c r="U69" s="19"/>
      <c r="V69" s="1"/>
      <c r="W69" s="13"/>
      <c r="X69" s="13"/>
      <c r="Y69" s="13"/>
      <c r="Z69" s="13"/>
      <c r="AA69" s="13"/>
      <c r="AB69" s="13"/>
      <c r="AC69" s="13"/>
      <c r="AD69" s="13"/>
      <c r="AE69" s="20"/>
      <c r="AF69" s="20"/>
      <c r="AG69" s="20"/>
    </row>
    <row r="70" spans="1:33" ht="15.75" customHeight="1" x14ac:dyDescent="0.2">
      <c r="A70" s="13"/>
      <c r="B70" s="13"/>
      <c r="C70" s="24"/>
      <c r="D70" s="15"/>
      <c r="E70" s="15"/>
      <c r="F70" s="14"/>
      <c r="G70" s="14"/>
      <c r="H70" s="14"/>
      <c r="I70" s="15"/>
      <c r="J70" s="15"/>
      <c r="K70" s="15"/>
      <c r="L70" s="15"/>
      <c r="M70" s="16"/>
      <c r="N70" s="15"/>
      <c r="O70" s="15"/>
      <c r="P70" s="15"/>
      <c r="Q70" s="15"/>
      <c r="R70" s="15"/>
      <c r="S70" s="18"/>
      <c r="T70" s="13"/>
      <c r="U70" s="19"/>
      <c r="V70" s="1"/>
      <c r="W70" s="13"/>
      <c r="X70" s="13"/>
      <c r="Y70" s="13"/>
      <c r="Z70" s="13"/>
      <c r="AA70" s="13"/>
      <c r="AB70" s="13"/>
      <c r="AC70" s="13"/>
      <c r="AD70" s="13"/>
      <c r="AE70" s="20"/>
      <c r="AF70" s="20"/>
      <c r="AG70" s="20"/>
    </row>
    <row r="71" spans="1:33" ht="15.75" customHeight="1" x14ac:dyDescent="0.2">
      <c r="A71" s="13"/>
      <c r="B71" s="13"/>
      <c r="C71" s="24"/>
      <c r="D71" s="15"/>
      <c r="E71" s="15"/>
      <c r="F71" s="14"/>
      <c r="G71" s="14"/>
      <c r="H71" s="14"/>
      <c r="I71" s="15"/>
      <c r="J71" s="15"/>
      <c r="K71" s="15"/>
      <c r="L71" s="15"/>
      <c r="M71" s="16"/>
      <c r="N71" s="15"/>
      <c r="O71" s="15"/>
      <c r="P71" s="15"/>
      <c r="Q71" s="15"/>
      <c r="R71" s="15"/>
      <c r="S71" s="18"/>
      <c r="T71" s="13"/>
      <c r="U71" s="19"/>
      <c r="V71" s="1"/>
      <c r="W71" s="13"/>
      <c r="X71" s="13"/>
      <c r="Y71" s="13"/>
      <c r="Z71" s="13"/>
      <c r="AA71" s="13"/>
      <c r="AB71" s="13"/>
      <c r="AC71" s="13"/>
      <c r="AD71" s="13"/>
      <c r="AE71" s="20"/>
      <c r="AF71" s="20"/>
      <c r="AG71" s="20"/>
    </row>
    <row r="72" spans="1:33" ht="15.75" customHeight="1" x14ac:dyDescent="0.2">
      <c r="A72" s="13"/>
      <c r="B72" s="13"/>
      <c r="C72" s="24"/>
      <c r="D72" s="15"/>
      <c r="E72" s="15"/>
      <c r="F72" s="14"/>
      <c r="G72" s="14"/>
      <c r="H72" s="14"/>
      <c r="I72" s="15"/>
      <c r="J72" s="15"/>
      <c r="K72" s="15"/>
      <c r="L72" s="15"/>
      <c r="M72" s="16"/>
      <c r="N72" s="15"/>
      <c r="O72" s="15"/>
      <c r="P72" s="15"/>
      <c r="Q72" s="15"/>
      <c r="R72" s="15"/>
      <c r="S72" s="18"/>
      <c r="T72" s="13"/>
      <c r="U72" s="19"/>
      <c r="V72" s="1"/>
      <c r="W72" s="13"/>
      <c r="X72" s="13"/>
      <c r="Y72" s="13"/>
      <c r="Z72" s="13"/>
      <c r="AA72" s="13"/>
      <c r="AB72" s="13"/>
      <c r="AC72" s="13"/>
      <c r="AD72" s="13"/>
      <c r="AE72" s="20"/>
      <c r="AF72" s="20"/>
      <c r="AG72" s="20"/>
    </row>
    <row r="73" spans="1:33" ht="15.75" customHeight="1" x14ac:dyDescent="0.2">
      <c r="A73" s="13"/>
      <c r="B73" s="13"/>
      <c r="C73" s="24"/>
      <c r="D73" s="15"/>
      <c r="E73" s="15"/>
      <c r="F73" s="14"/>
      <c r="G73" s="14"/>
      <c r="H73" s="14"/>
      <c r="I73" s="15"/>
      <c r="J73" s="15"/>
      <c r="K73" s="15"/>
      <c r="L73" s="15"/>
      <c r="M73" s="16"/>
      <c r="N73" s="15"/>
      <c r="O73" s="15"/>
      <c r="P73" s="15"/>
      <c r="Q73" s="15"/>
      <c r="R73" s="15"/>
      <c r="S73" s="18"/>
      <c r="T73" s="13"/>
      <c r="U73" s="19"/>
      <c r="V73" s="1"/>
      <c r="W73" s="13"/>
      <c r="X73" s="13"/>
      <c r="Y73" s="13"/>
      <c r="Z73" s="13"/>
      <c r="AA73" s="13"/>
      <c r="AB73" s="13"/>
      <c r="AC73" s="13"/>
      <c r="AD73" s="13"/>
      <c r="AE73" s="20"/>
      <c r="AF73" s="20"/>
      <c r="AG73" s="20"/>
    </row>
    <row r="74" spans="1:33" ht="15.75" customHeight="1" x14ac:dyDescent="0.2">
      <c r="A74" s="13"/>
      <c r="B74" s="13"/>
      <c r="C74" s="24"/>
      <c r="D74" s="15"/>
      <c r="E74" s="15"/>
      <c r="F74" s="14"/>
      <c r="G74" s="14"/>
      <c r="H74" s="14"/>
      <c r="I74" s="15"/>
      <c r="J74" s="15"/>
      <c r="K74" s="15"/>
      <c r="L74" s="15"/>
      <c r="M74" s="16"/>
      <c r="N74" s="15"/>
      <c r="O74" s="15"/>
      <c r="P74" s="15"/>
      <c r="Q74" s="15"/>
      <c r="R74" s="15"/>
      <c r="S74" s="18"/>
      <c r="T74" s="13"/>
      <c r="U74" s="19"/>
      <c r="V74" s="1"/>
      <c r="W74" s="13"/>
      <c r="X74" s="13"/>
      <c r="Y74" s="13"/>
      <c r="Z74" s="13"/>
      <c r="AA74" s="13"/>
      <c r="AB74" s="13"/>
      <c r="AC74" s="13"/>
      <c r="AD74" s="13"/>
      <c r="AE74" s="20"/>
      <c r="AF74" s="20"/>
      <c r="AG74" s="20"/>
    </row>
    <row r="75" spans="1:33" ht="15.75" customHeight="1" x14ac:dyDescent="0.2">
      <c r="A75" s="13"/>
      <c r="B75" s="13"/>
      <c r="C75" s="24"/>
      <c r="D75" s="15"/>
      <c r="E75" s="15"/>
      <c r="F75" s="14"/>
      <c r="G75" s="14"/>
      <c r="H75" s="14"/>
      <c r="I75" s="15"/>
      <c r="J75" s="15"/>
      <c r="K75" s="15"/>
      <c r="L75" s="15"/>
      <c r="M75" s="16"/>
      <c r="N75" s="15"/>
      <c r="O75" s="15"/>
      <c r="P75" s="15"/>
      <c r="Q75" s="15"/>
      <c r="R75" s="15"/>
      <c r="S75" s="18"/>
      <c r="T75" s="13"/>
      <c r="U75" s="19"/>
      <c r="V75" s="1"/>
      <c r="W75" s="13"/>
      <c r="X75" s="13"/>
      <c r="Y75" s="13"/>
      <c r="Z75" s="13"/>
      <c r="AA75" s="13"/>
      <c r="AB75" s="13"/>
      <c r="AC75" s="13"/>
      <c r="AD75" s="13"/>
      <c r="AE75" s="20"/>
      <c r="AF75" s="20"/>
      <c r="AG75" s="20"/>
    </row>
    <row r="76" spans="1:33" ht="15.75" customHeight="1" x14ac:dyDescent="0.2">
      <c r="A76" s="13"/>
      <c r="B76" s="13"/>
      <c r="C76" s="24"/>
      <c r="D76" s="15"/>
      <c r="E76" s="15"/>
      <c r="F76" s="14"/>
      <c r="G76" s="14"/>
      <c r="H76" s="14"/>
      <c r="I76" s="15"/>
      <c r="J76" s="15"/>
      <c r="K76" s="15"/>
      <c r="L76" s="15"/>
      <c r="M76" s="16"/>
      <c r="N76" s="15"/>
      <c r="O76" s="15"/>
      <c r="P76" s="15"/>
      <c r="Q76" s="15"/>
      <c r="R76" s="15"/>
      <c r="S76" s="18"/>
      <c r="T76" s="13"/>
      <c r="U76" s="19"/>
      <c r="V76" s="1"/>
      <c r="W76" s="13"/>
      <c r="X76" s="13"/>
      <c r="Y76" s="13"/>
      <c r="Z76" s="13"/>
      <c r="AA76" s="13"/>
      <c r="AB76" s="13"/>
      <c r="AC76" s="13"/>
      <c r="AD76" s="13"/>
      <c r="AE76" s="20"/>
      <c r="AF76" s="20"/>
      <c r="AG76" s="20"/>
    </row>
    <row r="77" spans="1:33" ht="15.75" customHeight="1" x14ac:dyDescent="0.2">
      <c r="A77" s="13"/>
      <c r="B77" s="13"/>
      <c r="C77" s="24"/>
      <c r="D77" s="15"/>
      <c r="E77" s="15"/>
      <c r="F77" s="14"/>
      <c r="G77" s="14"/>
      <c r="H77" s="14"/>
      <c r="I77" s="15"/>
      <c r="J77" s="15"/>
      <c r="K77" s="15"/>
      <c r="L77" s="15"/>
      <c r="M77" s="16"/>
      <c r="N77" s="15"/>
      <c r="O77" s="15"/>
      <c r="P77" s="15"/>
      <c r="Q77" s="15"/>
      <c r="R77" s="15"/>
      <c r="S77" s="18"/>
      <c r="T77" s="13"/>
      <c r="U77" s="19"/>
      <c r="V77" s="1"/>
      <c r="W77" s="13"/>
      <c r="X77" s="13"/>
      <c r="Y77" s="13"/>
      <c r="Z77" s="13"/>
      <c r="AA77" s="13"/>
      <c r="AB77" s="13"/>
      <c r="AC77" s="13"/>
      <c r="AD77" s="13"/>
      <c r="AE77" s="20"/>
      <c r="AF77" s="20"/>
      <c r="AG77" s="20"/>
    </row>
    <row r="78" spans="1:33" ht="15.75" customHeight="1" x14ac:dyDescent="0.2">
      <c r="A78" s="13"/>
      <c r="B78" s="13"/>
      <c r="C78" s="24"/>
      <c r="D78" s="15"/>
      <c r="E78" s="15"/>
      <c r="F78" s="14"/>
      <c r="G78" s="14"/>
      <c r="H78" s="14"/>
      <c r="I78" s="15"/>
      <c r="J78" s="15"/>
      <c r="K78" s="15"/>
      <c r="L78" s="15"/>
      <c r="M78" s="16"/>
      <c r="N78" s="15"/>
      <c r="O78" s="15"/>
      <c r="P78" s="15"/>
      <c r="Q78" s="15"/>
      <c r="R78" s="15"/>
      <c r="S78" s="18"/>
      <c r="T78" s="13"/>
      <c r="U78" s="19"/>
      <c r="V78" s="1"/>
      <c r="W78" s="13"/>
      <c r="X78" s="13"/>
      <c r="Y78" s="13"/>
      <c r="Z78" s="13"/>
      <c r="AA78" s="13"/>
      <c r="AB78" s="13"/>
      <c r="AC78" s="13"/>
      <c r="AD78" s="13"/>
      <c r="AE78" s="20"/>
      <c r="AF78" s="20"/>
      <c r="AG78" s="20"/>
    </row>
    <row r="79" spans="1:33" ht="15.75" customHeight="1" x14ac:dyDescent="0.2">
      <c r="A79" s="13"/>
      <c r="B79" s="13"/>
      <c r="C79" s="24"/>
      <c r="D79" s="15"/>
      <c r="E79" s="15"/>
      <c r="F79" s="14"/>
      <c r="G79" s="14"/>
      <c r="H79" s="14"/>
      <c r="I79" s="15"/>
      <c r="J79" s="15"/>
      <c r="K79" s="15"/>
      <c r="L79" s="15"/>
      <c r="M79" s="16"/>
      <c r="N79" s="15"/>
      <c r="O79" s="15"/>
      <c r="P79" s="15"/>
      <c r="Q79" s="15"/>
      <c r="R79" s="15"/>
      <c r="S79" s="18"/>
      <c r="T79" s="13"/>
      <c r="U79" s="19"/>
      <c r="V79" s="1"/>
      <c r="W79" s="13"/>
      <c r="X79" s="13"/>
      <c r="Y79" s="13"/>
      <c r="Z79" s="13"/>
      <c r="AA79" s="13"/>
      <c r="AB79" s="13"/>
      <c r="AC79" s="13"/>
      <c r="AD79" s="13"/>
      <c r="AE79" s="20"/>
      <c r="AF79" s="20"/>
      <c r="AG79" s="20"/>
    </row>
    <row r="80" spans="1:33" ht="15.75" customHeight="1" x14ac:dyDescent="0.2">
      <c r="A80" s="13"/>
      <c r="B80" s="13"/>
      <c r="C80" s="24"/>
      <c r="D80" s="15"/>
      <c r="E80" s="15"/>
      <c r="F80" s="14"/>
      <c r="G80" s="14"/>
      <c r="H80" s="14"/>
      <c r="I80" s="15"/>
      <c r="J80" s="15"/>
      <c r="K80" s="15"/>
      <c r="L80" s="15"/>
      <c r="M80" s="16"/>
      <c r="N80" s="15"/>
      <c r="O80" s="15"/>
      <c r="P80" s="15"/>
      <c r="Q80" s="15"/>
      <c r="R80" s="15"/>
      <c r="S80" s="18"/>
      <c r="T80" s="13"/>
      <c r="U80" s="19"/>
      <c r="V80" s="1"/>
      <c r="W80" s="13"/>
      <c r="X80" s="13"/>
      <c r="Y80" s="13"/>
      <c r="Z80" s="13"/>
      <c r="AA80" s="13"/>
      <c r="AB80" s="13"/>
      <c r="AC80" s="13"/>
      <c r="AD80" s="13"/>
      <c r="AE80" s="20"/>
      <c r="AF80" s="20"/>
      <c r="AG80" s="20"/>
    </row>
    <row r="81" spans="1:33" ht="15.75" customHeight="1" x14ac:dyDescent="0.2">
      <c r="A81" s="13"/>
      <c r="B81" s="13"/>
      <c r="C81" s="24"/>
      <c r="D81" s="15"/>
      <c r="E81" s="15"/>
      <c r="F81" s="14"/>
      <c r="G81" s="14"/>
      <c r="H81" s="14"/>
      <c r="I81" s="15"/>
      <c r="J81" s="15"/>
      <c r="K81" s="15"/>
      <c r="L81" s="15"/>
      <c r="M81" s="16"/>
      <c r="N81" s="15"/>
      <c r="O81" s="15"/>
      <c r="P81" s="15"/>
      <c r="Q81" s="15"/>
      <c r="R81" s="15"/>
      <c r="S81" s="18"/>
      <c r="T81" s="13"/>
      <c r="U81" s="19"/>
      <c r="V81" s="1"/>
      <c r="W81" s="13"/>
      <c r="X81" s="13"/>
      <c r="Y81" s="13"/>
      <c r="Z81" s="13"/>
      <c r="AA81" s="13"/>
      <c r="AB81" s="13"/>
      <c r="AC81" s="13"/>
      <c r="AD81" s="13"/>
      <c r="AE81" s="20"/>
      <c r="AF81" s="20"/>
      <c r="AG81" s="20"/>
    </row>
    <row r="82" spans="1:33" ht="15.75" customHeight="1" x14ac:dyDescent="0.2">
      <c r="A82" s="13"/>
      <c r="B82" s="13"/>
      <c r="C82" s="24"/>
      <c r="D82" s="15"/>
      <c r="E82" s="15"/>
      <c r="F82" s="14"/>
      <c r="G82" s="14"/>
      <c r="H82" s="14"/>
      <c r="I82" s="15"/>
      <c r="J82" s="15"/>
      <c r="K82" s="15"/>
      <c r="L82" s="15"/>
      <c r="M82" s="16"/>
      <c r="N82" s="15"/>
      <c r="O82" s="15"/>
      <c r="P82" s="15"/>
      <c r="Q82" s="15"/>
      <c r="R82" s="15"/>
      <c r="S82" s="18"/>
      <c r="T82" s="13"/>
      <c r="U82" s="19"/>
      <c r="V82" s="1"/>
      <c r="W82" s="13"/>
      <c r="X82" s="13"/>
      <c r="Y82" s="13"/>
      <c r="Z82" s="13"/>
      <c r="AA82" s="13"/>
      <c r="AB82" s="13"/>
      <c r="AC82" s="13"/>
      <c r="AD82" s="13"/>
      <c r="AE82" s="20"/>
      <c r="AF82" s="20"/>
      <c r="AG82" s="20"/>
    </row>
    <row r="83" spans="1:33" ht="15.75" customHeight="1" x14ac:dyDescent="0.2">
      <c r="A83" s="13"/>
      <c r="B83" s="13"/>
      <c r="C83" s="24"/>
      <c r="D83" s="15"/>
      <c r="E83" s="15"/>
      <c r="F83" s="14"/>
      <c r="G83" s="14"/>
      <c r="H83" s="14"/>
      <c r="I83" s="15"/>
      <c r="J83" s="15"/>
      <c r="K83" s="15"/>
      <c r="L83" s="15"/>
      <c r="M83" s="16"/>
      <c r="N83" s="15"/>
      <c r="O83" s="15"/>
      <c r="P83" s="15"/>
      <c r="Q83" s="15"/>
      <c r="R83" s="15"/>
      <c r="S83" s="18"/>
      <c r="T83" s="13"/>
      <c r="U83" s="19"/>
      <c r="V83" s="1"/>
      <c r="W83" s="13"/>
      <c r="X83" s="13"/>
      <c r="Y83" s="13"/>
      <c r="Z83" s="13"/>
      <c r="AA83" s="13"/>
      <c r="AB83" s="13"/>
      <c r="AC83" s="13"/>
      <c r="AD83" s="13"/>
      <c r="AE83" s="20"/>
      <c r="AF83" s="20"/>
      <c r="AG83" s="20"/>
    </row>
    <row r="84" spans="1:33" ht="15.75" customHeight="1" x14ac:dyDescent="0.2">
      <c r="A84" s="13"/>
      <c r="B84" s="13"/>
      <c r="C84" s="24"/>
      <c r="D84" s="15"/>
      <c r="E84" s="15"/>
      <c r="F84" s="14"/>
      <c r="G84" s="14"/>
      <c r="H84" s="14"/>
      <c r="I84" s="15"/>
      <c r="J84" s="15"/>
      <c r="K84" s="15"/>
      <c r="L84" s="15"/>
      <c r="M84" s="16"/>
      <c r="N84" s="15"/>
      <c r="O84" s="15"/>
      <c r="P84" s="15"/>
      <c r="Q84" s="15"/>
      <c r="R84" s="15"/>
      <c r="S84" s="18"/>
      <c r="T84" s="13"/>
      <c r="U84" s="19"/>
      <c r="V84" s="1"/>
      <c r="W84" s="13"/>
      <c r="X84" s="13"/>
      <c r="Y84" s="13"/>
      <c r="Z84" s="13"/>
      <c r="AA84" s="13"/>
      <c r="AB84" s="13"/>
      <c r="AC84" s="13"/>
      <c r="AD84" s="13"/>
      <c r="AE84" s="20"/>
      <c r="AF84" s="20"/>
      <c r="AG84" s="20"/>
    </row>
    <row r="85" spans="1:33" ht="15.75" customHeight="1" x14ac:dyDescent="0.2">
      <c r="A85" s="13"/>
      <c r="B85" s="13"/>
      <c r="C85" s="24"/>
      <c r="D85" s="15"/>
      <c r="E85" s="15"/>
      <c r="F85" s="14"/>
      <c r="G85" s="14"/>
      <c r="H85" s="14"/>
      <c r="I85" s="15"/>
      <c r="J85" s="15"/>
      <c r="K85" s="15"/>
      <c r="L85" s="15"/>
      <c r="M85" s="16"/>
      <c r="N85" s="15"/>
      <c r="O85" s="15"/>
      <c r="P85" s="15"/>
      <c r="Q85" s="15"/>
      <c r="R85" s="15"/>
      <c r="S85" s="18"/>
      <c r="T85" s="13"/>
      <c r="U85" s="19"/>
      <c r="V85" s="1"/>
      <c r="W85" s="13"/>
      <c r="X85" s="13"/>
      <c r="Y85" s="13"/>
      <c r="Z85" s="13"/>
      <c r="AA85" s="13"/>
      <c r="AB85" s="13"/>
      <c r="AC85" s="13"/>
      <c r="AD85" s="13"/>
      <c r="AE85" s="20"/>
      <c r="AF85" s="20"/>
      <c r="AG85" s="20"/>
    </row>
    <row r="86" spans="1:33" ht="15.75" customHeight="1" x14ac:dyDescent="0.2">
      <c r="A86" s="13"/>
      <c r="B86" s="13"/>
      <c r="C86" s="24"/>
      <c r="D86" s="15"/>
      <c r="E86" s="15"/>
      <c r="F86" s="14"/>
      <c r="G86" s="14"/>
      <c r="H86" s="14"/>
      <c r="I86" s="15"/>
      <c r="J86" s="15"/>
      <c r="K86" s="15"/>
      <c r="L86" s="15"/>
      <c r="M86" s="16"/>
      <c r="N86" s="15"/>
      <c r="O86" s="15"/>
      <c r="P86" s="15"/>
      <c r="Q86" s="15"/>
      <c r="R86" s="15"/>
      <c r="S86" s="18"/>
      <c r="T86" s="13"/>
      <c r="U86" s="19"/>
      <c r="V86" s="1"/>
      <c r="W86" s="13"/>
      <c r="X86" s="13"/>
      <c r="Y86" s="13"/>
      <c r="Z86" s="13"/>
      <c r="AA86" s="13"/>
      <c r="AB86" s="13"/>
      <c r="AC86" s="13"/>
      <c r="AD86" s="13"/>
      <c r="AE86" s="20"/>
      <c r="AF86" s="20"/>
      <c r="AG86" s="20"/>
    </row>
    <row r="87" spans="1:33" ht="15.75" customHeight="1" x14ac:dyDescent="0.2">
      <c r="A87" s="13"/>
      <c r="B87" s="13"/>
      <c r="C87" s="24"/>
      <c r="D87" s="15"/>
      <c r="E87" s="15"/>
      <c r="F87" s="14"/>
      <c r="G87" s="14"/>
      <c r="H87" s="14"/>
      <c r="I87" s="15"/>
      <c r="J87" s="15"/>
      <c r="K87" s="15"/>
      <c r="L87" s="15"/>
      <c r="M87" s="16"/>
      <c r="N87" s="15"/>
      <c r="O87" s="15"/>
      <c r="P87" s="15"/>
      <c r="Q87" s="15"/>
      <c r="R87" s="15"/>
      <c r="S87" s="18"/>
      <c r="T87" s="13"/>
      <c r="U87" s="19"/>
      <c r="V87" s="1"/>
      <c r="W87" s="13"/>
      <c r="X87" s="13"/>
      <c r="Y87" s="13"/>
      <c r="Z87" s="13"/>
      <c r="AA87" s="13"/>
      <c r="AB87" s="13"/>
      <c r="AC87" s="13"/>
      <c r="AD87" s="13"/>
      <c r="AE87" s="20"/>
      <c r="AF87" s="20"/>
      <c r="AG87" s="20"/>
    </row>
    <row r="88" spans="1:33" ht="15.75" customHeight="1" x14ac:dyDescent="0.2">
      <c r="A88" s="13"/>
      <c r="B88" s="13"/>
      <c r="C88" s="24"/>
      <c r="D88" s="15"/>
      <c r="E88" s="15"/>
      <c r="F88" s="14"/>
      <c r="G88" s="14"/>
      <c r="H88" s="14"/>
      <c r="I88" s="15"/>
      <c r="J88" s="15"/>
      <c r="K88" s="15"/>
      <c r="L88" s="15"/>
      <c r="M88" s="16"/>
      <c r="N88" s="15"/>
      <c r="O88" s="15"/>
      <c r="P88" s="15"/>
      <c r="Q88" s="15"/>
      <c r="R88" s="15"/>
      <c r="S88" s="18"/>
      <c r="T88" s="13"/>
      <c r="U88" s="19"/>
      <c r="V88" s="1"/>
      <c r="W88" s="13"/>
      <c r="X88" s="13"/>
      <c r="Y88" s="13"/>
      <c r="Z88" s="13"/>
      <c r="AA88" s="13"/>
      <c r="AB88" s="13"/>
      <c r="AC88" s="13"/>
      <c r="AD88" s="13"/>
      <c r="AE88" s="20"/>
      <c r="AF88" s="20"/>
      <c r="AG88" s="20"/>
    </row>
    <row r="89" spans="1:33" ht="15.75" customHeight="1" x14ac:dyDescent="0.2">
      <c r="A89" s="13"/>
      <c r="B89" s="13"/>
      <c r="C89" s="24"/>
      <c r="D89" s="15"/>
      <c r="E89" s="15"/>
      <c r="F89" s="14"/>
      <c r="G89" s="14"/>
      <c r="H89" s="14"/>
      <c r="I89" s="15"/>
      <c r="J89" s="15"/>
      <c r="K89" s="15"/>
      <c r="L89" s="15"/>
      <c r="M89" s="16"/>
      <c r="N89" s="15"/>
      <c r="O89" s="15"/>
      <c r="P89" s="15"/>
      <c r="Q89" s="15"/>
      <c r="R89" s="15"/>
      <c r="S89" s="18"/>
      <c r="T89" s="13"/>
      <c r="U89" s="19"/>
      <c r="V89" s="1"/>
      <c r="W89" s="13"/>
      <c r="X89" s="13"/>
      <c r="Y89" s="13"/>
      <c r="Z89" s="13"/>
      <c r="AA89" s="13"/>
      <c r="AB89" s="13"/>
      <c r="AC89" s="13"/>
      <c r="AD89" s="13"/>
      <c r="AE89" s="20"/>
      <c r="AF89" s="20"/>
      <c r="AG89" s="20"/>
    </row>
    <row r="90" spans="1:33" ht="15.75" customHeight="1" x14ac:dyDescent="0.2">
      <c r="A90" s="13"/>
      <c r="B90" s="13"/>
      <c r="C90" s="24"/>
      <c r="D90" s="15"/>
      <c r="E90" s="15"/>
      <c r="F90" s="14"/>
      <c r="G90" s="14"/>
      <c r="H90" s="14"/>
      <c r="I90" s="15"/>
      <c r="J90" s="15"/>
      <c r="K90" s="15"/>
      <c r="L90" s="15"/>
      <c r="M90" s="16"/>
      <c r="N90" s="15"/>
      <c r="O90" s="15"/>
      <c r="P90" s="15"/>
      <c r="Q90" s="15"/>
      <c r="R90" s="15"/>
      <c r="S90" s="18"/>
      <c r="T90" s="13"/>
      <c r="U90" s="19"/>
      <c r="V90" s="1"/>
      <c r="W90" s="13"/>
      <c r="X90" s="13"/>
      <c r="Y90" s="13"/>
      <c r="Z90" s="13"/>
      <c r="AA90" s="13"/>
      <c r="AB90" s="13"/>
      <c r="AC90" s="13"/>
      <c r="AD90" s="13"/>
      <c r="AE90" s="20"/>
      <c r="AF90" s="20"/>
      <c r="AG90" s="20"/>
    </row>
    <row r="91" spans="1:33" ht="15.75" customHeight="1" x14ac:dyDescent="0.2">
      <c r="A91" s="13"/>
      <c r="B91" s="13"/>
      <c r="C91" s="24"/>
      <c r="D91" s="15"/>
      <c r="E91" s="15"/>
      <c r="F91" s="14"/>
      <c r="G91" s="14"/>
      <c r="H91" s="14"/>
      <c r="I91" s="15"/>
      <c r="J91" s="15"/>
      <c r="K91" s="15"/>
      <c r="L91" s="15"/>
      <c r="M91" s="16"/>
      <c r="N91" s="15"/>
      <c r="O91" s="15"/>
      <c r="P91" s="15"/>
      <c r="Q91" s="15"/>
      <c r="R91" s="15"/>
      <c r="S91" s="18"/>
      <c r="T91" s="13"/>
      <c r="U91" s="19"/>
      <c r="V91" s="1"/>
      <c r="W91" s="13"/>
      <c r="X91" s="13"/>
      <c r="Y91" s="13"/>
      <c r="Z91" s="13"/>
      <c r="AA91" s="13"/>
      <c r="AB91" s="13"/>
      <c r="AC91" s="13"/>
      <c r="AD91" s="13"/>
      <c r="AE91" s="20"/>
      <c r="AF91" s="20"/>
      <c r="AG91" s="20"/>
    </row>
    <row r="92" spans="1:33" ht="15.75" customHeight="1" x14ac:dyDescent="0.2">
      <c r="A92" s="13"/>
      <c r="B92" s="13"/>
      <c r="C92" s="24"/>
      <c r="D92" s="15"/>
      <c r="E92" s="15"/>
      <c r="F92" s="14"/>
      <c r="G92" s="14"/>
      <c r="H92" s="14"/>
      <c r="I92" s="15"/>
      <c r="J92" s="15"/>
      <c r="K92" s="15"/>
      <c r="L92" s="15"/>
      <c r="M92" s="16"/>
      <c r="N92" s="15"/>
      <c r="O92" s="15"/>
      <c r="P92" s="15"/>
      <c r="Q92" s="15"/>
      <c r="R92" s="15"/>
      <c r="S92" s="18"/>
      <c r="T92" s="13"/>
      <c r="U92" s="19"/>
      <c r="V92" s="1"/>
      <c r="W92" s="13"/>
      <c r="X92" s="13"/>
      <c r="Y92" s="13"/>
      <c r="Z92" s="13"/>
      <c r="AA92" s="13"/>
      <c r="AB92" s="13"/>
      <c r="AC92" s="13"/>
      <c r="AD92" s="13"/>
      <c r="AE92" s="20"/>
      <c r="AF92" s="20"/>
      <c r="AG92" s="20"/>
    </row>
    <row r="93" spans="1:33" ht="15.75" customHeight="1" x14ac:dyDescent="0.2">
      <c r="A93" s="13"/>
      <c r="B93" s="13"/>
      <c r="C93" s="24"/>
      <c r="D93" s="15"/>
      <c r="E93" s="15"/>
      <c r="F93" s="14"/>
      <c r="G93" s="14"/>
      <c r="H93" s="14"/>
      <c r="I93" s="15"/>
      <c r="J93" s="15"/>
      <c r="K93" s="15"/>
      <c r="L93" s="15"/>
      <c r="M93" s="16"/>
      <c r="N93" s="15"/>
      <c r="O93" s="15"/>
      <c r="P93" s="15"/>
      <c r="Q93" s="15"/>
      <c r="R93" s="15"/>
      <c r="S93" s="18"/>
      <c r="T93" s="13"/>
      <c r="U93" s="19"/>
      <c r="V93" s="1"/>
      <c r="W93" s="13"/>
      <c r="X93" s="13"/>
      <c r="Y93" s="13"/>
      <c r="Z93" s="13"/>
      <c r="AA93" s="13"/>
      <c r="AB93" s="13"/>
      <c r="AC93" s="13"/>
      <c r="AD93" s="13"/>
      <c r="AE93" s="20"/>
      <c r="AF93" s="20"/>
      <c r="AG93" s="20"/>
    </row>
    <row r="94" spans="1:33" ht="15.75" customHeight="1" x14ac:dyDescent="0.2">
      <c r="A94" s="13"/>
      <c r="B94" s="13"/>
      <c r="C94" s="24"/>
      <c r="D94" s="15"/>
      <c r="E94" s="15"/>
      <c r="F94" s="14"/>
      <c r="G94" s="14"/>
      <c r="H94" s="14"/>
      <c r="I94" s="15"/>
      <c r="J94" s="15"/>
      <c r="K94" s="15"/>
      <c r="L94" s="15"/>
      <c r="M94" s="16"/>
      <c r="N94" s="15"/>
      <c r="O94" s="15"/>
      <c r="P94" s="15"/>
      <c r="Q94" s="15"/>
      <c r="R94" s="15"/>
      <c r="S94" s="18"/>
      <c r="T94" s="13"/>
      <c r="U94" s="19"/>
      <c r="V94" s="1"/>
      <c r="W94" s="13"/>
      <c r="X94" s="13"/>
      <c r="Y94" s="13"/>
      <c r="Z94" s="13"/>
      <c r="AA94" s="13"/>
      <c r="AB94" s="13"/>
      <c r="AC94" s="13"/>
      <c r="AD94" s="13"/>
      <c r="AE94" s="20"/>
      <c r="AF94" s="20"/>
      <c r="AG94" s="20"/>
    </row>
    <row r="95" spans="1:33" ht="15.75" customHeight="1" x14ac:dyDescent="0.2">
      <c r="A95" s="13"/>
      <c r="B95" s="13"/>
      <c r="C95" s="15"/>
      <c r="D95" s="15"/>
      <c r="E95" s="15"/>
      <c r="F95" s="14"/>
      <c r="G95" s="14"/>
      <c r="H95" s="15"/>
      <c r="I95" s="15"/>
      <c r="J95" s="15"/>
      <c r="K95" s="15"/>
      <c r="L95" s="15"/>
      <c r="M95" s="15"/>
      <c r="N95" s="15"/>
      <c r="O95" s="15"/>
      <c r="P95" s="15"/>
      <c r="Q95" s="22"/>
      <c r="R95" s="22"/>
      <c r="S95" s="18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20"/>
    </row>
    <row r="96" spans="1:33" ht="15.75" customHeight="1" x14ac:dyDescent="0.2">
      <c r="A96" s="13"/>
      <c r="B96" s="13"/>
      <c r="C96" s="15"/>
      <c r="D96" s="15"/>
      <c r="E96" s="15"/>
      <c r="F96" s="14"/>
      <c r="G96" s="14"/>
      <c r="H96" s="15"/>
      <c r="I96" s="15"/>
      <c r="J96" s="15"/>
      <c r="K96" s="15"/>
      <c r="L96" s="15"/>
      <c r="M96" s="15"/>
      <c r="N96" s="15"/>
      <c r="O96" s="15"/>
      <c r="P96" s="15"/>
      <c r="Q96" s="22"/>
      <c r="R96" s="22"/>
      <c r="S96" s="18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20"/>
    </row>
    <row r="97" spans="1:33" ht="15.75" customHeight="1" x14ac:dyDescent="0.2">
      <c r="A97" s="13"/>
      <c r="B97" s="13"/>
      <c r="C97" s="15"/>
      <c r="D97" s="15"/>
      <c r="E97" s="15"/>
      <c r="F97" s="14"/>
      <c r="G97" s="14"/>
      <c r="H97" s="15"/>
      <c r="I97" s="15"/>
      <c r="J97" s="15"/>
      <c r="K97" s="15"/>
      <c r="L97" s="15"/>
      <c r="M97" s="15"/>
      <c r="N97" s="15"/>
      <c r="O97" s="15"/>
      <c r="P97" s="15"/>
      <c r="Q97" s="22"/>
      <c r="R97" s="22"/>
      <c r="S97" s="18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20"/>
    </row>
    <row r="98" spans="1:33" ht="15.75" customHeight="1" x14ac:dyDescent="0.2">
      <c r="A98" s="13"/>
      <c r="B98" s="13"/>
      <c r="C98" s="15"/>
      <c r="D98" s="15"/>
      <c r="E98" s="15"/>
      <c r="F98" s="14"/>
      <c r="G98" s="14"/>
      <c r="H98" s="15"/>
      <c r="I98" s="15"/>
      <c r="J98" s="15"/>
      <c r="K98" s="15"/>
      <c r="L98" s="15"/>
      <c r="M98" s="15"/>
      <c r="N98" s="15"/>
      <c r="O98" s="15"/>
      <c r="P98" s="15"/>
      <c r="Q98" s="22"/>
      <c r="R98" s="22"/>
      <c r="S98" s="18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20"/>
    </row>
    <row r="99" spans="1:33" ht="15.75" customHeight="1" x14ac:dyDescent="0.2">
      <c r="A99" s="13"/>
      <c r="B99" s="13"/>
      <c r="C99" s="15"/>
      <c r="D99" s="15"/>
      <c r="E99" s="15"/>
      <c r="F99" s="14"/>
      <c r="G99" s="14"/>
      <c r="H99" s="15"/>
      <c r="I99" s="15"/>
      <c r="J99" s="15"/>
      <c r="K99" s="15"/>
      <c r="L99" s="15"/>
      <c r="M99" s="15"/>
      <c r="N99" s="15"/>
      <c r="O99" s="15"/>
      <c r="P99" s="15"/>
      <c r="Q99" s="22"/>
      <c r="R99" s="22"/>
      <c r="S99" s="18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20"/>
    </row>
    <row r="100" spans="1:33" ht="15.75" customHeight="1" x14ac:dyDescent="0.2">
      <c r="A100" s="13"/>
      <c r="B100" s="13"/>
      <c r="C100" s="15"/>
      <c r="D100" s="15"/>
      <c r="E100" s="15"/>
      <c r="F100" s="14"/>
      <c r="G100" s="14"/>
      <c r="H100" s="15"/>
      <c r="I100" s="15"/>
      <c r="J100" s="15"/>
      <c r="K100" s="15"/>
      <c r="L100" s="15"/>
      <c r="M100" s="15"/>
      <c r="N100" s="15"/>
      <c r="O100" s="15"/>
      <c r="P100" s="15"/>
      <c r="Q100" s="22"/>
      <c r="R100" s="22"/>
      <c r="S100" s="18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20"/>
    </row>
    <row r="101" spans="1:33" ht="15.75" customHeight="1" x14ac:dyDescent="0.2">
      <c r="A101" s="13"/>
      <c r="B101" s="13"/>
      <c r="C101" s="15"/>
      <c r="D101" s="15"/>
      <c r="E101" s="15"/>
      <c r="F101" s="14"/>
      <c r="G101" s="14"/>
      <c r="H101" s="15"/>
      <c r="I101" s="15"/>
      <c r="J101" s="15"/>
      <c r="K101" s="15"/>
      <c r="L101" s="15"/>
      <c r="M101" s="15"/>
      <c r="N101" s="15"/>
      <c r="O101" s="15"/>
      <c r="P101" s="15"/>
      <c r="Q101" s="22"/>
      <c r="R101" s="22"/>
      <c r="S101" s="18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20"/>
    </row>
    <row r="102" spans="1:33" ht="15.75" customHeight="1" x14ac:dyDescent="0.2">
      <c r="A102" s="13"/>
      <c r="B102" s="13"/>
      <c r="C102" s="15"/>
      <c r="D102" s="15"/>
      <c r="E102" s="15"/>
      <c r="F102" s="14"/>
      <c r="G102" s="14"/>
      <c r="H102" s="15"/>
      <c r="I102" s="15"/>
      <c r="J102" s="15"/>
      <c r="K102" s="15"/>
      <c r="L102" s="15"/>
      <c r="M102" s="15"/>
      <c r="N102" s="15"/>
      <c r="O102" s="15"/>
      <c r="P102" s="15"/>
      <c r="Q102" s="22"/>
      <c r="R102" s="22"/>
      <c r="S102" s="18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20"/>
    </row>
    <row r="103" spans="1:33" ht="15.75" customHeight="1" x14ac:dyDescent="0.2">
      <c r="A103" s="13"/>
      <c r="B103" s="13"/>
      <c r="C103" s="15"/>
      <c r="D103" s="15"/>
      <c r="E103" s="15"/>
      <c r="F103" s="14"/>
      <c r="G103" s="14"/>
      <c r="H103" s="15"/>
      <c r="I103" s="15"/>
      <c r="J103" s="15"/>
      <c r="K103" s="15"/>
      <c r="L103" s="15"/>
      <c r="M103" s="15"/>
      <c r="N103" s="15"/>
      <c r="O103" s="15"/>
      <c r="P103" s="15"/>
      <c r="Q103" s="22"/>
      <c r="R103" s="22"/>
      <c r="S103" s="18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20"/>
    </row>
    <row r="104" spans="1:33" ht="15.75" customHeight="1" x14ac:dyDescent="0.2">
      <c r="A104" s="13"/>
      <c r="B104" s="13"/>
      <c r="C104" s="15"/>
      <c r="D104" s="15"/>
      <c r="E104" s="15"/>
      <c r="F104" s="14"/>
      <c r="G104" s="14"/>
      <c r="H104" s="15"/>
      <c r="I104" s="15"/>
      <c r="J104" s="15"/>
      <c r="K104" s="15"/>
      <c r="L104" s="15"/>
      <c r="M104" s="15"/>
      <c r="N104" s="15"/>
      <c r="O104" s="15"/>
      <c r="P104" s="15"/>
      <c r="Q104" s="22"/>
      <c r="R104" s="22"/>
      <c r="S104" s="18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20"/>
    </row>
    <row r="105" spans="1:33" ht="15.75" customHeight="1" x14ac:dyDescent="0.2">
      <c r="A105" s="13"/>
      <c r="B105" s="13"/>
      <c r="C105" s="15"/>
      <c r="D105" s="15"/>
      <c r="E105" s="15"/>
      <c r="F105" s="14"/>
      <c r="G105" s="14"/>
      <c r="H105" s="15"/>
      <c r="I105" s="15"/>
      <c r="J105" s="15"/>
      <c r="K105" s="15"/>
      <c r="L105" s="15"/>
      <c r="M105" s="15"/>
      <c r="N105" s="15"/>
      <c r="O105" s="15"/>
      <c r="P105" s="15"/>
      <c r="Q105" s="22"/>
      <c r="R105" s="22"/>
      <c r="S105" s="18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20"/>
    </row>
    <row r="106" spans="1:33" ht="15.75" customHeight="1" x14ac:dyDescent="0.2">
      <c r="A106" s="13"/>
      <c r="B106" s="13"/>
      <c r="C106" s="15"/>
      <c r="D106" s="15"/>
      <c r="E106" s="15"/>
      <c r="F106" s="14"/>
      <c r="G106" s="14"/>
      <c r="H106" s="15"/>
      <c r="I106" s="15"/>
      <c r="J106" s="15"/>
      <c r="K106" s="15"/>
      <c r="L106" s="15"/>
      <c r="M106" s="15"/>
      <c r="N106" s="15"/>
      <c r="O106" s="15"/>
      <c r="P106" s="15"/>
      <c r="Q106" s="22"/>
      <c r="R106" s="22"/>
      <c r="S106" s="18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20"/>
    </row>
    <row r="107" spans="1:33" ht="15.75" customHeight="1" x14ac:dyDescent="0.2">
      <c r="A107" s="13"/>
      <c r="B107" s="13"/>
      <c r="C107" s="15"/>
      <c r="D107" s="15"/>
      <c r="E107" s="15"/>
      <c r="F107" s="14"/>
      <c r="G107" s="14"/>
      <c r="H107" s="15"/>
      <c r="I107" s="15"/>
      <c r="J107" s="15"/>
      <c r="K107" s="15"/>
      <c r="L107" s="15"/>
      <c r="M107" s="15"/>
      <c r="N107" s="15"/>
      <c r="O107" s="15"/>
      <c r="P107" s="15"/>
      <c r="Q107" s="22"/>
      <c r="R107" s="22"/>
      <c r="S107" s="18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20"/>
    </row>
    <row r="108" spans="1:33" ht="15.75" customHeight="1" x14ac:dyDescent="0.2">
      <c r="A108" s="13"/>
      <c r="B108" s="13"/>
      <c r="C108" s="15"/>
      <c r="D108" s="15"/>
      <c r="E108" s="15"/>
      <c r="F108" s="14"/>
      <c r="G108" s="14"/>
      <c r="H108" s="15"/>
      <c r="I108" s="15"/>
      <c r="J108" s="15"/>
      <c r="K108" s="15"/>
      <c r="L108" s="15"/>
      <c r="M108" s="15"/>
      <c r="N108" s="15"/>
      <c r="O108" s="15"/>
      <c r="P108" s="15"/>
      <c r="Q108" s="22"/>
      <c r="R108" s="22"/>
      <c r="S108" s="18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20"/>
    </row>
    <row r="109" spans="1:33" ht="15.75" customHeight="1" x14ac:dyDescent="0.2">
      <c r="A109" s="13"/>
      <c r="B109" s="13"/>
      <c r="C109" s="15"/>
      <c r="D109" s="15"/>
      <c r="E109" s="15"/>
      <c r="F109" s="14"/>
      <c r="G109" s="14"/>
      <c r="H109" s="15"/>
      <c r="I109" s="15"/>
      <c r="J109" s="15"/>
      <c r="K109" s="15"/>
      <c r="L109" s="15"/>
      <c r="M109" s="15"/>
      <c r="N109" s="15"/>
      <c r="O109" s="15"/>
      <c r="P109" s="15"/>
      <c r="Q109" s="22"/>
      <c r="R109" s="22"/>
      <c r="S109" s="18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20"/>
    </row>
    <row r="110" spans="1:33" ht="15.75" customHeight="1" x14ac:dyDescent="0.2">
      <c r="A110" s="13"/>
      <c r="B110" s="13"/>
      <c r="C110" s="15"/>
      <c r="D110" s="15"/>
      <c r="E110" s="15"/>
      <c r="F110" s="14"/>
      <c r="G110" s="14"/>
      <c r="H110" s="15"/>
      <c r="I110" s="15"/>
      <c r="J110" s="15"/>
      <c r="K110" s="15"/>
      <c r="L110" s="15"/>
      <c r="M110" s="15"/>
      <c r="N110" s="15"/>
      <c r="O110" s="15"/>
      <c r="P110" s="15"/>
      <c r="Q110" s="22"/>
      <c r="R110" s="22"/>
      <c r="S110" s="18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20"/>
    </row>
    <row r="111" spans="1:33" ht="15.75" customHeight="1" x14ac:dyDescent="0.2">
      <c r="A111" s="13"/>
      <c r="B111" s="13"/>
      <c r="C111" s="15"/>
      <c r="D111" s="15"/>
      <c r="E111" s="15"/>
      <c r="F111" s="14"/>
      <c r="G111" s="14"/>
      <c r="H111" s="15"/>
      <c r="I111" s="15"/>
      <c r="J111" s="15"/>
      <c r="K111" s="15"/>
      <c r="L111" s="15"/>
      <c r="M111" s="15"/>
      <c r="N111" s="15"/>
      <c r="O111" s="15"/>
      <c r="P111" s="15"/>
      <c r="Q111" s="22"/>
      <c r="R111" s="22"/>
      <c r="S111" s="18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20"/>
    </row>
    <row r="112" spans="1:33" ht="15.75" customHeight="1" x14ac:dyDescent="0.2">
      <c r="A112" s="13"/>
      <c r="B112" s="13"/>
      <c r="C112" s="15"/>
      <c r="D112" s="15"/>
      <c r="E112" s="15"/>
      <c r="F112" s="14"/>
      <c r="G112" s="14"/>
      <c r="H112" s="15"/>
      <c r="I112" s="15"/>
      <c r="J112" s="15"/>
      <c r="K112" s="15"/>
      <c r="L112" s="15"/>
      <c r="M112" s="15"/>
      <c r="N112" s="15"/>
      <c r="O112" s="15"/>
      <c r="P112" s="15"/>
      <c r="Q112" s="22"/>
      <c r="R112" s="22"/>
      <c r="S112" s="18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20"/>
    </row>
    <row r="113" spans="1:33" ht="15.75" customHeight="1" x14ac:dyDescent="0.2">
      <c r="A113" s="13"/>
      <c r="B113" s="13"/>
      <c r="C113" s="15"/>
      <c r="D113" s="15"/>
      <c r="E113" s="15"/>
      <c r="F113" s="14"/>
      <c r="G113" s="14"/>
      <c r="H113" s="15"/>
      <c r="I113" s="15"/>
      <c r="J113" s="15"/>
      <c r="K113" s="15"/>
      <c r="L113" s="15"/>
      <c r="M113" s="15"/>
      <c r="N113" s="15"/>
      <c r="O113" s="15"/>
      <c r="P113" s="15"/>
      <c r="Q113" s="22"/>
      <c r="R113" s="22"/>
      <c r="S113" s="18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20"/>
    </row>
    <row r="114" spans="1:33" ht="15.75" customHeight="1" x14ac:dyDescent="0.2">
      <c r="A114" s="13"/>
      <c r="B114" s="13"/>
      <c r="C114" s="22"/>
      <c r="D114" s="15"/>
      <c r="E114" s="15"/>
      <c r="F114" s="14"/>
      <c r="G114" s="14"/>
      <c r="H114" s="15"/>
      <c r="I114" s="15"/>
      <c r="J114" s="22"/>
      <c r="K114" s="22"/>
      <c r="L114" s="15"/>
      <c r="M114" s="15"/>
      <c r="N114" s="15"/>
      <c r="O114" s="15"/>
      <c r="P114" s="22"/>
      <c r="Q114" s="22"/>
      <c r="R114" s="22"/>
      <c r="S114" s="18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20"/>
    </row>
    <row r="115" spans="1:33" ht="15.75" customHeight="1" x14ac:dyDescent="0.2">
      <c r="A115" s="13"/>
      <c r="B115" s="13"/>
      <c r="C115" s="22"/>
      <c r="D115" s="15"/>
      <c r="E115" s="15"/>
      <c r="F115" s="14"/>
      <c r="G115" s="14"/>
      <c r="H115" s="15"/>
      <c r="I115" s="15"/>
      <c r="J115" s="22"/>
      <c r="K115" s="22"/>
      <c r="L115" s="15"/>
      <c r="M115" s="15"/>
      <c r="N115" s="15"/>
      <c r="O115" s="15"/>
      <c r="P115" s="22"/>
      <c r="Q115" s="22"/>
      <c r="R115" s="22"/>
      <c r="S115" s="18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20"/>
    </row>
    <row r="116" spans="1:33" ht="15.75" customHeight="1" x14ac:dyDescent="0.2">
      <c r="A116" s="13"/>
      <c r="B116" s="13"/>
      <c r="C116" s="22"/>
      <c r="D116" s="15"/>
      <c r="E116" s="15"/>
      <c r="F116" s="14"/>
      <c r="G116" s="14"/>
      <c r="H116" s="15"/>
      <c r="I116" s="15"/>
      <c r="J116" s="22"/>
      <c r="K116" s="22"/>
      <c r="L116" s="15"/>
      <c r="M116" s="15"/>
      <c r="N116" s="15"/>
      <c r="O116" s="15"/>
      <c r="P116" s="22"/>
      <c r="Q116" s="22"/>
      <c r="R116" s="22"/>
      <c r="S116" s="18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20"/>
    </row>
    <row r="117" spans="1:33" ht="15.75" customHeight="1" x14ac:dyDescent="0.2">
      <c r="A117" s="13"/>
      <c r="B117" s="13"/>
      <c r="C117" s="22"/>
      <c r="D117" s="15"/>
      <c r="E117" s="15"/>
      <c r="F117" s="14"/>
      <c r="G117" s="14"/>
      <c r="H117" s="15"/>
      <c r="I117" s="15"/>
      <c r="J117" s="22"/>
      <c r="K117" s="22"/>
      <c r="L117" s="15"/>
      <c r="M117" s="15"/>
      <c r="N117" s="15"/>
      <c r="O117" s="15"/>
      <c r="P117" s="22"/>
      <c r="Q117" s="22"/>
      <c r="R117" s="22"/>
      <c r="S117" s="18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20"/>
    </row>
    <row r="118" spans="1:33" ht="15.75" customHeight="1" x14ac:dyDescent="0.2">
      <c r="A118" s="13"/>
      <c r="B118" s="13"/>
      <c r="C118" s="22"/>
      <c r="D118" s="15"/>
      <c r="E118" s="15"/>
      <c r="F118" s="14"/>
      <c r="G118" s="14"/>
      <c r="H118" s="15"/>
      <c r="I118" s="15"/>
      <c r="J118" s="22"/>
      <c r="K118" s="22"/>
      <c r="L118" s="15"/>
      <c r="M118" s="15"/>
      <c r="N118" s="15"/>
      <c r="O118" s="15"/>
      <c r="P118" s="22"/>
      <c r="Q118" s="22"/>
      <c r="R118" s="22"/>
      <c r="S118" s="18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20"/>
    </row>
    <row r="119" spans="1:33" ht="15.75" customHeight="1" x14ac:dyDescent="0.2">
      <c r="A119" s="13"/>
      <c r="B119" s="13"/>
      <c r="C119" s="22"/>
      <c r="D119" s="15"/>
      <c r="E119" s="15"/>
      <c r="F119" s="14"/>
      <c r="G119" s="14"/>
      <c r="H119" s="15"/>
      <c r="I119" s="15"/>
      <c r="J119" s="22"/>
      <c r="K119" s="22"/>
      <c r="L119" s="15"/>
      <c r="M119" s="15"/>
      <c r="N119" s="15"/>
      <c r="O119" s="15"/>
      <c r="P119" s="22"/>
      <c r="Q119" s="22"/>
      <c r="R119" s="22"/>
      <c r="S119" s="18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20"/>
    </row>
    <row r="120" spans="1:33" ht="15.75" customHeight="1" x14ac:dyDescent="0.2">
      <c r="A120" s="13"/>
      <c r="B120" s="13"/>
      <c r="C120" s="22"/>
      <c r="D120" s="15"/>
      <c r="E120" s="15"/>
      <c r="F120" s="14"/>
      <c r="G120" s="14"/>
      <c r="H120" s="15"/>
      <c r="I120" s="15"/>
      <c r="J120" s="22"/>
      <c r="K120" s="22"/>
      <c r="L120" s="15"/>
      <c r="M120" s="15"/>
      <c r="N120" s="15"/>
      <c r="O120" s="15"/>
      <c r="P120" s="22"/>
      <c r="Q120" s="22"/>
      <c r="R120" s="22"/>
      <c r="S120" s="18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20"/>
    </row>
    <row r="121" spans="1:33" ht="15.75" customHeight="1" x14ac:dyDescent="0.2">
      <c r="A121" s="13"/>
      <c r="B121" s="13"/>
      <c r="C121" s="22"/>
      <c r="D121" s="15"/>
      <c r="E121" s="15"/>
      <c r="F121" s="14"/>
      <c r="G121" s="14"/>
      <c r="H121" s="15"/>
      <c r="I121" s="15"/>
      <c r="J121" s="22"/>
      <c r="K121" s="22"/>
      <c r="L121" s="15"/>
      <c r="M121" s="15"/>
      <c r="N121" s="15"/>
      <c r="O121" s="15"/>
      <c r="P121" s="22"/>
      <c r="Q121" s="22"/>
      <c r="R121" s="22"/>
      <c r="S121" s="18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20"/>
    </row>
    <row r="122" spans="1:33" ht="15.75" customHeight="1" x14ac:dyDescent="0.2">
      <c r="A122" s="13"/>
      <c r="B122" s="13"/>
      <c r="C122" s="22"/>
      <c r="D122" s="15"/>
      <c r="E122" s="15"/>
      <c r="F122" s="14"/>
      <c r="G122" s="14"/>
      <c r="H122" s="15"/>
      <c r="I122" s="15"/>
      <c r="J122" s="22"/>
      <c r="K122" s="22"/>
      <c r="L122" s="15"/>
      <c r="M122" s="15"/>
      <c r="N122" s="15"/>
      <c r="O122" s="15"/>
      <c r="P122" s="22"/>
      <c r="Q122" s="22"/>
      <c r="R122" s="22"/>
      <c r="S122" s="18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20"/>
    </row>
    <row r="123" spans="1:33" ht="15.75" customHeight="1" x14ac:dyDescent="0.2">
      <c r="A123" s="13"/>
      <c r="B123" s="13"/>
      <c r="C123" s="22"/>
      <c r="D123" s="15"/>
      <c r="E123" s="15"/>
      <c r="F123" s="14"/>
      <c r="G123" s="14"/>
      <c r="H123" s="15"/>
      <c r="I123" s="15"/>
      <c r="J123" s="22"/>
      <c r="K123" s="22"/>
      <c r="L123" s="15"/>
      <c r="M123" s="15"/>
      <c r="N123" s="15"/>
      <c r="O123" s="15"/>
      <c r="P123" s="22"/>
      <c r="Q123" s="22"/>
      <c r="R123" s="22"/>
      <c r="S123" s="18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20"/>
    </row>
    <row r="124" spans="1:33" ht="15.75" customHeight="1" x14ac:dyDescent="0.2">
      <c r="A124" s="13"/>
      <c r="B124" s="13"/>
      <c r="C124" s="22"/>
      <c r="D124" s="15"/>
      <c r="E124" s="15"/>
      <c r="F124" s="14"/>
      <c r="G124" s="14"/>
      <c r="H124" s="15"/>
      <c r="I124" s="15"/>
      <c r="J124" s="22"/>
      <c r="K124" s="22"/>
      <c r="L124" s="15"/>
      <c r="M124" s="15"/>
      <c r="N124" s="15"/>
      <c r="O124" s="15"/>
      <c r="P124" s="22"/>
      <c r="Q124" s="22"/>
      <c r="R124" s="22"/>
      <c r="S124" s="18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20"/>
    </row>
    <row r="125" spans="1:33" ht="15.75" customHeight="1" x14ac:dyDescent="0.2">
      <c r="A125" s="13"/>
      <c r="B125" s="13"/>
      <c r="C125" s="22"/>
      <c r="D125" s="15"/>
      <c r="E125" s="15"/>
      <c r="F125" s="14"/>
      <c r="G125" s="14"/>
      <c r="H125" s="15"/>
      <c r="I125" s="15"/>
      <c r="J125" s="22"/>
      <c r="K125" s="22"/>
      <c r="L125" s="15"/>
      <c r="M125" s="15"/>
      <c r="N125" s="15"/>
      <c r="O125" s="15"/>
      <c r="P125" s="22"/>
      <c r="Q125" s="22"/>
      <c r="R125" s="22"/>
      <c r="S125" s="18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20"/>
    </row>
    <row r="126" spans="1:33" ht="15.75" customHeight="1" x14ac:dyDescent="0.2">
      <c r="A126" s="13"/>
      <c r="B126" s="13"/>
      <c r="C126" s="22"/>
      <c r="D126" s="15"/>
      <c r="E126" s="15"/>
      <c r="F126" s="14"/>
      <c r="G126" s="14"/>
      <c r="H126" s="15"/>
      <c r="I126" s="15"/>
      <c r="J126" s="22"/>
      <c r="K126" s="22"/>
      <c r="L126" s="15"/>
      <c r="M126" s="15"/>
      <c r="N126" s="15"/>
      <c r="O126" s="15"/>
      <c r="P126" s="22"/>
      <c r="Q126" s="22"/>
      <c r="R126" s="22"/>
      <c r="S126" s="18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20"/>
    </row>
    <row r="127" spans="1:33" ht="15.75" customHeight="1" x14ac:dyDescent="0.2">
      <c r="A127" s="13"/>
      <c r="B127" s="13"/>
      <c r="C127" s="22"/>
      <c r="D127" s="15"/>
      <c r="E127" s="15"/>
      <c r="F127" s="14"/>
      <c r="G127" s="14"/>
      <c r="H127" s="15"/>
      <c r="I127" s="15"/>
      <c r="J127" s="22"/>
      <c r="K127" s="22"/>
      <c r="L127" s="15"/>
      <c r="M127" s="15"/>
      <c r="N127" s="15"/>
      <c r="O127" s="15"/>
      <c r="P127" s="22"/>
      <c r="Q127" s="22"/>
      <c r="R127" s="22"/>
      <c r="S127" s="18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20"/>
    </row>
    <row r="128" spans="1:33" ht="15.75" customHeight="1" x14ac:dyDescent="0.2">
      <c r="A128" s="13"/>
      <c r="B128" s="13"/>
      <c r="C128" s="22"/>
      <c r="D128" s="15"/>
      <c r="E128" s="15"/>
      <c r="F128" s="14"/>
      <c r="G128" s="14"/>
      <c r="H128" s="15"/>
      <c r="I128" s="15"/>
      <c r="J128" s="22"/>
      <c r="K128" s="22"/>
      <c r="L128" s="15"/>
      <c r="M128" s="15"/>
      <c r="N128" s="15"/>
      <c r="O128" s="15"/>
      <c r="P128" s="22"/>
      <c r="Q128" s="22"/>
      <c r="R128" s="22"/>
      <c r="S128" s="18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20"/>
    </row>
    <row r="129" spans="1:33" ht="15.75" customHeight="1" x14ac:dyDescent="0.2">
      <c r="A129" s="13"/>
      <c r="B129" s="13"/>
      <c r="C129" s="22"/>
      <c r="D129" s="15"/>
      <c r="E129" s="15"/>
      <c r="F129" s="14"/>
      <c r="G129" s="14"/>
      <c r="H129" s="15"/>
      <c r="I129" s="15"/>
      <c r="J129" s="22"/>
      <c r="K129" s="22"/>
      <c r="L129" s="15"/>
      <c r="M129" s="15"/>
      <c r="N129" s="15"/>
      <c r="O129" s="15"/>
      <c r="P129" s="22"/>
      <c r="Q129" s="22"/>
      <c r="R129" s="22"/>
      <c r="S129" s="18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20"/>
    </row>
    <row r="130" spans="1:33" ht="15.75" customHeight="1" x14ac:dyDescent="0.2">
      <c r="A130" s="13"/>
      <c r="B130" s="13"/>
      <c r="C130" s="22"/>
      <c r="D130" s="15"/>
      <c r="E130" s="15"/>
      <c r="F130" s="14"/>
      <c r="G130" s="14"/>
      <c r="H130" s="15"/>
      <c r="I130" s="15"/>
      <c r="J130" s="22"/>
      <c r="K130" s="22"/>
      <c r="L130" s="15"/>
      <c r="M130" s="15"/>
      <c r="N130" s="15"/>
      <c r="O130" s="15"/>
      <c r="P130" s="22"/>
      <c r="Q130" s="22"/>
      <c r="R130" s="22"/>
      <c r="S130" s="18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20"/>
    </row>
    <row r="131" spans="1:33" ht="15.75" customHeight="1" x14ac:dyDescent="0.2">
      <c r="A131" s="13"/>
      <c r="B131" s="13"/>
      <c r="C131" s="22"/>
      <c r="D131" s="15"/>
      <c r="E131" s="15"/>
      <c r="F131" s="14"/>
      <c r="G131" s="14"/>
      <c r="H131" s="15"/>
      <c r="I131" s="15"/>
      <c r="J131" s="22"/>
      <c r="K131" s="22"/>
      <c r="L131" s="15"/>
      <c r="M131" s="15"/>
      <c r="N131" s="15"/>
      <c r="O131" s="15"/>
      <c r="P131" s="22"/>
      <c r="Q131" s="22"/>
      <c r="R131" s="22"/>
      <c r="S131" s="18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20"/>
    </row>
    <row r="132" spans="1:33" ht="15.75" customHeight="1" x14ac:dyDescent="0.2">
      <c r="A132" s="13"/>
      <c r="B132" s="13"/>
      <c r="C132" s="22"/>
      <c r="D132" s="15"/>
      <c r="E132" s="15"/>
      <c r="F132" s="14"/>
      <c r="G132" s="14"/>
      <c r="H132" s="15"/>
      <c r="I132" s="15"/>
      <c r="J132" s="22"/>
      <c r="K132" s="22"/>
      <c r="L132" s="15"/>
      <c r="M132" s="15"/>
      <c r="N132" s="15"/>
      <c r="O132" s="15"/>
      <c r="P132" s="22"/>
      <c r="Q132" s="22"/>
      <c r="R132" s="22"/>
      <c r="S132" s="18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20"/>
    </row>
    <row r="133" spans="1:33" ht="15.75" customHeight="1" x14ac:dyDescent="0.2">
      <c r="A133" s="13"/>
      <c r="B133" s="13"/>
      <c r="C133" s="22"/>
      <c r="D133" s="15"/>
      <c r="E133" s="15"/>
      <c r="F133" s="14"/>
      <c r="G133" s="14"/>
      <c r="H133" s="15"/>
      <c r="I133" s="15"/>
      <c r="J133" s="22"/>
      <c r="K133" s="22"/>
      <c r="L133" s="15"/>
      <c r="M133" s="15"/>
      <c r="N133" s="15"/>
      <c r="O133" s="15"/>
      <c r="P133" s="22"/>
      <c r="Q133" s="22"/>
      <c r="R133" s="22"/>
      <c r="S133" s="18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20"/>
    </row>
    <row r="134" spans="1:33" ht="15.75" customHeight="1" x14ac:dyDescent="0.2">
      <c r="A134" s="13"/>
      <c r="B134" s="13"/>
      <c r="C134" s="22"/>
      <c r="D134" s="15"/>
      <c r="E134" s="15"/>
      <c r="F134" s="14"/>
      <c r="G134" s="14"/>
      <c r="H134" s="15"/>
      <c r="I134" s="15"/>
      <c r="J134" s="22"/>
      <c r="K134" s="22"/>
      <c r="L134" s="15"/>
      <c r="M134" s="15"/>
      <c r="N134" s="15"/>
      <c r="O134" s="15"/>
      <c r="P134" s="22"/>
      <c r="Q134" s="22"/>
      <c r="R134" s="22"/>
      <c r="S134" s="18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20"/>
    </row>
    <row r="135" spans="1:33" ht="15.75" customHeight="1" x14ac:dyDescent="0.2">
      <c r="A135" s="13"/>
      <c r="B135" s="13"/>
      <c r="C135" s="22"/>
      <c r="D135" s="15"/>
      <c r="E135" s="15"/>
      <c r="F135" s="14"/>
      <c r="G135" s="14"/>
      <c r="H135" s="15"/>
      <c r="I135" s="15"/>
      <c r="J135" s="22"/>
      <c r="K135" s="22"/>
      <c r="L135" s="15"/>
      <c r="M135" s="15"/>
      <c r="N135" s="15"/>
      <c r="O135" s="15"/>
      <c r="P135" s="22"/>
      <c r="Q135" s="22"/>
      <c r="R135" s="22"/>
      <c r="S135" s="18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20"/>
    </row>
    <row r="136" spans="1:33" ht="15.75" customHeight="1" x14ac:dyDescent="0.2">
      <c r="A136" s="13"/>
      <c r="B136" s="13"/>
      <c r="C136" s="22"/>
      <c r="D136" s="15"/>
      <c r="E136" s="15"/>
      <c r="F136" s="14"/>
      <c r="G136" s="14"/>
      <c r="H136" s="15"/>
      <c r="I136" s="15"/>
      <c r="J136" s="22"/>
      <c r="K136" s="22"/>
      <c r="L136" s="15"/>
      <c r="M136" s="15"/>
      <c r="N136" s="15"/>
      <c r="O136" s="15"/>
      <c r="P136" s="22"/>
      <c r="Q136" s="22"/>
      <c r="R136" s="22"/>
      <c r="S136" s="18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20"/>
    </row>
    <row r="137" spans="1:33" ht="15.75" customHeight="1" x14ac:dyDescent="0.2">
      <c r="A137" s="13"/>
      <c r="B137" s="13"/>
      <c r="C137" s="22"/>
      <c r="D137" s="15"/>
      <c r="E137" s="15"/>
      <c r="F137" s="14"/>
      <c r="G137" s="14"/>
      <c r="H137" s="15"/>
      <c r="I137" s="15"/>
      <c r="J137" s="22"/>
      <c r="K137" s="22"/>
      <c r="L137" s="15"/>
      <c r="M137" s="15"/>
      <c r="N137" s="15"/>
      <c r="O137" s="15"/>
      <c r="P137" s="22"/>
      <c r="Q137" s="22"/>
      <c r="R137" s="22"/>
      <c r="S137" s="18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20"/>
    </row>
    <row r="138" spans="1:33" ht="15.75" customHeight="1" x14ac:dyDescent="0.2">
      <c r="A138" s="13"/>
      <c r="B138" s="13"/>
      <c r="C138" s="22"/>
      <c r="D138" s="15"/>
      <c r="E138" s="15"/>
      <c r="F138" s="14"/>
      <c r="G138" s="14"/>
      <c r="H138" s="15"/>
      <c r="I138" s="15"/>
      <c r="J138" s="22"/>
      <c r="K138" s="22"/>
      <c r="L138" s="15"/>
      <c r="M138" s="15"/>
      <c r="N138" s="15"/>
      <c r="O138" s="15"/>
      <c r="P138" s="22"/>
      <c r="Q138" s="22"/>
      <c r="R138" s="22"/>
      <c r="S138" s="18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20"/>
    </row>
    <row r="139" spans="1:33" ht="15.75" customHeight="1" x14ac:dyDescent="0.2">
      <c r="A139" s="13"/>
      <c r="B139" s="13"/>
      <c r="C139" s="22"/>
      <c r="D139" s="15"/>
      <c r="E139" s="15"/>
      <c r="F139" s="14"/>
      <c r="G139" s="14"/>
      <c r="H139" s="15"/>
      <c r="I139" s="15"/>
      <c r="J139" s="22"/>
      <c r="K139" s="22"/>
      <c r="L139" s="15"/>
      <c r="M139" s="15"/>
      <c r="N139" s="15"/>
      <c r="O139" s="15"/>
      <c r="P139" s="22"/>
      <c r="Q139" s="22"/>
      <c r="R139" s="22"/>
      <c r="S139" s="18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20"/>
    </row>
    <row r="140" spans="1:33" ht="15.75" customHeight="1" x14ac:dyDescent="0.2">
      <c r="A140" s="13"/>
      <c r="B140" s="13"/>
      <c r="C140" s="22"/>
      <c r="D140" s="15"/>
      <c r="E140" s="15"/>
      <c r="F140" s="14"/>
      <c r="G140" s="14"/>
      <c r="H140" s="15"/>
      <c r="I140" s="15"/>
      <c r="J140" s="22"/>
      <c r="K140" s="22"/>
      <c r="L140" s="15"/>
      <c r="M140" s="15"/>
      <c r="N140" s="15"/>
      <c r="O140" s="15"/>
      <c r="P140" s="22"/>
      <c r="Q140" s="22"/>
      <c r="R140" s="22"/>
      <c r="S140" s="18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20"/>
    </row>
    <row r="141" spans="1:33" ht="15.75" customHeight="1" x14ac:dyDescent="0.2">
      <c r="A141" s="13"/>
      <c r="B141" s="13"/>
      <c r="C141" s="22"/>
      <c r="D141" s="15"/>
      <c r="E141" s="15"/>
      <c r="F141" s="14"/>
      <c r="G141" s="14"/>
      <c r="H141" s="15"/>
      <c r="I141" s="15"/>
      <c r="J141" s="22"/>
      <c r="K141" s="22"/>
      <c r="L141" s="15"/>
      <c r="M141" s="15"/>
      <c r="N141" s="15"/>
      <c r="O141" s="15"/>
      <c r="P141" s="22"/>
      <c r="Q141" s="22"/>
      <c r="R141" s="22"/>
      <c r="S141" s="18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20"/>
    </row>
    <row r="142" spans="1:33" ht="15.75" customHeight="1" x14ac:dyDescent="0.2">
      <c r="A142" s="13"/>
      <c r="B142" s="13"/>
      <c r="C142" s="22"/>
      <c r="D142" s="15"/>
      <c r="E142" s="15"/>
      <c r="F142" s="14"/>
      <c r="G142" s="14"/>
      <c r="H142" s="15"/>
      <c r="I142" s="15"/>
      <c r="J142" s="22"/>
      <c r="K142" s="22"/>
      <c r="L142" s="15"/>
      <c r="M142" s="15"/>
      <c r="N142" s="15"/>
      <c r="O142" s="15"/>
      <c r="P142" s="22"/>
      <c r="Q142" s="22"/>
      <c r="R142" s="22"/>
      <c r="S142" s="18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20"/>
    </row>
    <row r="143" spans="1:33" ht="15.75" customHeight="1" x14ac:dyDescent="0.2">
      <c r="A143" s="13"/>
      <c r="B143" s="13"/>
      <c r="C143" s="22"/>
      <c r="D143" s="15"/>
      <c r="E143" s="15"/>
      <c r="F143" s="14"/>
      <c r="G143" s="14"/>
      <c r="H143" s="15"/>
      <c r="I143" s="15"/>
      <c r="J143" s="22"/>
      <c r="K143" s="22"/>
      <c r="L143" s="15"/>
      <c r="M143" s="15"/>
      <c r="N143" s="15"/>
      <c r="O143" s="15"/>
      <c r="P143" s="22"/>
      <c r="Q143" s="22"/>
      <c r="R143" s="22"/>
      <c r="S143" s="18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20"/>
    </row>
    <row r="144" spans="1:33" ht="15.75" customHeight="1" x14ac:dyDescent="0.2">
      <c r="A144" s="13"/>
      <c r="B144" s="13"/>
      <c r="C144" s="22"/>
      <c r="D144" s="15"/>
      <c r="E144" s="15"/>
      <c r="F144" s="14"/>
      <c r="G144" s="14"/>
      <c r="H144" s="15"/>
      <c r="I144" s="15"/>
      <c r="J144" s="22"/>
      <c r="K144" s="22"/>
      <c r="L144" s="15"/>
      <c r="M144" s="15"/>
      <c r="N144" s="15"/>
      <c r="O144" s="15"/>
      <c r="P144" s="22"/>
      <c r="Q144" s="22"/>
      <c r="R144" s="22"/>
      <c r="S144" s="18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20"/>
    </row>
    <row r="145" spans="1:33" ht="15.75" customHeight="1" x14ac:dyDescent="0.2">
      <c r="A145" s="13"/>
      <c r="B145" s="13"/>
      <c r="C145" s="22"/>
      <c r="D145" s="15"/>
      <c r="E145" s="15"/>
      <c r="F145" s="14"/>
      <c r="G145" s="14"/>
      <c r="H145" s="15"/>
      <c r="I145" s="15"/>
      <c r="J145" s="22"/>
      <c r="K145" s="22"/>
      <c r="L145" s="15"/>
      <c r="M145" s="15"/>
      <c r="N145" s="15"/>
      <c r="O145" s="15"/>
      <c r="P145" s="22"/>
      <c r="Q145" s="22"/>
      <c r="R145" s="22"/>
      <c r="S145" s="18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20"/>
    </row>
    <row r="146" spans="1:33" ht="15.75" customHeight="1" x14ac:dyDescent="0.2">
      <c r="A146" s="13"/>
      <c r="B146" s="13"/>
      <c r="C146" s="22"/>
      <c r="D146" s="15"/>
      <c r="E146" s="15"/>
      <c r="F146" s="14"/>
      <c r="G146" s="14"/>
      <c r="H146" s="15"/>
      <c r="I146" s="15"/>
      <c r="J146" s="22"/>
      <c r="K146" s="22"/>
      <c r="L146" s="15"/>
      <c r="M146" s="15"/>
      <c r="N146" s="15"/>
      <c r="O146" s="15"/>
      <c r="P146" s="22"/>
      <c r="Q146" s="22"/>
      <c r="R146" s="22"/>
      <c r="S146" s="18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20"/>
    </row>
    <row r="147" spans="1:33" ht="15.75" customHeight="1" x14ac:dyDescent="0.2">
      <c r="A147" s="13"/>
      <c r="B147" s="13"/>
      <c r="C147" s="22"/>
      <c r="D147" s="15"/>
      <c r="E147" s="15"/>
      <c r="F147" s="14"/>
      <c r="G147" s="14"/>
      <c r="H147" s="15"/>
      <c r="I147" s="15"/>
      <c r="J147" s="22"/>
      <c r="K147" s="22"/>
      <c r="L147" s="15"/>
      <c r="M147" s="15"/>
      <c r="N147" s="15"/>
      <c r="O147" s="15"/>
      <c r="P147" s="22"/>
      <c r="Q147" s="22"/>
      <c r="R147" s="22"/>
      <c r="S147" s="18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20"/>
    </row>
    <row r="148" spans="1:33" ht="15.75" customHeight="1" x14ac:dyDescent="0.2">
      <c r="A148" s="13"/>
      <c r="B148" s="13"/>
      <c r="C148" s="22"/>
      <c r="D148" s="15"/>
      <c r="E148" s="15"/>
      <c r="F148" s="14"/>
      <c r="G148" s="14"/>
      <c r="H148" s="15"/>
      <c r="I148" s="15"/>
      <c r="J148" s="22"/>
      <c r="K148" s="22"/>
      <c r="L148" s="15"/>
      <c r="M148" s="15"/>
      <c r="N148" s="15"/>
      <c r="O148" s="15"/>
      <c r="P148" s="22"/>
      <c r="Q148" s="22"/>
      <c r="R148" s="22"/>
      <c r="S148" s="18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20"/>
    </row>
    <row r="149" spans="1:33" ht="15.75" customHeight="1" x14ac:dyDescent="0.2">
      <c r="A149" s="13"/>
      <c r="B149" s="13"/>
      <c r="C149" s="22"/>
      <c r="D149" s="15"/>
      <c r="E149" s="15"/>
      <c r="F149" s="14"/>
      <c r="G149" s="14"/>
      <c r="H149" s="15"/>
      <c r="I149" s="15"/>
      <c r="J149" s="22"/>
      <c r="K149" s="22"/>
      <c r="L149" s="15"/>
      <c r="M149" s="15"/>
      <c r="N149" s="15"/>
      <c r="O149" s="15"/>
      <c r="P149" s="22"/>
      <c r="Q149" s="22"/>
      <c r="R149" s="22"/>
      <c r="S149" s="18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20"/>
    </row>
    <row r="150" spans="1:33" ht="15.75" customHeight="1" x14ac:dyDescent="0.2">
      <c r="A150" s="13"/>
      <c r="B150" s="13"/>
      <c r="C150" s="22"/>
      <c r="D150" s="15"/>
      <c r="E150" s="15"/>
      <c r="F150" s="14"/>
      <c r="G150" s="14"/>
      <c r="H150" s="15"/>
      <c r="I150" s="15"/>
      <c r="J150" s="22"/>
      <c r="K150" s="22"/>
      <c r="L150" s="15"/>
      <c r="M150" s="15"/>
      <c r="N150" s="15"/>
      <c r="O150" s="15"/>
      <c r="P150" s="22"/>
      <c r="Q150" s="22"/>
      <c r="R150" s="22"/>
      <c r="S150" s="18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20"/>
    </row>
    <row r="151" spans="1:33" ht="15.75" customHeight="1" x14ac:dyDescent="0.2">
      <c r="A151" s="13"/>
      <c r="B151" s="13"/>
      <c r="C151" s="22"/>
      <c r="D151" s="15"/>
      <c r="E151" s="15"/>
      <c r="F151" s="14"/>
      <c r="G151" s="14"/>
      <c r="H151" s="15"/>
      <c r="I151" s="15"/>
      <c r="J151" s="22"/>
      <c r="K151" s="22"/>
      <c r="L151" s="15"/>
      <c r="M151" s="15"/>
      <c r="N151" s="15"/>
      <c r="O151" s="15"/>
      <c r="P151" s="22"/>
      <c r="Q151" s="22"/>
      <c r="R151" s="22"/>
      <c r="S151" s="18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20"/>
    </row>
    <row r="152" spans="1:33" ht="15.75" customHeight="1" x14ac:dyDescent="0.2">
      <c r="A152" s="13"/>
      <c r="B152" s="13"/>
      <c r="C152" s="22"/>
      <c r="D152" s="15"/>
      <c r="E152" s="15"/>
      <c r="F152" s="14"/>
      <c r="G152" s="14"/>
      <c r="H152" s="15"/>
      <c r="I152" s="15"/>
      <c r="J152" s="22"/>
      <c r="K152" s="22"/>
      <c r="L152" s="15"/>
      <c r="M152" s="15"/>
      <c r="N152" s="15"/>
      <c r="O152" s="15"/>
      <c r="P152" s="22"/>
      <c r="Q152" s="22"/>
      <c r="R152" s="22"/>
      <c r="S152" s="18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20"/>
    </row>
    <row r="153" spans="1:33" ht="15.75" customHeight="1" x14ac:dyDescent="0.2">
      <c r="A153" s="13"/>
      <c r="B153" s="13"/>
      <c r="C153" s="22"/>
      <c r="D153" s="15"/>
      <c r="E153" s="15"/>
      <c r="F153" s="14"/>
      <c r="G153" s="14"/>
      <c r="H153" s="15"/>
      <c r="I153" s="15"/>
      <c r="J153" s="22"/>
      <c r="K153" s="22"/>
      <c r="L153" s="15"/>
      <c r="M153" s="15"/>
      <c r="N153" s="15"/>
      <c r="O153" s="15"/>
      <c r="P153" s="22"/>
      <c r="Q153" s="22"/>
      <c r="R153" s="22"/>
      <c r="S153" s="18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20"/>
    </row>
    <row r="154" spans="1:33" ht="15.75" customHeight="1" x14ac:dyDescent="0.2">
      <c r="A154" s="13"/>
      <c r="B154" s="13"/>
      <c r="C154" s="22"/>
      <c r="D154" s="15"/>
      <c r="E154" s="15"/>
      <c r="F154" s="14"/>
      <c r="G154" s="14"/>
      <c r="H154" s="15"/>
      <c r="I154" s="15"/>
      <c r="J154" s="22"/>
      <c r="K154" s="22"/>
      <c r="L154" s="15"/>
      <c r="M154" s="15"/>
      <c r="N154" s="15"/>
      <c r="O154" s="15"/>
      <c r="P154" s="22"/>
      <c r="Q154" s="22"/>
      <c r="R154" s="22"/>
      <c r="S154" s="18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20"/>
    </row>
    <row r="155" spans="1:33" ht="15.75" customHeight="1" x14ac:dyDescent="0.2">
      <c r="A155" s="13"/>
      <c r="B155" s="13"/>
      <c r="C155" s="22"/>
      <c r="D155" s="15"/>
      <c r="E155" s="15"/>
      <c r="F155" s="14"/>
      <c r="G155" s="14"/>
      <c r="H155" s="15"/>
      <c r="I155" s="15"/>
      <c r="J155" s="22"/>
      <c r="K155" s="22"/>
      <c r="L155" s="15"/>
      <c r="M155" s="15"/>
      <c r="N155" s="15"/>
      <c r="O155" s="15"/>
      <c r="P155" s="22"/>
      <c r="Q155" s="22"/>
      <c r="R155" s="22"/>
      <c r="S155" s="18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20"/>
    </row>
    <row r="156" spans="1:33" ht="15.75" customHeight="1" x14ac:dyDescent="0.2">
      <c r="A156" s="13"/>
      <c r="B156" s="13"/>
      <c r="C156" s="22"/>
      <c r="D156" s="15"/>
      <c r="E156" s="15"/>
      <c r="F156" s="14"/>
      <c r="G156" s="14"/>
      <c r="H156" s="15"/>
      <c r="I156" s="15"/>
      <c r="J156" s="22"/>
      <c r="K156" s="22"/>
      <c r="L156" s="15"/>
      <c r="M156" s="15"/>
      <c r="N156" s="15"/>
      <c r="O156" s="15"/>
      <c r="P156" s="22"/>
      <c r="Q156" s="22"/>
      <c r="R156" s="22"/>
      <c r="S156" s="18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20"/>
    </row>
    <row r="157" spans="1:33" ht="15.75" customHeight="1" x14ac:dyDescent="0.2">
      <c r="A157" s="13"/>
      <c r="B157" s="13"/>
      <c r="C157" s="22"/>
      <c r="D157" s="15"/>
      <c r="E157" s="15"/>
      <c r="F157" s="14"/>
      <c r="G157" s="14"/>
      <c r="H157" s="15"/>
      <c r="I157" s="15"/>
      <c r="J157" s="22"/>
      <c r="K157" s="22"/>
      <c r="L157" s="15"/>
      <c r="M157" s="15"/>
      <c r="N157" s="15"/>
      <c r="O157" s="15"/>
      <c r="P157" s="22"/>
      <c r="Q157" s="22"/>
      <c r="R157" s="22"/>
      <c r="S157" s="18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20"/>
    </row>
    <row r="158" spans="1:33" ht="15.75" customHeight="1" x14ac:dyDescent="0.2">
      <c r="A158" s="13"/>
      <c r="B158" s="13"/>
      <c r="C158" s="22"/>
      <c r="D158" s="15"/>
      <c r="E158" s="15"/>
      <c r="F158" s="14"/>
      <c r="G158" s="14"/>
      <c r="H158" s="15"/>
      <c r="I158" s="15"/>
      <c r="J158" s="22"/>
      <c r="K158" s="22"/>
      <c r="L158" s="15"/>
      <c r="M158" s="15"/>
      <c r="N158" s="15"/>
      <c r="O158" s="15"/>
      <c r="P158" s="22"/>
      <c r="Q158" s="22"/>
      <c r="R158" s="22"/>
      <c r="S158" s="18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20"/>
    </row>
    <row r="159" spans="1:33" ht="15.75" customHeight="1" x14ac:dyDescent="0.2">
      <c r="A159" s="13"/>
      <c r="B159" s="13"/>
      <c r="C159" s="22"/>
      <c r="D159" s="15"/>
      <c r="E159" s="15"/>
      <c r="F159" s="14"/>
      <c r="G159" s="14"/>
      <c r="H159" s="15"/>
      <c r="I159" s="15"/>
      <c r="J159" s="22"/>
      <c r="K159" s="22"/>
      <c r="L159" s="15"/>
      <c r="M159" s="15"/>
      <c r="N159" s="15"/>
      <c r="O159" s="15"/>
      <c r="P159" s="22"/>
      <c r="Q159" s="22"/>
      <c r="R159" s="22"/>
      <c r="S159" s="18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20"/>
    </row>
    <row r="160" spans="1:33" ht="15.75" customHeight="1" x14ac:dyDescent="0.2">
      <c r="A160" s="13"/>
      <c r="B160" s="13"/>
      <c r="C160" s="22"/>
      <c r="D160" s="15"/>
      <c r="E160" s="15"/>
      <c r="F160" s="14"/>
      <c r="G160" s="14"/>
      <c r="H160" s="15"/>
      <c r="I160" s="15"/>
      <c r="J160" s="22"/>
      <c r="K160" s="22"/>
      <c r="L160" s="15"/>
      <c r="M160" s="15"/>
      <c r="N160" s="15"/>
      <c r="O160" s="15"/>
      <c r="P160" s="22"/>
      <c r="Q160" s="22"/>
      <c r="R160" s="22"/>
      <c r="S160" s="18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20"/>
    </row>
    <row r="161" spans="1:33" ht="15.75" customHeight="1" x14ac:dyDescent="0.2">
      <c r="A161" s="13"/>
      <c r="B161" s="13"/>
      <c r="C161" s="22"/>
      <c r="D161" s="15"/>
      <c r="E161" s="15"/>
      <c r="F161" s="14"/>
      <c r="G161" s="14"/>
      <c r="H161" s="15"/>
      <c r="I161" s="15"/>
      <c r="J161" s="22"/>
      <c r="K161" s="22"/>
      <c r="L161" s="15"/>
      <c r="M161" s="15"/>
      <c r="N161" s="15"/>
      <c r="O161" s="15"/>
      <c r="P161" s="22"/>
      <c r="Q161" s="22"/>
      <c r="R161" s="22"/>
      <c r="S161" s="18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20"/>
    </row>
    <row r="162" spans="1:33" ht="15.75" customHeight="1" x14ac:dyDescent="0.2">
      <c r="A162" s="13"/>
      <c r="B162" s="13"/>
      <c r="C162" s="22"/>
      <c r="D162" s="15"/>
      <c r="E162" s="15"/>
      <c r="F162" s="14"/>
      <c r="G162" s="14"/>
      <c r="H162" s="15"/>
      <c r="I162" s="15"/>
      <c r="J162" s="22"/>
      <c r="K162" s="22"/>
      <c r="L162" s="15"/>
      <c r="M162" s="15"/>
      <c r="N162" s="15"/>
      <c r="O162" s="15"/>
      <c r="P162" s="22"/>
      <c r="Q162" s="22"/>
      <c r="R162" s="22"/>
      <c r="S162" s="18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20"/>
    </row>
    <row r="163" spans="1:33" ht="15.75" customHeight="1" x14ac:dyDescent="0.2">
      <c r="A163" s="13"/>
      <c r="B163" s="13"/>
      <c r="C163" s="22"/>
      <c r="D163" s="15"/>
      <c r="E163" s="15"/>
      <c r="F163" s="14"/>
      <c r="G163" s="14"/>
      <c r="H163" s="15"/>
      <c r="I163" s="15"/>
      <c r="J163" s="22"/>
      <c r="K163" s="22"/>
      <c r="L163" s="15"/>
      <c r="M163" s="15"/>
      <c r="N163" s="15"/>
      <c r="O163" s="15"/>
      <c r="P163" s="22"/>
      <c r="Q163" s="22"/>
      <c r="R163" s="22"/>
      <c r="S163" s="18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20"/>
    </row>
    <row r="164" spans="1:33" ht="15.75" customHeight="1" x14ac:dyDescent="0.2">
      <c r="A164" s="13"/>
      <c r="B164" s="13"/>
      <c r="C164" s="22"/>
      <c r="D164" s="15"/>
      <c r="E164" s="15"/>
      <c r="F164" s="14"/>
      <c r="G164" s="14"/>
      <c r="H164" s="15"/>
      <c r="I164" s="15"/>
      <c r="J164" s="22"/>
      <c r="K164" s="22"/>
      <c r="L164" s="15"/>
      <c r="M164" s="15"/>
      <c r="N164" s="15"/>
      <c r="O164" s="15"/>
      <c r="P164" s="22"/>
      <c r="Q164" s="22"/>
      <c r="R164" s="22"/>
      <c r="S164" s="18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20"/>
    </row>
    <row r="165" spans="1:33" ht="15.75" customHeight="1" x14ac:dyDescent="0.2">
      <c r="A165" s="13"/>
      <c r="B165" s="13"/>
      <c r="C165" s="22"/>
      <c r="D165" s="15"/>
      <c r="E165" s="15"/>
      <c r="F165" s="14"/>
      <c r="G165" s="14"/>
      <c r="H165" s="15"/>
      <c r="I165" s="15"/>
      <c r="J165" s="22"/>
      <c r="K165" s="22"/>
      <c r="L165" s="15"/>
      <c r="M165" s="15"/>
      <c r="N165" s="15"/>
      <c r="O165" s="15"/>
      <c r="P165" s="22"/>
      <c r="Q165" s="22"/>
      <c r="R165" s="22"/>
      <c r="S165" s="18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20"/>
    </row>
    <row r="166" spans="1:33" ht="15.75" customHeight="1" x14ac:dyDescent="0.2">
      <c r="A166" s="13"/>
      <c r="B166" s="13"/>
      <c r="C166" s="22"/>
      <c r="D166" s="15"/>
      <c r="E166" s="15"/>
      <c r="F166" s="14"/>
      <c r="G166" s="14"/>
      <c r="H166" s="15"/>
      <c r="I166" s="15"/>
      <c r="J166" s="22"/>
      <c r="K166" s="22"/>
      <c r="L166" s="15"/>
      <c r="M166" s="15"/>
      <c r="N166" s="15"/>
      <c r="O166" s="15"/>
      <c r="P166" s="22"/>
      <c r="Q166" s="22"/>
      <c r="R166" s="22"/>
      <c r="S166" s="18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20"/>
    </row>
    <row r="167" spans="1:33" ht="15.75" customHeight="1" x14ac:dyDescent="0.2">
      <c r="A167" s="13"/>
      <c r="B167" s="13"/>
      <c r="C167" s="22"/>
      <c r="D167" s="15"/>
      <c r="E167" s="15"/>
      <c r="F167" s="14"/>
      <c r="G167" s="14"/>
      <c r="H167" s="15"/>
      <c r="I167" s="15"/>
      <c r="J167" s="22"/>
      <c r="K167" s="22"/>
      <c r="L167" s="15"/>
      <c r="M167" s="15"/>
      <c r="N167" s="15"/>
      <c r="O167" s="15"/>
      <c r="P167" s="22"/>
      <c r="Q167" s="22"/>
      <c r="R167" s="22"/>
      <c r="S167" s="18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20"/>
    </row>
    <row r="168" spans="1:33" ht="15.75" customHeight="1" x14ac:dyDescent="0.2">
      <c r="A168" s="13"/>
      <c r="B168" s="13"/>
      <c r="C168" s="22"/>
      <c r="D168" s="15"/>
      <c r="E168" s="15"/>
      <c r="F168" s="14"/>
      <c r="G168" s="14"/>
      <c r="H168" s="15"/>
      <c r="I168" s="15"/>
      <c r="J168" s="22"/>
      <c r="K168" s="22"/>
      <c r="L168" s="15"/>
      <c r="M168" s="15"/>
      <c r="N168" s="15"/>
      <c r="O168" s="15"/>
      <c r="P168" s="22"/>
      <c r="Q168" s="22"/>
      <c r="R168" s="22"/>
      <c r="S168" s="18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20"/>
    </row>
    <row r="169" spans="1:33" ht="15.75" customHeight="1" x14ac:dyDescent="0.2">
      <c r="A169" s="13"/>
      <c r="B169" s="13"/>
      <c r="C169" s="22"/>
      <c r="D169" s="15"/>
      <c r="E169" s="15"/>
      <c r="F169" s="14"/>
      <c r="G169" s="14"/>
      <c r="H169" s="15"/>
      <c r="I169" s="15"/>
      <c r="J169" s="22"/>
      <c r="K169" s="22"/>
      <c r="L169" s="15"/>
      <c r="M169" s="15"/>
      <c r="N169" s="15"/>
      <c r="O169" s="15"/>
      <c r="P169" s="22"/>
      <c r="Q169" s="22"/>
      <c r="R169" s="22"/>
      <c r="S169" s="18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20"/>
    </row>
    <row r="170" spans="1:33" ht="15.75" customHeight="1" x14ac:dyDescent="0.2">
      <c r="A170" s="13"/>
      <c r="B170" s="13"/>
      <c r="C170" s="22"/>
      <c r="D170" s="15"/>
      <c r="E170" s="15"/>
      <c r="F170" s="14"/>
      <c r="G170" s="14"/>
      <c r="H170" s="15"/>
      <c r="I170" s="15"/>
      <c r="J170" s="22"/>
      <c r="K170" s="22"/>
      <c r="L170" s="15"/>
      <c r="M170" s="15"/>
      <c r="N170" s="15"/>
      <c r="O170" s="15"/>
      <c r="P170" s="22"/>
      <c r="Q170" s="22"/>
      <c r="R170" s="22"/>
      <c r="S170" s="18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20"/>
    </row>
    <row r="171" spans="1:33" ht="15.75" customHeight="1" x14ac:dyDescent="0.2">
      <c r="A171" s="13"/>
      <c r="B171" s="13"/>
      <c r="C171" s="22"/>
      <c r="D171" s="15"/>
      <c r="E171" s="15"/>
      <c r="F171" s="14"/>
      <c r="G171" s="14"/>
      <c r="H171" s="15"/>
      <c r="I171" s="15"/>
      <c r="J171" s="22"/>
      <c r="K171" s="22"/>
      <c r="L171" s="15"/>
      <c r="M171" s="15"/>
      <c r="N171" s="15"/>
      <c r="O171" s="15"/>
      <c r="P171" s="22"/>
      <c r="Q171" s="22"/>
      <c r="R171" s="22"/>
      <c r="S171" s="18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20"/>
    </row>
    <row r="172" spans="1:33" ht="15.75" customHeight="1" x14ac:dyDescent="0.2">
      <c r="A172" s="13"/>
      <c r="B172" s="13"/>
      <c r="C172" s="22"/>
      <c r="D172" s="15"/>
      <c r="E172" s="15"/>
      <c r="F172" s="14"/>
      <c r="G172" s="14"/>
      <c r="H172" s="15"/>
      <c r="I172" s="15"/>
      <c r="J172" s="22"/>
      <c r="K172" s="22"/>
      <c r="L172" s="15"/>
      <c r="M172" s="15"/>
      <c r="N172" s="15"/>
      <c r="O172" s="15"/>
      <c r="P172" s="22"/>
      <c r="Q172" s="22"/>
      <c r="R172" s="22"/>
      <c r="S172" s="18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20"/>
    </row>
    <row r="173" spans="1:33" ht="15.75" customHeight="1" x14ac:dyDescent="0.2">
      <c r="A173" s="13"/>
      <c r="B173" s="13"/>
      <c r="C173" s="22"/>
      <c r="D173" s="15"/>
      <c r="E173" s="15"/>
      <c r="F173" s="14"/>
      <c r="G173" s="14"/>
      <c r="H173" s="15"/>
      <c r="I173" s="15"/>
      <c r="J173" s="22"/>
      <c r="K173" s="22"/>
      <c r="L173" s="15"/>
      <c r="M173" s="15"/>
      <c r="N173" s="15"/>
      <c r="O173" s="15"/>
      <c r="P173" s="22"/>
      <c r="Q173" s="22"/>
      <c r="R173" s="22"/>
      <c r="S173" s="18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20"/>
    </row>
    <row r="174" spans="1:33" ht="15.75" customHeight="1" x14ac:dyDescent="0.2">
      <c r="A174" s="13"/>
      <c r="B174" s="13"/>
      <c r="C174" s="22"/>
      <c r="D174" s="15"/>
      <c r="E174" s="15"/>
      <c r="F174" s="14"/>
      <c r="G174" s="14"/>
      <c r="H174" s="15"/>
      <c r="I174" s="15"/>
      <c r="J174" s="22"/>
      <c r="K174" s="22"/>
      <c r="L174" s="15"/>
      <c r="M174" s="15"/>
      <c r="N174" s="15"/>
      <c r="O174" s="15"/>
      <c r="P174" s="22"/>
      <c r="Q174" s="22"/>
      <c r="R174" s="22"/>
      <c r="S174" s="18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20"/>
    </row>
    <row r="175" spans="1:33" ht="15.75" customHeight="1" x14ac:dyDescent="0.2">
      <c r="A175" s="13"/>
      <c r="B175" s="13"/>
      <c r="C175" s="22"/>
      <c r="D175" s="15"/>
      <c r="E175" s="15"/>
      <c r="F175" s="14"/>
      <c r="G175" s="14"/>
      <c r="H175" s="15"/>
      <c r="I175" s="15"/>
      <c r="J175" s="22"/>
      <c r="K175" s="22"/>
      <c r="L175" s="15"/>
      <c r="M175" s="15"/>
      <c r="N175" s="15"/>
      <c r="O175" s="15"/>
      <c r="P175" s="22"/>
      <c r="Q175" s="22"/>
      <c r="R175" s="22"/>
      <c r="S175" s="18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20"/>
    </row>
    <row r="176" spans="1:33" ht="15.75" customHeight="1" x14ac:dyDescent="0.2">
      <c r="A176" s="13"/>
      <c r="B176" s="13"/>
      <c r="C176" s="22"/>
      <c r="D176" s="15"/>
      <c r="E176" s="15"/>
      <c r="F176" s="14"/>
      <c r="G176" s="14"/>
      <c r="H176" s="15"/>
      <c r="I176" s="15"/>
      <c r="J176" s="22"/>
      <c r="K176" s="22"/>
      <c r="L176" s="15"/>
      <c r="M176" s="15"/>
      <c r="N176" s="15"/>
      <c r="O176" s="15"/>
      <c r="P176" s="22"/>
      <c r="Q176" s="22"/>
      <c r="R176" s="22"/>
      <c r="S176" s="18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20"/>
    </row>
    <row r="177" spans="1:33" ht="15.75" customHeight="1" x14ac:dyDescent="0.2">
      <c r="A177" s="13"/>
      <c r="B177" s="13"/>
      <c r="C177" s="22"/>
      <c r="D177" s="15"/>
      <c r="E177" s="15"/>
      <c r="F177" s="14"/>
      <c r="G177" s="14"/>
      <c r="H177" s="15"/>
      <c r="I177" s="15"/>
      <c r="J177" s="22"/>
      <c r="K177" s="22"/>
      <c r="L177" s="15"/>
      <c r="M177" s="15"/>
      <c r="N177" s="15"/>
      <c r="O177" s="15"/>
      <c r="P177" s="22"/>
      <c r="Q177" s="22"/>
      <c r="R177" s="22"/>
      <c r="S177" s="18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20"/>
    </row>
    <row r="178" spans="1:33" ht="15.75" customHeight="1" x14ac:dyDescent="0.2">
      <c r="A178" s="13"/>
      <c r="B178" s="13"/>
      <c r="C178" s="22"/>
      <c r="D178" s="15"/>
      <c r="E178" s="15"/>
      <c r="F178" s="14"/>
      <c r="G178" s="14"/>
      <c r="H178" s="15"/>
      <c r="I178" s="15"/>
      <c r="J178" s="22"/>
      <c r="K178" s="22"/>
      <c r="L178" s="15"/>
      <c r="M178" s="15"/>
      <c r="N178" s="15"/>
      <c r="O178" s="15"/>
      <c r="P178" s="22"/>
      <c r="Q178" s="22"/>
      <c r="R178" s="22"/>
      <c r="S178" s="18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20"/>
    </row>
    <row r="179" spans="1:33" ht="15.75" customHeight="1" x14ac:dyDescent="0.2">
      <c r="A179" s="13"/>
      <c r="B179" s="13"/>
      <c r="C179" s="22"/>
      <c r="D179" s="15"/>
      <c r="E179" s="15"/>
      <c r="F179" s="14"/>
      <c r="G179" s="14"/>
      <c r="H179" s="15"/>
      <c r="I179" s="15"/>
      <c r="J179" s="22"/>
      <c r="K179" s="22"/>
      <c r="L179" s="15"/>
      <c r="M179" s="15"/>
      <c r="N179" s="15"/>
      <c r="O179" s="15"/>
      <c r="P179" s="22"/>
      <c r="Q179" s="22"/>
      <c r="R179" s="22"/>
      <c r="S179" s="18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20"/>
    </row>
    <row r="180" spans="1:33" ht="15.75" customHeight="1" x14ac:dyDescent="0.2">
      <c r="A180" s="13"/>
      <c r="B180" s="13"/>
      <c r="C180" s="22"/>
      <c r="D180" s="15"/>
      <c r="E180" s="15"/>
      <c r="F180" s="14"/>
      <c r="G180" s="14"/>
      <c r="H180" s="15"/>
      <c r="I180" s="15"/>
      <c r="J180" s="22"/>
      <c r="K180" s="22"/>
      <c r="L180" s="15"/>
      <c r="M180" s="15"/>
      <c r="N180" s="15"/>
      <c r="O180" s="15"/>
      <c r="P180" s="22"/>
      <c r="Q180" s="22"/>
      <c r="R180" s="22"/>
      <c r="S180" s="18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20"/>
    </row>
    <row r="181" spans="1:33" ht="15.75" customHeight="1" x14ac:dyDescent="0.2">
      <c r="A181" s="13"/>
      <c r="B181" s="13"/>
      <c r="C181" s="22"/>
      <c r="D181" s="15"/>
      <c r="E181" s="15"/>
      <c r="F181" s="14"/>
      <c r="G181" s="14"/>
      <c r="H181" s="15"/>
      <c r="I181" s="15"/>
      <c r="J181" s="22"/>
      <c r="K181" s="22"/>
      <c r="L181" s="15"/>
      <c r="M181" s="15"/>
      <c r="N181" s="15"/>
      <c r="O181" s="15"/>
      <c r="P181" s="22"/>
      <c r="Q181" s="22"/>
      <c r="R181" s="22"/>
      <c r="S181" s="18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20"/>
    </row>
    <row r="182" spans="1:33" ht="15.75" customHeight="1" x14ac:dyDescent="0.2">
      <c r="A182" s="13"/>
      <c r="B182" s="13"/>
      <c r="C182" s="22"/>
      <c r="D182" s="15"/>
      <c r="E182" s="15"/>
      <c r="F182" s="14"/>
      <c r="G182" s="14"/>
      <c r="H182" s="15"/>
      <c r="I182" s="15"/>
      <c r="J182" s="22"/>
      <c r="K182" s="22"/>
      <c r="L182" s="15"/>
      <c r="M182" s="15"/>
      <c r="N182" s="15"/>
      <c r="O182" s="15"/>
      <c r="P182" s="22"/>
      <c r="Q182" s="22"/>
      <c r="R182" s="22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20"/>
    </row>
    <row r="183" spans="1:33" ht="15.75" customHeight="1" x14ac:dyDescent="0.2">
      <c r="A183" s="13"/>
      <c r="B183" s="13"/>
      <c r="C183" s="22"/>
      <c r="D183" s="15"/>
      <c r="E183" s="15"/>
      <c r="F183" s="14"/>
      <c r="G183" s="14"/>
      <c r="H183" s="15"/>
      <c r="I183" s="15"/>
      <c r="J183" s="22"/>
      <c r="K183" s="22"/>
      <c r="L183" s="15"/>
      <c r="M183" s="15"/>
      <c r="N183" s="15"/>
      <c r="O183" s="15"/>
      <c r="P183" s="22"/>
      <c r="Q183" s="22"/>
      <c r="R183" s="22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20"/>
    </row>
    <row r="184" spans="1:33" ht="15.75" customHeight="1" x14ac:dyDescent="0.2">
      <c r="A184" s="13"/>
      <c r="B184" s="13"/>
      <c r="C184" s="22"/>
      <c r="D184" s="15"/>
      <c r="E184" s="15"/>
      <c r="F184" s="14"/>
      <c r="G184" s="14"/>
      <c r="H184" s="15"/>
      <c r="I184" s="15"/>
      <c r="J184" s="22"/>
      <c r="K184" s="22"/>
      <c r="L184" s="15"/>
      <c r="M184" s="15"/>
      <c r="N184" s="15"/>
      <c r="O184" s="15"/>
      <c r="P184" s="22"/>
      <c r="Q184" s="22"/>
      <c r="R184" s="22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20"/>
    </row>
    <row r="185" spans="1:33" ht="15.75" customHeight="1" x14ac:dyDescent="0.2">
      <c r="A185" s="13"/>
      <c r="B185" s="13"/>
      <c r="C185" s="22"/>
      <c r="D185" s="15"/>
      <c r="E185" s="15"/>
      <c r="F185" s="14"/>
      <c r="G185" s="14"/>
      <c r="H185" s="15"/>
      <c r="I185" s="15"/>
      <c r="J185" s="22"/>
      <c r="K185" s="22"/>
      <c r="L185" s="15"/>
      <c r="M185" s="15"/>
      <c r="N185" s="15"/>
      <c r="O185" s="15"/>
      <c r="P185" s="22"/>
      <c r="Q185" s="22"/>
      <c r="R185" s="22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20"/>
    </row>
    <row r="186" spans="1:33" ht="15.75" customHeight="1" x14ac:dyDescent="0.2">
      <c r="A186" s="13"/>
      <c r="B186" s="13"/>
      <c r="C186" s="22"/>
      <c r="D186" s="15"/>
      <c r="E186" s="15"/>
      <c r="F186" s="14"/>
      <c r="G186" s="14"/>
      <c r="H186" s="15"/>
      <c r="I186" s="15"/>
      <c r="J186" s="22"/>
      <c r="K186" s="22"/>
      <c r="L186" s="15"/>
      <c r="M186" s="15"/>
      <c r="N186" s="15"/>
      <c r="O186" s="15"/>
      <c r="P186" s="22"/>
      <c r="Q186" s="22"/>
      <c r="R186" s="22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20"/>
    </row>
    <row r="187" spans="1:33" ht="15.75" customHeight="1" x14ac:dyDescent="0.2">
      <c r="A187" s="13"/>
      <c r="B187" s="13"/>
      <c r="C187" s="22"/>
      <c r="D187" s="15"/>
      <c r="E187" s="15"/>
      <c r="F187" s="14"/>
      <c r="G187" s="14"/>
      <c r="H187" s="15"/>
      <c r="I187" s="15"/>
      <c r="J187" s="22"/>
      <c r="K187" s="22"/>
      <c r="L187" s="15"/>
      <c r="M187" s="15"/>
      <c r="N187" s="15"/>
      <c r="O187" s="15"/>
      <c r="P187" s="22"/>
      <c r="Q187" s="22"/>
      <c r="R187" s="22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20"/>
    </row>
    <row r="188" spans="1:33" ht="15.75" customHeight="1" x14ac:dyDescent="0.2">
      <c r="A188" s="13"/>
      <c r="B188" s="13"/>
      <c r="C188" s="22"/>
      <c r="D188" s="15"/>
      <c r="E188" s="15"/>
      <c r="F188" s="14"/>
      <c r="G188" s="14"/>
      <c r="H188" s="15"/>
      <c r="I188" s="15"/>
      <c r="J188" s="22"/>
      <c r="K188" s="22"/>
      <c r="L188" s="15"/>
      <c r="M188" s="15"/>
      <c r="N188" s="15"/>
      <c r="O188" s="15"/>
      <c r="P188" s="22"/>
      <c r="Q188" s="22"/>
      <c r="R188" s="22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20"/>
    </row>
    <row r="189" spans="1:33" ht="15.75" customHeight="1" x14ac:dyDescent="0.2">
      <c r="A189" s="13"/>
      <c r="B189" s="13"/>
      <c r="C189" s="22"/>
      <c r="D189" s="15"/>
      <c r="E189" s="15"/>
      <c r="F189" s="14"/>
      <c r="G189" s="14"/>
      <c r="H189" s="15"/>
      <c r="I189" s="15"/>
      <c r="J189" s="22"/>
      <c r="K189" s="22"/>
      <c r="L189" s="15"/>
      <c r="M189" s="15"/>
      <c r="N189" s="15"/>
      <c r="O189" s="15"/>
      <c r="P189" s="22"/>
      <c r="Q189" s="22"/>
      <c r="R189" s="22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20"/>
    </row>
    <row r="190" spans="1:33" ht="15.75" customHeight="1" x14ac:dyDescent="0.2">
      <c r="A190" s="13"/>
      <c r="B190" s="13"/>
      <c r="C190" s="22"/>
      <c r="D190" s="15"/>
      <c r="E190" s="15"/>
      <c r="F190" s="14"/>
      <c r="G190" s="14"/>
      <c r="H190" s="15"/>
      <c r="I190" s="15"/>
      <c r="J190" s="22"/>
      <c r="K190" s="22"/>
      <c r="L190" s="15"/>
      <c r="M190" s="15"/>
      <c r="N190" s="15"/>
      <c r="O190" s="15"/>
      <c r="P190" s="22"/>
      <c r="Q190" s="22"/>
      <c r="R190" s="22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20"/>
    </row>
    <row r="191" spans="1:33" ht="15.75" customHeight="1" x14ac:dyDescent="0.2">
      <c r="A191" s="13"/>
      <c r="B191" s="13"/>
      <c r="C191" s="22"/>
      <c r="D191" s="15"/>
      <c r="E191" s="15"/>
      <c r="F191" s="14"/>
      <c r="G191" s="14"/>
      <c r="H191" s="15"/>
      <c r="I191" s="15"/>
      <c r="J191" s="22"/>
      <c r="K191" s="22"/>
      <c r="L191" s="15"/>
      <c r="M191" s="15"/>
      <c r="N191" s="15"/>
      <c r="O191" s="15"/>
      <c r="P191" s="22"/>
      <c r="Q191" s="22"/>
      <c r="R191" s="22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20"/>
    </row>
    <row r="192" spans="1:33" ht="15.75" customHeight="1" x14ac:dyDescent="0.2">
      <c r="A192" s="13"/>
      <c r="B192" s="13"/>
      <c r="C192" s="22"/>
      <c r="D192" s="15"/>
      <c r="E192" s="15"/>
      <c r="F192" s="14"/>
      <c r="G192" s="14"/>
      <c r="H192" s="15"/>
      <c r="I192" s="15"/>
      <c r="J192" s="22"/>
      <c r="K192" s="22"/>
      <c r="L192" s="15"/>
      <c r="M192" s="15"/>
      <c r="N192" s="15"/>
      <c r="O192" s="15"/>
      <c r="P192" s="22"/>
      <c r="Q192" s="22"/>
      <c r="R192" s="22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20"/>
    </row>
    <row r="193" spans="1:33" ht="15.75" customHeight="1" x14ac:dyDescent="0.2">
      <c r="A193" s="13"/>
      <c r="B193" s="13"/>
      <c r="C193" s="22"/>
      <c r="D193" s="15"/>
      <c r="E193" s="15"/>
      <c r="F193" s="14"/>
      <c r="G193" s="14"/>
      <c r="H193" s="15"/>
      <c r="I193" s="15"/>
      <c r="J193" s="22"/>
      <c r="K193" s="22"/>
      <c r="L193" s="15"/>
      <c r="M193" s="15"/>
      <c r="N193" s="15"/>
      <c r="O193" s="15"/>
      <c r="P193" s="22"/>
      <c r="Q193" s="22"/>
      <c r="R193" s="22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20"/>
    </row>
    <row r="194" spans="1:33" ht="15.75" customHeight="1" x14ac:dyDescent="0.2">
      <c r="A194" s="13"/>
      <c r="B194" s="13"/>
      <c r="C194" s="22"/>
      <c r="D194" s="15"/>
      <c r="E194" s="15"/>
      <c r="F194" s="14"/>
      <c r="G194" s="14"/>
      <c r="H194" s="15"/>
      <c r="I194" s="15"/>
      <c r="J194" s="22"/>
      <c r="K194" s="22"/>
      <c r="L194" s="15"/>
      <c r="M194" s="15"/>
      <c r="N194" s="15"/>
      <c r="O194" s="15"/>
      <c r="P194" s="22"/>
      <c r="Q194" s="22"/>
      <c r="R194" s="22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20"/>
    </row>
    <row r="195" spans="1:33" ht="15.75" customHeight="1" x14ac:dyDescent="0.2">
      <c r="C195" s="22"/>
      <c r="D195" s="15"/>
      <c r="E195" s="15"/>
      <c r="F195" s="14"/>
      <c r="G195" s="14"/>
      <c r="H195" s="15"/>
      <c r="I195" s="15"/>
      <c r="J195" s="22"/>
      <c r="K195" s="22"/>
      <c r="L195" s="15"/>
      <c r="M195" s="15"/>
      <c r="N195" s="15"/>
      <c r="O195" s="15"/>
      <c r="P195" s="22"/>
      <c r="Q195" s="22"/>
      <c r="R195" s="22"/>
      <c r="AG195" s="20"/>
    </row>
    <row r="196" spans="1:33" ht="15.75" customHeight="1" x14ac:dyDescent="0.2">
      <c r="C196" s="22"/>
      <c r="D196" s="15"/>
      <c r="E196" s="15"/>
      <c r="F196" s="14"/>
      <c r="G196" s="14"/>
      <c r="H196" s="15"/>
      <c r="I196" s="15"/>
      <c r="J196" s="22"/>
      <c r="K196" s="22"/>
      <c r="L196" s="15"/>
      <c r="M196" s="15"/>
      <c r="N196" s="15"/>
      <c r="O196" s="15"/>
      <c r="P196" s="22"/>
      <c r="Q196" s="22"/>
      <c r="R196" s="22"/>
      <c r="AG196" s="20"/>
    </row>
    <row r="197" spans="1:33" ht="15.75" customHeight="1" x14ac:dyDescent="0.2">
      <c r="C197" s="22"/>
      <c r="D197" s="22"/>
      <c r="E197" s="22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</row>
    <row r="198" spans="1:33" ht="15.75" customHeight="1" x14ac:dyDescent="0.2">
      <c r="C198" s="22"/>
      <c r="D198" s="22"/>
      <c r="E198" s="22"/>
      <c r="F198" s="22"/>
      <c r="G198" s="22"/>
      <c r="H198" s="22"/>
      <c r="I198" s="22"/>
      <c r="J198" s="22"/>
      <c r="K198" s="22"/>
      <c r="L198" s="22"/>
      <c r="M198" s="22"/>
      <c r="N198" s="22"/>
      <c r="O198" s="22"/>
      <c r="P198" s="22"/>
      <c r="Q198" s="22"/>
      <c r="R198" s="22"/>
    </row>
    <row r="199" spans="1:33" ht="15.75" customHeight="1" x14ac:dyDescent="0.2">
      <c r="C199" s="22"/>
      <c r="D199" s="22"/>
      <c r="E199" s="22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</row>
    <row r="200" spans="1:33" ht="15.75" customHeight="1" x14ac:dyDescent="0.2">
      <c r="C200" s="22"/>
      <c r="D200" s="22"/>
      <c r="E200" s="22"/>
      <c r="F200" s="22"/>
      <c r="G200" s="22"/>
      <c r="H200" s="22"/>
      <c r="I200" s="22"/>
      <c r="J200" s="22"/>
      <c r="K200" s="22"/>
      <c r="L200" s="22"/>
      <c r="M200" s="22"/>
      <c r="N200" s="22"/>
      <c r="O200" s="22"/>
      <c r="P200" s="22"/>
      <c r="Q200" s="22"/>
      <c r="R200" s="22"/>
    </row>
    <row r="201" spans="1:33" ht="15.75" customHeight="1" x14ac:dyDescent="0.2">
      <c r="C201" s="22"/>
      <c r="D201" s="22"/>
      <c r="E201" s="22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</row>
    <row r="202" spans="1:33" ht="15.75" customHeight="1" x14ac:dyDescent="0.2">
      <c r="C202" s="22"/>
      <c r="D202" s="22"/>
      <c r="E202" s="22"/>
      <c r="F202" s="22"/>
      <c r="G202" s="22"/>
      <c r="H202" s="22"/>
      <c r="I202" s="22"/>
      <c r="J202" s="22"/>
      <c r="K202" s="22"/>
      <c r="L202" s="22"/>
      <c r="M202" s="22"/>
      <c r="N202" s="22"/>
      <c r="O202" s="22"/>
      <c r="P202" s="22"/>
      <c r="Q202" s="22"/>
      <c r="R202" s="22"/>
    </row>
    <row r="203" spans="1:33" ht="15.75" customHeight="1" x14ac:dyDescent="0.2">
      <c r="C203" s="22"/>
      <c r="D203" s="22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</row>
    <row r="204" spans="1:33" ht="15.75" customHeight="1" x14ac:dyDescent="0.2">
      <c r="C204" s="22"/>
      <c r="D204" s="22"/>
      <c r="E204" s="22"/>
      <c r="F204" s="22"/>
      <c r="G204" s="22"/>
      <c r="H204" s="22"/>
      <c r="I204" s="22"/>
      <c r="J204" s="22"/>
      <c r="K204" s="22"/>
      <c r="L204" s="22"/>
      <c r="M204" s="22"/>
      <c r="N204" s="22"/>
      <c r="O204" s="22"/>
      <c r="P204" s="22"/>
      <c r="Q204" s="22"/>
      <c r="R204" s="22"/>
    </row>
    <row r="205" spans="1:33" ht="15.75" customHeight="1" x14ac:dyDescent="0.2">
      <c r="C205" s="22"/>
      <c r="D205" s="22"/>
      <c r="E205" s="22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</row>
    <row r="206" spans="1:33" ht="15.75" customHeight="1" x14ac:dyDescent="0.2">
      <c r="C206" s="22"/>
      <c r="D206" s="22"/>
      <c r="E206" s="22"/>
      <c r="F206" s="22"/>
      <c r="G206" s="22"/>
      <c r="H206" s="22"/>
      <c r="I206" s="22"/>
      <c r="J206" s="22"/>
      <c r="K206" s="22"/>
      <c r="L206" s="22"/>
      <c r="M206" s="22"/>
      <c r="N206" s="22"/>
      <c r="O206" s="22"/>
      <c r="P206" s="22"/>
      <c r="Q206" s="22"/>
      <c r="R206" s="22"/>
    </row>
    <row r="207" spans="1:33" ht="15.75" customHeight="1" x14ac:dyDescent="0.2">
      <c r="C207" s="22"/>
      <c r="D207" s="22"/>
      <c r="E207" s="22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</row>
    <row r="208" spans="1:33" ht="15.75" customHeight="1" x14ac:dyDescent="0.2">
      <c r="C208" s="22"/>
      <c r="D208" s="22"/>
      <c r="E208" s="22"/>
      <c r="F208" s="22"/>
      <c r="G208" s="22"/>
      <c r="H208" s="22"/>
      <c r="I208" s="22"/>
      <c r="J208" s="22"/>
      <c r="K208" s="22"/>
      <c r="L208" s="22"/>
      <c r="M208" s="22"/>
      <c r="N208" s="22"/>
      <c r="O208" s="22"/>
      <c r="P208" s="22"/>
      <c r="Q208" s="22"/>
      <c r="R208" s="22"/>
    </row>
    <row r="209" spans="3:18" ht="15.75" customHeight="1" x14ac:dyDescent="0.2">
      <c r="C209" s="22"/>
      <c r="D209" s="22"/>
      <c r="E209" s="22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</row>
    <row r="210" spans="3:18" ht="15.75" customHeight="1" x14ac:dyDescent="0.2">
      <c r="C210" s="22"/>
      <c r="D210" s="22"/>
      <c r="E210" s="22"/>
      <c r="F210" s="22"/>
      <c r="G210" s="22"/>
      <c r="H210" s="22"/>
      <c r="I210" s="22"/>
      <c r="J210" s="22"/>
      <c r="K210" s="22"/>
      <c r="L210" s="22"/>
      <c r="M210" s="22"/>
      <c r="N210" s="22"/>
      <c r="O210" s="22"/>
      <c r="P210" s="22"/>
      <c r="Q210" s="22"/>
      <c r="R210" s="22"/>
    </row>
    <row r="211" spans="3:18" ht="15.75" customHeight="1" x14ac:dyDescent="0.2">
      <c r="C211" s="22"/>
      <c r="D211" s="22"/>
      <c r="E211" s="22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</row>
    <row r="212" spans="3:18" ht="15.75" customHeight="1" x14ac:dyDescent="0.2">
      <c r="C212" s="22"/>
      <c r="D212" s="22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  <c r="R212" s="22"/>
    </row>
    <row r="213" spans="3:18" ht="15.75" customHeight="1" x14ac:dyDescent="0.2">
      <c r="C213" s="22"/>
      <c r="D213" s="22"/>
      <c r="E213" s="22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</row>
    <row r="214" spans="3:18" ht="15.75" customHeight="1" x14ac:dyDescent="0.2">
      <c r="C214" s="22"/>
      <c r="D214" s="22"/>
      <c r="E214" s="22"/>
      <c r="F214" s="22"/>
      <c r="G214" s="22"/>
      <c r="H214" s="22"/>
      <c r="I214" s="22"/>
      <c r="J214" s="22"/>
      <c r="K214" s="22"/>
      <c r="L214" s="22"/>
      <c r="M214" s="22"/>
      <c r="N214" s="22"/>
      <c r="O214" s="22"/>
      <c r="P214" s="22"/>
      <c r="Q214" s="22"/>
      <c r="R214" s="22"/>
    </row>
    <row r="215" spans="3:18" ht="15.75" customHeight="1" x14ac:dyDescent="0.2">
      <c r="C215" s="22"/>
      <c r="D215" s="22"/>
      <c r="E215" s="22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</row>
    <row r="216" spans="3:18" ht="15.75" customHeight="1" x14ac:dyDescent="0.2">
      <c r="C216" s="22"/>
      <c r="D216" s="22"/>
      <c r="E216" s="22"/>
      <c r="F216" s="22"/>
      <c r="G216" s="22"/>
      <c r="H216" s="22"/>
      <c r="I216" s="22"/>
      <c r="J216" s="22"/>
      <c r="K216" s="22"/>
      <c r="L216" s="22"/>
      <c r="M216" s="22"/>
      <c r="N216" s="22"/>
      <c r="O216" s="22"/>
      <c r="P216" s="22"/>
      <c r="Q216" s="22"/>
      <c r="R216" s="22"/>
    </row>
    <row r="217" spans="3:18" ht="15.75" customHeight="1" x14ac:dyDescent="0.2">
      <c r="C217" s="22"/>
      <c r="D217" s="22"/>
      <c r="E217" s="22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</row>
    <row r="218" spans="3:18" ht="15.75" customHeight="1" x14ac:dyDescent="0.2">
      <c r="C218" s="22"/>
      <c r="D218" s="22"/>
      <c r="E218" s="22"/>
      <c r="F218" s="22"/>
      <c r="G218" s="22"/>
      <c r="H218" s="22"/>
      <c r="I218" s="22"/>
      <c r="J218" s="22"/>
      <c r="K218" s="22"/>
      <c r="L218" s="22"/>
      <c r="M218" s="22"/>
      <c r="N218" s="22"/>
      <c r="O218" s="22"/>
      <c r="P218" s="22"/>
      <c r="Q218" s="22"/>
      <c r="R218" s="22"/>
    </row>
    <row r="219" spans="3:18" ht="15.75" customHeight="1" x14ac:dyDescent="0.2">
      <c r="C219" s="22"/>
      <c r="D219" s="22"/>
      <c r="E219" s="22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</row>
    <row r="220" spans="3:18" ht="15.75" customHeight="1" x14ac:dyDescent="0.2">
      <c r="C220" s="22"/>
      <c r="D220" s="22"/>
      <c r="E220" s="22"/>
      <c r="F220" s="22"/>
      <c r="G220" s="22"/>
      <c r="H220" s="22"/>
      <c r="I220" s="22"/>
      <c r="J220" s="22"/>
      <c r="K220" s="22"/>
      <c r="L220" s="22"/>
      <c r="M220" s="22"/>
      <c r="N220" s="22"/>
      <c r="O220" s="22"/>
      <c r="P220" s="22"/>
      <c r="Q220" s="22"/>
      <c r="R220" s="22"/>
    </row>
    <row r="221" spans="3:18" ht="15.75" customHeight="1" x14ac:dyDescent="0.15"/>
    <row r="222" spans="3:18" ht="15.75" customHeight="1" x14ac:dyDescent="0.15"/>
    <row r="223" spans="3:18" ht="15.75" customHeight="1" x14ac:dyDescent="0.15"/>
    <row r="224" spans="3:18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AG1000"/>
  <sheetViews>
    <sheetView tabSelected="1" workbookViewId="0">
      <pane xSplit="2" ySplit="3" topLeftCell="C4" activePane="bottomRight" state="frozen"/>
      <selection activeCell="C4" sqref="C4:XFD31"/>
      <selection pane="topRight" activeCell="C4" sqref="C4:XFD31"/>
      <selection pane="bottomLeft" activeCell="C4" sqref="C4:XFD31"/>
      <selection pane="bottomRight" activeCell="C4" sqref="C4:XFD31"/>
    </sheetView>
  </sheetViews>
  <sheetFormatPr baseColWidth="10" defaultColWidth="14.5" defaultRowHeight="15" customHeight="1" x14ac:dyDescent="0.15"/>
  <cols>
    <col min="1" max="1" width="14.83203125" customWidth="1"/>
    <col min="2" max="2" width="23.832031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6.83203125" customWidth="1"/>
    <col min="16" max="16" width="11" customWidth="1"/>
    <col min="17" max="18" width="8.5" customWidth="1"/>
    <col min="19" max="19" width="8.33203125" customWidth="1"/>
    <col min="20" max="20" width="11.5" customWidth="1"/>
    <col min="21" max="21" width="13.33203125" customWidth="1"/>
    <col min="22" max="22" width="13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29" t="str">
        <f ca="1">IFERROR(__xludf.DUMMYFUNCTION("IFERROR(VLOOKUP(B2,IMPORTRANGE(""https://docs.google.com/spreadsheets/d/1x0DhHglkXKoEBOD2MBsuK_EyIr1ouxD2ftIpqOYFa-k/edit?usp=sharing"",""OllieShops-SKU-Specific Info!B1:BJ7000""),4,FALSE),"""")"),"")</f>
        <v/>
      </c>
      <c r="B1" s="30"/>
      <c r="C1" s="31" t="s">
        <v>0</v>
      </c>
      <c r="D1" s="33" t="s">
        <v>1</v>
      </c>
      <c r="E1" s="33" t="s">
        <v>2</v>
      </c>
      <c r="F1" s="35" t="s">
        <v>3</v>
      </c>
      <c r="G1" s="35" t="s">
        <v>4</v>
      </c>
      <c r="H1" s="36" t="s">
        <v>5</v>
      </c>
      <c r="I1" s="33" t="s">
        <v>6</v>
      </c>
      <c r="J1" s="33" t="s">
        <v>7</v>
      </c>
      <c r="K1" s="33" t="s">
        <v>8</v>
      </c>
      <c r="L1" s="33" t="s">
        <v>9</v>
      </c>
      <c r="M1" s="40" t="s">
        <v>10</v>
      </c>
      <c r="N1" s="41" t="s">
        <v>11</v>
      </c>
      <c r="O1" s="33" t="s">
        <v>12</v>
      </c>
      <c r="P1" s="33" t="s">
        <v>13</v>
      </c>
      <c r="Q1" s="33" t="s">
        <v>14</v>
      </c>
      <c r="R1" s="33" t="s">
        <v>15</v>
      </c>
      <c r="S1" s="47" t="s">
        <v>16</v>
      </c>
      <c r="T1" s="42" t="s">
        <v>17</v>
      </c>
      <c r="U1" s="42" t="s">
        <v>18</v>
      </c>
      <c r="V1" s="42" t="s">
        <v>19</v>
      </c>
      <c r="W1" s="42" t="s">
        <v>20</v>
      </c>
      <c r="X1" s="42" t="s">
        <v>21</v>
      </c>
      <c r="Y1" s="42" t="s">
        <v>22</v>
      </c>
      <c r="Z1" s="42" t="s">
        <v>23</v>
      </c>
      <c r="AA1" s="42" t="s">
        <v>24</v>
      </c>
      <c r="AB1" s="42" t="s">
        <v>25</v>
      </c>
      <c r="AC1" s="42" t="s">
        <v>26</v>
      </c>
      <c r="AD1" s="44" t="s">
        <v>27</v>
      </c>
      <c r="AE1" s="45" t="s">
        <v>28</v>
      </c>
      <c r="AF1" s="46" t="s">
        <v>29</v>
      </c>
      <c r="AG1" s="45" t="s">
        <v>30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IFERROR(__xludf.DUMMYFUNCTION("IFERROR(VLOOKUP(B2,IMPORTRANGE(""https://docs.google.com/spreadsheets/d/1x0DhHglkXKoEBOD2MBsuK_EyIr1ouxD2ftIpqOYFa-k/edit?usp=sharing"",""OllieShops-SKU-Specific Info!B1:BJ7000""),3,FALSE),"""")"),"")</f>
        <v/>
      </c>
      <c r="B2" s="3" t="s">
        <v>152</v>
      </c>
      <c r="C2" s="32"/>
      <c r="D2" s="34"/>
      <c r="E2" s="32"/>
      <c r="F2" s="34"/>
      <c r="G2" s="34"/>
      <c r="H2" s="37"/>
      <c r="I2" s="34"/>
      <c r="J2" s="34"/>
      <c r="K2" s="37"/>
      <c r="L2" s="37"/>
      <c r="M2" s="37"/>
      <c r="N2" s="34"/>
      <c r="O2" s="34"/>
      <c r="P2" s="32"/>
      <c r="Q2" s="34"/>
      <c r="R2" s="34"/>
      <c r="S2" s="30"/>
      <c r="T2" s="30"/>
      <c r="U2" s="43"/>
      <c r="V2" s="43"/>
      <c r="W2" s="30"/>
      <c r="X2" s="30"/>
      <c r="Y2" s="30"/>
      <c r="Z2" s="30"/>
      <c r="AA2" s="43"/>
      <c r="AB2" s="43"/>
      <c r="AC2" s="43"/>
      <c r="AD2" s="43"/>
      <c r="AE2" s="30"/>
      <c r="AF2" s="30"/>
      <c r="AG2" s="30"/>
    </row>
    <row r="3" spans="1:33" ht="16" x14ac:dyDescent="0.15">
      <c r="A3" s="38" t="s">
        <v>32</v>
      </c>
      <c r="B3" s="39"/>
      <c r="C3" s="4">
        <f>((AE31+AF31)/0.85)*-1</f>
        <v>14.011817647058825</v>
      </c>
      <c r="D3" s="5">
        <f>SUM(D4:D99763)</f>
        <v>247</v>
      </c>
      <c r="E3" s="5"/>
      <c r="F3" s="6">
        <f t="shared" ref="F3:G3" si="0">SUM(F4:F99763)</f>
        <v>4728.57</v>
      </c>
      <c r="G3" s="6">
        <f t="shared" si="0"/>
        <v>-192.29</v>
      </c>
      <c r="H3" s="7">
        <f>G3/F3*-1</f>
        <v>4.0665571198057762E-2</v>
      </c>
      <c r="I3" s="8">
        <f>J3/F3</f>
        <v>0.13944467284635967</v>
      </c>
      <c r="J3" s="6">
        <f>SUM(J4:J99763)</f>
        <v>659.37389668111086</v>
      </c>
      <c r="K3" s="6">
        <f>J3/D3</f>
        <v>2.6695299460773718</v>
      </c>
      <c r="L3" s="5"/>
      <c r="M3" s="9"/>
      <c r="N3" s="10"/>
      <c r="O3" s="5" t="str">
        <f ca="1">IFERROR(__xludf.DUMMYFUNCTION("IFERROR(VLOOKUP(B2,IMPORTRANGE(""https://docs.google.com/spreadsheets/d/1owCo6kL_VFQ5nPTdNogErmCBLjNiktT1m3SzTrxu3R0/edit#gid=2146806407"",""Ollie Shops - Compiled!b1:g5000""),2,FALSE),"""")"),"")</f>
        <v/>
      </c>
      <c r="P3" s="5"/>
      <c r="Q3" s="11"/>
      <c r="R3" s="11"/>
      <c r="S3" s="23"/>
      <c r="T3" s="10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10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10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5">
        <f>SUM(W4:W99763)</f>
        <v>11</v>
      </c>
      <c r="X3" s="7">
        <f>AVERAGE(X4:X99763)</f>
        <v>4.8478767609202396E-2</v>
      </c>
      <c r="Y3" s="6">
        <f>ROUND(AVERAGE(Y4:Y99763),2)</f>
        <v>4.79</v>
      </c>
      <c r="Z3" s="5"/>
      <c r="AA3" s="5"/>
      <c r="AB3" s="5"/>
      <c r="AC3" s="5"/>
      <c r="AD3" s="5"/>
      <c r="AE3" s="12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Info!B2:BZ7000""),36,false)),"""")*-1"),-3.68737625375)</f>
        <v>-3.6873762537500001</v>
      </c>
      <c r="AG3" s="6">
        <f>SUM(AG4:AG99763)</f>
        <v>0</v>
      </c>
    </row>
    <row r="4" spans="1:33" s="52" customFormat="1" ht="15.75" hidden="1" customHeight="1" x14ac:dyDescent="0.2">
      <c r="A4" s="13" t="s">
        <v>33</v>
      </c>
      <c r="B4" s="13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48"/>
      <c r="T4" s="48"/>
      <c r="U4" s="49"/>
      <c r="V4" s="54"/>
      <c r="W4" s="48"/>
      <c r="X4" s="48"/>
      <c r="Y4" s="48"/>
      <c r="Z4" s="48"/>
      <c r="AA4" s="48"/>
      <c r="AB4" s="51"/>
      <c r="AC4" s="48"/>
      <c r="AD4" s="48"/>
      <c r="AE4" s="48"/>
      <c r="AF4" s="48"/>
      <c r="AG4" s="48"/>
    </row>
    <row r="5" spans="1:33" s="52" customFormat="1" ht="15.75" hidden="1" customHeight="1" x14ac:dyDescent="0.2">
      <c r="A5" s="13" t="s">
        <v>34</v>
      </c>
      <c r="B5" s="13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48"/>
      <c r="T5" s="48"/>
      <c r="U5" s="49"/>
      <c r="V5" s="54"/>
      <c r="W5" s="48"/>
      <c r="X5" s="48"/>
      <c r="Y5" s="48"/>
      <c r="Z5" s="48"/>
      <c r="AA5" s="48"/>
      <c r="AB5" s="51"/>
      <c r="AC5" s="48"/>
      <c r="AD5" s="48"/>
      <c r="AE5" s="48"/>
      <c r="AF5" s="48"/>
      <c r="AG5" s="48"/>
    </row>
    <row r="6" spans="1:33" s="52" customFormat="1" ht="15.75" hidden="1" customHeight="1" x14ac:dyDescent="0.2">
      <c r="A6" s="13" t="s">
        <v>35</v>
      </c>
      <c r="B6" s="13"/>
      <c r="C6" s="17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48"/>
      <c r="T6" s="48"/>
      <c r="U6" s="49"/>
      <c r="V6" s="54"/>
      <c r="W6" s="48"/>
      <c r="X6" s="48"/>
      <c r="Y6" s="48"/>
      <c r="Z6" s="48"/>
      <c r="AA6" s="48"/>
      <c r="AB6" s="51"/>
      <c r="AC6" s="48"/>
      <c r="AD6" s="48"/>
      <c r="AE6" s="48"/>
      <c r="AF6" s="48"/>
      <c r="AG6" s="48"/>
    </row>
    <row r="7" spans="1:33" s="52" customFormat="1" ht="15.75" hidden="1" customHeight="1" x14ac:dyDescent="0.2">
      <c r="A7" s="13" t="s">
        <v>36</v>
      </c>
      <c r="B7" s="13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48"/>
      <c r="T7" s="48"/>
      <c r="U7" s="49"/>
      <c r="V7" s="54"/>
      <c r="W7" s="48"/>
      <c r="X7" s="48"/>
      <c r="Y7" s="48"/>
      <c r="Z7" s="48"/>
      <c r="AA7" s="48"/>
      <c r="AB7" s="51"/>
      <c r="AC7" s="48"/>
      <c r="AD7" s="48"/>
      <c r="AE7" s="48"/>
      <c r="AF7" s="48"/>
      <c r="AG7" s="48"/>
    </row>
    <row r="8" spans="1:33" s="52" customFormat="1" ht="15.75" hidden="1" customHeight="1" x14ac:dyDescent="0.2">
      <c r="A8" s="13" t="s">
        <v>37</v>
      </c>
      <c r="B8" s="13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48"/>
      <c r="T8" s="48"/>
      <c r="U8" s="49"/>
      <c r="V8" s="54"/>
      <c r="W8" s="48"/>
      <c r="X8" s="48"/>
      <c r="Y8" s="48"/>
      <c r="Z8" s="48"/>
      <c r="AA8" s="48"/>
      <c r="AB8" s="51"/>
      <c r="AC8" s="48"/>
      <c r="AD8" s="48"/>
      <c r="AE8" s="48"/>
      <c r="AF8" s="48"/>
      <c r="AG8" s="48"/>
    </row>
    <row r="9" spans="1:33" s="52" customFormat="1" ht="15.75" hidden="1" customHeight="1" x14ac:dyDescent="0.2">
      <c r="A9" s="13" t="s">
        <v>38</v>
      </c>
      <c r="B9" s="13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48"/>
      <c r="T9" s="48"/>
      <c r="U9" s="49"/>
      <c r="V9" s="54"/>
      <c r="W9" s="48"/>
      <c r="X9" s="48"/>
      <c r="Y9" s="48"/>
      <c r="Z9" s="48"/>
      <c r="AA9" s="48"/>
      <c r="AB9" s="51"/>
      <c r="AC9" s="48"/>
      <c r="AD9" s="48"/>
      <c r="AE9" s="48"/>
      <c r="AF9" s="48"/>
      <c r="AG9" s="48"/>
    </row>
    <row r="10" spans="1:33" s="52" customFormat="1" ht="15.75" hidden="1" customHeight="1" x14ac:dyDescent="0.2">
      <c r="A10" s="13" t="s">
        <v>39</v>
      </c>
      <c r="B10" s="13"/>
      <c r="C10" s="17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48"/>
      <c r="T10" s="48"/>
      <c r="U10" s="49"/>
      <c r="V10" s="54"/>
      <c r="W10" s="48"/>
      <c r="X10" s="48"/>
      <c r="Y10" s="48"/>
      <c r="Z10" s="48"/>
      <c r="AA10" s="48"/>
      <c r="AB10" s="51"/>
      <c r="AC10" s="48"/>
      <c r="AD10" s="48"/>
      <c r="AE10" s="48"/>
      <c r="AF10" s="48"/>
      <c r="AG10" s="48"/>
    </row>
    <row r="11" spans="1:33" s="52" customFormat="1" ht="15.75" hidden="1" customHeight="1" x14ac:dyDescent="0.2">
      <c r="A11" s="13" t="s">
        <v>40</v>
      </c>
      <c r="B11" s="13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48"/>
      <c r="T11" s="48"/>
      <c r="U11" s="49"/>
      <c r="V11" s="54"/>
      <c r="W11" s="48"/>
      <c r="X11" s="48"/>
      <c r="Y11" s="48"/>
      <c r="Z11" s="48"/>
      <c r="AA11" s="48"/>
      <c r="AB11" s="51"/>
      <c r="AC11" s="48"/>
      <c r="AD11" s="48"/>
      <c r="AE11" s="48"/>
      <c r="AF11" s="48"/>
      <c r="AG11" s="48"/>
    </row>
    <row r="12" spans="1:33" s="52" customFormat="1" ht="15.75" hidden="1" customHeight="1" x14ac:dyDescent="0.2">
      <c r="A12" s="13" t="s">
        <v>41</v>
      </c>
      <c r="B12" s="13"/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48"/>
      <c r="T12" s="48"/>
      <c r="U12" s="49"/>
      <c r="V12" s="54"/>
      <c r="W12" s="48"/>
      <c r="X12" s="48"/>
      <c r="Y12" s="48"/>
      <c r="Z12" s="48"/>
      <c r="AA12" s="48"/>
      <c r="AB12" s="51"/>
      <c r="AC12" s="48"/>
      <c r="AD12" s="48"/>
      <c r="AE12" s="48"/>
      <c r="AF12" s="48"/>
      <c r="AG12" s="48"/>
    </row>
    <row r="13" spans="1:33" s="52" customFormat="1" ht="15.75" hidden="1" customHeight="1" x14ac:dyDescent="0.2">
      <c r="A13" s="13" t="s">
        <v>42</v>
      </c>
      <c r="B13" s="13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48"/>
      <c r="T13" s="48"/>
      <c r="U13" s="49"/>
      <c r="V13" s="54"/>
      <c r="W13" s="48"/>
      <c r="X13" s="48"/>
      <c r="Y13" s="48"/>
      <c r="Z13" s="48"/>
      <c r="AA13" s="48"/>
      <c r="AB13" s="51"/>
      <c r="AC13" s="48"/>
      <c r="AD13" s="48"/>
      <c r="AE13" s="48"/>
      <c r="AF13" s="48"/>
      <c r="AG13" s="48"/>
    </row>
    <row r="14" spans="1:33" s="52" customFormat="1" ht="15.75" hidden="1" customHeight="1" x14ac:dyDescent="0.2">
      <c r="A14" s="13" t="s">
        <v>43</v>
      </c>
      <c r="B14" s="13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48"/>
      <c r="T14" s="48"/>
      <c r="U14" s="49"/>
      <c r="V14" s="54"/>
      <c r="W14" s="48"/>
      <c r="X14" s="48"/>
      <c r="Y14" s="48"/>
      <c r="Z14" s="48"/>
      <c r="AA14" s="48"/>
      <c r="AB14" s="51"/>
      <c r="AC14" s="48"/>
      <c r="AD14" s="48"/>
      <c r="AE14" s="48"/>
      <c r="AF14" s="48"/>
      <c r="AG14" s="48"/>
    </row>
    <row r="15" spans="1:33" s="52" customFormat="1" ht="15.75" hidden="1" customHeight="1" x14ac:dyDescent="0.2">
      <c r="A15" s="13" t="s">
        <v>44</v>
      </c>
      <c r="B15" s="13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48"/>
      <c r="T15" s="48"/>
      <c r="U15" s="49"/>
      <c r="V15" s="54"/>
      <c r="W15" s="48"/>
      <c r="X15" s="48"/>
      <c r="Y15" s="48"/>
      <c r="Z15" s="48"/>
      <c r="AA15" s="48"/>
      <c r="AB15" s="51"/>
      <c r="AC15" s="48"/>
      <c r="AD15" s="48"/>
      <c r="AE15" s="48"/>
      <c r="AF15" s="48"/>
      <c r="AG15" s="48"/>
    </row>
    <row r="16" spans="1:33" s="52" customFormat="1" ht="15.75" hidden="1" customHeight="1" x14ac:dyDescent="0.2">
      <c r="A16" s="13" t="s">
        <v>45</v>
      </c>
      <c r="B16" s="13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48"/>
      <c r="T16" s="48"/>
      <c r="U16" s="49"/>
      <c r="V16" s="54"/>
      <c r="W16" s="48"/>
      <c r="X16" s="48"/>
      <c r="Y16" s="48"/>
      <c r="Z16" s="48"/>
      <c r="AA16" s="48"/>
      <c r="AB16" s="51"/>
      <c r="AC16" s="48"/>
      <c r="AD16" s="48"/>
      <c r="AE16" s="48"/>
      <c r="AF16" s="48"/>
      <c r="AG16" s="48"/>
    </row>
    <row r="17" spans="1:33" s="52" customFormat="1" ht="15.75" hidden="1" customHeight="1" x14ac:dyDescent="0.2">
      <c r="A17" s="13" t="s">
        <v>46</v>
      </c>
      <c r="B17" s="13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48"/>
      <c r="T17" s="48"/>
      <c r="U17" s="49"/>
      <c r="V17" s="54"/>
      <c r="W17" s="48"/>
      <c r="X17" s="48"/>
      <c r="Y17" s="48"/>
      <c r="Z17" s="48"/>
      <c r="AA17" s="48"/>
      <c r="AB17" s="51"/>
      <c r="AC17" s="48"/>
      <c r="AD17" s="48"/>
      <c r="AE17" s="48"/>
      <c r="AF17" s="48"/>
      <c r="AG17" s="48"/>
    </row>
    <row r="18" spans="1:33" s="52" customFormat="1" ht="15.75" hidden="1" customHeight="1" x14ac:dyDescent="0.2">
      <c r="A18" s="13" t="s">
        <v>47</v>
      </c>
      <c r="B18" s="13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48"/>
      <c r="T18" s="48"/>
      <c r="U18" s="49"/>
      <c r="V18" s="54"/>
      <c r="W18" s="48"/>
      <c r="X18" s="48"/>
      <c r="Y18" s="48"/>
      <c r="Z18" s="48"/>
      <c r="AA18" s="48"/>
      <c r="AB18" s="51"/>
      <c r="AC18" s="48"/>
      <c r="AD18" s="48"/>
      <c r="AE18" s="48"/>
      <c r="AF18" s="48"/>
      <c r="AG18" s="48"/>
    </row>
    <row r="19" spans="1:33" s="52" customFormat="1" ht="15.75" hidden="1" customHeight="1" x14ac:dyDescent="0.2">
      <c r="A19" s="13" t="s">
        <v>83</v>
      </c>
      <c r="B19" s="13"/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48"/>
      <c r="T19" s="48"/>
      <c r="U19" s="49"/>
      <c r="V19" s="54"/>
      <c r="W19" s="48"/>
      <c r="X19" s="48"/>
      <c r="Y19" s="48"/>
      <c r="Z19" s="48"/>
      <c r="AA19" s="48"/>
      <c r="AB19" s="51"/>
      <c r="AC19" s="48"/>
      <c r="AD19" s="48"/>
      <c r="AE19" s="48"/>
      <c r="AF19" s="48"/>
      <c r="AG19" s="48"/>
    </row>
    <row r="20" spans="1:33" s="52" customFormat="1" ht="15.75" hidden="1" customHeight="1" x14ac:dyDescent="0.2">
      <c r="A20" s="13" t="s">
        <v>49</v>
      </c>
      <c r="B20" s="13"/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48"/>
      <c r="T20" s="48"/>
      <c r="U20" s="49"/>
      <c r="V20" s="54"/>
      <c r="W20" s="48"/>
      <c r="X20" s="48"/>
      <c r="Y20" s="48"/>
      <c r="Z20" s="48"/>
      <c r="AA20" s="48"/>
      <c r="AB20" s="51"/>
      <c r="AC20" s="48"/>
      <c r="AD20" s="48"/>
      <c r="AE20" s="48"/>
      <c r="AF20" s="48"/>
      <c r="AG20" s="48"/>
    </row>
    <row r="21" spans="1:33" s="52" customFormat="1" ht="15.75" hidden="1" customHeight="1" x14ac:dyDescent="0.2">
      <c r="A21" s="13" t="s">
        <v>50</v>
      </c>
      <c r="B21" s="13"/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48"/>
      <c r="T21" s="48"/>
      <c r="U21" s="49"/>
      <c r="V21" s="54"/>
      <c r="W21" s="48"/>
      <c r="X21" s="48"/>
      <c r="Y21" s="48"/>
      <c r="Z21" s="48"/>
      <c r="AA21" s="48"/>
      <c r="AB21" s="51"/>
      <c r="AC21" s="48"/>
      <c r="AD21" s="48"/>
      <c r="AE21" s="48"/>
      <c r="AF21" s="48"/>
      <c r="AG21" s="48"/>
    </row>
    <row r="22" spans="1:33" s="52" customFormat="1" ht="15.75" hidden="1" customHeight="1" x14ac:dyDescent="0.2">
      <c r="A22" s="13" t="s">
        <v>51</v>
      </c>
      <c r="B22" s="13"/>
      <c r="C22" s="17"/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48"/>
      <c r="T22" s="48"/>
      <c r="U22" s="49"/>
      <c r="V22" s="54"/>
      <c r="W22" s="48"/>
      <c r="X22" s="48"/>
      <c r="Y22" s="48"/>
      <c r="Z22" s="48"/>
      <c r="AA22" s="48"/>
      <c r="AB22" s="51"/>
      <c r="AC22" s="48"/>
      <c r="AD22" s="48"/>
      <c r="AE22" s="48"/>
      <c r="AF22" s="48"/>
      <c r="AG22" s="48"/>
    </row>
    <row r="23" spans="1:33" s="52" customFormat="1" ht="15.75" hidden="1" customHeight="1" x14ac:dyDescent="0.2">
      <c r="A23" s="13" t="s">
        <v>52</v>
      </c>
      <c r="B23" s="13"/>
      <c r="C23" s="17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48"/>
      <c r="T23" s="48"/>
      <c r="U23" s="49"/>
      <c r="V23" s="54"/>
      <c r="W23" s="48"/>
      <c r="X23" s="48"/>
      <c r="Y23" s="48"/>
      <c r="Z23" s="48"/>
      <c r="AA23" s="48"/>
      <c r="AB23" s="51"/>
      <c r="AC23" s="48"/>
      <c r="AD23" s="48"/>
      <c r="AE23" s="48"/>
      <c r="AF23" s="48"/>
      <c r="AG23" s="48"/>
    </row>
    <row r="24" spans="1:33" s="52" customFormat="1" ht="15.75" hidden="1" customHeight="1" x14ac:dyDescent="0.2">
      <c r="A24" s="13" t="s">
        <v>53</v>
      </c>
      <c r="B24" s="13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48"/>
      <c r="T24" s="48"/>
      <c r="U24" s="49"/>
      <c r="V24" s="54"/>
      <c r="W24" s="48"/>
      <c r="X24" s="48"/>
      <c r="Y24" s="48"/>
      <c r="Z24" s="48"/>
      <c r="AA24" s="48"/>
      <c r="AB24" s="51"/>
      <c r="AC24" s="48"/>
      <c r="AD24" s="48"/>
      <c r="AE24" s="48"/>
      <c r="AF24" s="48"/>
      <c r="AG24" s="48"/>
    </row>
    <row r="25" spans="1:33" s="52" customFormat="1" ht="15.75" hidden="1" customHeight="1" x14ac:dyDescent="0.2">
      <c r="A25" s="13" t="s">
        <v>54</v>
      </c>
      <c r="B25" s="13"/>
      <c r="C25" s="17"/>
      <c r="D25" s="17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48"/>
      <c r="T25" s="48"/>
      <c r="U25" s="49"/>
      <c r="V25" s="54"/>
      <c r="W25" s="48"/>
      <c r="X25" s="48"/>
      <c r="Y25" s="48"/>
      <c r="Z25" s="48"/>
      <c r="AA25" s="48"/>
      <c r="AB25" s="51"/>
      <c r="AC25" s="48"/>
      <c r="AD25" s="48"/>
      <c r="AE25" s="48"/>
      <c r="AF25" s="48"/>
      <c r="AG25" s="48"/>
    </row>
    <row r="26" spans="1:33" s="52" customFormat="1" ht="15.75" hidden="1" customHeight="1" x14ac:dyDescent="0.2">
      <c r="A26" s="13" t="s">
        <v>58</v>
      </c>
      <c r="B26" s="13"/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48"/>
      <c r="T26" s="48"/>
      <c r="U26" s="49"/>
      <c r="V26" s="54"/>
      <c r="W26" s="48"/>
      <c r="X26" s="48"/>
      <c r="Y26" s="48"/>
      <c r="Z26" s="48"/>
      <c r="AA26" s="48"/>
      <c r="AB26" s="51"/>
      <c r="AC26" s="48"/>
      <c r="AD26" s="48"/>
      <c r="AE26" s="48"/>
      <c r="AF26" s="48"/>
      <c r="AG26" s="48"/>
    </row>
    <row r="27" spans="1:33" s="52" customFormat="1" ht="15.75" customHeight="1" x14ac:dyDescent="0.2">
      <c r="A27" s="13" t="s">
        <v>60</v>
      </c>
      <c r="B27" s="13"/>
      <c r="C27" s="17">
        <f t="shared" ref="C27:C31" si="1">IFERROR(F27/D27," - ")</f>
        <v>19.0504</v>
      </c>
      <c r="D27" s="17">
        <v>50</v>
      </c>
      <c r="E27" s="17">
        <v>0</v>
      </c>
      <c r="F27" s="17">
        <v>952.52</v>
      </c>
      <c r="G27" s="17">
        <v>0</v>
      </c>
      <c r="H27" s="17">
        <f t="shared" ref="H27:H31" si="2">G27/F27*-1</f>
        <v>0</v>
      </c>
      <c r="I27" s="17">
        <f t="shared" ref="I27:I31" si="3">J27/F27</f>
        <v>0.17681860159250076</v>
      </c>
      <c r="J27" s="17">
        <f t="shared" ref="J27:J31" si="4">F27*0.85+G27+AF27*D27+D27*AE27+AG27+AD27</f>
        <v>168.42325438888884</v>
      </c>
      <c r="K27" s="17">
        <f t="shared" ref="K27:K31" si="5">J27/D27</f>
        <v>3.3684650877777766</v>
      </c>
      <c r="L27" s="17">
        <v>134</v>
      </c>
      <c r="M27" s="17">
        <f t="shared" ref="M27:M31" si="6">IFERROR(D27/L27,"-")</f>
        <v>0.37313432835820898</v>
      </c>
      <c r="N27" s="17">
        <v>271</v>
      </c>
      <c r="O27" s="17">
        <f t="shared" ref="O27:P27" si="7">D27/7</f>
        <v>7.1428571428571432</v>
      </c>
      <c r="P27" s="17">
        <f t="shared" si="7"/>
        <v>0</v>
      </c>
      <c r="Q27" s="17">
        <f t="shared" ref="Q27:Q31" si="8">ROUNDDOWN(N27/(O27+P27),0)</f>
        <v>37</v>
      </c>
      <c r="R27" s="17"/>
      <c r="S27" s="48">
        <v>9.0909090909090912E-2</v>
      </c>
      <c r="T27" s="48" t="s">
        <v>56</v>
      </c>
      <c r="U27" s="49" t="s">
        <v>56</v>
      </c>
      <c r="V27" s="54" t="s">
        <v>56</v>
      </c>
      <c r="W27" s="48">
        <v>0</v>
      </c>
      <c r="X27" s="48">
        <f t="shared" ref="X27:X31" si="9">IFERROR(W27/D27,0)</f>
        <v>0</v>
      </c>
      <c r="Y27" s="48">
        <f t="shared" ref="Y27:Y31" si="10">IFERROR(G27/(W27+Z27)*-1,0)</f>
        <v>0</v>
      </c>
      <c r="Z27" s="48">
        <v>0</v>
      </c>
      <c r="AA27" s="48" t="s">
        <v>57</v>
      </c>
      <c r="AB27" s="51">
        <f t="shared" ref="AB27:AB31" si="11">IF(OR(AA27="UsLargeStandardSize",AA27="UsSmallStandardSize"),-0.69,-0.48)</f>
        <v>-0.69</v>
      </c>
      <c r="AC27" s="48">
        <v>0.66255790740740739</v>
      </c>
      <c r="AD27" s="48">
        <f t="shared" ref="AD27:AD31" si="12">IFERROR(AB27*AC27*D27*2,0)</f>
        <v>-45.716495611111107</v>
      </c>
      <c r="AE27" s="48">
        <v>-7.48</v>
      </c>
      <c r="AF27" s="48">
        <v>-4.4300449999999998</v>
      </c>
      <c r="AG27" s="48">
        <v>0</v>
      </c>
    </row>
    <row r="28" spans="1:33" s="52" customFormat="1" ht="15.75" customHeight="1" x14ac:dyDescent="0.2">
      <c r="A28" s="13" t="s">
        <v>61</v>
      </c>
      <c r="B28" s="13"/>
      <c r="C28" s="17">
        <f t="shared" si="1"/>
        <v>19.989999999999998</v>
      </c>
      <c r="D28" s="17">
        <v>47</v>
      </c>
      <c r="E28" s="17">
        <v>0</v>
      </c>
      <c r="F28" s="17">
        <v>939.53</v>
      </c>
      <c r="G28" s="17">
        <v>-10.9</v>
      </c>
      <c r="H28" s="17">
        <f t="shared" si="2"/>
        <v>1.1601545453577854E-2</v>
      </c>
      <c r="I28" s="17">
        <f t="shared" si="3"/>
        <v>0.19685893917762676</v>
      </c>
      <c r="J28" s="17">
        <f t="shared" si="4"/>
        <v>184.95487912555566</v>
      </c>
      <c r="K28" s="17">
        <f t="shared" si="5"/>
        <v>3.9352101941607587</v>
      </c>
      <c r="L28" s="17">
        <v>94</v>
      </c>
      <c r="M28" s="17">
        <f t="shared" si="6"/>
        <v>0.5</v>
      </c>
      <c r="N28" s="17">
        <v>221</v>
      </c>
      <c r="O28" s="17">
        <f t="shared" ref="O28:P28" si="13">D28/7</f>
        <v>6.7142857142857144</v>
      </c>
      <c r="P28" s="17">
        <f t="shared" si="13"/>
        <v>0</v>
      </c>
      <c r="Q28" s="17">
        <f t="shared" si="8"/>
        <v>32</v>
      </c>
      <c r="R28" s="17"/>
      <c r="S28" s="48">
        <v>0.34199134199134201</v>
      </c>
      <c r="T28" s="48" t="s">
        <v>56</v>
      </c>
      <c r="U28" s="49" t="s">
        <v>56</v>
      </c>
      <c r="V28" s="54" t="s">
        <v>56</v>
      </c>
      <c r="W28" s="48">
        <v>0</v>
      </c>
      <c r="X28" s="48">
        <f t="shared" si="9"/>
        <v>0</v>
      </c>
      <c r="Y28" s="48">
        <f t="shared" si="10"/>
        <v>0</v>
      </c>
      <c r="Z28" s="48">
        <v>0</v>
      </c>
      <c r="AA28" s="48" t="s">
        <v>57</v>
      </c>
      <c r="AB28" s="51">
        <f t="shared" si="11"/>
        <v>-0.69</v>
      </c>
      <c r="AC28" s="48">
        <v>0.66255790740740739</v>
      </c>
      <c r="AD28" s="48">
        <f t="shared" si="12"/>
        <v>-42.973505874444442</v>
      </c>
      <c r="AE28" s="48">
        <v>-7.48</v>
      </c>
      <c r="AF28" s="48">
        <v>-4.4300449999999998</v>
      </c>
      <c r="AG28" s="48">
        <v>0</v>
      </c>
    </row>
    <row r="29" spans="1:33" s="52" customFormat="1" ht="15.75" customHeight="1" x14ac:dyDescent="0.2">
      <c r="A29" s="13" t="s">
        <v>62</v>
      </c>
      <c r="B29" s="13"/>
      <c r="C29" s="17">
        <f t="shared" si="1"/>
        <v>19.366811594202897</v>
      </c>
      <c r="D29" s="17">
        <v>69</v>
      </c>
      <c r="E29" s="17">
        <v>0</v>
      </c>
      <c r="F29" s="17">
        <v>1336.31</v>
      </c>
      <c r="G29" s="17">
        <v>-79.660000000000011</v>
      </c>
      <c r="H29" s="17">
        <f t="shared" si="2"/>
        <v>5.9611916396644503E-2</v>
      </c>
      <c r="I29" s="17">
        <f t="shared" si="3"/>
        <v>0.12820500561745893</v>
      </c>
      <c r="J29" s="17">
        <f t="shared" si="4"/>
        <v>171.32163105666655</v>
      </c>
      <c r="K29" s="17">
        <f t="shared" si="5"/>
        <v>2.4829221892270512</v>
      </c>
      <c r="L29" s="17">
        <v>121</v>
      </c>
      <c r="M29" s="17">
        <f t="shared" si="6"/>
        <v>0.57024793388429751</v>
      </c>
      <c r="N29" s="17">
        <v>142</v>
      </c>
      <c r="O29" s="17">
        <f t="shared" ref="O29:P29" si="14">D29/7</f>
        <v>9.8571428571428577</v>
      </c>
      <c r="P29" s="17">
        <f t="shared" si="14"/>
        <v>0</v>
      </c>
      <c r="Q29" s="17">
        <f t="shared" si="8"/>
        <v>14</v>
      </c>
      <c r="R29" s="17"/>
      <c r="S29" s="48">
        <v>0.92993630573248409</v>
      </c>
      <c r="T29" s="48" t="s">
        <v>56</v>
      </c>
      <c r="U29" s="49" t="s">
        <v>56</v>
      </c>
      <c r="V29" s="54" t="s">
        <v>56</v>
      </c>
      <c r="W29" s="48">
        <v>5</v>
      </c>
      <c r="X29" s="48">
        <f t="shared" si="9"/>
        <v>7.2463768115942032E-2</v>
      </c>
      <c r="Y29" s="48">
        <f t="shared" si="10"/>
        <v>7.9660000000000011</v>
      </c>
      <c r="Z29" s="48">
        <v>5</v>
      </c>
      <c r="AA29" s="48" t="s">
        <v>57</v>
      </c>
      <c r="AB29" s="51">
        <f t="shared" si="11"/>
        <v>-0.69</v>
      </c>
      <c r="AC29" s="48">
        <v>0.66255790740740739</v>
      </c>
      <c r="AD29" s="48">
        <f t="shared" si="12"/>
        <v>-63.088763943333326</v>
      </c>
      <c r="AE29" s="48">
        <v>-7.48</v>
      </c>
      <c r="AF29" s="48">
        <v>-4.4300449999999998</v>
      </c>
      <c r="AG29" s="48">
        <v>0</v>
      </c>
    </row>
    <row r="30" spans="1:33" s="52" customFormat="1" ht="15.75" customHeight="1" x14ac:dyDescent="0.2">
      <c r="A30" s="13" t="s">
        <v>63</v>
      </c>
      <c r="B30" s="13"/>
      <c r="C30" s="17">
        <f t="shared" si="1"/>
        <v>18.644727272727273</v>
      </c>
      <c r="D30" s="17">
        <v>55</v>
      </c>
      <c r="E30" s="17">
        <v>0</v>
      </c>
      <c r="F30" s="17">
        <v>1025.46</v>
      </c>
      <c r="G30" s="17">
        <v>-40.81</v>
      </c>
      <c r="H30" s="17">
        <f t="shared" si="2"/>
        <v>3.9796774130634059E-2</v>
      </c>
      <c r="I30" s="17">
        <f t="shared" si="3"/>
        <v>0.1223747194700697</v>
      </c>
      <c r="J30" s="17">
        <f t="shared" si="4"/>
        <v>125.49037982777767</v>
      </c>
      <c r="K30" s="17">
        <f t="shared" si="5"/>
        <v>2.2816432695959579</v>
      </c>
      <c r="L30" s="17">
        <v>110</v>
      </c>
      <c r="M30" s="17">
        <f t="shared" si="6"/>
        <v>0.5</v>
      </c>
      <c r="N30" s="17">
        <v>85</v>
      </c>
      <c r="O30" s="17">
        <f t="shared" ref="O30:P30" si="15">D30/7</f>
        <v>7.8571428571428568</v>
      </c>
      <c r="P30" s="17">
        <f t="shared" si="15"/>
        <v>0</v>
      </c>
      <c r="Q30" s="17">
        <f t="shared" si="8"/>
        <v>10</v>
      </c>
      <c r="R30" s="17"/>
      <c r="S30" s="48">
        <v>2.0707070707070701</v>
      </c>
      <c r="T30" s="48" t="s">
        <v>56</v>
      </c>
      <c r="U30" s="49" t="s">
        <v>56</v>
      </c>
      <c r="V30" s="54" t="s">
        <v>56</v>
      </c>
      <c r="W30" s="48">
        <v>3</v>
      </c>
      <c r="X30" s="48">
        <f t="shared" si="9"/>
        <v>5.4545454545454543E-2</v>
      </c>
      <c r="Y30" s="48">
        <f t="shared" si="10"/>
        <v>5.83</v>
      </c>
      <c r="Z30" s="48">
        <v>4</v>
      </c>
      <c r="AA30" s="48" t="s">
        <v>57</v>
      </c>
      <c r="AB30" s="51">
        <f t="shared" si="11"/>
        <v>-0.69</v>
      </c>
      <c r="AC30" s="48">
        <v>0.66255790740740739</v>
      </c>
      <c r="AD30" s="48">
        <f t="shared" si="12"/>
        <v>-50.288145172222215</v>
      </c>
      <c r="AE30" s="48">
        <v>-7.48</v>
      </c>
      <c r="AF30" s="48">
        <v>-4.4300449999999998</v>
      </c>
      <c r="AG30" s="48">
        <v>0</v>
      </c>
    </row>
    <row r="31" spans="1:33" s="52" customFormat="1" ht="15.75" customHeight="1" x14ac:dyDescent="0.2">
      <c r="A31" s="13" t="s">
        <v>64</v>
      </c>
      <c r="B31" s="13"/>
      <c r="C31" s="17">
        <f t="shared" si="1"/>
        <v>18.25961538461538</v>
      </c>
      <c r="D31" s="17">
        <v>26</v>
      </c>
      <c r="E31" s="17">
        <v>0</v>
      </c>
      <c r="F31" s="17">
        <v>474.74999999999989</v>
      </c>
      <c r="G31" s="17">
        <v>-60.919999999999987</v>
      </c>
      <c r="H31" s="17">
        <f t="shared" si="2"/>
        <v>0.12832016850974198</v>
      </c>
      <c r="I31" s="17">
        <f t="shared" si="3"/>
        <v>1.9344396592358398E-2</v>
      </c>
      <c r="J31" s="17">
        <f t="shared" si="4"/>
        <v>9.183752282222148</v>
      </c>
      <c r="K31" s="17">
        <f t="shared" si="5"/>
        <v>0.35322124162392876</v>
      </c>
      <c r="L31" s="17">
        <v>120</v>
      </c>
      <c r="M31" s="17">
        <f t="shared" si="6"/>
        <v>0.21666666666666667</v>
      </c>
      <c r="N31" s="17">
        <v>59</v>
      </c>
      <c r="O31" s="17">
        <f t="shared" ref="O31:P31" si="16">D31/7</f>
        <v>3.7142857142857144</v>
      </c>
      <c r="P31" s="17">
        <f t="shared" si="16"/>
        <v>0</v>
      </c>
      <c r="Q31" s="17">
        <f t="shared" si="8"/>
        <v>15</v>
      </c>
      <c r="R31" s="17" t="str">
        <f ca="1">IFERROR(__xludf.DUMMYFUNCTION("IFERROR(VLOOKUP($B$2,IMPORTRANGE(""https://docs.google.com/spreadsheets/d/1KiWZV1ko8G7lnRucBRBd29jj3Be6ltMfljMDqzOkQmI/edit#gid=1381463014"",""Lookup!A:F""),6,FALSE),"""")"),"")</f>
        <v/>
      </c>
      <c r="S31" s="48">
        <v>1.197916666666667</v>
      </c>
      <c r="T31" s="48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1" s="49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1" s="54" t="str">
        <f ca="1">IFERROR(__xludf.DUMMYFUNCTION("IFERROR(VLOOKUP($B$2,IMPORTRANGE(""https://docs.google.com/spreadsheets/d/1KiWZV1ko8G7lnRucBRBd29jj3Be6ltMfljMDqzOkQmI/edit#gid=1381463014"",""Lookup!A:D""),2,FALSE),"""")"),"")</f>
        <v/>
      </c>
      <c r="W31" s="48">
        <v>3</v>
      </c>
      <c r="X31" s="48">
        <f t="shared" si="9"/>
        <v>0.11538461538461539</v>
      </c>
      <c r="Y31" s="48">
        <f t="shared" si="10"/>
        <v>10.153333333333331</v>
      </c>
      <c r="Z31" s="48">
        <v>3</v>
      </c>
      <c r="AA31" s="48" t="s">
        <v>57</v>
      </c>
      <c r="AB31" s="51">
        <f t="shared" si="11"/>
        <v>-0.69</v>
      </c>
      <c r="AC31" s="48">
        <v>0.66255790740740739</v>
      </c>
      <c r="AD31" s="48">
        <f t="shared" si="12"/>
        <v>-23.772577717777775</v>
      </c>
      <c r="AE31" s="48">
        <v>-7.48</v>
      </c>
      <c r="AF31" s="48">
        <v>-4.4300449999999998</v>
      </c>
      <c r="AG31" s="48">
        <v>0</v>
      </c>
    </row>
    <row r="32" spans="1:33" ht="15.75" customHeight="1" x14ac:dyDescent="0.2">
      <c r="A32" s="13"/>
      <c r="B32" s="13"/>
      <c r="C32" s="24"/>
      <c r="D32" s="15"/>
      <c r="E32" s="15"/>
      <c r="F32" s="14"/>
      <c r="G32" s="14"/>
      <c r="H32" s="14"/>
      <c r="I32" s="15"/>
      <c r="J32" s="15"/>
      <c r="K32" s="15"/>
      <c r="L32" s="15"/>
      <c r="M32" s="16"/>
      <c r="N32" s="15"/>
      <c r="O32" s="15"/>
      <c r="P32" s="15"/>
      <c r="Q32" s="15"/>
      <c r="R32" s="15"/>
      <c r="S32" s="18"/>
      <c r="T32" s="13"/>
      <c r="U32" s="19"/>
      <c r="V32" s="1"/>
      <c r="W32" s="13"/>
      <c r="X32" s="13"/>
      <c r="Y32" s="13"/>
      <c r="Z32" s="13"/>
      <c r="AA32" s="13"/>
      <c r="AB32" s="13"/>
      <c r="AC32" s="13"/>
      <c r="AD32" s="13"/>
      <c r="AE32" s="20"/>
      <c r="AF32" s="20"/>
      <c r="AG32" s="20"/>
    </row>
    <row r="33" spans="1:33" ht="15.75" customHeight="1" x14ac:dyDescent="0.2">
      <c r="A33" s="13"/>
      <c r="B33" s="13"/>
      <c r="C33" s="24"/>
      <c r="D33" s="15"/>
      <c r="E33" s="15"/>
      <c r="F33" s="14"/>
      <c r="G33" s="14"/>
      <c r="H33" s="14"/>
      <c r="I33" s="15"/>
      <c r="J33" s="15"/>
      <c r="K33" s="15"/>
      <c r="L33" s="15"/>
      <c r="M33" s="16"/>
      <c r="N33" s="15"/>
      <c r="O33" s="15"/>
      <c r="P33" s="15"/>
      <c r="Q33" s="15"/>
      <c r="R33" s="15"/>
      <c r="S33" s="18"/>
      <c r="T33" s="13"/>
      <c r="U33" s="19"/>
      <c r="V33" s="1"/>
      <c r="W33" s="13"/>
      <c r="X33" s="13"/>
      <c r="Y33" s="13"/>
      <c r="Z33" s="13"/>
      <c r="AA33" s="13"/>
      <c r="AB33" s="13"/>
      <c r="AC33" s="13"/>
      <c r="AD33" s="13"/>
      <c r="AE33" s="20"/>
      <c r="AF33" s="20"/>
      <c r="AG33" s="20"/>
    </row>
    <row r="34" spans="1:33" ht="15.75" customHeight="1" x14ac:dyDescent="0.2">
      <c r="A34" s="13"/>
      <c r="B34" s="13"/>
      <c r="C34" s="24"/>
      <c r="D34" s="15"/>
      <c r="E34" s="15"/>
      <c r="F34" s="14"/>
      <c r="G34" s="14"/>
      <c r="H34" s="14"/>
      <c r="I34" s="15"/>
      <c r="J34" s="15"/>
      <c r="K34" s="15"/>
      <c r="L34" s="15"/>
      <c r="M34" s="16"/>
      <c r="N34" s="15"/>
      <c r="O34" s="15"/>
      <c r="P34" s="15"/>
      <c r="Q34" s="15"/>
      <c r="R34" s="15"/>
      <c r="S34" s="18"/>
      <c r="T34" s="13"/>
      <c r="U34" s="19"/>
      <c r="V34" s="1"/>
      <c r="W34" s="13"/>
      <c r="X34" s="13"/>
      <c r="Y34" s="13"/>
      <c r="Z34" s="13"/>
      <c r="AA34" s="13"/>
      <c r="AB34" s="13"/>
      <c r="AC34" s="13"/>
      <c r="AD34" s="13"/>
      <c r="AE34" s="20"/>
      <c r="AF34" s="20"/>
      <c r="AG34" s="20"/>
    </row>
    <row r="35" spans="1:33" ht="15.75" customHeight="1" x14ac:dyDescent="0.2">
      <c r="A35" s="13"/>
      <c r="B35" s="13"/>
      <c r="C35" s="24"/>
      <c r="D35" s="15"/>
      <c r="E35" s="15"/>
      <c r="F35" s="14"/>
      <c r="G35" s="14"/>
      <c r="H35" s="14"/>
      <c r="I35" s="15"/>
      <c r="J35" s="15"/>
      <c r="K35" s="15"/>
      <c r="L35" s="15"/>
      <c r="M35" s="16"/>
      <c r="N35" s="15"/>
      <c r="O35" s="15"/>
      <c r="P35" s="15"/>
      <c r="Q35" s="15"/>
      <c r="R35" s="15"/>
      <c r="S35" s="18"/>
      <c r="T35" s="13"/>
      <c r="U35" s="19"/>
      <c r="V35" s="1"/>
      <c r="W35" s="13"/>
      <c r="X35" s="13"/>
      <c r="Y35" s="13"/>
      <c r="Z35" s="13"/>
      <c r="AA35" s="13"/>
      <c r="AB35" s="13"/>
      <c r="AC35" s="13"/>
      <c r="AD35" s="13"/>
      <c r="AE35" s="20"/>
      <c r="AF35" s="20"/>
      <c r="AG35" s="20"/>
    </row>
    <row r="36" spans="1:33" ht="15.75" customHeight="1" x14ac:dyDescent="0.2">
      <c r="A36" s="13"/>
      <c r="B36" s="13"/>
      <c r="C36" s="24"/>
      <c r="D36" s="15"/>
      <c r="E36" s="15"/>
      <c r="F36" s="14"/>
      <c r="G36" s="14"/>
      <c r="H36" s="14"/>
      <c r="I36" s="15"/>
      <c r="J36" s="15"/>
      <c r="K36" s="15"/>
      <c r="L36" s="15"/>
      <c r="M36" s="16"/>
      <c r="N36" s="15"/>
      <c r="O36" s="15"/>
      <c r="P36" s="15"/>
      <c r="Q36" s="15"/>
      <c r="R36" s="15"/>
      <c r="S36" s="18"/>
      <c r="T36" s="13"/>
      <c r="U36" s="19"/>
      <c r="V36" s="1"/>
      <c r="W36" s="13"/>
      <c r="X36" s="13"/>
      <c r="Y36" s="13"/>
      <c r="Z36" s="13"/>
      <c r="AA36" s="13"/>
      <c r="AB36" s="13"/>
      <c r="AC36" s="13"/>
      <c r="AD36" s="13"/>
      <c r="AE36" s="20"/>
      <c r="AF36" s="20"/>
      <c r="AG36" s="20"/>
    </row>
    <row r="37" spans="1:33" ht="15.75" customHeight="1" x14ac:dyDescent="0.2">
      <c r="A37" s="13"/>
      <c r="B37" s="13"/>
      <c r="C37" s="24"/>
      <c r="D37" s="15"/>
      <c r="E37" s="15"/>
      <c r="F37" s="14"/>
      <c r="G37" s="14"/>
      <c r="H37" s="14"/>
      <c r="I37" s="15"/>
      <c r="J37" s="15"/>
      <c r="K37" s="15"/>
      <c r="L37" s="15"/>
      <c r="M37" s="16"/>
      <c r="N37" s="15"/>
      <c r="O37" s="15"/>
      <c r="P37" s="15"/>
      <c r="Q37" s="15"/>
      <c r="R37" s="15"/>
      <c r="S37" s="18"/>
      <c r="T37" s="13"/>
      <c r="U37" s="19"/>
      <c r="V37" s="1"/>
      <c r="W37" s="13"/>
      <c r="X37" s="13"/>
      <c r="Y37" s="13"/>
      <c r="Z37" s="13"/>
      <c r="AA37" s="13"/>
      <c r="AB37" s="13"/>
      <c r="AC37" s="13"/>
      <c r="AD37" s="13"/>
      <c r="AE37" s="20"/>
      <c r="AF37" s="20"/>
      <c r="AG37" s="20"/>
    </row>
    <row r="38" spans="1:33" ht="15.75" customHeight="1" x14ac:dyDescent="0.2">
      <c r="A38" s="13"/>
      <c r="B38" s="13"/>
      <c r="C38" s="24"/>
      <c r="D38" s="15"/>
      <c r="E38" s="15"/>
      <c r="F38" s="14"/>
      <c r="G38" s="14"/>
      <c r="H38" s="14"/>
      <c r="I38" s="15"/>
      <c r="J38" s="15"/>
      <c r="K38" s="15"/>
      <c r="L38" s="15"/>
      <c r="M38" s="16"/>
      <c r="N38" s="15"/>
      <c r="O38" s="15"/>
      <c r="P38" s="15"/>
      <c r="Q38" s="15"/>
      <c r="R38" s="15"/>
      <c r="S38" s="18"/>
      <c r="T38" s="13"/>
      <c r="U38" s="19"/>
      <c r="V38" s="1"/>
      <c r="W38" s="13"/>
      <c r="X38" s="13"/>
      <c r="Y38" s="13"/>
      <c r="Z38" s="13"/>
      <c r="AA38" s="13"/>
      <c r="AB38" s="13"/>
      <c r="AC38" s="13"/>
      <c r="AD38" s="13"/>
      <c r="AE38" s="20"/>
      <c r="AF38" s="20"/>
      <c r="AG38" s="20"/>
    </row>
    <row r="39" spans="1:33" ht="15.75" customHeight="1" x14ac:dyDescent="0.2">
      <c r="A39" s="13"/>
      <c r="B39" s="13"/>
      <c r="C39" s="24"/>
      <c r="D39" s="15"/>
      <c r="E39" s="15"/>
      <c r="F39" s="14"/>
      <c r="G39" s="14"/>
      <c r="H39" s="14"/>
      <c r="I39" s="15"/>
      <c r="J39" s="15"/>
      <c r="K39" s="15"/>
      <c r="L39" s="15"/>
      <c r="M39" s="16"/>
      <c r="N39" s="15"/>
      <c r="O39" s="15"/>
      <c r="P39" s="15"/>
      <c r="Q39" s="15"/>
      <c r="R39" s="15"/>
      <c r="S39" s="18"/>
      <c r="T39" s="13"/>
      <c r="U39" s="19"/>
      <c r="V39" s="1"/>
      <c r="W39" s="13"/>
      <c r="X39" s="13"/>
      <c r="Y39" s="13"/>
      <c r="Z39" s="13"/>
      <c r="AA39" s="13"/>
      <c r="AB39" s="13"/>
      <c r="AC39" s="13"/>
      <c r="AD39" s="13"/>
      <c r="AE39" s="20"/>
      <c r="AF39" s="20"/>
      <c r="AG39" s="20"/>
    </row>
    <row r="40" spans="1:33" ht="15.75" customHeight="1" x14ac:dyDescent="0.2">
      <c r="A40" s="13"/>
      <c r="B40" s="13"/>
      <c r="C40" s="24"/>
      <c r="D40" s="15"/>
      <c r="E40" s="15"/>
      <c r="F40" s="14"/>
      <c r="G40" s="14"/>
      <c r="H40" s="14"/>
      <c r="I40" s="15"/>
      <c r="J40" s="15"/>
      <c r="K40" s="15"/>
      <c r="L40" s="15"/>
      <c r="M40" s="16"/>
      <c r="N40" s="15"/>
      <c r="O40" s="15"/>
      <c r="P40" s="15"/>
      <c r="Q40" s="15"/>
      <c r="R40" s="15"/>
      <c r="S40" s="18"/>
      <c r="T40" s="13"/>
      <c r="U40" s="19"/>
      <c r="V40" s="1"/>
      <c r="W40" s="13"/>
      <c r="X40" s="13"/>
      <c r="Y40" s="13"/>
      <c r="Z40" s="13"/>
      <c r="AA40" s="13"/>
      <c r="AB40" s="13"/>
      <c r="AC40" s="13"/>
      <c r="AD40" s="13"/>
      <c r="AE40" s="20"/>
      <c r="AF40" s="20"/>
      <c r="AG40" s="20"/>
    </row>
    <row r="41" spans="1:33" ht="15.75" customHeight="1" x14ac:dyDescent="0.2">
      <c r="A41" s="13"/>
      <c r="B41" s="13"/>
      <c r="C41" s="24"/>
      <c r="D41" s="15"/>
      <c r="E41" s="15"/>
      <c r="F41" s="14"/>
      <c r="G41" s="14"/>
      <c r="H41" s="14"/>
      <c r="I41" s="15"/>
      <c r="J41" s="15"/>
      <c r="K41" s="15"/>
      <c r="L41" s="15"/>
      <c r="M41" s="16"/>
      <c r="N41" s="15"/>
      <c r="O41" s="15"/>
      <c r="P41" s="15"/>
      <c r="Q41" s="15"/>
      <c r="R41" s="15"/>
      <c r="S41" s="18"/>
      <c r="T41" s="13"/>
      <c r="U41" s="19"/>
      <c r="V41" s="1"/>
      <c r="W41" s="13"/>
      <c r="X41" s="13"/>
      <c r="Y41" s="13"/>
      <c r="Z41" s="13"/>
      <c r="AA41" s="13"/>
      <c r="AB41" s="13"/>
      <c r="AC41" s="13"/>
      <c r="AD41" s="13"/>
      <c r="AE41" s="20"/>
      <c r="AF41" s="20"/>
      <c r="AG41" s="20"/>
    </row>
    <row r="42" spans="1:33" ht="15.75" customHeight="1" x14ac:dyDescent="0.2">
      <c r="A42" s="13"/>
      <c r="B42" s="13"/>
      <c r="C42" s="24"/>
      <c r="D42" s="15"/>
      <c r="E42" s="15"/>
      <c r="F42" s="14"/>
      <c r="G42" s="14"/>
      <c r="H42" s="14"/>
      <c r="I42" s="15"/>
      <c r="J42" s="15"/>
      <c r="K42" s="15"/>
      <c r="L42" s="15"/>
      <c r="M42" s="16"/>
      <c r="N42" s="15"/>
      <c r="O42" s="15"/>
      <c r="P42" s="15"/>
      <c r="Q42" s="15"/>
      <c r="R42" s="15"/>
      <c r="S42" s="18"/>
      <c r="T42" s="13"/>
      <c r="U42" s="19"/>
      <c r="V42" s="1"/>
      <c r="W42" s="13"/>
      <c r="X42" s="13"/>
      <c r="Y42" s="13"/>
      <c r="Z42" s="13"/>
      <c r="AA42" s="13"/>
      <c r="AB42" s="13"/>
      <c r="AC42" s="13"/>
      <c r="AD42" s="13"/>
      <c r="AE42" s="20"/>
      <c r="AF42" s="20"/>
      <c r="AG42" s="20"/>
    </row>
    <row r="43" spans="1:33" ht="15.75" customHeight="1" x14ac:dyDescent="0.2">
      <c r="A43" s="13"/>
      <c r="B43" s="13"/>
      <c r="C43" s="24"/>
      <c r="D43" s="15"/>
      <c r="E43" s="15"/>
      <c r="F43" s="14"/>
      <c r="G43" s="14"/>
      <c r="H43" s="14"/>
      <c r="I43" s="15"/>
      <c r="J43" s="15"/>
      <c r="K43" s="15"/>
      <c r="L43" s="15"/>
      <c r="M43" s="16"/>
      <c r="N43" s="15"/>
      <c r="O43" s="15"/>
      <c r="P43" s="15"/>
      <c r="Q43" s="15"/>
      <c r="R43" s="15"/>
      <c r="S43" s="18"/>
      <c r="T43" s="13"/>
      <c r="U43" s="19"/>
      <c r="V43" s="1"/>
      <c r="W43" s="13"/>
      <c r="X43" s="13"/>
      <c r="Y43" s="13"/>
      <c r="Z43" s="13"/>
      <c r="AA43" s="13"/>
      <c r="AB43" s="13"/>
      <c r="AC43" s="13"/>
      <c r="AD43" s="13"/>
      <c r="AE43" s="20"/>
      <c r="AF43" s="20"/>
      <c r="AG43" s="20"/>
    </row>
    <row r="44" spans="1:33" ht="15.75" customHeight="1" x14ac:dyDescent="0.2">
      <c r="A44" s="13"/>
      <c r="B44" s="13"/>
      <c r="C44" s="24"/>
      <c r="D44" s="15"/>
      <c r="E44" s="15"/>
      <c r="F44" s="14"/>
      <c r="G44" s="14"/>
      <c r="H44" s="14"/>
      <c r="I44" s="15"/>
      <c r="J44" s="15"/>
      <c r="K44" s="15"/>
      <c r="L44" s="15"/>
      <c r="M44" s="16"/>
      <c r="N44" s="15"/>
      <c r="O44" s="15"/>
      <c r="P44" s="15"/>
      <c r="Q44" s="15"/>
      <c r="R44" s="15"/>
      <c r="S44" s="18"/>
      <c r="T44" s="13"/>
      <c r="U44" s="19"/>
      <c r="V44" s="1"/>
      <c r="W44" s="13"/>
      <c r="X44" s="13"/>
      <c r="Y44" s="13"/>
      <c r="Z44" s="13"/>
      <c r="AA44" s="13"/>
      <c r="AB44" s="13"/>
      <c r="AC44" s="13"/>
      <c r="AD44" s="13"/>
      <c r="AE44" s="20"/>
      <c r="AF44" s="20"/>
      <c r="AG44" s="20"/>
    </row>
    <row r="45" spans="1:33" ht="15.75" customHeight="1" x14ac:dyDescent="0.2">
      <c r="A45" s="13"/>
      <c r="B45" s="13"/>
      <c r="C45" s="24"/>
      <c r="D45" s="15"/>
      <c r="E45" s="15"/>
      <c r="F45" s="14"/>
      <c r="G45" s="14"/>
      <c r="H45" s="14"/>
      <c r="I45" s="15"/>
      <c r="J45" s="15"/>
      <c r="K45" s="15"/>
      <c r="L45" s="15"/>
      <c r="M45" s="16"/>
      <c r="N45" s="15"/>
      <c r="O45" s="15"/>
      <c r="P45" s="15"/>
      <c r="Q45" s="15"/>
      <c r="R45" s="15"/>
      <c r="S45" s="18"/>
      <c r="T45" s="13"/>
      <c r="U45" s="19"/>
      <c r="V45" s="1"/>
      <c r="W45" s="13"/>
      <c r="X45" s="13"/>
      <c r="Y45" s="13"/>
      <c r="Z45" s="13"/>
      <c r="AA45" s="13"/>
      <c r="AB45" s="13"/>
      <c r="AC45" s="13"/>
      <c r="AD45" s="13"/>
      <c r="AE45" s="20"/>
      <c r="AF45" s="20"/>
      <c r="AG45" s="20"/>
    </row>
    <row r="46" spans="1:33" ht="15.75" customHeight="1" x14ac:dyDescent="0.2">
      <c r="A46" s="13"/>
      <c r="B46" s="13"/>
      <c r="C46" s="24"/>
      <c r="D46" s="15"/>
      <c r="E46" s="15"/>
      <c r="F46" s="14"/>
      <c r="G46" s="14"/>
      <c r="H46" s="14"/>
      <c r="I46" s="15"/>
      <c r="J46" s="15"/>
      <c r="K46" s="15"/>
      <c r="L46" s="15"/>
      <c r="M46" s="16"/>
      <c r="N46" s="15"/>
      <c r="O46" s="15"/>
      <c r="P46" s="15"/>
      <c r="Q46" s="15"/>
      <c r="R46" s="15"/>
      <c r="S46" s="18"/>
      <c r="T46" s="13"/>
      <c r="U46" s="19"/>
      <c r="V46" s="1"/>
      <c r="W46" s="13"/>
      <c r="X46" s="13"/>
      <c r="Y46" s="13"/>
      <c r="Z46" s="13"/>
      <c r="AA46" s="13"/>
      <c r="AB46" s="13"/>
      <c r="AC46" s="13"/>
      <c r="AD46" s="13"/>
      <c r="AE46" s="20"/>
      <c r="AF46" s="20"/>
      <c r="AG46" s="20"/>
    </row>
    <row r="47" spans="1:33" ht="15.75" customHeight="1" x14ac:dyDescent="0.2">
      <c r="A47" s="13"/>
      <c r="B47" s="13"/>
      <c r="C47" s="24"/>
      <c r="D47" s="15"/>
      <c r="E47" s="15"/>
      <c r="F47" s="14"/>
      <c r="G47" s="14"/>
      <c r="H47" s="14"/>
      <c r="I47" s="15"/>
      <c r="J47" s="15"/>
      <c r="K47" s="15"/>
      <c r="L47" s="15"/>
      <c r="M47" s="16"/>
      <c r="N47" s="15"/>
      <c r="O47" s="15"/>
      <c r="P47" s="15"/>
      <c r="Q47" s="15"/>
      <c r="R47" s="15"/>
      <c r="S47" s="18"/>
      <c r="T47" s="13"/>
      <c r="U47" s="19"/>
      <c r="V47" s="1"/>
      <c r="W47" s="13"/>
      <c r="X47" s="13"/>
      <c r="Y47" s="13"/>
      <c r="Z47" s="13"/>
      <c r="AA47" s="13"/>
      <c r="AB47" s="13"/>
      <c r="AC47" s="13"/>
      <c r="AD47" s="13"/>
      <c r="AE47" s="20"/>
      <c r="AF47" s="20"/>
      <c r="AG47" s="20"/>
    </row>
    <row r="48" spans="1:33" ht="15.75" customHeight="1" x14ac:dyDescent="0.2">
      <c r="A48" s="13"/>
      <c r="B48" s="13"/>
      <c r="C48" s="24"/>
      <c r="D48" s="15"/>
      <c r="E48" s="15"/>
      <c r="F48" s="14"/>
      <c r="G48" s="14"/>
      <c r="H48" s="14"/>
      <c r="I48" s="15"/>
      <c r="J48" s="15"/>
      <c r="K48" s="15"/>
      <c r="L48" s="15"/>
      <c r="M48" s="16"/>
      <c r="N48" s="15"/>
      <c r="O48" s="15"/>
      <c r="P48" s="15"/>
      <c r="Q48" s="15"/>
      <c r="R48" s="15"/>
      <c r="S48" s="18"/>
      <c r="T48" s="13"/>
      <c r="U48" s="19"/>
      <c r="V48" s="1"/>
      <c r="W48" s="13"/>
      <c r="X48" s="13"/>
      <c r="Y48" s="13"/>
      <c r="Z48" s="13"/>
      <c r="AA48" s="13"/>
      <c r="AB48" s="13"/>
      <c r="AC48" s="13"/>
      <c r="AD48" s="13"/>
      <c r="AE48" s="20"/>
      <c r="AF48" s="20"/>
      <c r="AG48" s="20"/>
    </row>
    <row r="49" spans="1:33" ht="15.75" customHeight="1" x14ac:dyDescent="0.2">
      <c r="A49" s="13"/>
      <c r="B49" s="13"/>
      <c r="C49" s="24"/>
      <c r="D49" s="15"/>
      <c r="E49" s="15"/>
      <c r="F49" s="14"/>
      <c r="G49" s="14"/>
      <c r="H49" s="14"/>
      <c r="I49" s="15"/>
      <c r="J49" s="15"/>
      <c r="K49" s="15"/>
      <c r="L49" s="15"/>
      <c r="M49" s="16"/>
      <c r="N49" s="15"/>
      <c r="O49" s="15"/>
      <c r="P49" s="15"/>
      <c r="Q49" s="15"/>
      <c r="R49" s="15"/>
      <c r="S49" s="18"/>
      <c r="T49" s="13"/>
      <c r="U49" s="19"/>
      <c r="V49" s="1"/>
      <c r="W49" s="13"/>
      <c r="X49" s="13"/>
      <c r="Y49" s="13"/>
      <c r="Z49" s="13"/>
      <c r="AA49" s="13"/>
      <c r="AB49" s="13"/>
      <c r="AC49" s="13"/>
      <c r="AD49" s="13"/>
      <c r="AE49" s="20"/>
      <c r="AF49" s="20"/>
      <c r="AG49" s="20"/>
    </row>
    <row r="50" spans="1:33" ht="15.75" customHeight="1" x14ac:dyDescent="0.2">
      <c r="A50" s="13"/>
      <c r="B50" s="13"/>
      <c r="C50" s="24"/>
      <c r="D50" s="15"/>
      <c r="E50" s="15"/>
      <c r="F50" s="14"/>
      <c r="G50" s="14"/>
      <c r="H50" s="14"/>
      <c r="I50" s="15"/>
      <c r="J50" s="15"/>
      <c r="K50" s="15"/>
      <c r="L50" s="15"/>
      <c r="M50" s="16"/>
      <c r="N50" s="15"/>
      <c r="O50" s="15"/>
      <c r="P50" s="15"/>
      <c r="Q50" s="15"/>
      <c r="R50" s="15"/>
      <c r="S50" s="18"/>
      <c r="T50" s="13"/>
      <c r="U50" s="19"/>
      <c r="V50" s="1"/>
      <c r="W50" s="13"/>
      <c r="X50" s="13"/>
      <c r="Y50" s="13"/>
      <c r="Z50" s="13"/>
      <c r="AA50" s="13"/>
      <c r="AB50" s="13"/>
      <c r="AC50" s="13"/>
      <c r="AD50" s="13"/>
      <c r="AE50" s="20"/>
      <c r="AF50" s="20"/>
      <c r="AG50" s="20"/>
    </row>
    <row r="51" spans="1:33" ht="15.75" customHeight="1" x14ac:dyDescent="0.2">
      <c r="A51" s="13"/>
      <c r="B51" s="13"/>
      <c r="C51" s="24"/>
      <c r="D51" s="15"/>
      <c r="E51" s="15"/>
      <c r="F51" s="14"/>
      <c r="G51" s="14"/>
      <c r="H51" s="14"/>
      <c r="I51" s="15"/>
      <c r="J51" s="15"/>
      <c r="K51" s="15"/>
      <c r="L51" s="15"/>
      <c r="M51" s="16"/>
      <c r="N51" s="15"/>
      <c r="O51" s="15"/>
      <c r="P51" s="15"/>
      <c r="Q51" s="15"/>
      <c r="R51" s="15"/>
      <c r="S51" s="18"/>
      <c r="T51" s="13"/>
      <c r="U51" s="19"/>
      <c r="V51" s="1"/>
      <c r="W51" s="13"/>
      <c r="X51" s="13"/>
      <c r="Y51" s="13"/>
      <c r="Z51" s="13"/>
      <c r="AA51" s="13"/>
      <c r="AB51" s="13"/>
      <c r="AC51" s="13"/>
      <c r="AD51" s="13"/>
      <c r="AE51" s="20"/>
      <c r="AF51" s="20"/>
      <c r="AG51" s="20"/>
    </row>
    <row r="52" spans="1:33" ht="15.75" customHeight="1" x14ac:dyDescent="0.2">
      <c r="A52" s="13"/>
      <c r="B52" s="13"/>
      <c r="C52" s="24"/>
      <c r="D52" s="15"/>
      <c r="E52" s="15"/>
      <c r="F52" s="14"/>
      <c r="G52" s="14"/>
      <c r="H52" s="14"/>
      <c r="I52" s="15"/>
      <c r="J52" s="15"/>
      <c r="K52" s="15"/>
      <c r="L52" s="15"/>
      <c r="M52" s="16"/>
      <c r="N52" s="15"/>
      <c r="O52" s="15"/>
      <c r="P52" s="15"/>
      <c r="Q52" s="15"/>
      <c r="R52" s="15"/>
      <c r="S52" s="18"/>
      <c r="T52" s="13"/>
      <c r="U52" s="19"/>
      <c r="V52" s="1"/>
      <c r="W52" s="13"/>
      <c r="X52" s="13"/>
      <c r="Y52" s="13"/>
      <c r="Z52" s="13"/>
      <c r="AA52" s="13"/>
      <c r="AB52" s="13"/>
      <c r="AC52" s="13"/>
      <c r="AD52" s="13"/>
      <c r="AE52" s="20"/>
      <c r="AF52" s="20"/>
      <c r="AG52" s="20"/>
    </row>
    <row r="53" spans="1:33" ht="15.75" customHeight="1" x14ac:dyDescent="0.2">
      <c r="A53" s="13"/>
      <c r="B53" s="13"/>
      <c r="C53" s="24"/>
      <c r="D53" s="15"/>
      <c r="E53" s="15"/>
      <c r="F53" s="14"/>
      <c r="G53" s="14"/>
      <c r="H53" s="14"/>
      <c r="I53" s="15"/>
      <c r="J53" s="15"/>
      <c r="K53" s="15"/>
      <c r="L53" s="15"/>
      <c r="M53" s="16"/>
      <c r="N53" s="15"/>
      <c r="O53" s="15"/>
      <c r="P53" s="15"/>
      <c r="Q53" s="15"/>
      <c r="R53" s="15"/>
      <c r="S53" s="18"/>
      <c r="T53" s="13"/>
      <c r="U53" s="19"/>
      <c r="V53" s="1"/>
      <c r="W53" s="13"/>
      <c r="X53" s="13"/>
      <c r="Y53" s="13"/>
      <c r="Z53" s="13"/>
      <c r="AA53" s="13"/>
      <c r="AB53" s="13"/>
      <c r="AC53" s="13"/>
      <c r="AD53" s="13"/>
      <c r="AE53" s="20"/>
      <c r="AF53" s="20"/>
      <c r="AG53" s="20"/>
    </row>
    <row r="54" spans="1:33" ht="15.75" customHeight="1" x14ac:dyDescent="0.2">
      <c r="A54" s="13"/>
      <c r="B54" s="13"/>
      <c r="C54" s="24"/>
      <c r="D54" s="15"/>
      <c r="E54" s="15"/>
      <c r="F54" s="14"/>
      <c r="G54" s="14"/>
      <c r="H54" s="14"/>
      <c r="I54" s="15"/>
      <c r="J54" s="15"/>
      <c r="K54" s="15"/>
      <c r="L54" s="15"/>
      <c r="M54" s="16"/>
      <c r="N54" s="15"/>
      <c r="O54" s="15"/>
      <c r="P54" s="15"/>
      <c r="Q54" s="15"/>
      <c r="R54" s="15"/>
      <c r="S54" s="18"/>
      <c r="T54" s="13"/>
      <c r="U54" s="19"/>
      <c r="V54" s="1"/>
      <c r="W54" s="13"/>
      <c r="X54" s="13"/>
      <c r="Y54" s="13"/>
      <c r="Z54" s="13"/>
      <c r="AA54" s="13"/>
      <c r="AB54" s="13"/>
      <c r="AC54" s="13"/>
      <c r="AD54" s="13"/>
      <c r="AE54" s="20"/>
      <c r="AF54" s="20"/>
      <c r="AG54" s="20"/>
    </row>
    <row r="55" spans="1:33" ht="15.75" customHeight="1" x14ac:dyDescent="0.2">
      <c r="A55" s="13"/>
      <c r="B55" s="13"/>
      <c r="C55" s="24"/>
      <c r="D55" s="15"/>
      <c r="E55" s="15"/>
      <c r="F55" s="14"/>
      <c r="G55" s="14"/>
      <c r="H55" s="14"/>
      <c r="I55" s="15"/>
      <c r="J55" s="15"/>
      <c r="K55" s="15"/>
      <c r="L55" s="15"/>
      <c r="M55" s="16"/>
      <c r="N55" s="15"/>
      <c r="O55" s="15"/>
      <c r="P55" s="15"/>
      <c r="Q55" s="15"/>
      <c r="R55" s="15"/>
      <c r="S55" s="18"/>
      <c r="T55" s="13"/>
      <c r="U55" s="19"/>
      <c r="V55" s="1"/>
      <c r="W55" s="13"/>
      <c r="X55" s="13"/>
      <c r="Y55" s="13"/>
      <c r="Z55" s="13"/>
      <c r="AA55" s="13"/>
      <c r="AB55" s="13"/>
      <c r="AC55" s="13"/>
      <c r="AD55" s="13"/>
      <c r="AE55" s="20"/>
      <c r="AF55" s="20"/>
      <c r="AG55" s="20"/>
    </row>
    <row r="56" spans="1:33" ht="15.75" customHeight="1" x14ac:dyDescent="0.2">
      <c r="A56" s="13"/>
      <c r="B56" s="13"/>
      <c r="C56" s="24"/>
      <c r="D56" s="15"/>
      <c r="E56" s="15"/>
      <c r="F56" s="14"/>
      <c r="G56" s="14"/>
      <c r="H56" s="14"/>
      <c r="I56" s="15"/>
      <c r="J56" s="15"/>
      <c r="K56" s="15"/>
      <c r="L56" s="15"/>
      <c r="M56" s="16"/>
      <c r="N56" s="15"/>
      <c r="O56" s="15"/>
      <c r="P56" s="15"/>
      <c r="Q56" s="15"/>
      <c r="R56" s="15"/>
      <c r="S56" s="18"/>
      <c r="T56" s="13"/>
      <c r="U56" s="19"/>
      <c r="V56" s="1"/>
      <c r="W56" s="13"/>
      <c r="X56" s="13"/>
      <c r="Y56" s="13"/>
      <c r="Z56" s="13"/>
      <c r="AA56" s="13"/>
      <c r="AB56" s="13"/>
      <c r="AC56" s="13"/>
      <c r="AD56" s="13"/>
      <c r="AE56" s="20"/>
      <c r="AF56" s="20"/>
      <c r="AG56" s="20"/>
    </row>
    <row r="57" spans="1:33" ht="15.75" customHeight="1" x14ac:dyDescent="0.2">
      <c r="A57" s="13"/>
      <c r="B57" s="13"/>
      <c r="C57" s="24"/>
      <c r="D57" s="15"/>
      <c r="E57" s="15"/>
      <c r="F57" s="14"/>
      <c r="G57" s="14"/>
      <c r="H57" s="14"/>
      <c r="I57" s="15"/>
      <c r="J57" s="15"/>
      <c r="K57" s="15"/>
      <c r="L57" s="15"/>
      <c r="M57" s="16"/>
      <c r="N57" s="15"/>
      <c r="O57" s="15"/>
      <c r="P57" s="15"/>
      <c r="Q57" s="15"/>
      <c r="R57" s="15"/>
      <c r="S57" s="18"/>
      <c r="T57" s="13"/>
      <c r="U57" s="19"/>
      <c r="V57" s="1"/>
      <c r="W57" s="13"/>
      <c r="X57" s="13"/>
      <c r="Y57" s="13"/>
      <c r="Z57" s="13"/>
      <c r="AA57" s="13"/>
      <c r="AB57" s="13"/>
      <c r="AC57" s="13"/>
      <c r="AD57" s="13"/>
      <c r="AE57" s="20"/>
      <c r="AF57" s="20"/>
      <c r="AG57" s="20"/>
    </row>
    <row r="58" spans="1:33" ht="15.75" customHeight="1" x14ac:dyDescent="0.2">
      <c r="A58" s="13"/>
      <c r="B58" s="13"/>
      <c r="C58" s="24"/>
      <c r="D58" s="15"/>
      <c r="E58" s="15"/>
      <c r="F58" s="14"/>
      <c r="G58" s="14"/>
      <c r="H58" s="14"/>
      <c r="I58" s="15"/>
      <c r="J58" s="15"/>
      <c r="K58" s="15"/>
      <c r="L58" s="15"/>
      <c r="M58" s="16"/>
      <c r="N58" s="15"/>
      <c r="O58" s="15"/>
      <c r="P58" s="15"/>
      <c r="Q58" s="15"/>
      <c r="R58" s="15"/>
      <c r="S58" s="18"/>
      <c r="T58" s="13"/>
      <c r="U58" s="19"/>
      <c r="V58" s="1"/>
      <c r="W58" s="13"/>
      <c r="X58" s="13"/>
      <c r="Y58" s="13"/>
      <c r="Z58" s="13"/>
      <c r="AA58" s="13"/>
      <c r="AB58" s="13"/>
      <c r="AC58" s="13"/>
      <c r="AD58" s="13"/>
      <c r="AE58" s="20"/>
      <c r="AF58" s="20"/>
      <c r="AG58" s="20"/>
    </row>
    <row r="59" spans="1:33" ht="15.75" customHeight="1" x14ac:dyDescent="0.2">
      <c r="A59" s="13"/>
      <c r="B59" s="13"/>
      <c r="C59" s="24"/>
      <c r="D59" s="15"/>
      <c r="E59" s="15"/>
      <c r="F59" s="14"/>
      <c r="G59" s="14"/>
      <c r="H59" s="14"/>
      <c r="I59" s="15"/>
      <c r="J59" s="15"/>
      <c r="K59" s="15"/>
      <c r="L59" s="15"/>
      <c r="M59" s="16"/>
      <c r="N59" s="15"/>
      <c r="O59" s="15"/>
      <c r="P59" s="15"/>
      <c r="Q59" s="15"/>
      <c r="R59" s="15"/>
      <c r="S59" s="18"/>
      <c r="T59" s="13"/>
      <c r="U59" s="19"/>
      <c r="V59" s="1"/>
      <c r="W59" s="13"/>
      <c r="X59" s="13"/>
      <c r="Y59" s="13"/>
      <c r="Z59" s="13"/>
      <c r="AA59" s="13"/>
      <c r="AB59" s="13"/>
      <c r="AC59" s="13"/>
      <c r="AD59" s="13"/>
      <c r="AE59" s="20"/>
      <c r="AF59" s="20"/>
      <c r="AG59" s="20"/>
    </row>
    <row r="60" spans="1:33" ht="15.75" customHeight="1" x14ac:dyDescent="0.2">
      <c r="A60" s="13"/>
      <c r="B60" s="13"/>
      <c r="C60" s="24"/>
      <c r="D60" s="15"/>
      <c r="E60" s="15"/>
      <c r="F60" s="14"/>
      <c r="G60" s="14"/>
      <c r="H60" s="14"/>
      <c r="I60" s="15"/>
      <c r="J60" s="15"/>
      <c r="K60" s="15"/>
      <c r="L60" s="15"/>
      <c r="M60" s="16"/>
      <c r="N60" s="15"/>
      <c r="O60" s="15"/>
      <c r="P60" s="15"/>
      <c r="Q60" s="15"/>
      <c r="R60" s="15"/>
      <c r="S60" s="18"/>
      <c r="T60" s="13"/>
      <c r="U60" s="19"/>
      <c r="V60" s="1"/>
      <c r="W60" s="13"/>
      <c r="X60" s="13"/>
      <c r="Y60" s="13"/>
      <c r="Z60" s="13"/>
      <c r="AA60" s="13"/>
      <c r="AB60" s="13"/>
      <c r="AC60" s="13"/>
      <c r="AD60" s="13"/>
      <c r="AE60" s="20"/>
      <c r="AF60" s="20"/>
      <c r="AG60" s="20"/>
    </row>
    <row r="61" spans="1:33" ht="15.75" customHeight="1" x14ac:dyDescent="0.2">
      <c r="A61" s="13"/>
      <c r="B61" s="13"/>
      <c r="C61" s="24"/>
      <c r="D61" s="15"/>
      <c r="E61" s="15"/>
      <c r="F61" s="14"/>
      <c r="G61" s="14"/>
      <c r="H61" s="14"/>
      <c r="I61" s="15"/>
      <c r="J61" s="15"/>
      <c r="K61" s="15"/>
      <c r="L61" s="15"/>
      <c r="M61" s="16"/>
      <c r="N61" s="15"/>
      <c r="O61" s="15"/>
      <c r="P61" s="15"/>
      <c r="Q61" s="15"/>
      <c r="R61" s="15"/>
      <c r="S61" s="18"/>
      <c r="T61" s="13"/>
      <c r="U61" s="19"/>
      <c r="V61" s="1"/>
      <c r="W61" s="13"/>
      <c r="X61" s="13"/>
      <c r="Y61" s="13"/>
      <c r="Z61" s="13"/>
      <c r="AA61" s="13"/>
      <c r="AB61" s="13"/>
      <c r="AC61" s="13"/>
      <c r="AD61" s="13"/>
      <c r="AE61" s="20"/>
      <c r="AF61" s="20"/>
      <c r="AG61" s="20"/>
    </row>
    <row r="62" spans="1:33" ht="15.75" customHeight="1" x14ac:dyDescent="0.2">
      <c r="A62" s="13"/>
      <c r="B62" s="13"/>
      <c r="C62" s="24"/>
      <c r="D62" s="15"/>
      <c r="E62" s="15"/>
      <c r="F62" s="14"/>
      <c r="G62" s="14"/>
      <c r="H62" s="14"/>
      <c r="I62" s="15"/>
      <c r="J62" s="15"/>
      <c r="K62" s="15"/>
      <c r="L62" s="15"/>
      <c r="M62" s="16"/>
      <c r="N62" s="15"/>
      <c r="O62" s="15"/>
      <c r="P62" s="15"/>
      <c r="Q62" s="15"/>
      <c r="R62" s="15"/>
      <c r="S62" s="18"/>
      <c r="T62" s="13"/>
      <c r="U62" s="19"/>
      <c r="V62" s="1"/>
      <c r="W62" s="13"/>
      <c r="X62" s="13"/>
      <c r="Y62" s="13"/>
      <c r="Z62" s="13"/>
      <c r="AA62" s="13"/>
      <c r="AB62" s="13"/>
      <c r="AC62" s="13"/>
      <c r="AD62" s="13"/>
      <c r="AE62" s="20"/>
      <c r="AF62" s="20"/>
      <c r="AG62" s="20"/>
    </row>
    <row r="63" spans="1:33" ht="15.75" customHeight="1" x14ac:dyDescent="0.2">
      <c r="A63" s="13"/>
      <c r="B63" s="13"/>
      <c r="C63" s="24"/>
      <c r="D63" s="15"/>
      <c r="E63" s="15"/>
      <c r="F63" s="14"/>
      <c r="G63" s="14"/>
      <c r="H63" s="14"/>
      <c r="I63" s="15"/>
      <c r="J63" s="15"/>
      <c r="K63" s="15"/>
      <c r="L63" s="15"/>
      <c r="M63" s="16"/>
      <c r="N63" s="15"/>
      <c r="O63" s="15"/>
      <c r="P63" s="15"/>
      <c r="Q63" s="15"/>
      <c r="R63" s="15"/>
      <c r="S63" s="18"/>
      <c r="T63" s="13"/>
      <c r="U63" s="19"/>
      <c r="V63" s="1"/>
      <c r="W63" s="13"/>
      <c r="X63" s="13"/>
      <c r="Y63" s="13"/>
      <c r="Z63" s="13"/>
      <c r="AA63" s="13"/>
      <c r="AB63" s="13"/>
      <c r="AC63" s="13"/>
      <c r="AD63" s="13"/>
      <c r="AE63" s="20"/>
      <c r="AF63" s="20"/>
      <c r="AG63" s="20"/>
    </row>
    <row r="64" spans="1:33" ht="15.75" customHeight="1" x14ac:dyDescent="0.2">
      <c r="A64" s="13"/>
      <c r="B64" s="13"/>
      <c r="C64" s="24"/>
      <c r="D64" s="15"/>
      <c r="E64" s="15"/>
      <c r="F64" s="14"/>
      <c r="G64" s="14"/>
      <c r="H64" s="14"/>
      <c r="I64" s="15"/>
      <c r="J64" s="15"/>
      <c r="K64" s="15"/>
      <c r="L64" s="15"/>
      <c r="M64" s="16"/>
      <c r="N64" s="15"/>
      <c r="O64" s="15"/>
      <c r="P64" s="15"/>
      <c r="Q64" s="15"/>
      <c r="R64" s="15"/>
      <c r="S64" s="18"/>
      <c r="T64" s="13"/>
      <c r="U64" s="19"/>
      <c r="V64" s="1"/>
      <c r="W64" s="13"/>
      <c r="X64" s="13"/>
      <c r="Y64" s="13"/>
      <c r="Z64" s="13"/>
      <c r="AA64" s="13"/>
      <c r="AB64" s="13"/>
      <c r="AC64" s="13"/>
      <c r="AD64" s="13"/>
      <c r="AE64" s="20"/>
      <c r="AF64" s="20"/>
      <c r="AG64" s="20"/>
    </row>
    <row r="65" spans="1:33" ht="15.75" customHeight="1" x14ac:dyDescent="0.2">
      <c r="A65" s="13"/>
      <c r="B65" s="13"/>
      <c r="C65" s="24"/>
      <c r="D65" s="15"/>
      <c r="E65" s="15"/>
      <c r="F65" s="14"/>
      <c r="G65" s="14"/>
      <c r="H65" s="14"/>
      <c r="I65" s="15"/>
      <c r="J65" s="15"/>
      <c r="K65" s="15"/>
      <c r="L65" s="15"/>
      <c r="M65" s="16"/>
      <c r="N65" s="15"/>
      <c r="O65" s="15"/>
      <c r="P65" s="15"/>
      <c r="Q65" s="15"/>
      <c r="R65" s="15"/>
      <c r="S65" s="18"/>
      <c r="T65" s="13"/>
      <c r="U65" s="19"/>
      <c r="V65" s="1"/>
      <c r="W65" s="13"/>
      <c r="X65" s="13"/>
      <c r="Y65" s="13"/>
      <c r="Z65" s="13"/>
      <c r="AA65" s="13"/>
      <c r="AB65" s="13"/>
      <c r="AC65" s="13"/>
      <c r="AD65" s="13"/>
      <c r="AE65" s="20"/>
      <c r="AF65" s="20"/>
      <c r="AG65" s="20"/>
    </row>
    <row r="66" spans="1:33" ht="15.75" customHeight="1" x14ac:dyDescent="0.2">
      <c r="A66" s="13"/>
      <c r="B66" s="13"/>
      <c r="C66" s="24"/>
      <c r="D66" s="15"/>
      <c r="E66" s="15"/>
      <c r="F66" s="14"/>
      <c r="G66" s="14"/>
      <c r="H66" s="14"/>
      <c r="I66" s="15"/>
      <c r="J66" s="15"/>
      <c r="K66" s="15"/>
      <c r="L66" s="15"/>
      <c r="M66" s="16"/>
      <c r="N66" s="15"/>
      <c r="O66" s="15"/>
      <c r="P66" s="15"/>
      <c r="Q66" s="15"/>
      <c r="R66" s="15"/>
      <c r="S66" s="18"/>
      <c r="T66" s="13"/>
      <c r="U66" s="19"/>
      <c r="V66" s="1"/>
      <c r="W66" s="13"/>
      <c r="X66" s="13"/>
      <c r="Y66" s="13"/>
      <c r="Z66" s="13"/>
      <c r="AA66" s="13"/>
      <c r="AB66" s="13"/>
      <c r="AC66" s="13"/>
      <c r="AD66" s="13"/>
      <c r="AE66" s="20"/>
      <c r="AF66" s="20"/>
      <c r="AG66" s="20"/>
    </row>
    <row r="67" spans="1:33" ht="15.75" customHeight="1" x14ac:dyDescent="0.2">
      <c r="A67" s="13"/>
      <c r="B67" s="13"/>
      <c r="C67" s="24"/>
      <c r="D67" s="15"/>
      <c r="E67" s="15"/>
      <c r="F67" s="14"/>
      <c r="G67" s="14"/>
      <c r="H67" s="14"/>
      <c r="I67" s="15"/>
      <c r="J67" s="15"/>
      <c r="K67" s="15"/>
      <c r="L67" s="15"/>
      <c r="M67" s="16"/>
      <c r="N67" s="15"/>
      <c r="O67" s="15"/>
      <c r="P67" s="15"/>
      <c r="Q67" s="15"/>
      <c r="R67" s="15"/>
      <c r="S67" s="18"/>
      <c r="T67" s="13"/>
      <c r="U67" s="19"/>
      <c r="V67" s="1"/>
      <c r="W67" s="13"/>
      <c r="X67" s="13"/>
      <c r="Y67" s="13"/>
      <c r="Z67" s="13"/>
      <c r="AA67" s="13"/>
      <c r="AB67" s="13"/>
      <c r="AC67" s="13"/>
      <c r="AD67" s="13"/>
      <c r="AE67" s="20"/>
      <c r="AF67" s="20"/>
      <c r="AG67" s="20"/>
    </row>
    <row r="68" spans="1:33" ht="15.75" customHeight="1" x14ac:dyDescent="0.2">
      <c r="A68" s="13"/>
      <c r="B68" s="13"/>
      <c r="C68" s="24"/>
      <c r="D68" s="15"/>
      <c r="E68" s="15"/>
      <c r="F68" s="14"/>
      <c r="G68" s="14"/>
      <c r="H68" s="14"/>
      <c r="I68" s="15"/>
      <c r="J68" s="15"/>
      <c r="K68" s="15"/>
      <c r="L68" s="15"/>
      <c r="M68" s="16"/>
      <c r="N68" s="15"/>
      <c r="O68" s="15"/>
      <c r="P68" s="15"/>
      <c r="Q68" s="15"/>
      <c r="R68" s="15"/>
      <c r="S68" s="18"/>
      <c r="T68" s="13"/>
      <c r="U68" s="19"/>
      <c r="V68" s="1"/>
      <c r="W68" s="13"/>
      <c r="X68" s="13"/>
      <c r="Y68" s="13"/>
      <c r="Z68" s="13"/>
      <c r="AA68" s="13"/>
      <c r="AB68" s="13"/>
      <c r="AC68" s="13"/>
      <c r="AD68" s="13"/>
      <c r="AE68" s="20"/>
      <c r="AF68" s="20"/>
      <c r="AG68" s="20"/>
    </row>
    <row r="69" spans="1:33" ht="15.75" customHeight="1" x14ac:dyDescent="0.2">
      <c r="A69" s="13"/>
      <c r="B69" s="13"/>
      <c r="C69" s="24"/>
      <c r="D69" s="15"/>
      <c r="E69" s="15"/>
      <c r="F69" s="14"/>
      <c r="G69" s="14"/>
      <c r="H69" s="14"/>
      <c r="I69" s="15"/>
      <c r="J69" s="15"/>
      <c r="K69" s="15"/>
      <c r="L69" s="15"/>
      <c r="M69" s="16"/>
      <c r="N69" s="15"/>
      <c r="O69" s="15"/>
      <c r="P69" s="15"/>
      <c r="Q69" s="15"/>
      <c r="R69" s="15"/>
      <c r="S69" s="18"/>
      <c r="T69" s="13"/>
      <c r="U69" s="19"/>
      <c r="V69" s="1"/>
      <c r="W69" s="13"/>
      <c r="X69" s="13"/>
      <c r="Y69" s="13"/>
      <c r="Z69" s="13"/>
      <c r="AA69" s="13"/>
      <c r="AB69" s="13"/>
      <c r="AC69" s="13"/>
      <c r="AD69" s="13"/>
      <c r="AE69" s="20"/>
      <c r="AF69" s="20"/>
      <c r="AG69" s="20"/>
    </row>
    <row r="70" spans="1:33" ht="15.75" customHeight="1" x14ac:dyDescent="0.2">
      <c r="A70" s="13"/>
      <c r="B70" s="13"/>
      <c r="C70" s="24"/>
      <c r="D70" s="15"/>
      <c r="E70" s="15"/>
      <c r="F70" s="14"/>
      <c r="G70" s="14"/>
      <c r="H70" s="14"/>
      <c r="I70" s="15"/>
      <c r="J70" s="15"/>
      <c r="K70" s="15"/>
      <c r="L70" s="15"/>
      <c r="M70" s="16"/>
      <c r="N70" s="15"/>
      <c r="O70" s="15"/>
      <c r="P70" s="15"/>
      <c r="Q70" s="15"/>
      <c r="R70" s="15"/>
      <c r="S70" s="18"/>
      <c r="T70" s="13"/>
      <c r="U70" s="19"/>
      <c r="V70" s="1"/>
      <c r="W70" s="13"/>
      <c r="X70" s="13"/>
      <c r="Y70" s="13"/>
      <c r="Z70" s="13"/>
      <c r="AA70" s="13"/>
      <c r="AB70" s="13"/>
      <c r="AC70" s="13"/>
      <c r="AD70" s="13"/>
      <c r="AE70" s="20"/>
      <c r="AF70" s="20"/>
      <c r="AG70" s="20"/>
    </row>
    <row r="71" spans="1:33" ht="15.75" customHeight="1" x14ac:dyDescent="0.2">
      <c r="A71" s="13"/>
      <c r="B71" s="13"/>
      <c r="C71" s="24"/>
      <c r="D71" s="15"/>
      <c r="E71" s="15"/>
      <c r="F71" s="14"/>
      <c r="G71" s="14"/>
      <c r="H71" s="14"/>
      <c r="I71" s="15"/>
      <c r="J71" s="15"/>
      <c r="K71" s="15"/>
      <c r="L71" s="15"/>
      <c r="M71" s="16"/>
      <c r="N71" s="15"/>
      <c r="O71" s="15"/>
      <c r="P71" s="15"/>
      <c r="Q71" s="15"/>
      <c r="R71" s="15"/>
      <c r="S71" s="18"/>
      <c r="T71" s="13"/>
      <c r="U71" s="19"/>
      <c r="V71" s="1"/>
      <c r="W71" s="13"/>
      <c r="X71" s="13"/>
      <c r="Y71" s="13"/>
      <c r="Z71" s="13"/>
      <c r="AA71" s="13"/>
      <c r="AB71" s="13"/>
      <c r="AC71" s="13"/>
      <c r="AD71" s="13"/>
      <c r="AE71" s="20"/>
      <c r="AF71" s="20"/>
      <c r="AG71" s="20"/>
    </row>
    <row r="72" spans="1:33" ht="15.75" customHeight="1" x14ac:dyDescent="0.2">
      <c r="A72" s="13"/>
      <c r="B72" s="13"/>
      <c r="C72" s="24"/>
      <c r="D72" s="15"/>
      <c r="E72" s="15"/>
      <c r="F72" s="14"/>
      <c r="G72" s="14"/>
      <c r="H72" s="14"/>
      <c r="I72" s="15"/>
      <c r="J72" s="15"/>
      <c r="K72" s="15"/>
      <c r="L72" s="15"/>
      <c r="M72" s="16"/>
      <c r="N72" s="15"/>
      <c r="O72" s="15"/>
      <c r="P72" s="15"/>
      <c r="Q72" s="15"/>
      <c r="R72" s="15"/>
      <c r="S72" s="18"/>
      <c r="T72" s="13"/>
      <c r="U72" s="19"/>
      <c r="V72" s="1"/>
      <c r="W72" s="13"/>
      <c r="X72" s="13"/>
      <c r="Y72" s="13"/>
      <c r="Z72" s="13"/>
      <c r="AA72" s="13"/>
      <c r="AB72" s="13"/>
      <c r="AC72" s="13"/>
      <c r="AD72" s="13"/>
      <c r="AE72" s="20"/>
      <c r="AF72" s="20"/>
      <c r="AG72" s="20"/>
    </row>
    <row r="73" spans="1:33" ht="15.75" customHeight="1" x14ac:dyDescent="0.2">
      <c r="A73" s="13"/>
      <c r="B73" s="13"/>
      <c r="C73" s="24"/>
      <c r="D73" s="15"/>
      <c r="E73" s="15"/>
      <c r="F73" s="14"/>
      <c r="G73" s="14"/>
      <c r="H73" s="14"/>
      <c r="I73" s="15"/>
      <c r="J73" s="15"/>
      <c r="K73" s="15"/>
      <c r="L73" s="15"/>
      <c r="M73" s="16"/>
      <c r="N73" s="15"/>
      <c r="O73" s="15"/>
      <c r="P73" s="15"/>
      <c r="Q73" s="15"/>
      <c r="R73" s="15"/>
      <c r="S73" s="18"/>
      <c r="T73" s="13"/>
      <c r="U73" s="19"/>
      <c r="V73" s="1"/>
      <c r="W73" s="13"/>
      <c r="X73" s="13"/>
      <c r="Y73" s="13"/>
      <c r="Z73" s="13"/>
      <c r="AA73" s="13"/>
      <c r="AB73" s="13"/>
      <c r="AC73" s="13"/>
      <c r="AD73" s="13"/>
      <c r="AE73" s="20"/>
      <c r="AF73" s="20"/>
      <c r="AG73" s="20"/>
    </row>
    <row r="74" spans="1:33" ht="15.75" customHeight="1" x14ac:dyDescent="0.2">
      <c r="A74" s="13"/>
      <c r="B74" s="13"/>
      <c r="C74" s="24"/>
      <c r="D74" s="15"/>
      <c r="E74" s="15"/>
      <c r="F74" s="14"/>
      <c r="G74" s="14"/>
      <c r="H74" s="14"/>
      <c r="I74" s="15"/>
      <c r="J74" s="15"/>
      <c r="K74" s="15"/>
      <c r="L74" s="15"/>
      <c r="M74" s="16"/>
      <c r="N74" s="15"/>
      <c r="O74" s="15"/>
      <c r="P74" s="15"/>
      <c r="Q74" s="15"/>
      <c r="R74" s="15"/>
      <c r="S74" s="18"/>
      <c r="T74" s="13"/>
      <c r="U74" s="19"/>
      <c r="V74" s="1"/>
      <c r="W74" s="13"/>
      <c r="X74" s="13"/>
      <c r="Y74" s="13"/>
      <c r="Z74" s="13"/>
      <c r="AA74" s="13"/>
      <c r="AB74" s="13"/>
      <c r="AC74" s="13"/>
      <c r="AD74" s="13"/>
      <c r="AE74" s="20"/>
      <c r="AF74" s="20"/>
      <c r="AG74" s="20"/>
    </row>
    <row r="75" spans="1:33" ht="15.75" customHeight="1" x14ac:dyDescent="0.2">
      <c r="A75" s="13"/>
      <c r="B75" s="13"/>
      <c r="C75" s="24"/>
      <c r="D75" s="15"/>
      <c r="E75" s="15"/>
      <c r="F75" s="14"/>
      <c r="G75" s="14"/>
      <c r="H75" s="14"/>
      <c r="I75" s="15"/>
      <c r="J75" s="15"/>
      <c r="K75" s="15"/>
      <c r="L75" s="15"/>
      <c r="M75" s="16"/>
      <c r="N75" s="15"/>
      <c r="O75" s="15"/>
      <c r="P75" s="15"/>
      <c r="Q75" s="15"/>
      <c r="R75" s="15"/>
      <c r="S75" s="18"/>
      <c r="T75" s="13"/>
      <c r="U75" s="19"/>
      <c r="V75" s="1"/>
      <c r="W75" s="13"/>
      <c r="X75" s="13"/>
      <c r="Y75" s="13"/>
      <c r="Z75" s="13"/>
      <c r="AA75" s="13"/>
      <c r="AB75" s="13"/>
      <c r="AC75" s="13"/>
      <c r="AD75" s="13"/>
      <c r="AE75" s="20"/>
      <c r="AF75" s="20"/>
      <c r="AG75" s="20"/>
    </row>
    <row r="76" spans="1:33" ht="15.75" customHeight="1" x14ac:dyDescent="0.2">
      <c r="A76" s="13"/>
      <c r="B76" s="13"/>
      <c r="C76" s="24"/>
      <c r="D76" s="15"/>
      <c r="E76" s="15"/>
      <c r="F76" s="14"/>
      <c r="G76" s="14"/>
      <c r="H76" s="14"/>
      <c r="I76" s="15"/>
      <c r="J76" s="15"/>
      <c r="K76" s="15"/>
      <c r="L76" s="15"/>
      <c r="M76" s="16"/>
      <c r="N76" s="15"/>
      <c r="O76" s="15"/>
      <c r="P76" s="15"/>
      <c r="Q76" s="15"/>
      <c r="R76" s="15"/>
      <c r="S76" s="18"/>
      <c r="T76" s="13"/>
      <c r="U76" s="19"/>
      <c r="V76" s="1"/>
      <c r="W76" s="13"/>
      <c r="X76" s="13"/>
      <c r="Y76" s="13"/>
      <c r="Z76" s="13"/>
      <c r="AA76" s="13"/>
      <c r="AB76" s="13"/>
      <c r="AC76" s="13"/>
      <c r="AD76" s="13"/>
      <c r="AE76" s="20"/>
      <c r="AF76" s="20"/>
      <c r="AG76" s="20"/>
    </row>
    <row r="77" spans="1:33" ht="15.75" customHeight="1" x14ac:dyDescent="0.2">
      <c r="A77" s="13"/>
      <c r="B77" s="13"/>
      <c r="C77" s="24"/>
      <c r="D77" s="15"/>
      <c r="E77" s="15"/>
      <c r="F77" s="14"/>
      <c r="G77" s="14"/>
      <c r="H77" s="14"/>
      <c r="I77" s="15"/>
      <c r="J77" s="15"/>
      <c r="K77" s="15"/>
      <c r="L77" s="15"/>
      <c r="M77" s="16"/>
      <c r="N77" s="15"/>
      <c r="O77" s="15"/>
      <c r="P77" s="15"/>
      <c r="Q77" s="15"/>
      <c r="R77" s="15"/>
      <c r="S77" s="18"/>
      <c r="T77" s="13"/>
      <c r="U77" s="19"/>
      <c r="V77" s="1"/>
      <c r="W77" s="13"/>
      <c r="X77" s="13"/>
      <c r="Y77" s="13"/>
      <c r="Z77" s="13"/>
      <c r="AA77" s="13"/>
      <c r="AB77" s="13"/>
      <c r="AC77" s="13"/>
      <c r="AD77" s="13"/>
      <c r="AE77" s="20"/>
      <c r="AF77" s="20"/>
      <c r="AG77" s="20"/>
    </row>
    <row r="78" spans="1:33" ht="15.75" customHeight="1" x14ac:dyDescent="0.2">
      <c r="A78" s="13"/>
      <c r="B78" s="13"/>
      <c r="C78" s="24"/>
      <c r="D78" s="15"/>
      <c r="E78" s="15"/>
      <c r="F78" s="14"/>
      <c r="G78" s="14"/>
      <c r="H78" s="14"/>
      <c r="I78" s="15"/>
      <c r="J78" s="15"/>
      <c r="K78" s="15"/>
      <c r="L78" s="15"/>
      <c r="M78" s="16"/>
      <c r="N78" s="15"/>
      <c r="O78" s="15"/>
      <c r="P78" s="15"/>
      <c r="Q78" s="15"/>
      <c r="R78" s="15"/>
      <c r="S78" s="18"/>
      <c r="T78" s="13"/>
      <c r="U78" s="19"/>
      <c r="V78" s="1"/>
      <c r="W78" s="13"/>
      <c r="X78" s="13"/>
      <c r="Y78" s="13"/>
      <c r="Z78" s="13"/>
      <c r="AA78" s="13"/>
      <c r="AB78" s="13"/>
      <c r="AC78" s="13"/>
      <c r="AD78" s="13"/>
      <c r="AE78" s="20"/>
      <c r="AF78" s="20"/>
      <c r="AG78" s="20"/>
    </row>
    <row r="79" spans="1:33" ht="15.75" customHeight="1" x14ac:dyDescent="0.2">
      <c r="A79" s="13"/>
      <c r="B79" s="13"/>
      <c r="C79" s="24"/>
      <c r="D79" s="15"/>
      <c r="E79" s="15"/>
      <c r="F79" s="14"/>
      <c r="G79" s="14"/>
      <c r="H79" s="14"/>
      <c r="I79" s="15"/>
      <c r="J79" s="15"/>
      <c r="K79" s="15"/>
      <c r="L79" s="15"/>
      <c r="M79" s="16"/>
      <c r="N79" s="15"/>
      <c r="O79" s="15"/>
      <c r="P79" s="15"/>
      <c r="Q79" s="15"/>
      <c r="R79" s="15"/>
      <c r="S79" s="18"/>
      <c r="T79" s="13"/>
      <c r="U79" s="19"/>
      <c r="V79" s="1"/>
      <c r="W79" s="13"/>
      <c r="X79" s="13"/>
      <c r="Y79" s="13"/>
      <c r="Z79" s="13"/>
      <c r="AA79" s="13"/>
      <c r="AB79" s="13"/>
      <c r="AC79" s="13"/>
      <c r="AD79" s="13"/>
      <c r="AE79" s="20"/>
      <c r="AF79" s="20"/>
      <c r="AG79" s="20"/>
    </row>
    <row r="80" spans="1:33" ht="15.75" customHeight="1" x14ac:dyDescent="0.2">
      <c r="A80" s="13"/>
      <c r="B80" s="13"/>
      <c r="C80" s="24"/>
      <c r="D80" s="15"/>
      <c r="E80" s="15"/>
      <c r="F80" s="14"/>
      <c r="G80" s="14"/>
      <c r="H80" s="14"/>
      <c r="I80" s="15"/>
      <c r="J80" s="15"/>
      <c r="K80" s="15"/>
      <c r="L80" s="15"/>
      <c r="M80" s="16"/>
      <c r="N80" s="15"/>
      <c r="O80" s="15"/>
      <c r="P80" s="15"/>
      <c r="Q80" s="15"/>
      <c r="R80" s="15"/>
      <c r="S80" s="18"/>
      <c r="T80" s="13"/>
      <c r="U80" s="19"/>
      <c r="V80" s="1"/>
      <c r="W80" s="13"/>
      <c r="X80" s="13"/>
      <c r="Y80" s="13"/>
      <c r="Z80" s="13"/>
      <c r="AA80" s="13"/>
      <c r="AB80" s="13"/>
      <c r="AC80" s="13"/>
      <c r="AD80" s="13"/>
      <c r="AE80" s="20"/>
      <c r="AF80" s="20"/>
      <c r="AG80" s="20"/>
    </row>
    <row r="81" spans="1:33" ht="15.75" customHeight="1" x14ac:dyDescent="0.2">
      <c r="A81" s="13"/>
      <c r="B81" s="13"/>
      <c r="C81" s="24"/>
      <c r="D81" s="15"/>
      <c r="E81" s="15"/>
      <c r="F81" s="14"/>
      <c r="G81" s="14"/>
      <c r="H81" s="14"/>
      <c r="I81" s="15"/>
      <c r="J81" s="15"/>
      <c r="K81" s="15"/>
      <c r="L81" s="15"/>
      <c r="M81" s="16"/>
      <c r="N81" s="15"/>
      <c r="O81" s="15"/>
      <c r="P81" s="15"/>
      <c r="Q81" s="15"/>
      <c r="R81" s="15"/>
      <c r="S81" s="18"/>
      <c r="T81" s="13"/>
      <c r="U81" s="19"/>
      <c r="V81" s="1"/>
      <c r="W81" s="13"/>
      <c r="X81" s="13"/>
      <c r="Y81" s="13"/>
      <c r="Z81" s="13"/>
      <c r="AA81" s="13"/>
      <c r="AB81" s="13"/>
      <c r="AC81" s="13"/>
      <c r="AD81" s="13"/>
      <c r="AE81" s="20"/>
      <c r="AF81" s="20"/>
      <c r="AG81" s="20"/>
    </row>
    <row r="82" spans="1:33" ht="15.75" customHeight="1" x14ac:dyDescent="0.2">
      <c r="A82" s="13"/>
      <c r="B82" s="13"/>
      <c r="C82" s="24"/>
      <c r="D82" s="15"/>
      <c r="E82" s="15"/>
      <c r="F82" s="14"/>
      <c r="G82" s="14"/>
      <c r="H82" s="14"/>
      <c r="I82" s="15"/>
      <c r="J82" s="15"/>
      <c r="K82" s="15"/>
      <c r="L82" s="15"/>
      <c r="M82" s="16"/>
      <c r="N82" s="15"/>
      <c r="O82" s="15"/>
      <c r="P82" s="15"/>
      <c r="Q82" s="15"/>
      <c r="R82" s="15"/>
      <c r="S82" s="18"/>
      <c r="T82" s="13"/>
      <c r="U82" s="19"/>
      <c r="V82" s="1"/>
      <c r="W82" s="13"/>
      <c r="X82" s="13"/>
      <c r="Y82" s="13"/>
      <c r="Z82" s="13"/>
      <c r="AA82" s="13"/>
      <c r="AB82" s="13"/>
      <c r="AC82" s="13"/>
      <c r="AD82" s="13"/>
      <c r="AE82" s="20"/>
      <c r="AF82" s="20"/>
      <c r="AG82" s="20"/>
    </row>
    <row r="83" spans="1:33" ht="15.75" customHeight="1" x14ac:dyDescent="0.2">
      <c r="A83" s="13"/>
      <c r="B83" s="13"/>
      <c r="C83" s="24"/>
      <c r="D83" s="15"/>
      <c r="E83" s="15"/>
      <c r="F83" s="14"/>
      <c r="G83" s="14"/>
      <c r="H83" s="14"/>
      <c r="I83" s="15"/>
      <c r="J83" s="15"/>
      <c r="K83" s="15"/>
      <c r="L83" s="15"/>
      <c r="M83" s="16"/>
      <c r="N83" s="15"/>
      <c r="O83" s="15"/>
      <c r="P83" s="15"/>
      <c r="Q83" s="15"/>
      <c r="R83" s="15"/>
      <c r="S83" s="18"/>
      <c r="T83" s="13"/>
      <c r="U83" s="19"/>
      <c r="V83" s="1"/>
      <c r="W83" s="13"/>
      <c r="X83" s="13"/>
      <c r="Y83" s="13"/>
      <c r="Z83" s="13"/>
      <c r="AA83" s="13"/>
      <c r="AB83" s="13"/>
      <c r="AC83" s="13"/>
      <c r="AD83" s="13"/>
      <c r="AE83" s="20"/>
      <c r="AF83" s="20"/>
      <c r="AG83" s="20"/>
    </row>
    <row r="84" spans="1:33" ht="15.75" customHeight="1" x14ac:dyDescent="0.2">
      <c r="A84" s="13"/>
      <c r="B84" s="13"/>
      <c r="C84" s="24"/>
      <c r="D84" s="15"/>
      <c r="E84" s="15"/>
      <c r="F84" s="14"/>
      <c r="G84" s="14"/>
      <c r="H84" s="14"/>
      <c r="I84" s="15"/>
      <c r="J84" s="15"/>
      <c r="K84" s="15"/>
      <c r="L84" s="15"/>
      <c r="M84" s="16"/>
      <c r="N84" s="15"/>
      <c r="O84" s="15"/>
      <c r="P84" s="15"/>
      <c r="Q84" s="15"/>
      <c r="R84" s="15"/>
      <c r="S84" s="18"/>
      <c r="T84" s="13"/>
      <c r="U84" s="19"/>
      <c r="V84" s="1"/>
      <c r="W84" s="13"/>
      <c r="X84" s="13"/>
      <c r="Y84" s="13"/>
      <c r="Z84" s="13"/>
      <c r="AA84" s="13"/>
      <c r="AB84" s="13"/>
      <c r="AC84" s="13"/>
      <c r="AD84" s="13"/>
      <c r="AE84" s="20"/>
      <c r="AF84" s="20"/>
      <c r="AG84" s="20"/>
    </row>
    <row r="85" spans="1:33" ht="15.75" customHeight="1" x14ac:dyDescent="0.2">
      <c r="A85" s="13"/>
      <c r="B85" s="13"/>
      <c r="C85" s="24"/>
      <c r="D85" s="15"/>
      <c r="E85" s="15"/>
      <c r="F85" s="14"/>
      <c r="G85" s="14"/>
      <c r="H85" s="14"/>
      <c r="I85" s="15"/>
      <c r="J85" s="15"/>
      <c r="K85" s="15"/>
      <c r="L85" s="15"/>
      <c r="M85" s="16"/>
      <c r="N85" s="15"/>
      <c r="O85" s="15"/>
      <c r="P85" s="15"/>
      <c r="Q85" s="15"/>
      <c r="R85" s="15"/>
      <c r="S85" s="18"/>
      <c r="T85" s="13"/>
      <c r="U85" s="19"/>
      <c r="V85" s="1"/>
      <c r="W85" s="13"/>
      <c r="X85" s="13"/>
      <c r="Y85" s="13"/>
      <c r="Z85" s="13"/>
      <c r="AA85" s="13"/>
      <c r="AB85" s="13"/>
      <c r="AC85" s="13"/>
      <c r="AD85" s="13"/>
      <c r="AE85" s="20"/>
      <c r="AF85" s="20"/>
      <c r="AG85" s="20"/>
    </row>
    <row r="86" spans="1:33" ht="15.75" customHeight="1" x14ac:dyDescent="0.2">
      <c r="A86" s="13"/>
      <c r="B86" s="13"/>
      <c r="C86" s="24"/>
      <c r="D86" s="15"/>
      <c r="E86" s="15"/>
      <c r="F86" s="14"/>
      <c r="G86" s="14"/>
      <c r="H86" s="14"/>
      <c r="I86" s="15"/>
      <c r="J86" s="15"/>
      <c r="K86" s="15"/>
      <c r="L86" s="15"/>
      <c r="M86" s="16"/>
      <c r="N86" s="15"/>
      <c r="O86" s="15"/>
      <c r="P86" s="15"/>
      <c r="Q86" s="15"/>
      <c r="R86" s="15"/>
      <c r="S86" s="18"/>
      <c r="T86" s="13"/>
      <c r="U86" s="19"/>
      <c r="V86" s="1"/>
      <c r="W86" s="13"/>
      <c r="X86" s="13"/>
      <c r="Y86" s="13"/>
      <c r="Z86" s="13"/>
      <c r="AA86" s="13"/>
      <c r="AB86" s="13"/>
      <c r="AC86" s="13"/>
      <c r="AD86" s="13"/>
      <c r="AE86" s="20"/>
      <c r="AF86" s="20"/>
      <c r="AG86" s="20"/>
    </row>
    <row r="87" spans="1:33" ht="15.75" customHeight="1" x14ac:dyDescent="0.2">
      <c r="A87" s="13"/>
      <c r="B87" s="13"/>
      <c r="C87" s="24"/>
      <c r="D87" s="15"/>
      <c r="E87" s="15"/>
      <c r="F87" s="14"/>
      <c r="G87" s="14"/>
      <c r="H87" s="14"/>
      <c r="I87" s="15"/>
      <c r="J87" s="15"/>
      <c r="K87" s="15"/>
      <c r="L87" s="15"/>
      <c r="M87" s="16"/>
      <c r="N87" s="15"/>
      <c r="O87" s="15"/>
      <c r="P87" s="15"/>
      <c r="Q87" s="15"/>
      <c r="R87" s="15"/>
      <c r="S87" s="18"/>
      <c r="T87" s="13"/>
      <c r="U87" s="19"/>
      <c r="V87" s="1"/>
      <c r="W87" s="13"/>
      <c r="X87" s="13"/>
      <c r="Y87" s="13"/>
      <c r="Z87" s="13"/>
      <c r="AA87" s="13"/>
      <c r="AB87" s="13"/>
      <c r="AC87" s="13"/>
      <c r="AD87" s="13"/>
      <c r="AE87" s="20"/>
      <c r="AF87" s="20"/>
      <c r="AG87" s="20"/>
    </row>
    <row r="88" spans="1:33" ht="15.75" customHeight="1" x14ac:dyDescent="0.2">
      <c r="A88" s="13"/>
      <c r="B88" s="13"/>
      <c r="C88" s="24"/>
      <c r="D88" s="15"/>
      <c r="E88" s="15"/>
      <c r="F88" s="14"/>
      <c r="G88" s="14"/>
      <c r="H88" s="14"/>
      <c r="I88" s="15"/>
      <c r="J88" s="15"/>
      <c r="K88" s="15"/>
      <c r="L88" s="15"/>
      <c r="M88" s="16"/>
      <c r="N88" s="15"/>
      <c r="O88" s="15"/>
      <c r="P88" s="15"/>
      <c r="Q88" s="15"/>
      <c r="R88" s="15"/>
      <c r="S88" s="18"/>
      <c r="T88" s="13"/>
      <c r="U88" s="19"/>
      <c r="V88" s="1"/>
      <c r="W88" s="13"/>
      <c r="X88" s="13"/>
      <c r="Y88" s="13"/>
      <c r="Z88" s="13"/>
      <c r="AA88" s="13"/>
      <c r="AB88" s="13"/>
      <c r="AC88" s="13"/>
      <c r="AD88" s="13"/>
      <c r="AE88" s="20"/>
      <c r="AF88" s="20"/>
      <c r="AG88" s="20"/>
    </row>
    <row r="89" spans="1:33" ht="15.75" customHeight="1" x14ac:dyDescent="0.2">
      <c r="A89" s="13"/>
      <c r="B89" s="13"/>
      <c r="C89" s="24"/>
      <c r="D89" s="15"/>
      <c r="E89" s="15"/>
      <c r="F89" s="14"/>
      <c r="G89" s="14"/>
      <c r="H89" s="14"/>
      <c r="I89" s="15"/>
      <c r="J89" s="15"/>
      <c r="K89" s="15"/>
      <c r="L89" s="15"/>
      <c r="M89" s="16"/>
      <c r="N89" s="15"/>
      <c r="O89" s="15"/>
      <c r="P89" s="15"/>
      <c r="Q89" s="15"/>
      <c r="R89" s="15"/>
      <c r="S89" s="18"/>
      <c r="T89" s="13"/>
      <c r="U89" s="19"/>
      <c r="V89" s="1"/>
      <c r="W89" s="13"/>
      <c r="X89" s="13"/>
      <c r="Y89" s="13"/>
      <c r="Z89" s="13"/>
      <c r="AA89" s="13"/>
      <c r="AB89" s="13"/>
      <c r="AC89" s="13"/>
      <c r="AD89" s="13"/>
      <c r="AE89" s="20"/>
      <c r="AF89" s="20"/>
      <c r="AG89" s="20"/>
    </row>
    <row r="90" spans="1:33" ht="15.75" customHeight="1" x14ac:dyDescent="0.2">
      <c r="A90" s="13"/>
      <c r="B90" s="13"/>
      <c r="C90" s="24"/>
      <c r="D90" s="15"/>
      <c r="E90" s="15"/>
      <c r="F90" s="14"/>
      <c r="G90" s="14"/>
      <c r="H90" s="14"/>
      <c r="I90" s="15"/>
      <c r="J90" s="15"/>
      <c r="K90" s="15"/>
      <c r="L90" s="15"/>
      <c r="M90" s="16"/>
      <c r="N90" s="15"/>
      <c r="O90" s="15"/>
      <c r="P90" s="15"/>
      <c r="Q90" s="15"/>
      <c r="R90" s="15"/>
      <c r="S90" s="18"/>
      <c r="T90" s="13"/>
      <c r="U90" s="19"/>
      <c r="V90" s="1"/>
      <c r="W90" s="13"/>
      <c r="X90" s="13"/>
      <c r="Y90" s="13"/>
      <c r="Z90" s="13"/>
      <c r="AA90" s="13"/>
      <c r="AB90" s="13"/>
      <c r="AC90" s="13"/>
      <c r="AD90" s="13"/>
      <c r="AE90" s="20"/>
      <c r="AF90" s="20"/>
      <c r="AG90" s="20"/>
    </row>
    <row r="91" spans="1:33" ht="15.75" customHeight="1" x14ac:dyDescent="0.2">
      <c r="A91" s="13"/>
      <c r="B91" s="13"/>
      <c r="C91" s="24"/>
      <c r="D91" s="15"/>
      <c r="E91" s="15"/>
      <c r="F91" s="14"/>
      <c r="G91" s="14"/>
      <c r="H91" s="14"/>
      <c r="I91" s="15"/>
      <c r="J91" s="15"/>
      <c r="K91" s="15"/>
      <c r="L91" s="15"/>
      <c r="M91" s="16"/>
      <c r="N91" s="15"/>
      <c r="O91" s="15"/>
      <c r="P91" s="15"/>
      <c r="Q91" s="15"/>
      <c r="R91" s="15"/>
      <c r="S91" s="18"/>
      <c r="T91" s="13"/>
      <c r="U91" s="19"/>
      <c r="V91" s="1"/>
      <c r="W91" s="13"/>
      <c r="X91" s="13"/>
      <c r="Y91" s="13"/>
      <c r="Z91" s="13"/>
      <c r="AA91" s="13"/>
      <c r="AB91" s="13"/>
      <c r="AC91" s="13"/>
      <c r="AD91" s="13"/>
      <c r="AE91" s="20"/>
      <c r="AF91" s="20"/>
      <c r="AG91" s="20"/>
    </row>
    <row r="92" spans="1:33" ht="15.75" customHeight="1" x14ac:dyDescent="0.2">
      <c r="A92" s="13"/>
      <c r="B92" s="13"/>
      <c r="C92" s="24"/>
      <c r="D92" s="15"/>
      <c r="E92" s="15"/>
      <c r="F92" s="14"/>
      <c r="G92" s="14"/>
      <c r="H92" s="14"/>
      <c r="I92" s="15"/>
      <c r="J92" s="15"/>
      <c r="K92" s="15"/>
      <c r="L92" s="15"/>
      <c r="M92" s="16"/>
      <c r="N92" s="15"/>
      <c r="O92" s="15"/>
      <c r="P92" s="15"/>
      <c r="Q92" s="15"/>
      <c r="R92" s="15"/>
      <c r="S92" s="18"/>
      <c r="T92" s="13"/>
      <c r="U92" s="19"/>
      <c r="V92" s="1"/>
      <c r="W92" s="13"/>
      <c r="X92" s="13"/>
      <c r="Y92" s="13"/>
      <c r="Z92" s="13"/>
      <c r="AA92" s="13"/>
      <c r="AB92" s="13"/>
      <c r="AC92" s="13"/>
      <c r="AD92" s="13"/>
      <c r="AE92" s="20"/>
      <c r="AF92" s="20"/>
      <c r="AG92" s="20"/>
    </row>
    <row r="93" spans="1:33" ht="15.75" customHeight="1" x14ac:dyDescent="0.2">
      <c r="A93" s="13"/>
      <c r="B93" s="13"/>
      <c r="C93" s="24"/>
      <c r="D93" s="15"/>
      <c r="E93" s="15"/>
      <c r="F93" s="14"/>
      <c r="G93" s="14"/>
      <c r="H93" s="14"/>
      <c r="I93" s="15"/>
      <c r="J93" s="15"/>
      <c r="K93" s="15"/>
      <c r="L93" s="15"/>
      <c r="M93" s="16"/>
      <c r="N93" s="15"/>
      <c r="O93" s="15"/>
      <c r="P93" s="15"/>
      <c r="Q93" s="15"/>
      <c r="R93" s="15"/>
      <c r="S93" s="18"/>
      <c r="T93" s="13"/>
      <c r="U93" s="19"/>
      <c r="V93" s="1"/>
      <c r="W93" s="13"/>
      <c r="X93" s="13"/>
      <c r="Y93" s="13"/>
      <c r="Z93" s="13"/>
      <c r="AA93" s="13"/>
      <c r="AB93" s="13"/>
      <c r="AC93" s="13"/>
      <c r="AD93" s="13"/>
      <c r="AE93" s="20"/>
      <c r="AF93" s="20"/>
      <c r="AG93" s="20"/>
    </row>
    <row r="94" spans="1:33" ht="15.75" customHeight="1" x14ac:dyDescent="0.2">
      <c r="A94" s="13"/>
      <c r="B94" s="13"/>
      <c r="C94" s="24"/>
      <c r="D94" s="15"/>
      <c r="E94" s="15"/>
      <c r="F94" s="14"/>
      <c r="G94" s="14"/>
      <c r="H94" s="14"/>
      <c r="I94" s="15"/>
      <c r="J94" s="15"/>
      <c r="K94" s="15"/>
      <c r="L94" s="15"/>
      <c r="M94" s="16"/>
      <c r="N94" s="15"/>
      <c r="O94" s="15"/>
      <c r="P94" s="15"/>
      <c r="Q94" s="15"/>
      <c r="R94" s="15"/>
      <c r="S94" s="18"/>
      <c r="T94" s="13"/>
      <c r="U94" s="19"/>
      <c r="V94" s="1"/>
      <c r="W94" s="13"/>
      <c r="X94" s="13"/>
      <c r="Y94" s="13"/>
      <c r="Z94" s="13"/>
      <c r="AA94" s="13"/>
      <c r="AB94" s="13"/>
      <c r="AC94" s="13"/>
      <c r="AD94" s="13"/>
      <c r="AE94" s="20"/>
      <c r="AF94" s="20"/>
      <c r="AG94" s="20"/>
    </row>
    <row r="95" spans="1:33" ht="15.75" customHeight="1" x14ac:dyDescent="0.2">
      <c r="A95" s="13"/>
      <c r="B95" s="13"/>
      <c r="C95" s="15"/>
      <c r="D95" s="15"/>
      <c r="E95" s="15"/>
      <c r="F95" s="14"/>
      <c r="G95" s="14"/>
      <c r="H95" s="15"/>
      <c r="I95" s="15"/>
      <c r="J95" s="15"/>
      <c r="K95" s="15"/>
      <c r="L95" s="15"/>
      <c r="M95" s="15"/>
      <c r="N95" s="15"/>
      <c r="O95" s="15"/>
      <c r="P95" s="15"/>
      <c r="Q95" s="22"/>
      <c r="R95" s="22"/>
      <c r="S95" s="18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20"/>
    </row>
    <row r="96" spans="1:33" ht="15.75" customHeight="1" x14ac:dyDescent="0.2">
      <c r="A96" s="13"/>
      <c r="B96" s="13"/>
      <c r="C96" s="15"/>
      <c r="D96" s="15"/>
      <c r="E96" s="15"/>
      <c r="F96" s="14"/>
      <c r="G96" s="14"/>
      <c r="H96" s="15"/>
      <c r="I96" s="15"/>
      <c r="J96" s="15"/>
      <c r="K96" s="15"/>
      <c r="L96" s="15"/>
      <c r="M96" s="15"/>
      <c r="N96" s="15"/>
      <c r="O96" s="15"/>
      <c r="P96" s="15"/>
      <c r="Q96" s="22"/>
      <c r="R96" s="22"/>
      <c r="S96" s="18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20"/>
    </row>
    <row r="97" spans="1:33" ht="15.75" customHeight="1" x14ac:dyDescent="0.2">
      <c r="A97" s="13"/>
      <c r="B97" s="13"/>
      <c r="C97" s="15"/>
      <c r="D97" s="15"/>
      <c r="E97" s="15"/>
      <c r="F97" s="14"/>
      <c r="G97" s="14"/>
      <c r="H97" s="15"/>
      <c r="I97" s="15"/>
      <c r="J97" s="15"/>
      <c r="K97" s="15"/>
      <c r="L97" s="15"/>
      <c r="M97" s="15"/>
      <c r="N97" s="15"/>
      <c r="O97" s="15"/>
      <c r="P97" s="15"/>
      <c r="Q97" s="22"/>
      <c r="R97" s="22"/>
      <c r="S97" s="18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20"/>
    </row>
    <row r="98" spans="1:33" ht="15.75" customHeight="1" x14ac:dyDescent="0.2">
      <c r="A98" s="13"/>
      <c r="B98" s="13"/>
      <c r="C98" s="15"/>
      <c r="D98" s="15"/>
      <c r="E98" s="15"/>
      <c r="F98" s="14"/>
      <c r="G98" s="14"/>
      <c r="H98" s="15"/>
      <c r="I98" s="15"/>
      <c r="J98" s="15"/>
      <c r="K98" s="15"/>
      <c r="L98" s="15"/>
      <c r="M98" s="15"/>
      <c r="N98" s="15"/>
      <c r="O98" s="15"/>
      <c r="P98" s="15"/>
      <c r="Q98" s="22"/>
      <c r="R98" s="22"/>
      <c r="S98" s="18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20"/>
    </row>
    <row r="99" spans="1:33" ht="15.75" customHeight="1" x14ac:dyDescent="0.2">
      <c r="A99" s="13"/>
      <c r="B99" s="13"/>
      <c r="C99" s="15"/>
      <c r="D99" s="15"/>
      <c r="E99" s="15"/>
      <c r="F99" s="14"/>
      <c r="G99" s="14"/>
      <c r="H99" s="15"/>
      <c r="I99" s="15"/>
      <c r="J99" s="15"/>
      <c r="K99" s="15"/>
      <c r="L99" s="15"/>
      <c r="M99" s="15"/>
      <c r="N99" s="15"/>
      <c r="O99" s="15"/>
      <c r="P99" s="15"/>
      <c r="Q99" s="22"/>
      <c r="R99" s="22"/>
      <c r="S99" s="18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20"/>
    </row>
    <row r="100" spans="1:33" ht="15.75" customHeight="1" x14ac:dyDescent="0.2">
      <c r="A100" s="13"/>
      <c r="B100" s="13"/>
      <c r="C100" s="15"/>
      <c r="D100" s="15"/>
      <c r="E100" s="15"/>
      <c r="F100" s="14"/>
      <c r="G100" s="14"/>
      <c r="H100" s="15"/>
      <c r="I100" s="15"/>
      <c r="J100" s="15"/>
      <c r="K100" s="15"/>
      <c r="L100" s="15"/>
      <c r="M100" s="15"/>
      <c r="N100" s="15"/>
      <c r="O100" s="15"/>
      <c r="P100" s="15"/>
      <c r="Q100" s="22"/>
      <c r="R100" s="22"/>
      <c r="S100" s="18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20"/>
    </row>
    <row r="101" spans="1:33" ht="15.75" customHeight="1" x14ac:dyDescent="0.2">
      <c r="A101" s="13"/>
      <c r="B101" s="13"/>
      <c r="C101" s="15"/>
      <c r="D101" s="15"/>
      <c r="E101" s="15"/>
      <c r="F101" s="14"/>
      <c r="G101" s="14"/>
      <c r="H101" s="15"/>
      <c r="I101" s="15"/>
      <c r="J101" s="15"/>
      <c r="K101" s="15"/>
      <c r="L101" s="15"/>
      <c r="M101" s="15"/>
      <c r="N101" s="15"/>
      <c r="O101" s="15"/>
      <c r="P101" s="15"/>
      <c r="Q101" s="22"/>
      <c r="R101" s="22"/>
      <c r="S101" s="18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20"/>
    </row>
    <row r="102" spans="1:33" ht="15.75" customHeight="1" x14ac:dyDescent="0.2">
      <c r="A102" s="13"/>
      <c r="B102" s="13"/>
      <c r="C102" s="15"/>
      <c r="D102" s="15"/>
      <c r="E102" s="15"/>
      <c r="F102" s="14"/>
      <c r="G102" s="14"/>
      <c r="H102" s="15"/>
      <c r="I102" s="15"/>
      <c r="J102" s="15"/>
      <c r="K102" s="15"/>
      <c r="L102" s="15"/>
      <c r="M102" s="15"/>
      <c r="N102" s="15"/>
      <c r="O102" s="15"/>
      <c r="P102" s="15"/>
      <c r="Q102" s="22"/>
      <c r="R102" s="22"/>
      <c r="S102" s="18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20"/>
    </row>
    <row r="103" spans="1:33" ht="15.75" customHeight="1" x14ac:dyDescent="0.2">
      <c r="A103" s="13"/>
      <c r="B103" s="13"/>
      <c r="C103" s="15"/>
      <c r="D103" s="15"/>
      <c r="E103" s="15"/>
      <c r="F103" s="14"/>
      <c r="G103" s="14"/>
      <c r="H103" s="15"/>
      <c r="I103" s="15"/>
      <c r="J103" s="15"/>
      <c r="K103" s="15"/>
      <c r="L103" s="15"/>
      <c r="M103" s="15"/>
      <c r="N103" s="15"/>
      <c r="O103" s="15"/>
      <c r="P103" s="15"/>
      <c r="Q103" s="22"/>
      <c r="R103" s="22"/>
      <c r="S103" s="18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20"/>
    </row>
    <row r="104" spans="1:33" ht="15.75" customHeight="1" x14ac:dyDescent="0.2">
      <c r="A104" s="13"/>
      <c r="B104" s="13"/>
      <c r="C104" s="15"/>
      <c r="D104" s="15"/>
      <c r="E104" s="15"/>
      <c r="F104" s="14"/>
      <c r="G104" s="14"/>
      <c r="H104" s="15"/>
      <c r="I104" s="15"/>
      <c r="J104" s="15"/>
      <c r="K104" s="15"/>
      <c r="L104" s="15"/>
      <c r="M104" s="15"/>
      <c r="N104" s="15"/>
      <c r="O104" s="15"/>
      <c r="P104" s="15"/>
      <c r="Q104" s="22"/>
      <c r="R104" s="22"/>
      <c r="S104" s="18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20"/>
    </row>
    <row r="105" spans="1:33" ht="15.75" customHeight="1" x14ac:dyDescent="0.2">
      <c r="A105" s="13"/>
      <c r="B105" s="13"/>
      <c r="C105" s="15"/>
      <c r="D105" s="15"/>
      <c r="E105" s="15"/>
      <c r="F105" s="14"/>
      <c r="G105" s="14"/>
      <c r="H105" s="15"/>
      <c r="I105" s="15"/>
      <c r="J105" s="15"/>
      <c r="K105" s="15"/>
      <c r="L105" s="15"/>
      <c r="M105" s="15"/>
      <c r="N105" s="15"/>
      <c r="O105" s="15"/>
      <c r="P105" s="15"/>
      <c r="Q105" s="22"/>
      <c r="R105" s="22"/>
      <c r="S105" s="18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20"/>
    </row>
    <row r="106" spans="1:33" ht="15.75" customHeight="1" x14ac:dyDescent="0.2">
      <c r="A106" s="13"/>
      <c r="B106" s="13"/>
      <c r="C106" s="15"/>
      <c r="D106" s="15"/>
      <c r="E106" s="15"/>
      <c r="F106" s="14"/>
      <c r="G106" s="14"/>
      <c r="H106" s="15"/>
      <c r="I106" s="15"/>
      <c r="J106" s="15"/>
      <c r="K106" s="15"/>
      <c r="L106" s="15"/>
      <c r="M106" s="15"/>
      <c r="N106" s="15"/>
      <c r="O106" s="15"/>
      <c r="P106" s="15"/>
      <c r="Q106" s="22"/>
      <c r="R106" s="22"/>
      <c r="S106" s="18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20"/>
    </row>
    <row r="107" spans="1:33" ht="15.75" customHeight="1" x14ac:dyDescent="0.2">
      <c r="A107" s="13"/>
      <c r="B107" s="13"/>
      <c r="C107" s="15"/>
      <c r="D107" s="15"/>
      <c r="E107" s="15"/>
      <c r="F107" s="14"/>
      <c r="G107" s="14"/>
      <c r="H107" s="15"/>
      <c r="I107" s="15"/>
      <c r="J107" s="15"/>
      <c r="K107" s="15"/>
      <c r="L107" s="15"/>
      <c r="M107" s="15"/>
      <c r="N107" s="15"/>
      <c r="O107" s="15"/>
      <c r="P107" s="15"/>
      <c r="Q107" s="22"/>
      <c r="R107" s="22"/>
      <c r="S107" s="18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20"/>
    </row>
    <row r="108" spans="1:33" ht="15.75" customHeight="1" x14ac:dyDescent="0.2">
      <c r="A108" s="13"/>
      <c r="B108" s="13"/>
      <c r="C108" s="15"/>
      <c r="D108" s="15"/>
      <c r="E108" s="15"/>
      <c r="F108" s="14"/>
      <c r="G108" s="14"/>
      <c r="H108" s="15"/>
      <c r="I108" s="15"/>
      <c r="J108" s="15"/>
      <c r="K108" s="15"/>
      <c r="L108" s="15"/>
      <c r="M108" s="15"/>
      <c r="N108" s="15"/>
      <c r="O108" s="15"/>
      <c r="P108" s="15"/>
      <c r="Q108" s="22"/>
      <c r="R108" s="22"/>
      <c r="S108" s="18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20"/>
    </row>
    <row r="109" spans="1:33" ht="15.75" customHeight="1" x14ac:dyDescent="0.2">
      <c r="A109" s="13"/>
      <c r="B109" s="13"/>
      <c r="C109" s="15"/>
      <c r="D109" s="15"/>
      <c r="E109" s="15"/>
      <c r="F109" s="14"/>
      <c r="G109" s="14"/>
      <c r="H109" s="15"/>
      <c r="I109" s="15"/>
      <c r="J109" s="15"/>
      <c r="K109" s="15"/>
      <c r="L109" s="15"/>
      <c r="M109" s="15"/>
      <c r="N109" s="15"/>
      <c r="O109" s="15"/>
      <c r="P109" s="15"/>
      <c r="Q109" s="22"/>
      <c r="R109" s="22"/>
      <c r="S109" s="18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20"/>
    </row>
    <row r="110" spans="1:33" ht="15.75" customHeight="1" x14ac:dyDescent="0.2">
      <c r="A110" s="13"/>
      <c r="B110" s="13"/>
      <c r="C110" s="15"/>
      <c r="D110" s="15"/>
      <c r="E110" s="15"/>
      <c r="F110" s="14"/>
      <c r="G110" s="14"/>
      <c r="H110" s="15"/>
      <c r="I110" s="15"/>
      <c r="J110" s="15"/>
      <c r="K110" s="15"/>
      <c r="L110" s="15"/>
      <c r="M110" s="15"/>
      <c r="N110" s="15"/>
      <c r="O110" s="15"/>
      <c r="P110" s="15"/>
      <c r="Q110" s="22"/>
      <c r="R110" s="22"/>
      <c r="S110" s="18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20"/>
    </row>
    <row r="111" spans="1:33" ht="15.75" customHeight="1" x14ac:dyDescent="0.2">
      <c r="A111" s="13"/>
      <c r="B111" s="13"/>
      <c r="C111" s="15"/>
      <c r="D111" s="15"/>
      <c r="E111" s="15"/>
      <c r="F111" s="14"/>
      <c r="G111" s="14"/>
      <c r="H111" s="15"/>
      <c r="I111" s="15"/>
      <c r="J111" s="15"/>
      <c r="K111" s="15"/>
      <c r="L111" s="15"/>
      <c r="M111" s="15"/>
      <c r="N111" s="15"/>
      <c r="O111" s="15"/>
      <c r="P111" s="15"/>
      <c r="Q111" s="22"/>
      <c r="R111" s="22"/>
      <c r="S111" s="18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20"/>
    </row>
    <row r="112" spans="1:33" ht="15.75" customHeight="1" x14ac:dyDescent="0.2">
      <c r="A112" s="13"/>
      <c r="B112" s="13"/>
      <c r="C112" s="15"/>
      <c r="D112" s="15"/>
      <c r="E112" s="15"/>
      <c r="F112" s="14"/>
      <c r="G112" s="14"/>
      <c r="H112" s="15"/>
      <c r="I112" s="15"/>
      <c r="J112" s="15"/>
      <c r="K112" s="15"/>
      <c r="L112" s="15"/>
      <c r="M112" s="15"/>
      <c r="N112" s="15"/>
      <c r="O112" s="15"/>
      <c r="P112" s="15"/>
      <c r="Q112" s="22"/>
      <c r="R112" s="22"/>
      <c r="S112" s="18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20"/>
    </row>
    <row r="113" spans="1:33" ht="15.75" customHeight="1" x14ac:dyDescent="0.2">
      <c r="A113" s="13"/>
      <c r="B113" s="13"/>
      <c r="C113" s="15"/>
      <c r="D113" s="15"/>
      <c r="E113" s="15"/>
      <c r="F113" s="14"/>
      <c r="G113" s="14"/>
      <c r="H113" s="15"/>
      <c r="I113" s="15"/>
      <c r="J113" s="15"/>
      <c r="K113" s="15"/>
      <c r="L113" s="15"/>
      <c r="M113" s="15"/>
      <c r="N113" s="15"/>
      <c r="O113" s="15"/>
      <c r="P113" s="15"/>
      <c r="Q113" s="22"/>
      <c r="R113" s="22"/>
      <c r="S113" s="18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20"/>
    </row>
    <row r="114" spans="1:33" ht="15.75" customHeight="1" x14ac:dyDescent="0.2">
      <c r="A114" s="13"/>
      <c r="B114" s="13"/>
      <c r="C114" s="22"/>
      <c r="D114" s="15"/>
      <c r="E114" s="15"/>
      <c r="F114" s="14"/>
      <c r="G114" s="14"/>
      <c r="H114" s="15"/>
      <c r="I114" s="15"/>
      <c r="J114" s="22"/>
      <c r="K114" s="22"/>
      <c r="L114" s="15"/>
      <c r="M114" s="15"/>
      <c r="N114" s="15"/>
      <c r="O114" s="15"/>
      <c r="P114" s="22"/>
      <c r="Q114" s="22"/>
      <c r="R114" s="22"/>
      <c r="S114" s="18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20"/>
    </row>
    <row r="115" spans="1:33" ht="15.75" customHeight="1" x14ac:dyDescent="0.2">
      <c r="A115" s="13"/>
      <c r="B115" s="13"/>
      <c r="C115" s="22"/>
      <c r="D115" s="15"/>
      <c r="E115" s="15"/>
      <c r="F115" s="14"/>
      <c r="G115" s="14"/>
      <c r="H115" s="15"/>
      <c r="I115" s="15"/>
      <c r="J115" s="22"/>
      <c r="K115" s="22"/>
      <c r="L115" s="15"/>
      <c r="M115" s="15"/>
      <c r="N115" s="15"/>
      <c r="O115" s="15"/>
      <c r="P115" s="22"/>
      <c r="Q115" s="22"/>
      <c r="R115" s="22"/>
      <c r="S115" s="18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20"/>
    </row>
    <row r="116" spans="1:33" ht="15.75" customHeight="1" x14ac:dyDescent="0.2">
      <c r="A116" s="13"/>
      <c r="B116" s="13"/>
      <c r="C116" s="22"/>
      <c r="D116" s="15"/>
      <c r="E116" s="15"/>
      <c r="F116" s="14"/>
      <c r="G116" s="14"/>
      <c r="H116" s="15"/>
      <c r="I116" s="15"/>
      <c r="J116" s="22"/>
      <c r="K116" s="22"/>
      <c r="L116" s="15"/>
      <c r="M116" s="15"/>
      <c r="N116" s="15"/>
      <c r="O116" s="15"/>
      <c r="P116" s="22"/>
      <c r="Q116" s="22"/>
      <c r="R116" s="22"/>
      <c r="S116" s="18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20"/>
    </row>
    <row r="117" spans="1:33" ht="15.75" customHeight="1" x14ac:dyDescent="0.2">
      <c r="A117" s="13"/>
      <c r="B117" s="13"/>
      <c r="C117" s="22"/>
      <c r="D117" s="15"/>
      <c r="E117" s="15"/>
      <c r="F117" s="14"/>
      <c r="G117" s="14"/>
      <c r="H117" s="15"/>
      <c r="I117" s="15"/>
      <c r="J117" s="22"/>
      <c r="K117" s="22"/>
      <c r="L117" s="15"/>
      <c r="M117" s="15"/>
      <c r="N117" s="15"/>
      <c r="O117" s="15"/>
      <c r="P117" s="22"/>
      <c r="Q117" s="22"/>
      <c r="R117" s="22"/>
      <c r="S117" s="18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20"/>
    </row>
    <row r="118" spans="1:33" ht="15.75" customHeight="1" x14ac:dyDescent="0.2">
      <c r="A118" s="13"/>
      <c r="B118" s="13"/>
      <c r="C118" s="22"/>
      <c r="D118" s="15"/>
      <c r="E118" s="15"/>
      <c r="F118" s="14"/>
      <c r="G118" s="14"/>
      <c r="H118" s="15"/>
      <c r="I118" s="15"/>
      <c r="J118" s="22"/>
      <c r="K118" s="22"/>
      <c r="L118" s="15"/>
      <c r="M118" s="15"/>
      <c r="N118" s="15"/>
      <c r="O118" s="15"/>
      <c r="P118" s="22"/>
      <c r="Q118" s="22"/>
      <c r="R118" s="22"/>
      <c r="S118" s="18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20"/>
    </row>
    <row r="119" spans="1:33" ht="15.75" customHeight="1" x14ac:dyDescent="0.2">
      <c r="A119" s="13"/>
      <c r="B119" s="13"/>
      <c r="C119" s="22"/>
      <c r="D119" s="15"/>
      <c r="E119" s="15"/>
      <c r="F119" s="14"/>
      <c r="G119" s="14"/>
      <c r="H119" s="15"/>
      <c r="I119" s="15"/>
      <c r="J119" s="22"/>
      <c r="K119" s="22"/>
      <c r="L119" s="15"/>
      <c r="M119" s="15"/>
      <c r="N119" s="15"/>
      <c r="O119" s="15"/>
      <c r="P119" s="22"/>
      <c r="Q119" s="22"/>
      <c r="R119" s="22"/>
      <c r="S119" s="18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20"/>
    </row>
    <row r="120" spans="1:33" ht="15.75" customHeight="1" x14ac:dyDescent="0.2">
      <c r="A120" s="13"/>
      <c r="B120" s="13"/>
      <c r="C120" s="22"/>
      <c r="D120" s="15"/>
      <c r="E120" s="15"/>
      <c r="F120" s="14"/>
      <c r="G120" s="14"/>
      <c r="H120" s="15"/>
      <c r="I120" s="15"/>
      <c r="J120" s="22"/>
      <c r="K120" s="22"/>
      <c r="L120" s="15"/>
      <c r="M120" s="15"/>
      <c r="N120" s="15"/>
      <c r="O120" s="15"/>
      <c r="P120" s="22"/>
      <c r="Q120" s="22"/>
      <c r="R120" s="22"/>
      <c r="S120" s="18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20"/>
    </row>
    <row r="121" spans="1:33" ht="15.75" customHeight="1" x14ac:dyDescent="0.2">
      <c r="A121" s="13"/>
      <c r="B121" s="13"/>
      <c r="C121" s="22"/>
      <c r="D121" s="15"/>
      <c r="E121" s="15"/>
      <c r="F121" s="14"/>
      <c r="G121" s="14"/>
      <c r="H121" s="15"/>
      <c r="I121" s="15"/>
      <c r="J121" s="22"/>
      <c r="K121" s="22"/>
      <c r="L121" s="15"/>
      <c r="M121" s="15"/>
      <c r="N121" s="15"/>
      <c r="O121" s="15"/>
      <c r="P121" s="22"/>
      <c r="Q121" s="22"/>
      <c r="R121" s="22"/>
      <c r="S121" s="18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20"/>
    </row>
    <row r="122" spans="1:33" ht="15.75" customHeight="1" x14ac:dyDescent="0.2">
      <c r="A122" s="13"/>
      <c r="B122" s="13"/>
      <c r="C122" s="22"/>
      <c r="D122" s="15"/>
      <c r="E122" s="15"/>
      <c r="F122" s="14"/>
      <c r="G122" s="14"/>
      <c r="H122" s="15"/>
      <c r="I122" s="15"/>
      <c r="J122" s="22"/>
      <c r="K122" s="22"/>
      <c r="L122" s="15"/>
      <c r="M122" s="15"/>
      <c r="N122" s="15"/>
      <c r="O122" s="15"/>
      <c r="P122" s="22"/>
      <c r="Q122" s="22"/>
      <c r="R122" s="22"/>
      <c r="S122" s="18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20"/>
    </row>
    <row r="123" spans="1:33" ht="15.75" customHeight="1" x14ac:dyDescent="0.2">
      <c r="A123" s="13"/>
      <c r="B123" s="13"/>
      <c r="C123" s="22"/>
      <c r="D123" s="15"/>
      <c r="E123" s="15"/>
      <c r="F123" s="14"/>
      <c r="G123" s="14"/>
      <c r="H123" s="15"/>
      <c r="I123" s="15"/>
      <c r="J123" s="22"/>
      <c r="K123" s="22"/>
      <c r="L123" s="15"/>
      <c r="M123" s="15"/>
      <c r="N123" s="15"/>
      <c r="O123" s="15"/>
      <c r="P123" s="22"/>
      <c r="Q123" s="22"/>
      <c r="R123" s="22"/>
      <c r="S123" s="18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20"/>
    </row>
    <row r="124" spans="1:33" ht="15.75" customHeight="1" x14ac:dyDescent="0.2">
      <c r="A124" s="13"/>
      <c r="B124" s="13"/>
      <c r="C124" s="22"/>
      <c r="D124" s="15"/>
      <c r="E124" s="15"/>
      <c r="F124" s="14"/>
      <c r="G124" s="14"/>
      <c r="H124" s="15"/>
      <c r="I124" s="15"/>
      <c r="J124" s="22"/>
      <c r="K124" s="22"/>
      <c r="L124" s="15"/>
      <c r="M124" s="15"/>
      <c r="N124" s="15"/>
      <c r="O124" s="15"/>
      <c r="P124" s="22"/>
      <c r="Q124" s="22"/>
      <c r="R124" s="22"/>
      <c r="S124" s="18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20"/>
    </row>
    <row r="125" spans="1:33" ht="15.75" customHeight="1" x14ac:dyDescent="0.2">
      <c r="A125" s="13"/>
      <c r="B125" s="13"/>
      <c r="C125" s="22"/>
      <c r="D125" s="15"/>
      <c r="E125" s="15"/>
      <c r="F125" s="14"/>
      <c r="G125" s="14"/>
      <c r="H125" s="15"/>
      <c r="I125" s="15"/>
      <c r="J125" s="22"/>
      <c r="K125" s="22"/>
      <c r="L125" s="15"/>
      <c r="M125" s="15"/>
      <c r="N125" s="15"/>
      <c r="O125" s="15"/>
      <c r="P125" s="22"/>
      <c r="Q125" s="22"/>
      <c r="R125" s="22"/>
      <c r="S125" s="18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20"/>
    </row>
    <row r="126" spans="1:33" ht="15.75" customHeight="1" x14ac:dyDescent="0.2">
      <c r="A126" s="13"/>
      <c r="B126" s="13"/>
      <c r="C126" s="22"/>
      <c r="D126" s="15"/>
      <c r="E126" s="15"/>
      <c r="F126" s="14"/>
      <c r="G126" s="14"/>
      <c r="H126" s="15"/>
      <c r="I126" s="15"/>
      <c r="J126" s="22"/>
      <c r="K126" s="22"/>
      <c r="L126" s="15"/>
      <c r="M126" s="15"/>
      <c r="N126" s="15"/>
      <c r="O126" s="15"/>
      <c r="P126" s="22"/>
      <c r="Q126" s="22"/>
      <c r="R126" s="22"/>
      <c r="S126" s="18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20"/>
    </row>
    <row r="127" spans="1:33" ht="15.75" customHeight="1" x14ac:dyDescent="0.2">
      <c r="A127" s="13"/>
      <c r="B127" s="13"/>
      <c r="C127" s="22"/>
      <c r="D127" s="15"/>
      <c r="E127" s="15"/>
      <c r="F127" s="14"/>
      <c r="G127" s="14"/>
      <c r="H127" s="15"/>
      <c r="I127" s="15"/>
      <c r="J127" s="22"/>
      <c r="K127" s="22"/>
      <c r="L127" s="15"/>
      <c r="M127" s="15"/>
      <c r="N127" s="15"/>
      <c r="O127" s="15"/>
      <c r="P127" s="22"/>
      <c r="Q127" s="22"/>
      <c r="R127" s="22"/>
      <c r="S127" s="18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20"/>
    </row>
    <row r="128" spans="1:33" ht="15.75" customHeight="1" x14ac:dyDescent="0.2">
      <c r="A128" s="13"/>
      <c r="B128" s="13"/>
      <c r="C128" s="22"/>
      <c r="D128" s="15"/>
      <c r="E128" s="15"/>
      <c r="F128" s="14"/>
      <c r="G128" s="14"/>
      <c r="H128" s="15"/>
      <c r="I128" s="15"/>
      <c r="J128" s="22"/>
      <c r="K128" s="22"/>
      <c r="L128" s="15"/>
      <c r="M128" s="15"/>
      <c r="N128" s="15"/>
      <c r="O128" s="15"/>
      <c r="P128" s="22"/>
      <c r="Q128" s="22"/>
      <c r="R128" s="22"/>
      <c r="S128" s="18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20"/>
    </row>
    <row r="129" spans="1:33" ht="15.75" customHeight="1" x14ac:dyDescent="0.2">
      <c r="A129" s="13"/>
      <c r="B129" s="13"/>
      <c r="C129" s="22"/>
      <c r="D129" s="15"/>
      <c r="E129" s="15"/>
      <c r="F129" s="14"/>
      <c r="G129" s="14"/>
      <c r="H129" s="15"/>
      <c r="I129" s="15"/>
      <c r="J129" s="22"/>
      <c r="K129" s="22"/>
      <c r="L129" s="15"/>
      <c r="M129" s="15"/>
      <c r="N129" s="15"/>
      <c r="O129" s="15"/>
      <c r="P129" s="22"/>
      <c r="Q129" s="22"/>
      <c r="R129" s="22"/>
      <c r="S129" s="18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20"/>
    </row>
    <row r="130" spans="1:33" ht="15.75" customHeight="1" x14ac:dyDescent="0.2">
      <c r="A130" s="13"/>
      <c r="B130" s="13"/>
      <c r="C130" s="22"/>
      <c r="D130" s="15"/>
      <c r="E130" s="15"/>
      <c r="F130" s="14"/>
      <c r="G130" s="14"/>
      <c r="H130" s="15"/>
      <c r="I130" s="15"/>
      <c r="J130" s="22"/>
      <c r="K130" s="22"/>
      <c r="L130" s="15"/>
      <c r="M130" s="15"/>
      <c r="N130" s="15"/>
      <c r="O130" s="15"/>
      <c r="P130" s="22"/>
      <c r="Q130" s="22"/>
      <c r="R130" s="22"/>
      <c r="S130" s="18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20"/>
    </row>
    <row r="131" spans="1:33" ht="15.75" customHeight="1" x14ac:dyDescent="0.2">
      <c r="A131" s="13"/>
      <c r="B131" s="13"/>
      <c r="C131" s="22"/>
      <c r="D131" s="15"/>
      <c r="E131" s="15"/>
      <c r="F131" s="14"/>
      <c r="G131" s="14"/>
      <c r="H131" s="15"/>
      <c r="I131" s="15"/>
      <c r="J131" s="22"/>
      <c r="K131" s="22"/>
      <c r="L131" s="15"/>
      <c r="M131" s="15"/>
      <c r="N131" s="15"/>
      <c r="O131" s="15"/>
      <c r="P131" s="22"/>
      <c r="Q131" s="22"/>
      <c r="R131" s="22"/>
      <c r="S131" s="18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20"/>
    </row>
    <row r="132" spans="1:33" ht="15.75" customHeight="1" x14ac:dyDescent="0.2">
      <c r="A132" s="13"/>
      <c r="B132" s="13"/>
      <c r="C132" s="22"/>
      <c r="D132" s="15"/>
      <c r="E132" s="15"/>
      <c r="F132" s="14"/>
      <c r="G132" s="14"/>
      <c r="H132" s="15"/>
      <c r="I132" s="15"/>
      <c r="J132" s="22"/>
      <c r="K132" s="22"/>
      <c r="L132" s="15"/>
      <c r="M132" s="15"/>
      <c r="N132" s="15"/>
      <c r="O132" s="15"/>
      <c r="P132" s="22"/>
      <c r="Q132" s="22"/>
      <c r="R132" s="22"/>
      <c r="S132" s="18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20"/>
    </row>
    <row r="133" spans="1:33" ht="15.75" customHeight="1" x14ac:dyDescent="0.2">
      <c r="A133" s="13"/>
      <c r="B133" s="13"/>
      <c r="C133" s="22"/>
      <c r="D133" s="15"/>
      <c r="E133" s="15"/>
      <c r="F133" s="14"/>
      <c r="G133" s="14"/>
      <c r="H133" s="15"/>
      <c r="I133" s="15"/>
      <c r="J133" s="22"/>
      <c r="K133" s="22"/>
      <c r="L133" s="15"/>
      <c r="M133" s="15"/>
      <c r="N133" s="15"/>
      <c r="O133" s="15"/>
      <c r="P133" s="22"/>
      <c r="Q133" s="22"/>
      <c r="R133" s="22"/>
      <c r="S133" s="18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20"/>
    </row>
    <row r="134" spans="1:33" ht="15.75" customHeight="1" x14ac:dyDescent="0.2">
      <c r="A134" s="13"/>
      <c r="B134" s="13"/>
      <c r="C134" s="22"/>
      <c r="D134" s="15"/>
      <c r="E134" s="15"/>
      <c r="F134" s="14"/>
      <c r="G134" s="14"/>
      <c r="H134" s="15"/>
      <c r="I134" s="15"/>
      <c r="J134" s="22"/>
      <c r="K134" s="22"/>
      <c r="L134" s="15"/>
      <c r="M134" s="15"/>
      <c r="N134" s="15"/>
      <c r="O134" s="15"/>
      <c r="P134" s="22"/>
      <c r="Q134" s="22"/>
      <c r="R134" s="22"/>
      <c r="S134" s="18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20"/>
    </row>
    <row r="135" spans="1:33" ht="15.75" customHeight="1" x14ac:dyDescent="0.2">
      <c r="A135" s="13"/>
      <c r="B135" s="13"/>
      <c r="C135" s="22"/>
      <c r="D135" s="15"/>
      <c r="E135" s="15"/>
      <c r="F135" s="14"/>
      <c r="G135" s="14"/>
      <c r="H135" s="15"/>
      <c r="I135" s="15"/>
      <c r="J135" s="22"/>
      <c r="K135" s="22"/>
      <c r="L135" s="15"/>
      <c r="M135" s="15"/>
      <c r="N135" s="15"/>
      <c r="O135" s="15"/>
      <c r="P135" s="22"/>
      <c r="Q135" s="22"/>
      <c r="R135" s="22"/>
      <c r="S135" s="18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20"/>
    </row>
    <row r="136" spans="1:33" ht="15.75" customHeight="1" x14ac:dyDescent="0.2">
      <c r="A136" s="13"/>
      <c r="B136" s="13"/>
      <c r="C136" s="22"/>
      <c r="D136" s="15"/>
      <c r="E136" s="15"/>
      <c r="F136" s="14"/>
      <c r="G136" s="14"/>
      <c r="H136" s="15"/>
      <c r="I136" s="15"/>
      <c r="J136" s="22"/>
      <c r="K136" s="22"/>
      <c r="L136" s="15"/>
      <c r="M136" s="15"/>
      <c r="N136" s="15"/>
      <c r="O136" s="15"/>
      <c r="P136" s="22"/>
      <c r="Q136" s="22"/>
      <c r="R136" s="22"/>
      <c r="S136" s="18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20"/>
    </row>
    <row r="137" spans="1:33" ht="15.75" customHeight="1" x14ac:dyDescent="0.2">
      <c r="A137" s="13"/>
      <c r="B137" s="13"/>
      <c r="C137" s="22"/>
      <c r="D137" s="15"/>
      <c r="E137" s="15"/>
      <c r="F137" s="14"/>
      <c r="G137" s="14"/>
      <c r="H137" s="15"/>
      <c r="I137" s="15"/>
      <c r="J137" s="22"/>
      <c r="K137" s="22"/>
      <c r="L137" s="15"/>
      <c r="M137" s="15"/>
      <c r="N137" s="15"/>
      <c r="O137" s="15"/>
      <c r="P137" s="22"/>
      <c r="Q137" s="22"/>
      <c r="R137" s="22"/>
      <c r="S137" s="18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20"/>
    </row>
    <row r="138" spans="1:33" ht="15.75" customHeight="1" x14ac:dyDescent="0.2">
      <c r="A138" s="13"/>
      <c r="B138" s="13"/>
      <c r="C138" s="22"/>
      <c r="D138" s="15"/>
      <c r="E138" s="15"/>
      <c r="F138" s="14"/>
      <c r="G138" s="14"/>
      <c r="H138" s="15"/>
      <c r="I138" s="15"/>
      <c r="J138" s="22"/>
      <c r="K138" s="22"/>
      <c r="L138" s="15"/>
      <c r="M138" s="15"/>
      <c r="N138" s="15"/>
      <c r="O138" s="15"/>
      <c r="P138" s="22"/>
      <c r="Q138" s="22"/>
      <c r="R138" s="22"/>
      <c r="S138" s="18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20"/>
    </row>
    <row r="139" spans="1:33" ht="15.75" customHeight="1" x14ac:dyDescent="0.2">
      <c r="A139" s="13"/>
      <c r="B139" s="13"/>
      <c r="C139" s="22"/>
      <c r="D139" s="15"/>
      <c r="E139" s="15"/>
      <c r="F139" s="14"/>
      <c r="G139" s="14"/>
      <c r="H139" s="15"/>
      <c r="I139" s="15"/>
      <c r="J139" s="22"/>
      <c r="K139" s="22"/>
      <c r="L139" s="15"/>
      <c r="M139" s="15"/>
      <c r="N139" s="15"/>
      <c r="O139" s="15"/>
      <c r="P139" s="22"/>
      <c r="Q139" s="22"/>
      <c r="R139" s="22"/>
      <c r="S139" s="18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20"/>
    </row>
    <row r="140" spans="1:33" ht="15.75" customHeight="1" x14ac:dyDescent="0.2">
      <c r="A140" s="13"/>
      <c r="B140" s="13"/>
      <c r="C140" s="22"/>
      <c r="D140" s="15"/>
      <c r="E140" s="15"/>
      <c r="F140" s="14"/>
      <c r="G140" s="14"/>
      <c r="H140" s="15"/>
      <c r="I140" s="15"/>
      <c r="J140" s="22"/>
      <c r="K140" s="22"/>
      <c r="L140" s="15"/>
      <c r="M140" s="15"/>
      <c r="N140" s="15"/>
      <c r="O140" s="15"/>
      <c r="P140" s="22"/>
      <c r="Q140" s="22"/>
      <c r="R140" s="22"/>
      <c r="S140" s="18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20"/>
    </row>
    <row r="141" spans="1:33" ht="15.75" customHeight="1" x14ac:dyDescent="0.2">
      <c r="A141" s="13"/>
      <c r="B141" s="13"/>
      <c r="C141" s="22"/>
      <c r="D141" s="15"/>
      <c r="E141" s="15"/>
      <c r="F141" s="14"/>
      <c r="G141" s="14"/>
      <c r="H141" s="15"/>
      <c r="I141" s="15"/>
      <c r="J141" s="22"/>
      <c r="K141" s="22"/>
      <c r="L141" s="15"/>
      <c r="M141" s="15"/>
      <c r="N141" s="15"/>
      <c r="O141" s="15"/>
      <c r="P141" s="22"/>
      <c r="Q141" s="22"/>
      <c r="R141" s="22"/>
      <c r="S141" s="18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20"/>
    </row>
    <row r="142" spans="1:33" ht="15.75" customHeight="1" x14ac:dyDescent="0.2">
      <c r="A142" s="13"/>
      <c r="B142" s="13"/>
      <c r="C142" s="22"/>
      <c r="D142" s="15"/>
      <c r="E142" s="15"/>
      <c r="F142" s="14"/>
      <c r="G142" s="14"/>
      <c r="H142" s="15"/>
      <c r="I142" s="15"/>
      <c r="J142" s="22"/>
      <c r="K142" s="22"/>
      <c r="L142" s="15"/>
      <c r="M142" s="15"/>
      <c r="N142" s="15"/>
      <c r="O142" s="15"/>
      <c r="P142" s="22"/>
      <c r="Q142" s="22"/>
      <c r="R142" s="22"/>
      <c r="S142" s="18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20"/>
    </row>
    <row r="143" spans="1:33" ht="15.75" customHeight="1" x14ac:dyDescent="0.2">
      <c r="A143" s="13"/>
      <c r="B143" s="13"/>
      <c r="C143" s="22"/>
      <c r="D143" s="15"/>
      <c r="E143" s="15"/>
      <c r="F143" s="14"/>
      <c r="G143" s="14"/>
      <c r="H143" s="15"/>
      <c r="I143" s="15"/>
      <c r="J143" s="22"/>
      <c r="K143" s="22"/>
      <c r="L143" s="15"/>
      <c r="M143" s="15"/>
      <c r="N143" s="15"/>
      <c r="O143" s="15"/>
      <c r="P143" s="22"/>
      <c r="Q143" s="22"/>
      <c r="R143" s="22"/>
      <c r="S143" s="18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20"/>
    </row>
    <row r="144" spans="1:33" ht="15.75" customHeight="1" x14ac:dyDescent="0.2">
      <c r="A144" s="13"/>
      <c r="B144" s="13"/>
      <c r="C144" s="22"/>
      <c r="D144" s="15"/>
      <c r="E144" s="15"/>
      <c r="F144" s="14"/>
      <c r="G144" s="14"/>
      <c r="H144" s="15"/>
      <c r="I144" s="15"/>
      <c r="J144" s="22"/>
      <c r="K144" s="22"/>
      <c r="L144" s="15"/>
      <c r="M144" s="15"/>
      <c r="N144" s="15"/>
      <c r="O144" s="15"/>
      <c r="P144" s="22"/>
      <c r="Q144" s="22"/>
      <c r="R144" s="22"/>
      <c r="S144" s="18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20"/>
    </row>
    <row r="145" spans="1:33" ht="15.75" customHeight="1" x14ac:dyDescent="0.2">
      <c r="A145" s="13"/>
      <c r="B145" s="13"/>
      <c r="C145" s="22"/>
      <c r="D145" s="15"/>
      <c r="E145" s="15"/>
      <c r="F145" s="14"/>
      <c r="G145" s="14"/>
      <c r="H145" s="15"/>
      <c r="I145" s="15"/>
      <c r="J145" s="22"/>
      <c r="K145" s="22"/>
      <c r="L145" s="15"/>
      <c r="M145" s="15"/>
      <c r="N145" s="15"/>
      <c r="O145" s="15"/>
      <c r="P145" s="22"/>
      <c r="Q145" s="22"/>
      <c r="R145" s="22"/>
      <c r="S145" s="18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20"/>
    </row>
    <row r="146" spans="1:33" ht="15.75" customHeight="1" x14ac:dyDescent="0.2">
      <c r="A146" s="13"/>
      <c r="B146" s="13"/>
      <c r="C146" s="22"/>
      <c r="D146" s="15"/>
      <c r="E146" s="15"/>
      <c r="F146" s="14"/>
      <c r="G146" s="14"/>
      <c r="H146" s="15"/>
      <c r="I146" s="15"/>
      <c r="J146" s="22"/>
      <c r="K146" s="22"/>
      <c r="L146" s="15"/>
      <c r="M146" s="15"/>
      <c r="N146" s="15"/>
      <c r="O146" s="15"/>
      <c r="P146" s="22"/>
      <c r="Q146" s="22"/>
      <c r="R146" s="22"/>
      <c r="S146" s="18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20"/>
    </row>
    <row r="147" spans="1:33" ht="15.75" customHeight="1" x14ac:dyDescent="0.2">
      <c r="A147" s="13"/>
      <c r="B147" s="13"/>
      <c r="C147" s="22"/>
      <c r="D147" s="15"/>
      <c r="E147" s="15"/>
      <c r="F147" s="14"/>
      <c r="G147" s="14"/>
      <c r="H147" s="15"/>
      <c r="I147" s="15"/>
      <c r="J147" s="22"/>
      <c r="K147" s="22"/>
      <c r="L147" s="15"/>
      <c r="M147" s="15"/>
      <c r="N147" s="15"/>
      <c r="O147" s="15"/>
      <c r="P147" s="22"/>
      <c r="Q147" s="22"/>
      <c r="R147" s="22"/>
      <c r="S147" s="18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20"/>
    </row>
    <row r="148" spans="1:33" ht="15.75" customHeight="1" x14ac:dyDescent="0.2">
      <c r="A148" s="13"/>
      <c r="B148" s="13"/>
      <c r="C148" s="22"/>
      <c r="D148" s="15"/>
      <c r="E148" s="15"/>
      <c r="F148" s="14"/>
      <c r="G148" s="14"/>
      <c r="H148" s="15"/>
      <c r="I148" s="15"/>
      <c r="J148" s="22"/>
      <c r="K148" s="22"/>
      <c r="L148" s="15"/>
      <c r="M148" s="15"/>
      <c r="N148" s="15"/>
      <c r="O148" s="15"/>
      <c r="P148" s="22"/>
      <c r="Q148" s="22"/>
      <c r="R148" s="22"/>
      <c r="S148" s="18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20"/>
    </row>
    <row r="149" spans="1:33" ht="15.75" customHeight="1" x14ac:dyDescent="0.2">
      <c r="A149" s="13"/>
      <c r="B149" s="13"/>
      <c r="C149" s="22"/>
      <c r="D149" s="15"/>
      <c r="E149" s="15"/>
      <c r="F149" s="14"/>
      <c r="G149" s="14"/>
      <c r="H149" s="15"/>
      <c r="I149" s="15"/>
      <c r="J149" s="22"/>
      <c r="K149" s="22"/>
      <c r="L149" s="15"/>
      <c r="M149" s="15"/>
      <c r="N149" s="15"/>
      <c r="O149" s="15"/>
      <c r="P149" s="22"/>
      <c r="Q149" s="22"/>
      <c r="R149" s="22"/>
      <c r="S149" s="18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20"/>
    </row>
    <row r="150" spans="1:33" ht="15.75" customHeight="1" x14ac:dyDescent="0.2">
      <c r="A150" s="13"/>
      <c r="B150" s="13"/>
      <c r="C150" s="22"/>
      <c r="D150" s="15"/>
      <c r="E150" s="15"/>
      <c r="F150" s="14"/>
      <c r="G150" s="14"/>
      <c r="H150" s="15"/>
      <c r="I150" s="15"/>
      <c r="J150" s="22"/>
      <c r="K150" s="22"/>
      <c r="L150" s="15"/>
      <c r="M150" s="15"/>
      <c r="N150" s="15"/>
      <c r="O150" s="15"/>
      <c r="P150" s="22"/>
      <c r="Q150" s="22"/>
      <c r="R150" s="22"/>
      <c r="S150" s="18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20"/>
    </row>
    <row r="151" spans="1:33" ht="15.75" customHeight="1" x14ac:dyDescent="0.2">
      <c r="A151" s="13"/>
      <c r="B151" s="13"/>
      <c r="C151" s="22"/>
      <c r="D151" s="15"/>
      <c r="E151" s="15"/>
      <c r="F151" s="14"/>
      <c r="G151" s="14"/>
      <c r="H151" s="15"/>
      <c r="I151" s="15"/>
      <c r="J151" s="22"/>
      <c r="K151" s="22"/>
      <c r="L151" s="15"/>
      <c r="M151" s="15"/>
      <c r="N151" s="15"/>
      <c r="O151" s="15"/>
      <c r="P151" s="22"/>
      <c r="Q151" s="22"/>
      <c r="R151" s="22"/>
      <c r="S151" s="18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20"/>
    </row>
    <row r="152" spans="1:33" ht="15.75" customHeight="1" x14ac:dyDescent="0.2">
      <c r="A152" s="13"/>
      <c r="B152" s="13"/>
      <c r="C152" s="22"/>
      <c r="D152" s="15"/>
      <c r="E152" s="15"/>
      <c r="F152" s="14"/>
      <c r="G152" s="14"/>
      <c r="H152" s="15"/>
      <c r="I152" s="15"/>
      <c r="J152" s="22"/>
      <c r="K152" s="22"/>
      <c r="L152" s="15"/>
      <c r="M152" s="15"/>
      <c r="N152" s="15"/>
      <c r="O152" s="15"/>
      <c r="P152" s="22"/>
      <c r="Q152" s="22"/>
      <c r="R152" s="22"/>
      <c r="S152" s="18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20"/>
    </row>
    <row r="153" spans="1:33" ht="15.75" customHeight="1" x14ac:dyDescent="0.2">
      <c r="A153" s="13"/>
      <c r="B153" s="13"/>
      <c r="C153" s="22"/>
      <c r="D153" s="15"/>
      <c r="E153" s="15"/>
      <c r="F153" s="14"/>
      <c r="G153" s="14"/>
      <c r="H153" s="15"/>
      <c r="I153" s="15"/>
      <c r="J153" s="22"/>
      <c r="K153" s="22"/>
      <c r="L153" s="15"/>
      <c r="M153" s="15"/>
      <c r="N153" s="15"/>
      <c r="O153" s="15"/>
      <c r="P153" s="22"/>
      <c r="Q153" s="22"/>
      <c r="R153" s="22"/>
      <c r="S153" s="18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20"/>
    </row>
    <row r="154" spans="1:33" ht="15.75" customHeight="1" x14ac:dyDescent="0.2">
      <c r="A154" s="13"/>
      <c r="B154" s="13"/>
      <c r="C154" s="22"/>
      <c r="D154" s="15"/>
      <c r="E154" s="15"/>
      <c r="F154" s="14"/>
      <c r="G154" s="14"/>
      <c r="H154" s="15"/>
      <c r="I154" s="15"/>
      <c r="J154" s="22"/>
      <c r="K154" s="22"/>
      <c r="L154" s="15"/>
      <c r="M154" s="15"/>
      <c r="N154" s="15"/>
      <c r="O154" s="15"/>
      <c r="P154" s="22"/>
      <c r="Q154" s="22"/>
      <c r="R154" s="22"/>
      <c r="S154" s="18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20"/>
    </row>
    <row r="155" spans="1:33" ht="15.75" customHeight="1" x14ac:dyDescent="0.2">
      <c r="A155" s="13"/>
      <c r="B155" s="13"/>
      <c r="C155" s="22"/>
      <c r="D155" s="15"/>
      <c r="E155" s="15"/>
      <c r="F155" s="14"/>
      <c r="G155" s="14"/>
      <c r="H155" s="15"/>
      <c r="I155" s="15"/>
      <c r="J155" s="22"/>
      <c r="K155" s="22"/>
      <c r="L155" s="15"/>
      <c r="M155" s="15"/>
      <c r="N155" s="15"/>
      <c r="O155" s="15"/>
      <c r="P155" s="22"/>
      <c r="Q155" s="22"/>
      <c r="R155" s="22"/>
      <c r="S155" s="18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20"/>
    </row>
    <row r="156" spans="1:33" ht="15.75" customHeight="1" x14ac:dyDescent="0.2">
      <c r="A156" s="13"/>
      <c r="B156" s="13"/>
      <c r="C156" s="22"/>
      <c r="D156" s="15"/>
      <c r="E156" s="15"/>
      <c r="F156" s="14"/>
      <c r="G156" s="14"/>
      <c r="H156" s="15"/>
      <c r="I156" s="15"/>
      <c r="J156" s="22"/>
      <c r="K156" s="22"/>
      <c r="L156" s="15"/>
      <c r="M156" s="15"/>
      <c r="N156" s="15"/>
      <c r="O156" s="15"/>
      <c r="P156" s="22"/>
      <c r="Q156" s="22"/>
      <c r="R156" s="22"/>
      <c r="S156" s="18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20"/>
    </row>
    <row r="157" spans="1:33" ht="15.75" customHeight="1" x14ac:dyDescent="0.2">
      <c r="A157" s="13"/>
      <c r="B157" s="13"/>
      <c r="C157" s="22"/>
      <c r="D157" s="15"/>
      <c r="E157" s="15"/>
      <c r="F157" s="14"/>
      <c r="G157" s="14"/>
      <c r="H157" s="15"/>
      <c r="I157" s="15"/>
      <c r="J157" s="22"/>
      <c r="K157" s="22"/>
      <c r="L157" s="15"/>
      <c r="M157" s="15"/>
      <c r="N157" s="15"/>
      <c r="O157" s="15"/>
      <c r="P157" s="22"/>
      <c r="Q157" s="22"/>
      <c r="R157" s="22"/>
      <c r="S157" s="18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20"/>
    </row>
    <row r="158" spans="1:33" ht="15.75" customHeight="1" x14ac:dyDescent="0.2">
      <c r="A158" s="13"/>
      <c r="B158" s="13"/>
      <c r="C158" s="22"/>
      <c r="D158" s="15"/>
      <c r="E158" s="15"/>
      <c r="F158" s="14"/>
      <c r="G158" s="14"/>
      <c r="H158" s="15"/>
      <c r="I158" s="15"/>
      <c r="J158" s="22"/>
      <c r="K158" s="22"/>
      <c r="L158" s="15"/>
      <c r="M158" s="15"/>
      <c r="N158" s="15"/>
      <c r="O158" s="15"/>
      <c r="P158" s="22"/>
      <c r="Q158" s="22"/>
      <c r="R158" s="22"/>
      <c r="S158" s="18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20"/>
    </row>
    <row r="159" spans="1:33" ht="15.75" customHeight="1" x14ac:dyDescent="0.2">
      <c r="A159" s="13"/>
      <c r="B159" s="13"/>
      <c r="C159" s="22"/>
      <c r="D159" s="15"/>
      <c r="E159" s="15"/>
      <c r="F159" s="14"/>
      <c r="G159" s="14"/>
      <c r="H159" s="15"/>
      <c r="I159" s="15"/>
      <c r="J159" s="22"/>
      <c r="K159" s="22"/>
      <c r="L159" s="15"/>
      <c r="M159" s="15"/>
      <c r="N159" s="15"/>
      <c r="O159" s="15"/>
      <c r="P159" s="22"/>
      <c r="Q159" s="22"/>
      <c r="R159" s="22"/>
      <c r="S159" s="18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20"/>
    </row>
    <row r="160" spans="1:33" ht="15.75" customHeight="1" x14ac:dyDescent="0.2">
      <c r="A160" s="13"/>
      <c r="B160" s="13"/>
      <c r="C160" s="22"/>
      <c r="D160" s="15"/>
      <c r="E160" s="15"/>
      <c r="F160" s="14"/>
      <c r="G160" s="14"/>
      <c r="H160" s="15"/>
      <c r="I160" s="15"/>
      <c r="J160" s="22"/>
      <c r="K160" s="22"/>
      <c r="L160" s="15"/>
      <c r="M160" s="15"/>
      <c r="N160" s="15"/>
      <c r="O160" s="15"/>
      <c r="P160" s="22"/>
      <c r="Q160" s="22"/>
      <c r="R160" s="22"/>
      <c r="S160" s="18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20"/>
    </row>
    <row r="161" spans="1:33" ht="15.75" customHeight="1" x14ac:dyDescent="0.2">
      <c r="A161" s="13"/>
      <c r="B161" s="13"/>
      <c r="C161" s="22"/>
      <c r="D161" s="15"/>
      <c r="E161" s="15"/>
      <c r="F161" s="14"/>
      <c r="G161" s="14"/>
      <c r="H161" s="15"/>
      <c r="I161" s="15"/>
      <c r="J161" s="22"/>
      <c r="K161" s="22"/>
      <c r="L161" s="15"/>
      <c r="M161" s="15"/>
      <c r="N161" s="15"/>
      <c r="O161" s="15"/>
      <c r="P161" s="22"/>
      <c r="Q161" s="22"/>
      <c r="R161" s="22"/>
      <c r="S161" s="18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20"/>
    </row>
    <row r="162" spans="1:33" ht="15.75" customHeight="1" x14ac:dyDescent="0.2">
      <c r="A162" s="13"/>
      <c r="B162" s="13"/>
      <c r="C162" s="22"/>
      <c r="D162" s="15"/>
      <c r="E162" s="15"/>
      <c r="F162" s="14"/>
      <c r="G162" s="14"/>
      <c r="H162" s="15"/>
      <c r="I162" s="15"/>
      <c r="J162" s="22"/>
      <c r="K162" s="22"/>
      <c r="L162" s="15"/>
      <c r="M162" s="15"/>
      <c r="N162" s="15"/>
      <c r="O162" s="15"/>
      <c r="P162" s="22"/>
      <c r="Q162" s="22"/>
      <c r="R162" s="22"/>
      <c r="S162" s="18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20"/>
    </row>
    <row r="163" spans="1:33" ht="15.75" customHeight="1" x14ac:dyDescent="0.2">
      <c r="A163" s="13"/>
      <c r="B163" s="13"/>
      <c r="C163" s="22"/>
      <c r="D163" s="15"/>
      <c r="E163" s="15"/>
      <c r="F163" s="14"/>
      <c r="G163" s="14"/>
      <c r="H163" s="15"/>
      <c r="I163" s="15"/>
      <c r="J163" s="22"/>
      <c r="K163" s="22"/>
      <c r="L163" s="15"/>
      <c r="M163" s="15"/>
      <c r="N163" s="15"/>
      <c r="O163" s="15"/>
      <c r="P163" s="22"/>
      <c r="Q163" s="22"/>
      <c r="R163" s="22"/>
      <c r="S163" s="18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20"/>
    </row>
    <row r="164" spans="1:33" ht="15.75" customHeight="1" x14ac:dyDescent="0.2">
      <c r="A164" s="13"/>
      <c r="B164" s="13"/>
      <c r="C164" s="22"/>
      <c r="D164" s="15"/>
      <c r="E164" s="15"/>
      <c r="F164" s="14"/>
      <c r="G164" s="14"/>
      <c r="H164" s="15"/>
      <c r="I164" s="15"/>
      <c r="J164" s="22"/>
      <c r="K164" s="22"/>
      <c r="L164" s="15"/>
      <c r="M164" s="15"/>
      <c r="N164" s="15"/>
      <c r="O164" s="15"/>
      <c r="P164" s="22"/>
      <c r="Q164" s="22"/>
      <c r="R164" s="22"/>
      <c r="S164" s="18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20"/>
    </row>
    <row r="165" spans="1:33" ht="15.75" customHeight="1" x14ac:dyDescent="0.2">
      <c r="A165" s="13"/>
      <c r="B165" s="13"/>
      <c r="C165" s="22"/>
      <c r="D165" s="15"/>
      <c r="E165" s="15"/>
      <c r="F165" s="14"/>
      <c r="G165" s="14"/>
      <c r="H165" s="15"/>
      <c r="I165" s="15"/>
      <c r="J165" s="22"/>
      <c r="K165" s="22"/>
      <c r="L165" s="15"/>
      <c r="M165" s="15"/>
      <c r="N165" s="15"/>
      <c r="O165" s="15"/>
      <c r="P165" s="22"/>
      <c r="Q165" s="22"/>
      <c r="R165" s="22"/>
      <c r="S165" s="18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20"/>
    </row>
    <row r="166" spans="1:33" ht="15.75" customHeight="1" x14ac:dyDescent="0.2">
      <c r="A166" s="13"/>
      <c r="B166" s="13"/>
      <c r="C166" s="22"/>
      <c r="D166" s="15"/>
      <c r="E166" s="15"/>
      <c r="F166" s="14"/>
      <c r="G166" s="14"/>
      <c r="H166" s="15"/>
      <c r="I166" s="15"/>
      <c r="J166" s="22"/>
      <c r="K166" s="22"/>
      <c r="L166" s="15"/>
      <c r="M166" s="15"/>
      <c r="N166" s="15"/>
      <c r="O166" s="15"/>
      <c r="P166" s="22"/>
      <c r="Q166" s="22"/>
      <c r="R166" s="22"/>
      <c r="S166" s="18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20"/>
    </row>
    <row r="167" spans="1:33" ht="15.75" customHeight="1" x14ac:dyDescent="0.2">
      <c r="A167" s="13"/>
      <c r="B167" s="13"/>
      <c r="C167" s="22"/>
      <c r="D167" s="15"/>
      <c r="E167" s="15"/>
      <c r="F167" s="14"/>
      <c r="G167" s="14"/>
      <c r="H167" s="15"/>
      <c r="I167" s="15"/>
      <c r="J167" s="22"/>
      <c r="K167" s="22"/>
      <c r="L167" s="15"/>
      <c r="M167" s="15"/>
      <c r="N167" s="15"/>
      <c r="O167" s="15"/>
      <c r="P167" s="22"/>
      <c r="Q167" s="22"/>
      <c r="R167" s="22"/>
      <c r="S167" s="18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20"/>
    </row>
    <row r="168" spans="1:33" ht="15.75" customHeight="1" x14ac:dyDescent="0.2">
      <c r="A168" s="13"/>
      <c r="B168" s="13"/>
      <c r="C168" s="22"/>
      <c r="D168" s="15"/>
      <c r="E168" s="15"/>
      <c r="F168" s="14"/>
      <c r="G168" s="14"/>
      <c r="H168" s="15"/>
      <c r="I168" s="15"/>
      <c r="J168" s="22"/>
      <c r="K168" s="22"/>
      <c r="L168" s="15"/>
      <c r="M168" s="15"/>
      <c r="N168" s="15"/>
      <c r="O168" s="15"/>
      <c r="P168" s="22"/>
      <c r="Q168" s="22"/>
      <c r="R168" s="22"/>
      <c r="S168" s="18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20"/>
    </row>
    <row r="169" spans="1:33" ht="15.75" customHeight="1" x14ac:dyDescent="0.2">
      <c r="A169" s="13"/>
      <c r="B169" s="13"/>
      <c r="C169" s="22"/>
      <c r="D169" s="15"/>
      <c r="E169" s="15"/>
      <c r="F169" s="14"/>
      <c r="G169" s="14"/>
      <c r="H169" s="15"/>
      <c r="I169" s="15"/>
      <c r="J169" s="22"/>
      <c r="K169" s="22"/>
      <c r="L169" s="15"/>
      <c r="M169" s="15"/>
      <c r="N169" s="15"/>
      <c r="O169" s="15"/>
      <c r="P169" s="22"/>
      <c r="Q169" s="22"/>
      <c r="R169" s="22"/>
      <c r="S169" s="18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20"/>
    </row>
    <row r="170" spans="1:33" ht="15.75" customHeight="1" x14ac:dyDescent="0.2">
      <c r="A170" s="13"/>
      <c r="B170" s="13"/>
      <c r="C170" s="22"/>
      <c r="D170" s="15"/>
      <c r="E170" s="15"/>
      <c r="F170" s="14"/>
      <c r="G170" s="14"/>
      <c r="H170" s="15"/>
      <c r="I170" s="15"/>
      <c r="J170" s="22"/>
      <c r="K170" s="22"/>
      <c r="L170" s="15"/>
      <c r="M170" s="15"/>
      <c r="N170" s="15"/>
      <c r="O170" s="15"/>
      <c r="P170" s="22"/>
      <c r="Q170" s="22"/>
      <c r="R170" s="22"/>
      <c r="S170" s="18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20"/>
    </row>
    <row r="171" spans="1:33" ht="15.75" customHeight="1" x14ac:dyDescent="0.2">
      <c r="A171" s="13"/>
      <c r="B171" s="13"/>
      <c r="C171" s="22"/>
      <c r="D171" s="15"/>
      <c r="E171" s="15"/>
      <c r="F171" s="14"/>
      <c r="G171" s="14"/>
      <c r="H171" s="15"/>
      <c r="I171" s="15"/>
      <c r="J171" s="22"/>
      <c r="K171" s="22"/>
      <c r="L171" s="15"/>
      <c r="M171" s="15"/>
      <c r="N171" s="15"/>
      <c r="O171" s="15"/>
      <c r="P171" s="22"/>
      <c r="Q171" s="22"/>
      <c r="R171" s="22"/>
      <c r="S171" s="18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20"/>
    </row>
    <row r="172" spans="1:33" ht="15.75" customHeight="1" x14ac:dyDescent="0.2">
      <c r="A172" s="13"/>
      <c r="B172" s="13"/>
      <c r="C172" s="22"/>
      <c r="D172" s="15"/>
      <c r="E172" s="15"/>
      <c r="F172" s="14"/>
      <c r="G172" s="14"/>
      <c r="H172" s="15"/>
      <c r="I172" s="15"/>
      <c r="J172" s="22"/>
      <c r="K172" s="22"/>
      <c r="L172" s="15"/>
      <c r="M172" s="15"/>
      <c r="N172" s="15"/>
      <c r="O172" s="15"/>
      <c r="P172" s="22"/>
      <c r="Q172" s="22"/>
      <c r="R172" s="22"/>
      <c r="S172" s="18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20"/>
    </row>
    <row r="173" spans="1:33" ht="15.75" customHeight="1" x14ac:dyDescent="0.2">
      <c r="A173" s="13"/>
      <c r="B173" s="13"/>
      <c r="C173" s="22"/>
      <c r="D173" s="15"/>
      <c r="E173" s="15"/>
      <c r="F173" s="14"/>
      <c r="G173" s="14"/>
      <c r="H173" s="15"/>
      <c r="I173" s="15"/>
      <c r="J173" s="22"/>
      <c r="K173" s="22"/>
      <c r="L173" s="15"/>
      <c r="M173" s="15"/>
      <c r="N173" s="15"/>
      <c r="O173" s="15"/>
      <c r="P173" s="22"/>
      <c r="Q173" s="22"/>
      <c r="R173" s="22"/>
      <c r="S173" s="18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20"/>
    </row>
    <row r="174" spans="1:33" ht="15.75" customHeight="1" x14ac:dyDescent="0.2">
      <c r="A174" s="13"/>
      <c r="B174" s="13"/>
      <c r="C174" s="22"/>
      <c r="D174" s="15"/>
      <c r="E174" s="15"/>
      <c r="F174" s="14"/>
      <c r="G174" s="14"/>
      <c r="H174" s="15"/>
      <c r="I174" s="15"/>
      <c r="J174" s="22"/>
      <c r="K174" s="22"/>
      <c r="L174" s="15"/>
      <c r="M174" s="15"/>
      <c r="N174" s="15"/>
      <c r="O174" s="15"/>
      <c r="P174" s="22"/>
      <c r="Q174" s="22"/>
      <c r="R174" s="22"/>
      <c r="S174" s="18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20"/>
    </row>
    <row r="175" spans="1:33" ht="15.75" customHeight="1" x14ac:dyDescent="0.2">
      <c r="A175" s="13"/>
      <c r="B175" s="13"/>
      <c r="C175" s="22"/>
      <c r="D175" s="15"/>
      <c r="E175" s="15"/>
      <c r="F175" s="14"/>
      <c r="G175" s="14"/>
      <c r="H175" s="15"/>
      <c r="I175" s="15"/>
      <c r="J175" s="22"/>
      <c r="K175" s="22"/>
      <c r="L175" s="15"/>
      <c r="M175" s="15"/>
      <c r="N175" s="15"/>
      <c r="O175" s="15"/>
      <c r="P175" s="22"/>
      <c r="Q175" s="22"/>
      <c r="R175" s="22"/>
      <c r="S175" s="18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20"/>
    </row>
    <row r="176" spans="1:33" ht="15.75" customHeight="1" x14ac:dyDescent="0.2">
      <c r="A176" s="13"/>
      <c r="B176" s="13"/>
      <c r="C176" s="22"/>
      <c r="D176" s="15"/>
      <c r="E176" s="15"/>
      <c r="F176" s="14"/>
      <c r="G176" s="14"/>
      <c r="H176" s="15"/>
      <c r="I176" s="15"/>
      <c r="J176" s="22"/>
      <c r="K176" s="22"/>
      <c r="L176" s="15"/>
      <c r="M176" s="15"/>
      <c r="N176" s="15"/>
      <c r="O176" s="15"/>
      <c r="P176" s="22"/>
      <c r="Q176" s="22"/>
      <c r="R176" s="22"/>
      <c r="S176" s="18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20"/>
    </row>
    <row r="177" spans="1:33" ht="15.75" customHeight="1" x14ac:dyDescent="0.2">
      <c r="A177" s="13"/>
      <c r="B177" s="13"/>
      <c r="C177" s="22"/>
      <c r="D177" s="15"/>
      <c r="E177" s="15"/>
      <c r="F177" s="14"/>
      <c r="G177" s="14"/>
      <c r="H177" s="15"/>
      <c r="I177" s="15"/>
      <c r="J177" s="22"/>
      <c r="K177" s="22"/>
      <c r="L177" s="15"/>
      <c r="M177" s="15"/>
      <c r="N177" s="15"/>
      <c r="O177" s="15"/>
      <c r="P177" s="22"/>
      <c r="Q177" s="22"/>
      <c r="R177" s="22"/>
      <c r="S177" s="18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20"/>
    </row>
    <row r="178" spans="1:33" ht="15.75" customHeight="1" x14ac:dyDescent="0.2">
      <c r="A178" s="13"/>
      <c r="B178" s="13"/>
      <c r="C178" s="22"/>
      <c r="D178" s="15"/>
      <c r="E178" s="15"/>
      <c r="F178" s="14"/>
      <c r="G178" s="14"/>
      <c r="H178" s="15"/>
      <c r="I178" s="15"/>
      <c r="J178" s="22"/>
      <c r="K178" s="22"/>
      <c r="L178" s="15"/>
      <c r="M178" s="15"/>
      <c r="N178" s="15"/>
      <c r="O178" s="15"/>
      <c r="P178" s="22"/>
      <c r="Q178" s="22"/>
      <c r="R178" s="22"/>
      <c r="S178" s="18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20"/>
    </row>
    <row r="179" spans="1:33" ht="15.75" customHeight="1" x14ac:dyDescent="0.2">
      <c r="A179" s="13"/>
      <c r="B179" s="13"/>
      <c r="C179" s="22"/>
      <c r="D179" s="15"/>
      <c r="E179" s="15"/>
      <c r="F179" s="14"/>
      <c r="G179" s="14"/>
      <c r="H179" s="15"/>
      <c r="I179" s="15"/>
      <c r="J179" s="22"/>
      <c r="K179" s="22"/>
      <c r="L179" s="15"/>
      <c r="M179" s="15"/>
      <c r="N179" s="15"/>
      <c r="O179" s="15"/>
      <c r="P179" s="22"/>
      <c r="Q179" s="22"/>
      <c r="R179" s="22"/>
      <c r="S179" s="18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20"/>
    </row>
    <row r="180" spans="1:33" ht="15.75" customHeight="1" x14ac:dyDescent="0.2">
      <c r="A180" s="13"/>
      <c r="B180" s="13"/>
      <c r="C180" s="22"/>
      <c r="D180" s="15"/>
      <c r="E180" s="15"/>
      <c r="F180" s="14"/>
      <c r="G180" s="14"/>
      <c r="H180" s="15"/>
      <c r="I180" s="15"/>
      <c r="J180" s="22"/>
      <c r="K180" s="22"/>
      <c r="L180" s="15"/>
      <c r="M180" s="15"/>
      <c r="N180" s="15"/>
      <c r="O180" s="15"/>
      <c r="P180" s="22"/>
      <c r="Q180" s="22"/>
      <c r="R180" s="22"/>
      <c r="S180" s="18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20"/>
    </row>
    <row r="181" spans="1:33" ht="15.75" customHeight="1" x14ac:dyDescent="0.2">
      <c r="A181" s="13"/>
      <c r="B181" s="13"/>
      <c r="C181" s="22"/>
      <c r="D181" s="15"/>
      <c r="E181" s="15"/>
      <c r="F181" s="14"/>
      <c r="G181" s="14"/>
      <c r="H181" s="15"/>
      <c r="I181" s="15"/>
      <c r="J181" s="22"/>
      <c r="K181" s="22"/>
      <c r="L181" s="15"/>
      <c r="M181" s="15"/>
      <c r="N181" s="15"/>
      <c r="O181" s="15"/>
      <c r="P181" s="22"/>
      <c r="Q181" s="22"/>
      <c r="R181" s="22"/>
      <c r="S181" s="18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20"/>
    </row>
    <row r="182" spans="1:33" ht="15.75" customHeight="1" x14ac:dyDescent="0.2">
      <c r="A182" s="13"/>
      <c r="B182" s="13"/>
      <c r="C182" s="22"/>
      <c r="D182" s="15"/>
      <c r="E182" s="15"/>
      <c r="F182" s="14"/>
      <c r="G182" s="14"/>
      <c r="H182" s="15"/>
      <c r="I182" s="15"/>
      <c r="J182" s="22"/>
      <c r="K182" s="22"/>
      <c r="L182" s="15"/>
      <c r="M182" s="15"/>
      <c r="N182" s="15"/>
      <c r="O182" s="15"/>
      <c r="P182" s="22"/>
      <c r="Q182" s="22"/>
      <c r="R182" s="22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20"/>
    </row>
    <row r="183" spans="1:33" ht="15.75" customHeight="1" x14ac:dyDescent="0.2">
      <c r="A183" s="13"/>
      <c r="B183" s="13"/>
      <c r="C183" s="22"/>
      <c r="D183" s="15"/>
      <c r="E183" s="15"/>
      <c r="F183" s="14"/>
      <c r="G183" s="14"/>
      <c r="H183" s="15"/>
      <c r="I183" s="15"/>
      <c r="J183" s="22"/>
      <c r="K183" s="22"/>
      <c r="L183" s="15"/>
      <c r="M183" s="15"/>
      <c r="N183" s="15"/>
      <c r="O183" s="15"/>
      <c r="P183" s="22"/>
      <c r="Q183" s="22"/>
      <c r="R183" s="22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20"/>
    </row>
    <row r="184" spans="1:33" ht="15.75" customHeight="1" x14ac:dyDescent="0.2">
      <c r="A184" s="13"/>
      <c r="B184" s="13"/>
      <c r="C184" s="22"/>
      <c r="D184" s="15"/>
      <c r="E184" s="15"/>
      <c r="F184" s="14"/>
      <c r="G184" s="14"/>
      <c r="H184" s="15"/>
      <c r="I184" s="15"/>
      <c r="J184" s="22"/>
      <c r="K184" s="22"/>
      <c r="L184" s="15"/>
      <c r="M184" s="15"/>
      <c r="N184" s="15"/>
      <c r="O184" s="15"/>
      <c r="P184" s="22"/>
      <c r="Q184" s="22"/>
      <c r="R184" s="22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20"/>
    </row>
    <row r="185" spans="1:33" ht="15.75" customHeight="1" x14ac:dyDescent="0.2">
      <c r="A185" s="13"/>
      <c r="B185" s="13"/>
      <c r="C185" s="22"/>
      <c r="D185" s="15"/>
      <c r="E185" s="15"/>
      <c r="F185" s="14"/>
      <c r="G185" s="14"/>
      <c r="H185" s="15"/>
      <c r="I185" s="15"/>
      <c r="J185" s="22"/>
      <c r="K185" s="22"/>
      <c r="L185" s="15"/>
      <c r="M185" s="15"/>
      <c r="N185" s="15"/>
      <c r="O185" s="15"/>
      <c r="P185" s="22"/>
      <c r="Q185" s="22"/>
      <c r="R185" s="22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20"/>
    </row>
    <row r="186" spans="1:33" ht="15.75" customHeight="1" x14ac:dyDescent="0.2">
      <c r="A186" s="13"/>
      <c r="B186" s="13"/>
      <c r="C186" s="22"/>
      <c r="D186" s="15"/>
      <c r="E186" s="15"/>
      <c r="F186" s="14"/>
      <c r="G186" s="14"/>
      <c r="H186" s="15"/>
      <c r="I186" s="15"/>
      <c r="J186" s="22"/>
      <c r="K186" s="22"/>
      <c r="L186" s="15"/>
      <c r="M186" s="15"/>
      <c r="N186" s="15"/>
      <c r="O186" s="15"/>
      <c r="P186" s="22"/>
      <c r="Q186" s="22"/>
      <c r="R186" s="22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20"/>
    </row>
    <row r="187" spans="1:33" ht="15.75" customHeight="1" x14ac:dyDescent="0.2">
      <c r="A187" s="13"/>
      <c r="B187" s="13"/>
      <c r="C187" s="22"/>
      <c r="D187" s="15"/>
      <c r="E187" s="15"/>
      <c r="F187" s="14"/>
      <c r="G187" s="14"/>
      <c r="H187" s="15"/>
      <c r="I187" s="15"/>
      <c r="J187" s="22"/>
      <c r="K187" s="22"/>
      <c r="L187" s="15"/>
      <c r="M187" s="15"/>
      <c r="N187" s="15"/>
      <c r="O187" s="15"/>
      <c r="P187" s="22"/>
      <c r="Q187" s="22"/>
      <c r="R187" s="22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20"/>
    </row>
    <row r="188" spans="1:33" ht="15.75" customHeight="1" x14ac:dyDescent="0.2">
      <c r="A188" s="13"/>
      <c r="B188" s="13"/>
      <c r="C188" s="22"/>
      <c r="D188" s="15"/>
      <c r="E188" s="15"/>
      <c r="F188" s="14"/>
      <c r="G188" s="14"/>
      <c r="H188" s="15"/>
      <c r="I188" s="15"/>
      <c r="J188" s="22"/>
      <c r="K188" s="22"/>
      <c r="L188" s="15"/>
      <c r="M188" s="15"/>
      <c r="N188" s="15"/>
      <c r="O188" s="15"/>
      <c r="P188" s="22"/>
      <c r="Q188" s="22"/>
      <c r="R188" s="22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20"/>
    </row>
    <row r="189" spans="1:33" ht="15.75" customHeight="1" x14ac:dyDescent="0.2">
      <c r="A189" s="13"/>
      <c r="B189" s="13"/>
      <c r="C189" s="22"/>
      <c r="D189" s="15"/>
      <c r="E189" s="15"/>
      <c r="F189" s="14"/>
      <c r="G189" s="14"/>
      <c r="H189" s="15"/>
      <c r="I189" s="15"/>
      <c r="J189" s="22"/>
      <c r="K189" s="22"/>
      <c r="L189" s="15"/>
      <c r="M189" s="15"/>
      <c r="N189" s="15"/>
      <c r="O189" s="15"/>
      <c r="P189" s="22"/>
      <c r="Q189" s="22"/>
      <c r="R189" s="22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20"/>
    </row>
    <row r="190" spans="1:33" ht="15.75" customHeight="1" x14ac:dyDescent="0.2">
      <c r="A190" s="13"/>
      <c r="B190" s="13"/>
      <c r="C190" s="22"/>
      <c r="D190" s="15"/>
      <c r="E190" s="15"/>
      <c r="F190" s="14"/>
      <c r="G190" s="14"/>
      <c r="H190" s="15"/>
      <c r="I190" s="15"/>
      <c r="J190" s="22"/>
      <c r="K190" s="22"/>
      <c r="L190" s="15"/>
      <c r="M190" s="15"/>
      <c r="N190" s="15"/>
      <c r="O190" s="15"/>
      <c r="P190" s="22"/>
      <c r="Q190" s="22"/>
      <c r="R190" s="22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20"/>
    </row>
    <row r="191" spans="1:33" ht="15.75" customHeight="1" x14ac:dyDescent="0.2">
      <c r="A191" s="13"/>
      <c r="B191" s="13"/>
      <c r="C191" s="22"/>
      <c r="D191" s="15"/>
      <c r="E191" s="15"/>
      <c r="F191" s="14"/>
      <c r="G191" s="14"/>
      <c r="H191" s="15"/>
      <c r="I191" s="15"/>
      <c r="J191" s="22"/>
      <c r="K191" s="22"/>
      <c r="L191" s="15"/>
      <c r="M191" s="15"/>
      <c r="N191" s="15"/>
      <c r="O191" s="15"/>
      <c r="P191" s="22"/>
      <c r="Q191" s="22"/>
      <c r="R191" s="22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20"/>
    </row>
    <row r="192" spans="1:33" ht="15.75" customHeight="1" x14ac:dyDescent="0.2">
      <c r="A192" s="13"/>
      <c r="B192" s="13"/>
      <c r="C192" s="22"/>
      <c r="D192" s="15"/>
      <c r="E192" s="15"/>
      <c r="F192" s="14"/>
      <c r="G192" s="14"/>
      <c r="H192" s="15"/>
      <c r="I192" s="15"/>
      <c r="J192" s="22"/>
      <c r="K192" s="22"/>
      <c r="L192" s="15"/>
      <c r="M192" s="15"/>
      <c r="N192" s="15"/>
      <c r="O192" s="15"/>
      <c r="P192" s="22"/>
      <c r="Q192" s="22"/>
      <c r="R192" s="22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20"/>
    </row>
    <row r="193" spans="1:33" ht="15.75" customHeight="1" x14ac:dyDescent="0.2">
      <c r="A193" s="13"/>
      <c r="B193" s="13"/>
      <c r="C193" s="22"/>
      <c r="D193" s="15"/>
      <c r="E193" s="15"/>
      <c r="F193" s="14"/>
      <c r="G193" s="14"/>
      <c r="H193" s="15"/>
      <c r="I193" s="15"/>
      <c r="J193" s="22"/>
      <c r="K193" s="22"/>
      <c r="L193" s="15"/>
      <c r="M193" s="15"/>
      <c r="N193" s="15"/>
      <c r="O193" s="15"/>
      <c r="P193" s="22"/>
      <c r="Q193" s="22"/>
      <c r="R193" s="22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20"/>
    </row>
    <row r="194" spans="1:33" ht="15.75" customHeight="1" x14ac:dyDescent="0.2">
      <c r="A194" s="13"/>
      <c r="B194" s="13"/>
      <c r="C194" s="22"/>
      <c r="D194" s="15"/>
      <c r="E194" s="15"/>
      <c r="F194" s="14"/>
      <c r="G194" s="14"/>
      <c r="H194" s="15"/>
      <c r="I194" s="15"/>
      <c r="J194" s="22"/>
      <c r="K194" s="22"/>
      <c r="L194" s="15"/>
      <c r="M194" s="15"/>
      <c r="N194" s="15"/>
      <c r="O194" s="15"/>
      <c r="P194" s="22"/>
      <c r="Q194" s="22"/>
      <c r="R194" s="22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20"/>
    </row>
    <row r="195" spans="1:33" ht="15.75" customHeight="1" x14ac:dyDescent="0.2">
      <c r="C195" s="22"/>
      <c r="D195" s="15"/>
      <c r="E195" s="15"/>
      <c r="F195" s="14"/>
      <c r="G195" s="14"/>
      <c r="H195" s="15"/>
      <c r="I195" s="15"/>
      <c r="J195" s="22"/>
      <c r="K195" s="22"/>
      <c r="L195" s="15"/>
      <c r="M195" s="15"/>
      <c r="N195" s="15"/>
      <c r="O195" s="15"/>
      <c r="P195" s="22"/>
      <c r="Q195" s="22"/>
      <c r="R195" s="22"/>
      <c r="AG195" s="20"/>
    </row>
    <row r="196" spans="1:33" ht="15.75" customHeight="1" x14ac:dyDescent="0.2">
      <c r="C196" s="22"/>
      <c r="D196" s="15"/>
      <c r="E196" s="15"/>
      <c r="F196" s="14"/>
      <c r="G196" s="14"/>
      <c r="H196" s="15"/>
      <c r="I196" s="15"/>
      <c r="J196" s="22"/>
      <c r="K196" s="22"/>
      <c r="L196" s="15"/>
      <c r="M196" s="15"/>
      <c r="N196" s="15"/>
      <c r="O196" s="15"/>
      <c r="P196" s="22"/>
      <c r="Q196" s="22"/>
      <c r="R196" s="22"/>
      <c r="AG196" s="20"/>
    </row>
    <row r="197" spans="1:33" ht="15.75" customHeight="1" x14ac:dyDescent="0.2">
      <c r="C197" s="22"/>
      <c r="D197" s="22"/>
      <c r="E197" s="22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</row>
    <row r="198" spans="1:33" ht="15.75" customHeight="1" x14ac:dyDescent="0.2">
      <c r="C198" s="22"/>
      <c r="D198" s="22"/>
      <c r="E198" s="22"/>
      <c r="F198" s="22"/>
      <c r="G198" s="22"/>
      <c r="H198" s="22"/>
      <c r="I198" s="22"/>
      <c r="J198" s="22"/>
      <c r="K198" s="22"/>
      <c r="L198" s="22"/>
      <c r="M198" s="22"/>
      <c r="N198" s="22"/>
      <c r="O198" s="22"/>
      <c r="P198" s="22"/>
      <c r="Q198" s="22"/>
      <c r="R198" s="22"/>
    </row>
    <row r="199" spans="1:33" ht="15.75" customHeight="1" x14ac:dyDescent="0.2">
      <c r="C199" s="22"/>
      <c r="D199" s="22"/>
      <c r="E199" s="22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</row>
    <row r="200" spans="1:33" ht="15.75" customHeight="1" x14ac:dyDescent="0.2">
      <c r="C200" s="22"/>
      <c r="D200" s="22"/>
      <c r="E200" s="22"/>
      <c r="F200" s="22"/>
      <c r="G200" s="22"/>
      <c r="H200" s="22"/>
      <c r="I200" s="22"/>
      <c r="J200" s="22"/>
      <c r="K200" s="22"/>
      <c r="L200" s="22"/>
      <c r="M200" s="22"/>
      <c r="N200" s="22"/>
      <c r="O200" s="22"/>
      <c r="P200" s="22"/>
      <c r="Q200" s="22"/>
      <c r="R200" s="22"/>
    </row>
    <row r="201" spans="1:33" ht="15.75" customHeight="1" x14ac:dyDescent="0.2">
      <c r="C201" s="22"/>
      <c r="D201" s="22"/>
      <c r="E201" s="22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</row>
    <row r="202" spans="1:33" ht="15.75" customHeight="1" x14ac:dyDescent="0.2">
      <c r="C202" s="22"/>
      <c r="D202" s="22"/>
      <c r="E202" s="22"/>
      <c r="F202" s="22"/>
      <c r="G202" s="22"/>
      <c r="H202" s="22"/>
      <c r="I202" s="22"/>
      <c r="J202" s="22"/>
      <c r="K202" s="22"/>
      <c r="L202" s="22"/>
      <c r="M202" s="22"/>
      <c r="N202" s="22"/>
      <c r="O202" s="22"/>
      <c r="P202" s="22"/>
      <c r="Q202" s="22"/>
      <c r="R202" s="22"/>
    </row>
    <row r="203" spans="1:33" ht="15.75" customHeight="1" x14ac:dyDescent="0.2">
      <c r="C203" s="22"/>
      <c r="D203" s="22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</row>
    <row r="204" spans="1:33" ht="15.75" customHeight="1" x14ac:dyDescent="0.2">
      <c r="C204" s="22"/>
      <c r="D204" s="22"/>
      <c r="E204" s="22"/>
      <c r="F204" s="22"/>
      <c r="G204" s="22"/>
      <c r="H204" s="22"/>
      <c r="I204" s="22"/>
      <c r="J204" s="22"/>
      <c r="K204" s="22"/>
      <c r="L204" s="22"/>
      <c r="M204" s="22"/>
      <c r="N204" s="22"/>
      <c r="O204" s="22"/>
      <c r="P204" s="22"/>
      <c r="Q204" s="22"/>
      <c r="R204" s="22"/>
    </row>
    <row r="205" spans="1:33" ht="15.75" customHeight="1" x14ac:dyDescent="0.2">
      <c r="C205" s="22"/>
      <c r="D205" s="22"/>
      <c r="E205" s="22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</row>
    <row r="206" spans="1:33" ht="15.75" customHeight="1" x14ac:dyDescent="0.2">
      <c r="C206" s="22"/>
      <c r="D206" s="22"/>
      <c r="E206" s="22"/>
      <c r="F206" s="22"/>
      <c r="G206" s="22"/>
      <c r="H206" s="22"/>
      <c r="I206" s="22"/>
      <c r="J206" s="22"/>
      <c r="K206" s="22"/>
      <c r="L206" s="22"/>
      <c r="M206" s="22"/>
      <c r="N206" s="22"/>
      <c r="O206" s="22"/>
      <c r="P206" s="22"/>
      <c r="Q206" s="22"/>
      <c r="R206" s="22"/>
    </row>
    <row r="207" spans="1:33" ht="15.75" customHeight="1" x14ac:dyDescent="0.2">
      <c r="C207" s="22"/>
      <c r="D207" s="22"/>
      <c r="E207" s="22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</row>
    <row r="208" spans="1:33" ht="15.75" customHeight="1" x14ac:dyDescent="0.2">
      <c r="C208" s="22"/>
      <c r="D208" s="22"/>
      <c r="E208" s="22"/>
      <c r="F208" s="22"/>
      <c r="G208" s="22"/>
      <c r="H208" s="22"/>
      <c r="I208" s="22"/>
      <c r="J208" s="22"/>
      <c r="K208" s="22"/>
      <c r="L208" s="22"/>
      <c r="M208" s="22"/>
      <c r="N208" s="22"/>
      <c r="O208" s="22"/>
      <c r="P208" s="22"/>
      <c r="Q208" s="22"/>
      <c r="R208" s="22"/>
    </row>
    <row r="209" spans="3:18" ht="15.75" customHeight="1" x14ac:dyDescent="0.2">
      <c r="C209" s="22"/>
      <c r="D209" s="22"/>
      <c r="E209" s="22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</row>
    <row r="210" spans="3:18" ht="15.75" customHeight="1" x14ac:dyDescent="0.2">
      <c r="C210" s="22"/>
      <c r="D210" s="22"/>
      <c r="E210" s="22"/>
      <c r="F210" s="22"/>
      <c r="G210" s="22"/>
      <c r="H210" s="22"/>
      <c r="I210" s="22"/>
      <c r="J210" s="22"/>
      <c r="K210" s="22"/>
      <c r="L210" s="22"/>
      <c r="M210" s="22"/>
      <c r="N210" s="22"/>
      <c r="O210" s="22"/>
      <c r="P210" s="22"/>
      <c r="Q210" s="22"/>
      <c r="R210" s="22"/>
    </row>
    <row r="211" spans="3:18" ht="15.75" customHeight="1" x14ac:dyDescent="0.2">
      <c r="C211" s="22"/>
      <c r="D211" s="22"/>
      <c r="E211" s="22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</row>
    <row r="212" spans="3:18" ht="15.75" customHeight="1" x14ac:dyDescent="0.2">
      <c r="C212" s="22"/>
      <c r="D212" s="22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  <c r="R212" s="22"/>
    </row>
    <row r="213" spans="3:18" ht="15.75" customHeight="1" x14ac:dyDescent="0.2">
      <c r="C213" s="22"/>
      <c r="D213" s="22"/>
      <c r="E213" s="22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</row>
    <row r="214" spans="3:18" ht="15.75" customHeight="1" x14ac:dyDescent="0.2">
      <c r="C214" s="22"/>
      <c r="D214" s="22"/>
      <c r="E214" s="22"/>
      <c r="F214" s="22"/>
      <c r="G214" s="22"/>
      <c r="H214" s="22"/>
      <c r="I214" s="22"/>
      <c r="J214" s="22"/>
      <c r="K214" s="22"/>
      <c r="L214" s="22"/>
      <c r="M214" s="22"/>
      <c r="N214" s="22"/>
      <c r="O214" s="22"/>
      <c r="P214" s="22"/>
      <c r="Q214" s="22"/>
      <c r="R214" s="22"/>
    </row>
    <row r="215" spans="3:18" ht="15.75" customHeight="1" x14ac:dyDescent="0.2">
      <c r="C215" s="22"/>
      <c r="D215" s="22"/>
      <c r="E215" s="22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</row>
    <row r="216" spans="3:18" ht="15.75" customHeight="1" x14ac:dyDescent="0.2">
      <c r="C216" s="22"/>
      <c r="D216" s="22"/>
      <c r="E216" s="22"/>
      <c r="F216" s="22"/>
      <c r="G216" s="22"/>
      <c r="H216" s="22"/>
      <c r="I216" s="22"/>
      <c r="J216" s="22"/>
      <c r="K216" s="22"/>
      <c r="L216" s="22"/>
      <c r="M216" s="22"/>
      <c r="N216" s="22"/>
      <c r="O216" s="22"/>
      <c r="P216" s="22"/>
      <c r="Q216" s="22"/>
      <c r="R216" s="22"/>
    </row>
    <row r="217" spans="3:18" ht="15.75" customHeight="1" x14ac:dyDescent="0.2">
      <c r="C217" s="22"/>
      <c r="D217" s="22"/>
      <c r="E217" s="22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</row>
    <row r="218" spans="3:18" ht="15.75" customHeight="1" x14ac:dyDescent="0.2">
      <c r="C218" s="22"/>
      <c r="D218" s="22"/>
      <c r="E218" s="22"/>
      <c r="F218" s="22"/>
      <c r="G218" s="22"/>
      <c r="H218" s="22"/>
      <c r="I218" s="22"/>
      <c r="J218" s="22"/>
      <c r="K218" s="22"/>
      <c r="L218" s="22"/>
      <c r="M218" s="22"/>
      <c r="N218" s="22"/>
      <c r="O218" s="22"/>
      <c r="P218" s="22"/>
      <c r="Q218" s="22"/>
      <c r="R218" s="22"/>
    </row>
    <row r="219" spans="3:18" ht="15.75" customHeight="1" x14ac:dyDescent="0.2">
      <c r="C219" s="22"/>
      <c r="D219" s="22"/>
      <c r="E219" s="22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</row>
    <row r="220" spans="3:18" ht="15.75" customHeight="1" x14ac:dyDescent="0.2">
      <c r="C220" s="22"/>
      <c r="D220" s="22"/>
      <c r="E220" s="22"/>
      <c r="F220" s="22"/>
      <c r="G220" s="22"/>
      <c r="H220" s="22"/>
      <c r="I220" s="22"/>
      <c r="J220" s="22"/>
      <c r="K220" s="22"/>
      <c r="L220" s="22"/>
      <c r="M220" s="22"/>
      <c r="N220" s="22"/>
      <c r="O220" s="22"/>
      <c r="P220" s="22"/>
      <c r="Q220" s="22"/>
      <c r="R220" s="22"/>
    </row>
    <row r="221" spans="3:18" ht="15.75" customHeight="1" x14ac:dyDescent="0.15"/>
    <row r="222" spans="3:18" ht="15.75" customHeight="1" x14ac:dyDescent="0.15"/>
    <row r="223" spans="3:18" ht="15.75" customHeight="1" x14ac:dyDescent="0.15"/>
    <row r="224" spans="3:18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AG1000"/>
  <sheetViews>
    <sheetView tabSelected="1" workbookViewId="0">
      <pane xSplit="2" ySplit="3" topLeftCell="C4" activePane="bottomRight" state="frozen"/>
      <selection activeCell="C4" sqref="C4:XFD31"/>
      <selection pane="topRight" activeCell="C4" sqref="C4:XFD31"/>
      <selection pane="bottomLeft" activeCell="C4" sqref="C4:XFD31"/>
      <selection pane="bottomRight" activeCell="C4" sqref="C4:XFD31"/>
    </sheetView>
  </sheetViews>
  <sheetFormatPr baseColWidth="10" defaultColWidth="14.5" defaultRowHeight="15" customHeight="1" x14ac:dyDescent="0.15"/>
  <cols>
    <col min="1" max="1" width="14.83203125" customWidth="1"/>
    <col min="2" max="2" width="23.832031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6.83203125" customWidth="1"/>
    <col min="16" max="16" width="11" customWidth="1"/>
    <col min="17" max="18" width="8.5" customWidth="1"/>
    <col min="19" max="19" width="8.33203125" customWidth="1"/>
    <col min="20" max="20" width="11.5" customWidth="1"/>
    <col min="21" max="21" width="13.33203125" customWidth="1"/>
    <col min="22" max="22" width="13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29" t="str">
        <f ca="1">IFERROR(__xludf.DUMMYFUNCTION("IFERROR(VLOOKUP(B2,IMPORTRANGE(""https://docs.google.com/spreadsheets/d/1x0DhHglkXKoEBOD2MBsuK_EyIr1ouxD2ftIpqOYFa-k/edit?usp=sharing"",""OllieShops-SKU-Specific Info!B1:BJ7000""),4,FALSE),"""")"),"")</f>
        <v/>
      </c>
      <c r="B1" s="30"/>
      <c r="C1" s="31" t="s">
        <v>0</v>
      </c>
      <c r="D1" s="33" t="s">
        <v>1</v>
      </c>
      <c r="E1" s="33" t="s">
        <v>2</v>
      </c>
      <c r="F1" s="35" t="s">
        <v>3</v>
      </c>
      <c r="G1" s="35" t="s">
        <v>4</v>
      </c>
      <c r="H1" s="36" t="s">
        <v>5</v>
      </c>
      <c r="I1" s="33" t="s">
        <v>6</v>
      </c>
      <c r="J1" s="33" t="s">
        <v>7</v>
      </c>
      <c r="K1" s="33" t="s">
        <v>8</v>
      </c>
      <c r="L1" s="33" t="s">
        <v>9</v>
      </c>
      <c r="M1" s="40" t="s">
        <v>10</v>
      </c>
      <c r="N1" s="41" t="s">
        <v>11</v>
      </c>
      <c r="O1" s="33" t="s">
        <v>12</v>
      </c>
      <c r="P1" s="33" t="s">
        <v>13</v>
      </c>
      <c r="Q1" s="33" t="s">
        <v>14</v>
      </c>
      <c r="R1" s="33" t="s">
        <v>15</v>
      </c>
      <c r="S1" s="47" t="s">
        <v>16</v>
      </c>
      <c r="T1" s="42" t="s">
        <v>17</v>
      </c>
      <c r="U1" s="42" t="s">
        <v>18</v>
      </c>
      <c r="V1" s="42" t="s">
        <v>19</v>
      </c>
      <c r="W1" s="42" t="s">
        <v>20</v>
      </c>
      <c r="X1" s="42" t="s">
        <v>21</v>
      </c>
      <c r="Y1" s="42" t="s">
        <v>22</v>
      </c>
      <c r="Z1" s="42" t="s">
        <v>23</v>
      </c>
      <c r="AA1" s="42" t="s">
        <v>24</v>
      </c>
      <c r="AB1" s="42" t="s">
        <v>25</v>
      </c>
      <c r="AC1" s="42" t="s">
        <v>26</v>
      </c>
      <c r="AD1" s="44" t="s">
        <v>27</v>
      </c>
      <c r="AE1" s="45" t="s">
        <v>28</v>
      </c>
      <c r="AF1" s="46" t="s">
        <v>29</v>
      </c>
      <c r="AG1" s="45" t="s">
        <v>30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IFERROR(__xludf.DUMMYFUNCTION("IFERROR(VLOOKUP(B2,IMPORTRANGE(""https://docs.google.com/spreadsheets/d/1x0DhHglkXKoEBOD2MBsuK_EyIr1ouxD2ftIpqOYFa-k/edit?usp=sharing"",""OllieShops-SKU-Specific Info!B1:BJ7000""),3,FALSE),"""")"),"")</f>
        <v/>
      </c>
      <c r="B2" s="3" t="s">
        <v>153</v>
      </c>
      <c r="C2" s="32"/>
      <c r="D2" s="34"/>
      <c r="E2" s="32"/>
      <c r="F2" s="34"/>
      <c r="G2" s="34"/>
      <c r="H2" s="37"/>
      <c r="I2" s="34"/>
      <c r="J2" s="34"/>
      <c r="K2" s="37"/>
      <c r="L2" s="37"/>
      <c r="M2" s="37"/>
      <c r="N2" s="34"/>
      <c r="O2" s="34"/>
      <c r="P2" s="32"/>
      <c r="Q2" s="34"/>
      <c r="R2" s="34"/>
      <c r="S2" s="30"/>
      <c r="T2" s="30"/>
      <c r="U2" s="43"/>
      <c r="V2" s="43"/>
      <c r="W2" s="30"/>
      <c r="X2" s="30"/>
      <c r="Y2" s="30"/>
      <c r="Z2" s="30"/>
      <c r="AA2" s="43"/>
      <c r="AB2" s="43"/>
      <c r="AC2" s="43"/>
      <c r="AD2" s="43"/>
      <c r="AE2" s="30"/>
      <c r="AF2" s="30"/>
      <c r="AG2" s="30"/>
    </row>
    <row r="3" spans="1:33" ht="16" x14ac:dyDescent="0.15">
      <c r="A3" s="38" t="s">
        <v>32</v>
      </c>
      <c r="B3" s="39"/>
      <c r="C3" s="4">
        <f ca="1">((AE31+AF31)/0.85)*-1</f>
        <v>13.597424744117648</v>
      </c>
      <c r="D3" s="5">
        <f>SUM(D4:D99763)</f>
        <v>113</v>
      </c>
      <c r="E3" s="5"/>
      <c r="F3" s="6">
        <f t="shared" ref="F3:G3" si="0">SUM(F4:F99763)</f>
        <v>2220.11</v>
      </c>
      <c r="G3" s="6">
        <f t="shared" si="0"/>
        <v>-237.89</v>
      </c>
      <c r="H3" s="7">
        <f>G3/F3*-1</f>
        <v>0.10715234830706585</v>
      </c>
      <c r="I3" s="8">
        <f ca="1">J3/F3</f>
        <v>0.28144098540375118</v>
      </c>
      <c r="J3" s="6">
        <f ca="1">SUM(J4:J99763)</f>
        <v>624.82994610472201</v>
      </c>
      <c r="K3" s="6">
        <f ca="1">J3/D3</f>
        <v>5.5294685495993097</v>
      </c>
      <c r="L3" s="5"/>
      <c r="M3" s="9"/>
      <c r="N3" s="10"/>
      <c r="O3" s="5" t="str">
        <f ca="1">IFERROR(__xludf.DUMMYFUNCTION("IFERROR(VLOOKUP(B2,IMPORTRANGE(""https://docs.google.com/spreadsheets/d/1owCo6kL_VFQ5nPTdNogErmCBLjNiktT1m3SzTrxu3R0/edit#gid=2146806407"",""Ollie Shops - Compiled!b1:g5000""),2,FALSE),"""")"),"")</f>
        <v/>
      </c>
      <c r="P3" s="5"/>
      <c r="Q3" s="11"/>
      <c r="R3" s="11"/>
      <c r="S3" s="23"/>
      <c r="T3" s="10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10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10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5">
        <f>SUM(W4:W99763)</f>
        <v>21</v>
      </c>
      <c r="X3" s="7">
        <f>AVERAGE(X4:X99763)</f>
        <v>0.3153015873015873</v>
      </c>
      <c r="Y3" s="6">
        <f>ROUND(AVERAGE(Y4:Y99763),2)</f>
        <v>6.41</v>
      </c>
      <c r="Z3" s="5"/>
      <c r="AA3" s="5"/>
      <c r="AB3" s="5"/>
      <c r="AC3" s="5"/>
      <c r="AD3" s="5"/>
      <c r="AE3" s="12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Info!B2:BZ7000""),36,false)),"""")*-1"),-4.3778110325)</f>
        <v>-4.3778110325000004</v>
      </c>
      <c r="AG3" s="6">
        <f>SUM(AG4:AG99763)</f>
        <v>0</v>
      </c>
    </row>
    <row r="4" spans="1:33" s="52" customFormat="1" ht="15.75" hidden="1" customHeight="1" x14ac:dyDescent="0.2">
      <c r="A4" s="13" t="s">
        <v>33</v>
      </c>
      <c r="B4" s="13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48"/>
      <c r="T4" s="48"/>
      <c r="U4" s="49"/>
      <c r="V4" s="54"/>
      <c r="W4" s="48"/>
      <c r="X4" s="48"/>
      <c r="Y4" s="48"/>
      <c r="Z4" s="48"/>
      <c r="AA4" s="48"/>
      <c r="AB4" s="51"/>
      <c r="AC4" s="48"/>
      <c r="AD4" s="48"/>
      <c r="AE4" s="48"/>
      <c r="AF4" s="48"/>
      <c r="AG4" s="48"/>
    </row>
    <row r="5" spans="1:33" s="52" customFormat="1" ht="15.75" hidden="1" customHeight="1" x14ac:dyDescent="0.2">
      <c r="A5" s="13" t="s">
        <v>34</v>
      </c>
      <c r="B5" s="13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48"/>
      <c r="T5" s="48"/>
      <c r="U5" s="49"/>
      <c r="V5" s="54"/>
      <c r="W5" s="48"/>
      <c r="X5" s="48"/>
      <c r="Y5" s="48"/>
      <c r="Z5" s="48"/>
      <c r="AA5" s="48"/>
      <c r="AB5" s="51"/>
      <c r="AC5" s="48"/>
      <c r="AD5" s="48"/>
      <c r="AE5" s="48"/>
      <c r="AF5" s="48"/>
      <c r="AG5" s="48"/>
    </row>
    <row r="6" spans="1:33" s="52" customFormat="1" ht="15.75" hidden="1" customHeight="1" x14ac:dyDescent="0.2">
      <c r="A6" s="13" t="s">
        <v>35</v>
      </c>
      <c r="B6" s="13"/>
      <c r="C6" s="17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48"/>
      <c r="T6" s="48"/>
      <c r="U6" s="49"/>
      <c r="V6" s="54"/>
      <c r="W6" s="48"/>
      <c r="X6" s="48"/>
      <c r="Y6" s="48"/>
      <c r="Z6" s="48"/>
      <c r="AA6" s="48"/>
      <c r="AB6" s="51"/>
      <c r="AC6" s="48"/>
      <c r="AD6" s="48"/>
      <c r="AE6" s="48"/>
      <c r="AF6" s="48"/>
      <c r="AG6" s="48"/>
    </row>
    <row r="7" spans="1:33" s="52" customFormat="1" ht="15.75" hidden="1" customHeight="1" x14ac:dyDescent="0.2">
      <c r="A7" s="13" t="s">
        <v>36</v>
      </c>
      <c r="B7" s="13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48"/>
      <c r="T7" s="48"/>
      <c r="U7" s="49"/>
      <c r="V7" s="54"/>
      <c r="W7" s="48"/>
      <c r="X7" s="48"/>
      <c r="Y7" s="48"/>
      <c r="Z7" s="48"/>
      <c r="AA7" s="48"/>
      <c r="AB7" s="51"/>
      <c r="AC7" s="48"/>
      <c r="AD7" s="48"/>
      <c r="AE7" s="48"/>
      <c r="AF7" s="48"/>
      <c r="AG7" s="48"/>
    </row>
    <row r="8" spans="1:33" s="52" customFormat="1" ht="15.75" hidden="1" customHeight="1" x14ac:dyDescent="0.2">
      <c r="A8" s="13" t="s">
        <v>37</v>
      </c>
      <c r="B8" s="13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48"/>
      <c r="T8" s="48"/>
      <c r="U8" s="49"/>
      <c r="V8" s="54"/>
      <c r="W8" s="48"/>
      <c r="X8" s="48"/>
      <c r="Y8" s="48"/>
      <c r="Z8" s="48"/>
      <c r="AA8" s="48"/>
      <c r="AB8" s="51"/>
      <c r="AC8" s="48"/>
      <c r="AD8" s="48"/>
      <c r="AE8" s="48"/>
      <c r="AF8" s="48"/>
      <c r="AG8" s="48"/>
    </row>
    <row r="9" spans="1:33" s="52" customFormat="1" ht="15.75" hidden="1" customHeight="1" x14ac:dyDescent="0.2">
      <c r="A9" s="13" t="s">
        <v>38</v>
      </c>
      <c r="B9" s="13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48"/>
      <c r="T9" s="48"/>
      <c r="U9" s="49"/>
      <c r="V9" s="54"/>
      <c r="W9" s="48"/>
      <c r="X9" s="48"/>
      <c r="Y9" s="48"/>
      <c r="Z9" s="48"/>
      <c r="AA9" s="48"/>
      <c r="AB9" s="51"/>
      <c r="AC9" s="48"/>
      <c r="AD9" s="48"/>
      <c r="AE9" s="48"/>
      <c r="AF9" s="48"/>
      <c r="AG9" s="48"/>
    </row>
    <row r="10" spans="1:33" s="52" customFormat="1" ht="15.75" hidden="1" customHeight="1" x14ac:dyDescent="0.2">
      <c r="A10" s="13" t="s">
        <v>39</v>
      </c>
      <c r="B10" s="13"/>
      <c r="C10" s="17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48"/>
      <c r="T10" s="48"/>
      <c r="U10" s="49"/>
      <c r="V10" s="54"/>
      <c r="W10" s="48"/>
      <c r="X10" s="48"/>
      <c r="Y10" s="48"/>
      <c r="Z10" s="48"/>
      <c r="AA10" s="48"/>
      <c r="AB10" s="51"/>
      <c r="AC10" s="48"/>
      <c r="AD10" s="48"/>
      <c r="AE10" s="48"/>
      <c r="AF10" s="48"/>
      <c r="AG10" s="48"/>
    </row>
    <row r="11" spans="1:33" s="52" customFormat="1" ht="15.75" hidden="1" customHeight="1" x14ac:dyDescent="0.2">
      <c r="A11" s="13" t="s">
        <v>40</v>
      </c>
      <c r="B11" s="13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48"/>
      <c r="T11" s="48"/>
      <c r="U11" s="49"/>
      <c r="V11" s="54"/>
      <c r="W11" s="48"/>
      <c r="X11" s="48"/>
      <c r="Y11" s="48"/>
      <c r="Z11" s="48"/>
      <c r="AA11" s="48"/>
      <c r="AB11" s="51"/>
      <c r="AC11" s="48"/>
      <c r="AD11" s="48"/>
      <c r="AE11" s="48"/>
      <c r="AF11" s="48"/>
      <c r="AG11" s="48"/>
    </row>
    <row r="12" spans="1:33" s="52" customFormat="1" ht="15.75" hidden="1" customHeight="1" x14ac:dyDescent="0.2">
      <c r="A12" s="13" t="s">
        <v>41</v>
      </c>
      <c r="B12" s="13"/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48"/>
      <c r="T12" s="48"/>
      <c r="U12" s="49"/>
      <c r="V12" s="54"/>
      <c r="W12" s="48"/>
      <c r="X12" s="48"/>
      <c r="Y12" s="48"/>
      <c r="Z12" s="48"/>
      <c r="AA12" s="48"/>
      <c r="AB12" s="51"/>
      <c r="AC12" s="48"/>
      <c r="AD12" s="48"/>
      <c r="AE12" s="48"/>
      <c r="AF12" s="48"/>
      <c r="AG12" s="48"/>
    </row>
    <row r="13" spans="1:33" s="52" customFormat="1" ht="15.75" hidden="1" customHeight="1" x14ac:dyDescent="0.2">
      <c r="A13" s="13" t="s">
        <v>42</v>
      </c>
      <c r="B13" s="13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48"/>
      <c r="T13" s="48"/>
      <c r="U13" s="49"/>
      <c r="V13" s="54"/>
      <c r="W13" s="48"/>
      <c r="X13" s="48"/>
      <c r="Y13" s="48"/>
      <c r="Z13" s="48"/>
      <c r="AA13" s="48"/>
      <c r="AB13" s="51"/>
      <c r="AC13" s="48"/>
      <c r="AD13" s="48"/>
      <c r="AE13" s="48"/>
      <c r="AF13" s="48"/>
      <c r="AG13" s="48"/>
    </row>
    <row r="14" spans="1:33" s="52" customFormat="1" ht="15.75" hidden="1" customHeight="1" x14ac:dyDescent="0.2">
      <c r="A14" s="13" t="s">
        <v>43</v>
      </c>
      <c r="B14" s="13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48"/>
      <c r="T14" s="48"/>
      <c r="U14" s="49"/>
      <c r="V14" s="54"/>
      <c r="W14" s="48"/>
      <c r="X14" s="48"/>
      <c r="Y14" s="48"/>
      <c r="Z14" s="48"/>
      <c r="AA14" s="48"/>
      <c r="AB14" s="51"/>
      <c r="AC14" s="48"/>
      <c r="AD14" s="48"/>
      <c r="AE14" s="48"/>
      <c r="AF14" s="48"/>
      <c r="AG14" s="48"/>
    </row>
    <row r="15" spans="1:33" s="52" customFormat="1" ht="15.75" hidden="1" customHeight="1" x14ac:dyDescent="0.2">
      <c r="A15" s="13" t="s">
        <v>44</v>
      </c>
      <c r="B15" s="13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48"/>
      <c r="T15" s="48"/>
      <c r="U15" s="49"/>
      <c r="V15" s="54"/>
      <c r="W15" s="48"/>
      <c r="X15" s="48"/>
      <c r="Y15" s="48"/>
      <c r="Z15" s="48"/>
      <c r="AA15" s="48"/>
      <c r="AB15" s="51"/>
      <c r="AC15" s="48"/>
      <c r="AD15" s="48"/>
      <c r="AE15" s="48"/>
      <c r="AF15" s="48"/>
      <c r="AG15" s="48"/>
    </row>
    <row r="16" spans="1:33" s="52" customFormat="1" ht="15.75" hidden="1" customHeight="1" x14ac:dyDescent="0.2">
      <c r="A16" s="13" t="s">
        <v>45</v>
      </c>
      <c r="B16" s="13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48"/>
      <c r="T16" s="48"/>
      <c r="U16" s="49"/>
      <c r="V16" s="54"/>
      <c r="W16" s="48"/>
      <c r="X16" s="48"/>
      <c r="Y16" s="48"/>
      <c r="Z16" s="48"/>
      <c r="AA16" s="48"/>
      <c r="AB16" s="51"/>
      <c r="AC16" s="48"/>
      <c r="AD16" s="48"/>
      <c r="AE16" s="48"/>
      <c r="AF16" s="48"/>
      <c r="AG16" s="48"/>
    </row>
    <row r="17" spans="1:33" s="52" customFormat="1" ht="15.75" hidden="1" customHeight="1" x14ac:dyDescent="0.2">
      <c r="A17" s="13" t="s">
        <v>46</v>
      </c>
      <c r="B17" s="13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48"/>
      <c r="T17" s="48"/>
      <c r="U17" s="49"/>
      <c r="V17" s="54"/>
      <c r="W17" s="48"/>
      <c r="X17" s="48"/>
      <c r="Y17" s="48"/>
      <c r="Z17" s="48"/>
      <c r="AA17" s="48"/>
      <c r="AB17" s="51"/>
      <c r="AC17" s="48"/>
      <c r="AD17" s="48"/>
      <c r="AE17" s="48"/>
      <c r="AF17" s="48"/>
      <c r="AG17" s="48"/>
    </row>
    <row r="18" spans="1:33" s="52" customFormat="1" ht="15.75" hidden="1" customHeight="1" x14ac:dyDescent="0.2">
      <c r="A18" s="13" t="s">
        <v>47</v>
      </c>
      <c r="B18" s="13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48"/>
      <c r="T18" s="48"/>
      <c r="U18" s="49"/>
      <c r="V18" s="54"/>
      <c r="W18" s="48"/>
      <c r="X18" s="48"/>
      <c r="Y18" s="48"/>
      <c r="Z18" s="48"/>
      <c r="AA18" s="48"/>
      <c r="AB18" s="51"/>
      <c r="AC18" s="48"/>
      <c r="AD18" s="48"/>
      <c r="AE18" s="48"/>
      <c r="AF18" s="48"/>
      <c r="AG18" s="48"/>
    </row>
    <row r="19" spans="1:33" s="52" customFormat="1" ht="15.75" hidden="1" customHeight="1" x14ac:dyDescent="0.2">
      <c r="A19" s="13" t="s">
        <v>83</v>
      </c>
      <c r="B19" s="13"/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48"/>
      <c r="T19" s="48"/>
      <c r="U19" s="49"/>
      <c r="V19" s="54"/>
      <c r="W19" s="48"/>
      <c r="X19" s="48"/>
      <c r="Y19" s="48"/>
      <c r="Z19" s="48"/>
      <c r="AA19" s="48"/>
      <c r="AB19" s="51"/>
      <c r="AC19" s="48"/>
      <c r="AD19" s="48"/>
      <c r="AE19" s="48"/>
      <c r="AF19" s="48"/>
      <c r="AG19" s="48"/>
    </row>
    <row r="20" spans="1:33" s="52" customFormat="1" ht="15.75" hidden="1" customHeight="1" x14ac:dyDescent="0.2">
      <c r="A20" s="13" t="s">
        <v>49</v>
      </c>
      <c r="B20" s="13"/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48"/>
      <c r="T20" s="48"/>
      <c r="U20" s="49"/>
      <c r="V20" s="54"/>
      <c r="W20" s="48"/>
      <c r="X20" s="48"/>
      <c r="Y20" s="48"/>
      <c r="Z20" s="48"/>
      <c r="AA20" s="48"/>
      <c r="AB20" s="51"/>
      <c r="AC20" s="48"/>
      <c r="AD20" s="48"/>
      <c r="AE20" s="48"/>
      <c r="AF20" s="48"/>
      <c r="AG20" s="48"/>
    </row>
    <row r="21" spans="1:33" s="52" customFormat="1" ht="15.75" hidden="1" customHeight="1" x14ac:dyDescent="0.2">
      <c r="A21" s="13" t="s">
        <v>50</v>
      </c>
      <c r="B21" s="13"/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48"/>
      <c r="T21" s="48"/>
      <c r="U21" s="49"/>
      <c r="V21" s="54"/>
      <c r="W21" s="48"/>
      <c r="X21" s="48"/>
      <c r="Y21" s="48"/>
      <c r="Z21" s="48"/>
      <c r="AA21" s="48"/>
      <c r="AB21" s="51"/>
      <c r="AC21" s="48"/>
      <c r="AD21" s="48"/>
      <c r="AE21" s="48"/>
      <c r="AF21" s="48"/>
      <c r="AG21" s="48"/>
    </row>
    <row r="22" spans="1:33" s="52" customFormat="1" ht="15.75" hidden="1" customHeight="1" x14ac:dyDescent="0.2">
      <c r="A22" s="13" t="s">
        <v>51</v>
      </c>
      <c r="B22" s="13"/>
      <c r="C22" s="17"/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48"/>
      <c r="T22" s="48"/>
      <c r="U22" s="49"/>
      <c r="V22" s="54"/>
      <c r="W22" s="48"/>
      <c r="X22" s="48"/>
      <c r="Y22" s="48"/>
      <c r="Z22" s="48"/>
      <c r="AA22" s="48"/>
      <c r="AB22" s="51"/>
      <c r="AC22" s="48"/>
      <c r="AD22" s="48"/>
      <c r="AE22" s="48"/>
      <c r="AF22" s="48"/>
      <c r="AG22" s="48"/>
    </row>
    <row r="23" spans="1:33" s="52" customFormat="1" ht="15.75" hidden="1" customHeight="1" x14ac:dyDescent="0.2">
      <c r="A23" s="13" t="s">
        <v>52</v>
      </c>
      <c r="B23" s="13"/>
      <c r="C23" s="17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48"/>
      <c r="T23" s="48"/>
      <c r="U23" s="49"/>
      <c r="V23" s="54"/>
      <c r="W23" s="48"/>
      <c r="X23" s="48"/>
      <c r="Y23" s="48"/>
      <c r="Z23" s="48"/>
      <c r="AA23" s="48"/>
      <c r="AB23" s="51"/>
      <c r="AC23" s="48"/>
      <c r="AD23" s="48"/>
      <c r="AE23" s="48"/>
      <c r="AF23" s="48"/>
      <c r="AG23" s="48"/>
    </row>
    <row r="24" spans="1:33" s="52" customFormat="1" ht="15.75" hidden="1" customHeight="1" x14ac:dyDescent="0.2">
      <c r="A24" s="13" t="s">
        <v>53</v>
      </c>
      <c r="B24" s="13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48"/>
      <c r="T24" s="48"/>
      <c r="U24" s="49"/>
      <c r="V24" s="54"/>
      <c r="W24" s="48"/>
      <c r="X24" s="48"/>
      <c r="Y24" s="48"/>
      <c r="Z24" s="48"/>
      <c r="AA24" s="48"/>
      <c r="AB24" s="51"/>
      <c r="AC24" s="48"/>
      <c r="AD24" s="48"/>
      <c r="AE24" s="48"/>
      <c r="AF24" s="48"/>
      <c r="AG24" s="48"/>
    </row>
    <row r="25" spans="1:33" s="52" customFormat="1" ht="15.75" hidden="1" customHeight="1" x14ac:dyDescent="0.2">
      <c r="A25" s="13" t="s">
        <v>54</v>
      </c>
      <c r="B25" s="13"/>
      <c r="C25" s="17"/>
      <c r="D25" s="17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48"/>
      <c r="T25" s="48"/>
      <c r="U25" s="49"/>
      <c r="V25" s="54"/>
      <c r="W25" s="48"/>
      <c r="X25" s="48"/>
      <c r="Y25" s="48"/>
      <c r="Z25" s="48"/>
      <c r="AA25" s="48"/>
      <c r="AB25" s="51"/>
      <c r="AC25" s="48"/>
      <c r="AD25" s="48"/>
      <c r="AE25" s="48"/>
      <c r="AF25" s="48"/>
      <c r="AG25" s="48"/>
    </row>
    <row r="26" spans="1:33" s="52" customFormat="1" ht="15.75" hidden="1" customHeight="1" x14ac:dyDescent="0.2">
      <c r="A26" s="13" t="s">
        <v>58</v>
      </c>
      <c r="B26" s="13"/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48"/>
      <c r="T26" s="48"/>
      <c r="U26" s="49"/>
      <c r="V26" s="54"/>
      <c r="W26" s="48"/>
      <c r="X26" s="48"/>
      <c r="Y26" s="48"/>
      <c r="Z26" s="48"/>
      <c r="AA26" s="48"/>
      <c r="AB26" s="51"/>
      <c r="AC26" s="48"/>
      <c r="AD26" s="48"/>
      <c r="AE26" s="48"/>
      <c r="AF26" s="48"/>
      <c r="AG26" s="48"/>
    </row>
    <row r="27" spans="1:33" s="52" customFormat="1" ht="15.75" customHeight="1" x14ac:dyDescent="0.2">
      <c r="A27" s="13" t="s">
        <v>60</v>
      </c>
      <c r="B27" s="13"/>
      <c r="C27" s="17">
        <f t="shared" ref="C27:C31" si="1">IFERROR(F27/D27," - ")</f>
        <v>18.882571428571428</v>
      </c>
      <c r="D27" s="17">
        <v>35</v>
      </c>
      <c r="E27" s="17">
        <v>0</v>
      </c>
      <c r="F27" s="17">
        <v>660.89</v>
      </c>
      <c r="G27" s="17">
        <v>0</v>
      </c>
      <c r="H27" s="17">
        <f t="shared" ref="H27:H31" si="2">G27/F27*-1</f>
        <v>0</v>
      </c>
      <c r="I27" s="17">
        <f t="shared" ref="I27:I31" si="3">J27/F27</f>
        <v>0.45813811701728813</v>
      </c>
      <c r="J27" s="17">
        <f t="shared" ref="J27:J31" si="4">F27*0.85+G27+AF27*D27+D27*AE27+AG27+AD27</f>
        <v>302.77890015555556</v>
      </c>
      <c r="K27" s="17">
        <f t="shared" ref="K27:K31" si="5">J27/D27</f>
        <v>8.6508257187301592</v>
      </c>
      <c r="L27" s="17">
        <v>120</v>
      </c>
      <c r="M27" s="17">
        <f t="shared" ref="M27:M31" si="6">IFERROR(D27/L27,"-")</f>
        <v>0.29166666666666669</v>
      </c>
      <c r="N27" s="17">
        <v>135</v>
      </c>
      <c r="O27" s="17">
        <f t="shared" ref="O27:P27" si="7">D27/7</f>
        <v>5</v>
      </c>
      <c r="P27" s="17">
        <f t="shared" si="7"/>
        <v>0</v>
      </c>
      <c r="Q27" s="17">
        <f t="shared" ref="Q27:Q31" si="8">ROUNDDOWN(N27/(O27+P27),0)</f>
        <v>27</v>
      </c>
      <c r="R27" s="17"/>
      <c r="S27" s="48">
        <v>0.1388888888888889</v>
      </c>
      <c r="T27" s="48" t="s">
        <v>56</v>
      </c>
      <c r="U27" s="49" t="s">
        <v>56</v>
      </c>
      <c r="V27" s="54" t="s">
        <v>56</v>
      </c>
      <c r="W27" s="48">
        <v>0</v>
      </c>
      <c r="X27" s="48">
        <f t="shared" ref="X27:X31" si="9">IFERROR(W27/D27,0)</f>
        <v>0</v>
      </c>
      <c r="Y27" s="48">
        <f t="shared" ref="Y27:Y31" si="10">IFERROR(G27/(W27+Z27)*-1,0)</f>
        <v>0</v>
      </c>
      <c r="Z27" s="48">
        <v>0</v>
      </c>
      <c r="AA27" s="48" t="s">
        <v>57</v>
      </c>
      <c r="AB27" s="51">
        <f t="shared" ref="AB27:AB31" si="11">IF(OR(AA27="UsLargeStandardSize",AA27="UsSmallStandardSize"),-0.69,-0.48)</f>
        <v>-0.69</v>
      </c>
      <c r="AC27" s="48">
        <v>0.1589565185185185</v>
      </c>
      <c r="AD27" s="48">
        <f t="shared" ref="AD27:AD31" si="12">IFERROR(AB27*AC27*D27*2,0)</f>
        <v>-7.6775998444444431</v>
      </c>
      <c r="AE27" s="48">
        <v>-7.18</v>
      </c>
      <c r="AF27" s="48">
        <v>0</v>
      </c>
      <c r="AG27" s="48">
        <v>0</v>
      </c>
    </row>
    <row r="28" spans="1:33" s="52" customFormat="1" ht="15.75" customHeight="1" x14ac:dyDescent="0.2">
      <c r="A28" s="13" t="s">
        <v>61</v>
      </c>
      <c r="B28" s="13"/>
      <c r="C28" s="17">
        <f t="shared" si="1"/>
        <v>19.989999999999998</v>
      </c>
      <c r="D28" s="17">
        <v>35</v>
      </c>
      <c r="E28" s="17">
        <v>0</v>
      </c>
      <c r="F28" s="17">
        <v>699.65</v>
      </c>
      <c r="G28" s="17">
        <v>-31.49</v>
      </c>
      <c r="H28" s="17">
        <f t="shared" si="2"/>
        <v>4.5008218394911738E-2</v>
      </c>
      <c r="I28" s="17">
        <f t="shared" si="3"/>
        <v>0.43483870528915258</v>
      </c>
      <c r="J28" s="17">
        <f t="shared" si="4"/>
        <v>304.23490015555558</v>
      </c>
      <c r="K28" s="17">
        <f t="shared" si="5"/>
        <v>8.6924257187301599</v>
      </c>
      <c r="L28" s="17">
        <v>92</v>
      </c>
      <c r="M28" s="17">
        <f t="shared" si="6"/>
        <v>0.38043478260869568</v>
      </c>
      <c r="N28" s="17">
        <v>94</v>
      </c>
      <c r="O28" s="17">
        <f t="shared" ref="O28:P28" si="13">D28/7</f>
        <v>5</v>
      </c>
      <c r="P28" s="17">
        <f t="shared" si="13"/>
        <v>0</v>
      </c>
      <c r="Q28" s="17">
        <f t="shared" si="8"/>
        <v>18</v>
      </c>
      <c r="R28" s="17"/>
      <c r="S28" s="48">
        <v>0.65306122448979587</v>
      </c>
      <c r="T28" s="48" t="s">
        <v>56</v>
      </c>
      <c r="U28" s="49" t="s">
        <v>56</v>
      </c>
      <c r="V28" s="54" t="s">
        <v>56</v>
      </c>
      <c r="W28" s="48">
        <v>4</v>
      </c>
      <c r="X28" s="48">
        <f t="shared" si="9"/>
        <v>0.11428571428571428</v>
      </c>
      <c r="Y28" s="48">
        <f t="shared" si="10"/>
        <v>7.8724999999999996</v>
      </c>
      <c r="Z28" s="48">
        <v>0</v>
      </c>
      <c r="AA28" s="48" t="s">
        <v>57</v>
      </c>
      <c r="AB28" s="51">
        <f t="shared" si="11"/>
        <v>-0.69</v>
      </c>
      <c r="AC28" s="48">
        <v>0.1589565185185185</v>
      </c>
      <c r="AD28" s="48">
        <f t="shared" si="12"/>
        <v>-7.6775998444444431</v>
      </c>
      <c r="AE28" s="48">
        <v>-7.18</v>
      </c>
      <c r="AF28" s="48">
        <v>0</v>
      </c>
      <c r="AG28" s="48">
        <v>0</v>
      </c>
    </row>
    <row r="29" spans="1:33" s="52" customFormat="1" ht="15.75" customHeight="1" x14ac:dyDescent="0.2">
      <c r="A29" s="13" t="s">
        <v>62</v>
      </c>
      <c r="B29" s="13"/>
      <c r="C29" s="17">
        <f t="shared" si="1"/>
        <v>19.989999999999995</v>
      </c>
      <c r="D29" s="17">
        <v>25</v>
      </c>
      <c r="E29" s="17">
        <v>0</v>
      </c>
      <c r="F29" s="17">
        <v>499.74999999999989</v>
      </c>
      <c r="G29" s="17">
        <v>-74.5</v>
      </c>
      <c r="H29" s="17">
        <f t="shared" si="2"/>
        <v>0.14907453726863434</v>
      </c>
      <c r="I29" s="17">
        <f t="shared" ca="1" si="3"/>
        <v>0.11177233476460431</v>
      </c>
      <c r="J29" s="17">
        <f t="shared" ca="1" si="4"/>
        <v>55.858224298610992</v>
      </c>
      <c r="K29" s="17">
        <f t="shared" ca="1" si="5"/>
        <v>2.2343289719444397</v>
      </c>
      <c r="L29" s="17">
        <v>142</v>
      </c>
      <c r="M29" s="17">
        <f t="shared" si="6"/>
        <v>0.176056338028169</v>
      </c>
      <c r="N29" s="17">
        <v>56</v>
      </c>
      <c r="O29" s="17">
        <f t="shared" ref="O29:P29" si="14">D29/7</f>
        <v>3.5714285714285716</v>
      </c>
      <c r="P29" s="17">
        <f t="shared" si="14"/>
        <v>0</v>
      </c>
      <c r="Q29" s="17">
        <f t="shared" si="8"/>
        <v>15</v>
      </c>
      <c r="R29" s="17"/>
      <c r="S29" s="48">
        <v>1.533333333333333</v>
      </c>
      <c r="T29" s="48" t="s">
        <v>56</v>
      </c>
      <c r="U29" s="49" t="s">
        <v>56</v>
      </c>
      <c r="V29" s="54" t="s">
        <v>56</v>
      </c>
      <c r="W29" s="48">
        <v>6</v>
      </c>
      <c r="X29" s="48">
        <f t="shared" si="9"/>
        <v>0.24</v>
      </c>
      <c r="Y29" s="48">
        <f t="shared" si="10"/>
        <v>7.45</v>
      </c>
      <c r="Z29" s="48">
        <v>4</v>
      </c>
      <c r="AA29" s="48" t="s">
        <v>57</v>
      </c>
      <c r="AB29" s="51">
        <f t="shared" si="11"/>
        <v>-0.69</v>
      </c>
      <c r="AC29" s="48">
        <v>0.1589565185185185</v>
      </c>
      <c r="AD29" s="48">
        <f t="shared" si="12"/>
        <v>-5.4839998888888877</v>
      </c>
      <c r="AE29" s="48">
        <v>-7.18</v>
      </c>
      <c r="AF29" s="48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Info!B2:BZ7000""),36,false)),"""")*-1"),-4.3778110325)</f>
        <v>-4.3778110325000004</v>
      </c>
      <c r="AG29" s="48">
        <v>0</v>
      </c>
    </row>
    <row r="30" spans="1:33" s="52" customFormat="1" ht="15.75" customHeight="1" x14ac:dyDescent="0.2">
      <c r="A30" s="13" t="s">
        <v>63</v>
      </c>
      <c r="B30" s="13"/>
      <c r="C30" s="17">
        <f t="shared" si="1"/>
        <v>19.989999999999998</v>
      </c>
      <c r="D30" s="17">
        <v>9</v>
      </c>
      <c r="E30" s="17">
        <v>0</v>
      </c>
      <c r="F30" s="17">
        <v>179.91</v>
      </c>
      <c r="G30" s="17">
        <v>-78.709999999999994</v>
      </c>
      <c r="H30" s="17">
        <f t="shared" si="2"/>
        <v>0.43749652604079814</v>
      </c>
      <c r="I30" s="17">
        <f t="shared" ca="1" si="3"/>
        <v>-0.17664965400755939</v>
      </c>
      <c r="J30" s="17">
        <f t="shared" ca="1" si="4"/>
        <v>-31.781039252500008</v>
      </c>
      <c r="K30" s="17">
        <f t="shared" ca="1" si="5"/>
        <v>-3.5312265836111121</v>
      </c>
      <c r="L30" s="17">
        <v>141</v>
      </c>
      <c r="M30" s="17">
        <f t="shared" si="6"/>
        <v>6.3829787234042548E-2</v>
      </c>
      <c r="N30" s="17">
        <v>45</v>
      </c>
      <c r="O30" s="17">
        <f t="shared" ref="O30:P30" si="15">D30/7</f>
        <v>1.2857142857142858</v>
      </c>
      <c r="P30" s="17">
        <f t="shared" si="15"/>
        <v>0</v>
      </c>
      <c r="Q30" s="17">
        <f t="shared" si="8"/>
        <v>35</v>
      </c>
      <c r="R30" s="17"/>
      <c r="S30" s="48">
        <v>2.0612244897959182</v>
      </c>
      <c r="T30" s="48" t="s">
        <v>56</v>
      </c>
      <c r="U30" s="49" t="s">
        <v>56</v>
      </c>
      <c r="V30" s="54" t="s">
        <v>56</v>
      </c>
      <c r="W30" s="48">
        <v>8</v>
      </c>
      <c r="X30" s="48">
        <f t="shared" si="9"/>
        <v>0.88888888888888884</v>
      </c>
      <c r="Y30" s="48">
        <f t="shared" si="10"/>
        <v>7.8709999999999996</v>
      </c>
      <c r="Z30" s="48">
        <v>2</v>
      </c>
      <c r="AA30" s="48" t="s">
        <v>57</v>
      </c>
      <c r="AB30" s="51">
        <f t="shared" si="11"/>
        <v>-0.69</v>
      </c>
      <c r="AC30" s="48">
        <v>0.1589565185185185</v>
      </c>
      <c r="AD30" s="48">
        <f t="shared" si="12"/>
        <v>-1.9742399599999998</v>
      </c>
      <c r="AE30" s="48">
        <v>-7.18</v>
      </c>
      <c r="AF30" s="48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Info!B2:BZ7000""),36,false)),"""")*-1"),-4.3778110325)</f>
        <v>-4.3778110325000004</v>
      </c>
      <c r="AG30" s="48">
        <v>0</v>
      </c>
    </row>
    <row r="31" spans="1:33" s="52" customFormat="1" ht="15.75" customHeight="1" x14ac:dyDescent="0.2">
      <c r="A31" s="13" t="s">
        <v>64</v>
      </c>
      <c r="B31" s="13"/>
      <c r="C31" s="17">
        <f t="shared" si="1"/>
        <v>19.989999999999998</v>
      </c>
      <c r="D31" s="17">
        <v>9</v>
      </c>
      <c r="E31" s="17">
        <v>0</v>
      </c>
      <c r="F31" s="17">
        <v>179.91</v>
      </c>
      <c r="G31" s="17">
        <v>-53.19</v>
      </c>
      <c r="H31" s="17">
        <f t="shared" si="2"/>
        <v>0.29564782391195599</v>
      </c>
      <c r="I31" s="17">
        <f t="shared" ca="1" si="3"/>
        <v>-3.4800951878717214E-2</v>
      </c>
      <c r="J31" s="17">
        <f t="shared" ca="1" si="4"/>
        <v>-6.261039252500014</v>
      </c>
      <c r="K31" s="17">
        <f t="shared" ca="1" si="5"/>
        <v>-0.69567102805555714</v>
      </c>
      <c r="L31" s="17">
        <v>166</v>
      </c>
      <c r="M31" s="17">
        <f t="shared" si="6"/>
        <v>5.4216867469879519E-2</v>
      </c>
      <c r="N31" s="17">
        <v>25</v>
      </c>
      <c r="O31" s="17">
        <f t="shared" ref="O31:P31" si="16">D31/7</f>
        <v>1.2857142857142858</v>
      </c>
      <c r="P31" s="17">
        <f t="shared" si="16"/>
        <v>0</v>
      </c>
      <c r="Q31" s="17">
        <f t="shared" si="8"/>
        <v>19</v>
      </c>
      <c r="R31" s="17" t="str">
        <f ca="1">IFERROR(__xludf.DUMMYFUNCTION("IFERROR(VLOOKUP($B$2,IMPORTRANGE(""https://docs.google.com/spreadsheets/d/1KiWZV1ko8G7lnRucBRBd29jj3Be6ltMfljMDqzOkQmI/edit#gid=1381463014"",""Lookup!A:F""),6,FALSE),"""")"),"")</f>
        <v/>
      </c>
      <c r="S31" s="48">
        <v>1.123711340206186</v>
      </c>
      <c r="T31" s="48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1" s="49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1" s="54" t="str">
        <f ca="1">IFERROR(__xludf.DUMMYFUNCTION("IFERROR(VLOOKUP($B$2,IMPORTRANGE(""https://docs.google.com/spreadsheets/d/1KiWZV1ko8G7lnRucBRBd29jj3Be6ltMfljMDqzOkQmI/edit#gid=1381463014"",""Lookup!A:D""),2,FALSE),"""")"),"")</f>
        <v/>
      </c>
      <c r="W31" s="48">
        <v>3</v>
      </c>
      <c r="X31" s="48">
        <f t="shared" si="9"/>
        <v>0.33333333333333331</v>
      </c>
      <c r="Y31" s="48">
        <f t="shared" si="10"/>
        <v>8.8650000000000002</v>
      </c>
      <c r="Z31" s="48">
        <v>3</v>
      </c>
      <c r="AA31" s="48" t="s">
        <v>57</v>
      </c>
      <c r="AB31" s="51">
        <f t="shared" si="11"/>
        <v>-0.69</v>
      </c>
      <c r="AC31" s="48">
        <v>0.1589565185185185</v>
      </c>
      <c r="AD31" s="48">
        <f t="shared" si="12"/>
        <v>-1.9742399599999998</v>
      </c>
      <c r="AE31" s="48">
        <v>-7.18</v>
      </c>
      <c r="AF31" s="48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Info!B2:BZ7000""),36,false)),"""")*-1"),-4.3778110325)</f>
        <v>-4.3778110325000004</v>
      </c>
      <c r="AG31" s="48">
        <v>0</v>
      </c>
    </row>
    <row r="32" spans="1:33" ht="15.75" customHeight="1" x14ac:dyDescent="0.2">
      <c r="A32" s="13"/>
      <c r="B32" s="13"/>
      <c r="C32" s="24"/>
      <c r="D32" s="15"/>
      <c r="E32" s="15"/>
      <c r="F32" s="14"/>
      <c r="G32" s="14"/>
      <c r="H32" s="14"/>
      <c r="I32" s="15"/>
      <c r="J32" s="15"/>
      <c r="K32" s="15"/>
      <c r="L32" s="15"/>
      <c r="M32" s="16"/>
      <c r="N32" s="15"/>
      <c r="O32" s="15"/>
      <c r="P32" s="15"/>
      <c r="Q32" s="15"/>
      <c r="R32" s="15"/>
      <c r="S32" s="18"/>
      <c r="T32" s="13"/>
      <c r="U32" s="19"/>
      <c r="V32" s="1"/>
      <c r="W32" s="13"/>
      <c r="X32" s="13"/>
      <c r="Y32" s="13"/>
      <c r="Z32" s="13"/>
      <c r="AA32" s="13"/>
      <c r="AB32" s="13"/>
      <c r="AC32" s="13"/>
      <c r="AD32" s="13"/>
      <c r="AE32" s="20"/>
      <c r="AF32" s="20"/>
      <c r="AG32" s="20"/>
    </row>
    <row r="33" spans="1:33" ht="15.75" customHeight="1" x14ac:dyDescent="0.2">
      <c r="A33" s="13"/>
      <c r="B33" s="13"/>
      <c r="C33" s="24"/>
      <c r="D33" s="15"/>
      <c r="E33" s="15"/>
      <c r="F33" s="14"/>
      <c r="G33" s="14"/>
      <c r="H33" s="14"/>
      <c r="I33" s="15"/>
      <c r="J33" s="15"/>
      <c r="K33" s="15"/>
      <c r="L33" s="15"/>
      <c r="M33" s="16"/>
      <c r="N33" s="15"/>
      <c r="O33" s="15"/>
      <c r="P33" s="15"/>
      <c r="Q33" s="15"/>
      <c r="R33" s="15"/>
      <c r="S33" s="18"/>
      <c r="T33" s="13"/>
      <c r="U33" s="19"/>
      <c r="V33" s="1"/>
      <c r="W33" s="13"/>
      <c r="X33" s="13"/>
      <c r="Y33" s="13"/>
      <c r="Z33" s="13"/>
      <c r="AA33" s="13"/>
      <c r="AB33" s="13"/>
      <c r="AC33" s="13"/>
      <c r="AD33" s="13"/>
      <c r="AE33" s="20"/>
      <c r="AF33" s="20"/>
      <c r="AG33" s="20"/>
    </row>
    <row r="34" spans="1:33" ht="15.75" customHeight="1" x14ac:dyDescent="0.2">
      <c r="A34" s="13"/>
      <c r="B34" s="13"/>
      <c r="C34" s="24"/>
      <c r="D34" s="15"/>
      <c r="E34" s="15"/>
      <c r="F34" s="14"/>
      <c r="G34" s="14"/>
      <c r="H34" s="14"/>
      <c r="I34" s="15"/>
      <c r="J34" s="15"/>
      <c r="K34" s="15"/>
      <c r="L34" s="15"/>
      <c r="M34" s="16"/>
      <c r="N34" s="15"/>
      <c r="O34" s="15"/>
      <c r="P34" s="15"/>
      <c r="Q34" s="15"/>
      <c r="R34" s="15"/>
      <c r="S34" s="18"/>
      <c r="T34" s="13"/>
      <c r="U34" s="19"/>
      <c r="V34" s="1"/>
      <c r="W34" s="13"/>
      <c r="X34" s="13"/>
      <c r="Y34" s="13"/>
      <c r="Z34" s="13"/>
      <c r="AA34" s="13"/>
      <c r="AB34" s="13"/>
      <c r="AC34" s="13"/>
      <c r="AD34" s="13"/>
      <c r="AE34" s="20"/>
      <c r="AF34" s="20"/>
      <c r="AG34" s="20"/>
    </row>
    <row r="35" spans="1:33" ht="15.75" customHeight="1" x14ac:dyDescent="0.2">
      <c r="A35" s="13"/>
      <c r="B35" s="13"/>
      <c r="C35" s="24"/>
      <c r="D35" s="15"/>
      <c r="E35" s="15"/>
      <c r="F35" s="14"/>
      <c r="G35" s="14"/>
      <c r="H35" s="14"/>
      <c r="I35" s="15"/>
      <c r="J35" s="15"/>
      <c r="K35" s="15"/>
      <c r="L35" s="15"/>
      <c r="M35" s="16"/>
      <c r="N35" s="15"/>
      <c r="O35" s="15"/>
      <c r="P35" s="15"/>
      <c r="Q35" s="15"/>
      <c r="R35" s="15"/>
      <c r="S35" s="18"/>
      <c r="T35" s="13"/>
      <c r="U35" s="19"/>
      <c r="V35" s="1"/>
      <c r="W35" s="13"/>
      <c r="X35" s="13"/>
      <c r="Y35" s="13"/>
      <c r="Z35" s="13"/>
      <c r="AA35" s="13"/>
      <c r="AB35" s="13"/>
      <c r="AC35" s="13"/>
      <c r="AD35" s="13"/>
      <c r="AE35" s="20"/>
      <c r="AF35" s="20"/>
      <c r="AG35" s="20"/>
    </row>
    <row r="36" spans="1:33" ht="15.75" customHeight="1" x14ac:dyDescent="0.2">
      <c r="A36" s="13"/>
      <c r="B36" s="13"/>
      <c r="C36" s="24"/>
      <c r="D36" s="15"/>
      <c r="E36" s="15"/>
      <c r="F36" s="14"/>
      <c r="G36" s="14"/>
      <c r="H36" s="14"/>
      <c r="I36" s="15"/>
      <c r="J36" s="15"/>
      <c r="K36" s="15"/>
      <c r="L36" s="15"/>
      <c r="M36" s="16"/>
      <c r="N36" s="15"/>
      <c r="O36" s="15"/>
      <c r="P36" s="15"/>
      <c r="Q36" s="15"/>
      <c r="R36" s="15"/>
      <c r="S36" s="18"/>
      <c r="T36" s="13"/>
      <c r="U36" s="19"/>
      <c r="V36" s="1"/>
      <c r="W36" s="13"/>
      <c r="X36" s="13"/>
      <c r="Y36" s="13"/>
      <c r="Z36" s="13"/>
      <c r="AA36" s="13"/>
      <c r="AB36" s="13"/>
      <c r="AC36" s="13"/>
      <c r="AD36" s="13"/>
      <c r="AE36" s="20"/>
      <c r="AF36" s="20"/>
      <c r="AG36" s="20"/>
    </row>
    <row r="37" spans="1:33" ht="15.75" customHeight="1" x14ac:dyDescent="0.2">
      <c r="A37" s="13"/>
      <c r="B37" s="13"/>
      <c r="C37" s="24"/>
      <c r="D37" s="15"/>
      <c r="E37" s="15"/>
      <c r="F37" s="14"/>
      <c r="G37" s="14"/>
      <c r="H37" s="14"/>
      <c r="I37" s="15"/>
      <c r="J37" s="15"/>
      <c r="K37" s="15"/>
      <c r="L37" s="15"/>
      <c r="M37" s="16"/>
      <c r="N37" s="15"/>
      <c r="O37" s="15"/>
      <c r="P37" s="15"/>
      <c r="Q37" s="15"/>
      <c r="R37" s="15"/>
      <c r="S37" s="18"/>
      <c r="T37" s="13"/>
      <c r="U37" s="19"/>
      <c r="V37" s="1"/>
      <c r="W37" s="13"/>
      <c r="X37" s="13"/>
      <c r="Y37" s="13"/>
      <c r="Z37" s="13"/>
      <c r="AA37" s="13"/>
      <c r="AB37" s="13"/>
      <c r="AC37" s="13"/>
      <c r="AD37" s="13"/>
      <c r="AE37" s="20"/>
      <c r="AF37" s="20"/>
      <c r="AG37" s="20"/>
    </row>
    <row r="38" spans="1:33" ht="15.75" customHeight="1" x14ac:dyDescent="0.2">
      <c r="A38" s="13"/>
      <c r="B38" s="13"/>
      <c r="C38" s="24"/>
      <c r="D38" s="15"/>
      <c r="E38" s="15"/>
      <c r="F38" s="14"/>
      <c r="G38" s="14"/>
      <c r="H38" s="14"/>
      <c r="I38" s="15"/>
      <c r="J38" s="15"/>
      <c r="K38" s="15"/>
      <c r="L38" s="15"/>
      <c r="M38" s="16"/>
      <c r="N38" s="15"/>
      <c r="O38" s="15"/>
      <c r="P38" s="15"/>
      <c r="Q38" s="15"/>
      <c r="R38" s="15"/>
      <c r="S38" s="18"/>
      <c r="T38" s="13"/>
      <c r="U38" s="19"/>
      <c r="V38" s="1"/>
      <c r="W38" s="13"/>
      <c r="X38" s="13"/>
      <c r="Y38" s="13"/>
      <c r="Z38" s="13"/>
      <c r="AA38" s="13"/>
      <c r="AB38" s="13"/>
      <c r="AC38" s="13"/>
      <c r="AD38" s="13"/>
      <c r="AE38" s="20"/>
      <c r="AF38" s="20"/>
      <c r="AG38" s="20"/>
    </row>
    <row r="39" spans="1:33" ht="15.75" customHeight="1" x14ac:dyDescent="0.2">
      <c r="A39" s="13"/>
      <c r="B39" s="13"/>
      <c r="C39" s="24"/>
      <c r="D39" s="15"/>
      <c r="E39" s="15"/>
      <c r="F39" s="14"/>
      <c r="G39" s="14"/>
      <c r="H39" s="14"/>
      <c r="I39" s="15"/>
      <c r="J39" s="15"/>
      <c r="K39" s="15"/>
      <c r="L39" s="15"/>
      <c r="M39" s="16"/>
      <c r="N39" s="15"/>
      <c r="O39" s="15"/>
      <c r="P39" s="15"/>
      <c r="Q39" s="15"/>
      <c r="R39" s="15"/>
      <c r="S39" s="18"/>
      <c r="T39" s="13"/>
      <c r="U39" s="19"/>
      <c r="V39" s="1"/>
      <c r="W39" s="13"/>
      <c r="X39" s="13"/>
      <c r="Y39" s="13"/>
      <c r="Z39" s="13"/>
      <c r="AA39" s="13"/>
      <c r="AB39" s="13"/>
      <c r="AC39" s="13"/>
      <c r="AD39" s="13"/>
      <c r="AE39" s="20"/>
      <c r="AF39" s="20"/>
      <c r="AG39" s="20"/>
    </row>
    <row r="40" spans="1:33" ht="15.75" customHeight="1" x14ac:dyDescent="0.2">
      <c r="A40" s="13"/>
      <c r="B40" s="13"/>
      <c r="C40" s="24"/>
      <c r="D40" s="15"/>
      <c r="E40" s="15"/>
      <c r="F40" s="14"/>
      <c r="G40" s="14"/>
      <c r="H40" s="14"/>
      <c r="I40" s="15"/>
      <c r="J40" s="15"/>
      <c r="K40" s="15"/>
      <c r="L40" s="15"/>
      <c r="M40" s="16"/>
      <c r="N40" s="15"/>
      <c r="O40" s="15"/>
      <c r="P40" s="15"/>
      <c r="Q40" s="15"/>
      <c r="R40" s="15"/>
      <c r="S40" s="18"/>
      <c r="T40" s="13"/>
      <c r="U40" s="19"/>
      <c r="V40" s="1"/>
      <c r="W40" s="13"/>
      <c r="X40" s="13"/>
      <c r="Y40" s="13"/>
      <c r="Z40" s="13"/>
      <c r="AA40" s="13"/>
      <c r="AB40" s="13"/>
      <c r="AC40" s="13"/>
      <c r="AD40" s="13"/>
      <c r="AE40" s="20"/>
      <c r="AF40" s="20"/>
      <c r="AG40" s="20"/>
    </row>
    <row r="41" spans="1:33" ht="15.75" customHeight="1" x14ac:dyDescent="0.2">
      <c r="A41" s="13"/>
      <c r="B41" s="13"/>
      <c r="C41" s="24"/>
      <c r="D41" s="15"/>
      <c r="E41" s="15"/>
      <c r="F41" s="14"/>
      <c r="G41" s="14"/>
      <c r="H41" s="14"/>
      <c r="I41" s="15"/>
      <c r="J41" s="15"/>
      <c r="K41" s="15"/>
      <c r="L41" s="15"/>
      <c r="M41" s="16"/>
      <c r="N41" s="15"/>
      <c r="O41" s="15"/>
      <c r="P41" s="15"/>
      <c r="Q41" s="15"/>
      <c r="R41" s="15"/>
      <c r="S41" s="18"/>
      <c r="T41" s="13"/>
      <c r="U41" s="19"/>
      <c r="V41" s="1"/>
      <c r="W41" s="13"/>
      <c r="X41" s="13"/>
      <c r="Y41" s="13"/>
      <c r="Z41" s="13"/>
      <c r="AA41" s="13"/>
      <c r="AB41" s="13"/>
      <c r="AC41" s="13"/>
      <c r="AD41" s="13"/>
      <c r="AE41" s="20"/>
      <c r="AF41" s="20"/>
      <c r="AG41" s="20"/>
    </row>
    <row r="42" spans="1:33" ht="15.75" customHeight="1" x14ac:dyDescent="0.2">
      <c r="A42" s="13"/>
      <c r="B42" s="13"/>
      <c r="C42" s="24"/>
      <c r="D42" s="15"/>
      <c r="E42" s="15"/>
      <c r="F42" s="14"/>
      <c r="G42" s="14"/>
      <c r="H42" s="14"/>
      <c r="I42" s="15"/>
      <c r="J42" s="15"/>
      <c r="K42" s="15"/>
      <c r="L42" s="15"/>
      <c r="M42" s="16"/>
      <c r="N42" s="15"/>
      <c r="O42" s="15"/>
      <c r="P42" s="15"/>
      <c r="Q42" s="15"/>
      <c r="R42" s="15"/>
      <c r="S42" s="18"/>
      <c r="T42" s="13"/>
      <c r="U42" s="19"/>
      <c r="V42" s="1"/>
      <c r="W42" s="13"/>
      <c r="X42" s="13"/>
      <c r="Y42" s="13"/>
      <c r="Z42" s="13"/>
      <c r="AA42" s="13"/>
      <c r="AB42" s="13"/>
      <c r="AC42" s="13"/>
      <c r="AD42" s="13"/>
      <c r="AE42" s="20"/>
      <c r="AF42" s="20"/>
      <c r="AG42" s="20"/>
    </row>
    <row r="43" spans="1:33" ht="15.75" customHeight="1" x14ac:dyDescent="0.2">
      <c r="A43" s="13"/>
      <c r="B43" s="13"/>
      <c r="C43" s="24"/>
      <c r="D43" s="15"/>
      <c r="E43" s="15"/>
      <c r="F43" s="14"/>
      <c r="G43" s="14"/>
      <c r="H43" s="14"/>
      <c r="I43" s="15"/>
      <c r="J43" s="15"/>
      <c r="K43" s="15"/>
      <c r="L43" s="15"/>
      <c r="M43" s="16"/>
      <c r="N43" s="15"/>
      <c r="O43" s="15"/>
      <c r="P43" s="15"/>
      <c r="Q43" s="15"/>
      <c r="R43" s="15"/>
      <c r="S43" s="18"/>
      <c r="T43" s="13"/>
      <c r="U43" s="19"/>
      <c r="V43" s="1"/>
      <c r="W43" s="13"/>
      <c r="X43" s="13"/>
      <c r="Y43" s="13"/>
      <c r="Z43" s="13"/>
      <c r="AA43" s="13"/>
      <c r="AB43" s="13"/>
      <c r="AC43" s="13"/>
      <c r="AD43" s="13"/>
      <c r="AE43" s="20"/>
      <c r="AF43" s="20"/>
      <c r="AG43" s="20"/>
    </row>
    <row r="44" spans="1:33" ht="15.75" customHeight="1" x14ac:dyDescent="0.2">
      <c r="A44" s="13"/>
      <c r="B44" s="13"/>
      <c r="C44" s="24"/>
      <c r="D44" s="15"/>
      <c r="E44" s="15"/>
      <c r="F44" s="14"/>
      <c r="G44" s="14"/>
      <c r="H44" s="14"/>
      <c r="I44" s="15"/>
      <c r="J44" s="15"/>
      <c r="K44" s="15"/>
      <c r="L44" s="15"/>
      <c r="M44" s="16"/>
      <c r="N44" s="15"/>
      <c r="O44" s="15"/>
      <c r="P44" s="15"/>
      <c r="Q44" s="15"/>
      <c r="R44" s="15"/>
      <c r="S44" s="18"/>
      <c r="T44" s="13"/>
      <c r="U44" s="19"/>
      <c r="V44" s="1"/>
      <c r="W44" s="13"/>
      <c r="X44" s="13"/>
      <c r="Y44" s="13"/>
      <c r="Z44" s="13"/>
      <c r="AA44" s="13"/>
      <c r="AB44" s="13"/>
      <c r="AC44" s="13"/>
      <c r="AD44" s="13"/>
      <c r="AE44" s="20"/>
      <c r="AF44" s="20"/>
      <c r="AG44" s="20"/>
    </row>
    <row r="45" spans="1:33" ht="15.75" customHeight="1" x14ac:dyDescent="0.2">
      <c r="A45" s="13"/>
      <c r="B45" s="13"/>
      <c r="C45" s="24"/>
      <c r="D45" s="15"/>
      <c r="E45" s="15"/>
      <c r="F45" s="14"/>
      <c r="G45" s="14"/>
      <c r="H45" s="14"/>
      <c r="I45" s="15"/>
      <c r="J45" s="15"/>
      <c r="K45" s="15"/>
      <c r="L45" s="15"/>
      <c r="M45" s="16"/>
      <c r="N45" s="15"/>
      <c r="O45" s="15"/>
      <c r="P45" s="15"/>
      <c r="Q45" s="15"/>
      <c r="R45" s="15"/>
      <c r="S45" s="18"/>
      <c r="T45" s="13"/>
      <c r="U45" s="19"/>
      <c r="V45" s="1"/>
      <c r="W45" s="13"/>
      <c r="X45" s="13"/>
      <c r="Y45" s="13"/>
      <c r="Z45" s="13"/>
      <c r="AA45" s="13"/>
      <c r="AB45" s="13"/>
      <c r="AC45" s="13"/>
      <c r="AD45" s="13"/>
      <c r="AE45" s="20"/>
      <c r="AF45" s="20"/>
      <c r="AG45" s="20"/>
    </row>
    <row r="46" spans="1:33" ht="15.75" customHeight="1" x14ac:dyDescent="0.2">
      <c r="A46" s="13"/>
      <c r="B46" s="13"/>
      <c r="C46" s="24"/>
      <c r="D46" s="15"/>
      <c r="E46" s="15"/>
      <c r="F46" s="14"/>
      <c r="G46" s="14"/>
      <c r="H46" s="14"/>
      <c r="I46" s="15"/>
      <c r="J46" s="15"/>
      <c r="K46" s="15"/>
      <c r="L46" s="15"/>
      <c r="M46" s="16"/>
      <c r="N46" s="15"/>
      <c r="O46" s="15"/>
      <c r="P46" s="15"/>
      <c r="Q46" s="15"/>
      <c r="R46" s="15"/>
      <c r="S46" s="18"/>
      <c r="T46" s="13"/>
      <c r="U46" s="19"/>
      <c r="V46" s="1"/>
      <c r="W46" s="13"/>
      <c r="X46" s="13"/>
      <c r="Y46" s="13"/>
      <c r="Z46" s="13"/>
      <c r="AA46" s="13"/>
      <c r="AB46" s="13"/>
      <c r="AC46" s="13"/>
      <c r="AD46" s="13"/>
      <c r="AE46" s="20"/>
      <c r="AF46" s="20"/>
      <c r="AG46" s="20"/>
    </row>
    <row r="47" spans="1:33" ht="15.75" customHeight="1" x14ac:dyDescent="0.2">
      <c r="A47" s="13"/>
      <c r="B47" s="13"/>
      <c r="C47" s="24"/>
      <c r="D47" s="15"/>
      <c r="E47" s="15"/>
      <c r="F47" s="14"/>
      <c r="G47" s="14"/>
      <c r="H47" s="14"/>
      <c r="I47" s="15"/>
      <c r="J47" s="15"/>
      <c r="K47" s="15"/>
      <c r="L47" s="15"/>
      <c r="M47" s="16"/>
      <c r="N47" s="15"/>
      <c r="O47" s="15"/>
      <c r="P47" s="15"/>
      <c r="Q47" s="15"/>
      <c r="R47" s="15"/>
      <c r="S47" s="18"/>
      <c r="T47" s="13"/>
      <c r="U47" s="19"/>
      <c r="V47" s="1"/>
      <c r="W47" s="13"/>
      <c r="X47" s="13"/>
      <c r="Y47" s="13"/>
      <c r="Z47" s="13"/>
      <c r="AA47" s="13"/>
      <c r="AB47" s="13"/>
      <c r="AC47" s="13"/>
      <c r="AD47" s="13"/>
      <c r="AE47" s="20"/>
      <c r="AF47" s="20"/>
      <c r="AG47" s="20"/>
    </row>
    <row r="48" spans="1:33" ht="15.75" customHeight="1" x14ac:dyDescent="0.2">
      <c r="A48" s="13"/>
      <c r="B48" s="13"/>
      <c r="C48" s="24"/>
      <c r="D48" s="15"/>
      <c r="E48" s="15"/>
      <c r="F48" s="14"/>
      <c r="G48" s="14"/>
      <c r="H48" s="14"/>
      <c r="I48" s="15"/>
      <c r="J48" s="15"/>
      <c r="K48" s="15"/>
      <c r="L48" s="15"/>
      <c r="M48" s="16"/>
      <c r="N48" s="15"/>
      <c r="O48" s="15"/>
      <c r="P48" s="15"/>
      <c r="Q48" s="15"/>
      <c r="R48" s="15"/>
      <c r="S48" s="18"/>
      <c r="T48" s="13"/>
      <c r="U48" s="19"/>
      <c r="V48" s="1"/>
      <c r="W48" s="13"/>
      <c r="X48" s="13"/>
      <c r="Y48" s="13"/>
      <c r="Z48" s="13"/>
      <c r="AA48" s="13"/>
      <c r="AB48" s="13"/>
      <c r="AC48" s="13"/>
      <c r="AD48" s="13"/>
      <c r="AE48" s="20"/>
      <c r="AF48" s="20"/>
      <c r="AG48" s="20"/>
    </row>
    <row r="49" spans="1:33" ht="15.75" customHeight="1" x14ac:dyDescent="0.2">
      <c r="A49" s="13"/>
      <c r="B49" s="13"/>
      <c r="C49" s="24"/>
      <c r="D49" s="15"/>
      <c r="E49" s="15"/>
      <c r="F49" s="14"/>
      <c r="G49" s="14"/>
      <c r="H49" s="14"/>
      <c r="I49" s="15"/>
      <c r="J49" s="15"/>
      <c r="K49" s="15"/>
      <c r="L49" s="15"/>
      <c r="M49" s="16"/>
      <c r="N49" s="15"/>
      <c r="O49" s="15"/>
      <c r="P49" s="15"/>
      <c r="Q49" s="15"/>
      <c r="R49" s="15"/>
      <c r="S49" s="18"/>
      <c r="T49" s="13"/>
      <c r="U49" s="19"/>
      <c r="V49" s="1"/>
      <c r="W49" s="13"/>
      <c r="X49" s="13"/>
      <c r="Y49" s="13"/>
      <c r="Z49" s="13"/>
      <c r="AA49" s="13"/>
      <c r="AB49" s="13"/>
      <c r="AC49" s="13"/>
      <c r="AD49" s="13"/>
      <c r="AE49" s="20"/>
      <c r="AF49" s="20"/>
      <c r="AG49" s="20"/>
    </row>
    <row r="50" spans="1:33" ht="15.75" customHeight="1" x14ac:dyDescent="0.2">
      <c r="A50" s="13"/>
      <c r="B50" s="13"/>
      <c r="C50" s="24"/>
      <c r="D50" s="15"/>
      <c r="E50" s="15"/>
      <c r="F50" s="14"/>
      <c r="G50" s="14"/>
      <c r="H50" s="14"/>
      <c r="I50" s="15"/>
      <c r="J50" s="15"/>
      <c r="K50" s="15"/>
      <c r="L50" s="15"/>
      <c r="M50" s="16"/>
      <c r="N50" s="15"/>
      <c r="O50" s="15"/>
      <c r="P50" s="15"/>
      <c r="Q50" s="15"/>
      <c r="R50" s="15"/>
      <c r="S50" s="18"/>
      <c r="T50" s="13"/>
      <c r="U50" s="19"/>
      <c r="V50" s="1"/>
      <c r="W50" s="13"/>
      <c r="X50" s="13"/>
      <c r="Y50" s="13"/>
      <c r="Z50" s="13"/>
      <c r="AA50" s="13"/>
      <c r="AB50" s="13"/>
      <c r="AC50" s="13"/>
      <c r="AD50" s="13"/>
      <c r="AE50" s="20"/>
      <c r="AF50" s="20"/>
      <c r="AG50" s="20"/>
    </row>
    <row r="51" spans="1:33" ht="15.75" customHeight="1" x14ac:dyDescent="0.2">
      <c r="A51" s="13"/>
      <c r="B51" s="13"/>
      <c r="C51" s="24"/>
      <c r="D51" s="15"/>
      <c r="E51" s="15"/>
      <c r="F51" s="14"/>
      <c r="G51" s="14"/>
      <c r="H51" s="14"/>
      <c r="I51" s="15"/>
      <c r="J51" s="15"/>
      <c r="K51" s="15"/>
      <c r="L51" s="15"/>
      <c r="M51" s="16"/>
      <c r="N51" s="15"/>
      <c r="O51" s="15"/>
      <c r="P51" s="15"/>
      <c r="Q51" s="15"/>
      <c r="R51" s="15"/>
      <c r="S51" s="18"/>
      <c r="T51" s="13"/>
      <c r="U51" s="19"/>
      <c r="V51" s="1"/>
      <c r="W51" s="13"/>
      <c r="X51" s="13"/>
      <c r="Y51" s="13"/>
      <c r="Z51" s="13"/>
      <c r="AA51" s="13"/>
      <c r="AB51" s="13"/>
      <c r="AC51" s="13"/>
      <c r="AD51" s="13"/>
      <c r="AE51" s="20"/>
      <c r="AF51" s="20"/>
      <c r="AG51" s="20"/>
    </row>
    <row r="52" spans="1:33" ht="15.75" customHeight="1" x14ac:dyDescent="0.2">
      <c r="A52" s="13"/>
      <c r="B52" s="13"/>
      <c r="C52" s="24"/>
      <c r="D52" s="15"/>
      <c r="E52" s="15"/>
      <c r="F52" s="14"/>
      <c r="G52" s="14"/>
      <c r="H52" s="14"/>
      <c r="I52" s="15"/>
      <c r="J52" s="15"/>
      <c r="K52" s="15"/>
      <c r="L52" s="15"/>
      <c r="M52" s="16"/>
      <c r="N52" s="15"/>
      <c r="O52" s="15"/>
      <c r="P52" s="15"/>
      <c r="Q52" s="15"/>
      <c r="R52" s="15"/>
      <c r="S52" s="18"/>
      <c r="T52" s="13"/>
      <c r="U52" s="19"/>
      <c r="V52" s="1"/>
      <c r="W52" s="13"/>
      <c r="X52" s="13"/>
      <c r="Y52" s="13"/>
      <c r="Z52" s="13"/>
      <c r="AA52" s="13"/>
      <c r="AB52" s="13"/>
      <c r="AC52" s="13"/>
      <c r="AD52" s="13"/>
      <c r="AE52" s="20"/>
      <c r="AF52" s="20"/>
      <c r="AG52" s="20"/>
    </row>
    <row r="53" spans="1:33" ht="15.75" customHeight="1" x14ac:dyDescent="0.2">
      <c r="A53" s="13"/>
      <c r="B53" s="13"/>
      <c r="C53" s="24"/>
      <c r="D53" s="15"/>
      <c r="E53" s="15"/>
      <c r="F53" s="14"/>
      <c r="G53" s="14"/>
      <c r="H53" s="14"/>
      <c r="I53" s="15"/>
      <c r="J53" s="15"/>
      <c r="K53" s="15"/>
      <c r="L53" s="15"/>
      <c r="M53" s="16"/>
      <c r="N53" s="15"/>
      <c r="O53" s="15"/>
      <c r="P53" s="15"/>
      <c r="Q53" s="15"/>
      <c r="R53" s="15"/>
      <c r="S53" s="18"/>
      <c r="T53" s="13"/>
      <c r="U53" s="19"/>
      <c r="V53" s="1"/>
      <c r="W53" s="13"/>
      <c r="X53" s="13"/>
      <c r="Y53" s="13"/>
      <c r="Z53" s="13"/>
      <c r="AA53" s="13"/>
      <c r="AB53" s="13"/>
      <c r="AC53" s="13"/>
      <c r="AD53" s="13"/>
      <c r="AE53" s="20"/>
      <c r="AF53" s="20"/>
      <c r="AG53" s="20"/>
    </row>
    <row r="54" spans="1:33" ht="15.75" customHeight="1" x14ac:dyDescent="0.2">
      <c r="A54" s="13"/>
      <c r="B54" s="13"/>
      <c r="C54" s="24"/>
      <c r="D54" s="15"/>
      <c r="E54" s="15"/>
      <c r="F54" s="14"/>
      <c r="G54" s="14"/>
      <c r="H54" s="14"/>
      <c r="I54" s="15"/>
      <c r="J54" s="15"/>
      <c r="K54" s="15"/>
      <c r="L54" s="15"/>
      <c r="M54" s="16"/>
      <c r="N54" s="15"/>
      <c r="O54" s="15"/>
      <c r="P54" s="15"/>
      <c r="Q54" s="15"/>
      <c r="R54" s="15"/>
      <c r="S54" s="18"/>
      <c r="T54" s="13"/>
      <c r="U54" s="19"/>
      <c r="V54" s="1"/>
      <c r="W54" s="13"/>
      <c r="X54" s="13"/>
      <c r="Y54" s="13"/>
      <c r="Z54" s="13"/>
      <c r="AA54" s="13"/>
      <c r="AB54" s="13"/>
      <c r="AC54" s="13"/>
      <c r="AD54" s="13"/>
      <c r="AE54" s="20"/>
      <c r="AF54" s="20"/>
      <c r="AG54" s="20"/>
    </row>
    <row r="55" spans="1:33" ht="15.75" customHeight="1" x14ac:dyDescent="0.2">
      <c r="A55" s="13"/>
      <c r="B55" s="13"/>
      <c r="C55" s="24"/>
      <c r="D55" s="15"/>
      <c r="E55" s="15"/>
      <c r="F55" s="14"/>
      <c r="G55" s="14"/>
      <c r="H55" s="14"/>
      <c r="I55" s="15"/>
      <c r="J55" s="15"/>
      <c r="K55" s="15"/>
      <c r="L55" s="15"/>
      <c r="M55" s="16"/>
      <c r="N55" s="15"/>
      <c r="O55" s="15"/>
      <c r="P55" s="15"/>
      <c r="Q55" s="15"/>
      <c r="R55" s="15"/>
      <c r="S55" s="18"/>
      <c r="T55" s="13"/>
      <c r="U55" s="19"/>
      <c r="V55" s="1"/>
      <c r="W55" s="13"/>
      <c r="X55" s="13"/>
      <c r="Y55" s="13"/>
      <c r="Z55" s="13"/>
      <c r="AA55" s="13"/>
      <c r="AB55" s="13"/>
      <c r="AC55" s="13"/>
      <c r="AD55" s="13"/>
      <c r="AE55" s="20"/>
      <c r="AF55" s="20"/>
      <c r="AG55" s="20"/>
    </row>
    <row r="56" spans="1:33" ht="15.75" customHeight="1" x14ac:dyDescent="0.2">
      <c r="A56" s="13"/>
      <c r="B56" s="13"/>
      <c r="C56" s="24"/>
      <c r="D56" s="15"/>
      <c r="E56" s="15"/>
      <c r="F56" s="14"/>
      <c r="G56" s="14"/>
      <c r="H56" s="14"/>
      <c r="I56" s="15"/>
      <c r="J56" s="15"/>
      <c r="K56" s="15"/>
      <c r="L56" s="15"/>
      <c r="M56" s="16"/>
      <c r="N56" s="15"/>
      <c r="O56" s="15"/>
      <c r="P56" s="15"/>
      <c r="Q56" s="15"/>
      <c r="R56" s="15"/>
      <c r="S56" s="18"/>
      <c r="T56" s="13"/>
      <c r="U56" s="19"/>
      <c r="V56" s="1"/>
      <c r="W56" s="13"/>
      <c r="X56" s="13"/>
      <c r="Y56" s="13"/>
      <c r="Z56" s="13"/>
      <c r="AA56" s="13"/>
      <c r="AB56" s="13"/>
      <c r="AC56" s="13"/>
      <c r="AD56" s="13"/>
      <c r="AE56" s="20"/>
      <c r="AF56" s="20"/>
      <c r="AG56" s="20"/>
    </row>
    <row r="57" spans="1:33" ht="15.75" customHeight="1" x14ac:dyDescent="0.2">
      <c r="A57" s="13"/>
      <c r="B57" s="13"/>
      <c r="C57" s="24"/>
      <c r="D57" s="15"/>
      <c r="E57" s="15"/>
      <c r="F57" s="14"/>
      <c r="G57" s="14"/>
      <c r="H57" s="14"/>
      <c r="I57" s="15"/>
      <c r="J57" s="15"/>
      <c r="K57" s="15"/>
      <c r="L57" s="15"/>
      <c r="M57" s="16"/>
      <c r="N57" s="15"/>
      <c r="O57" s="15"/>
      <c r="P57" s="15"/>
      <c r="Q57" s="15"/>
      <c r="R57" s="15"/>
      <c r="S57" s="18"/>
      <c r="T57" s="13"/>
      <c r="U57" s="19"/>
      <c r="V57" s="1"/>
      <c r="W57" s="13"/>
      <c r="X57" s="13"/>
      <c r="Y57" s="13"/>
      <c r="Z57" s="13"/>
      <c r="AA57" s="13"/>
      <c r="AB57" s="13"/>
      <c r="AC57" s="13"/>
      <c r="AD57" s="13"/>
      <c r="AE57" s="20"/>
      <c r="AF57" s="20"/>
      <c r="AG57" s="20"/>
    </row>
    <row r="58" spans="1:33" ht="15.75" customHeight="1" x14ac:dyDescent="0.2">
      <c r="A58" s="13"/>
      <c r="B58" s="13"/>
      <c r="C58" s="24"/>
      <c r="D58" s="15"/>
      <c r="E58" s="15"/>
      <c r="F58" s="14"/>
      <c r="G58" s="14"/>
      <c r="H58" s="14"/>
      <c r="I58" s="15"/>
      <c r="J58" s="15"/>
      <c r="K58" s="15"/>
      <c r="L58" s="15"/>
      <c r="M58" s="16"/>
      <c r="N58" s="15"/>
      <c r="O58" s="15"/>
      <c r="P58" s="15"/>
      <c r="Q58" s="15"/>
      <c r="R58" s="15"/>
      <c r="S58" s="18"/>
      <c r="T58" s="13"/>
      <c r="U58" s="19"/>
      <c r="V58" s="1"/>
      <c r="W58" s="13"/>
      <c r="X58" s="13"/>
      <c r="Y58" s="13"/>
      <c r="Z58" s="13"/>
      <c r="AA58" s="13"/>
      <c r="AB58" s="13"/>
      <c r="AC58" s="13"/>
      <c r="AD58" s="13"/>
      <c r="AE58" s="20"/>
      <c r="AF58" s="20"/>
      <c r="AG58" s="20"/>
    </row>
    <row r="59" spans="1:33" ht="15.75" customHeight="1" x14ac:dyDescent="0.2">
      <c r="A59" s="13"/>
      <c r="B59" s="13"/>
      <c r="C59" s="24"/>
      <c r="D59" s="15"/>
      <c r="E59" s="15"/>
      <c r="F59" s="14"/>
      <c r="G59" s="14"/>
      <c r="H59" s="14"/>
      <c r="I59" s="15"/>
      <c r="J59" s="15"/>
      <c r="K59" s="15"/>
      <c r="L59" s="15"/>
      <c r="M59" s="16"/>
      <c r="N59" s="15"/>
      <c r="O59" s="15"/>
      <c r="P59" s="15"/>
      <c r="Q59" s="15"/>
      <c r="R59" s="15"/>
      <c r="S59" s="18"/>
      <c r="T59" s="13"/>
      <c r="U59" s="19"/>
      <c r="V59" s="1"/>
      <c r="W59" s="13"/>
      <c r="X59" s="13"/>
      <c r="Y59" s="13"/>
      <c r="Z59" s="13"/>
      <c r="AA59" s="13"/>
      <c r="AB59" s="13"/>
      <c r="AC59" s="13"/>
      <c r="AD59" s="13"/>
      <c r="AE59" s="20"/>
      <c r="AF59" s="20"/>
      <c r="AG59" s="20"/>
    </row>
    <row r="60" spans="1:33" ht="15.75" customHeight="1" x14ac:dyDescent="0.2">
      <c r="A60" s="13"/>
      <c r="B60" s="13"/>
      <c r="C60" s="24"/>
      <c r="D60" s="15"/>
      <c r="E60" s="15"/>
      <c r="F60" s="14"/>
      <c r="G60" s="14"/>
      <c r="H60" s="14"/>
      <c r="I60" s="15"/>
      <c r="J60" s="15"/>
      <c r="K60" s="15"/>
      <c r="L60" s="15"/>
      <c r="M60" s="16"/>
      <c r="N60" s="15"/>
      <c r="O60" s="15"/>
      <c r="P60" s="15"/>
      <c r="Q60" s="15"/>
      <c r="R60" s="15"/>
      <c r="S60" s="18"/>
      <c r="T60" s="13"/>
      <c r="U60" s="19"/>
      <c r="V60" s="1"/>
      <c r="W60" s="13"/>
      <c r="X60" s="13"/>
      <c r="Y60" s="13"/>
      <c r="Z60" s="13"/>
      <c r="AA60" s="13"/>
      <c r="AB60" s="13"/>
      <c r="AC60" s="13"/>
      <c r="AD60" s="13"/>
      <c r="AE60" s="20"/>
      <c r="AF60" s="20"/>
      <c r="AG60" s="20"/>
    </row>
    <row r="61" spans="1:33" ht="15.75" customHeight="1" x14ac:dyDescent="0.2">
      <c r="A61" s="13"/>
      <c r="B61" s="13"/>
      <c r="C61" s="24"/>
      <c r="D61" s="15"/>
      <c r="E61" s="15"/>
      <c r="F61" s="14"/>
      <c r="G61" s="14"/>
      <c r="H61" s="14"/>
      <c r="I61" s="15"/>
      <c r="J61" s="15"/>
      <c r="K61" s="15"/>
      <c r="L61" s="15"/>
      <c r="M61" s="16"/>
      <c r="N61" s="15"/>
      <c r="O61" s="15"/>
      <c r="P61" s="15"/>
      <c r="Q61" s="15"/>
      <c r="R61" s="15"/>
      <c r="S61" s="18"/>
      <c r="T61" s="13"/>
      <c r="U61" s="19"/>
      <c r="V61" s="1"/>
      <c r="W61" s="13"/>
      <c r="X61" s="13"/>
      <c r="Y61" s="13"/>
      <c r="Z61" s="13"/>
      <c r="AA61" s="13"/>
      <c r="AB61" s="13"/>
      <c r="AC61" s="13"/>
      <c r="AD61" s="13"/>
      <c r="AE61" s="20"/>
      <c r="AF61" s="20"/>
      <c r="AG61" s="20"/>
    </row>
    <row r="62" spans="1:33" ht="15.75" customHeight="1" x14ac:dyDescent="0.2">
      <c r="A62" s="13"/>
      <c r="B62" s="13"/>
      <c r="C62" s="24"/>
      <c r="D62" s="15"/>
      <c r="E62" s="15"/>
      <c r="F62" s="14"/>
      <c r="G62" s="14"/>
      <c r="H62" s="14"/>
      <c r="I62" s="15"/>
      <c r="J62" s="15"/>
      <c r="K62" s="15"/>
      <c r="L62" s="15"/>
      <c r="M62" s="16"/>
      <c r="N62" s="15"/>
      <c r="O62" s="15"/>
      <c r="P62" s="15"/>
      <c r="Q62" s="15"/>
      <c r="R62" s="15"/>
      <c r="S62" s="18"/>
      <c r="T62" s="13"/>
      <c r="U62" s="19"/>
      <c r="V62" s="1"/>
      <c r="W62" s="13"/>
      <c r="X62" s="13"/>
      <c r="Y62" s="13"/>
      <c r="Z62" s="13"/>
      <c r="AA62" s="13"/>
      <c r="AB62" s="13"/>
      <c r="AC62" s="13"/>
      <c r="AD62" s="13"/>
      <c r="AE62" s="20"/>
      <c r="AF62" s="20"/>
      <c r="AG62" s="20"/>
    </row>
    <row r="63" spans="1:33" ht="15.75" customHeight="1" x14ac:dyDescent="0.2">
      <c r="A63" s="13"/>
      <c r="B63" s="13"/>
      <c r="C63" s="24"/>
      <c r="D63" s="15"/>
      <c r="E63" s="15"/>
      <c r="F63" s="14"/>
      <c r="G63" s="14"/>
      <c r="H63" s="14"/>
      <c r="I63" s="15"/>
      <c r="J63" s="15"/>
      <c r="K63" s="15"/>
      <c r="L63" s="15"/>
      <c r="M63" s="16"/>
      <c r="N63" s="15"/>
      <c r="O63" s="15"/>
      <c r="P63" s="15"/>
      <c r="Q63" s="15"/>
      <c r="R63" s="15"/>
      <c r="S63" s="18"/>
      <c r="T63" s="13"/>
      <c r="U63" s="19"/>
      <c r="V63" s="1"/>
      <c r="W63" s="13"/>
      <c r="X63" s="13"/>
      <c r="Y63" s="13"/>
      <c r="Z63" s="13"/>
      <c r="AA63" s="13"/>
      <c r="AB63" s="13"/>
      <c r="AC63" s="13"/>
      <c r="AD63" s="13"/>
      <c r="AE63" s="20"/>
      <c r="AF63" s="20"/>
      <c r="AG63" s="20"/>
    </row>
    <row r="64" spans="1:33" ht="15.75" customHeight="1" x14ac:dyDescent="0.2">
      <c r="A64" s="13"/>
      <c r="B64" s="13"/>
      <c r="C64" s="24"/>
      <c r="D64" s="15"/>
      <c r="E64" s="15"/>
      <c r="F64" s="14"/>
      <c r="G64" s="14"/>
      <c r="H64" s="14"/>
      <c r="I64" s="15"/>
      <c r="J64" s="15"/>
      <c r="K64" s="15"/>
      <c r="L64" s="15"/>
      <c r="M64" s="16"/>
      <c r="N64" s="15"/>
      <c r="O64" s="15"/>
      <c r="P64" s="15"/>
      <c r="Q64" s="15"/>
      <c r="R64" s="15"/>
      <c r="S64" s="18"/>
      <c r="T64" s="13"/>
      <c r="U64" s="19"/>
      <c r="V64" s="1"/>
      <c r="W64" s="13"/>
      <c r="X64" s="13"/>
      <c r="Y64" s="13"/>
      <c r="Z64" s="13"/>
      <c r="AA64" s="13"/>
      <c r="AB64" s="13"/>
      <c r="AC64" s="13"/>
      <c r="AD64" s="13"/>
      <c r="AE64" s="20"/>
      <c r="AF64" s="20"/>
      <c r="AG64" s="20"/>
    </row>
    <row r="65" spans="1:33" ht="15.75" customHeight="1" x14ac:dyDescent="0.2">
      <c r="A65" s="13"/>
      <c r="B65" s="13"/>
      <c r="C65" s="24"/>
      <c r="D65" s="15"/>
      <c r="E65" s="15"/>
      <c r="F65" s="14"/>
      <c r="G65" s="14"/>
      <c r="H65" s="14"/>
      <c r="I65" s="15"/>
      <c r="J65" s="15"/>
      <c r="K65" s="15"/>
      <c r="L65" s="15"/>
      <c r="M65" s="16"/>
      <c r="N65" s="15"/>
      <c r="O65" s="15"/>
      <c r="P65" s="15"/>
      <c r="Q65" s="15"/>
      <c r="R65" s="15"/>
      <c r="S65" s="18"/>
      <c r="T65" s="13"/>
      <c r="U65" s="19"/>
      <c r="V65" s="1"/>
      <c r="W65" s="13"/>
      <c r="X65" s="13"/>
      <c r="Y65" s="13"/>
      <c r="Z65" s="13"/>
      <c r="AA65" s="13"/>
      <c r="AB65" s="13"/>
      <c r="AC65" s="13"/>
      <c r="AD65" s="13"/>
      <c r="AE65" s="20"/>
      <c r="AF65" s="20"/>
      <c r="AG65" s="20"/>
    </row>
    <row r="66" spans="1:33" ht="15.75" customHeight="1" x14ac:dyDescent="0.2">
      <c r="A66" s="13"/>
      <c r="B66" s="13"/>
      <c r="C66" s="24"/>
      <c r="D66" s="15"/>
      <c r="E66" s="15"/>
      <c r="F66" s="14"/>
      <c r="G66" s="14"/>
      <c r="H66" s="14"/>
      <c r="I66" s="15"/>
      <c r="J66" s="15"/>
      <c r="K66" s="15"/>
      <c r="L66" s="15"/>
      <c r="M66" s="16"/>
      <c r="N66" s="15"/>
      <c r="O66" s="15"/>
      <c r="P66" s="15"/>
      <c r="Q66" s="15"/>
      <c r="R66" s="15"/>
      <c r="S66" s="18"/>
      <c r="T66" s="13"/>
      <c r="U66" s="19"/>
      <c r="V66" s="1"/>
      <c r="W66" s="13"/>
      <c r="X66" s="13"/>
      <c r="Y66" s="13"/>
      <c r="Z66" s="13"/>
      <c r="AA66" s="13"/>
      <c r="AB66" s="13"/>
      <c r="AC66" s="13"/>
      <c r="AD66" s="13"/>
      <c r="AE66" s="20"/>
      <c r="AF66" s="20"/>
      <c r="AG66" s="20"/>
    </row>
    <row r="67" spans="1:33" ht="15.75" customHeight="1" x14ac:dyDescent="0.2">
      <c r="A67" s="13"/>
      <c r="B67" s="13"/>
      <c r="C67" s="24"/>
      <c r="D67" s="15"/>
      <c r="E67" s="15"/>
      <c r="F67" s="14"/>
      <c r="G67" s="14"/>
      <c r="H67" s="14"/>
      <c r="I67" s="15"/>
      <c r="J67" s="15"/>
      <c r="K67" s="15"/>
      <c r="L67" s="15"/>
      <c r="M67" s="16"/>
      <c r="N67" s="15"/>
      <c r="O67" s="15"/>
      <c r="P67" s="15"/>
      <c r="Q67" s="15"/>
      <c r="R67" s="15"/>
      <c r="S67" s="18"/>
      <c r="T67" s="13"/>
      <c r="U67" s="19"/>
      <c r="V67" s="1"/>
      <c r="W67" s="13"/>
      <c r="X67" s="13"/>
      <c r="Y67" s="13"/>
      <c r="Z67" s="13"/>
      <c r="AA67" s="13"/>
      <c r="AB67" s="13"/>
      <c r="AC67" s="13"/>
      <c r="AD67" s="13"/>
      <c r="AE67" s="20"/>
      <c r="AF67" s="20"/>
      <c r="AG67" s="20"/>
    </row>
    <row r="68" spans="1:33" ht="15.75" customHeight="1" x14ac:dyDescent="0.2">
      <c r="A68" s="13"/>
      <c r="B68" s="13"/>
      <c r="C68" s="24"/>
      <c r="D68" s="15"/>
      <c r="E68" s="15"/>
      <c r="F68" s="14"/>
      <c r="G68" s="14"/>
      <c r="H68" s="14"/>
      <c r="I68" s="15"/>
      <c r="J68" s="15"/>
      <c r="K68" s="15"/>
      <c r="L68" s="15"/>
      <c r="M68" s="16"/>
      <c r="N68" s="15"/>
      <c r="O68" s="15"/>
      <c r="P68" s="15"/>
      <c r="Q68" s="15"/>
      <c r="R68" s="15"/>
      <c r="S68" s="18"/>
      <c r="T68" s="13"/>
      <c r="U68" s="19"/>
      <c r="V68" s="1"/>
      <c r="W68" s="13"/>
      <c r="X68" s="13"/>
      <c r="Y68" s="13"/>
      <c r="Z68" s="13"/>
      <c r="AA68" s="13"/>
      <c r="AB68" s="13"/>
      <c r="AC68" s="13"/>
      <c r="AD68" s="13"/>
      <c r="AE68" s="20"/>
      <c r="AF68" s="20"/>
      <c r="AG68" s="20"/>
    </row>
    <row r="69" spans="1:33" ht="15.75" customHeight="1" x14ac:dyDescent="0.2">
      <c r="A69" s="13"/>
      <c r="B69" s="13"/>
      <c r="C69" s="24"/>
      <c r="D69" s="15"/>
      <c r="E69" s="15"/>
      <c r="F69" s="14"/>
      <c r="G69" s="14"/>
      <c r="H69" s="14"/>
      <c r="I69" s="15"/>
      <c r="J69" s="15"/>
      <c r="K69" s="15"/>
      <c r="L69" s="15"/>
      <c r="M69" s="16"/>
      <c r="N69" s="15"/>
      <c r="O69" s="15"/>
      <c r="P69" s="15"/>
      <c r="Q69" s="15"/>
      <c r="R69" s="15"/>
      <c r="S69" s="18"/>
      <c r="T69" s="13"/>
      <c r="U69" s="19"/>
      <c r="V69" s="1"/>
      <c r="W69" s="13"/>
      <c r="X69" s="13"/>
      <c r="Y69" s="13"/>
      <c r="Z69" s="13"/>
      <c r="AA69" s="13"/>
      <c r="AB69" s="13"/>
      <c r="AC69" s="13"/>
      <c r="AD69" s="13"/>
      <c r="AE69" s="20"/>
      <c r="AF69" s="20"/>
      <c r="AG69" s="20"/>
    </row>
    <row r="70" spans="1:33" ht="15.75" customHeight="1" x14ac:dyDescent="0.2">
      <c r="A70" s="13"/>
      <c r="B70" s="13"/>
      <c r="C70" s="24"/>
      <c r="D70" s="15"/>
      <c r="E70" s="15"/>
      <c r="F70" s="14"/>
      <c r="G70" s="14"/>
      <c r="H70" s="14"/>
      <c r="I70" s="15"/>
      <c r="J70" s="15"/>
      <c r="K70" s="15"/>
      <c r="L70" s="15"/>
      <c r="M70" s="16"/>
      <c r="N70" s="15"/>
      <c r="O70" s="15"/>
      <c r="P70" s="15"/>
      <c r="Q70" s="15"/>
      <c r="R70" s="15"/>
      <c r="S70" s="18"/>
      <c r="T70" s="13"/>
      <c r="U70" s="19"/>
      <c r="V70" s="1"/>
      <c r="W70" s="13"/>
      <c r="X70" s="13"/>
      <c r="Y70" s="13"/>
      <c r="Z70" s="13"/>
      <c r="AA70" s="13"/>
      <c r="AB70" s="13"/>
      <c r="AC70" s="13"/>
      <c r="AD70" s="13"/>
      <c r="AE70" s="20"/>
      <c r="AF70" s="20"/>
      <c r="AG70" s="20"/>
    </row>
    <row r="71" spans="1:33" ht="15.75" customHeight="1" x14ac:dyDescent="0.2">
      <c r="A71" s="13"/>
      <c r="B71" s="13"/>
      <c r="C71" s="24"/>
      <c r="D71" s="15"/>
      <c r="E71" s="15"/>
      <c r="F71" s="14"/>
      <c r="G71" s="14"/>
      <c r="H71" s="14"/>
      <c r="I71" s="15"/>
      <c r="J71" s="15"/>
      <c r="K71" s="15"/>
      <c r="L71" s="15"/>
      <c r="M71" s="16"/>
      <c r="N71" s="15"/>
      <c r="O71" s="15"/>
      <c r="P71" s="15"/>
      <c r="Q71" s="15"/>
      <c r="R71" s="15"/>
      <c r="S71" s="18"/>
      <c r="T71" s="13"/>
      <c r="U71" s="19"/>
      <c r="V71" s="1"/>
      <c r="W71" s="13"/>
      <c r="X71" s="13"/>
      <c r="Y71" s="13"/>
      <c r="Z71" s="13"/>
      <c r="AA71" s="13"/>
      <c r="AB71" s="13"/>
      <c r="AC71" s="13"/>
      <c r="AD71" s="13"/>
      <c r="AE71" s="20"/>
      <c r="AF71" s="20"/>
      <c r="AG71" s="20"/>
    </row>
    <row r="72" spans="1:33" ht="15.75" customHeight="1" x14ac:dyDescent="0.2">
      <c r="A72" s="13"/>
      <c r="B72" s="13"/>
      <c r="C72" s="24"/>
      <c r="D72" s="15"/>
      <c r="E72" s="15"/>
      <c r="F72" s="14"/>
      <c r="G72" s="14"/>
      <c r="H72" s="14"/>
      <c r="I72" s="15"/>
      <c r="J72" s="15"/>
      <c r="K72" s="15"/>
      <c r="L72" s="15"/>
      <c r="M72" s="16"/>
      <c r="N72" s="15"/>
      <c r="O72" s="15"/>
      <c r="P72" s="15"/>
      <c r="Q72" s="15"/>
      <c r="R72" s="15"/>
      <c r="S72" s="18"/>
      <c r="T72" s="13"/>
      <c r="U72" s="19"/>
      <c r="V72" s="1"/>
      <c r="W72" s="13"/>
      <c r="X72" s="13"/>
      <c r="Y72" s="13"/>
      <c r="Z72" s="13"/>
      <c r="AA72" s="13"/>
      <c r="AB72" s="13"/>
      <c r="AC72" s="13"/>
      <c r="AD72" s="13"/>
      <c r="AE72" s="20"/>
      <c r="AF72" s="20"/>
      <c r="AG72" s="20"/>
    </row>
    <row r="73" spans="1:33" ht="15.75" customHeight="1" x14ac:dyDescent="0.2">
      <c r="A73" s="13"/>
      <c r="B73" s="13"/>
      <c r="C73" s="24"/>
      <c r="D73" s="15"/>
      <c r="E73" s="15"/>
      <c r="F73" s="14"/>
      <c r="G73" s="14"/>
      <c r="H73" s="14"/>
      <c r="I73" s="15"/>
      <c r="J73" s="15"/>
      <c r="K73" s="15"/>
      <c r="L73" s="15"/>
      <c r="M73" s="16"/>
      <c r="N73" s="15"/>
      <c r="O73" s="15"/>
      <c r="P73" s="15"/>
      <c r="Q73" s="15"/>
      <c r="R73" s="15"/>
      <c r="S73" s="18"/>
      <c r="T73" s="13"/>
      <c r="U73" s="19"/>
      <c r="V73" s="1"/>
      <c r="W73" s="13"/>
      <c r="X73" s="13"/>
      <c r="Y73" s="13"/>
      <c r="Z73" s="13"/>
      <c r="AA73" s="13"/>
      <c r="AB73" s="13"/>
      <c r="AC73" s="13"/>
      <c r="AD73" s="13"/>
      <c r="AE73" s="20"/>
      <c r="AF73" s="20"/>
      <c r="AG73" s="20"/>
    </row>
    <row r="74" spans="1:33" ht="15.75" customHeight="1" x14ac:dyDescent="0.2">
      <c r="A74" s="13"/>
      <c r="B74" s="13"/>
      <c r="C74" s="24"/>
      <c r="D74" s="15"/>
      <c r="E74" s="15"/>
      <c r="F74" s="14"/>
      <c r="G74" s="14"/>
      <c r="H74" s="14"/>
      <c r="I74" s="15"/>
      <c r="J74" s="15"/>
      <c r="K74" s="15"/>
      <c r="L74" s="15"/>
      <c r="M74" s="16"/>
      <c r="N74" s="15"/>
      <c r="O74" s="15"/>
      <c r="P74" s="15"/>
      <c r="Q74" s="15"/>
      <c r="R74" s="15"/>
      <c r="S74" s="18"/>
      <c r="T74" s="13"/>
      <c r="U74" s="19"/>
      <c r="V74" s="1"/>
      <c r="W74" s="13"/>
      <c r="X74" s="13"/>
      <c r="Y74" s="13"/>
      <c r="Z74" s="13"/>
      <c r="AA74" s="13"/>
      <c r="AB74" s="13"/>
      <c r="AC74" s="13"/>
      <c r="AD74" s="13"/>
      <c r="AE74" s="20"/>
      <c r="AF74" s="20"/>
      <c r="AG74" s="20"/>
    </row>
    <row r="75" spans="1:33" ht="15.75" customHeight="1" x14ac:dyDescent="0.2">
      <c r="A75" s="13"/>
      <c r="B75" s="13"/>
      <c r="C75" s="24"/>
      <c r="D75" s="15"/>
      <c r="E75" s="15"/>
      <c r="F75" s="14"/>
      <c r="G75" s="14"/>
      <c r="H75" s="14"/>
      <c r="I75" s="15"/>
      <c r="J75" s="15"/>
      <c r="K75" s="15"/>
      <c r="L75" s="15"/>
      <c r="M75" s="16"/>
      <c r="N75" s="15"/>
      <c r="O75" s="15"/>
      <c r="P75" s="15"/>
      <c r="Q75" s="15"/>
      <c r="R75" s="15"/>
      <c r="S75" s="18"/>
      <c r="T75" s="13"/>
      <c r="U75" s="19"/>
      <c r="V75" s="1"/>
      <c r="W75" s="13"/>
      <c r="X75" s="13"/>
      <c r="Y75" s="13"/>
      <c r="Z75" s="13"/>
      <c r="AA75" s="13"/>
      <c r="AB75" s="13"/>
      <c r="AC75" s="13"/>
      <c r="AD75" s="13"/>
      <c r="AE75" s="20"/>
      <c r="AF75" s="20"/>
      <c r="AG75" s="20"/>
    </row>
    <row r="76" spans="1:33" ht="15.75" customHeight="1" x14ac:dyDescent="0.2">
      <c r="A76" s="13"/>
      <c r="B76" s="13"/>
      <c r="C76" s="24"/>
      <c r="D76" s="15"/>
      <c r="E76" s="15"/>
      <c r="F76" s="14"/>
      <c r="G76" s="14"/>
      <c r="H76" s="14"/>
      <c r="I76" s="15"/>
      <c r="J76" s="15"/>
      <c r="K76" s="15"/>
      <c r="L76" s="15"/>
      <c r="M76" s="16"/>
      <c r="N76" s="15"/>
      <c r="O76" s="15"/>
      <c r="P76" s="15"/>
      <c r="Q76" s="15"/>
      <c r="R76" s="15"/>
      <c r="S76" s="18"/>
      <c r="T76" s="13"/>
      <c r="U76" s="19"/>
      <c r="V76" s="1"/>
      <c r="W76" s="13"/>
      <c r="X76" s="13"/>
      <c r="Y76" s="13"/>
      <c r="Z76" s="13"/>
      <c r="AA76" s="13"/>
      <c r="AB76" s="13"/>
      <c r="AC76" s="13"/>
      <c r="AD76" s="13"/>
      <c r="AE76" s="20"/>
      <c r="AF76" s="20"/>
      <c r="AG76" s="20"/>
    </row>
    <row r="77" spans="1:33" ht="15.75" customHeight="1" x14ac:dyDescent="0.2">
      <c r="A77" s="13"/>
      <c r="B77" s="13"/>
      <c r="C77" s="24"/>
      <c r="D77" s="15"/>
      <c r="E77" s="15"/>
      <c r="F77" s="14"/>
      <c r="G77" s="14"/>
      <c r="H77" s="14"/>
      <c r="I77" s="15"/>
      <c r="J77" s="15"/>
      <c r="K77" s="15"/>
      <c r="L77" s="15"/>
      <c r="M77" s="16"/>
      <c r="N77" s="15"/>
      <c r="O77" s="15"/>
      <c r="P77" s="15"/>
      <c r="Q77" s="15"/>
      <c r="R77" s="15"/>
      <c r="S77" s="18"/>
      <c r="T77" s="13"/>
      <c r="U77" s="19"/>
      <c r="V77" s="1"/>
      <c r="W77" s="13"/>
      <c r="X77" s="13"/>
      <c r="Y77" s="13"/>
      <c r="Z77" s="13"/>
      <c r="AA77" s="13"/>
      <c r="AB77" s="13"/>
      <c r="AC77" s="13"/>
      <c r="AD77" s="13"/>
      <c r="AE77" s="20"/>
      <c r="AF77" s="20"/>
      <c r="AG77" s="20"/>
    </row>
    <row r="78" spans="1:33" ht="15.75" customHeight="1" x14ac:dyDescent="0.2">
      <c r="A78" s="13"/>
      <c r="B78" s="13"/>
      <c r="C78" s="24"/>
      <c r="D78" s="15"/>
      <c r="E78" s="15"/>
      <c r="F78" s="14"/>
      <c r="G78" s="14"/>
      <c r="H78" s="14"/>
      <c r="I78" s="15"/>
      <c r="J78" s="15"/>
      <c r="K78" s="15"/>
      <c r="L78" s="15"/>
      <c r="M78" s="16"/>
      <c r="N78" s="15"/>
      <c r="O78" s="15"/>
      <c r="P78" s="15"/>
      <c r="Q78" s="15"/>
      <c r="R78" s="15"/>
      <c r="S78" s="18"/>
      <c r="T78" s="13"/>
      <c r="U78" s="19"/>
      <c r="V78" s="1"/>
      <c r="W78" s="13"/>
      <c r="X78" s="13"/>
      <c r="Y78" s="13"/>
      <c r="Z78" s="13"/>
      <c r="AA78" s="13"/>
      <c r="AB78" s="13"/>
      <c r="AC78" s="13"/>
      <c r="AD78" s="13"/>
      <c r="AE78" s="20"/>
      <c r="AF78" s="20"/>
      <c r="AG78" s="20"/>
    </row>
    <row r="79" spans="1:33" ht="15.75" customHeight="1" x14ac:dyDescent="0.2">
      <c r="A79" s="13"/>
      <c r="B79" s="13"/>
      <c r="C79" s="24"/>
      <c r="D79" s="15"/>
      <c r="E79" s="15"/>
      <c r="F79" s="14"/>
      <c r="G79" s="14"/>
      <c r="H79" s="14"/>
      <c r="I79" s="15"/>
      <c r="J79" s="15"/>
      <c r="K79" s="15"/>
      <c r="L79" s="15"/>
      <c r="M79" s="16"/>
      <c r="N79" s="15"/>
      <c r="O79" s="15"/>
      <c r="P79" s="15"/>
      <c r="Q79" s="15"/>
      <c r="R79" s="15"/>
      <c r="S79" s="18"/>
      <c r="T79" s="13"/>
      <c r="U79" s="19"/>
      <c r="V79" s="1"/>
      <c r="W79" s="13"/>
      <c r="X79" s="13"/>
      <c r="Y79" s="13"/>
      <c r="Z79" s="13"/>
      <c r="AA79" s="13"/>
      <c r="AB79" s="13"/>
      <c r="AC79" s="13"/>
      <c r="AD79" s="13"/>
      <c r="AE79" s="20"/>
      <c r="AF79" s="20"/>
      <c r="AG79" s="20"/>
    </row>
    <row r="80" spans="1:33" ht="15.75" customHeight="1" x14ac:dyDescent="0.2">
      <c r="A80" s="13"/>
      <c r="B80" s="13"/>
      <c r="C80" s="24"/>
      <c r="D80" s="15"/>
      <c r="E80" s="15"/>
      <c r="F80" s="14"/>
      <c r="G80" s="14"/>
      <c r="H80" s="14"/>
      <c r="I80" s="15"/>
      <c r="J80" s="15"/>
      <c r="K80" s="15"/>
      <c r="L80" s="15"/>
      <c r="M80" s="16"/>
      <c r="N80" s="15"/>
      <c r="O80" s="15"/>
      <c r="P80" s="15"/>
      <c r="Q80" s="15"/>
      <c r="R80" s="15"/>
      <c r="S80" s="18"/>
      <c r="T80" s="13"/>
      <c r="U80" s="19"/>
      <c r="V80" s="1"/>
      <c r="W80" s="13"/>
      <c r="X80" s="13"/>
      <c r="Y80" s="13"/>
      <c r="Z80" s="13"/>
      <c r="AA80" s="13"/>
      <c r="AB80" s="13"/>
      <c r="AC80" s="13"/>
      <c r="AD80" s="13"/>
      <c r="AE80" s="20"/>
      <c r="AF80" s="20"/>
      <c r="AG80" s="20"/>
    </row>
    <row r="81" spans="1:33" ht="15.75" customHeight="1" x14ac:dyDescent="0.2">
      <c r="A81" s="13"/>
      <c r="B81" s="13"/>
      <c r="C81" s="24"/>
      <c r="D81" s="15"/>
      <c r="E81" s="15"/>
      <c r="F81" s="14"/>
      <c r="G81" s="14"/>
      <c r="H81" s="14"/>
      <c r="I81" s="15"/>
      <c r="J81" s="15"/>
      <c r="K81" s="15"/>
      <c r="L81" s="15"/>
      <c r="M81" s="16"/>
      <c r="N81" s="15"/>
      <c r="O81" s="15"/>
      <c r="P81" s="15"/>
      <c r="Q81" s="15"/>
      <c r="R81" s="15"/>
      <c r="S81" s="18"/>
      <c r="T81" s="13"/>
      <c r="U81" s="19"/>
      <c r="V81" s="1"/>
      <c r="W81" s="13"/>
      <c r="X81" s="13"/>
      <c r="Y81" s="13"/>
      <c r="Z81" s="13"/>
      <c r="AA81" s="13"/>
      <c r="AB81" s="13"/>
      <c r="AC81" s="13"/>
      <c r="AD81" s="13"/>
      <c r="AE81" s="20"/>
      <c r="AF81" s="20"/>
      <c r="AG81" s="20"/>
    </row>
    <row r="82" spans="1:33" ht="15.75" customHeight="1" x14ac:dyDescent="0.2">
      <c r="A82" s="13"/>
      <c r="B82" s="13"/>
      <c r="C82" s="24"/>
      <c r="D82" s="15"/>
      <c r="E82" s="15"/>
      <c r="F82" s="14"/>
      <c r="G82" s="14"/>
      <c r="H82" s="14"/>
      <c r="I82" s="15"/>
      <c r="J82" s="15"/>
      <c r="K82" s="15"/>
      <c r="L82" s="15"/>
      <c r="M82" s="16"/>
      <c r="N82" s="15"/>
      <c r="O82" s="15"/>
      <c r="P82" s="15"/>
      <c r="Q82" s="15"/>
      <c r="R82" s="15"/>
      <c r="S82" s="18"/>
      <c r="T82" s="13"/>
      <c r="U82" s="19"/>
      <c r="V82" s="1"/>
      <c r="W82" s="13"/>
      <c r="X82" s="13"/>
      <c r="Y82" s="13"/>
      <c r="Z82" s="13"/>
      <c r="AA82" s="13"/>
      <c r="AB82" s="13"/>
      <c r="AC82" s="13"/>
      <c r="AD82" s="13"/>
      <c r="AE82" s="20"/>
      <c r="AF82" s="20"/>
      <c r="AG82" s="20"/>
    </row>
    <row r="83" spans="1:33" ht="15.75" customHeight="1" x14ac:dyDescent="0.2">
      <c r="A83" s="13"/>
      <c r="B83" s="13"/>
      <c r="C83" s="24"/>
      <c r="D83" s="15"/>
      <c r="E83" s="15"/>
      <c r="F83" s="14"/>
      <c r="G83" s="14"/>
      <c r="H83" s="14"/>
      <c r="I83" s="15"/>
      <c r="J83" s="15"/>
      <c r="K83" s="15"/>
      <c r="L83" s="15"/>
      <c r="M83" s="16"/>
      <c r="N83" s="15"/>
      <c r="O83" s="15"/>
      <c r="P83" s="15"/>
      <c r="Q83" s="15"/>
      <c r="R83" s="15"/>
      <c r="S83" s="18"/>
      <c r="T83" s="13"/>
      <c r="U83" s="19"/>
      <c r="V83" s="1"/>
      <c r="W83" s="13"/>
      <c r="X83" s="13"/>
      <c r="Y83" s="13"/>
      <c r="Z83" s="13"/>
      <c r="AA83" s="13"/>
      <c r="AB83" s="13"/>
      <c r="AC83" s="13"/>
      <c r="AD83" s="13"/>
      <c r="AE83" s="20"/>
      <c r="AF83" s="20"/>
      <c r="AG83" s="20"/>
    </row>
    <row r="84" spans="1:33" ht="15.75" customHeight="1" x14ac:dyDescent="0.2">
      <c r="A84" s="13"/>
      <c r="B84" s="13"/>
      <c r="C84" s="24"/>
      <c r="D84" s="15"/>
      <c r="E84" s="15"/>
      <c r="F84" s="14"/>
      <c r="G84" s="14"/>
      <c r="H84" s="14"/>
      <c r="I84" s="15"/>
      <c r="J84" s="15"/>
      <c r="K84" s="15"/>
      <c r="L84" s="15"/>
      <c r="M84" s="16"/>
      <c r="N84" s="15"/>
      <c r="O84" s="15"/>
      <c r="P84" s="15"/>
      <c r="Q84" s="15"/>
      <c r="R84" s="15"/>
      <c r="S84" s="18"/>
      <c r="T84" s="13"/>
      <c r="U84" s="19"/>
      <c r="V84" s="1"/>
      <c r="W84" s="13"/>
      <c r="X84" s="13"/>
      <c r="Y84" s="13"/>
      <c r="Z84" s="13"/>
      <c r="AA84" s="13"/>
      <c r="AB84" s="13"/>
      <c r="AC84" s="13"/>
      <c r="AD84" s="13"/>
      <c r="AE84" s="20"/>
      <c r="AF84" s="20"/>
      <c r="AG84" s="20"/>
    </row>
    <row r="85" spans="1:33" ht="15.75" customHeight="1" x14ac:dyDescent="0.2">
      <c r="A85" s="13"/>
      <c r="B85" s="13"/>
      <c r="C85" s="24"/>
      <c r="D85" s="15"/>
      <c r="E85" s="15"/>
      <c r="F85" s="14"/>
      <c r="G85" s="14"/>
      <c r="H85" s="14"/>
      <c r="I85" s="15"/>
      <c r="J85" s="15"/>
      <c r="K85" s="15"/>
      <c r="L85" s="15"/>
      <c r="M85" s="16"/>
      <c r="N85" s="15"/>
      <c r="O85" s="15"/>
      <c r="P85" s="15"/>
      <c r="Q85" s="15"/>
      <c r="R85" s="15"/>
      <c r="S85" s="18"/>
      <c r="T85" s="13"/>
      <c r="U85" s="19"/>
      <c r="V85" s="1"/>
      <c r="W85" s="13"/>
      <c r="X85" s="13"/>
      <c r="Y85" s="13"/>
      <c r="Z85" s="13"/>
      <c r="AA85" s="13"/>
      <c r="AB85" s="13"/>
      <c r="AC85" s="13"/>
      <c r="AD85" s="13"/>
      <c r="AE85" s="20"/>
      <c r="AF85" s="20"/>
      <c r="AG85" s="20"/>
    </row>
    <row r="86" spans="1:33" ht="15.75" customHeight="1" x14ac:dyDescent="0.2">
      <c r="A86" s="13"/>
      <c r="B86" s="13"/>
      <c r="C86" s="24"/>
      <c r="D86" s="15"/>
      <c r="E86" s="15"/>
      <c r="F86" s="14"/>
      <c r="G86" s="14"/>
      <c r="H86" s="14"/>
      <c r="I86" s="15"/>
      <c r="J86" s="15"/>
      <c r="K86" s="15"/>
      <c r="L86" s="15"/>
      <c r="M86" s="16"/>
      <c r="N86" s="15"/>
      <c r="O86" s="15"/>
      <c r="P86" s="15"/>
      <c r="Q86" s="15"/>
      <c r="R86" s="15"/>
      <c r="S86" s="18"/>
      <c r="T86" s="13"/>
      <c r="U86" s="19"/>
      <c r="V86" s="1"/>
      <c r="W86" s="13"/>
      <c r="X86" s="13"/>
      <c r="Y86" s="13"/>
      <c r="Z86" s="13"/>
      <c r="AA86" s="13"/>
      <c r="AB86" s="13"/>
      <c r="AC86" s="13"/>
      <c r="AD86" s="13"/>
      <c r="AE86" s="20"/>
      <c r="AF86" s="20"/>
      <c r="AG86" s="20"/>
    </row>
    <row r="87" spans="1:33" ht="15.75" customHeight="1" x14ac:dyDescent="0.2">
      <c r="A87" s="13"/>
      <c r="B87" s="13"/>
      <c r="C87" s="24"/>
      <c r="D87" s="15"/>
      <c r="E87" s="15"/>
      <c r="F87" s="14"/>
      <c r="G87" s="14"/>
      <c r="H87" s="14"/>
      <c r="I87" s="15"/>
      <c r="J87" s="15"/>
      <c r="K87" s="15"/>
      <c r="L87" s="15"/>
      <c r="M87" s="16"/>
      <c r="N87" s="15"/>
      <c r="O87" s="15"/>
      <c r="P87" s="15"/>
      <c r="Q87" s="15"/>
      <c r="R87" s="15"/>
      <c r="S87" s="18"/>
      <c r="T87" s="13"/>
      <c r="U87" s="19"/>
      <c r="V87" s="1"/>
      <c r="W87" s="13"/>
      <c r="X87" s="13"/>
      <c r="Y87" s="13"/>
      <c r="Z87" s="13"/>
      <c r="AA87" s="13"/>
      <c r="AB87" s="13"/>
      <c r="AC87" s="13"/>
      <c r="AD87" s="13"/>
      <c r="AE87" s="20"/>
      <c r="AF87" s="20"/>
      <c r="AG87" s="20"/>
    </row>
    <row r="88" spans="1:33" ht="15.75" customHeight="1" x14ac:dyDescent="0.2">
      <c r="A88" s="13"/>
      <c r="B88" s="13"/>
      <c r="C88" s="24"/>
      <c r="D88" s="15"/>
      <c r="E88" s="15"/>
      <c r="F88" s="14"/>
      <c r="G88" s="14"/>
      <c r="H88" s="14"/>
      <c r="I88" s="15"/>
      <c r="J88" s="15"/>
      <c r="K88" s="15"/>
      <c r="L88" s="15"/>
      <c r="M88" s="16"/>
      <c r="N88" s="15"/>
      <c r="O88" s="15"/>
      <c r="P88" s="15"/>
      <c r="Q88" s="15"/>
      <c r="R88" s="15"/>
      <c r="S88" s="18"/>
      <c r="T88" s="13"/>
      <c r="U88" s="19"/>
      <c r="V88" s="1"/>
      <c r="W88" s="13"/>
      <c r="X88" s="13"/>
      <c r="Y88" s="13"/>
      <c r="Z88" s="13"/>
      <c r="AA88" s="13"/>
      <c r="AB88" s="13"/>
      <c r="AC88" s="13"/>
      <c r="AD88" s="13"/>
      <c r="AE88" s="20"/>
      <c r="AF88" s="20"/>
      <c r="AG88" s="20"/>
    </row>
    <row r="89" spans="1:33" ht="15.75" customHeight="1" x14ac:dyDescent="0.2">
      <c r="A89" s="13"/>
      <c r="B89" s="13"/>
      <c r="C89" s="24"/>
      <c r="D89" s="15"/>
      <c r="E89" s="15"/>
      <c r="F89" s="14"/>
      <c r="G89" s="14"/>
      <c r="H89" s="14"/>
      <c r="I89" s="15"/>
      <c r="J89" s="15"/>
      <c r="K89" s="15"/>
      <c r="L89" s="15"/>
      <c r="M89" s="16"/>
      <c r="N89" s="15"/>
      <c r="O89" s="15"/>
      <c r="P89" s="15"/>
      <c r="Q89" s="15"/>
      <c r="R89" s="15"/>
      <c r="S89" s="18"/>
      <c r="T89" s="13"/>
      <c r="U89" s="19"/>
      <c r="V89" s="1"/>
      <c r="W89" s="13"/>
      <c r="X89" s="13"/>
      <c r="Y89" s="13"/>
      <c r="Z89" s="13"/>
      <c r="AA89" s="13"/>
      <c r="AB89" s="13"/>
      <c r="AC89" s="13"/>
      <c r="AD89" s="13"/>
      <c r="AE89" s="20"/>
      <c r="AF89" s="20"/>
      <c r="AG89" s="20"/>
    </row>
    <row r="90" spans="1:33" ht="15.75" customHeight="1" x14ac:dyDescent="0.2">
      <c r="A90" s="13"/>
      <c r="B90" s="13"/>
      <c r="C90" s="24"/>
      <c r="D90" s="15"/>
      <c r="E90" s="15"/>
      <c r="F90" s="14"/>
      <c r="G90" s="14"/>
      <c r="H90" s="14"/>
      <c r="I90" s="15"/>
      <c r="J90" s="15"/>
      <c r="K90" s="15"/>
      <c r="L90" s="15"/>
      <c r="M90" s="16"/>
      <c r="N90" s="15"/>
      <c r="O90" s="15"/>
      <c r="P90" s="15"/>
      <c r="Q90" s="15"/>
      <c r="R90" s="15"/>
      <c r="S90" s="18"/>
      <c r="T90" s="13"/>
      <c r="U90" s="19"/>
      <c r="V90" s="1"/>
      <c r="W90" s="13"/>
      <c r="X90" s="13"/>
      <c r="Y90" s="13"/>
      <c r="Z90" s="13"/>
      <c r="AA90" s="13"/>
      <c r="AB90" s="13"/>
      <c r="AC90" s="13"/>
      <c r="AD90" s="13"/>
      <c r="AE90" s="20"/>
      <c r="AF90" s="20"/>
      <c r="AG90" s="20"/>
    </row>
    <row r="91" spans="1:33" ht="15.75" customHeight="1" x14ac:dyDescent="0.2">
      <c r="A91" s="13"/>
      <c r="B91" s="13"/>
      <c r="C91" s="24"/>
      <c r="D91" s="15"/>
      <c r="E91" s="15"/>
      <c r="F91" s="14"/>
      <c r="G91" s="14"/>
      <c r="H91" s="14"/>
      <c r="I91" s="15"/>
      <c r="J91" s="15"/>
      <c r="K91" s="15"/>
      <c r="L91" s="15"/>
      <c r="M91" s="16"/>
      <c r="N91" s="15"/>
      <c r="O91" s="15"/>
      <c r="P91" s="15"/>
      <c r="Q91" s="15"/>
      <c r="R91" s="15"/>
      <c r="S91" s="18"/>
      <c r="T91" s="13"/>
      <c r="U91" s="19"/>
      <c r="V91" s="1"/>
      <c r="W91" s="13"/>
      <c r="X91" s="13"/>
      <c r="Y91" s="13"/>
      <c r="Z91" s="13"/>
      <c r="AA91" s="13"/>
      <c r="AB91" s="13"/>
      <c r="AC91" s="13"/>
      <c r="AD91" s="13"/>
      <c r="AE91" s="20"/>
      <c r="AF91" s="20"/>
      <c r="AG91" s="20"/>
    </row>
    <row r="92" spans="1:33" ht="15.75" customHeight="1" x14ac:dyDescent="0.2">
      <c r="A92" s="13"/>
      <c r="B92" s="13"/>
      <c r="C92" s="24"/>
      <c r="D92" s="15"/>
      <c r="E92" s="15"/>
      <c r="F92" s="14"/>
      <c r="G92" s="14"/>
      <c r="H92" s="14"/>
      <c r="I92" s="15"/>
      <c r="J92" s="15"/>
      <c r="K92" s="15"/>
      <c r="L92" s="15"/>
      <c r="M92" s="16"/>
      <c r="N92" s="15"/>
      <c r="O92" s="15"/>
      <c r="P92" s="15"/>
      <c r="Q92" s="15"/>
      <c r="R92" s="15"/>
      <c r="S92" s="18"/>
      <c r="T92" s="13"/>
      <c r="U92" s="19"/>
      <c r="V92" s="1"/>
      <c r="W92" s="13"/>
      <c r="X92" s="13"/>
      <c r="Y92" s="13"/>
      <c r="Z92" s="13"/>
      <c r="AA92" s="13"/>
      <c r="AB92" s="13"/>
      <c r="AC92" s="13"/>
      <c r="AD92" s="13"/>
      <c r="AE92" s="20"/>
      <c r="AF92" s="20"/>
      <c r="AG92" s="20"/>
    </row>
    <row r="93" spans="1:33" ht="15.75" customHeight="1" x14ac:dyDescent="0.2">
      <c r="A93" s="13"/>
      <c r="B93" s="13"/>
      <c r="C93" s="24"/>
      <c r="D93" s="15"/>
      <c r="E93" s="15"/>
      <c r="F93" s="14"/>
      <c r="G93" s="14"/>
      <c r="H93" s="14"/>
      <c r="I93" s="15"/>
      <c r="J93" s="15"/>
      <c r="K93" s="15"/>
      <c r="L93" s="15"/>
      <c r="M93" s="16"/>
      <c r="N93" s="15"/>
      <c r="O93" s="15"/>
      <c r="P93" s="15"/>
      <c r="Q93" s="15"/>
      <c r="R93" s="15"/>
      <c r="S93" s="18"/>
      <c r="T93" s="13"/>
      <c r="U93" s="19"/>
      <c r="V93" s="1"/>
      <c r="W93" s="13"/>
      <c r="X93" s="13"/>
      <c r="Y93" s="13"/>
      <c r="Z93" s="13"/>
      <c r="AA93" s="13"/>
      <c r="AB93" s="13"/>
      <c r="AC93" s="13"/>
      <c r="AD93" s="13"/>
      <c r="AE93" s="20"/>
      <c r="AF93" s="20"/>
      <c r="AG93" s="20"/>
    </row>
    <row r="94" spans="1:33" ht="15.75" customHeight="1" x14ac:dyDescent="0.2">
      <c r="A94" s="13"/>
      <c r="B94" s="13"/>
      <c r="C94" s="24"/>
      <c r="D94" s="15"/>
      <c r="E94" s="15"/>
      <c r="F94" s="14"/>
      <c r="G94" s="14"/>
      <c r="H94" s="14"/>
      <c r="I94" s="15"/>
      <c r="J94" s="15"/>
      <c r="K94" s="15"/>
      <c r="L94" s="15"/>
      <c r="M94" s="16"/>
      <c r="N94" s="15"/>
      <c r="O94" s="15"/>
      <c r="P94" s="15"/>
      <c r="Q94" s="15"/>
      <c r="R94" s="15"/>
      <c r="S94" s="18"/>
      <c r="T94" s="13"/>
      <c r="U94" s="19"/>
      <c r="V94" s="1"/>
      <c r="W94" s="13"/>
      <c r="X94" s="13"/>
      <c r="Y94" s="13"/>
      <c r="Z94" s="13"/>
      <c r="AA94" s="13"/>
      <c r="AB94" s="13"/>
      <c r="AC94" s="13"/>
      <c r="AD94" s="13"/>
      <c r="AE94" s="20"/>
      <c r="AF94" s="20"/>
      <c r="AG94" s="20"/>
    </row>
    <row r="95" spans="1:33" ht="15.75" customHeight="1" x14ac:dyDescent="0.2">
      <c r="A95" s="13"/>
      <c r="B95" s="13"/>
      <c r="C95" s="15"/>
      <c r="D95" s="15"/>
      <c r="E95" s="15"/>
      <c r="F95" s="14"/>
      <c r="G95" s="14"/>
      <c r="H95" s="15"/>
      <c r="I95" s="15"/>
      <c r="J95" s="15"/>
      <c r="K95" s="15"/>
      <c r="L95" s="15"/>
      <c r="M95" s="15"/>
      <c r="N95" s="15"/>
      <c r="O95" s="15"/>
      <c r="P95" s="15"/>
      <c r="Q95" s="22"/>
      <c r="R95" s="22"/>
      <c r="S95" s="18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20"/>
    </row>
    <row r="96" spans="1:33" ht="15.75" customHeight="1" x14ac:dyDescent="0.2">
      <c r="A96" s="13"/>
      <c r="B96" s="13"/>
      <c r="C96" s="15"/>
      <c r="D96" s="15"/>
      <c r="E96" s="15"/>
      <c r="F96" s="14"/>
      <c r="G96" s="14"/>
      <c r="H96" s="15"/>
      <c r="I96" s="15"/>
      <c r="J96" s="15"/>
      <c r="K96" s="15"/>
      <c r="L96" s="15"/>
      <c r="M96" s="15"/>
      <c r="N96" s="15"/>
      <c r="O96" s="15"/>
      <c r="P96" s="15"/>
      <c r="Q96" s="22"/>
      <c r="R96" s="22"/>
      <c r="S96" s="18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20"/>
    </row>
    <row r="97" spans="1:33" ht="15.75" customHeight="1" x14ac:dyDescent="0.2">
      <c r="A97" s="13"/>
      <c r="B97" s="13"/>
      <c r="C97" s="15"/>
      <c r="D97" s="15"/>
      <c r="E97" s="15"/>
      <c r="F97" s="14"/>
      <c r="G97" s="14"/>
      <c r="H97" s="15"/>
      <c r="I97" s="15"/>
      <c r="J97" s="15"/>
      <c r="K97" s="15"/>
      <c r="L97" s="15"/>
      <c r="M97" s="15"/>
      <c r="N97" s="15"/>
      <c r="O97" s="15"/>
      <c r="P97" s="15"/>
      <c r="Q97" s="22"/>
      <c r="R97" s="22"/>
      <c r="S97" s="18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20"/>
    </row>
    <row r="98" spans="1:33" ht="15.75" customHeight="1" x14ac:dyDescent="0.2">
      <c r="A98" s="13"/>
      <c r="B98" s="13"/>
      <c r="C98" s="15"/>
      <c r="D98" s="15"/>
      <c r="E98" s="15"/>
      <c r="F98" s="14"/>
      <c r="G98" s="14"/>
      <c r="H98" s="15"/>
      <c r="I98" s="15"/>
      <c r="J98" s="15"/>
      <c r="K98" s="15"/>
      <c r="L98" s="15"/>
      <c r="M98" s="15"/>
      <c r="N98" s="15"/>
      <c r="O98" s="15"/>
      <c r="P98" s="15"/>
      <c r="Q98" s="22"/>
      <c r="R98" s="22"/>
      <c r="S98" s="18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20"/>
    </row>
    <row r="99" spans="1:33" ht="15.75" customHeight="1" x14ac:dyDescent="0.2">
      <c r="A99" s="13"/>
      <c r="B99" s="13"/>
      <c r="C99" s="15"/>
      <c r="D99" s="15"/>
      <c r="E99" s="15"/>
      <c r="F99" s="14"/>
      <c r="G99" s="14"/>
      <c r="H99" s="15"/>
      <c r="I99" s="15"/>
      <c r="J99" s="15"/>
      <c r="K99" s="15"/>
      <c r="L99" s="15"/>
      <c r="M99" s="15"/>
      <c r="N99" s="15"/>
      <c r="O99" s="15"/>
      <c r="P99" s="15"/>
      <c r="Q99" s="22"/>
      <c r="R99" s="22"/>
      <c r="S99" s="18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20"/>
    </row>
    <row r="100" spans="1:33" ht="15.75" customHeight="1" x14ac:dyDescent="0.2">
      <c r="A100" s="13"/>
      <c r="B100" s="13"/>
      <c r="C100" s="15"/>
      <c r="D100" s="15"/>
      <c r="E100" s="15"/>
      <c r="F100" s="14"/>
      <c r="G100" s="14"/>
      <c r="H100" s="15"/>
      <c r="I100" s="15"/>
      <c r="J100" s="15"/>
      <c r="K100" s="15"/>
      <c r="L100" s="15"/>
      <c r="M100" s="15"/>
      <c r="N100" s="15"/>
      <c r="O100" s="15"/>
      <c r="P100" s="15"/>
      <c r="Q100" s="22"/>
      <c r="R100" s="22"/>
      <c r="S100" s="18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20"/>
    </row>
    <row r="101" spans="1:33" ht="15.75" customHeight="1" x14ac:dyDescent="0.2">
      <c r="A101" s="13"/>
      <c r="B101" s="13"/>
      <c r="C101" s="15"/>
      <c r="D101" s="15"/>
      <c r="E101" s="15"/>
      <c r="F101" s="14"/>
      <c r="G101" s="14"/>
      <c r="H101" s="15"/>
      <c r="I101" s="15"/>
      <c r="J101" s="15"/>
      <c r="K101" s="15"/>
      <c r="L101" s="15"/>
      <c r="M101" s="15"/>
      <c r="N101" s="15"/>
      <c r="O101" s="15"/>
      <c r="P101" s="15"/>
      <c r="Q101" s="22"/>
      <c r="R101" s="22"/>
      <c r="S101" s="18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20"/>
    </row>
    <row r="102" spans="1:33" ht="15.75" customHeight="1" x14ac:dyDescent="0.2">
      <c r="A102" s="13"/>
      <c r="B102" s="13"/>
      <c r="C102" s="15"/>
      <c r="D102" s="15"/>
      <c r="E102" s="15"/>
      <c r="F102" s="14"/>
      <c r="G102" s="14"/>
      <c r="H102" s="15"/>
      <c r="I102" s="15"/>
      <c r="J102" s="15"/>
      <c r="K102" s="15"/>
      <c r="L102" s="15"/>
      <c r="M102" s="15"/>
      <c r="N102" s="15"/>
      <c r="O102" s="15"/>
      <c r="P102" s="15"/>
      <c r="Q102" s="22"/>
      <c r="R102" s="22"/>
      <c r="S102" s="18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20"/>
    </row>
    <row r="103" spans="1:33" ht="15.75" customHeight="1" x14ac:dyDescent="0.2">
      <c r="A103" s="13"/>
      <c r="B103" s="13"/>
      <c r="C103" s="15"/>
      <c r="D103" s="15"/>
      <c r="E103" s="15"/>
      <c r="F103" s="14"/>
      <c r="G103" s="14"/>
      <c r="H103" s="15"/>
      <c r="I103" s="15"/>
      <c r="J103" s="15"/>
      <c r="K103" s="15"/>
      <c r="L103" s="15"/>
      <c r="M103" s="15"/>
      <c r="N103" s="15"/>
      <c r="O103" s="15"/>
      <c r="P103" s="15"/>
      <c r="Q103" s="22"/>
      <c r="R103" s="22"/>
      <c r="S103" s="18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20"/>
    </row>
    <row r="104" spans="1:33" ht="15.75" customHeight="1" x14ac:dyDescent="0.2">
      <c r="A104" s="13"/>
      <c r="B104" s="13"/>
      <c r="C104" s="15"/>
      <c r="D104" s="15"/>
      <c r="E104" s="15"/>
      <c r="F104" s="14"/>
      <c r="G104" s="14"/>
      <c r="H104" s="15"/>
      <c r="I104" s="15"/>
      <c r="J104" s="15"/>
      <c r="K104" s="15"/>
      <c r="L104" s="15"/>
      <c r="M104" s="15"/>
      <c r="N104" s="15"/>
      <c r="O104" s="15"/>
      <c r="P104" s="15"/>
      <c r="Q104" s="22"/>
      <c r="R104" s="22"/>
      <c r="S104" s="18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20"/>
    </row>
    <row r="105" spans="1:33" ht="15.75" customHeight="1" x14ac:dyDescent="0.2">
      <c r="A105" s="13"/>
      <c r="B105" s="13"/>
      <c r="C105" s="15"/>
      <c r="D105" s="15"/>
      <c r="E105" s="15"/>
      <c r="F105" s="14"/>
      <c r="G105" s="14"/>
      <c r="H105" s="15"/>
      <c r="I105" s="15"/>
      <c r="J105" s="15"/>
      <c r="K105" s="15"/>
      <c r="L105" s="15"/>
      <c r="M105" s="15"/>
      <c r="N105" s="15"/>
      <c r="O105" s="15"/>
      <c r="P105" s="15"/>
      <c r="Q105" s="22"/>
      <c r="R105" s="22"/>
      <c r="S105" s="18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20"/>
    </row>
    <row r="106" spans="1:33" ht="15.75" customHeight="1" x14ac:dyDescent="0.2">
      <c r="A106" s="13"/>
      <c r="B106" s="13"/>
      <c r="C106" s="15"/>
      <c r="D106" s="15"/>
      <c r="E106" s="15"/>
      <c r="F106" s="14"/>
      <c r="G106" s="14"/>
      <c r="H106" s="15"/>
      <c r="I106" s="15"/>
      <c r="J106" s="15"/>
      <c r="K106" s="15"/>
      <c r="L106" s="15"/>
      <c r="M106" s="15"/>
      <c r="N106" s="15"/>
      <c r="O106" s="15"/>
      <c r="P106" s="15"/>
      <c r="Q106" s="22"/>
      <c r="R106" s="22"/>
      <c r="S106" s="18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20"/>
    </row>
    <row r="107" spans="1:33" ht="15.75" customHeight="1" x14ac:dyDescent="0.2">
      <c r="A107" s="13"/>
      <c r="B107" s="13"/>
      <c r="C107" s="15"/>
      <c r="D107" s="15"/>
      <c r="E107" s="15"/>
      <c r="F107" s="14"/>
      <c r="G107" s="14"/>
      <c r="H107" s="15"/>
      <c r="I107" s="15"/>
      <c r="J107" s="15"/>
      <c r="K107" s="15"/>
      <c r="L107" s="15"/>
      <c r="M107" s="15"/>
      <c r="N107" s="15"/>
      <c r="O107" s="15"/>
      <c r="P107" s="15"/>
      <c r="Q107" s="22"/>
      <c r="R107" s="22"/>
      <c r="S107" s="18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20"/>
    </row>
    <row r="108" spans="1:33" ht="15.75" customHeight="1" x14ac:dyDescent="0.2">
      <c r="A108" s="13"/>
      <c r="B108" s="13"/>
      <c r="C108" s="15"/>
      <c r="D108" s="15"/>
      <c r="E108" s="15"/>
      <c r="F108" s="14"/>
      <c r="G108" s="14"/>
      <c r="H108" s="15"/>
      <c r="I108" s="15"/>
      <c r="J108" s="15"/>
      <c r="K108" s="15"/>
      <c r="L108" s="15"/>
      <c r="M108" s="15"/>
      <c r="N108" s="15"/>
      <c r="O108" s="15"/>
      <c r="P108" s="15"/>
      <c r="Q108" s="22"/>
      <c r="R108" s="22"/>
      <c r="S108" s="18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20"/>
    </row>
    <row r="109" spans="1:33" ht="15.75" customHeight="1" x14ac:dyDescent="0.2">
      <c r="A109" s="13"/>
      <c r="B109" s="13"/>
      <c r="C109" s="15"/>
      <c r="D109" s="15"/>
      <c r="E109" s="15"/>
      <c r="F109" s="14"/>
      <c r="G109" s="14"/>
      <c r="H109" s="15"/>
      <c r="I109" s="15"/>
      <c r="J109" s="15"/>
      <c r="K109" s="15"/>
      <c r="L109" s="15"/>
      <c r="M109" s="15"/>
      <c r="N109" s="15"/>
      <c r="O109" s="15"/>
      <c r="P109" s="15"/>
      <c r="Q109" s="22"/>
      <c r="R109" s="22"/>
      <c r="S109" s="18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20"/>
    </row>
    <row r="110" spans="1:33" ht="15.75" customHeight="1" x14ac:dyDescent="0.2">
      <c r="A110" s="13"/>
      <c r="B110" s="13"/>
      <c r="C110" s="15"/>
      <c r="D110" s="15"/>
      <c r="E110" s="15"/>
      <c r="F110" s="14"/>
      <c r="G110" s="14"/>
      <c r="H110" s="15"/>
      <c r="I110" s="15"/>
      <c r="J110" s="15"/>
      <c r="K110" s="15"/>
      <c r="L110" s="15"/>
      <c r="M110" s="15"/>
      <c r="N110" s="15"/>
      <c r="O110" s="15"/>
      <c r="P110" s="15"/>
      <c r="Q110" s="22"/>
      <c r="R110" s="22"/>
      <c r="S110" s="18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20"/>
    </row>
    <row r="111" spans="1:33" ht="15.75" customHeight="1" x14ac:dyDescent="0.2">
      <c r="A111" s="13"/>
      <c r="B111" s="13"/>
      <c r="C111" s="15"/>
      <c r="D111" s="15"/>
      <c r="E111" s="15"/>
      <c r="F111" s="14"/>
      <c r="G111" s="14"/>
      <c r="H111" s="15"/>
      <c r="I111" s="15"/>
      <c r="J111" s="15"/>
      <c r="K111" s="15"/>
      <c r="L111" s="15"/>
      <c r="M111" s="15"/>
      <c r="N111" s="15"/>
      <c r="O111" s="15"/>
      <c r="P111" s="15"/>
      <c r="Q111" s="22"/>
      <c r="R111" s="22"/>
      <c r="S111" s="18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20"/>
    </row>
    <row r="112" spans="1:33" ht="15.75" customHeight="1" x14ac:dyDescent="0.2">
      <c r="A112" s="13"/>
      <c r="B112" s="13"/>
      <c r="C112" s="15"/>
      <c r="D112" s="15"/>
      <c r="E112" s="15"/>
      <c r="F112" s="14"/>
      <c r="G112" s="14"/>
      <c r="H112" s="15"/>
      <c r="I112" s="15"/>
      <c r="J112" s="15"/>
      <c r="K112" s="15"/>
      <c r="L112" s="15"/>
      <c r="M112" s="15"/>
      <c r="N112" s="15"/>
      <c r="O112" s="15"/>
      <c r="P112" s="15"/>
      <c r="Q112" s="22"/>
      <c r="R112" s="22"/>
      <c r="S112" s="18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20"/>
    </row>
    <row r="113" spans="1:33" ht="15.75" customHeight="1" x14ac:dyDescent="0.2">
      <c r="A113" s="13"/>
      <c r="B113" s="13"/>
      <c r="C113" s="15"/>
      <c r="D113" s="15"/>
      <c r="E113" s="15"/>
      <c r="F113" s="14"/>
      <c r="G113" s="14"/>
      <c r="H113" s="15"/>
      <c r="I113" s="15"/>
      <c r="J113" s="15"/>
      <c r="K113" s="15"/>
      <c r="L113" s="15"/>
      <c r="M113" s="15"/>
      <c r="N113" s="15"/>
      <c r="O113" s="15"/>
      <c r="P113" s="15"/>
      <c r="Q113" s="22"/>
      <c r="R113" s="22"/>
      <c r="S113" s="18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20"/>
    </row>
    <row r="114" spans="1:33" ht="15.75" customHeight="1" x14ac:dyDescent="0.2">
      <c r="A114" s="13"/>
      <c r="B114" s="13"/>
      <c r="C114" s="22"/>
      <c r="D114" s="15"/>
      <c r="E114" s="15"/>
      <c r="F114" s="14"/>
      <c r="G114" s="14"/>
      <c r="H114" s="15"/>
      <c r="I114" s="15"/>
      <c r="J114" s="22"/>
      <c r="K114" s="22"/>
      <c r="L114" s="15"/>
      <c r="M114" s="15"/>
      <c r="N114" s="15"/>
      <c r="O114" s="15"/>
      <c r="P114" s="22"/>
      <c r="Q114" s="22"/>
      <c r="R114" s="22"/>
      <c r="S114" s="18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20"/>
    </row>
    <row r="115" spans="1:33" ht="15.75" customHeight="1" x14ac:dyDescent="0.2">
      <c r="A115" s="13"/>
      <c r="B115" s="13"/>
      <c r="C115" s="22"/>
      <c r="D115" s="15"/>
      <c r="E115" s="15"/>
      <c r="F115" s="14"/>
      <c r="G115" s="14"/>
      <c r="H115" s="15"/>
      <c r="I115" s="15"/>
      <c r="J115" s="22"/>
      <c r="K115" s="22"/>
      <c r="L115" s="15"/>
      <c r="M115" s="15"/>
      <c r="N115" s="15"/>
      <c r="O115" s="15"/>
      <c r="P115" s="22"/>
      <c r="Q115" s="22"/>
      <c r="R115" s="22"/>
      <c r="S115" s="18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20"/>
    </row>
    <row r="116" spans="1:33" ht="15.75" customHeight="1" x14ac:dyDescent="0.2">
      <c r="A116" s="13"/>
      <c r="B116" s="13"/>
      <c r="C116" s="22"/>
      <c r="D116" s="15"/>
      <c r="E116" s="15"/>
      <c r="F116" s="14"/>
      <c r="G116" s="14"/>
      <c r="H116" s="15"/>
      <c r="I116" s="15"/>
      <c r="J116" s="22"/>
      <c r="K116" s="22"/>
      <c r="L116" s="15"/>
      <c r="M116" s="15"/>
      <c r="N116" s="15"/>
      <c r="O116" s="15"/>
      <c r="P116" s="22"/>
      <c r="Q116" s="22"/>
      <c r="R116" s="22"/>
      <c r="S116" s="18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20"/>
    </row>
    <row r="117" spans="1:33" ht="15.75" customHeight="1" x14ac:dyDescent="0.2">
      <c r="A117" s="13"/>
      <c r="B117" s="13"/>
      <c r="C117" s="22"/>
      <c r="D117" s="15"/>
      <c r="E117" s="15"/>
      <c r="F117" s="14"/>
      <c r="G117" s="14"/>
      <c r="H117" s="15"/>
      <c r="I117" s="15"/>
      <c r="J117" s="22"/>
      <c r="K117" s="22"/>
      <c r="L117" s="15"/>
      <c r="M117" s="15"/>
      <c r="N117" s="15"/>
      <c r="O117" s="15"/>
      <c r="P117" s="22"/>
      <c r="Q117" s="22"/>
      <c r="R117" s="22"/>
      <c r="S117" s="18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20"/>
    </row>
    <row r="118" spans="1:33" ht="15.75" customHeight="1" x14ac:dyDescent="0.2">
      <c r="A118" s="13"/>
      <c r="B118" s="13"/>
      <c r="C118" s="22"/>
      <c r="D118" s="15"/>
      <c r="E118" s="15"/>
      <c r="F118" s="14"/>
      <c r="G118" s="14"/>
      <c r="H118" s="15"/>
      <c r="I118" s="15"/>
      <c r="J118" s="22"/>
      <c r="K118" s="22"/>
      <c r="L118" s="15"/>
      <c r="M118" s="15"/>
      <c r="N118" s="15"/>
      <c r="O118" s="15"/>
      <c r="P118" s="22"/>
      <c r="Q118" s="22"/>
      <c r="R118" s="22"/>
      <c r="S118" s="18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20"/>
    </row>
    <row r="119" spans="1:33" ht="15.75" customHeight="1" x14ac:dyDescent="0.2">
      <c r="A119" s="13"/>
      <c r="B119" s="13"/>
      <c r="C119" s="22"/>
      <c r="D119" s="15"/>
      <c r="E119" s="15"/>
      <c r="F119" s="14"/>
      <c r="G119" s="14"/>
      <c r="H119" s="15"/>
      <c r="I119" s="15"/>
      <c r="J119" s="22"/>
      <c r="K119" s="22"/>
      <c r="L119" s="15"/>
      <c r="M119" s="15"/>
      <c r="N119" s="15"/>
      <c r="O119" s="15"/>
      <c r="P119" s="22"/>
      <c r="Q119" s="22"/>
      <c r="R119" s="22"/>
      <c r="S119" s="18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20"/>
    </row>
    <row r="120" spans="1:33" ht="15.75" customHeight="1" x14ac:dyDescent="0.2">
      <c r="A120" s="13"/>
      <c r="B120" s="13"/>
      <c r="C120" s="22"/>
      <c r="D120" s="15"/>
      <c r="E120" s="15"/>
      <c r="F120" s="14"/>
      <c r="G120" s="14"/>
      <c r="H120" s="15"/>
      <c r="I120" s="15"/>
      <c r="J120" s="22"/>
      <c r="K120" s="22"/>
      <c r="L120" s="15"/>
      <c r="M120" s="15"/>
      <c r="N120" s="15"/>
      <c r="O120" s="15"/>
      <c r="P120" s="22"/>
      <c r="Q120" s="22"/>
      <c r="R120" s="22"/>
      <c r="S120" s="18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20"/>
    </row>
    <row r="121" spans="1:33" ht="15.75" customHeight="1" x14ac:dyDescent="0.2">
      <c r="A121" s="13"/>
      <c r="B121" s="13"/>
      <c r="C121" s="22"/>
      <c r="D121" s="15"/>
      <c r="E121" s="15"/>
      <c r="F121" s="14"/>
      <c r="G121" s="14"/>
      <c r="H121" s="15"/>
      <c r="I121" s="15"/>
      <c r="J121" s="22"/>
      <c r="K121" s="22"/>
      <c r="L121" s="15"/>
      <c r="M121" s="15"/>
      <c r="N121" s="15"/>
      <c r="O121" s="15"/>
      <c r="P121" s="22"/>
      <c r="Q121" s="22"/>
      <c r="R121" s="22"/>
      <c r="S121" s="18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20"/>
    </row>
    <row r="122" spans="1:33" ht="15.75" customHeight="1" x14ac:dyDescent="0.2">
      <c r="A122" s="13"/>
      <c r="B122" s="13"/>
      <c r="C122" s="22"/>
      <c r="D122" s="15"/>
      <c r="E122" s="15"/>
      <c r="F122" s="14"/>
      <c r="G122" s="14"/>
      <c r="H122" s="15"/>
      <c r="I122" s="15"/>
      <c r="J122" s="22"/>
      <c r="K122" s="22"/>
      <c r="L122" s="15"/>
      <c r="M122" s="15"/>
      <c r="N122" s="15"/>
      <c r="O122" s="15"/>
      <c r="P122" s="22"/>
      <c r="Q122" s="22"/>
      <c r="R122" s="22"/>
      <c r="S122" s="18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20"/>
    </row>
    <row r="123" spans="1:33" ht="15.75" customHeight="1" x14ac:dyDescent="0.2">
      <c r="A123" s="13"/>
      <c r="B123" s="13"/>
      <c r="C123" s="22"/>
      <c r="D123" s="15"/>
      <c r="E123" s="15"/>
      <c r="F123" s="14"/>
      <c r="G123" s="14"/>
      <c r="H123" s="15"/>
      <c r="I123" s="15"/>
      <c r="J123" s="22"/>
      <c r="K123" s="22"/>
      <c r="L123" s="15"/>
      <c r="M123" s="15"/>
      <c r="N123" s="15"/>
      <c r="O123" s="15"/>
      <c r="P123" s="22"/>
      <c r="Q123" s="22"/>
      <c r="R123" s="22"/>
      <c r="S123" s="18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20"/>
    </row>
    <row r="124" spans="1:33" ht="15.75" customHeight="1" x14ac:dyDescent="0.2">
      <c r="A124" s="13"/>
      <c r="B124" s="13"/>
      <c r="C124" s="22"/>
      <c r="D124" s="15"/>
      <c r="E124" s="15"/>
      <c r="F124" s="14"/>
      <c r="G124" s="14"/>
      <c r="H124" s="15"/>
      <c r="I124" s="15"/>
      <c r="J124" s="22"/>
      <c r="K124" s="22"/>
      <c r="L124" s="15"/>
      <c r="M124" s="15"/>
      <c r="N124" s="15"/>
      <c r="O124" s="15"/>
      <c r="P124" s="22"/>
      <c r="Q124" s="22"/>
      <c r="R124" s="22"/>
      <c r="S124" s="18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20"/>
    </row>
    <row r="125" spans="1:33" ht="15.75" customHeight="1" x14ac:dyDescent="0.2">
      <c r="A125" s="13"/>
      <c r="B125" s="13"/>
      <c r="C125" s="22"/>
      <c r="D125" s="15"/>
      <c r="E125" s="15"/>
      <c r="F125" s="14"/>
      <c r="G125" s="14"/>
      <c r="H125" s="15"/>
      <c r="I125" s="15"/>
      <c r="J125" s="22"/>
      <c r="K125" s="22"/>
      <c r="L125" s="15"/>
      <c r="M125" s="15"/>
      <c r="N125" s="15"/>
      <c r="O125" s="15"/>
      <c r="P125" s="22"/>
      <c r="Q125" s="22"/>
      <c r="R125" s="22"/>
      <c r="S125" s="18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20"/>
    </row>
    <row r="126" spans="1:33" ht="15.75" customHeight="1" x14ac:dyDescent="0.2">
      <c r="A126" s="13"/>
      <c r="B126" s="13"/>
      <c r="C126" s="22"/>
      <c r="D126" s="15"/>
      <c r="E126" s="15"/>
      <c r="F126" s="14"/>
      <c r="G126" s="14"/>
      <c r="H126" s="15"/>
      <c r="I126" s="15"/>
      <c r="J126" s="22"/>
      <c r="K126" s="22"/>
      <c r="L126" s="15"/>
      <c r="M126" s="15"/>
      <c r="N126" s="15"/>
      <c r="O126" s="15"/>
      <c r="P126" s="22"/>
      <c r="Q126" s="22"/>
      <c r="R126" s="22"/>
      <c r="S126" s="18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20"/>
    </row>
    <row r="127" spans="1:33" ht="15.75" customHeight="1" x14ac:dyDescent="0.2">
      <c r="A127" s="13"/>
      <c r="B127" s="13"/>
      <c r="C127" s="22"/>
      <c r="D127" s="15"/>
      <c r="E127" s="15"/>
      <c r="F127" s="14"/>
      <c r="G127" s="14"/>
      <c r="H127" s="15"/>
      <c r="I127" s="15"/>
      <c r="J127" s="22"/>
      <c r="K127" s="22"/>
      <c r="L127" s="15"/>
      <c r="M127" s="15"/>
      <c r="N127" s="15"/>
      <c r="O127" s="15"/>
      <c r="P127" s="22"/>
      <c r="Q127" s="22"/>
      <c r="R127" s="22"/>
      <c r="S127" s="18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20"/>
    </row>
    <row r="128" spans="1:33" ht="15.75" customHeight="1" x14ac:dyDescent="0.2">
      <c r="A128" s="13"/>
      <c r="B128" s="13"/>
      <c r="C128" s="22"/>
      <c r="D128" s="15"/>
      <c r="E128" s="15"/>
      <c r="F128" s="14"/>
      <c r="G128" s="14"/>
      <c r="H128" s="15"/>
      <c r="I128" s="15"/>
      <c r="J128" s="22"/>
      <c r="K128" s="22"/>
      <c r="L128" s="15"/>
      <c r="M128" s="15"/>
      <c r="N128" s="15"/>
      <c r="O128" s="15"/>
      <c r="P128" s="22"/>
      <c r="Q128" s="22"/>
      <c r="R128" s="22"/>
      <c r="S128" s="18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20"/>
    </row>
    <row r="129" spans="1:33" ht="15.75" customHeight="1" x14ac:dyDescent="0.2">
      <c r="A129" s="13"/>
      <c r="B129" s="13"/>
      <c r="C129" s="22"/>
      <c r="D129" s="15"/>
      <c r="E129" s="15"/>
      <c r="F129" s="14"/>
      <c r="G129" s="14"/>
      <c r="H129" s="15"/>
      <c r="I129" s="15"/>
      <c r="J129" s="22"/>
      <c r="K129" s="22"/>
      <c r="L129" s="15"/>
      <c r="M129" s="15"/>
      <c r="N129" s="15"/>
      <c r="O129" s="15"/>
      <c r="P129" s="22"/>
      <c r="Q129" s="22"/>
      <c r="R129" s="22"/>
      <c r="S129" s="18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20"/>
    </row>
    <row r="130" spans="1:33" ht="15.75" customHeight="1" x14ac:dyDescent="0.2">
      <c r="A130" s="13"/>
      <c r="B130" s="13"/>
      <c r="C130" s="22"/>
      <c r="D130" s="15"/>
      <c r="E130" s="15"/>
      <c r="F130" s="14"/>
      <c r="G130" s="14"/>
      <c r="H130" s="15"/>
      <c r="I130" s="15"/>
      <c r="J130" s="22"/>
      <c r="K130" s="22"/>
      <c r="L130" s="15"/>
      <c r="M130" s="15"/>
      <c r="N130" s="15"/>
      <c r="O130" s="15"/>
      <c r="P130" s="22"/>
      <c r="Q130" s="22"/>
      <c r="R130" s="22"/>
      <c r="S130" s="18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20"/>
    </row>
    <row r="131" spans="1:33" ht="15.75" customHeight="1" x14ac:dyDescent="0.2">
      <c r="A131" s="13"/>
      <c r="B131" s="13"/>
      <c r="C131" s="22"/>
      <c r="D131" s="15"/>
      <c r="E131" s="15"/>
      <c r="F131" s="14"/>
      <c r="G131" s="14"/>
      <c r="H131" s="15"/>
      <c r="I131" s="15"/>
      <c r="J131" s="22"/>
      <c r="K131" s="22"/>
      <c r="L131" s="15"/>
      <c r="M131" s="15"/>
      <c r="N131" s="15"/>
      <c r="O131" s="15"/>
      <c r="P131" s="22"/>
      <c r="Q131" s="22"/>
      <c r="R131" s="22"/>
      <c r="S131" s="18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20"/>
    </row>
    <row r="132" spans="1:33" ht="15.75" customHeight="1" x14ac:dyDescent="0.2">
      <c r="A132" s="13"/>
      <c r="B132" s="13"/>
      <c r="C132" s="22"/>
      <c r="D132" s="15"/>
      <c r="E132" s="15"/>
      <c r="F132" s="14"/>
      <c r="G132" s="14"/>
      <c r="H132" s="15"/>
      <c r="I132" s="15"/>
      <c r="J132" s="22"/>
      <c r="K132" s="22"/>
      <c r="L132" s="15"/>
      <c r="M132" s="15"/>
      <c r="N132" s="15"/>
      <c r="O132" s="15"/>
      <c r="P132" s="22"/>
      <c r="Q132" s="22"/>
      <c r="R132" s="22"/>
      <c r="S132" s="18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20"/>
    </row>
    <row r="133" spans="1:33" ht="15.75" customHeight="1" x14ac:dyDescent="0.2">
      <c r="A133" s="13"/>
      <c r="B133" s="13"/>
      <c r="C133" s="22"/>
      <c r="D133" s="15"/>
      <c r="E133" s="15"/>
      <c r="F133" s="14"/>
      <c r="G133" s="14"/>
      <c r="H133" s="15"/>
      <c r="I133" s="15"/>
      <c r="J133" s="22"/>
      <c r="K133" s="22"/>
      <c r="L133" s="15"/>
      <c r="M133" s="15"/>
      <c r="N133" s="15"/>
      <c r="O133" s="15"/>
      <c r="P133" s="22"/>
      <c r="Q133" s="22"/>
      <c r="R133" s="22"/>
      <c r="S133" s="18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20"/>
    </row>
    <row r="134" spans="1:33" ht="15.75" customHeight="1" x14ac:dyDescent="0.2">
      <c r="A134" s="13"/>
      <c r="B134" s="13"/>
      <c r="C134" s="22"/>
      <c r="D134" s="15"/>
      <c r="E134" s="15"/>
      <c r="F134" s="14"/>
      <c r="G134" s="14"/>
      <c r="H134" s="15"/>
      <c r="I134" s="15"/>
      <c r="J134" s="22"/>
      <c r="K134" s="22"/>
      <c r="L134" s="15"/>
      <c r="M134" s="15"/>
      <c r="N134" s="15"/>
      <c r="O134" s="15"/>
      <c r="P134" s="22"/>
      <c r="Q134" s="22"/>
      <c r="R134" s="22"/>
      <c r="S134" s="18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20"/>
    </row>
    <row r="135" spans="1:33" ht="15.75" customHeight="1" x14ac:dyDescent="0.2">
      <c r="A135" s="13"/>
      <c r="B135" s="13"/>
      <c r="C135" s="22"/>
      <c r="D135" s="15"/>
      <c r="E135" s="15"/>
      <c r="F135" s="14"/>
      <c r="G135" s="14"/>
      <c r="H135" s="15"/>
      <c r="I135" s="15"/>
      <c r="J135" s="22"/>
      <c r="K135" s="22"/>
      <c r="L135" s="15"/>
      <c r="M135" s="15"/>
      <c r="N135" s="15"/>
      <c r="O135" s="15"/>
      <c r="P135" s="22"/>
      <c r="Q135" s="22"/>
      <c r="R135" s="22"/>
      <c r="S135" s="18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20"/>
    </row>
    <row r="136" spans="1:33" ht="15.75" customHeight="1" x14ac:dyDescent="0.2">
      <c r="A136" s="13"/>
      <c r="B136" s="13"/>
      <c r="C136" s="22"/>
      <c r="D136" s="15"/>
      <c r="E136" s="15"/>
      <c r="F136" s="14"/>
      <c r="G136" s="14"/>
      <c r="H136" s="15"/>
      <c r="I136" s="15"/>
      <c r="J136" s="22"/>
      <c r="K136" s="22"/>
      <c r="L136" s="15"/>
      <c r="M136" s="15"/>
      <c r="N136" s="15"/>
      <c r="O136" s="15"/>
      <c r="P136" s="22"/>
      <c r="Q136" s="22"/>
      <c r="R136" s="22"/>
      <c r="S136" s="18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20"/>
    </row>
    <row r="137" spans="1:33" ht="15.75" customHeight="1" x14ac:dyDescent="0.2">
      <c r="A137" s="13"/>
      <c r="B137" s="13"/>
      <c r="C137" s="22"/>
      <c r="D137" s="15"/>
      <c r="E137" s="15"/>
      <c r="F137" s="14"/>
      <c r="G137" s="14"/>
      <c r="H137" s="15"/>
      <c r="I137" s="15"/>
      <c r="J137" s="22"/>
      <c r="K137" s="22"/>
      <c r="L137" s="15"/>
      <c r="M137" s="15"/>
      <c r="N137" s="15"/>
      <c r="O137" s="15"/>
      <c r="P137" s="22"/>
      <c r="Q137" s="22"/>
      <c r="R137" s="22"/>
      <c r="S137" s="18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20"/>
    </row>
    <row r="138" spans="1:33" ht="15.75" customHeight="1" x14ac:dyDescent="0.2">
      <c r="A138" s="13"/>
      <c r="B138" s="13"/>
      <c r="C138" s="22"/>
      <c r="D138" s="15"/>
      <c r="E138" s="15"/>
      <c r="F138" s="14"/>
      <c r="G138" s="14"/>
      <c r="H138" s="15"/>
      <c r="I138" s="15"/>
      <c r="J138" s="22"/>
      <c r="K138" s="22"/>
      <c r="L138" s="15"/>
      <c r="M138" s="15"/>
      <c r="N138" s="15"/>
      <c r="O138" s="15"/>
      <c r="P138" s="22"/>
      <c r="Q138" s="22"/>
      <c r="R138" s="22"/>
      <c r="S138" s="18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20"/>
    </row>
    <row r="139" spans="1:33" ht="15.75" customHeight="1" x14ac:dyDescent="0.2">
      <c r="A139" s="13"/>
      <c r="B139" s="13"/>
      <c r="C139" s="22"/>
      <c r="D139" s="15"/>
      <c r="E139" s="15"/>
      <c r="F139" s="14"/>
      <c r="G139" s="14"/>
      <c r="H139" s="15"/>
      <c r="I139" s="15"/>
      <c r="J139" s="22"/>
      <c r="K139" s="22"/>
      <c r="L139" s="15"/>
      <c r="M139" s="15"/>
      <c r="N139" s="15"/>
      <c r="O139" s="15"/>
      <c r="P139" s="22"/>
      <c r="Q139" s="22"/>
      <c r="R139" s="22"/>
      <c r="S139" s="18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20"/>
    </row>
    <row r="140" spans="1:33" ht="15.75" customHeight="1" x14ac:dyDescent="0.2">
      <c r="A140" s="13"/>
      <c r="B140" s="13"/>
      <c r="C140" s="22"/>
      <c r="D140" s="15"/>
      <c r="E140" s="15"/>
      <c r="F140" s="14"/>
      <c r="G140" s="14"/>
      <c r="H140" s="15"/>
      <c r="I140" s="15"/>
      <c r="J140" s="22"/>
      <c r="K140" s="22"/>
      <c r="L140" s="15"/>
      <c r="M140" s="15"/>
      <c r="N140" s="15"/>
      <c r="O140" s="15"/>
      <c r="P140" s="22"/>
      <c r="Q140" s="22"/>
      <c r="R140" s="22"/>
      <c r="S140" s="18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20"/>
    </row>
    <row r="141" spans="1:33" ht="15.75" customHeight="1" x14ac:dyDescent="0.2">
      <c r="A141" s="13"/>
      <c r="B141" s="13"/>
      <c r="C141" s="22"/>
      <c r="D141" s="15"/>
      <c r="E141" s="15"/>
      <c r="F141" s="14"/>
      <c r="G141" s="14"/>
      <c r="H141" s="15"/>
      <c r="I141" s="15"/>
      <c r="J141" s="22"/>
      <c r="K141" s="22"/>
      <c r="L141" s="15"/>
      <c r="M141" s="15"/>
      <c r="N141" s="15"/>
      <c r="O141" s="15"/>
      <c r="P141" s="22"/>
      <c r="Q141" s="22"/>
      <c r="R141" s="22"/>
      <c r="S141" s="18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20"/>
    </row>
    <row r="142" spans="1:33" ht="15.75" customHeight="1" x14ac:dyDescent="0.2">
      <c r="A142" s="13"/>
      <c r="B142" s="13"/>
      <c r="C142" s="22"/>
      <c r="D142" s="15"/>
      <c r="E142" s="15"/>
      <c r="F142" s="14"/>
      <c r="G142" s="14"/>
      <c r="H142" s="15"/>
      <c r="I142" s="15"/>
      <c r="J142" s="22"/>
      <c r="K142" s="22"/>
      <c r="L142" s="15"/>
      <c r="M142" s="15"/>
      <c r="N142" s="15"/>
      <c r="O142" s="15"/>
      <c r="P142" s="22"/>
      <c r="Q142" s="22"/>
      <c r="R142" s="22"/>
      <c r="S142" s="18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20"/>
    </row>
    <row r="143" spans="1:33" ht="15.75" customHeight="1" x14ac:dyDescent="0.2">
      <c r="A143" s="13"/>
      <c r="B143" s="13"/>
      <c r="C143" s="22"/>
      <c r="D143" s="15"/>
      <c r="E143" s="15"/>
      <c r="F143" s="14"/>
      <c r="G143" s="14"/>
      <c r="H143" s="15"/>
      <c r="I143" s="15"/>
      <c r="J143" s="22"/>
      <c r="K143" s="22"/>
      <c r="L143" s="15"/>
      <c r="M143" s="15"/>
      <c r="N143" s="15"/>
      <c r="O143" s="15"/>
      <c r="P143" s="22"/>
      <c r="Q143" s="22"/>
      <c r="R143" s="22"/>
      <c r="S143" s="18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20"/>
    </row>
    <row r="144" spans="1:33" ht="15.75" customHeight="1" x14ac:dyDescent="0.2">
      <c r="A144" s="13"/>
      <c r="B144" s="13"/>
      <c r="C144" s="22"/>
      <c r="D144" s="15"/>
      <c r="E144" s="15"/>
      <c r="F144" s="14"/>
      <c r="G144" s="14"/>
      <c r="H144" s="15"/>
      <c r="I144" s="15"/>
      <c r="J144" s="22"/>
      <c r="K144" s="22"/>
      <c r="L144" s="15"/>
      <c r="M144" s="15"/>
      <c r="N144" s="15"/>
      <c r="O144" s="15"/>
      <c r="P144" s="22"/>
      <c r="Q144" s="22"/>
      <c r="R144" s="22"/>
      <c r="S144" s="18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20"/>
    </row>
    <row r="145" spans="1:33" ht="15.75" customHeight="1" x14ac:dyDescent="0.2">
      <c r="A145" s="13"/>
      <c r="B145" s="13"/>
      <c r="C145" s="22"/>
      <c r="D145" s="15"/>
      <c r="E145" s="15"/>
      <c r="F145" s="14"/>
      <c r="G145" s="14"/>
      <c r="H145" s="15"/>
      <c r="I145" s="15"/>
      <c r="J145" s="22"/>
      <c r="K145" s="22"/>
      <c r="L145" s="15"/>
      <c r="M145" s="15"/>
      <c r="N145" s="15"/>
      <c r="O145" s="15"/>
      <c r="P145" s="22"/>
      <c r="Q145" s="22"/>
      <c r="R145" s="22"/>
      <c r="S145" s="18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20"/>
    </row>
    <row r="146" spans="1:33" ht="15.75" customHeight="1" x14ac:dyDescent="0.2">
      <c r="A146" s="13"/>
      <c r="B146" s="13"/>
      <c r="C146" s="22"/>
      <c r="D146" s="15"/>
      <c r="E146" s="15"/>
      <c r="F146" s="14"/>
      <c r="G146" s="14"/>
      <c r="H146" s="15"/>
      <c r="I146" s="15"/>
      <c r="J146" s="22"/>
      <c r="K146" s="22"/>
      <c r="L146" s="15"/>
      <c r="M146" s="15"/>
      <c r="N146" s="15"/>
      <c r="O146" s="15"/>
      <c r="P146" s="22"/>
      <c r="Q146" s="22"/>
      <c r="R146" s="22"/>
      <c r="S146" s="18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20"/>
    </row>
    <row r="147" spans="1:33" ht="15.75" customHeight="1" x14ac:dyDescent="0.2">
      <c r="A147" s="13"/>
      <c r="B147" s="13"/>
      <c r="C147" s="22"/>
      <c r="D147" s="15"/>
      <c r="E147" s="15"/>
      <c r="F147" s="14"/>
      <c r="G147" s="14"/>
      <c r="H147" s="15"/>
      <c r="I147" s="15"/>
      <c r="J147" s="22"/>
      <c r="K147" s="22"/>
      <c r="L147" s="15"/>
      <c r="M147" s="15"/>
      <c r="N147" s="15"/>
      <c r="O147" s="15"/>
      <c r="P147" s="22"/>
      <c r="Q147" s="22"/>
      <c r="R147" s="22"/>
      <c r="S147" s="18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20"/>
    </row>
    <row r="148" spans="1:33" ht="15.75" customHeight="1" x14ac:dyDescent="0.2">
      <c r="A148" s="13"/>
      <c r="B148" s="13"/>
      <c r="C148" s="22"/>
      <c r="D148" s="15"/>
      <c r="E148" s="15"/>
      <c r="F148" s="14"/>
      <c r="G148" s="14"/>
      <c r="H148" s="15"/>
      <c r="I148" s="15"/>
      <c r="J148" s="22"/>
      <c r="K148" s="22"/>
      <c r="L148" s="15"/>
      <c r="M148" s="15"/>
      <c r="N148" s="15"/>
      <c r="O148" s="15"/>
      <c r="P148" s="22"/>
      <c r="Q148" s="22"/>
      <c r="R148" s="22"/>
      <c r="S148" s="18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20"/>
    </row>
    <row r="149" spans="1:33" ht="15.75" customHeight="1" x14ac:dyDescent="0.2">
      <c r="A149" s="13"/>
      <c r="B149" s="13"/>
      <c r="C149" s="22"/>
      <c r="D149" s="15"/>
      <c r="E149" s="15"/>
      <c r="F149" s="14"/>
      <c r="G149" s="14"/>
      <c r="H149" s="15"/>
      <c r="I149" s="15"/>
      <c r="J149" s="22"/>
      <c r="K149" s="22"/>
      <c r="L149" s="15"/>
      <c r="M149" s="15"/>
      <c r="N149" s="15"/>
      <c r="O149" s="15"/>
      <c r="P149" s="22"/>
      <c r="Q149" s="22"/>
      <c r="R149" s="22"/>
      <c r="S149" s="18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20"/>
    </row>
    <row r="150" spans="1:33" ht="15.75" customHeight="1" x14ac:dyDescent="0.2">
      <c r="A150" s="13"/>
      <c r="B150" s="13"/>
      <c r="C150" s="22"/>
      <c r="D150" s="15"/>
      <c r="E150" s="15"/>
      <c r="F150" s="14"/>
      <c r="G150" s="14"/>
      <c r="H150" s="15"/>
      <c r="I150" s="15"/>
      <c r="J150" s="22"/>
      <c r="K150" s="22"/>
      <c r="L150" s="15"/>
      <c r="M150" s="15"/>
      <c r="N150" s="15"/>
      <c r="O150" s="15"/>
      <c r="P150" s="22"/>
      <c r="Q150" s="22"/>
      <c r="R150" s="22"/>
      <c r="S150" s="18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20"/>
    </row>
    <row r="151" spans="1:33" ht="15.75" customHeight="1" x14ac:dyDescent="0.2">
      <c r="A151" s="13"/>
      <c r="B151" s="13"/>
      <c r="C151" s="22"/>
      <c r="D151" s="15"/>
      <c r="E151" s="15"/>
      <c r="F151" s="14"/>
      <c r="G151" s="14"/>
      <c r="H151" s="15"/>
      <c r="I151" s="15"/>
      <c r="J151" s="22"/>
      <c r="K151" s="22"/>
      <c r="L151" s="15"/>
      <c r="M151" s="15"/>
      <c r="N151" s="15"/>
      <c r="O151" s="15"/>
      <c r="P151" s="22"/>
      <c r="Q151" s="22"/>
      <c r="R151" s="22"/>
      <c r="S151" s="18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20"/>
    </row>
    <row r="152" spans="1:33" ht="15.75" customHeight="1" x14ac:dyDescent="0.2">
      <c r="A152" s="13"/>
      <c r="B152" s="13"/>
      <c r="C152" s="22"/>
      <c r="D152" s="15"/>
      <c r="E152" s="15"/>
      <c r="F152" s="14"/>
      <c r="G152" s="14"/>
      <c r="H152" s="15"/>
      <c r="I152" s="15"/>
      <c r="J152" s="22"/>
      <c r="K152" s="22"/>
      <c r="L152" s="15"/>
      <c r="M152" s="15"/>
      <c r="N152" s="15"/>
      <c r="O152" s="15"/>
      <c r="P152" s="22"/>
      <c r="Q152" s="22"/>
      <c r="R152" s="22"/>
      <c r="S152" s="18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20"/>
    </row>
    <row r="153" spans="1:33" ht="15.75" customHeight="1" x14ac:dyDescent="0.2">
      <c r="A153" s="13"/>
      <c r="B153" s="13"/>
      <c r="C153" s="22"/>
      <c r="D153" s="15"/>
      <c r="E153" s="15"/>
      <c r="F153" s="14"/>
      <c r="G153" s="14"/>
      <c r="H153" s="15"/>
      <c r="I153" s="15"/>
      <c r="J153" s="22"/>
      <c r="K153" s="22"/>
      <c r="L153" s="15"/>
      <c r="M153" s="15"/>
      <c r="N153" s="15"/>
      <c r="O153" s="15"/>
      <c r="P153" s="22"/>
      <c r="Q153" s="22"/>
      <c r="R153" s="22"/>
      <c r="S153" s="18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20"/>
    </row>
    <row r="154" spans="1:33" ht="15.75" customHeight="1" x14ac:dyDescent="0.2">
      <c r="A154" s="13"/>
      <c r="B154" s="13"/>
      <c r="C154" s="22"/>
      <c r="D154" s="15"/>
      <c r="E154" s="15"/>
      <c r="F154" s="14"/>
      <c r="G154" s="14"/>
      <c r="H154" s="15"/>
      <c r="I154" s="15"/>
      <c r="J154" s="22"/>
      <c r="K154" s="22"/>
      <c r="L154" s="15"/>
      <c r="M154" s="15"/>
      <c r="N154" s="15"/>
      <c r="O154" s="15"/>
      <c r="P154" s="22"/>
      <c r="Q154" s="22"/>
      <c r="R154" s="22"/>
      <c r="S154" s="18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20"/>
    </row>
    <row r="155" spans="1:33" ht="15.75" customHeight="1" x14ac:dyDescent="0.2">
      <c r="A155" s="13"/>
      <c r="B155" s="13"/>
      <c r="C155" s="22"/>
      <c r="D155" s="15"/>
      <c r="E155" s="15"/>
      <c r="F155" s="14"/>
      <c r="G155" s="14"/>
      <c r="H155" s="15"/>
      <c r="I155" s="15"/>
      <c r="J155" s="22"/>
      <c r="K155" s="22"/>
      <c r="L155" s="15"/>
      <c r="M155" s="15"/>
      <c r="N155" s="15"/>
      <c r="O155" s="15"/>
      <c r="P155" s="22"/>
      <c r="Q155" s="22"/>
      <c r="R155" s="22"/>
      <c r="S155" s="18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20"/>
    </row>
    <row r="156" spans="1:33" ht="15.75" customHeight="1" x14ac:dyDescent="0.2">
      <c r="A156" s="13"/>
      <c r="B156" s="13"/>
      <c r="C156" s="22"/>
      <c r="D156" s="15"/>
      <c r="E156" s="15"/>
      <c r="F156" s="14"/>
      <c r="G156" s="14"/>
      <c r="H156" s="15"/>
      <c r="I156" s="15"/>
      <c r="J156" s="22"/>
      <c r="K156" s="22"/>
      <c r="L156" s="15"/>
      <c r="M156" s="15"/>
      <c r="N156" s="15"/>
      <c r="O156" s="15"/>
      <c r="P156" s="22"/>
      <c r="Q156" s="22"/>
      <c r="R156" s="22"/>
      <c r="S156" s="18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20"/>
    </row>
    <row r="157" spans="1:33" ht="15.75" customHeight="1" x14ac:dyDescent="0.2">
      <c r="A157" s="13"/>
      <c r="B157" s="13"/>
      <c r="C157" s="22"/>
      <c r="D157" s="15"/>
      <c r="E157" s="15"/>
      <c r="F157" s="14"/>
      <c r="G157" s="14"/>
      <c r="H157" s="15"/>
      <c r="I157" s="15"/>
      <c r="J157" s="22"/>
      <c r="K157" s="22"/>
      <c r="L157" s="15"/>
      <c r="M157" s="15"/>
      <c r="N157" s="15"/>
      <c r="O157" s="15"/>
      <c r="P157" s="22"/>
      <c r="Q157" s="22"/>
      <c r="R157" s="22"/>
      <c r="S157" s="18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20"/>
    </row>
    <row r="158" spans="1:33" ht="15.75" customHeight="1" x14ac:dyDescent="0.2">
      <c r="A158" s="13"/>
      <c r="B158" s="13"/>
      <c r="C158" s="22"/>
      <c r="D158" s="15"/>
      <c r="E158" s="15"/>
      <c r="F158" s="14"/>
      <c r="G158" s="14"/>
      <c r="H158" s="15"/>
      <c r="I158" s="15"/>
      <c r="J158" s="22"/>
      <c r="K158" s="22"/>
      <c r="L158" s="15"/>
      <c r="M158" s="15"/>
      <c r="N158" s="15"/>
      <c r="O158" s="15"/>
      <c r="P158" s="22"/>
      <c r="Q158" s="22"/>
      <c r="R158" s="22"/>
      <c r="S158" s="18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20"/>
    </row>
    <row r="159" spans="1:33" ht="15.75" customHeight="1" x14ac:dyDescent="0.2">
      <c r="A159" s="13"/>
      <c r="B159" s="13"/>
      <c r="C159" s="22"/>
      <c r="D159" s="15"/>
      <c r="E159" s="15"/>
      <c r="F159" s="14"/>
      <c r="G159" s="14"/>
      <c r="H159" s="15"/>
      <c r="I159" s="15"/>
      <c r="J159" s="22"/>
      <c r="K159" s="22"/>
      <c r="L159" s="15"/>
      <c r="M159" s="15"/>
      <c r="N159" s="15"/>
      <c r="O159" s="15"/>
      <c r="P159" s="22"/>
      <c r="Q159" s="22"/>
      <c r="R159" s="22"/>
      <c r="S159" s="18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20"/>
    </row>
    <row r="160" spans="1:33" ht="15.75" customHeight="1" x14ac:dyDescent="0.2">
      <c r="A160" s="13"/>
      <c r="B160" s="13"/>
      <c r="C160" s="22"/>
      <c r="D160" s="15"/>
      <c r="E160" s="15"/>
      <c r="F160" s="14"/>
      <c r="G160" s="14"/>
      <c r="H160" s="15"/>
      <c r="I160" s="15"/>
      <c r="J160" s="22"/>
      <c r="K160" s="22"/>
      <c r="L160" s="15"/>
      <c r="M160" s="15"/>
      <c r="N160" s="15"/>
      <c r="O160" s="15"/>
      <c r="P160" s="22"/>
      <c r="Q160" s="22"/>
      <c r="R160" s="22"/>
      <c r="S160" s="18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20"/>
    </row>
    <row r="161" spans="1:33" ht="15.75" customHeight="1" x14ac:dyDescent="0.2">
      <c r="A161" s="13"/>
      <c r="B161" s="13"/>
      <c r="C161" s="22"/>
      <c r="D161" s="15"/>
      <c r="E161" s="15"/>
      <c r="F161" s="14"/>
      <c r="G161" s="14"/>
      <c r="H161" s="15"/>
      <c r="I161" s="15"/>
      <c r="J161" s="22"/>
      <c r="K161" s="22"/>
      <c r="L161" s="15"/>
      <c r="M161" s="15"/>
      <c r="N161" s="15"/>
      <c r="O161" s="15"/>
      <c r="P161" s="22"/>
      <c r="Q161" s="22"/>
      <c r="R161" s="22"/>
      <c r="S161" s="18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20"/>
    </row>
    <row r="162" spans="1:33" ht="15.75" customHeight="1" x14ac:dyDescent="0.2">
      <c r="A162" s="13"/>
      <c r="B162" s="13"/>
      <c r="C162" s="22"/>
      <c r="D162" s="15"/>
      <c r="E162" s="15"/>
      <c r="F162" s="14"/>
      <c r="G162" s="14"/>
      <c r="H162" s="15"/>
      <c r="I162" s="15"/>
      <c r="J162" s="22"/>
      <c r="K162" s="22"/>
      <c r="L162" s="15"/>
      <c r="M162" s="15"/>
      <c r="N162" s="15"/>
      <c r="O162" s="15"/>
      <c r="P162" s="22"/>
      <c r="Q162" s="22"/>
      <c r="R162" s="22"/>
      <c r="S162" s="18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20"/>
    </row>
    <row r="163" spans="1:33" ht="15.75" customHeight="1" x14ac:dyDescent="0.2">
      <c r="A163" s="13"/>
      <c r="B163" s="13"/>
      <c r="C163" s="22"/>
      <c r="D163" s="15"/>
      <c r="E163" s="15"/>
      <c r="F163" s="14"/>
      <c r="G163" s="14"/>
      <c r="H163" s="15"/>
      <c r="I163" s="15"/>
      <c r="J163" s="22"/>
      <c r="K163" s="22"/>
      <c r="L163" s="15"/>
      <c r="M163" s="15"/>
      <c r="N163" s="15"/>
      <c r="O163" s="15"/>
      <c r="P163" s="22"/>
      <c r="Q163" s="22"/>
      <c r="R163" s="22"/>
      <c r="S163" s="18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20"/>
    </row>
    <row r="164" spans="1:33" ht="15.75" customHeight="1" x14ac:dyDescent="0.2">
      <c r="A164" s="13"/>
      <c r="B164" s="13"/>
      <c r="C164" s="22"/>
      <c r="D164" s="15"/>
      <c r="E164" s="15"/>
      <c r="F164" s="14"/>
      <c r="G164" s="14"/>
      <c r="H164" s="15"/>
      <c r="I164" s="15"/>
      <c r="J164" s="22"/>
      <c r="K164" s="22"/>
      <c r="L164" s="15"/>
      <c r="M164" s="15"/>
      <c r="N164" s="15"/>
      <c r="O164" s="15"/>
      <c r="P164" s="22"/>
      <c r="Q164" s="22"/>
      <c r="R164" s="22"/>
      <c r="S164" s="18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20"/>
    </row>
    <row r="165" spans="1:33" ht="15.75" customHeight="1" x14ac:dyDescent="0.2">
      <c r="A165" s="13"/>
      <c r="B165" s="13"/>
      <c r="C165" s="22"/>
      <c r="D165" s="15"/>
      <c r="E165" s="15"/>
      <c r="F165" s="14"/>
      <c r="G165" s="14"/>
      <c r="H165" s="15"/>
      <c r="I165" s="15"/>
      <c r="J165" s="22"/>
      <c r="K165" s="22"/>
      <c r="L165" s="15"/>
      <c r="M165" s="15"/>
      <c r="N165" s="15"/>
      <c r="O165" s="15"/>
      <c r="P165" s="22"/>
      <c r="Q165" s="22"/>
      <c r="R165" s="22"/>
      <c r="S165" s="18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20"/>
    </row>
    <row r="166" spans="1:33" ht="15.75" customHeight="1" x14ac:dyDescent="0.2">
      <c r="A166" s="13"/>
      <c r="B166" s="13"/>
      <c r="C166" s="22"/>
      <c r="D166" s="15"/>
      <c r="E166" s="15"/>
      <c r="F166" s="14"/>
      <c r="G166" s="14"/>
      <c r="H166" s="15"/>
      <c r="I166" s="15"/>
      <c r="J166" s="22"/>
      <c r="K166" s="22"/>
      <c r="L166" s="15"/>
      <c r="M166" s="15"/>
      <c r="N166" s="15"/>
      <c r="O166" s="15"/>
      <c r="P166" s="22"/>
      <c r="Q166" s="22"/>
      <c r="R166" s="22"/>
      <c r="S166" s="18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20"/>
    </row>
    <row r="167" spans="1:33" ht="15.75" customHeight="1" x14ac:dyDescent="0.2">
      <c r="A167" s="13"/>
      <c r="B167" s="13"/>
      <c r="C167" s="22"/>
      <c r="D167" s="15"/>
      <c r="E167" s="15"/>
      <c r="F167" s="14"/>
      <c r="G167" s="14"/>
      <c r="H167" s="15"/>
      <c r="I167" s="15"/>
      <c r="J167" s="22"/>
      <c r="K167" s="22"/>
      <c r="L167" s="15"/>
      <c r="M167" s="15"/>
      <c r="N167" s="15"/>
      <c r="O167" s="15"/>
      <c r="P167" s="22"/>
      <c r="Q167" s="22"/>
      <c r="R167" s="22"/>
      <c r="S167" s="18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20"/>
    </row>
    <row r="168" spans="1:33" ht="15.75" customHeight="1" x14ac:dyDescent="0.2">
      <c r="A168" s="13"/>
      <c r="B168" s="13"/>
      <c r="C168" s="22"/>
      <c r="D168" s="15"/>
      <c r="E168" s="15"/>
      <c r="F168" s="14"/>
      <c r="G168" s="14"/>
      <c r="H168" s="15"/>
      <c r="I168" s="15"/>
      <c r="J168" s="22"/>
      <c r="K168" s="22"/>
      <c r="L168" s="15"/>
      <c r="M168" s="15"/>
      <c r="N168" s="15"/>
      <c r="O168" s="15"/>
      <c r="P168" s="22"/>
      <c r="Q168" s="22"/>
      <c r="R168" s="22"/>
      <c r="S168" s="18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20"/>
    </row>
    <row r="169" spans="1:33" ht="15.75" customHeight="1" x14ac:dyDescent="0.2">
      <c r="A169" s="13"/>
      <c r="B169" s="13"/>
      <c r="C169" s="22"/>
      <c r="D169" s="15"/>
      <c r="E169" s="15"/>
      <c r="F169" s="14"/>
      <c r="G169" s="14"/>
      <c r="H169" s="15"/>
      <c r="I169" s="15"/>
      <c r="J169" s="22"/>
      <c r="K169" s="22"/>
      <c r="L169" s="15"/>
      <c r="M169" s="15"/>
      <c r="N169" s="15"/>
      <c r="O169" s="15"/>
      <c r="P169" s="22"/>
      <c r="Q169" s="22"/>
      <c r="R169" s="22"/>
      <c r="S169" s="18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20"/>
    </row>
    <row r="170" spans="1:33" ht="15.75" customHeight="1" x14ac:dyDescent="0.2">
      <c r="A170" s="13"/>
      <c r="B170" s="13"/>
      <c r="C170" s="22"/>
      <c r="D170" s="15"/>
      <c r="E170" s="15"/>
      <c r="F170" s="14"/>
      <c r="G170" s="14"/>
      <c r="H170" s="15"/>
      <c r="I170" s="15"/>
      <c r="J170" s="22"/>
      <c r="K170" s="22"/>
      <c r="L170" s="15"/>
      <c r="M170" s="15"/>
      <c r="N170" s="15"/>
      <c r="O170" s="15"/>
      <c r="P170" s="22"/>
      <c r="Q170" s="22"/>
      <c r="R170" s="22"/>
      <c r="S170" s="18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20"/>
    </row>
    <row r="171" spans="1:33" ht="15.75" customHeight="1" x14ac:dyDescent="0.2">
      <c r="A171" s="13"/>
      <c r="B171" s="13"/>
      <c r="C171" s="22"/>
      <c r="D171" s="15"/>
      <c r="E171" s="15"/>
      <c r="F171" s="14"/>
      <c r="G171" s="14"/>
      <c r="H171" s="15"/>
      <c r="I171" s="15"/>
      <c r="J171" s="22"/>
      <c r="K171" s="22"/>
      <c r="L171" s="15"/>
      <c r="M171" s="15"/>
      <c r="N171" s="15"/>
      <c r="O171" s="15"/>
      <c r="P171" s="22"/>
      <c r="Q171" s="22"/>
      <c r="R171" s="22"/>
      <c r="S171" s="18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20"/>
    </row>
    <row r="172" spans="1:33" ht="15.75" customHeight="1" x14ac:dyDescent="0.2">
      <c r="A172" s="13"/>
      <c r="B172" s="13"/>
      <c r="C172" s="22"/>
      <c r="D172" s="15"/>
      <c r="E172" s="15"/>
      <c r="F172" s="14"/>
      <c r="G172" s="14"/>
      <c r="H172" s="15"/>
      <c r="I172" s="15"/>
      <c r="J172" s="22"/>
      <c r="K172" s="22"/>
      <c r="L172" s="15"/>
      <c r="M172" s="15"/>
      <c r="N172" s="15"/>
      <c r="O172" s="15"/>
      <c r="P172" s="22"/>
      <c r="Q172" s="22"/>
      <c r="R172" s="22"/>
      <c r="S172" s="18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20"/>
    </row>
    <row r="173" spans="1:33" ht="15.75" customHeight="1" x14ac:dyDescent="0.2">
      <c r="A173" s="13"/>
      <c r="B173" s="13"/>
      <c r="C173" s="22"/>
      <c r="D173" s="15"/>
      <c r="E173" s="15"/>
      <c r="F173" s="14"/>
      <c r="G173" s="14"/>
      <c r="H173" s="15"/>
      <c r="I173" s="15"/>
      <c r="J173" s="22"/>
      <c r="K173" s="22"/>
      <c r="L173" s="15"/>
      <c r="M173" s="15"/>
      <c r="N173" s="15"/>
      <c r="O173" s="15"/>
      <c r="P173" s="22"/>
      <c r="Q173" s="22"/>
      <c r="R173" s="22"/>
      <c r="S173" s="18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20"/>
    </row>
    <row r="174" spans="1:33" ht="15.75" customHeight="1" x14ac:dyDescent="0.2">
      <c r="A174" s="13"/>
      <c r="B174" s="13"/>
      <c r="C174" s="22"/>
      <c r="D174" s="15"/>
      <c r="E174" s="15"/>
      <c r="F174" s="14"/>
      <c r="G174" s="14"/>
      <c r="H174" s="15"/>
      <c r="I174" s="15"/>
      <c r="J174" s="22"/>
      <c r="K174" s="22"/>
      <c r="L174" s="15"/>
      <c r="M174" s="15"/>
      <c r="N174" s="15"/>
      <c r="O174" s="15"/>
      <c r="P174" s="22"/>
      <c r="Q174" s="22"/>
      <c r="R174" s="22"/>
      <c r="S174" s="18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20"/>
    </row>
    <row r="175" spans="1:33" ht="15.75" customHeight="1" x14ac:dyDescent="0.2">
      <c r="A175" s="13"/>
      <c r="B175" s="13"/>
      <c r="C175" s="22"/>
      <c r="D175" s="15"/>
      <c r="E175" s="15"/>
      <c r="F175" s="14"/>
      <c r="G175" s="14"/>
      <c r="H175" s="15"/>
      <c r="I175" s="15"/>
      <c r="J175" s="22"/>
      <c r="K175" s="22"/>
      <c r="L175" s="15"/>
      <c r="M175" s="15"/>
      <c r="N175" s="15"/>
      <c r="O175" s="15"/>
      <c r="P175" s="22"/>
      <c r="Q175" s="22"/>
      <c r="R175" s="22"/>
      <c r="S175" s="18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20"/>
    </row>
    <row r="176" spans="1:33" ht="15.75" customHeight="1" x14ac:dyDescent="0.2">
      <c r="A176" s="13"/>
      <c r="B176" s="13"/>
      <c r="C176" s="22"/>
      <c r="D176" s="15"/>
      <c r="E176" s="15"/>
      <c r="F176" s="14"/>
      <c r="G176" s="14"/>
      <c r="H176" s="15"/>
      <c r="I176" s="15"/>
      <c r="J176" s="22"/>
      <c r="K176" s="22"/>
      <c r="L176" s="15"/>
      <c r="M176" s="15"/>
      <c r="N176" s="15"/>
      <c r="O176" s="15"/>
      <c r="P176" s="22"/>
      <c r="Q176" s="22"/>
      <c r="R176" s="22"/>
      <c r="S176" s="18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20"/>
    </row>
    <row r="177" spans="1:33" ht="15.75" customHeight="1" x14ac:dyDescent="0.2">
      <c r="A177" s="13"/>
      <c r="B177" s="13"/>
      <c r="C177" s="22"/>
      <c r="D177" s="15"/>
      <c r="E177" s="15"/>
      <c r="F177" s="14"/>
      <c r="G177" s="14"/>
      <c r="H177" s="15"/>
      <c r="I177" s="15"/>
      <c r="J177" s="22"/>
      <c r="K177" s="22"/>
      <c r="L177" s="15"/>
      <c r="M177" s="15"/>
      <c r="N177" s="15"/>
      <c r="O177" s="15"/>
      <c r="P177" s="22"/>
      <c r="Q177" s="22"/>
      <c r="R177" s="22"/>
      <c r="S177" s="18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20"/>
    </row>
    <row r="178" spans="1:33" ht="15.75" customHeight="1" x14ac:dyDescent="0.2">
      <c r="A178" s="13"/>
      <c r="B178" s="13"/>
      <c r="C178" s="22"/>
      <c r="D178" s="15"/>
      <c r="E178" s="15"/>
      <c r="F178" s="14"/>
      <c r="G178" s="14"/>
      <c r="H178" s="15"/>
      <c r="I178" s="15"/>
      <c r="J178" s="22"/>
      <c r="K178" s="22"/>
      <c r="L178" s="15"/>
      <c r="M178" s="15"/>
      <c r="N178" s="15"/>
      <c r="O178" s="15"/>
      <c r="P178" s="22"/>
      <c r="Q178" s="22"/>
      <c r="R178" s="22"/>
      <c r="S178" s="18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20"/>
    </row>
    <row r="179" spans="1:33" ht="15.75" customHeight="1" x14ac:dyDescent="0.2">
      <c r="A179" s="13"/>
      <c r="B179" s="13"/>
      <c r="C179" s="22"/>
      <c r="D179" s="15"/>
      <c r="E179" s="15"/>
      <c r="F179" s="14"/>
      <c r="G179" s="14"/>
      <c r="H179" s="15"/>
      <c r="I179" s="15"/>
      <c r="J179" s="22"/>
      <c r="K179" s="22"/>
      <c r="L179" s="15"/>
      <c r="M179" s="15"/>
      <c r="N179" s="15"/>
      <c r="O179" s="15"/>
      <c r="P179" s="22"/>
      <c r="Q179" s="22"/>
      <c r="R179" s="22"/>
      <c r="S179" s="18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20"/>
    </row>
    <row r="180" spans="1:33" ht="15.75" customHeight="1" x14ac:dyDescent="0.2">
      <c r="A180" s="13"/>
      <c r="B180" s="13"/>
      <c r="C180" s="22"/>
      <c r="D180" s="15"/>
      <c r="E180" s="15"/>
      <c r="F180" s="14"/>
      <c r="G180" s="14"/>
      <c r="H180" s="15"/>
      <c r="I180" s="15"/>
      <c r="J180" s="22"/>
      <c r="K180" s="22"/>
      <c r="L180" s="15"/>
      <c r="M180" s="15"/>
      <c r="N180" s="15"/>
      <c r="O180" s="15"/>
      <c r="P180" s="22"/>
      <c r="Q180" s="22"/>
      <c r="R180" s="22"/>
      <c r="S180" s="18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20"/>
    </row>
    <row r="181" spans="1:33" ht="15.75" customHeight="1" x14ac:dyDescent="0.2">
      <c r="A181" s="13"/>
      <c r="B181" s="13"/>
      <c r="C181" s="22"/>
      <c r="D181" s="15"/>
      <c r="E181" s="15"/>
      <c r="F181" s="14"/>
      <c r="G181" s="14"/>
      <c r="H181" s="15"/>
      <c r="I181" s="15"/>
      <c r="J181" s="22"/>
      <c r="K181" s="22"/>
      <c r="L181" s="15"/>
      <c r="M181" s="15"/>
      <c r="N181" s="15"/>
      <c r="O181" s="15"/>
      <c r="P181" s="22"/>
      <c r="Q181" s="22"/>
      <c r="R181" s="22"/>
      <c r="S181" s="18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20"/>
    </row>
    <row r="182" spans="1:33" ht="15.75" customHeight="1" x14ac:dyDescent="0.2">
      <c r="A182" s="13"/>
      <c r="B182" s="13"/>
      <c r="C182" s="22"/>
      <c r="D182" s="15"/>
      <c r="E182" s="15"/>
      <c r="F182" s="14"/>
      <c r="G182" s="14"/>
      <c r="H182" s="15"/>
      <c r="I182" s="15"/>
      <c r="J182" s="22"/>
      <c r="K182" s="22"/>
      <c r="L182" s="15"/>
      <c r="M182" s="15"/>
      <c r="N182" s="15"/>
      <c r="O182" s="15"/>
      <c r="P182" s="22"/>
      <c r="Q182" s="22"/>
      <c r="R182" s="22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20"/>
    </row>
    <row r="183" spans="1:33" ht="15.75" customHeight="1" x14ac:dyDescent="0.2">
      <c r="A183" s="13"/>
      <c r="B183" s="13"/>
      <c r="C183" s="22"/>
      <c r="D183" s="15"/>
      <c r="E183" s="15"/>
      <c r="F183" s="14"/>
      <c r="G183" s="14"/>
      <c r="H183" s="15"/>
      <c r="I183" s="15"/>
      <c r="J183" s="22"/>
      <c r="K183" s="22"/>
      <c r="L183" s="15"/>
      <c r="M183" s="15"/>
      <c r="N183" s="15"/>
      <c r="O183" s="15"/>
      <c r="P183" s="22"/>
      <c r="Q183" s="22"/>
      <c r="R183" s="22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20"/>
    </row>
    <row r="184" spans="1:33" ht="15.75" customHeight="1" x14ac:dyDescent="0.2">
      <c r="A184" s="13"/>
      <c r="B184" s="13"/>
      <c r="C184" s="22"/>
      <c r="D184" s="15"/>
      <c r="E184" s="15"/>
      <c r="F184" s="14"/>
      <c r="G184" s="14"/>
      <c r="H184" s="15"/>
      <c r="I184" s="15"/>
      <c r="J184" s="22"/>
      <c r="K184" s="22"/>
      <c r="L184" s="15"/>
      <c r="M184" s="15"/>
      <c r="N184" s="15"/>
      <c r="O184" s="15"/>
      <c r="P184" s="22"/>
      <c r="Q184" s="22"/>
      <c r="R184" s="22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20"/>
    </row>
    <row r="185" spans="1:33" ht="15.75" customHeight="1" x14ac:dyDescent="0.2">
      <c r="A185" s="13"/>
      <c r="B185" s="13"/>
      <c r="C185" s="22"/>
      <c r="D185" s="15"/>
      <c r="E185" s="15"/>
      <c r="F185" s="14"/>
      <c r="G185" s="14"/>
      <c r="H185" s="15"/>
      <c r="I185" s="15"/>
      <c r="J185" s="22"/>
      <c r="K185" s="22"/>
      <c r="L185" s="15"/>
      <c r="M185" s="15"/>
      <c r="N185" s="15"/>
      <c r="O185" s="15"/>
      <c r="P185" s="22"/>
      <c r="Q185" s="22"/>
      <c r="R185" s="22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20"/>
    </row>
    <row r="186" spans="1:33" ht="15.75" customHeight="1" x14ac:dyDescent="0.2">
      <c r="A186" s="13"/>
      <c r="B186" s="13"/>
      <c r="C186" s="22"/>
      <c r="D186" s="15"/>
      <c r="E186" s="15"/>
      <c r="F186" s="14"/>
      <c r="G186" s="14"/>
      <c r="H186" s="15"/>
      <c r="I186" s="15"/>
      <c r="J186" s="22"/>
      <c r="K186" s="22"/>
      <c r="L186" s="15"/>
      <c r="M186" s="15"/>
      <c r="N186" s="15"/>
      <c r="O186" s="15"/>
      <c r="P186" s="22"/>
      <c r="Q186" s="22"/>
      <c r="R186" s="22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20"/>
    </row>
    <row r="187" spans="1:33" ht="15.75" customHeight="1" x14ac:dyDescent="0.2">
      <c r="A187" s="13"/>
      <c r="B187" s="13"/>
      <c r="C187" s="22"/>
      <c r="D187" s="15"/>
      <c r="E187" s="15"/>
      <c r="F187" s="14"/>
      <c r="G187" s="14"/>
      <c r="H187" s="15"/>
      <c r="I187" s="15"/>
      <c r="J187" s="22"/>
      <c r="K187" s="22"/>
      <c r="L187" s="15"/>
      <c r="M187" s="15"/>
      <c r="N187" s="15"/>
      <c r="O187" s="15"/>
      <c r="P187" s="22"/>
      <c r="Q187" s="22"/>
      <c r="R187" s="22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20"/>
    </row>
    <row r="188" spans="1:33" ht="15.75" customHeight="1" x14ac:dyDescent="0.2">
      <c r="A188" s="13"/>
      <c r="B188" s="13"/>
      <c r="C188" s="22"/>
      <c r="D188" s="15"/>
      <c r="E188" s="15"/>
      <c r="F188" s="14"/>
      <c r="G188" s="14"/>
      <c r="H188" s="15"/>
      <c r="I188" s="15"/>
      <c r="J188" s="22"/>
      <c r="K188" s="22"/>
      <c r="L188" s="15"/>
      <c r="M188" s="15"/>
      <c r="N188" s="15"/>
      <c r="O188" s="15"/>
      <c r="P188" s="22"/>
      <c r="Q188" s="22"/>
      <c r="R188" s="22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20"/>
    </row>
    <row r="189" spans="1:33" ht="15.75" customHeight="1" x14ac:dyDescent="0.2">
      <c r="A189" s="13"/>
      <c r="B189" s="13"/>
      <c r="C189" s="22"/>
      <c r="D189" s="15"/>
      <c r="E189" s="15"/>
      <c r="F189" s="14"/>
      <c r="G189" s="14"/>
      <c r="H189" s="15"/>
      <c r="I189" s="15"/>
      <c r="J189" s="22"/>
      <c r="K189" s="22"/>
      <c r="L189" s="15"/>
      <c r="M189" s="15"/>
      <c r="N189" s="15"/>
      <c r="O189" s="15"/>
      <c r="P189" s="22"/>
      <c r="Q189" s="22"/>
      <c r="R189" s="22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20"/>
    </row>
    <row r="190" spans="1:33" ht="15.75" customHeight="1" x14ac:dyDescent="0.2">
      <c r="A190" s="13"/>
      <c r="B190" s="13"/>
      <c r="C190" s="22"/>
      <c r="D190" s="15"/>
      <c r="E190" s="15"/>
      <c r="F190" s="14"/>
      <c r="G190" s="14"/>
      <c r="H190" s="15"/>
      <c r="I190" s="15"/>
      <c r="J190" s="22"/>
      <c r="K190" s="22"/>
      <c r="L190" s="15"/>
      <c r="M190" s="15"/>
      <c r="N190" s="15"/>
      <c r="O190" s="15"/>
      <c r="P190" s="22"/>
      <c r="Q190" s="22"/>
      <c r="R190" s="22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20"/>
    </row>
    <row r="191" spans="1:33" ht="15.75" customHeight="1" x14ac:dyDescent="0.2">
      <c r="A191" s="13"/>
      <c r="B191" s="13"/>
      <c r="C191" s="22"/>
      <c r="D191" s="15"/>
      <c r="E191" s="15"/>
      <c r="F191" s="14"/>
      <c r="G191" s="14"/>
      <c r="H191" s="15"/>
      <c r="I191" s="15"/>
      <c r="J191" s="22"/>
      <c r="K191" s="22"/>
      <c r="L191" s="15"/>
      <c r="M191" s="15"/>
      <c r="N191" s="15"/>
      <c r="O191" s="15"/>
      <c r="P191" s="22"/>
      <c r="Q191" s="22"/>
      <c r="R191" s="22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20"/>
    </row>
    <row r="192" spans="1:33" ht="15.75" customHeight="1" x14ac:dyDescent="0.2">
      <c r="A192" s="13"/>
      <c r="B192" s="13"/>
      <c r="C192" s="22"/>
      <c r="D192" s="15"/>
      <c r="E192" s="15"/>
      <c r="F192" s="14"/>
      <c r="G192" s="14"/>
      <c r="H192" s="15"/>
      <c r="I192" s="15"/>
      <c r="J192" s="22"/>
      <c r="K192" s="22"/>
      <c r="L192" s="15"/>
      <c r="M192" s="15"/>
      <c r="N192" s="15"/>
      <c r="O192" s="15"/>
      <c r="P192" s="22"/>
      <c r="Q192" s="22"/>
      <c r="R192" s="22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20"/>
    </row>
    <row r="193" spans="1:33" ht="15.75" customHeight="1" x14ac:dyDescent="0.2">
      <c r="A193" s="13"/>
      <c r="B193" s="13"/>
      <c r="C193" s="22"/>
      <c r="D193" s="15"/>
      <c r="E193" s="15"/>
      <c r="F193" s="14"/>
      <c r="G193" s="14"/>
      <c r="H193" s="15"/>
      <c r="I193" s="15"/>
      <c r="J193" s="22"/>
      <c r="K193" s="22"/>
      <c r="L193" s="15"/>
      <c r="M193" s="15"/>
      <c r="N193" s="15"/>
      <c r="O193" s="15"/>
      <c r="P193" s="22"/>
      <c r="Q193" s="22"/>
      <c r="R193" s="22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20"/>
    </row>
    <row r="194" spans="1:33" ht="15.75" customHeight="1" x14ac:dyDescent="0.2">
      <c r="A194" s="13"/>
      <c r="B194" s="13"/>
      <c r="C194" s="22"/>
      <c r="D194" s="15"/>
      <c r="E194" s="15"/>
      <c r="F194" s="14"/>
      <c r="G194" s="14"/>
      <c r="H194" s="15"/>
      <c r="I194" s="15"/>
      <c r="J194" s="22"/>
      <c r="K194" s="22"/>
      <c r="L194" s="15"/>
      <c r="M194" s="15"/>
      <c r="N194" s="15"/>
      <c r="O194" s="15"/>
      <c r="P194" s="22"/>
      <c r="Q194" s="22"/>
      <c r="R194" s="22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20"/>
    </row>
    <row r="195" spans="1:33" ht="15.75" customHeight="1" x14ac:dyDescent="0.2">
      <c r="C195" s="22"/>
      <c r="D195" s="15"/>
      <c r="E195" s="15"/>
      <c r="F195" s="14"/>
      <c r="G195" s="14"/>
      <c r="H195" s="15"/>
      <c r="I195" s="15"/>
      <c r="J195" s="22"/>
      <c r="K195" s="22"/>
      <c r="L195" s="15"/>
      <c r="M195" s="15"/>
      <c r="N195" s="15"/>
      <c r="O195" s="15"/>
      <c r="P195" s="22"/>
      <c r="Q195" s="22"/>
      <c r="R195" s="22"/>
      <c r="AG195" s="20"/>
    </row>
    <row r="196" spans="1:33" ht="15.75" customHeight="1" x14ac:dyDescent="0.2">
      <c r="C196" s="22"/>
      <c r="D196" s="15"/>
      <c r="E196" s="15"/>
      <c r="F196" s="14"/>
      <c r="G196" s="14"/>
      <c r="H196" s="15"/>
      <c r="I196" s="15"/>
      <c r="J196" s="22"/>
      <c r="K196" s="22"/>
      <c r="L196" s="15"/>
      <c r="M196" s="15"/>
      <c r="N196" s="15"/>
      <c r="O196" s="15"/>
      <c r="P196" s="22"/>
      <c r="Q196" s="22"/>
      <c r="R196" s="22"/>
      <c r="AG196" s="20"/>
    </row>
    <row r="197" spans="1:33" ht="15.75" customHeight="1" x14ac:dyDescent="0.2">
      <c r="C197" s="22"/>
      <c r="D197" s="22"/>
      <c r="E197" s="22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</row>
    <row r="198" spans="1:33" ht="15.75" customHeight="1" x14ac:dyDescent="0.2">
      <c r="C198" s="22"/>
      <c r="D198" s="22"/>
      <c r="E198" s="22"/>
      <c r="F198" s="22"/>
      <c r="G198" s="22"/>
      <c r="H198" s="22"/>
      <c r="I198" s="22"/>
      <c r="J198" s="22"/>
      <c r="K198" s="22"/>
      <c r="L198" s="22"/>
      <c r="M198" s="22"/>
      <c r="N198" s="22"/>
      <c r="O198" s="22"/>
      <c r="P198" s="22"/>
      <c r="Q198" s="22"/>
      <c r="R198" s="22"/>
    </row>
    <row r="199" spans="1:33" ht="15.75" customHeight="1" x14ac:dyDescent="0.2">
      <c r="C199" s="22"/>
      <c r="D199" s="22"/>
      <c r="E199" s="22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</row>
    <row r="200" spans="1:33" ht="15.75" customHeight="1" x14ac:dyDescent="0.2">
      <c r="C200" s="22"/>
      <c r="D200" s="22"/>
      <c r="E200" s="22"/>
      <c r="F200" s="22"/>
      <c r="G200" s="22"/>
      <c r="H200" s="22"/>
      <c r="I200" s="22"/>
      <c r="J200" s="22"/>
      <c r="K200" s="22"/>
      <c r="L200" s="22"/>
      <c r="M200" s="22"/>
      <c r="N200" s="22"/>
      <c r="O200" s="22"/>
      <c r="P200" s="22"/>
      <c r="Q200" s="22"/>
      <c r="R200" s="22"/>
    </row>
    <row r="201" spans="1:33" ht="15.75" customHeight="1" x14ac:dyDescent="0.2">
      <c r="C201" s="22"/>
      <c r="D201" s="22"/>
      <c r="E201" s="22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</row>
    <row r="202" spans="1:33" ht="15.75" customHeight="1" x14ac:dyDescent="0.2">
      <c r="C202" s="22"/>
      <c r="D202" s="22"/>
      <c r="E202" s="22"/>
      <c r="F202" s="22"/>
      <c r="G202" s="22"/>
      <c r="H202" s="22"/>
      <c r="I202" s="22"/>
      <c r="J202" s="22"/>
      <c r="K202" s="22"/>
      <c r="L202" s="22"/>
      <c r="M202" s="22"/>
      <c r="N202" s="22"/>
      <c r="O202" s="22"/>
      <c r="P202" s="22"/>
      <c r="Q202" s="22"/>
      <c r="R202" s="22"/>
    </row>
    <row r="203" spans="1:33" ht="15.75" customHeight="1" x14ac:dyDescent="0.2">
      <c r="C203" s="22"/>
      <c r="D203" s="22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</row>
    <row r="204" spans="1:33" ht="15.75" customHeight="1" x14ac:dyDescent="0.2">
      <c r="C204" s="22"/>
      <c r="D204" s="22"/>
      <c r="E204" s="22"/>
      <c r="F204" s="22"/>
      <c r="G204" s="22"/>
      <c r="H204" s="22"/>
      <c r="I204" s="22"/>
      <c r="J204" s="22"/>
      <c r="K204" s="22"/>
      <c r="L204" s="22"/>
      <c r="M204" s="22"/>
      <c r="N204" s="22"/>
      <c r="O204" s="22"/>
      <c r="P204" s="22"/>
      <c r="Q204" s="22"/>
      <c r="R204" s="22"/>
    </row>
    <row r="205" spans="1:33" ht="15.75" customHeight="1" x14ac:dyDescent="0.2">
      <c r="C205" s="22"/>
      <c r="D205" s="22"/>
      <c r="E205" s="22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</row>
    <row r="206" spans="1:33" ht="15.75" customHeight="1" x14ac:dyDescent="0.2">
      <c r="C206" s="22"/>
      <c r="D206" s="22"/>
      <c r="E206" s="22"/>
      <c r="F206" s="22"/>
      <c r="G206" s="22"/>
      <c r="H206" s="22"/>
      <c r="I206" s="22"/>
      <c r="J206" s="22"/>
      <c r="K206" s="22"/>
      <c r="L206" s="22"/>
      <c r="M206" s="22"/>
      <c r="N206" s="22"/>
      <c r="O206" s="22"/>
      <c r="P206" s="22"/>
      <c r="Q206" s="22"/>
      <c r="R206" s="22"/>
    </row>
    <row r="207" spans="1:33" ht="15.75" customHeight="1" x14ac:dyDescent="0.2">
      <c r="C207" s="22"/>
      <c r="D207" s="22"/>
      <c r="E207" s="22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</row>
    <row r="208" spans="1:33" ht="15.75" customHeight="1" x14ac:dyDescent="0.2">
      <c r="C208" s="22"/>
      <c r="D208" s="22"/>
      <c r="E208" s="22"/>
      <c r="F208" s="22"/>
      <c r="G208" s="22"/>
      <c r="H208" s="22"/>
      <c r="I208" s="22"/>
      <c r="J208" s="22"/>
      <c r="K208" s="22"/>
      <c r="L208" s="22"/>
      <c r="M208" s="22"/>
      <c r="N208" s="22"/>
      <c r="O208" s="22"/>
      <c r="P208" s="22"/>
      <c r="Q208" s="22"/>
      <c r="R208" s="22"/>
    </row>
    <row r="209" spans="3:18" ht="15.75" customHeight="1" x14ac:dyDescent="0.2">
      <c r="C209" s="22"/>
      <c r="D209" s="22"/>
      <c r="E209" s="22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</row>
    <row r="210" spans="3:18" ht="15.75" customHeight="1" x14ac:dyDescent="0.2">
      <c r="C210" s="22"/>
      <c r="D210" s="22"/>
      <c r="E210" s="22"/>
      <c r="F210" s="22"/>
      <c r="G210" s="22"/>
      <c r="H210" s="22"/>
      <c r="I210" s="22"/>
      <c r="J210" s="22"/>
      <c r="K210" s="22"/>
      <c r="L210" s="22"/>
      <c r="M210" s="22"/>
      <c r="N210" s="22"/>
      <c r="O210" s="22"/>
      <c r="P210" s="22"/>
      <c r="Q210" s="22"/>
      <c r="R210" s="22"/>
    </row>
    <row r="211" spans="3:18" ht="15.75" customHeight="1" x14ac:dyDescent="0.2">
      <c r="C211" s="22"/>
      <c r="D211" s="22"/>
      <c r="E211" s="22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</row>
    <row r="212" spans="3:18" ht="15.75" customHeight="1" x14ac:dyDescent="0.2">
      <c r="C212" s="22"/>
      <c r="D212" s="22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  <c r="R212" s="22"/>
    </row>
    <row r="213" spans="3:18" ht="15.75" customHeight="1" x14ac:dyDescent="0.2">
      <c r="C213" s="22"/>
      <c r="D213" s="22"/>
      <c r="E213" s="22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</row>
    <row r="214" spans="3:18" ht="15.75" customHeight="1" x14ac:dyDescent="0.2">
      <c r="C214" s="22"/>
      <c r="D214" s="22"/>
      <c r="E214" s="22"/>
      <c r="F214" s="22"/>
      <c r="G214" s="22"/>
      <c r="H214" s="22"/>
      <c r="I214" s="22"/>
      <c r="J214" s="22"/>
      <c r="K214" s="22"/>
      <c r="L214" s="22"/>
      <c r="M214" s="22"/>
      <c r="N214" s="22"/>
      <c r="O214" s="22"/>
      <c r="P214" s="22"/>
      <c r="Q214" s="22"/>
      <c r="R214" s="22"/>
    </row>
    <row r="215" spans="3:18" ht="15.75" customHeight="1" x14ac:dyDescent="0.2">
      <c r="C215" s="22"/>
      <c r="D215" s="22"/>
      <c r="E215" s="22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</row>
    <row r="216" spans="3:18" ht="15.75" customHeight="1" x14ac:dyDescent="0.2">
      <c r="C216" s="22"/>
      <c r="D216" s="22"/>
      <c r="E216" s="22"/>
      <c r="F216" s="22"/>
      <c r="G216" s="22"/>
      <c r="H216" s="22"/>
      <c r="I216" s="22"/>
      <c r="J216" s="22"/>
      <c r="K216" s="22"/>
      <c r="L216" s="22"/>
      <c r="M216" s="22"/>
      <c r="N216" s="22"/>
      <c r="O216" s="22"/>
      <c r="P216" s="22"/>
      <c r="Q216" s="22"/>
      <c r="R216" s="22"/>
    </row>
    <row r="217" spans="3:18" ht="15.75" customHeight="1" x14ac:dyDescent="0.2">
      <c r="C217" s="22"/>
      <c r="D217" s="22"/>
      <c r="E217" s="22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</row>
    <row r="218" spans="3:18" ht="15.75" customHeight="1" x14ac:dyDescent="0.2">
      <c r="C218" s="22"/>
      <c r="D218" s="22"/>
      <c r="E218" s="22"/>
      <c r="F218" s="22"/>
      <c r="G218" s="22"/>
      <c r="H218" s="22"/>
      <c r="I218" s="22"/>
      <c r="J218" s="22"/>
      <c r="K218" s="22"/>
      <c r="L218" s="22"/>
      <c r="M218" s="22"/>
      <c r="N218" s="22"/>
      <c r="O218" s="22"/>
      <c r="P218" s="22"/>
      <c r="Q218" s="22"/>
      <c r="R218" s="22"/>
    </row>
    <row r="219" spans="3:18" ht="15.75" customHeight="1" x14ac:dyDescent="0.2">
      <c r="C219" s="22"/>
      <c r="D219" s="22"/>
      <c r="E219" s="22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</row>
    <row r="220" spans="3:18" ht="15.75" customHeight="1" x14ac:dyDescent="0.2">
      <c r="C220" s="22"/>
      <c r="D220" s="22"/>
      <c r="E220" s="22"/>
      <c r="F220" s="22"/>
      <c r="G220" s="22"/>
      <c r="H220" s="22"/>
      <c r="I220" s="22"/>
      <c r="J220" s="22"/>
      <c r="K220" s="22"/>
      <c r="L220" s="22"/>
      <c r="M220" s="22"/>
      <c r="N220" s="22"/>
      <c r="O220" s="22"/>
      <c r="P220" s="22"/>
      <c r="Q220" s="22"/>
      <c r="R220" s="22"/>
    </row>
    <row r="221" spans="3:18" ht="15.75" customHeight="1" x14ac:dyDescent="0.15"/>
    <row r="222" spans="3:18" ht="15.75" customHeight="1" x14ac:dyDescent="0.15"/>
    <row r="223" spans="3:18" ht="15.75" customHeight="1" x14ac:dyDescent="0.15"/>
    <row r="224" spans="3:18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AG1000"/>
  <sheetViews>
    <sheetView tabSelected="1" workbookViewId="0">
      <pane xSplit="2" ySplit="3" topLeftCell="C4" activePane="bottomRight" state="frozen"/>
      <selection activeCell="C4" sqref="C4:XFD31"/>
      <selection pane="topRight" activeCell="C4" sqref="C4:XFD31"/>
      <selection pane="bottomLeft" activeCell="C4" sqref="C4:XFD31"/>
      <selection pane="bottomRight" activeCell="C4" sqref="C4:XFD31"/>
    </sheetView>
  </sheetViews>
  <sheetFormatPr baseColWidth="10" defaultColWidth="14.5" defaultRowHeight="15" customHeight="1" x14ac:dyDescent="0.15"/>
  <cols>
    <col min="1" max="1" width="14.83203125" customWidth="1"/>
    <col min="2" max="2" width="23.832031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6.83203125" customWidth="1"/>
    <col min="16" max="16" width="11" customWidth="1"/>
    <col min="17" max="18" width="8.5" customWidth="1"/>
    <col min="19" max="19" width="8.33203125" customWidth="1"/>
    <col min="20" max="20" width="11.5" customWidth="1"/>
    <col min="21" max="21" width="13.33203125" customWidth="1"/>
    <col min="22" max="22" width="13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29" t="str">
        <f ca="1">IFERROR(__xludf.DUMMYFUNCTION("IFERROR(VLOOKUP(B2,IMPORTRANGE(""https://docs.google.com/spreadsheets/d/1x0DhHglkXKoEBOD2MBsuK_EyIr1ouxD2ftIpqOYFa-k/edit?usp=sharing"",""OllieShops-SKU-Specific Info!B1:BJ7000""),4,FALSE),"""")"),"")</f>
        <v/>
      </c>
      <c r="B1" s="30"/>
      <c r="C1" s="31" t="s">
        <v>0</v>
      </c>
      <c r="D1" s="33" t="s">
        <v>1</v>
      </c>
      <c r="E1" s="33" t="s">
        <v>2</v>
      </c>
      <c r="F1" s="35" t="s">
        <v>3</v>
      </c>
      <c r="G1" s="35" t="s">
        <v>4</v>
      </c>
      <c r="H1" s="36" t="s">
        <v>5</v>
      </c>
      <c r="I1" s="33" t="s">
        <v>6</v>
      </c>
      <c r="J1" s="33" t="s">
        <v>7</v>
      </c>
      <c r="K1" s="33" t="s">
        <v>8</v>
      </c>
      <c r="L1" s="33" t="s">
        <v>9</v>
      </c>
      <c r="M1" s="40" t="s">
        <v>10</v>
      </c>
      <c r="N1" s="41" t="s">
        <v>11</v>
      </c>
      <c r="O1" s="33" t="s">
        <v>12</v>
      </c>
      <c r="P1" s="33" t="s">
        <v>13</v>
      </c>
      <c r="Q1" s="33" t="s">
        <v>14</v>
      </c>
      <c r="R1" s="33" t="s">
        <v>15</v>
      </c>
      <c r="S1" s="47" t="s">
        <v>16</v>
      </c>
      <c r="T1" s="42" t="s">
        <v>17</v>
      </c>
      <c r="U1" s="42" t="s">
        <v>18</v>
      </c>
      <c r="V1" s="42" t="s">
        <v>19</v>
      </c>
      <c r="W1" s="42" t="s">
        <v>20</v>
      </c>
      <c r="X1" s="42" t="s">
        <v>21</v>
      </c>
      <c r="Y1" s="42" t="s">
        <v>22</v>
      </c>
      <c r="Z1" s="42" t="s">
        <v>23</v>
      </c>
      <c r="AA1" s="42" t="s">
        <v>24</v>
      </c>
      <c r="AB1" s="42" t="s">
        <v>25</v>
      </c>
      <c r="AC1" s="42" t="s">
        <v>26</v>
      </c>
      <c r="AD1" s="44" t="s">
        <v>27</v>
      </c>
      <c r="AE1" s="45" t="s">
        <v>28</v>
      </c>
      <c r="AF1" s="46" t="s">
        <v>29</v>
      </c>
      <c r="AG1" s="45" t="s">
        <v>30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IFERROR(__xludf.DUMMYFUNCTION("IFERROR(VLOOKUP(B2,IMPORTRANGE(""https://docs.google.com/spreadsheets/d/1x0DhHglkXKoEBOD2MBsuK_EyIr1ouxD2ftIpqOYFa-k/edit?usp=sharing"",""OllieShops-SKU-Specific Info!B1:BJ7000""),3,FALSE),"""")"),"")</f>
        <v/>
      </c>
      <c r="B2" s="3" t="s">
        <v>154</v>
      </c>
      <c r="C2" s="32"/>
      <c r="D2" s="34"/>
      <c r="E2" s="32"/>
      <c r="F2" s="34"/>
      <c r="G2" s="34"/>
      <c r="H2" s="37"/>
      <c r="I2" s="34"/>
      <c r="J2" s="34"/>
      <c r="K2" s="37"/>
      <c r="L2" s="37"/>
      <c r="M2" s="37"/>
      <c r="N2" s="34"/>
      <c r="O2" s="34"/>
      <c r="P2" s="32"/>
      <c r="Q2" s="34"/>
      <c r="R2" s="34"/>
      <c r="S2" s="30"/>
      <c r="T2" s="30"/>
      <c r="U2" s="43"/>
      <c r="V2" s="43"/>
      <c r="W2" s="30"/>
      <c r="X2" s="30"/>
      <c r="Y2" s="30"/>
      <c r="Z2" s="30"/>
      <c r="AA2" s="43"/>
      <c r="AB2" s="43"/>
      <c r="AC2" s="43"/>
      <c r="AD2" s="43"/>
      <c r="AE2" s="30"/>
      <c r="AF2" s="30"/>
      <c r="AG2" s="30"/>
    </row>
    <row r="3" spans="1:33" ht="16" x14ac:dyDescent="0.15">
      <c r="A3" s="38" t="s">
        <v>32</v>
      </c>
      <c r="B3" s="39"/>
      <c r="C3" s="4">
        <f ca="1">((AE31+AF31)/0.85)*-1</f>
        <v>12.785148533823529</v>
      </c>
      <c r="D3" s="5">
        <f>SUM(D4:D99763)</f>
        <v>89</v>
      </c>
      <c r="E3" s="5"/>
      <c r="F3" s="6">
        <f t="shared" ref="F3:G3" si="0">SUM(F4:F99763)</f>
        <v>1686.5500000000002</v>
      </c>
      <c r="G3" s="6">
        <f t="shared" si="0"/>
        <v>-176</v>
      </c>
      <c r="H3" s="7">
        <f>G3/F3*-1</f>
        <v>0.10435504432124751</v>
      </c>
      <c r="I3" s="8">
        <f ca="1">J3/F3</f>
        <v>0.26021703706547544</v>
      </c>
      <c r="J3" s="6">
        <f ca="1">SUM(J4:J99763)</f>
        <v>438.86904386277769</v>
      </c>
      <c r="K3" s="6">
        <f ca="1">J3/D3</f>
        <v>4.9311128523907604</v>
      </c>
      <c r="L3" s="5"/>
      <c r="M3" s="9"/>
      <c r="N3" s="10"/>
      <c r="O3" s="5" t="str">
        <f ca="1">IFERROR(__xludf.DUMMYFUNCTION("IFERROR(VLOOKUP(B2,IMPORTRANGE(""https://docs.google.com/spreadsheets/d/1owCo6kL_VFQ5nPTdNogErmCBLjNiktT1m3SzTrxu3R0/edit#gid=2146806407"",""Ollie Shops - Compiled!b1:g5000""),2,FALSE),"""")"),"")</f>
        <v/>
      </c>
      <c r="P3" s="5"/>
      <c r="Q3" s="11"/>
      <c r="R3" s="11"/>
      <c r="S3" s="23"/>
      <c r="T3" s="10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10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10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5">
        <f>SUM(W4:W99763)</f>
        <v>12</v>
      </c>
      <c r="X3" s="7">
        <f>AVERAGE(X4:X99763)</f>
        <v>0.15454545454545454</v>
      </c>
      <c r="Y3" s="6">
        <f>ROUND(AVERAGE(Y4:Y99763),2)</f>
        <v>3.57</v>
      </c>
      <c r="Z3" s="5"/>
      <c r="AA3" s="5"/>
      <c r="AB3" s="5"/>
      <c r="AC3" s="5"/>
      <c r="AD3" s="5"/>
      <c r="AE3" s="12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Info!B2:BZ7000""),36,false)),"""")*-1"),-3.68737625375)</f>
        <v>-3.6873762537500001</v>
      </c>
      <c r="AG3" s="6">
        <f>SUM(AG4:AG99763)</f>
        <v>0</v>
      </c>
    </row>
    <row r="4" spans="1:33" s="52" customFormat="1" ht="15.75" hidden="1" customHeight="1" x14ac:dyDescent="0.2">
      <c r="A4" s="13" t="s">
        <v>33</v>
      </c>
      <c r="B4" s="13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48"/>
      <c r="T4" s="48"/>
      <c r="U4" s="49"/>
      <c r="V4" s="54"/>
      <c r="W4" s="48"/>
      <c r="X4" s="48"/>
      <c r="Y4" s="48"/>
      <c r="Z4" s="48"/>
      <c r="AA4" s="48"/>
      <c r="AB4" s="51"/>
      <c r="AC4" s="48"/>
      <c r="AD4" s="48"/>
      <c r="AE4" s="48"/>
      <c r="AF4" s="48"/>
      <c r="AG4" s="48"/>
    </row>
    <row r="5" spans="1:33" s="52" customFormat="1" ht="15.75" hidden="1" customHeight="1" x14ac:dyDescent="0.2">
      <c r="A5" s="13" t="s">
        <v>34</v>
      </c>
      <c r="B5" s="13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48"/>
      <c r="T5" s="48"/>
      <c r="U5" s="49"/>
      <c r="V5" s="54"/>
      <c r="W5" s="48"/>
      <c r="X5" s="48"/>
      <c r="Y5" s="48"/>
      <c r="Z5" s="48"/>
      <c r="AA5" s="48"/>
      <c r="AB5" s="51"/>
      <c r="AC5" s="48"/>
      <c r="AD5" s="48"/>
      <c r="AE5" s="48"/>
      <c r="AF5" s="48"/>
      <c r="AG5" s="48"/>
    </row>
    <row r="6" spans="1:33" s="52" customFormat="1" ht="15.75" hidden="1" customHeight="1" x14ac:dyDescent="0.2">
      <c r="A6" s="13" t="s">
        <v>35</v>
      </c>
      <c r="B6" s="13"/>
      <c r="C6" s="17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48"/>
      <c r="T6" s="48"/>
      <c r="U6" s="49"/>
      <c r="V6" s="54"/>
      <c r="W6" s="48"/>
      <c r="X6" s="48"/>
      <c r="Y6" s="48"/>
      <c r="Z6" s="48"/>
      <c r="AA6" s="48"/>
      <c r="AB6" s="51"/>
      <c r="AC6" s="48"/>
      <c r="AD6" s="48"/>
      <c r="AE6" s="48"/>
      <c r="AF6" s="48"/>
      <c r="AG6" s="48"/>
    </row>
    <row r="7" spans="1:33" s="52" customFormat="1" ht="15.75" hidden="1" customHeight="1" x14ac:dyDescent="0.2">
      <c r="A7" s="13" t="s">
        <v>36</v>
      </c>
      <c r="B7" s="13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48"/>
      <c r="T7" s="48"/>
      <c r="U7" s="49"/>
      <c r="V7" s="54"/>
      <c r="W7" s="48"/>
      <c r="X7" s="48"/>
      <c r="Y7" s="48"/>
      <c r="Z7" s="48"/>
      <c r="AA7" s="48"/>
      <c r="AB7" s="51"/>
      <c r="AC7" s="48"/>
      <c r="AD7" s="48"/>
      <c r="AE7" s="48"/>
      <c r="AF7" s="48"/>
      <c r="AG7" s="48"/>
    </row>
    <row r="8" spans="1:33" s="52" customFormat="1" ht="15.75" hidden="1" customHeight="1" x14ac:dyDescent="0.2">
      <c r="A8" s="13" t="s">
        <v>37</v>
      </c>
      <c r="B8" s="13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48"/>
      <c r="T8" s="48"/>
      <c r="U8" s="49"/>
      <c r="V8" s="54"/>
      <c r="W8" s="48"/>
      <c r="X8" s="48"/>
      <c r="Y8" s="48"/>
      <c r="Z8" s="48"/>
      <c r="AA8" s="48"/>
      <c r="AB8" s="51"/>
      <c r="AC8" s="48"/>
      <c r="AD8" s="48"/>
      <c r="AE8" s="48"/>
      <c r="AF8" s="48"/>
      <c r="AG8" s="48"/>
    </row>
    <row r="9" spans="1:33" s="52" customFormat="1" ht="15.75" hidden="1" customHeight="1" x14ac:dyDescent="0.2">
      <c r="A9" s="13" t="s">
        <v>38</v>
      </c>
      <c r="B9" s="13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48"/>
      <c r="T9" s="48"/>
      <c r="U9" s="49"/>
      <c r="V9" s="54"/>
      <c r="W9" s="48"/>
      <c r="X9" s="48"/>
      <c r="Y9" s="48"/>
      <c r="Z9" s="48"/>
      <c r="AA9" s="48"/>
      <c r="AB9" s="51"/>
      <c r="AC9" s="48"/>
      <c r="AD9" s="48"/>
      <c r="AE9" s="48"/>
      <c r="AF9" s="48"/>
      <c r="AG9" s="48"/>
    </row>
    <row r="10" spans="1:33" s="52" customFormat="1" ht="15.75" hidden="1" customHeight="1" x14ac:dyDescent="0.2">
      <c r="A10" s="13" t="s">
        <v>39</v>
      </c>
      <c r="B10" s="13"/>
      <c r="C10" s="17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48"/>
      <c r="T10" s="48"/>
      <c r="U10" s="49"/>
      <c r="V10" s="54"/>
      <c r="W10" s="48"/>
      <c r="X10" s="48"/>
      <c r="Y10" s="48"/>
      <c r="Z10" s="48"/>
      <c r="AA10" s="48"/>
      <c r="AB10" s="51"/>
      <c r="AC10" s="48"/>
      <c r="AD10" s="48"/>
      <c r="AE10" s="48"/>
      <c r="AF10" s="48"/>
      <c r="AG10" s="48"/>
    </row>
    <row r="11" spans="1:33" s="52" customFormat="1" ht="15.75" hidden="1" customHeight="1" x14ac:dyDescent="0.2">
      <c r="A11" s="13" t="s">
        <v>40</v>
      </c>
      <c r="B11" s="13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48"/>
      <c r="T11" s="48"/>
      <c r="U11" s="49"/>
      <c r="V11" s="54"/>
      <c r="W11" s="48"/>
      <c r="X11" s="48"/>
      <c r="Y11" s="48"/>
      <c r="Z11" s="48"/>
      <c r="AA11" s="48"/>
      <c r="AB11" s="51"/>
      <c r="AC11" s="48"/>
      <c r="AD11" s="48"/>
      <c r="AE11" s="48"/>
      <c r="AF11" s="48"/>
      <c r="AG11" s="48"/>
    </row>
    <row r="12" spans="1:33" s="52" customFormat="1" ht="15.75" hidden="1" customHeight="1" x14ac:dyDescent="0.2">
      <c r="A12" s="13" t="s">
        <v>41</v>
      </c>
      <c r="B12" s="13"/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48"/>
      <c r="T12" s="48"/>
      <c r="U12" s="49"/>
      <c r="V12" s="54"/>
      <c r="W12" s="48"/>
      <c r="X12" s="48"/>
      <c r="Y12" s="48"/>
      <c r="Z12" s="48"/>
      <c r="AA12" s="48"/>
      <c r="AB12" s="51"/>
      <c r="AC12" s="48"/>
      <c r="AD12" s="48"/>
      <c r="AE12" s="48"/>
      <c r="AF12" s="48"/>
      <c r="AG12" s="48"/>
    </row>
    <row r="13" spans="1:33" s="52" customFormat="1" ht="15.75" hidden="1" customHeight="1" x14ac:dyDescent="0.2">
      <c r="A13" s="13" t="s">
        <v>42</v>
      </c>
      <c r="B13" s="13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48"/>
      <c r="T13" s="48"/>
      <c r="U13" s="49"/>
      <c r="V13" s="54"/>
      <c r="W13" s="48"/>
      <c r="X13" s="48"/>
      <c r="Y13" s="48"/>
      <c r="Z13" s="48"/>
      <c r="AA13" s="48"/>
      <c r="AB13" s="51"/>
      <c r="AC13" s="48"/>
      <c r="AD13" s="48"/>
      <c r="AE13" s="48"/>
      <c r="AF13" s="48"/>
      <c r="AG13" s="48"/>
    </row>
    <row r="14" spans="1:33" s="52" customFormat="1" ht="15.75" hidden="1" customHeight="1" x14ac:dyDescent="0.2">
      <c r="A14" s="13" t="s">
        <v>43</v>
      </c>
      <c r="B14" s="13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48"/>
      <c r="T14" s="48"/>
      <c r="U14" s="49"/>
      <c r="V14" s="54"/>
      <c r="W14" s="48"/>
      <c r="X14" s="48"/>
      <c r="Y14" s="48"/>
      <c r="Z14" s="48"/>
      <c r="AA14" s="48"/>
      <c r="AB14" s="51"/>
      <c r="AC14" s="48"/>
      <c r="AD14" s="48"/>
      <c r="AE14" s="48"/>
      <c r="AF14" s="48"/>
      <c r="AG14" s="48"/>
    </row>
    <row r="15" spans="1:33" s="52" customFormat="1" ht="15.75" hidden="1" customHeight="1" x14ac:dyDescent="0.2">
      <c r="A15" s="13" t="s">
        <v>44</v>
      </c>
      <c r="B15" s="13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48"/>
      <c r="T15" s="48"/>
      <c r="U15" s="49"/>
      <c r="V15" s="54"/>
      <c r="W15" s="48"/>
      <c r="X15" s="48"/>
      <c r="Y15" s="48"/>
      <c r="Z15" s="48"/>
      <c r="AA15" s="48"/>
      <c r="AB15" s="51"/>
      <c r="AC15" s="48"/>
      <c r="AD15" s="48"/>
      <c r="AE15" s="48"/>
      <c r="AF15" s="48"/>
      <c r="AG15" s="48"/>
    </row>
    <row r="16" spans="1:33" s="52" customFormat="1" ht="15.75" hidden="1" customHeight="1" x14ac:dyDescent="0.2">
      <c r="A16" s="13" t="s">
        <v>45</v>
      </c>
      <c r="B16" s="13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48"/>
      <c r="T16" s="48"/>
      <c r="U16" s="49"/>
      <c r="V16" s="54"/>
      <c r="W16" s="48"/>
      <c r="X16" s="48"/>
      <c r="Y16" s="48"/>
      <c r="Z16" s="48"/>
      <c r="AA16" s="48"/>
      <c r="AB16" s="51"/>
      <c r="AC16" s="48"/>
      <c r="AD16" s="48"/>
      <c r="AE16" s="48"/>
      <c r="AF16" s="48"/>
      <c r="AG16" s="48"/>
    </row>
    <row r="17" spans="1:33" s="52" customFormat="1" ht="15.75" hidden="1" customHeight="1" x14ac:dyDescent="0.2">
      <c r="A17" s="13" t="s">
        <v>46</v>
      </c>
      <c r="B17" s="13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48"/>
      <c r="T17" s="48"/>
      <c r="U17" s="49"/>
      <c r="V17" s="54"/>
      <c r="W17" s="48"/>
      <c r="X17" s="48"/>
      <c r="Y17" s="48"/>
      <c r="Z17" s="48"/>
      <c r="AA17" s="48"/>
      <c r="AB17" s="51"/>
      <c r="AC17" s="48"/>
      <c r="AD17" s="48"/>
      <c r="AE17" s="48"/>
      <c r="AF17" s="48"/>
      <c r="AG17" s="48"/>
    </row>
    <row r="18" spans="1:33" s="52" customFormat="1" ht="15.75" hidden="1" customHeight="1" x14ac:dyDescent="0.2">
      <c r="A18" s="13" t="s">
        <v>47</v>
      </c>
      <c r="B18" s="13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48"/>
      <c r="T18" s="48"/>
      <c r="U18" s="49"/>
      <c r="V18" s="54"/>
      <c r="W18" s="48"/>
      <c r="X18" s="48"/>
      <c r="Y18" s="48"/>
      <c r="Z18" s="48"/>
      <c r="AA18" s="48"/>
      <c r="AB18" s="51"/>
      <c r="AC18" s="48"/>
      <c r="AD18" s="48"/>
      <c r="AE18" s="48"/>
      <c r="AF18" s="48"/>
      <c r="AG18" s="48"/>
    </row>
    <row r="19" spans="1:33" s="52" customFormat="1" ht="15.75" hidden="1" customHeight="1" x14ac:dyDescent="0.2">
      <c r="A19" s="13" t="s">
        <v>83</v>
      </c>
      <c r="B19" s="13"/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48"/>
      <c r="T19" s="48"/>
      <c r="U19" s="49"/>
      <c r="V19" s="54"/>
      <c r="W19" s="48"/>
      <c r="X19" s="48"/>
      <c r="Y19" s="48"/>
      <c r="Z19" s="48"/>
      <c r="AA19" s="48"/>
      <c r="AB19" s="51"/>
      <c r="AC19" s="48"/>
      <c r="AD19" s="48"/>
      <c r="AE19" s="48"/>
      <c r="AF19" s="48"/>
      <c r="AG19" s="48"/>
    </row>
    <row r="20" spans="1:33" s="52" customFormat="1" ht="15.75" hidden="1" customHeight="1" x14ac:dyDescent="0.2">
      <c r="A20" s="13" t="s">
        <v>49</v>
      </c>
      <c r="B20" s="13"/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48"/>
      <c r="T20" s="48"/>
      <c r="U20" s="49"/>
      <c r="V20" s="54"/>
      <c r="W20" s="48"/>
      <c r="X20" s="48"/>
      <c r="Y20" s="48"/>
      <c r="Z20" s="48"/>
      <c r="AA20" s="48"/>
      <c r="AB20" s="51"/>
      <c r="AC20" s="48"/>
      <c r="AD20" s="48"/>
      <c r="AE20" s="48"/>
      <c r="AF20" s="48"/>
      <c r="AG20" s="48"/>
    </row>
    <row r="21" spans="1:33" s="52" customFormat="1" ht="15.75" hidden="1" customHeight="1" x14ac:dyDescent="0.2">
      <c r="A21" s="13" t="s">
        <v>50</v>
      </c>
      <c r="B21" s="13"/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48"/>
      <c r="T21" s="48"/>
      <c r="U21" s="49"/>
      <c r="V21" s="54"/>
      <c r="W21" s="48"/>
      <c r="X21" s="48"/>
      <c r="Y21" s="48"/>
      <c r="Z21" s="48"/>
      <c r="AA21" s="48"/>
      <c r="AB21" s="51"/>
      <c r="AC21" s="48"/>
      <c r="AD21" s="48"/>
      <c r="AE21" s="48"/>
      <c r="AF21" s="48"/>
      <c r="AG21" s="48"/>
    </row>
    <row r="22" spans="1:33" s="52" customFormat="1" ht="15.75" hidden="1" customHeight="1" x14ac:dyDescent="0.2">
      <c r="A22" s="13" t="s">
        <v>51</v>
      </c>
      <c r="B22" s="13"/>
      <c r="C22" s="17"/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48"/>
      <c r="T22" s="48"/>
      <c r="U22" s="49"/>
      <c r="V22" s="54"/>
      <c r="W22" s="48"/>
      <c r="X22" s="48"/>
      <c r="Y22" s="48"/>
      <c r="Z22" s="48"/>
      <c r="AA22" s="48"/>
      <c r="AB22" s="51"/>
      <c r="AC22" s="48"/>
      <c r="AD22" s="48"/>
      <c r="AE22" s="48"/>
      <c r="AF22" s="48"/>
      <c r="AG22" s="48"/>
    </row>
    <row r="23" spans="1:33" s="52" customFormat="1" ht="15.75" hidden="1" customHeight="1" x14ac:dyDescent="0.2">
      <c r="A23" s="13" t="s">
        <v>52</v>
      </c>
      <c r="B23" s="13"/>
      <c r="C23" s="17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48"/>
      <c r="T23" s="48"/>
      <c r="U23" s="49"/>
      <c r="V23" s="54"/>
      <c r="W23" s="48"/>
      <c r="X23" s="48"/>
      <c r="Y23" s="48"/>
      <c r="Z23" s="48"/>
      <c r="AA23" s="48"/>
      <c r="AB23" s="51"/>
      <c r="AC23" s="48"/>
      <c r="AD23" s="48"/>
      <c r="AE23" s="48"/>
      <c r="AF23" s="48"/>
      <c r="AG23" s="48"/>
    </row>
    <row r="24" spans="1:33" s="52" customFormat="1" ht="15.75" hidden="1" customHeight="1" x14ac:dyDescent="0.2">
      <c r="A24" s="13" t="s">
        <v>53</v>
      </c>
      <c r="B24" s="13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48"/>
      <c r="T24" s="48"/>
      <c r="U24" s="49"/>
      <c r="V24" s="54"/>
      <c r="W24" s="48"/>
      <c r="X24" s="48"/>
      <c r="Y24" s="48"/>
      <c r="Z24" s="48"/>
      <c r="AA24" s="48"/>
      <c r="AB24" s="51"/>
      <c r="AC24" s="48"/>
      <c r="AD24" s="48"/>
      <c r="AE24" s="48"/>
      <c r="AF24" s="48"/>
      <c r="AG24" s="48"/>
    </row>
    <row r="25" spans="1:33" s="52" customFormat="1" ht="15.75" hidden="1" customHeight="1" x14ac:dyDescent="0.2">
      <c r="A25" s="13" t="s">
        <v>54</v>
      </c>
      <c r="B25" s="13"/>
      <c r="C25" s="17"/>
      <c r="D25" s="17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48"/>
      <c r="T25" s="48"/>
      <c r="U25" s="49"/>
      <c r="V25" s="54"/>
      <c r="W25" s="48"/>
      <c r="X25" s="48"/>
      <c r="Y25" s="48"/>
      <c r="Z25" s="48"/>
      <c r="AA25" s="48"/>
      <c r="AB25" s="51"/>
      <c r="AC25" s="48"/>
      <c r="AD25" s="48"/>
      <c r="AE25" s="48"/>
      <c r="AF25" s="48"/>
      <c r="AG25" s="48"/>
    </row>
    <row r="26" spans="1:33" s="52" customFormat="1" ht="15.75" hidden="1" customHeight="1" x14ac:dyDescent="0.2">
      <c r="A26" s="13" t="s">
        <v>58</v>
      </c>
      <c r="B26" s="13"/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48"/>
      <c r="T26" s="48"/>
      <c r="U26" s="49"/>
      <c r="V26" s="54"/>
      <c r="W26" s="48"/>
      <c r="X26" s="48"/>
      <c r="Y26" s="48"/>
      <c r="Z26" s="48"/>
      <c r="AA26" s="48"/>
      <c r="AB26" s="51"/>
      <c r="AC26" s="48"/>
      <c r="AD26" s="48"/>
      <c r="AE26" s="48"/>
      <c r="AF26" s="48"/>
      <c r="AG26" s="48"/>
    </row>
    <row r="27" spans="1:33" s="52" customFormat="1" ht="15.75" customHeight="1" x14ac:dyDescent="0.2">
      <c r="A27" s="13" t="s">
        <v>60</v>
      </c>
      <c r="B27" s="13"/>
      <c r="C27" s="17">
        <f t="shared" ref="C27:C31" si="1">IFERROR(F27/D27," - ")</f>
        <v>18.95</v>
      </c>
      <c r="D27" s="17">
        <v>17</v>
      </c>
      <c r="E27" s="17">
        <v>0</v>
      </c>
      <c r="F27" s="17">
        <v>322.14999999999998</v>
      </c>
      <c r="G27" s="17">
        <v>0</v>
      </c>
      <c r="H27" s="17">
        <f t="shared" ref="H27:H31" si="2">G27/F27*-1</f>
        <v>0</v>
      </c>
      <c r="I27" s="17">
        <f t="shared" ref="I27:I31" si="3">J27/F27</f>
        <v>0.46077115948402231</v>
      </c>
      <c r="J27" s="17">
        <f t="shared" ref="J27:J31" si="4">F27*0.85+G27+AF27*D27+D27*AE27+AG27+AD27</f>
        <v>148.43742902777777</v>
      </c>
      <c r="K27" s="17">
        <f t="shared" ref="K27:K31" si="5">J27/D27</f>
        <v>8.7316134722222216</v>
      </c>
      <c r="L27" s="17">
        <v>113</v>
      </c>
      <c r="M27" s="17">
        <f t="shared" ref="M27:M31" si="6">IFERROR(D27/L27,"-")</f>
        <v>0.15044247787610621</v>
      </c>
      <c r="N27" s="17">
        <v>98</v>
      </c>
      <c r="O27" s="17">
        <f t="shared" ref="O27:P27" si="7">D27/7</f>
        <v>2.4285714285714284</v>
      </c>
      <c r="P27" s="17">
        <f t="shared" si="7"/>
        <v>0</v>
      </c>
      <c r="Q27" s="17">
        <f t="shared" ref="Q27:Q31" si="8">ROUNDDOWN(N27/(O27+P27),0)</f>
        <v>40</v>
      </c>
      <c r="R27" s="17"/>
      <c r="S27" s="48">
        <v>8.7378640776699032E-2</v>
      </c>
      <c r="T27" s="48" t="s">
        <v>56</v>
      </c>
      <c r="U27" s="49" t="s">
        <v>56</v>
      </c>
      <c r="V27" s="54" t="s">
        <v>56</v>
      </c>
      <c r="W27" s="48">
        <v>0</v>
      </c>
      <c r="X27" s="48">
        <f t="shared" ref="X27:X31" si="9">IFERROR(W27/D27,0)</f>
        <v>0</v>
      </c>
      <c r="Y27" s="48">
        <f t="shared" ref="Y27:Y31" si="10">IFERROR(G27/(W27+Z27)*-1,0)</f>
        <v>0</v>
      </c>
      <c r="Z27" s="48">
        <v>0</v>
      </c>
      <c r="AA27" s="48" t="s">
        <v>57</v>
      </c>
      <c r="AB27" s="51">
        <f t="shared" ref="AB27:AB31" si="11">IF(OR(AA27="UsLargeStandardSize",AA27="UsSmallStandardSize"),-0.69,-0.48)</f>
        <v>-0.69</v>
      </c>
      <c r="AC27" s="48">
        <v>0.14194675925925926</v>
      </c>
      <c r="AD27" s="48">
        <f t="shared" ref="AD27:AD31" si="12">IFERROR(AB27*AC27*D27*2,0)</f>
        <v>-3.3300709722222219</v>
      </c>
      <c r="AE27" s="48">
        <v>-7.18</v>
      </c>
      <c r="AF27" s="48">
        <v>0</v>
      </c>
      <c r="AG27" s="48">
        <v>0</v>
      </c>
    </row>
    <row r="28" spans="1:33" s="52" customFormat="1" ht="15.75" customHeight="1" x14ac:dyDescent="0.2">
      <c r="A28" s="13" t="s">
        <v>61</v>
      </c>
      <c r="B28" s="13"/>
      <c r="C28" s="17">
        <f t="shared" si="1"/>
        <v>18.95</v>
      </c>
      <c r="D28" s="17">
        <v>28</v>
      </c>
      <c r="E28" s="17">
        <v>0</v>
      </c>
      <c r="F28" s="17">
        <v>530.6</v>
      </c>
      <c r="G28" s="17">
        <v>-9.14</v>
      </c>
      <c r="H28" s="17">
        <f t="shared" si="2"/>
        <v>1.7225782133433849E-2</v>
      </c>
      <c r="I28" s="17">
        <f t="shared" si="3"/>
        <v>0.44354537735058847</v>
      </c>
      <c r="J28" s="17">
        <f t="shared" si="4"/>
        <v>235.34517722222225</v>
      </c>
      <c r="K28" s="17">
        <f t="shared" si="5"/>
        <v>8.4051849007936514</v>
      </c>
      <c r="L28" s="17">
        <v>76</v>
      </c>
      <c r="M28" s="17">
        <f t="shared" si="6"/>
        <v>0.36842105263157893</v>
      </c>
      <c r="N28" s="17">
        <v>73</v>
      </c>
      <c r="O28" s="17">
        <f t="shared" ref="O28:P28" si="13">D28/7</f>
        <v>4</v>
      </c>
      <c r="P28" s="17">
        <f t="shared" si="13"/>
        <v>0</v>
      </c>
      <c r="Q28" s="17">
        <f t="shared" si="8"/>
        <v>18</v>
      </c>
      <c r="R28" s="17"/>
      <c r="S28" s="48">
        <v>0.41772151898734178</v>
      </c>
      <c r="T28" s="48" t="s">
        <v>56</v>
      </c>
      <c r="U28" s="49" t="s">
        <v>56</v>
      </c>
      <c r="V28" s="54" t="s">
        <v>56</v>
      </c>
      <c r="W28" s="48">
        <v>0</v>
      </c>
      <c r="X28" s="48">
        <f t="shared" si="9"/>
        <v>0</v>
      </c>
      <c r="Y28" s="48">
        <f t="shared" si="10"/>
        <v>0</v>
      </c>
      <c r="Z28" s="48">
        <v>0</v>
      </c>
      <c r="AA28" s="48" t="s">
        <v>57</v>
      </c>
      <c r="AB28" s="51">
        <f t="shared" si="11"/>
        <v>-0.69</v>
      </c>
      <c r="AC28" s="48">
        <v>0.14194675925925926</v>
      </c>
      <c r="AD28" s="48">
        <f t="shared" si="12"/>
        <v>-5.4848227777777776</v>
      </c>
      <c r="AE28" s="48">
        <v>-7.18</v>
      </c>
      <c r="AF28" s="48">
        <v>0</v>
      </c>
      <c r="AG28" s="48">
        <v>0</v>
      </c>
    </row>
    <row r="29" spans="1:33" s="52" customFormat="1" ht="15.75" customHeight="1" x14ac:dyDescent="0.2">
      <c r="A29" s="13" t="s">
        <v>62</v>
      </c>
      <c r="B29" s="13"/>
      <c r="C29" s="17">
        <f t="shared" si="1"/>
        <v>18.95</v>
      </c>
      <c r="D29" s="17">
        <v>11</v>
      </c>
      <c r="E29" s="17">
        <v>0</v>
      </c>
      <c r="F29" s="17">
        <v>208.45</v>
      </c>
      <c r="G29" s="17">
        <v>-66.540000000000006</v>
      </c>
      <c r="H29" s="17">
        <f t="shared" si="2"/>
        <v>0.31921324058527228</v>
      </c>
      <c r="I29" s="17">
        <f t="shared" ca="1" si="3"/>
        <v>-5.3026579979878044E-2</v>
      </c>
      <c r="J29" s="17">
        <f t="shared" ca="1" si="4"/>
        <v>-11.053390596805578</v>
      </c>
      <c r="K29" s="17">
        <f t="shared" ca="1" si="5"/>
        <v>-1.0048536906186889</v>
      </c>
      <c r="L29" s="17">
        <v>106</v>
      </c>
      <c r="M29" s="17">
        <f t="shared" si="6"/>
        <v>0.10377358490566038</v>
      </c>
      <c r="N29" s="17">
        <v>57</v>
      </c>
      <c r="O29" s="17">
        <f t="shared" ref="O29:P29" si="14">D29/7</f>
        <v>1.5714285714285714</v>
      </c>
      <c r="P29" s="17">
        <f t="shared" si="14"/>
        <v>0</v>
      </c>
      <c r="Q29" s="17">
        <f t="shared" si="8"/>
        <v>36</v>
      </c>
      <c r="R29" s="17"/>
      <c r="S29" s="48">
        <v>0.8666666666666667</v>
      </c>
      <c r="T29" s="48" t="s">
        <v>56</v>
      </c>
      <c r="U29" s="49" t="s">
        <v>56</v>
      </c>
      <c r="V29" s="54" t="s">
        <v>56</v>
      </c>
      <c r="W29" s="48">
        <v>3</v>
      </c>
      <c r="X29" s="48">
        <f t="shared" si="9"/>
        <v>0.27272727272727271</v>
      </c>
      <c r="Y29" s="48">
        <f t="shared" si="10"/>
        <v>7.3933333333333344</v>
      </c>
      <c r="Z29" s="48">
        <v>6</v>
      </c>
      <c r="AA29" s="48" t="s">
        <v>57</v>
      </c>
      <c r="AB29" s="51">
        <f t="shared" si="11"/>
        <v>-0.69</v>
      </c>
      <c r="AC29" s="48">
        <v>0.14194675925925926</v>
      </c>
      <c r="AD29" s="48">
        <f t="shared" si="12"/>
        <v>-2.1547518055555552</v>
      </c>
      <c r="AE29" s="48">
        <v>-7.18</v>
      </c>
      <c r="AF29" s="48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Info!B2:BZ7000""),36,false)),"""")*-1"),-3.68737625375)</f>
        <v>-3.6873762537500001</v>
      </c>
      <c r="AG29" s="48">
        <v>0</v>
      </c>
    </row>
    <row r="30" spans="1:33" s="52" customFormat="1" ht="15.75" customHeight="1" x14ac:dyDescent="0.2">
      <c r="A30" s="13" t="s">
        <v>63</v>
      </c>
      <c r="B30" s="13"/>
      <c r="C30" s="17">
        <f t="shared" si="1"/>
        <v>18.95</v>
      </c>
      <c r="D30" s="17">
        <v>11</v>
      </c>
      <c r="E30" s="17">
        <v>0</v>
      </c>
      <c r="F30" s="17">
        <v>208.45</v>
      </c>
      <c r="G30" s="17">
        <v>-50.099999999999987</v>
      </c>
      <c r="H30" s="17">
        <f t="shared" si="2"/>
        <v>0.24034540657231945</v>
      </c>
      <c r="I30" s="17">
        <f t="shared" ca="1" si="3"/>
        <v>2.5841254033074763E-2</v>
      </c>
      <c r="J30" s="17">
        <f t="shared" ca="1" si="4"/>
        <v>5.3866094031944343</v>
      </c>
      <c r="K30" s="17">
        <f t="shared" ca="1" si="5"/>
        <v>0.48969176392676678</v>
      </c>
      <c r="L30" s="17">
        <v>106</v>
      </c>
      <c r="M30" s="17">
        <f t="shared" si="6"/>
        <v>0.10377358490566038</v>
      </c>
      <c r="N30" s="17">
        <v>46</v>
      </c>
      <c r="O30" s="17">
        <f t="shared" ref="O30:P30" si="15">D30/7</f>
        <v>1.5714285714285714</v>
      </c>
      <c r="P30" s="17">
        <f t="shared" si="15"/>
        <v>0</v>
      </c>
      <c r="Q30" s="17">
        <f t="shared" si="8"/>
        <v>29</v>
      </c>
      <c r="R30" s="17"/>
      <c r="S30" s="48">
        <v>1.24</v>
      </c>
      <c r="T30" s="48" t="s">
        <v>56</v>
      </c>
      <c r="U30" s="49" t="s">
        <v>56</v>
      </c>
      <c r="V30" s="54" t="s">
        <v>56</v>
      </c>
      <c r="W30" s="48">
        <v>2</v>
      </c>
      <c r="X30" s="48">
        <f t="shared" si="9"/>
        <v>0.18181818181818182</v>
      </c>
      <c r="Y30" s="48">
        <f t="shared" si="10"/>
        <v>6.2624999999999984</v>
      </c>
      <c r="Z30" s="48">
        <v>6</v>
      </c>
      <c r="AA30" s="48" t="s">
        <v>57</v>
      </c>
      <c r="AB30" s="51">
        <f t="shared" si="11"/>
        <v>-0.69</v>
      </c>
      <c r="AC30" s="48">
        <v>0.14194675925925926</v>
      </c>
      <c r="AD30" s="48">
        <f t="shared" si="12"/>
        <v>-2.1547518055555552</v>
      </c>
      <c r="AE30" s="48">
        <v>-7.18</v>
      </c>
      <c r="AF30" s="48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Info!B2:BZ7000""),36,false)),"""")*-1"),-3.68737625375)</f>
        <v>-3.6873762537500001</v>
      </c>
      <c r="AG30" s="48">
        <v>0</v>
      </c>
    </row>
    <row r="31" spans="1:33" s="52" customFormat="1" ht="15.75" customHeight="1" x14ac:dyDescent="0.2">
      <c r="A31" s="13" t="s">
        <v>64</v>
      </c>
      <c r="B31" s="13"/>
      <c r="C31" s="17">
        <f t="shared" si="1"/>
        <v>18.95</v>
      </c>
      <c r="D31" s="17">
        <v>22</v>
      </c>
      <c r="E31" s="17">
        <v>0</v>
      </c>
      <c r="F31" s="17">
        <v>416.9</v>
      </c>
      <c r="G31" s="17">
        <v>-50.220000000000013</v>
      </c>
      <c r="H31" s="17">
        <f t="shared" si="2"/>
        <v>0.12046054209642604</v>
      </c>
      <c r="I31" s="17">
        <f t="shared" ca="1" si="3"/>
        <v>0.14572611850896819</v>
      </c>
      <c r="J31" s="17">
        <f t="shared" ca="1" si="4"/>
        <v>60.75321880638883</v>
      </c>
      <c r="K31" s="17">
        <f t="shared" ca="1" si="5"/>
        <v>2.761509945744947</v>
      </c>
      <c r="L31" s="17">
        <v>131</v>
      </c>
      <c r="M31" s="17">
        <f t="shared" si="6"/>
        <v>0.16793893129770993</v>
      </c>
      <c r="N31" s="17">
        <v>26</v>
      </c>
      <c r="O31" s="17">
        <f t="shared" ref="O31:P31" si="16">D31/7</f>
        <v>3.1428571428571428</v>
      </c>
      <c r="P31" s="17">
        <f t="shared" si="16"/>
        <v>0</v>
      </c>
      <c r="Q31" s="17">
        <f t="shared" si="8"/>
        <v>8</v>
      </c>
      <c r="R31" s="17" t="str">
        <f ca="1">IFERROR(__xludf.DUMMYFUNCTION("IFERROR(VLOOKUP($B$2,IMPORTRANGE(""https://docs.google.com/spreadsheets/d/1KiWZV1ko8G7lnRucBRBd29jj3Be6ltMfljMDqzOkQmI/edit#gid=1381463014"",""Lookup!A:F""),6,FALSE),"""")"),"")</f>
        <v/>
      </c>
      <c r="S31" s="48">
        <v>0.94117647058823528</v>
      </c>
      <c r="T31" s="48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1" s="49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1" s="54" t="str">
        <f ca="1">IFERROR(__xludf.DUMMYFUNCTION("IFERROR(VLOOKUP($B$2,IMPORTRANGE(""https://docs.google.com/spreadsheets/d/1KiWZV1ko8G7lnRucBRBd29jj3Be6ltMfljMDqzOkQmI/edit#gid=1381463014"",""Lookup!A:D""),2,FALSE),"""")"),"")</f>
        <v/>
      </c>
      <c r="W31" s="48">
        <v>7</v>
      </c>
      <c r="X31" s="48">
        <f t="shared" si="9"/>
        <v>0.31818181818181818</v>
      </c>
      <c r="Y31" s="48">
        <f t="shared" si="10"/>
        <v>4.1850000000000014</v>
      </c>
      <c r="Z31" s="48">
        <v>5</v>
      </c>
      <c r="AA31" s="48" t="s">
        <v>57</v>
      </c>
      <c r="AB31" s="51">
        <f t="shared" si="11"/>
        <v>-0.69</v>
      </c>
      <c r="AC31" s="48">
        <v>0.14194675925925926</v>
      </c>
      <c r="AD31" s="48">
        <f t="shared" si="12"/>
        <v>-4.3095036111111105</v>
      </c>
      <c r="AE31" s="48">
        <v>-7.18</v>
      </c>
      <c r="AF31" s="48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Info!B2:BZ7000""),36,false)),"""")*-1"),-3.68737625375)</f>
        <v>-3.6873762537500001</v>
      </c>
      <c r="AG31" s="48">
        <v>0</v>
      </c>
    </row>
    <row r="32" spans="1:33" ht="15.75" customHeight="1" x14ac:dyDescent="0.2">
      <c r="A32" s="13"/>
      <c r="B32" s="13"/>
      <c r="C32" s="24"/>
      <c r="D32" s="15"/>
      <c r="E32" s="15"/>
      <c r="F32" s="14"/>
      <c r="G32" s="14"/>
      <c r="H32" s="14"/>
      <c r="I32" s="15"/>
      <c r="J32" s="15"/>
      <c r="K32" s="15"/>
      <c r="L32" s="15"/>
      <c r="M32" s="16"/>
      <c r="N32" s="15"/>
      <c r="O32" s="15"/>
      <c r="P32" s="15"/>
      <c r="Q32" s="15"/>
      <c r="R32" s="15"/>
      <c r="S32" s="18"/>
      <c r="T32" s="13"/>
      <c r="U32" s="19"/>
      <c r="V32" s="1"/>
      <c r="W32" s="13"/>
      <c r="X32" s="13"/>
      <c r="Y32" s="13"/>
      <c r="Z32" s="13"/>
      <c r="AA32" s="13"/>
      <c r="AB32" s="13"/>
      <c r="AC32" s="13"/>
      <c r="AD32" s="13"/>
      <c r="AE32" s="20"/>
      <c r="AF32" s="20"/>
      <c r="AG32" s="20"/>
    </row>
    <row r="33" spans="1:33" ht="15.75" customHeight="1" x14ac:dyDescent="0.2">
      <c r="A33" s="13"/>
      <c r="B33" s="13"/>
      <c r="C33" s="24"/>
      <c r="D33" s="15"/>
      <c r="E33" s="15"/>
      <c r="F33" s="14"/>
      <c r="G33" s="14"/>
      <c r="H33" s="14"/>
      <c r="I33" s="15"/>
      <c r="J33" s="15"/>
      <c r="K33" s="15"/>
      <c r="L33" s="15"/>
      <c r="M33" s="16"/>
      <c r="N33" s="15"/>
      <c r="O33" s="15"/>
      <c r="P33" s="15"/>
      <c r="Q33" s="15"/>
      <c r="R33" s="15"/>
      <c r="S33" s="18"/>
      <c r="T33" s="13"/>
      <c r="U33" s="19"/>
      <c r="V33" s="1"/>
      <c r="W33" s="13"/>
      <c r="X33" s="13"/>
      <c r="Y33" s="13"/>
      <c r="Z33" s="13"/>
      <c r="AA33" s="13"/>
      <c r="AB33" s="13"/>
      <c r="AC33" s="13"/>
      <c r="AD33" s="13"/>
      <c r="AE33" s="20"/>
      <c r="AF33" s="20"/>
      <c r="AG33" s="20"/>
    </row>
    <row r="34" spans="1:33" ht="15.75" customHeight="1" x14ac:dyDescent="0.2">
      <c r="A34" s="13"/>
      <c r="B34" s="13"/>
      <c r="C34" s="24"/>
      <c r="D34" s="15"/>
      <c r="E34" s="15"/>
      <c r="F34" s="14"/>
      <c r="G34" s="14"/>
      <c r="H34" s="14"/>
      <c r="I34" s="15"/>
      <c r="J34" s="15"/>
      <c r="K34" s="15"/>
      <c r="L34" s="15"/>
      <c r="M34" s="16"/>
      <c r="N34" s="15"/>
      <c r="O34" s="15"/>
      <c r="P34" s="15"/>
      <c r="Q34" s="15"/>
      <c r="R34" s="15"/>
      <c r="S34" s="18"/>
      <c r="T34" s="13"/>
      <c r="U34" s="19"/>
      <c r="V34" s="1"/>
      <c r="W34" s="13"/>
      <c r="X34" s="13"/>
      <c r="Y34" s="13"/>
      <c r="Z34" s="13"/>
      <c r="AA34" s="13"/>
      <c r="AB34" s="13"/>
      <c r="AC34" s="13"/>
      <c r="AD34" s="13"/>
      <c r="AE34" s="20"/>
      <c r="AF34" s="20"/>
      <c r="AG34" s="20"/>
    </row>
    <row r="35" spans="1:33" ht="15.75" customHeight="1" x14ac:dyDescent="0.2">
      <c r="A35" s="13"/>
      <c r="B35" s="13"/>
      <c r="C35" s="24"/>
      <c r="D35" s="15"/>
      <c r="E35" s="15"/>
      <c r="F35" s="14"/>
      <c r="G35" s="14"/>
      <c r="H35" s="14"/>
      <c r="I35" s="15"/>
      <c r="J35" s="15"/>
      <c r="K35" s="15"/>
      <c r="L35" s="15"/>
      <c r="M35" s="16"/>
      <c r="N35" s="15"/>
      <c r="O35" s="15"/>
      <c r="P35" s="15"/>
      <c r="Q35" s="15"/>
      <c r="R35" s="15"/>
      <c r="S35" s="18"/>
      <c r="T35" s="13"/>
      <c r="U35" s="19"/>
      <c r="V35" s="1"/>
      <c r="W35" s="13"/>
      <c r="X35" s="13"/>
      <c r="Y35" s="13"/>
      <c r="Z35" s="13"/>
      <c r="AA35" s="13"/>
      <c r="AB35" s="13"/>
      <c r="AC35" s="13"/>
      <c r="AD35" s="13"/>
      <c r="AE35" s="20"/>
      <c r="AF35" s="20"/>
      <c r="AG35" s="20"/>
    </row>
    <row r="36" spans="1:33" ht="15.75" customHeight="1" x14ac:dyDescent="0.2">
      <c r="A36" s="13"/>
      <c r="B36" s="13"/>
      <c r="C36" s="24"/>
      <c r="D36" s="15"/>
      <c r="E36" s="15"/>
      <c r="F36" s="14"/>
      <c r="G36" s="14"/>
      <c r="H36" s="14"/>
      <c r="I36" s="15"/>
      <c r="J36" s="15"/>
      <c r="K36" s="15"/>
      <c r="L36" s="15"/>
      <c r="M36" s="16"/>
      <c r="N36" s="15"/>
      <c r="O36" s="15"/>
      <c r="P36" s="15"/>
      <c r="Q36" s="15"/>
      <c r="R36" s="15"/>
      <c r="S36" s="18"/>
      <c r="T36" s="13"/>
      <c r="U36" s="19"/>
      <c r="V36" s="1"/>
      <c r="W36" s="13"/>
      <c r="X36" s="13"/>
      <c r="Y36" s="13"/>
      <c r="Z36" s="13"/>
      <c r="AA36" s="13"/>
      <c r="AB36" s="13"/>
      <c r="AC36" s="13"/>
      <c r="AD36" s="13"/>
      <c r="AE36" s="20"/>
      <c r="AF36" s="20"/>
      <c r="AG36" s="20"/>
    </row>
    <row r="37" spans="1:33" ht="15.75" customHeight="1" x14ac:dyDescent="0.2">
      <c r="A37" s="13"/>
      <c r="B37" s="13"/>
      <c r="C37" s="24"/>
      <c r="D37" s="15"/>
      <c r="E37" s="15"/>
      <c r="F37" s="14"/>
      <c r="G37" s="14"/>
      <c r="H37" s="14"/>
      <c r="I37" s="15"/>
      <c r="J37" s="15"/>
      <c r="K37" s="15"/>
      <c r="L37" s="15"/>
      <c r="M37" s="16"/>
      <c r="N37" s="15"/>
      <c r="O37" s="15"/>
      <c r="P37" s="15"/>
      <c r="Q37" s="15"/>
      <c r="R37" s="15"/>
      <c r="S37" s="18"/>
      <c r="T37" s="13"/>
      <c r="U37" s="19"/>
      <c r="V37" s="1"/>
      <c r="W37" s="13"/>
      <c r="X37" s="13"/>
      <c r="Y37" s="13"/>
      <c r="Z37" s="13"/>
      <c r="AA37" s="13"/>
      <c r="AB37" s="13"/>
      <c r="AC37" s="13"/>
      <c r="AD37" s="13"/>
      <c r="AE37" s="20"/>
      <c r="AF37" s="20"/>
      <c r="AG37" s="20"/>
    </row>
    <row r="38" spans="1:33" ht="15.75" customHeight="1" x14ac:dyDescent="0.2">
      <c r="A38" s="13"/>
      <c r="B38" s="13"/>
      <c r="C38" s="24"/>
      <c r="D38" s="15"/>
      <c r="E38" s="15"/>
      <c r="F38" s="14"/>
      <c r="G38" s="14"/>
      <c r="H38" s="14"/>
      <c r="I38" s="15"/>
      <c r="J38" s="15"/>
      <c r="K38" s="15"/>
      <c r="L38" s="15"/>
      <c r="M38" s="16"/>
      <c r="N38" s="15"/>
      <c r="O38" s="15"/>
      <c r="P38" s="15"/>
      <c r="Q38" s="15"/>
      <c r="R38" s="15"/>
      <c r="S38" s="18"/>
      <c r="T38" s="13"/>
      <c r="U38" s="19"/>
      <c r="V38" s="1"/>
      <c r="W38" s="13"/>
      <c r="X38" s="13"/>
      <c r="Y38" s="13"/>
      <c r="Z38" s="13"/>
      <c r="AA38" s="13"/>
      <c r="AB38" s="13"/>
      <c r="AC38" s="13"/>
      <c r="AD38" s="13"/>
      <c r="AE38" s="20"/>
      <c r="AF38" s="20"/>
      <c r="AG38" s="20"/>
    </row>
    <row r="39" spans="1:33" ht="15.75" customHeight="1" x14ac:dyDescent="0.2">
      <c r="A39" s="13"/>
      <c r="B39" s="13"/>
      <c r="C39" s="24"/>
      <c r="D39" s="15"/>
      <c r="E39" s="15"/>
      <c r="F39" s="14"/>
      <c r="G39" s="14"/>
      <c r="H39" s="14"/>
      <c r="I39" s="15"/>
      <c r="J39" s="15"/>
      <c r="K39" s="15"/>
      <c r="L39" s="15"/>
      <c r="M39" s="16"/>
      <c r="N39" s="15"/>
      <c r="O39" s="15"/>
      <c r="P39" s="15"/>
      <c r="Q39" s="15"/>
      <c r="R39" s="15"/>
      <c r="S39" s="18"/>
      <c r="T39" s="13"/>
      <c r="U39" s="19"/>
      <c r="V39" s="1"/>
      <c r="W39" s="13"/>
      <c r="X39" s="13"/>
      <c r="Y39" s="13"/>
      <c r="Z39" s="13"/>
      <c r="AA39" s="13"/>
      <c r="AB39" s="13"/>
      <c r="AC39" s="13"/>
      <c r="AD39" s="13"/>
      <c r="AE39" s="20"/>
      <c r="AF39" s="20"/>
      <c r="AG39" s="20"/>
    </row>
    <row r="40" spans="1:33" ht="15.75" customHeight="1" x14ac:dyDescent="0.2">
      <c r="A40" s="13"/>
      <c r="B40" s="13"/>
      <c r="C40" s="24"/>
      <c r="D40" s="15"/>
      <c r="E40" s="15"/>
      <c r="F40" s="14"/>
      <c r="G40" s="14"/>
      <c r="H40" s="14"/>
      <c r="I40" s="15"/>
      <c r="J40" s="15"/>
      <c r="K40" s="15"/>
      <c r="L40" s="15"/>
      <c r="M40" s="16"/>
      <c r="N40" s="15"/>
      <c r="O40" s="15"/>
      <c r="P40" s="15"/>
      <c r="Q40" s="15"/>
      <c r="R40" s="15"/>
      <c r="S40" s="18"/>
      <c r="T40" s="13"/>
      <c r="U40" s="19"/>
      <c r="V40" s="1"/>
      <c r="W40" s="13"/>
      <c r="X40" s="13"/>
      <c r="Y40" s="13"/>
      <c r="Z40" s="13"/>
      <c r="AA40" s="13"/>
      <c r="AB40" s="13"/>
      <c r="AC40" s="13"/>
      <c r="AD40" s="13"/>
      <c r="AE40" s="20"/>
      <c r="AF40" s="20"/>
      <c r="AG40" s="20"/>
    </row>
    <row r="41" spans="1:33" ht="15.75" customHeight="1" x14ac:dyDescent="0.2">
      <c r="A41" s="13"/>
      <c r="B41" s="13"/>
      <c r="C41" s="24"/>
      <c r="D41" s="15"/>
      <c r="E41" s="15"/>
      <c r="F41" s="14"/>
      <c r="G41" s="14"/>
      <c r="H41" s="14"/>
      <c r="I41" s="15"/>
      <c r="J41" s="15"/>
      <c r="K41" s="15"/>
      <c r="L41" s="15"/>
      <c r="M41" s="16"/>
      <c r="N41" s="15"/>
      <c r="O41" s="15"/>
      <c r="P41" s="15"/>
      <c r="Q41" s="15"/>
      <c r="R41" s="15"/>
      <c r="S41" s="18"/>
      <c r="T41" s="13"/>
      <c r="U41" s="19"/>
      <c r="V41" s="1"/>
      <c r="W41" s="13"/>
      <c r="X41" s="13"/>
      <c r="Y41" s="13"/>
      <c r="Z41" s="13"/>
      <c r="AA41" s="13"/>
      <c r="AB41" s="13"/>
      <c r="AC41" s="13"/>
      <c r="AD41" s="13"/>
      <c r="AE41" s="20"/>
      <c r="AF41" s="20"/>
      <c r="AG41" s="20"/>
    </row>
    <row r="42" spans="1:33" ht="15.75" customHeight="1" x14ac:dyDescent="0.2">
      <c r="A42" s="13"/>
      <c r="B42" s="13"/>
      <c r="C42" s="24"/>
      <c r="D42" s="15"/>
      <c r="E42" s="15"/>
      <c r="F42" s="14"/>
      <c r="G42" s="14"/>
      <c r="H42" s="14"/>
      <c r="I42" s="15"/>
      <c r="J42" s="15"/>
      <c r="K42" s="15"/>
      <c r="L42" s="15"/>
      <c r="M42" s="16"/>
      <c r="N42" s="15"/>
      <c r="O42" s="15"/>
      <c r="P42" s="15"/>
      <c r="Q42" s="15"/>
      <c r="R42" s="15"/>
      <c r="S42" s="18"/>
      <c r="T42" s="13"/>
      <c r="U42" s="19"/>
      <c r="V42" s="1"/>
      <c r="W42" s="13"/>
      <c r="X42" s="13"/>
      <c r="Y42" s="13"/>
      <c r="Z42" s="13"/>
      <c r="AA42" s="13"/>
      <c r="AB42" s="13"/>
      <c r="AC42" s="13"/>
      <c r="AD42" s="13"/>
      <c r="AE42" s="20"/>
      <c r="AF42" s="20"/>
      <c r="AG42" s="20"/>
    </row>
    <row r="43" spans="1:33" ht="15.75" customHeight="1" x14ac:dyDescent="0.2">
      <c r="A43" s="13"/>
      <c r="B43" s="13"/>
      <c r="C43" s="24"/>
      <c r="D43" s="15"/>
      <c r="E43" s="15"/>
      <c r="F43" s="14"/>
      <c r="G43" s="14"/>
      <c r="H43" s="14"/>
      <c r="I43" s="15"/>
      <c r="J43" s="15"/>
      <c r="K43" s="15"/>
      <c r="L43" s="15"/>
      <c r="M43" s="16"/>
      <c r="N43" s="15"/>
      <c r="O43" s="15"/>
      <c r="P43" s="15"/>
      <c r="Q43" s="15"/>
      <c r="R43" s="15"/>
      <c r="S43" s="18"/>
      <c r="T43" s="13"/>
      <c r="U43" s="19"/>
      <c r="V43" s="1"/>
      <c r="W43" s="13"/>
      <c r="X43" s="13"/>
      <c r="Y43" s="13"/>
      <c r="Z43" s="13"/>
      <c r="AA43" s="13"/>
      <c r="AB43" s="13"/>
      <c r="AC43" s="13"/>
      <c r="AD43" s="13"/>
      <c r="AE43" s="20"/>
      <c r="AF43" s="20"/>
      <c r="AG43" s="20"/>
    </row>
    <row r="44" spans="1:33" ht="15.75" customHeight="1" x14ac:dyDescent="0.2">
      <c r="A44" s="13"/>
      <c r="B44" s="13"/>
      <c r="C44" s="24"/>
      <c r="D44" s="15"/>
      <c r="E44" s="15"/>
      <c r="F44" s="14"/>
      <c r="G44" s="14"/>
      <c r="H44" s="14"/>
      <c r="I44" s="15"/>
      <c r="J44" s="15"/>
      <c r="K44" s="15"/>
      <c r="L44" s="15"/>
      <c r="M44" s="16"/>
      <c r="N44" s="15"/>
      <c r="O44" s="15"/>
      <c r="P44" s="15"/>
      <c r="Q44" s="15"/>
      <c r="R44" s="15"/>
      <c r="S44" s="18"/>
      <c r="T44" s="13"/>
      <c r="U44" s="19"/>
      <c r="V44" s="1"/>
      <c r="W44" s="13"/>
      <c r="X44" s="13"/>
      <c r="Y44" s="13"/>
      <c r="Z44" s="13"/>
      <c r="AA44" s="13"/>
      <c r="AB44" s="13"/>
      <c r="AC44" s="13"/>
      <c r="AD44" s="13"/>
      <c r="AE44" s="20"/>
      <c r="AF44" s="20"/>
      <c r="AG44" s="20"/>
    </row>
    <row r="45" spans="1:33" ht="15.75" customHeight="1" x14ac:dyDescent="0.2">
      <c r="A45" s="13"/>
      <c r="B45" s="13"/>
      <c r="C45" s="24"/>
      <c r="D45" s="15"/>
      <c r="E45" s="15"/>
      <c r="F45" s="14"/>
      <c r="G45" s="14"/>
      <c r="H45" s="14"/>
      <c r="I45" s="15"/>
      <c r="J45" s="15"/>
      <c r="K45" s="15"/>
      <c r="L45" s="15"/>
      <c r="M45" s="16"/>
      <c r="N45" s="15"/>
      <c r="O45" s="15"/>
      <c r="P45" s="15"/>
      <c r="Q45" s="15"/>
      <c r="R45" s="15"/>
      <c r="S45" s="18"/>
      <c r="T45" s="13"/>
      <c r="U45" s="19"/>
      <c r="V45" s="1"/>
      <c r="W45" s="13"/>
      <c r="X45" s="13"/>
      <c r="Y45" s="13"/>
      <c r="Z45" s="13"/>
      <c r="AA45" s="13"/>
      <c r="AB45" s="13"/>
      <c r="AC45" s="13"/>
      <c r="AD45" s="13"/>
      <c r="AE45" s="20"/>
      <c r="AF45" s="20"/>
      <c r="AG45" s="20"/>
    </row>
    <row r="46" spans="1:33" ht="15.75" customHeight="1" x14ac:dyDescent="0.2">
      <c r="A46" s="13"/>
      <c r="B46" s="13"/>
      <c r="C46" s="24"/>
      <c r="D46" s="15"/>
      <c r="E46" s="15"/>
      <c r="F46" s="14"/>
      <c r="G46" s="14"/>
      <c r="H46" s="14"/>
      <c r="I46" s="15"/>
      <c r="J46" s="15"/>
      <c r="K46" s="15"/>
      <c r="L46" s="15"/>
      <c r="M46" s="16"/>
      <c r="N46" s="15"/>
      <c r="O46" s="15"/>
      <c r="P46" s="15"/>
      <c r="Q46" s="15"/>
      <c r="R46" s="15"/>
      <c r="S46" s="18"/>
      <c r="T46" s="13"/>
      <c r="U46" s="19"/>
      <c r="V46" s="1"/>
      <c r="W46" s="13"/>
      <c r="X46" s="13"/>
      <c r="Y46" s="13"/>
      <c r="Z46" s="13"/>
      <c r="AA46" s="13"/>
      <c r="AB46" s="13"/>
      <c r="AC46" s="13"/>
      <c r="AD46" s="13"/>
      <c r="AE46" s="20"/>
      <c r="AF46" s="20"/>
      <c r="AG46" s="20"/>
    </row>
    <row r="47" spans="1:33" ht="15.75" customHeight="1" x14ac:dyDescent="0.2">
      <c r="A47" s="13"/>
      <c r="B47" s="13"/>
      <c r="C47" s="24"/>
      <c r="D47" s="15"/>
      <c r="E47" s="15"/>
      <c r="F47" s="14"/>
      <c r="G47" s="14"/>
      <c r="H47" s="14"/>
      <c r="I47" s="15"/>
      <c r="J47" s="15"/>
      <c r="K47" s="15"/>
      <c r="L47" s="15"/>
      <c r="M47" s="16"/>
      <c r="N47" s="15"/>
      <c r="O47" s="15"/>
      <c r="P47" s="15"/>
      <c r="Q47" s="15"/>
      <c r="R47" s="15"/>
      <c r="S47" s="18"/>
      <c r="T47" s="13"/>
      <c r="U47" s="19"/>
      <c r="V47" s="1"/>
      <c r="W47" s="13"/>
      <c r="X47" s="13"/>
      <c r="Y47" s="13"/>
      <c r="Z47" s="13"/>
      <c r="AA47" s="13"/>
      <c r="AB47" s="13"/>
      <c r="AC47" s="13"/>
      <c r="AD47" s="13"/>
      <c r="AE47" s="20"/>
      <c r="AF47" s="20"/>
      <c r="AG47" s="20"/>
    </row>
    <row r="48" spans="1:33" ht="15.75" customHeight="1" x14ac:dyDescent="0.2">
      <c r="A48" s="13"/>
      <c r="B48" s="13"/>
      <c r="C48" s="24"/>
      <c r="D48" s="15"/>
      <c r="E48" s="15"/>
      <c r="F48" s="14"/>
      <c r="G48" s="14"/>
      <c r="H48" s="14"/>
      <c r="I48" s="15"/>
      <c r="J48" s="15"/>
      <c r="K48" s="15"/>
      <c r="L48" s="15"/>
      <c r="M48" s="16"/>
      <c r="N48" s="15"/>
      <c r="O48" s="15"/>
      <c r="P48" s="15"/>
      <c r="Q48" s="15"/>
      <c r="R48" s="15"/>
      <c r="S48" s="18"/>
      <c r="T48" s="13"/>
      <c r="U48" s="19"/>
      <c r="V48" s="1"/>
      <c r="W48" s="13"/>
      <c r="X48" s="13"/>
      <c r="Y48" s="13"/>
      <c r="Z48" s="13"/>
      <c r="AA48" s="13"/>
      <c r="AB48" s="13"/>
      <c r="AC48" s="13"/>
      <c r="AD48" s="13"/>
      <c r="AE48" s="20"/>
      <c r="AF48" s="20"/>
      <c r="AG48" s="20"/>
    </row>
    <row r="49" spans="1:33" ht="15.75" customHeight="1" x14ac:dyDescent="0.2">
      <c r="A49" s="13"/>
      <c r="B49" s="13"/>
      <c r="C49" s="24"/>
      <c r="D49" s="15"/>
      <c r="E49" s="15"/>
      <c r="F49" s="14"/>
      <c r="G49" s="14"/>
      <c r="H49" s="14"/>
      <c r="I49" s="15"/>
      <c r="J49" s="15"/>
      <c r="K49" s="15"/>
      <c r="L49" s="15"/>
      <c r="M49" s="16"/>
      <c r="N49" s="15"/>
      <c r="O49" s="15"/>
      <c r="P49" s="15"/>
      <c r="Q49" s="15"/>
      <c r="R49" s="15"/>
      <c r="S49" s="18"/>
      <c r="T49" s="13"/>
      <c r="U49" s="19"/>
      <c r="V49" s="1"/>
      <c r="W49" s="13"/>
      <c r="X49" s="13"/>
      <c r="Y49" s="13"/>
      <c r="Z49" s="13"/>
      <c r="AA49" s="13"/>
      <c r="AB49" s="13"/>
      <c r="AC49" s="13"/>
      <c r="AD49" s="13"/>
      <c r="AE49" s="20"/>
      <c r="AF49" s="20"/>
      <c r="AG49" s="20"/>
    </row>
    <row r="50" spans="1:33" ht="15.75" customHeight="1" x14ac:dyDescent="0.2">
      <c r="A50" s="13"/>
      <c r="B50" s="13"/>
      <c r="C50" s="24"/>
      <c r="D50" s="15"/>
      <c r="E50" s="15"/>
      <c r="F50" s="14"/>
      <c r="G50" s="14"/>
      <c r="H50" s="14"/>
      <c r="I50" s="15"/>
      <c r="J50" s="15"/>
      <c r="K50" s="15"/>
      <c r="L50" s="15"/>
      <c r="M50" s="16"/>
      <c r="N50" s="15"/>
      <c r="O50" s="15"/>
      <c r="P50" s="15"/>
      <c r="Q50" s="15"/>
      <c r="R50" s="15"/>
      <c r="S50" s="18"/>
      <c r="T50" s="13"/>
      <c r="U50" s="19"/>
      <c r="V50" s="1"/>
      <c r="W50" s="13"/>
      <c r="X50" s="13"/>
      <c r="Y50" s="13"/>
      <c r="Z50" s="13"/>
      <c r="AA50" s="13"/>
      <c r="AB50" s="13"/>
      <c r="AC50" s="13"/>
      <c r="AD50" s="13"/>
      <c r="AE50" s="20"/>
      <c r="AF50" s="20"/>
      <c r="AG50" s="20"/>
    </row>
    <row r="51" spans="1:33" ht="15.75" customHeight="1" x14ac:dyDescent="0.2">
      <c r="A51" s="13"/>
      <c r="B51" s="13"/>
      <c r="C51" s="24"/>
      <c r="D51" s="15"/>
      <c r="E51" s="15"/>
      <c r="F51" s="14"/>
      <c r="G51" s="14"/>
      <c r="H51" s="14"/>
      <c r="I51" s="15"/>
      <c r="J51" s="15"/>
      <c r="K51" s="15"/>
      <c r="L51" s="15"/>
      <c r="M51" s="16"/>
      <c r="N51" s="15"/>
      <c r="O51" s="15"/>
      <c r="P51" s="15"/>
      <c r="Q51" s="15"/>
      <c r="R51" s="15"/>
      <c r="S51" s="18"/>
      <c r="T51" s="13"/>
      <c r="U51" s="19"/>
      <c r="V51" s="1"/>
      <c r="W51" s="13"/>
      <c r="X51" s="13"/>
      <c r="Y51" s="13"/>
      <c r="Z51" s="13"/>
      <c r="AA51" s="13"/>
      <c r="AB51" s="13"/>
      <c r="AC51" s="13"/>
      <c r="AD51" s="13"/>
      <c r="AE51" s="20"/>
      <c r="AF51" s="20"/>
      <c r="AG51" s="20"/>
    </row>
    <row r="52" spans="1:33" ht="15.75" customHeight="1" x14ac:dyDescent="0.2">
      <c r="A52" s="13"/>
      <c r="B52" s="13"/>
      <c r="C52" s="24"/>
      <c r="D52" s="15"/>
      <c r="E52" s="15"/>
      <c r="F52" s="14"/>
      <c r="G52" s="14"/>
      <c r="H52" s="14"/>
      <c r="I52" s="15"/>
      <c r="J52" s="15"/>
      <c r="K52" s="15"/>
      <c r="L52" s="15"/>
      <c r="M52" s="16"/>
      <c r="N52" s="15"/>
      <c r="O52" s="15"/>
      <c r="P52" s="15"/>
      <c r="Q52" s="15"/>
      <c r="R52" s="15"/>
      <c r="S52" s="18"/>
      <c r="T52" s="13"/>
      <c r="U52" s="19"/>
      <c r="V52" s="1"/>
      <c r="W52" s="13"/>
      <c r="X52" s="13"/>
      <c r="Y52" s="13"/>
      <c r="Z52" s="13"/>
      <c r="AA52" s="13"/>
      <c r="AB52" s="13"/>
      <c r="AC52" s="13"/>
      <c r="AD52" s="13"/>
      <c r="AE52" s="20"/>
      <c r="AF52" s="20"/>
      <c r="AG52" s="20"/>
    </row>
    <row r="53" spans="1:33" ht="15.75" customHeight="1" x14ac:dyDescent="0.2">
      <c r="A53" s="13"/>
      <c r="B53" s="13"/>
      <c r="C53" s="24"/>
      <c r="D53" s="15"/>
      <c r="E53" s="15"/>
      <c r="F53" s="14"/>
      <c r="G53" s="14"/>
      <c r="H53" s="14"/>
      <c r="I53" s="15"/>
      <c r="J53" s="15"/>
      <c r="K53" s="15"/>
      <c r="L53" s="15"/>
      <c r="M53" s="16"/>
      <c r="N53" s="15"/>
      <c r="O53" s="15"/>
      <c r="P53" s="15"/>
      <c r="Q53" s="15"/>
      <c r="R53" s="15"/>
      <c r="S53" s="18"/>
      <c r="T53" s="13"/>
      <c r="U53" s="19"/>
      <c r="V53" s="1"/>
      <c r="W53" s="13"/>
      <c r="X53" s="13"/>
      <c r="Y53" s="13"/>
      <c r="Z53" s="13"/>
      <c r="AA53" s="13"/>
      <c r="AB53" s="13"/>
      <c r="AC53" s="13"/>
      <c r="AD53" s="13"/>
      <c r="AE53" s="20"/>
      <c r="AF53" s="20"/>
      <c r="AG53" s="20"/>
    </row>
    <row r="54" spans="1:33" ht="15.75" customHeight="1" x14ac:dyDescent="0.2">
      <c r="A54" s="13"/>
      <c r="B54" s="13"/>
      <c r="C54" s="24"/>
      <c r="D54" s="15"/>
      <c r="E54" s="15"/>
      <c r="F54" s="14"/>
      <c r="G54" s="14"/>
      <c r="H54" s="14"/>
      <c r="I54" s="15"/>
      <c r="J54" s="15"/>
      <c r="K54" s="15"/>
      <c r="L54" s="15"/>
      <c r="M54" s="16"/>
      <c r="N54" s="15"/>
      <c r="O54" s="15"/>
      <c r="P54" s="15"/>
      <c r="Q54" s="15"/>
      <c r="R54" s="15"/>
      <c r="S54" s="18"/>
      <c r="T54" s="13"/>
      <c r="U54" s="19"/>
      <c r="V54" s="1"/>
      <c r="W54" s="13"/>
      <c r="X54" s="13"/>
      <c r="Y54" s="13"/>
      <c r="Z54" s="13"/>
      <c r="AA54" s="13"/>
      <c r="AB54" s="13"/>
      <c r="AC54" s="13"/>
      <c r="AD54" s="13"/>
      <c r="AE54" s="20"/>
      <c r="AF54" s="20"/>
      <c r="AG54" s="20"/>
    </row>
    <row r="55" spans="1:33" ht="15.75" customHeight="1" x14ac:dyDescent="0.2">
      <c r="A55" s="13"/>
      <c r="B55" s="13"/>
      <c r="C55" s="24"/>
      <c r="D55" s="15"/>
      <c r="E55" s="15"/>
      <c r="F55" s="14"/>
      <c r="G55" s="14"/>
      <c r="H55" s="14"/>
      <c r="I55" s="15"/>
      <c r="J55" s="15"/>
      <c r="K55" s="15"/>
      <c r="L55" s="15"/>
      <c r="M55" s="16"/>
      <c r="N55" s="15"/>
      <c r="O55" s="15"/>
      <c r="P55" s="15"/>
      <c r="Q55" s="15"/>
      <c r="R55" s="15"/>
      <c r="S55" s="18"/>
      <c r="T55" s="13"/>
      <c r="U55" s="19"/>
      <c r="V55" s="1"/>
      <c r="W55" s="13"/>
      <c r="X55" s="13"/>
      <c r="Y55" s="13"/>
      <c r="Z55" s="13"/>
      <c r="AA55" s="13"/>
      <c r="AB55" s="13"/>
      <c r="AC55" s="13"/>
      <c r="AD55" s="13"/>
      <c r="AE55" s="20"/>
      <c r="AF55" s="20"/>
      <c r="AG55" s="20"/>
    </row>
    <row r="56" spans="1:33" ht="15.75" customHeight="1" x14ac:dyDescent="0.2">
      <c r="A56" s="13"/>
      <c r="B56" s="13"/>
      <c r="C56" s="24"/>
      <c r="D56" s="15"/>
      <c r="E56" s="15"/>
      <c r="F56" s="14"/>
      <c r="G56" s="14"/>
      <c r="H56" s="14"/>
      <c r="I56" s="15"/>
      <c r="J56" s="15"/>
      <c r="K56" s="15"/>
      <c r="L56" s="15"/>
      <c r="M56" s="16"/>
      <c r="N56" s="15"/>
      <c r="O56" s="15"/>
      <c r="P56" s="15"/>
      <c r="Q56" s="15"/>
      <c r="R56" s="15"/>
      <c r="S56" s="18"/>
      <c r="T56" s="13"/>
      <c r="U56" s="19"/>
      <c r="V56" s="1"/>
      <c r="W56" s="13"/>
      <c r="X56" s="13"/>
      <c r="Y56" s="13"/>
      <c r="Z56" s="13"/>
      <c r="AA56" s="13"/>
      <c r="AB56" s="13"/>
      <c r="AC56" s="13"/>
      <c r="AD56" s="13"/>
      <c r="AE56" s="20"/>
      <c r="AF56" s="20"/>
      <c r="AG56" s="20"/>
    </row>
    <row r="57" spans="1:33" ht="15.75" customHeight="1" x14ac:dyDescent="0.2">
      <c r="A57" s="13"/>
      <c r="B57" s="13"/>
      <c r="C57" s="24"/>
      <c r="D57" s="15"/>
      <c r="E57" s="15"/>
      <c r="F57" s="14"/>
      <c r="G57" s="14"/>
      <c r="H57" s="14"/>
      <c r="I57" s="15"/>
      <c r="J57" s="15"/>
      <c r="K57" s="15"/>
      <c r="L57" s="15"/>
      <c r="M57" s="16"/>
      <c r="N57" s="15"/>
      <c r="O57" s="15"/>
      <c r="P57" s="15"/>
      <c r="Q57" s="15"/>
      <c r="R57" s="15"/>
      <c r="S57" s="18"/>
      <c r="T57" s="13"/>
      <c r="U57" s="19"/>
      <c r="V57" s="1"/>
      <c r="W57" s="13"/>
      <c r="X57" s="13"/>
      <c r="Y57" s="13"/>
      <c r="Z57" s="13"/>
      <c r="AA57" s="13"/>
      <c r="AB57" s="13"/>
      <c r="AC57" s="13"/>
      <c r="AD57" s="13"/>
      <c r="AE57" s="20"/>
      <c r="AF57" s="20"/>
      <c r="AG57" s="20"/>
    </row>
    <row r="58" spans="1:33" ht="15.75" customHeight="1" x14ac:dyDescent="0.2">
      <c r="A58" s="13"/>
      <c r="B58" s="13"/>
      <c r="C58" s="24"/>
      <c r="D58" s="15"/>
      <c r="E58" s="15"/>
      <c r="F58" s="14"/>
      <c r="G58" s="14"/>
      <c r="H58" s="14"/>
      <c r="I58" s="15"/>
      <c r="J58" s="15"/>
      <c r="K58" s="15"/>
      <c r="L58" s="15"/>
      <c r="M58" s="16"/>
      <c r="N58" s="15"/>
      <c r="O58" s="15"/>
      <c r="P58" s="15"/>
      <c r="Q58" s="15"/>
      <c r="R58" s="15"/>
      <c r="S58" s="18"/>
      <c r="T58" s="13"/>
      <c r="U58" s="19"/>
      <c r="V58" s="1"/>
      <c r="W58" s="13"/>
      <c r="X58" s="13"/>
      <c r="Y58" s="13"/>
      <c r="Z58" s="13"/>
      <c r="AA58" s="13"/>
      <c r="AB58" s="13"/>
      <c r="AC58" s="13"/>
      <c r="AD58" s="13"/>
      <c r="AE58" s="20"/>
      <c r="AF58" s="20"/>
      <c r="AG58" s="20"/>
    </row>
    <row r="59" spans="1:33" ht="15.75" customHeight="1" x14ac:dyDescent="0.2">
      <c r="A59" s="13"/>
      <c r="B59" s="13"/>
      <c r="C59" s="24"/>
      <c r="D59" s="15"/>
      <c r="E59" s="15"/>
      <c r="F59" s="14"/>
      <c r="G59" s="14"/>
      <c r="H59" s="14"/>
      <c r="I59" s="15"/>
      <c r="J59" s="15"/>
      <c r="K59" s="15"/>
      <c r="L59" s="15"/>
      <c r="M59" s="16"/>
      <c r="N59" s="15"/>
      <c r="O59" s="15"/>
      <c r="P59" s="15"/>
      <c r="Q59" s="15"/>
      <c r="R59" s="15"/>
      <c r="S59" s="18"/>
      <c r="T59" s="13"/>
      <c r="U59" s="19"/>
      <c r="V59" s="1"/>
      <c r="W59" s="13"/>
      <c r="X59" s="13"/>
      <c r="Y59" s="13"/>
      <c r="Z59" s="13"/>
      <c r="AA59" s="13"/>
      <c r="AB59" s="13"/>
      <c r="AC59" s="13"/>
      <c r="AD59" s="13"/>
      <c r="AE59" s="20"/>
      <c r="AF59" s="20"/>
      <c r="AG59" s="20"/>
    </row>
    <row r="60" spans="1:33" ht="15.75" customHeight="1" x14ac:dyDescent="0.2">
      <c r="A60" s="13"/>
      <c r="B60" s="13"/>
      <c r="C60" s="24"/>
      <c r="D60" s="15"/>
      <c r="E60" s="15"/>
      <c r="F60" s="14"/>
      <c r="G60" s="14"/>
      <c r="H60" s="14"/>
      <c r="I60" s="15"/>
      <c r="J60" s="15"/>
      <c r="K60" s="15"/>
      <c r="L60" s="15"/>
      <c r="M60" s="16"/>
      <c r="N60" s="15"/>
      <c r="O60" s="15"/>
      <c r="P60" s="15"/>
      <c r="Q60" s="15"/>
      <c r="R60" s="15"/>
      <c r="S60" s="18"/>
      <c r="T60" s="13"/>
      <c r="U60" s="19"/>
      <c r="V60" s="1"/>
      <c r="W60" s="13"/>
      <c r="X60" s="13"/>
      <c r="Y60" s="13"/>
      <c r="Z60" s="13"/>
      <c r="AA60" s="13"/>
      <c r="AB60" s="13"/>
      <c r="AC60" s="13"/>
      <c r="AD60" s="13"/>
      <c r="AE60" s="20"/>
      <c r="AF60" s="20"/>
      <c r="AG60" s="20"/>
    </row>
    <row r="61" spans="1:33" ht="15.75" customHeight="1" x14ac:dyDescent="0.2">
      <c r="A61" s="13"/>
      <c r="B61" s="13"/>
      <c r="C61" s="24"/>
      <c r="D61" s="15"/>
      <c r="E61" s="15"/>
      <c r="F61" s="14"/>
      <c r="G61" s="14"/>
      <c r="H61" s="14"/>
      <c r="I61" s="15"/>
      <c r="J61" s="15"/>
      <c r="K61" s="15"/>
      <c r="L61" s="15"/>
      <c r="M61" s="16"/>
      <c r="N61" s="15"/>
      <c r="O61" s="15"/>
      <c r="P61" s="15"/>
      <c r="Q61" s="15"/>
      <c r="R61" s="15"/>
      <c r="S61" s="18"/>
      <c r="T61" s="13"/>
      <c r="U61" s="19"/>
      <c r="V61" s="1"/>
      <c r="W61" s="13"/>
      <c r="X61" s="13"/>
      <c r="Y61" s="13"/>
      <c r="Z61" s="13"/>
      <c r="AA61" s="13"/>
      <c r="AB61" s="13"/>
      <c r="AC61" s="13"/>
      <c r="AD61" s="13"/>
      <c r="AE61" s="20"/>
      <c r="AF61" s="20"/>
      <c r="AG61" s="20"/>
    </row>
    <row r="62" spans="1:33" ht="15.75" customHeight="1" x14ac:dyDescent="0.2">
      <c r="A62" s="13"/>
      <c r="B62" s="13"/>
      <c r="C62" s="24"/>
      <c r="D62" s="15"/>
      <c r="E62" s="15"/>
      <c r="F62" s="14"/>
      <c r="G62" s="14"/>
      <c r="H62" s="14"/>
      <c r="I62" s="15"/>
      <c r="J62" s="15"/>
      <c r="K62" s="15"/>
      <c r="L62" s="15"/>
      <c r="M62" s="16"/>
      <c r="N62" s="15"/>
      <c r="O62" s="15"/>
      <c r="P62" s="15"/>
      <c r="Q62" s="15"/>
      <c r="R62" s="15"/>
      <c r="S62" s="18"/>
      <c r="T62" s="13"/>
      <c r="U62" s="19"/>
      <c r="V62" s="1"/>
      <c r="W62" s="13"/>
      <c r="X62" s="13"/>
      <c r="Y62" s="13"/>
      <c r="Z62" s="13"/>
      <c r="AA62" s="13"/>
      <c r="AB62" s="13"/>
      <c r="AC62" s="13"/>
      <c r="AD62" s="13"/>
      <c r="AE62" s="20"/>
      <c r="AF62" s="20"/>
      <c r="AG62" s="20"/>
    </row>
    <row r="63" spans="1:33" ht="15.75" customHeight="1" x14ac:dyDescent="0.2">
      <c r="A63" s="13"/>
      <c r="B63" s="13"/>
      <c r="C63" s="24"/>
      <c r="D63" s="15"/>
      <c r="E63" s="15"/>
      <c r="F63" s="14"/>
      <c r="G63" s="14"/>
      <c r="H63" s="14"/>
      <c r="I63" s="15"/>
      <c r="J63" s="15"/>
      <c r="K63" s="15"/>
      <c r="L63" s="15"/>
      <c r="M63" s="16"/>
      <c r="N63" s="15"/>
      <c r="O63" s="15"/>
      <c r="P63" s="15"/>
      <c r="Q63" s="15"/>
      <c r="R63" s="15"/>
      <c r="S63" s="18"/>
      <c r="T63" s="13"/>
      <c r="U63" s="19"/>
      <c r="V63" s="1"/>
      <c r="W63" s="13"/>
      <c r="X63" s="13"/>
      <c r="Y63" s="13"/>
      <c r="Z63" s="13"/>
      <c r="AA63" s="13"/>
      <c r="AB63" s="13"/>
      <c r="AC63" s="13"/>
      <c r="AD63" s="13"/>
      <c r="AE63" s="20"/>
      <c r="AF63" s="20"/>
      <c r="AG63" s="20"/>
    </row>
    <row r="64" spans="1:33" ht="15.75" customHeight="1" x14ac:dyDescent="0.2">
      <c r="A64" s="13"/>
      <c r="B64" s="13"/>
      <c r="C64" s="24"/>
      <c r="D64" s="15"/>
      <c r="E64" s="15"/>
      <c r="F64" s="14"/>
      <c r="G64" s="14"/>
      <c r="H64" s="14"/>
      <c r="I64" s="15"/>
      <c r="J64" s="15"/>
      <c r="K64" s="15"/>
      <c r="L64" s="15"/>
      <c r="M64" s="16"/>
      <c r="N64" s="15"/>
      <c r="O64" s="15"/>
      <c r="P64" s="15"/>
      <c r="Q64" s="15"/>
      <c r="R64" s="15"/>
      <c r="S64" s="18"/>
      <c r="T64" s="13"/>
      <c r="U64" s="19"/>
      <c r="V64" s="1"/>
      <c r="W64" s="13"/>
      <c r="X64" s="13"/>
      <c r="Y64" s="13"/>
      <c r="Z64" s="13"/>
      <c r="AA64" s="13"/>
      <c r="AB64" s="13"/>
      <c r="AC64" s="13"/>
      <c r="AD64" s="13"/>
      <c r="AE64" s="20"/>
      <c r="AF64" s="20"/>
      <c r="AG64" s="20"/>
    </row>
    <row r="65" spans="1:33" ht="15.75" customHeight="1" x14ac:dyDescent="0.2">
      <c r="A65" s="13"/>
      <c r="B65" s="13"/>
      <c r="C65" s="24"/>
      <c r="D65" s="15"/>
      <c r="E65" s="15"/>
      <c r="F65" s="14"/>
      <c r="G65" s="14"/>
      <c r="H65" s="14"/>
      <c r="I65" s="15"/>
      <c r="J65" s="15"/>
      <c r="K65" s="15"/>
      <c r="L65" s="15"/>
      <c r="M65" s="16"/>
      <c r="N65" s="15"/>
      <c r="O65" s="15"/>
      <c r="P65" s="15"/>
      <c r="Q65" s="15"/>
      <c r="R65" s="15"/>
      <c r="S65" s="18"/>
      <c r="T65" s="13"/>
      <c r="U65" s="19"/>
      <c r="V65" s="1"/>
      <c r="W65" s="13"/>
      <c r="X65" s="13"/>
      <c r="Y65" s="13"/>
      <c r="Z65" s="13"/>
      <c r="AA65" s="13"/>
      <c r="AB65" s="13"/>
      <c r="AC65" s="13"/>
      <c r="AD65" s="13"/>
      <c r="AE65" s="20"/>
      <c r="AF65" s="20"/>
      <c r="AG65" s="20"/>
    </row>
    <row r="66" spans="1:33" ht="15.75" customHeight="1" x14ac:dyDescent="0.2">
      <c r="A66" s="13"/>
      <c r="B66" s="13"/>
      <c r="C66" s="24"/>
      <c r="D66" s="15"/>
      <c r="E66" s="15"/>
      <c r="F66" s="14"/>
      <c r="G66" s="14"/>
      <c r="H66" s="14"/>
      <c r="I66" s="15"/>
      <c r="J66" s="15"/>
      <c r="K66" s="15"/>
      <c r="L66" s="15"/>
      <c r="M66" s="16"/>
      <c r="N66" s="15"/>
      <c r="O66" s="15"/>
      <c r="P66" s="15"/>
      <c r="Q66" s="15"/>
      <c r="R66" s="15"/>
      <c r="S66" s="18"/>
      <c r="T66" s="13"/>
      <c r="U66" s="19"/>
      <c r="V66" s="1"/>
      <c r="W66" s="13"/>
      <c r="X66" s="13"/>
      <c r="Y66" s="13"/>
      <c r="Z66" s="13"/>
      <c r="AA66" s="13"/>
      <c r="AB66" s="13"/>
      <c r="AC66" s="13"/>
      <c r="AD66" s="13"/>
      <c r="AE66" s="20"/>
      <c r="AF66" s="20"/>
      <c r="AG66" s="20"/>
    </row>
    <row r="67" spans="1:33" ht="15.75" customHeight="1" x14ac:dyDescent="0.2">
      <c r="A67" s="13"/>
      <c r="B67" s="13"/>
      <c r="C67" s="24"/>
      <c r="D67" s="15"/>
      <c r="E67" s="15"/>
      <c r="F67" s="14"/>
      <c r="G67" s="14"/>
      <c r="H67" s="14"/>
      <c r="I67" s="15"/>
      <c r="J67" s="15"/>
      <c r="K67" s="15"/>
      <c r="L67" s="15"/>
      <c r="M67" s="16"/>
      <c r="N67" s="15"/>
      <c r="O67" s="15"/>
      <c r="P67" s="15"/>
      <c r="Q67" s="15"/>
      <c r="R67" s="15"/>
      <c r="S67" s="18"/>
      <c r="T67" s="13"/>
      <c r="U67" s="19"/>
      <c r="V67" s="1"/>
      <c r="W67" s="13"/>
      <c r="X67" s="13"/>
      <c r="Y67" s="13"/>
      <c r="Z67" s="13"/>
      <c r="AA67" s="13"/>
      <c r="AB67" s="13"/>
      <c r="AC67" s="13"/>
      <c r="AD67" s="13"/>
      <c r="AE67" s="20"/>
      <c r="AF67" s="20"/>
      <c r="AG67" s="20"/>
    </row>
    <row r="68" spans="1:33" ht="15.75" customHeight="1" x14ac:dyDescent="0.2">
      <c r="A68" s="13"/>
      <c r="B68" s="13"/>
      <c r="C68" s="24"/>
      <c r="D68" s="15"/>
      <c r="E68" s="15"/>
      <c r="F68" s="14"/>
      <c r="G68" s="14"/>
      <c r="H68" s="14"/>
      <c r="I68" s="15"/>
      <c r="J68" s="15"/>
      <c r="K68" s="15"/>
      <c r="L68" s="15"/>
      <c r="M68" s="16"/>
      <c r="N68" s="15"/>
      <c r="O68" s="15"/>
      <c r="P68" s="15"/>
      <c r="Q68" s="15"/>
      <c r="R68" s="15"/>
      <c r="S68" s="18"/>
      <c r="T68" s="13"/>
      <c r="U68" s="19"/>
      <c r="V68" s="1"/>
      <c r="W68" s="13"/>
      <c r="X68" s="13"/>
      <c r="Y68" s="13"/>
      <c r="Z68" s="13"/>
      <c r="AA68" s="13"/>
      <c r="AB68" s="13"/>
      <c r="AC68" s="13"/>
      <c r="AD68" s="13"/>
      <c r="AE68" s="20"/>
      <c r="AF68" s="20"/>
      <c r="AG68" s="20"/>
    </row>
    <row r="69" spans="1:33" ht="15.75" customHeight="1" x14ac:dyDescent="0.2">
      <c r="A69" s="13"/>
      <c r="B69" s="13"/>
      <c r="C69" s="24"/>
      <c r="D69" s="15"/>
      <c r="E69" s="15"/>
      <c r="F69" s="14"/>
      <c r="G69" s="14"/>
      <c r="H69" s="14"/>
      <c r="I69" s="15"/>
      <c r="J69" s="15"/>
      <c r="K69" s="15"/>
      <c r="L69" s="15"/>
      <c r="M69" s="16"/>
      <c r="N69" s="15"/>
      <c r="O69" s="15"/>
      <c r="P69" s="15"/>
      <c r="Q69" s="15"/>
      <c r="R69" s="15"/>
      <c r="S69" s="18"/>
      <c r="T69" s="13"/>
      <c r="U69" s="19"/>
      <c r="V69" s="1"/>
      <c r="W69" s="13"/>
      <c r="X69" s="13"/>
      <c r="Y69" s="13"/>
      <c r="Z69" s="13"/>
      <c r="AA69" s="13"/>
      <c r="AB69" s="13"/>
      <c r="AC69" s="13"/>
      <c r="AD69" s="13"/>
      <c r="AE69" s="20"/>
      <c r="AF69" s="20"/>
      <c r="AG69" s="20"/>
    </row>
    <row r="70" spans="1:33" ht="15.75" customHeight="1" x14ac:dyDescent="0.2">
      <c r="A70" s="13"/>
      <c r="B70" s="13"/>
      <c r="C70" s="24"/>
      <c r="D70" s="15"/>
      <c r="E70" s="15"/>
      <c r="F70" s="14"/>
      <c r="G70" s="14"/>
      <c r="H70" s="14"/>
      <c r="I70" s="15"/>
      <c r="J70" s="15"/>
      <c r="K70" s="15"/>
      <c r="L70" s="15"/>
      <c r="M70" s="16"/>
      <c r="N70" s="15"/>
      <c r="O70" s="15"/>
      <c r="P70" s="15"/>
      <c r="Q70" s="15"/>
      <c r="R70" s="15"/>
      <c r="S70" s="18"/>
      <c r="T70" s="13"/>
      <c r="U70" s="19"/>
      <c r="V70" s="1"/>
      <c r="W70" s="13"/>
      <c r="X70" s="13"/>
      <c r="Y70" s="13"/>
      <c r="Z70" s="13"/>
      <c r="AA70" s="13"/>
      <c r="AB70" s="13"/>
      <c r="AC70" s="13"/>
      <c r="AD70" s="13"/>
      <c r="AE70" s="20"/>
      <c r="AF70" s="20"/>
      <c r="AG70" s="20"/>
    </row>
    <row r="71" spans="1:33" ht="15.75" customHeight="1" x14ac:dyDescent="0.2">
      <c r="A71" s="13"/>
      <c r="B71" s="13"/>
      <c r="C71" s="24"/>
      <c r="D71" s="15"/>
      <c r="E71" s="15"/>
      <c r="F71" s="14"/>
      <c r="G71" s="14"/>
      <c r="H71" s="14"/>
      <c r="I71" s="15"/>
      <c r="J71" s="15"/>
      <c r="K71" s="15"/>
      <c r="L71" s="15"/>
      <c r="M71" s="16"/>
      <c r="N71" s="15"/>
      <c r="O71" s="15"/>
      <c r="P71" s="15"/>
      <c r="Q71" s="15"/>
      <c r="R71" s="15"/>
      <c r="S71" s="18"/>
      <c r="T71" s="13"/>
      <c r="U71" s="19"/>
      <c r="V71" s="1"/>
      <c r="W71" s="13"/>
      <c r="X71" s="13"/>
      <c r="Y71" s="13"/>
      <c r="Z71" s="13"/>
      <c r="AA71" s="13"/>
      <c r="AB71" s="13"/>
      <c r="AC71" s="13"/>
      <c r="AD71" s="13"/>
      <c r="AE71" s="20"/>
      <c r="AF71" s="20"/>
      <c r="AG71" s="20"/>
    </row>
    <row r="72" spans="1:33" ht="15.75" customHeight="1" x14ac:dyDescent="0.2">
      <c r="A72" s="13"/>
      <c r="B72" s="13"/>
      <c r="C72" s="24"/>
      <c r="D72" s="15"/>
      <c r="E72" s="15"/>
      <c r="F72" s="14"/>
      <c r="G72" s="14"/>
      <c r="H72" s="14"/>
      <c r="I72" s="15"/>
      <c r="J72" s="15"/>
      <c r="K72" s="15"/>
      <c r="L72" s="15"/>
      <c r="M72" s="16"/>
      <c r="N72" s="15"/>
      <c r="O72" s="15"/>
      <c r="P72" s="15"/>
      <c r="Q72" s="15"/>
      <c r="R72" s="15"/>
      <c r="S72" s="18"/>
      <c r="T72" s="13"/>
      <c r="U72" s="19"/>
      <c r="V72" s="1"/>
      <c r="W72" s="13"/>
      <c r="X72" s="13"/>
      <c r="Y72" s="13"/>
      <c r="Z72" s="13"/>
      <c r="AA72" s="13"/>
      <c r="AB72" s="13"/>
      <c r="AC72" s="13"/>
      <c r="AD72" s="13"/>
      <c r="AE72" s="20"/>
      <c r="AF72" s="20"/>
      <c r="AG72" s="20"/>
    </row>
    <row r="73" spans="1:33" ht="15.75" customHeight="1" x14ac:dyDescent="0.2">
      <c r="A73" s="13"/>
      <c r="B73" s="13"/>
      <c r="C73" s="24"/>
      <c r="D73" s="15"/>
      <c r="E73" s="15"/>
      <c r="F73" s="14"/>
      <c r="G73" s="14"/>
      <c r="H73" s="14"/>
      <c r="I73" s="15"/>
      <c r="J73" s="15"/>
      <c r="K73" s="15"/>
      <c r="L73" s="15"/>
      <c r="M73" s="16"/>
      <c r="N73" s="15"/>
      <c r="O73" s="15"/>
      <c r="P73" s="15"/>
      <c r="Q73" s="15"/>
      <c r="R73" s="15"/>
      <c r="S73" s="18"/>
      <c r="T73" s="13"/>
      <c r="U73" s="19"/>
      <c r="V73" s="1"/>
      <c r="W73" s="13"/>
      <c r="X73" s="13"/>
      <c r="Y73" s="13"/>
      <c r="Z73" s="13"/>
      <c r="AA73" s="13"/>
      <c r="AB73" s="13"/>
      <c r="AC73" s="13"/>
      <c r="AD73" s="13"/>
      <c r="AE73" s="20"/>
      <c r="AF73" s="20"/>
      <c r="AG73" s="20"/>
    </row>
    <row r="74" spans="1:33" ht="15.75" customHeight="1" x14ac:dyDescent="0.2">
      <c r="A74" s="13"/>
      <c r="B74" s="13"/>
      <c r="C74" s="24"/>
      <c r="D74" s="15"/>
      <c r="E74" s="15"/>
      <c r="F74" s="14"/>
      <c r="G74" s="14"/>
      <c r="H74" s="14"/>
      <c r="I74" s="15"/>
      <c r="J74" s="15"/>
      <c r="K74" s="15"/>
      <c r="L74" s="15"/>
      <c r="M74" s="16"/>
      <c r="N74" s="15"/>
      <c r="O74" s="15"/>
      <c r="P74" s="15"/>
      <c r="Q74" s="15"/>
      <c r="R74" s="15"/>
      <c r="S74" s="18"/>
      <c r="T74" s="13"/>
      <c r="U74" s="19"/>
      <c r="V74" s="1"/>
      <c r="W74" s="13"/>
      <c r="X74" s="13"/>
      <c r="Y74" s="13"/>
      <c r="Z74" s="13"/>
      <c r="AA74" s="13"/>
      <c r="AB74" s="13"/>
      <c r="AC74" s="13"/>
      <c r="AD74" s="13"/>
      <c r="AE74" s="20"/>
      <c r="AF74" s="20"/>
      <c r="AG74" s="20"/>
    </row>
    <row r="75" spans="1:33" ht="15.75" customHeight="1" x14ac:dyDescent="0.2">
      <c r="A75" s="13"/>
      <c r="B75" s="13"/>
      <c r="C75" s="24"/>
      <c r="D75" s="15"/>
      <c r="E75" s="15"/>
      <c r="F75" s="14"/>
      <c r="G75" s="14"/>
      <c r="H75" s="14"/>
      <c r="I75" s="15"/>
      <c r="J75" s="15"/>
      <c r="K75" s="15"/>
      <c r="L75" s="15"/>
      <c r="M75" s="16"/>
      <c r="N75" s="15"/>
      <c r="O75" s="15"/>
      <c r="P75" s="15"/>
      <c r="Q75" s="15"/>
      <c r="R75" s="15"/>
      <c r="S75" s="18"/>
      <c r="T75" s="13"/>
      <c r="U75" s="19"/>
      <c r="V75" s="1"/>
      <c r="W75" s="13"/>
      <c r="X75" s="13"/>
      <c r="Y75" s="13"/>
      <c r="Z75" s="13"/>
      <c r="AA75" s="13"/>
      <c r="AB75" s="13"/>
      <c r="AC75" s="13"/>
      <c r="AD75" s="13"/>
      <c r="AE75" s="20"/>
      <c r="AF75" s="20"/>
      <c r="AG75" s="20"/>
    </row>
    <row r="76" spans="1:33" ht="15.75" customHeight="1" x14ac:dyDescent="0.2">
      <c r="A76" s="13"/>
      <c r="B76" s="13"/>
      <c r="C76" s="24"/>
      <c r="D76" s="15"/>
      <c r="E76" s="15"/>
      <c r="F76" s="14"/>
      <c r="G76" s="14"/>
      <c r="H76" s="14"/>
      <c r="I76" s="15"/>
      <c r="J76" s="15"/>
      <c r="K76" s="15"/>
      <c r="L76" s="15"/>
      <c r="M76" s="16"/>
      <c r="N76" s="15"/>
      <c r="O76" s="15"/>
      <c r="P76" s="15"/>
      <c r="Q76" s="15"/>
      <c r="R76" s="15"/>
      <c r="S76" s="18"/>
      <c r="T76" s="13"/>
      <c r="U76" s="19"/>
      <c r="V76" s="1"/>
      <c r="W76" s="13"/>
      <c r="X76" s="13"/>
      <c r="Y76" s="13"/>
      <c r="Z76" s="13"/>
      <c r="AA76" s="13"/>
      <c r="AB76" s="13"/>
      <c r="AC76" s="13"/>
      <c r="AD76" s="13"/>
      <c r="AE76" s="20"/>
      <c r="AF76" s="20"/>
      <c r="AG76" s="20"/>
    </row>
    <row r="77" spans="1:33" ht="15.75" customHeight="1" x14ac:dyDescent="0.2">
      <c r="A77" s="13"/>
      <c r="B77" s="13"/>
      <c r="C77" s="24"/>
      <c r="D77" s="15"/>
      <c r="E77" s="15"/>
      <c r="F77" s="14"/>
      <c r="G77" s="14"/>
      <c r="H77" s="14"/>
      <c r="I77" s="15"/>
      <c r="J77" s="15"/>
      <c r="K77" s="15"/>
      <c r="L77" s="15"/>
      <c r="M77" s="16"/>
      <c r="N77" s="15"/>
      <c r="O77" s="15"/>
      <c r="P77" s="15"/>
      <c r="Q77" s="15"/>
      <c r="R77" s="15"/>
      <c r="S77" s="18"/>
      <c r="T77" s="13"/>
      <c r="U77" s="19"/>
      <c r="V77" s="1"/>
      <c r="W77" s="13"/>
      <c r="X77" s="13"/>
      <c r="Y77" s="13"/>
      <c r="Z77" s="13"/>
      <c r="AA77" s="13"/>
      <c r="AB77" s="13"/>
      <c r="AC77" s="13"/>
      <c r="AD77" s="13"/>
      <c r="AE77" s="20"/>
      <c r="AF77" s="20"/>
      <c r="AG77" s="20"/>
    </row>
    <row r="78" spans="1:33" ht="15.75" customHeight="1" x14ac:dyDescent="0.2">
      <c r="A78" s="13"/>
      <c r="B78" s="13"/>
      <c r="C78" s="24"/>
      <c r="D78" s="15"/>
      <c r="E78" s="15"/>
      <c r="F78" s="14"/>
      <c r="G78" s="14"/>
      <c r="H78" s="14"/>
      <c r="I78" s="15"/>
      <c r="J78" s="15"/>
      <c r="K78" s="15"/>
      <c r="L78" s="15"/>
      <c r="M78" s="16"/>
      <c r="N78" s="15"/>
      <c r="O78" s="15"/>
      <c r="P78" s="15"/>
      <c r="Q78" s="15"/>
      <c r="R78" s="15"/>
      <c r="S78" s="18"/>
      <c r="T78" s="13"/>
      <c r="U78" s="19"/>
      <c r="V78" s="1"/>
      <c r="W78" s="13"/>
      <c r="X78" s="13"/>
      <c r="Y78" s="13"/>
      <c r="Z78" s="13"/>
      <c r="AA78" s="13"/>
      <c r="AB78" s="13"/>
      <c r="AC78" s="13"/>
      <c r="AD78" s="13"/>
      <c r="AE78" s="20"/>
      <c r="AF78" s="20"/>
      <c r="AG78" s="20"/>
    </row>
    <row r="79" spans="1:33" ht="15.75" customHeight="1" x14ac:dyDescent="0.2">
      <c r="A79" s="13"/>
      <c r="B79" s="13"/>
      <c r="C79" s="24"/>
      <c r="D79" s="15"/>
      <c r="E79" s="15"/>
      <c r="F79" s="14"/>
      <c r="G79" s="14"/>
      <c r="H79" s="14"/>
      <c r="I79" s="15"/>
      <c r="J79" s="15"/>
      <c r="K79" s="15"/>
      <c r="L79" s="15"/>
      <c r="M79" s="16"/>
      <c r="N79" s="15"/>
      <c r="O79" s="15"/>
      <c r="P79" s="15"/>
      <c r="Q79" s="15"/>
      <c r="R79" s="15"/>
      <c r="S79" s="18"/>
      <c r="T79" s="13"/>
      <c r="U79" s="19"/>
      <c r="V79" s="1"/>
      <c r="W79" s="13"/>
      <c r="X79" s="13"/>
      <c r="Y79" s="13"/>
      <c r="Z79" s="13"/>
      <c r="AA79" s="13"/>
      <c r="AB79" s="13"/>
      <c r="AC79" s="13"/>
      <c r="AD79" s="13"/>
      <c r="AE79" s="20"/>
      <c r="AF79" s="20"/>
      <c r="AG79" s="20"/>
    </row>
    <row r="80" spans="1:33" ht="15.75" customHeight="1" x14ac:dyDescent="0.2">
      <c r="A80" s="13"/>
      <c r="B80" s="13"/>
      <c r="C80" s="24"/>
      <c r="D80" s="15"/>
      <c r="E80" s="15"/>
      <c r="F80" s="14"/>
      <c r="G80" s="14"/>
      <c r="H80" s="14"/>
      <c r="I80" s="15"/>
      <c r="J80" s="15"/>
      <c r="K80" s="15"/>
      <c r="L80" s="15"/>
      <c r="M80" s="16"/>
      <c r="N80" s="15"/>
      <c r="O80" s="15"/>
      <c r="P80" s="15"/>
      <c r="Q80" s="15"/>
      <c r="R80" s="15"/>
      <c r="S80" s="18"/>
      <c r="T80" s="13"/>
      <c r="U80" s="19"/>
      <c r="V80" s="1"/>
      <c r="W80" s="13"/>
      <c r="X80" s="13"/>
      <c r="Y80" s="13"/>
      <c r="Z80" s="13"/>
      <c r="AA80" s="13"/>
      <c r="AB80" s="13"/>
      <c r="AC80" s="13"/>
      <c r="AD80" s="13"/>
      <c r="AE80" s="20"/>
      <c r="AF80" s="20"/>
      <c r="AG80" s="20"/>
    </row>
    <row r="81" spans="1:33" ht="15.75" customHeight="1" x14ac:dyDescent="0.2">
      <c r="A81" s="13"/>
      <c r="B81" s="13"/>
      <c r="C81" s="24"/>
      <c r="D81" s="15"/>
      <c r="E81" s="15"/>
      <c r="F81" s="14"/>
      <c r="G81" s="14"/>
      <c r="H81" s="14"/>
      <c r="I81" s="15"/>
      <c r="J81" s="15"/>
      <c r="K81" s="15"/>
      <c r="L81" s="15"/>
      <c r="M81" s="16"/>
      <c r="N81" s="15"/>
      <c r="O81" s="15"/>
      <c r="P81" s="15"/>
      <c r="Q81" s="15"/>
      <c r="R81" s="15"/>
      <c r="S81" s="18"/>
      <c r="T81" s="13"/>
      <c r="U81" s="19"/>
      <c r="V81" s="1"/>
      <c r="W81" s="13"/>
      <c r="X81" s="13"/>
      <c r="Y81" s="13"/>
      <c r="Z81" s="13"/>
      <c r="AA81" s="13"/>
      <c r="AB81" s="13"/>
      <c r="AC81" s="13"/>
      <c r="AD81" s="13"/>
      <c r="AE81" s="20"/>
      <c r="AF81" s="20"/>
      <c r="AG81" s="20"/>
    </row>
    <row r="82" spans="1:33" ht="15.75" customHeight="1" x14ac:dyDescent="0.2">
      <c r="A82" s="13"/>
      <c r="B82" s="13"/>
      <c r="C82" s="24"/>
      <c r="D82" s="15"/>
      <c r="E82" s="15"/>
      <c r="F82" s="14"/>
      <c r="G82" s="14"/>
      <c r="H82" s="14"/>
      <c r="I82" s="15"/>
      <c r="J82" s="15"/>
      <c r="K82" s="15"/>
      <c r="L82" s="15"/>
      <c r="M82" s="16"/>
      <c r="N82" s="15"/>
      <c r="O82" s="15"/>
      <c r="P82" s="15"/>
      <c r="Q82" s="15"/>
      <c r="R82" s="15"/>
      <c r="S82" s="18"/>
      <c r="T82" s="13"/>
      <c r="U82" s="19"/>
      <c r="V82" s="1"/>
      <c r="W82" s="13"/>
      <c r="X82" s="13"/>
      <c r="Y82" s="13"/>
      <c r="Z82" s="13"/>
      <c r="AA82" s="13"/>
      <c r="AB82" s="13"/>
      <c r="AC82" s="13"/>
      <c r="AD82" s="13"/>
      <c r="AE82" s="20"/>
      <c r="AF82" s="20"/>
      <c r="AG82" s="20"/>
    </row>
    <row r="83" spans="1:33" ht="15.75" customHeight="1" x14ac:dyDescent="0.2">
      <c r="A83" s="13"/>
      <c r="B83" s="13"/>
      <c r="C83" s="24"/>
      <c r="D83" s="15"/>
      <c r="E83" s="15"/>
      <c r="F83" s="14"/>
      <c r="G83" s="14"/>
      <c r="H83" s="14"/>
      <c r="I83" s="15"/>
      <c r="J83" s="15"/>
      <c r="K83" s="15"/>
      <c r="L83" s="15"/>
      <c r="M83" s="16"/>
      <c r="N83" s="15"/>
      <c r="O83" s="15"/>
      <c r="P83" s="15"/>
      <c r="Q83" s="15"/>
      <c r="R83" s="15"/>
      <c r="S83" s="18"/>
      <c r="T83" s="13"/>
      <c r="U83" s="19"/>
      <c r="V83" s="1"/>
      <c r="W83" s="13"/>
      <c r="X83" s="13"/>
      <c r="Y83" s="13"/>
      <c r="Z83" s="13"/>
      <c r="AA83" s="13"/>
      <c r="AB83" s="13"/>
      <c r="AC83" s="13"/>
      <c r="AD83" s="13"/>
      <c r="AE83" s="20"/>
      <c r="AF83" s="20"/>
      <c r="AG83" s="20"/>
    </row>
    <row r="84" spans="1:33" ht="15.75" customHeight="1" x14ac:dyDescent="0.2">
      <c r="A84" s="13"/>
      <c r="B84" s="13"/>
      <c r="C84" s="24"/>
      <c r="D84" s="15"/>
      <c r="E84" s="15"/>
      <c r="F84" s="14"/>
      <c r="G84" s="14"/>
      <c r="H84" s="14"/>
      <c r="I84" s="15"/>
      <c r="J84" s="15"/>
      <c r="K84" s="15"/>
      <c r="L84" s="15"/>
      <c r="M84" s="16"/>
      <c r="N84" s="15"/>
      <c r="O84" s="15"/>
      <c r="P84" s="15"/>
      <c r="Q84" s="15"/>
      <c r="R84" s="15"/>
      <c r="S84" s="18"/>
      <c r="T84" s="13"/>
      <c r="U84" s="19"/>
      <c r="V84" s="1"/>
      <c r="W84" s="13"/>
      <c r="X84" s="13"/>
      <c r="Y84" s="13"/>
      <c r="Z84" s="13"/>
      <c r="AA84" s="13"/>
      <c r="AB84" s="13"/>
      <c r="AC84" s="13"/>
      <c r="AD84" s="13"/>
      <c r="AE84" s="20"/>
      <c r="AF84" s="20"/>
      <c r="AG84" s="20"/>
    </row>
    <row r="85" spans="1:33" ht="15.75" customHeight="1" x14ac:dyDescent="0.2">
      <c r="A85" s="13"/>
      <c r="B85" s="13"/>
      <c r="C85" s="24"/>
      <c r="D85" s="15"/>
      <c r="E85" s="15"/>
      <c r="F85" s="14"/>
      <c r="G85" s="14"/>
      <c r="H85" s="14"/>
      <c r="I85" s="15"/>
      <c r="J85" s="15"/>
      <c r="K85" s="15"/>
      <c r="L85" s="15"/>
      <c r="M85" s="16"/>
      <c r="N85" s="15"/>
      <c r="O85" s="15"/>
      <c r="P85" s="15"/>
      <c r="Q85" s="15"/>
      <c r="R85" s="15"/>
      <c r="S85" s="18"/>
      <c r="T85" s="13"/>
      <c r="U85" s="19"/>
      <c r="V85" s="1"/>
      <c r="W85" s="13"/>
      <c r="X85" s="13"/>
      <c r="Y85" s="13"/>
      <c r="Z85" s="13"/>
      <c r="AA85" s="13"/>
      <c r="AB85" s="13"/>
      <c r="AC85" s="13"/>
      <c r="AD85" s="13"/>
      <c r="AE85" s="20"/>
      <c r="AF85" s="20"/>
      <c r="AG85" s="20"/>
    </row>
    <row r="86" spans="1:33" ht="15.75" customHeight="1" x14ac:dyDescent="0.2">
      <c r="A86" s="13"/>
      <c r="B86" s="13"/>
      <c r="C86" s="24"/>
      <c r="D86" s="15"/>
      <c r="E86" s="15"/>
      <c r="F86" s="14"/>
      <c r="G86" s="14"/>
      <c r="H86" s="14"/>
      <c r="I86" s="15"/>
      <c r="J86" s="15"/>
      <c r="K86" s="15"/>
      <c r="L86" s="15"/>
      <c r="M86" s="16"/>
      <c r="N86" s="15"/>
      <c r="O86" s="15"/>
      <c r="P86" s="15"/>
      <c r="Q86" s="15"/>
      <c r="R86" s="15"/>
      <c r="S86" s="18"/>
      <c r="T86" s="13"/>
      <c r="U86" s="19"/>
      <c r="V86" s="1"/>
      <c r="W86" s="13"/>
      <c r="X86" s="13"/>
      <c r="Y86" s="13"/>
      <c r="Z86" s="13"/>
      <c r="AA86" s="13"/>
      <c r="AB86" s="13"/>
      <c r="AC86" s="13"/>
      <c r="AD86" s="13"/>
      <c r="AE86" s="20"/>
      <c r="AF86" s="20"/>
      <c r="AG86" s="20"/>
    </row>
    <row r="87" spans="1:33" ht="15.75" customHeight="1" x14ac:dyDescent="0.2">
      <c r="A87" s="13"/>
      <c r="B87" s="13"/>
      <c r="C87" s="24"/>
      <c r="D87" s="15"/>
      <c r="E87" s="15"/>
      <c r="F87" s="14"/>
      <c r="G87" s="14"/>
      <c r="H87" s="14"/>
      <c r="I87" s="15"/>
      <c r="J87" s="15"/>
      <c r="K87" s="15"/>
      <c r="L87" s="15"/>
      <c r="M87" s="16"/>
      <c r="N87" s="15"/>
      <c r="O87" s="15"/>
      <c r="P87" s="15"/>
      <c r="Q87" s="15"/>
      <c r="R87" s="15"/>
      <c r="S87" s="18"/>
      <c r="T87" s="13"/>
      <c r="U87" s="19"/>
      <c r="V87" s="1"/>
      <c r="W87" s="13"/>
      <c r="X87" s="13"/>
      <c r="Y87" s="13"/>
      <c r="Z87" s="13"/>
      <c r="AA87" s="13"/>
      <c r="AB87" s="13"/>
      <c r="AC87" s="13"/>
      <c r="AD87" s="13"/>
      <c r="AE87" s="20"/>
      <c r="AF87" s="20"/>
      <c r="AG87" s="20"/>
    </row>
    <row r="88" spans="1:33" ht="15.75" customHeight="1" x14ac:dyDescent="0.2">
      <c r="A88" s="13"/>
      <c r="B88" s="13"/>
      <c r="C88" s="24"/>
      <c r="D88" s="15"/>
      <c r="E88" s="15"/>
      <c r="F88" s="14"/>
      <c r="G88" s="14"/>
      <c r="H88" s="14"/>
      <c r="I88" s="15"/>
      <c r="J88" s="15"/>
      <c r="K88" s="15"/>
      <c r="L88" s="15"/>
      <c r="M88" s="16"/>
      <c r="N88" s="15"/>
      <c r="O88" s="15"/>
      <c r="P88" s="15"/>
      <c r="Q88" s="15"/>
      <c r="R88" s="15"/>
      <c r="S88" s="18"/>
      <c r="T88" s="13"/>
      <c r="U88" s="19"/>
      <c r="V88" s="1"/>
      <c r="W88" s="13"/>
      <c r="X88" s="13"/>
      <c r="Y88" s="13"/>
      <c r="Z88" s="13"/>
      <c r="AA88" s="13"/>
      <c r="AB88" s="13"/>
      <c r="AC88" s="13"/>
      <c r="AD88" s="13"/>
      <c r="AE88" s="20"/>
      <c r="AF88" s="20"/>
      <c r="AG88" s="20"/>
    </row>
    <row r="89" spans="1:33" ht="15.75" customHeight="1" x14ac:dyDescent="0.2">
      <c r="A89" s="13"/>
      <c r="B89" s="13"/>
      <c r="C89" s="24"/>
      <c r="D89" s="15"/>
      <c r="E89" s="15"/>
      <c r="F89" s="14"/>
      <c r="G89" s="14"/>
      <c r="H89" s="14"/>
      <c r="I89" s="15"/>
      <c r="J89" s="15"/>
      <c r="K89" s="15"/>
      <c r="L89" s="15"/>
      <c r="M89" s="16"/>
      <c r="N89" s="15"/>
      <c r="O89" s="15"/>
      <c r="P89" s="15"/>
      <c r="Q89" s="15"/>
      <c r="R89" s="15"/>
      <c r="S89" s="18"/>
      <c r="T89" s="13"/>
      <c r="U89" s="19"/>
      <c r="V89" s="1"/>
      <c r="W89" s="13"/>
      <c r="X89" s="13"/>
      <c r="Y89" s="13"/>
      <c r="Z89" s="13"/>
      <c r="AA89" s="13"/>
      <c r="AB89" s="13"/>
      <c r="AC89" s="13"/>
      <c r="AD89" s="13"/>
      <c r="AE89" s="20"/>
      <c r="AF89" s="20"/>
      <c r="AG89" s="20"/>
    </row>
    <row r="90" spans="1:33" ht="15.75" customHeight="1" x14ac:dyDescent="0.2">
      <c r="A90" s="13"/>
      <c r="B90" s="13"/>
      <c r="C90" s="24"/>
      <c r="D90" s="15"/>
      <c r="E90" s="15"/>
      <c r="F90" s="14"/>
      <c r="G90" s="14"/>
      <c r="H90" s="14"/>
      <c r="I90" s="15"/>
      <c r="J90" s="15"/>
      <c r="K90" s="15"/>
      <c r="L90" s="15"/>
      <c r="M90" s="16"/>
      <c r="N90" s="15"/>
      <c r="O90" s="15"/>
      <c r="P90" s="15"/>
      <c r="Q90" s="15"/>
      <c r="R90" s="15"/>
      <c r="S90" s="18"/>
      <c r="T90" s="13"/>
      <c r="U90" s="19"/>
      <c r="V90" s="1"/>
      <c r="W90" s="13"/>
      <c r="X90" s="13"/>
      <c r="Y90" s="13"/>
      <c r="Z90" s="13"/>
      <c r="AA90" s="13"/>
      <c r="AB90" s="13"/>
      <c r="AC90" s="13"/>
      <c r="AD90" s="13"/>
      <c r="AE90" s="20"/>
      <c r="AF90" s="20"/>
      <c r="AG90" s="20"/>
    </row>
    <row r="91" spans="1:33" ht="15.75" customHeight="1" x14ac:dyDescent="0.2">
      <c r="A91" s="13"/>
      <c r="B91" s="13"/>
      <c r="C91" s="24"/>
      <c r="D91" s="15"/>
      <c r="E91" s="15"/>
      <c r="F91" s="14"/>
      <c r="G91" s="14"/>
      <c r="H91" s="14"/>
      <c r="I91" s="15"/>
      <c r="J91" s="15"/>
      <c r="K91" s="15"/>
      <c r="L91" s="15"/>
      <c r="M91" s="16"/>
      <c r="N91" s="15"/>
      <c r="O91" s="15"/>
      <c r="P91" s="15"/>
      <c r="Q91" s="15"/>
      <c r="R91" s="15"/>
      <c r="S91" s="18"/>
      <c r="T91" s="13"/>
      <c r="U91" s="19"/>
      <c r="V91" s="1"/>
      <c r="W91" s="13"/>
      <c r="X91" s="13"/>
      <c r="Y91" s="13"/>
      <c r="Z91" s="13"/>
      <c r="AA91" s="13"/>
      <c r="AB91" s="13"/>
      <c r="AC91" s="13"/>
      <c r="AD91" s="13"/>
      <c r="AE91" s="20"/>
      <c r="AF91" s="20"/>
      <c r="AG91" s="20"/>
    </row>
    <row r="92" spans="1:33" ht="15.75" customHeight="1" x14ac:dyDescent="0.2">
      <c r="A92" s="13"/>
      <c r="B92" s="13"/>
      <c r="C92" s="24"/>
      <c r="D92" s="15"/>
      <c r="E92" s="15"/>
      <c r="F92" s="14"/>
      <c r="G92" s="14"/>
      <c r="H92" s="14"/>
      <c r="I92" s="15"/>
      <c r="J92" s="15"/>
      <c r="K92" s="15"/>
      <c r="L92" s="15"/>
      <c r="M92" s="16"/>
      <c r="N92" s="15"/>
      <c r="O92" s="15"/>
      <c r="P92" s="15"/>
      <c r="Q92" s="15"/>
      <c r="R92" s="15"/>
      <c r="S92" s="18"/>
      <c r="T92" s="13"/>
      <c r="U92" s="19"/>
      <c r="V92" s="1"/>
      <c r="W92" s="13"/>
      <c r="X92" s="13"/>
      <c r="Y92" s="13"/>
      <c r="Z92" s="13"/>
      <c r="AA92" s="13"/>
      <c r="AB92" s="13"/>
      <c r="AC92" s="13"/>
      <c r="AD92" s="13"/>
      <c r="AE92" s="20"/>
      <c r="AF92" s="20"/>
      <c r="AG92" s="20"/>
    </row>
    <row r="93" spans="1:33" ht="15.75" customHeight="1" x14ac:dyDescent="0.2">
      <c r="A93" s="13"/>
      <c r="B93" s="13"/>
      <c r="C93" s="24"/>
      <c r="D93" s="15"/>
      <c r="E93" s="15"/>
      <c r="F93" s="14"/>
      <c r="G93" s="14"/>
      <c r="H93" s="14"/>
      <c r="I93" s="15"/>
      <c r="J93" s="15"/>
      <c r="K93" s="15"/>
      <c r="L93" s="15"/>
      <c r="M93" s="16"/>
      <c r="N93" s="15"/>
      <c r="O93" s="15"/>
      <c r="P93" s="15"/>
      <c r="Q93" s="15"/>
      <c r="R93" s="15"/>
      <c r="S93" s="18"/>
      <c r="T93" s="13"/>
      <c r="U93" s="19"/>
      <c r="V93" s="1"/>
      <c r="W93" s="13"/>
      <c r="X93" s="13"/>
      <c r="Y93" s="13"/>
      <c r="Z93" s="13"/>
      <c r="AA93" s="13"/>
      <c r="AB93" s="13"/>
      <c r="AC93" s="13"/>
      <c r="AD93" s="13"/>
      <c r="AE93" s="20"/>
      <c r="AF93" s="20"/>
      <c r="AG93" s="20"/>
    </row>
    <row r="94" spans="1:33" ht="15.75" customHeight="1" x14ac:dyDescent="0.2">
      <c r="A94" s="13"/>
      <c r="B94" s="13"/>
      <c r="C94" s="24"/>
      <c r="D94" s="15"/>
      <c r="E94" s="15"/>
      <c r="F94" s="14"/>
      <c r="G94" s="14"/>
      <c r="H94" s="14"/>
      <c r="I94" s="15"/>
      <c r="J94" s="15"/>
      <c r="K94" s="15"/>
      <c r="L94" s="15"/>
      <c r="M94" s="16"/>
      <c r="N94" s="15"/>
      <c r="O94" s="15"/>
      <c r="P94" s="15"/>
      <c r="Q94" s="15"/>
      <c r="R94" s="15"/>
      <c r="S94" s="18"/>
      <c r="T94" s="13"/>
      <c r="U94" s="19"/>
      <c r="V94" s="1"/>
      <c r="W94" s="13"/>
      <c r="X94" s="13"/>
      <c r="Y94" s="13"/>
      <c r="Z94" s="13"/>
      <c r="AA94" s="13"/>
      <c r="AB94" s="13"/>
      <c r="AC94" s="13"/>
      <c r="AD94" s="13"/>
      <c r="AE94" s="20"/>
      <c r="AF94" s="20"/>
      <c r="AG94" s="20"/>
    </row>
    <row r="95" spans="1:33" ht="15.75" customHeight="1" x14ac:dyDescent="0.2">
      <c r="A95" s="13"/>
      <c r="B95" s="13"/>
      <c r="C95" s="15"/>
      <c r="D95" s="15"/>
      <c r="E95" s="15"/>
      <c r="F95" s="14"/>
      <c r="G95" s="14"/>
      <c r="H95" s="15"/>
      <c r="I95" s="15"/>
      <c r="J95" s="15"/>
      <c r="K95" s="15"/>
      <c r="L95" s="15"/>
      <c r="M95" s="15"/>
      <c r="N95" s="15"/>
      <c r="O95" s="15"/>
      <c r="P95" s="15"/>
      <c r="Q95" s="22"/>
      <c r="R95" s="22"/>
      <c r="S95" s="18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20"/>
    </row>
    <row r="96" spans="1:33" ht="15.75" customHeight="1" x14ac:dyDescent="0.2">
      <c r="A96" s="13"/>
      <c r="B96" s="13"/>
      <c r="C96" s="15"/>
      <c r="D96" s="15"/>
      <c r="E96" s="15"/>
      <c r="F96" s="14"/>
      <c r="G96" s="14"/>
      <c r="H96" s="15"/>
      <c r="I96" s="15"/>
      <c r="J96" s="15"/>
      <c r="K96" s="15"/>
      <c r="L96" s="15"/>
      <c r="M96" s="15"/>
      <c r="N96" s="15"/>
      <c r="O96" s="15"/>
      <c r="P96" s="15"/>
      <c r="Q96" s="22"/>
      <c r="R96" s="22"/>
      <c r="S96" s="18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20"/>
    </row>
    <row r="97" spans="1:33" ht="15.75" customHeight="1" x14ac:dyDescent="0.2">
      <c r="A97" s="13"/>
      <c r="B97" s="13"/>
      <c r="C97" s="15"/>
      <c r="D97" s="15"/>
      <c r="E97" s="15"/>
      <c r="F97" s="14"/>
      <c r="G97" s="14"/>
      <c r="H97" s="15"/>
      <c r="I97" s="15"/>
      <c r="J97" s="15"/>
      <c r="K97" s="15"/>
      <c r="L97" s="15"/>
      <c r="M97" s="15"/>
      <c r="N97" s="15"/>
      <c r="O97" s="15"/>
      <c r="P97" s="15"/>
      <c r="Q97" s="22"/>
      <c r="R97" s="22"/>
      <c r="S97" s="18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20"/>
    </row>
    <row r="98" spans="1:33" ht="15.75" customHeight="1" x14ac:dyDescent="0.2">
      <c r="A98" s="13"/>
      <c r="B98" s="13"/>
      <c r="C98" s="15"/>
      <c r="D98" s="15"/>
      <c r="E98" s="15"/>
      <c r="F98" s="14"/>
      <c r="G98" s="14"/>
      <c r="H98" s="15"/>
      <c r="I98" s="15"/>
      <c r="J98" s="15"/>
      <c r="K98" s="15"/>
      <c r="L98" s="15"/>
      <c r="M98" s="15"/>
      <c r="N98" s="15"/>
      <c r="O98" s="15"/>
      <c r="P98" s="15"/>
      <c r="Q98" s="22"/>
      <c r="R98" s="22"/>
      <c r="S98" s="18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20"/>
    </row>
    <row r="99" spans="1:33" ht="15.75" customHeight="1" x14ac:dyDescent="0.2">
      <c r="A99" s="13"/>
      <c r="B99" s="13"/>
      <c r="C99" s="15"/>
      <c r="D99" s="15"/>
      <c r="E99" s="15"/>
      <c r="F99" s="14"/>
      <c r="G99" s="14"/>
      <c r="H99" s="15"/>
      <c r="I99" s="15"/>
      <c r="J99" s="15"/>
      <c r="K99" s="15"/>
      <c r="L99" s="15"/>
      <c r="M99" s="15"/>
      <c r="N99" s="15"/>
      <c r="O99" s="15"/>
      <c r="P99" s="15"/>
      <c r="Q99" s="22"/>
      <c r="R99" s="22"/>
      <c r="S99" s="18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20"/>
    </row>
    <row r="100" spans="1:33" ht="15.75" customHeight="1" x14ac:dyDescent="0.2">
      <c r="A100" s="13"/>
      <c r="B100" s="13"/>
      <c r="C100" s="15"/>
      <c r="D100" s="15"/>
      <c r="E100" s="15"/>
      <c r="F100" s="14"/>
      <c r="G100" s="14"/>
      <c r="H100" s="15"/>
      <c r="I100" s="15"/>
      <c r="J100" s="15"/>
      <c r="K100" s="15"/>
      <c r="L100" s="15"/>
      <c r="M100" s="15"/>
      <c r="N100" s="15"/>
      <c r="O100" s="15"/>
      <c r="P100" s="15"/>
      <c r="Q100" s="22"/>
      <c r="R100" s="22"/>
      <c r="S100" s="18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20"/>
    </row>
    <row r="101" spans="1:33" ht="15.75" customHeight="1" x14ac:dyDescent="0.2">
      <c r="A101" s="13"/>
      <c r="B101" s="13"/>
      <c r="C101" s="15"/>
      <c r="D101" s="15"/>
      <c r="E101" s="15"/>
      <c r="F101" s="14"/>
      <c r="G101" s="14"/>
      <c r="H101" s="15"/>
      <c r="I101" s="15"/>
      <c r="J101" s="15"/>
      <c r="K101" s="15"/>
      <c r="L101" s="15"/>
      <c r="M101" s="15"/>
      <c r="N101" s="15"/>
      <c r="O101" s="15"/>
      <c r="P101" s="15"/>
      <c r="Q101" s="22"/>
      <c r="R101" s="22"/>
      <c r="S101" s="18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20"/>
    </row>
    <row r="102" spans="1:33" ht="15.75" customHeight="1" x14ac:dyDescent="0.2">
      <c r="A102" s="13"/>
      <c r="B102" s="13"/>
      <c r="C102" s="15"/>
      <c r="D102" s="15"/>
      <c r="E102" s="15"/>
      <c r="F102" s="14"/>
      <c r="G102" s="14"/>
      <c r="H102" s="15"/>
      <c r="I102" s="15"/>
      <c r="J102" s="15"/>
      <c r="K102" s="15"/>
      <c r="L102" s="15"/>
      <c r="M102" s="15"/>
      <c r="N102" s="15"/>
      <c r="O102" s="15"/>
      <c r="P102" s="15"/>
      <c r="Q102" s="22"/>
      <c r="R102" s="22"/>
      <c r="S102" s="18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20"/>
    </row>
    <row r="103" spans="1:33" ht="15.75" customHeight="1" x14ac:dyDescent="0.2">
      <c r="A103" s="13"/>
      <c r="B103" s="13"/>
      <c r="C103" s="15"/>
      <c r="D103" s="15"/>
      <c r="E103" s="15"/>
      <c r="F103" s="14"/>
      <c r="G103" s="14"/>
      <c r="H103" s="15"/>
      <c r="I103" s="15"/>
      <c r="J103" s="15"/>
      <c r="K103" s="15"/>
      <c r="L103" s="15"/>
      <c r="M103" s="15"/>
      <c r="N103" s="15"/>
      <c r="O103" s="15"/>
      <c r="P103" s="15"/>
      <c r="Q103" s="22"/>
      <c r="R103" s="22"/>
      <c r="S103" s="18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20"/>
    </row>
    <row r="104" spans="1:33" ht="15.75" customHeight="1" x14ac:dyDescent="0.2">
      <c r="A104" s="13"/>
      <c r="B104" s="13"/>
      <c r="C104" s="15"/>
      <c r="D104" s="15"/>
      <c r="E104" s="15"/>
      <c r="F104" s="14"/>
      <c r="G104" s="14"/>
      <c r="H104" s="15"/>
      <c r="I104" s="15"/>
      <c r="J104" s="15"/>
      <c r="K104" s="15"/>
      <c r="L104" s="15"/>
      <c r="M104" s="15"/>
      <c r="N104" s="15"/>
      <c r="O104" s="15"/>
      <c r="P104" s="15"/>
      <c r="Q104" s="22"/>
      <c r="R104" s="22"/>
      <c r="S104" s="18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20"/>
    </row>
    <row r="105" spans="1:33" ht="15.75" customHeight="1" x14ac:dyDescent="0.2">
      <c r="A105" s="13"/>
      <c r="B105" s="13"/>
      <c r="C105" s="15"/>
      <c r="D105" s="15"/>
      <c r="E105" s="15"/>
      <c r="F105" s="14"/>
      <c r="G105" s="14"/>
      <c r="H105" s="15"/>
      <c r="I105" s="15"/>
      <c r="J105" s="15"/>
      <c r="K105" s="15"/>
      <c r="L105" s="15"/>
      <c r="M105" s="15"/>
      <c r="N105" s="15"/>
      <c r="O105" s="15"/>
      <c r="P105" s="15"/>
      <c r="Q105" s="22"/>
      <c r="R105" s="22"/>
      <c r="S105" s="18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20"/>
    </row>
    <row r="106" spans="1:33" ht="15.75" customHeight="1" x14ac:dyDescent="0.2">
      <c r="A106" s="13"/>
      <c r="B106" s="13"/>
      <c r="C106" s="15"/>
      <c r="D106" s="15"/>
      <c r="E106" s="15"/>
      <c r="F106" s="14"/>
      <c r="G106" s="14"/>
      <c r="H106" s="15"/>
      <c r="I106" s="15"/>
      <c r="J106" s="15"/>
      <c r="K106" s="15"/>
      <c r="L106" s="15"/>
      <c r="M106" s="15"/>
      <c r="N106" s="15"/>
      <c r="O106" s="15"/>
      <c r="P106" s="15"/>
      <c r="Q106" s="22"/>
      <c r="R106" s="22"/>
      <c r="S106" s="18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20"/>
    </row>
    <row r="107" spans="1:33" ht="15.75" customHeight="1" x14ac:dyDescent="0.2">
      <c r="A107" s="13"/>
      <c r="B107" s="13"/>
      <c r="C107" s="15"/>
      <c r="D107" s="15"/>
      <c r="E107" s="15"/>
      <c r="F107" s="14"/>
      <c r="G107" s="14"/>
      <c r="H107" s="15"/>
      <c r="I107" s="15"/>
      <c r="J107" s="15"/>
      <c r="K107" s="15"/>
      <c r="L107" s="15"/>
      <c r="M107" s="15"/>
      <c r="N107" s="15"/>
      <c r="O107" s="15"/>
      <c r="P107" s="15"/>
      <c r="Q107" s="22"/>
      <c r="R107" s="22"/>
      <c r="S107" s="18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20"/>
    </row>
    <row r="108" spans="1:33" ht="15.75" customHeight="1" x14ac:dyDescent="0.2">
      <c r="A108" s="13"/>
      <c r="B108" s="13"/>
      <c r="C108" s="15"/>
      <c r="D108" s="15"/>
      <c r="E108" s="15"/>
      <c r="F108" s="14"/>
      <c r="G108" s="14"/>
      <c r="H108" s="15"/>
      <c r="I108" s="15"/>
      <c r="J108" s="15"/>
      <c r="K108" s="15"/>
      <c r="L108" s="15"/>
      <c r="M108" s="15"/>
      <c r="N108" s="15"/>
      <c r="O108" s="15"/>
      <c r="P108" s="15"/>
      <c r="Q108" s="22"/>
      <c r="R108" s="22"/>
      <c r="S108" s="18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20"/>
    </row>
    <row r="109" spans="1:33" ht="15.75" customHeight="1" x14ac:dyDescent="0.2">
      <c r="A109" s="13"/>
      <c r="B109" s="13"/>
      <c r="C109" s="15"/>
      <c r="D109" s="15"/>
      <c r="E109" s="15"/>
      <c r="F109" s="14"/>
      <c r="G109" s="14"/>
      <c r="H109" s="15"/>
      <c r="I109" s="15"/>
      <c r="J109" s="15"/>
      <c r="K109" s="15"/>
      <c r="L109" s="15"/>
      <c r="M109" s="15"/>
      <c r="N109" s="15"/>
      <c r="O109" s="15"/>
      <c r="P109" s="15"/>
      <c r="Q109" s="22"/>
      <c r="R109" s="22"/>
      <c r="S109" s="18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20"/>
    </row>
    <row r="110" spans="1:33" ht="15.75" customHeight="1" x14ac:dyDescent="0.2">
      <c r="A110" s="13"/>
      <c r="B110" s="13"/>
      <c r="C110" s="15"/>
      <c r="D110" s="15"/>
      <c r="E110" s="15"/>
      <c r="F110" s="14"/>
      <c r="G110" s="14"/>
      <c r="H110" s="15"/>
      <c r="I110" s="15"/>
      <c r="J110" s="15"/>
      <c r="K110" s="15"/>
      <c r="L110" s="15"/>
      <c r="M110" s="15"/>
      <c r="N110" s="15"/>
      <c r="O110" s="15"/>
      <c r="P110" s="15"/>
      <c r="Q110" s="22"/>
      <c r="R110" s="22"/>
      <c r="S110" s="18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20"/>
    </row>
    <row r="111" spans="1:33" ht="15.75" customHeight="1" x14ac:dyDescent="0.2">
      <c r="A111" s="13"/>
      <c r="B111" s="13"/>
      <c r="C111" s="15"/>
      <c r="D111" s="15"/>
      <c r="E111" s="15"/>
      <c r="F111" s="14"/>
      <c r="G111" s="14"/>
      <c r="H111" s="15"/>
      <c r="I111" s="15"/>
      <c r="J111" s="15"/>
      <c r="K111" s="15"/>
      <c r="L111" s="15"/>
      <c r="M111" s="15"/>
      <c r="N111" s="15"/>
      <c r="O111" s="15"/>
      <c r="P111" s="15"/>
      <c r="Q111" s="22"/>
      <c r="R111" s="22"/>
      <c r="S111" s="18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20"/>
    </row>
    <row r="112" spans="1:33" ht="15.75" customHeight="1" x14ac:dyDescent="0.2">
      <c r="A112" s="13"/>
      <c r="B112" s="13"/>
      <c r="C112" s="15"/>
      <c r="D112" s="15"/>
      <c r="E112" s="15"/>
      <c r="F112" s="14"/>
      <c r="G112" s="14"/>
      <c r="H112" s="15"/>
      <c r="I112" s="15"/>
      <c r="J112" s="15"/>
      <c r="K112" s="15"/>
      <c r="L112" s="15"/>
      <c r="M112" s="15"/>
      <c r="N112" s="15"/>
      <c r="O112" s="15"/>
      <c r="P112" s="15"/>
      <c r="Q112" s="22"/>
      <c r="R112" s="22"/>
      <c r="S112" s="18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20"/>
    </row>
    <row r="113" spans="1:33" ht="15.75" customHeight="1" x14ac:dyDescent="0.2">
      <c r="A113" s="13"/>
      <c r="B113" s="13"/>
      <c r="C113" s="15"/>
      <c r="D113" s="15"/>
      <c r="E113" s="15"/>
      <c r="F113" s="14"/>
      <c r="G113" s="14"/>
      <c r="H113" s="15"/>
      <c r="I113" s="15"/>
      <c r="J113" s="15"/>
      <c r="K113" s="15"/>
      <c r="L113" s="15"/>
      <c r="M113" s="15"/>
      <c r="N113" s="15"/>
      <c r="O113" s="15"/>
      <c r="P113" s="15"/>
      <c r="Q113" s="22"/>
      <c r="R113" s="22"/>
      <c r="S113" s="18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20"/>
    </row>
    <row r="114" spans="1:33" ht="15.75" customHeight="1" x14ac:dyDescent="0.2">
      <c r="A114" s="13"/>
      <c r="B114" s="13"/>
      <c r="C114" s="22"/>
      <c r="D114" s="15"/>
      <c r="E114" s="15"/>
      <c r="F114" s="14"/>
      <c r="G114" s="14"/>
      <c r="H114" s="15"/>
      <c r="I114" s="15"/>
      <c r="J114" s="22"/>
      <c r="K114" s="22"/>
      <c r="L114" s="15"/>
      <c r="M114" s="15"/>
      <c r="N114" s="15"/>
      <c r="O114" s="15"/>
      <c r="P114" s="22"/>
      <c r="Q114" s="22"/>
      <c r="R114" s="22"/>
      <c r="S114" s="18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20"/>
    </row>
    <row r="115" spans="1:33" ht="15.75" customHeight="1" x14ac:dyDescent="0.2">
      <c r="A115" s="13"/>
      <c r="B115" s="13"/>
      <c r="C115" s="22"/>
      <c r="D115" s="15"/>
      <c r="E115" s="15"/>
      <c r="F115" s="14"/>
      <c r="G115" s="14"/>
      <c r="H115" s="15"/>
      <c r="I115" s="15"/>
      <c r="J115" s="22"/>
      <c r="K115" s="22"/>
      <c r="L115" s="15"/>
      <c r="M115" s="15"/>
      <c r="N115" s="15"/>
      <c r="O115" s="15"/>
      <c r="P115" s="22"/>
      <c r="Q115" s="22"/>
      <c r="R115" s="22"/>
      <c r="S115" s="18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20"/>
    </row>
    <row r="116" spans="1:33" ht="15.75" customHeight="1" x14ac:dyDescent="0.2">
      <c r="A116" s="13"/>
      <c r="B116" s="13"/>
      <c r="C116" s="22"/>
      <c r="D116" s="15"/>
      <c r="E116" s="15"/>
      <c r="F116" s="14"/>
      <c r="G116" s="14"/>
      <c r="H116" s="15"/>
      <c r="I116" s="15"/>
      <c r="J116" s="22"/>
      <c r="K116" s="22"/>
      <c r="L116" s="15"/>
      <c r="M116" s="15"/>
      <c r="N116" s="15"/>
      <c r="O116" s="15"/>
      <c r="P116" s="22"/>
      <c r="Q116" s="22"/>
      <c r="R116" s="22"/>
      <c r="S116" s="18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20"/>
    </row>
    <row r="117" spans="1:33" ht="15.75" customHeight="1" x14ac:dyDescent="0.2">
      <c r="A117" s="13"/>
      <c r="B117" s="13"/>
      <c r="C117" s="22"/>
      <c r="D117" s="15"/>
      <c r="E117" s="15"/>
      <c r="F117" s="14"/>
      <c r="G117" s="14"/>
      <c r="H117" s="15"/>
      <c r="I117" s="15"/>
      <c r="J117" s="22"/>
      <c r="K117" s="22"/>
      <c r="L117" s="15"/>
      <c r="M117" s="15"/>
      <c r="N117" s="15"/>
      <c r="O117" s="15"/>
      <c r="P117" s="22"/>
      <c r="Q117" s="22"/>
      <c r="R117" s="22"/>
      <c r="S117" s="18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20"/>
    </row>
    <row r="118" spans="1:33" ht="15.75" customHeight="1" x14ac:dyDescent="0.2">
      <c r="A118" s="13"/>
      <c r="B118" s="13"/>
      <c r="C118" s="22"/>
      <c r="D118" s="15"/>
      <c r="E118" s="15"/>
      <c r="F118" s="14"/>
      <c r="G118" s="14"/>
      <c r="H118" s="15"/>
      <c r="I118" s="15"/>
      <c r="J118" s="22"/>
      <c r="K118" s="22"/>
      <c r="L118" s="15"/>
      <c r="M118" s="15"/>
      <c r="N118" s="15"/>
      <c r="O118" s="15"/>
      <c r="P118" s="22"/>
      <c r="Q118" s="22"/>
      <c r="R118" s="22"/>
      <c r="S118" s="18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20"/>
    </row>
    <row r="119" spans="1:33" ht="15.75" customHeight="1" x14ac:dyDescent="0.2">
      <c r="A119" s="13"/>
      <c r="B119" s="13"/>
      <c r="C119" s="22"/>
      <c r="D119" s="15"/>
      <c r="E119" s="15"/>
      <c r="F119" s="14"/>
      <c r="G119" s="14"/>
      <c r="H119" s="15"/>
      <c r="I119" s="15"/>
      <c r="J119" s="22"/>
      <c r="K119" s="22"/>
      <c r="L119" s="15"/>
      <c r="M119" s="15"/>
      <c r="N119" s="15"/>
      <c r="O119" s="15"/>
      <c r="P119" s="22"/>
      <c r="Q119" s="22"/>
      <c r="R119" s="22"/>
      <c r="S119" s="18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20"/>
    </row>
    <row r="120" spans="1:33" ht="15.75" customHeight="1" x14ac:dyDescent="0.2">
      <c r="A120" s="13"/>
      <c r="B120" s="13"/>
      <c r="C120" s="22"/>
      <c r="D120" s="15"/>
      <c r="E120" s="15"/>
      <c r="F120" s="14"/>
      <c r="G120" s="14"/>
      <c r="H120" s="15"/>
      <c r="I120" s="15"/>
      <c r="J120" s="22"/>
      <c r="K120" s="22"/>
      <c r="L120" s="15"/>
      <c r="M120" s="15"/>
      <c r="N120" s="15"/>
      <c r="O120" s="15"/>
      <c r="P120" s="22"/>
      <c r="Q120" s="22"/>
      <c r="R120" s="22"/>
      <c r="S120" s="18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20"/>
    </row>
    <row r="121" spans="1:33" ht="15.75" customHeight="1" x14ac:dyDescent="0.2">
      <c r="A121" s="13"/>
      <c r="B121" s="13"/>
      <c r="C121" s="22"/>
      <c r="D121" s="15"/>
      <c r="E121" s="15"/>
      <c r="F121" s="14"/>
      <c r="G121" s="14"/>
      <c r="H121" s="15"/>
      <c r="I121" s="15"/>
      <c r="J121" s="22"/>
      <c r="K121" s="22"/>
      <c r="L121" s="15"/>
      <c r="M121" s="15"/>
      <c r="N121" s="15"/>
      <c r="O121" s="15"/>
      <c r="P121" s="22"/>
      <c r="Q121" s="22"/>
      <c r="R121" s="22"/>
      <c r="S121" s="18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20"/>
    </row>
    <row r="122" spans="1:33" ht="15.75" customHeight="1" x14ac:dyDescent="0.2">
      <c r="A122" s="13"/>
      <c r="B122" s="13"/>
      <c r="C122" s="22"/>
      <c r="D122" s="15"/>
      <c r="E122" s="15"/>
      <c r="F122" s="14"/>
      <c r="G122" s="14"/>
      <c r="H122" s="15"/>
      <c r="I122" s="15"/>
      <c r="J122" s="22"/>
      <c r="K122" s="22"/>
      <c r="L122" s="15"/>
      <c r="M122" s="15"/>
      <c r="N122" s="15"/>
      <c r="O122" s="15"/>
      <c r="P122" s="22"/>
      <c r="Q122" s="22"/>
      <c r="R122" s="22"/>
      <c r="S122" s="18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20"/>
    </row>
    <row r="123" spans="1:33" ht="15.75" customHeight="1" x14ac:dyDescent="0.2">
      <c r="A123" s="13"/>
      <c r="B123" s="13"/>
      <c r="C123" s="22"/>
      <c r="D123" s="15"/>
      <c r="E123" s="15"/>
      <c r="F123" s="14"/>
      <c r="G123" s="14"/>
      <c r="H123" s="15"/>
      <c r="I123" s="15"/>
      <c r="J123" s="22"/>
      <c r="K123" s="22"/>
      <c r="L123" s="15"/>
      <c r="M123" s="15"/>
      <c r="N123" s="15"/>
      <c r="O123" s="15"/>
      <c r="P123" s="22"/>
      <c r="Q123" s="22"/>
      <c r="R123" s="22"/>
      <c r="S123" s="18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20"/>
    </row>
    <row r="124" spans="1:33" ht="15.75" customHeight="1" x14ac:dyDescent="0.2">
      <c r="A124" s="13"/>
      <c r="B124" s="13"/>
      <c r="C124" s="22"/>
      <c r="D124" s="15"/>
      <c r="E124" s="15"/>
      <c r="F124" s="14"/>
      <c r="G124" s="14"/>
      <c r="H124" s="15"/>
      <c r="I124" s="15"/>
      <c r="J124" s="22"/>
      <c r="K124" s="22"/>
      <c r="L124" s="15"/>
      <c r="M124" s="15"/>
      <c r="N124" s="15"/>
      <c r="O124" s="15"/>
      <c r="P124" s="22"/>
      <c r="Q124" s="22"/>
      <c r="R124" s="22"/>
      <c r="S124" s="18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20"/>
    </row>
    <row r="125" spans="1:33" ht="15.75" customHeight="1" x14ac:dyDescent="0.2">
      <c r="A125" s="13"/>
      <c r="B125" s="13"/>
      <c r="C125" s="22"/>
      <c r="D125" s="15"/>
      <c r="E125" s="15"/>
      <c r="F125" s="14"/>
      <c r="G125" s="14"/>
      <c r="H125" s="15"/>
      <c r="I125" s="15"/>
      <c r="J125" s="22"/>
      <c r="K125" s="22"/>
      <c r="L125" s="15"/>
      <c r="M125" s="15"/>
      <c r="N125" s="15"/>
      <c r="O125" s="15"/>
      <c r="P125" s="22"/>
      <c r="Q125" s="22"/>
      <c r="R125" s="22"/>
      <c r="S125" s="18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20"/>
    </row>
    <row r="126" spans="1:33" ht="15.75" customHeight="1" x14ac:dyDescent="0.2">
      <c r="A126" s="13"/>
      <c r="B126" s="13"/>
      <c r="C126" s="22"/>
      <c r="D126" s="15"/>
      <c r="E126" s="15"/>
      <c r="F126" s="14"/>
      <c r="G126" s="14"/>
      <c r="H126" s="15"/>
      <c r="I126" s="15"/>
      <c r="J126" s="22"/>
      <c r="K126" s="22"/>
      <c r="L126" s="15"/>
      <c r="M126" s="15"/>
      <c r="N126" s="15"/>
      <c r="O126" s="15"/>
      <c r="P126" s="22"/>
      <c r="Q126" s="22"/>
      <c r="R126" s="22"/>
      <c r="S126" s="18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20"/>
    </row>
    <row r="127" spans="1:33" ht="15.75" customHeight="1" x14ac:dyDescent="0.2">
      <c r="A127" s="13"/>
      <c r="B127" s="13"/>
      <c r="C127" s="22"/>
      <c r="D127" s="15"/>
      <c r="E127" s="15"/>
      <c r="F127" s="14"/>
      <c r="G127" s="14"/>
      <c r="H127" s="15"/>
      <c r="I127" s="15"/>
      <c r="J127" s="22"/>
      <c r="K127" s="22"/>
      <c r="L127" s="15"/>
      <c r="M127" s="15"/>
      <c r="N127" s="15"/>
      <c r="O127" s="15"/>
      <c r="P127" s="22"/>
      <c r="Q127" s="22"/>
      <c r="R127" s="22"/>
      <c r="S127" s="18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20"/>
    </row>
    <row r="128" spans="1:33" ht="15.75" customHeight="1" x14ac:dyDescent="0.2">
      <c r="A128" s="13"/>
      <c r="B128" s="13"/>
      <c r="C128" s="22"/>
      <c r="D128" s="15"/>
      <c r="E128" s="15"/>
      <c r="F128" s="14"/>
      <c r="G128" s="14"/>
      <c r="H128" s="15"/>
      <c r="I128" s="15"/>
      <c r="J128" s="22"/>
      <c r="K128" s="22"/>
      <c r="L128" s="15"/>
      <c r="M128" s="15"/>
      <c r="N128" s="15"/>
      <c r="O128" s="15"/>
      <c r="P128" s="22"/>
      <c r="Q128" s="22"/>
      <c r="R128" s="22"/>
      <c r="S128" s="18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20"/>
    </row>
    <row r="129" spans="1:33" ht="15.75" customHeight="1" x14ac:dyDescent="0.2">
      <c r="A129" s="13"/>
      <c r="B129" s="13"/>
      <c r="C129" s="22"/>
      <c r="D129" s="15"/>
      <c r="E129" s="15"/>
      <c r="F129" s="14"/>
      <c r="G129" s="14"/>
      <c r="H129" s="15"/>
      <c r="I129" s="15"/>
      <c r="J129" s="22"/>
      <c r="K129" s="22"/>
      <c r="L129" s="15"/>
      <c r="M129" s="15"/>
      <c r="N129" s="15"/>
      <c r="O129" s="15"/>
      <c r="P129" s="22"/>
      <c r="Q129" s="22"/>
      <c r="R129" s="22"/>
      <c r="S129" s="18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20"/>
    </row>
    <row r="130" spans="1:33" ht="15.75" customHeight="1" x14ac:dyDescent="0.2">
      <c r="A130" s="13"/>
      <c r="B130" s="13"/>
      <c r="C130" s="22"/>
      <c r="D130" s="15"/>
      <c r="E130" s="15"/>
      <c r="F130" s="14"/>
      <c r="G130" s="14"/>
      <c r="H130" s="15"/>
      <c r="I130" s="15"/>
      <c r="J130" s="22"/>
      <c r="K130" s="22"/>
      <c r="L130" s="15"/>
      <c r="M130" s="15"/>
      <c r="N130" s="15"/>
      <c r="O130" s="15"/>
      <c r="P130" s="22"/>
      <c r="Q130" s="22"/>
      <c r="R130" s="22"/>
      <c r="S130" s="18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20"/>
    </row>
    <row r="131" spans="1:33" ht="15.75" customHeight="1" x14ac:dyDescent="0.2">
      <c r="A131" s="13"/>
      <c r="B131" s="13"/>
      <c r="C131" s="22"/>
      <c r="D131" s="15"/>
      <c r="E131" s="15"/>
      <c r="F131" s="14"/>
      <c r="G131" s="14"/>
      <c r="H131" s="15"/>
      <c r="I131" s="15"/>
      <c r="J131" s="22"/>
      <c r="K131" s="22"/>
      <c r="L131" s="15"/>
      <c r="M131" s="15"/>
      <c r="N131" s="15"/>
      <c r="O131" s="15"/>
      <c r="P131" s="22"/>
      <c r="Q131" s="22"/>
      <c r="R131" s="22"/>
      <c r="S131" s="18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20"/>
    </row>
    <row r="132" spans="1:33" ht="15.75" customHeight="1" x14ac:dyDescent="0.2">
      <c r="A132" s="13"/>
      <c r="B132" s="13"/>
      <c r="C132" s="22"/>
      <c r="D132" s="15"/>
      <c r="E132" s="15"/>
      <c r="F132" s="14"/>
      <c r="G132" s="14"/>
      <c r="H132" s="15"/>
      <c r="I132" s="15"/>
      <c r="J132" s="22"/>
      <c r="K132" s="22"/>
      <c r="L132" s="15"/>
      <c r="M132" s="15"/>
      <c r="N132" s="15"/>
      <c r="O132" s="15"/>
      <c r="P132" s="22"/>
      <c r="Q132" s="22"/>
      <c r="R132" s="22"/>
      <c r="S132" s="18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20"/>
    </row>
    <row r="133" spans="1:33" ht="15.75" customHeight="1" x14ac:dyDescent="0.2">
      <c r="A133" s="13"/>
      <c r="B133" s="13"/>
      <c r="C133" s="22"/>
      <c r="D133" s="15"/>
      <c r="E133" s="15"/>
      <c r="F133" s="14"/>
      <c r="G133" s="14"/>
      <c r="H133" s="15"/>
      <c r="I133" s="15"/>
      <c r="J133" s="22"/>
      <c r="K133" s="22"/>
      <c r="L133" s="15"/>
      <c r="M133" s="15"/>
      <c r="N133" s="15"/>
      <c r="O133" s="15"/>
      <c r="P133" s="22"/>
      <c r="Q133" s="22"/>
      <c r="R133" s="22"/>
      <c r="S133" s="18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20"/>
    </row>
    <row r="134" spans="1:33" ht="15.75" customHeight="1" x14ac:dyDescent="0.2">
      <c r="A134" s="13"/>
      <c r="B134" s="13"/>
      <c r="C134" s="22"/>
      <c r="D134" s="15"/>
      <c r="E134" s="15"/>
      <c r="F134" s="14"/>
      <c r="G134" s="14"/>
      <c r="H134" s="15"/>
      <c r="I134" s="15"/>
      <c r="J134" s="22"/>
      <c r="K134" s="22"/>
      <c r="L134" s="15"/>
      <c r="M134" s="15"/>
      <c r="N134" s="15"/>
      <c r="O134" s="15"/>
      <c r="P134" s="22"/>
      <c r="Q134" s="22"/>
      <c r="R134" s="22"/>
      <c r="S134" s="18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20"/>
    </row>
    <row r="135" spans="1:33" ht="15.75" customHeight="1" x14ac:dyDescent="0.2">
      <c r="A135" s="13"/>
      <c r="B135" s="13"/>
      <c r="C135" s="22"/>
      <c r="D135" s="15"/>
      <c r="E135" s="15"/>
      <c r="F135" s="14"/>
      <c r="G135" s="14"/>
      <c r="H135" s="15"/>
      <c r="I135" s="15"/>
      <c r="J135" s="22"/>
      <c r="K135" s="22"/>
      <c r="L135" s="15"/>
      <c r="M135" s="15"/>
      <c r="N135" s="15"/>
      <c r="O135" s="15"/>
      <c r="P135" s="22"/>
      <c r="Q135" s="22"/>
      <c r="R135" s="22"/>
      <c r="S135" s="18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20"/>
    </row>
    <row r="136" spans="1:33" ht="15.75" customHeight="1" x14ac:dyDescent="0.2">
      <c r="A136" s="13"/>
      <c r="B136" s="13"/>
      <c r="C136" s="22"/>
      <c r="D136" s="15"/>
      <c r="E136" s="15"/>
      <c r="F136" s="14"/>
      <c r="G136" s="14"/>
      <c r="H136" s="15"/>
      <c r="I136" s="15"/>
      <c r="J136" s="22"/>
      <c r="K136" s="22"/>
      <c r="L136" s="15"/>
      <c r="M136" s="15"/>
      <c r="N136" s="15"/>
      <c r="O136" s="15"/>
      <c r="P136" s="22"/>
      <c r="Q136" s="22"/>
      <c r="R136" s="22"/>
      <c r="S136" s="18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20"/>
    </row>
    <row r="137" spans="1:33" ht="15.75" customHeight="1" x14ac:dyDescent="0.2">
      <c r="A137" s="13"/>
      <c r="B137" s="13"/>
      <c r="C137" s="22"/>
      <c r="D137" s="15"/>
      <c r="E137" s="15"/>
      <c r="F137" s="14"/>
      <c r="G137" s="14"/>
      <c r="H137" s="15"/>
      <c r="I137" s="15"/>
      <c r="J137" s="22"/>
      <c r="K137" s="22"/>
      <c r="L137" s="15"/>
      <c r="M137" s="15"/>
      <c r="N137" s="15"/>
      <c r="O137" s="15"/>
      <c r="P137" s="22"/>
      <c r="Q137" s="22"/>
      <c r="R137" s="22"/>
      <c r="S137" s="18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20"/>
    </row>
    <row r="138" spans="1:33" ht="15.75" customHeight="1" x14ac:dyDescent="0.2">
      <c r="A138" s="13"/>
      <c r="B138" s="13"/>
      <c r="C138" s="22"/>
      <c r="D138" s="15"/>
      <c r="E138" s="15"/>
      <c r="F138" s="14"/>
      <c r="G138" s="14"/>
      <c r="H138" s="15"/>
      <c r="I138" s="15"/>
      <c r="J138" s="22"/>
      <c r="K138" s="22"/>
      <c r="L138" s="15"/>
      <c r="M138" s="15"/>
      <c r="N138" s="15"/>
      <c r="O138" s="15"/>
      <c r="P138" s="22"/>
      <c r="Q138" s="22"/>
      <c r="R138" s="22"/>
      <c r="S138" s="18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20"/>
    </row>
    <row r="139" spans="1:33" ht="15.75" customHeight="1" x14ac:dyDescent="0.2">
      <c r="A139" s="13"/>
      <c r="B139" s="13"/>
      <c r="C139" s="22"/>
      <c r="D139" s="15"/>
      <c r="E139" s="15"/>
      <c r="F139" s="14"/>
      <c r="G139" s="14"/>
      <c r="H139" s="15"/>
      <c r="I139" s="15"/>
      <c r="J139" s="22"/>
      <c r="K139" s="22"/>
      <c r="L139" s="15"/>
      <c r="M139" s="15"/>
      <c r="N139" s="15"/>
      <c r="O139" s="15"/>
      <c r="P139" s="22"/>
      <c r="Q139" s="22"/>
      <c r="R139" s="22"/>
      <c r="S139" s="18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20"/>
    </row>
    <row r="140" spans="1:33" ht="15.75" customHeight="1" x14ac:dyDescent="0.2">
      <c r="A140" s="13"/>
      <c r="B140" s="13"/>
      <c r="C140" s="22"/>
      <c r="D140" s="15"/>
      <c r="E140" s="15"/>
      <c r="F140" s="14"/>
      <c r="G140" s="14"/>
      <c r="H140" s="15"/>
      <c r="I140" s="15"/>
      <c r="J140" s="22"/>
      <c r="K140" s="22"/>
      <c r="L140" s="15"/>
      <c r="M140" s="15"/>
      <c r="N140" s="15"/>
      <c r="O140" s="15"/>
      <c r="P140" s="22"/>
      <c r="Q140" s="22"/>
      <c r="R140" s="22"/>
      <c r="S140" s="18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20"/>
    </row>
    <row r="141" spans="1:33" ht="15.75" customHeight="1" x14ac:dyDescent="0.2">
      <c r="A141" s="13"/>
      <c r="B141" s="13"/>
      <c r="C141" s="22"/>
      <c r="D141" s="15"/>
      <c r="E141" s="15"/>
      <c r="F141" s="14"/>
      <c r="G141" s="14"/>
      <c r="H141" s="15"/>
      <c r="I141" s="15"/>
      <c r="J141" s="22"/>
      <c r="K141" s="22"/>
      <c r="L141" s="15"/>
      <c r="M141" s="15"/>
      <c r="N141" s="15"/>
      <c r="O141" s="15"/>
      <c r="P141" s="22"/>
      <c r="Q141" s="22"/>
      <c r="R141" s="22"/>
      <c r="S141" s="18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20"/>
    </row>
    <row r="142" spans="1:33" ht="15.75" customHeight="1" x14ac:dyDescent="0.2">
      <c r="A142" s="13"/>
      <c r="B142" s="13"/>
      <c r="C142" s="22"/>
      <c r="D142" s="15"/>
      <c r="E142" s="15"/>
      <c r="F142" s="14"/>
      <c r="G142" s="14"/>
      <c r="H142" s="15"/>
      <c r="I142" s="15"/>
      <c r="J142" s="22"/>
      <c r="K142" s="22"/>
      <c r="L142" s="15"/>
      <c r="M142" s="15"/>
      <c r="N142" s="15"/>
      <c r="O142" s="15"/>
      <c r="P142" s="22"/>
      <c r="Q142" s="22"/>
      <c r="R142" s="22"/>
      <c r="S142" s="18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20"/>
    </row>
    <row r="143" spans="1:33" ht="15.75" customHeight="1" x14ac:dyDescent="0.2">
      <c r="A143" s="13"/>
      <c r="B143" s="13"/>
      <c r="C143" s="22"/>
      <c r="D143" s="15"/>
      <c r="E143" s="15"/>
      <c r="F143" s="14"/>
      <c r="G143" s="14"/>
      <c r="H143" s="15"/>
      <c r="I143" s="15"/>
      <c r="J143" s="22"/>
      <c r="K143" s="22"/>
      <c r="L143" s="15"/>
      <c r="M143" s="15"/>
      <c r="N143" s="15"/>
      <c r="O143" s="15"/>
      <c r="P143" s="22"/>
      <c r="Q143" s="22"/>
      <c r="R143" s="22"/>
      <c r="S143" s="18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20"/>
    </row>
    <row r="144" spans="1:33" ht="15.75" customHeight="1" x14ac:dyDescent="0.2">
      <c r="A144" s="13"/>
      <c r="B144" s="13"/>
      <c r="C144" s="22"/>
      <c r="D144" s="15"/>
      <c r="E144" s="15"/>
      <c r="F144" s="14"/>
      <c r="G144" s="14"/>
      <c r="H144" s="15"/>
      <c r="I144" s="15"/>
      <c r="J144" s="22"/>
      <c r="K144" s="22"/>
      <c r="L144" s="15"/>
      <c r="M144" s="15"/>
      <c r="N144" s="15"/>
      <c r="O144" s="15"/>
      <c r="P144" s="22"/>
      <c r="Q144" s="22"/>
      <c r="R144" s="22"/>
      <c r="S144" s="18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20"/>
    </row>
    <row r="145" spans="1:33" ht="15.75" customHeight="1" x14ac:dyDescent="0.2">
      <c r="A145" s="13"/>
      <c r="B145" s="13"/>
      <c r="C145" s="22"/>
      <c r="D145" s="15"/>
      <c r="E145" s="15"/>
      <c r="F145" s="14"/>
      <c r="G145" s="14"/>
      <c r="H145" s="15"/>
      <c r="I145" s="15"/>
      <c r="J145" s="22"/>
      <c r="K145" s="22"/>
      <c r="L145" s="15"/>
      <c r="M145" s="15"/>
      <c r="N145" s="15"/>
      <c r="O145" s="15"/>
      <c r="P145" s="22"/>
      <c r="Q145" s="22"/>
      <c r="R145" s="22"/>
      <c r="S145" s="18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20"/>
    </row>
    <row r="146" spans="1:33" ht="15.75" customHeight="1" x14ac:dyDescent="0.2">
      <c r="A146" s="13"/>
      <c r="B146" s="13"/>
      <c r="C146" s="22"/>
      <c r="D146" s="15"/>
      <c r="E146" s="15"/>
      <c r="F146" s="14"/>
      <c r="G146" s="14"/>
      <c r="H146" s="15"/>
      <c r="I146" s="15"/>
      <c r="J146" s="22"/>
      <c r="K146" s="22"/>
      <c r="L146" s="15"/>
      <c r="M146" s="15"/>
      <c r="N146" s="15"/>
      <c r="O146" s="15"/>
      <c r="P146" s="22"/>
      <c r="Q146" s="22"/>
      <c r="R146" s="22"/>
      <c r="S146" s="18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20"/>
    </row>
    <row r="147" spans="1:33" ht="15.75" customHeight="1" x14ac:dyDescent="0.2">
      <c r="A147" s="13"/>
      <c r="B147" s="13"/>
      <c r="C147" s="22"/>
      <c r="D147" s="15"/>
      <c r="E147" s="15"/>
      <c r="F147" s="14"/>
      <c r="G147" s="14"/>
      <c r="H147" s="15"/>
      <c r="I147" s="15"/>
      <c r="J147" s="22"/>
      <c r="K147" s="22"/>
      <c r="L147" s="15"/>
      <c r="M147" s="15"/>
      <c r="N147" s="15"/>
      <c r="O147" s="15"/>
      <c r="P147" s="22"/>
      <c r="Q147" s="22"/>
      <c r="R147" s="22"/>
      <c r="S147" s="18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20"/>
    </row>
    <row r="148" spans="1:33" ht="15.75" customHeight="1" x14ac:dyDescent="0.2">
      <c r="A148" s="13"/>
      <c r="B148" s="13"/>
      <c r="C148" s="22"/>
      <c r="D148" s="15"/>
      <c r="E148" s="15"/>
      <c r="F148" s="14"/>
      <c r="G148" s="14"/>
      <c r="H148" s="15"/>
      <c r="I148" s="15"/>
      <c r="J148" s="22"/>
      <c r="K148" s="22"/>
      <c r="L148" s="15"/>
      <c r="M148" s="15"/>
      <c r="N148" s="15"/>
      <c r="O148" s="15"/>
      <c r="P148" s="22"/>
      <c r="Q148" s="22"/>
      <c r="R148" s="22"/>
      <c r="S148" s="18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20"/>
    </row>
    <row r="149" spans="1:33" ht="15.75" customHeight="1" x14ac:dyDescent="0.2">
      <c r="A149" s="13"/>
      <c r="B149" s="13"/>
      <c r="C149" s="22"/>
      <c r="D149" s="15"/>
      <c r="E149" s="15"/>
      <c r="F149" s="14"/>
      <c r="G149" s="14"/>
      <c r="H149" s="15"/>
      <c r="I149" s="15"/>
      <c r="J149" s="22"/>
      <c r="K149" s="22"/>
      <c r="L149" s="15"/>
      <c r="M149" s="15"/>
      <c r="N149" s="15"/>
      <c r="O149" s="15"/>
      <c r="P149" s="22"/>
      <c r="Q149" s="22"/>
      <c r="R149" s="22"/>
      <c r="S149" s="18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20"/>
    </row>
    <row r="150" spans="1:33" ht="15.75" customHeight="1" x14ac:dyDescent="0.2">
      <c r="A150" s="13"/>
      <c r="B150" s="13"/>
      <c r="C150" s="22"/>
      <c r="D150" s="15"/>
      <c r="E150" s="15"/>
      <c r="F150" s="14"/>
      <c r="G150" s="14"/>
      <c r="H150" s="15"/>
      <c r="I150" s="15"/>
      <c r="J150" s="22"/>
      <c r="K150" s="22"/>
      <c r="L150" s="15"/>
      <c r="M150" s="15"/>
      <c r="N150" s="15"/>
      <c r="O150" s="15"/>
      <c r="P150" s="22"/>
      <c r="Q150" s="22"/>
      <c r="R150" s="22"/>
      <c r="S150" s="18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20"/>
    </row>
    <row r="151" spans="1:33" ht="15.75" customHeight="1" x14ac:dyDescent="0.2">
      <c r="A151" s="13"/>
      <c r="B151" s="13"/>
      <c r="C151" s="22"/>
      <c r="D151" s="15"/>
      <c r="E151" s="15"/>
      <c r="F151" s="14"/>
      <c r="G151" s="14"/>
      <c r="H151" s="15"/>
      <c r="I151" s="15"/>
      <c r="J151" s="22"/>
      <c r="K151" s="22"/>
      <c r="L151" s="15"/>
      <c r="M151" s="15"/>
      <c r="N151" s="15"/>
      <c r="O151" s="15"/>
      <c r="P151" s="22"/>
      <c r="Q151" s="22"/>
      <c r="R151" s="22"/>
      <c r="S151" s="18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20"/>
    </row>
    <row r="152" spans="1:33" ht="15.75" customHeight="1" x14ac:dyDescent="0.2">
      <c r="A152" s="13"/>
      <c r="B152" s="13"/>
      <c r="C152" s="22"/>
      <c r="D152" s="15"/>
      <c r="E152" s="15"/>
      <c r="F152" s="14"/>
      <c r="G152" s="14"/>
      <c r="H152" s="15"/>
      <c r="I152" s="15"/>
      <c r="J152" s="22"/>
      <c r="K152" s="22"/>
      <c r="L152" s="15"/>
      <c r="M152" s="15"/>
      <c r="N152" s="15"/>
      <c r="O152" s="15"/>
      <c r="P152" s="22"/>
      <c r="Q152" s="22"/>
      <c r="R152" s="22"/>
      <c r="S152" s="18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20"/>
    </row>
    <row r="153" spans="1:33" ht="15.75" customHeight="1" x14ac:dyDescent="0.2">
      <c r="A153" s="13"/>
      <c r="B153" s="13"/>
      <c r="C153" s="22"/>
      <c r="D153" s="15"/>
      <c r="E153" s="15"/>
      <c r="F153" s="14"/>
      <c r="G153" s="14"/>
      <c r="H153" s="15"/>
      <c r="I153" s="15"/>
      <c r="J153" s="22"/>
      <c r="K153" s="22"/>
      <c r="L153" s="15"/>
      <c r="M153" s="15"/>
      <c r="N153" s="15"/>
      <c r="O153" s="15"/>
      <c r="P153" s="22"/>
      <c r="Q153" s="22"/>
      <c r="R153" s="22"/>
      <c r="S153" s="18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20"/>
    </row>
    <row r="154" spans="1:33" ht="15.75" customHeight="1" x14ac:dyDescent="0.2">
      <c r="A154" s="13"/>
      <c r="B154" s="13"/>
      <c r="C154" s="22"/>
      <c r="D154" s="15"/>
      <c r="E154" s="15"/>
      <c r="F154" s="14"/>
      <c r="G154" s="14"/>
      <c r="H154" s="15"/>
      <c r="I154" s="15"/>
      <c r="J154" s="22"/>
      <c r="K154" s="22"/>
      <c r="L154" s="15"/>
      <c r="M154" s="15"/>
      <c r="N154" s="15"/>
      <c r="O154" s="15"/>
      <c r="P154" s="22"/>
      <c r="Q154" s="22"/>
      <c r="R154" s="22"/>
      <c r="S154" s="18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20"/>
    </row>
    <row r="155" spans="1:33" ht="15.75" customHeight="1" x14ac:dyDescent="0.2">
      <c r="A155" s="13"/>
      <c r="B155" s="13"/>
      <c r="C155" s="22"/>
      <c r="D155" s="15"/>
      <c r="E155" s="15"/>
      <c r="F155" s="14"/>
      <c r="G155" s="14"/>
      <c r="H155" s="15"/>
      <c r="I155" s="15"/>
      <c r="J155" s="22"/>
      <c r="K155" s="22"/>
      <c r="L155" s="15"/>
      <c r="M155" s="15"/>
      <c r="N155" s="15"/>
      <c r="O155" s="15"/>
      <c r="P155" s="22"/>
      <c r="Q155" s="22"/>
      <c r="R155" s="22"/>
      <c r="S155" s="18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20"/>
    </row>
    <row r="156" spans="1:33" ht="15.75" customHeight="1" x14ac:dyDescent="0.2">
      <c r="A156" s="13"/>
      <c r="B156" s="13"/>
      <c r="C156" s="22"/>
      <c r="D156" s="15"/>
      <c r="E156" s="15"/>
      <c r="F156" s="14"/>
      <c r="G156" s="14"/>
      <c r="H156" s="15"/>
      <c r="I156" s="15"/>
      <c r="J156" s="22"/>
      <c r="K156" s="22"/>
      <c r="L156" s="15"/>
      <c r="M156" s="15"/>
      <c r="N156" s="15"/>
      <c r="O156" s="15"/>
      <c r="P156" s="22"/>
      <c r="Q156" s="22"/>
      <c r="R156" s="22"/>
      <c r="S156" s="18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20"/>
    </row>
    <row r="157" spans="1:33" ht="15.75" customHeight="1" x14ac:dyDescent="0.2">
      <c r="A157" s="13"/>
      <c r="B157" s="13"/>
      <c r="C157" s="22"/>
      <c r="D157" s="15"/>
      <c r="E157" s="15"/>
      <c r="F157" s="14"/>
      <c r="G157" s="14"/>
      <c r="H157" s="15"/>
      <c r="I157" s="15"/>
      <c r="J157" s="22"/>
      <c r="K157" s="22"/>
      <c r="L157" s="15"/>
      <c r="M157" s="15"/>
      <c r="N157" s="15"/>
      <c r="O157" s="15"/>
      <c r="P157" s="22"/>
      <c r="Q157" s="22"/>
      <c r="R157" s="22"/>
      <c r="S157" s="18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20"/>
    </row>
    <row r="158" spans="1:33" ht="15.75" customHeight="1" x14ac:dyDescent="0.2">
      <c r="A158" s="13"/>
      <c r="B158" s="13"/>
      <c r="C158" s="22"/>
      <c r="D158" s="15"/>
      <c r="E158" s="15"/>
      <c r="F158" s="14"/>
      <c r="G158" s="14"/>
      <c r="H158" s="15"/>
      <c r="I158" s="15"/>
      <c r="J158" s="22"/>
      <c r="K158" s="22"/>
      <c r="L158" s="15"/>
      <c r="M158" s="15"/>
      <c r="N158" s="15"/>
      <c r="O158" s="15"/>
      <c r="P158" s="22"/>
      <c r="Q158" s="22"/>
      <c r="R158" s="22"/>
      <c r="S158" s="18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20"/>
    </row>
    <row r="159" spans="1:33" ht="15.75" customHeight="1" x14ac:dyDescent="0.2">
      <c r="A159" s="13"/>
      <c r="B159" s="13"/>
      <c r="C159" s="22"/>
      <c r="D159" s="15"/>
      <c r="E159" s="15"/>
      <c r="F159" s="14"/>
      <c r="G159" s="14"/>
      <c r="H159" s="15"/>
      <c r="I159" s="15"/>
      <c r="J159" s="22"/>
      <c r="K159" s="22"/>
      <c r="L159" s="15"/>
      <c r="M159" s="15"/>
      <c r="N159" s="15"/>
      <c r="O159" s="15"/>
      <c r="P159" s="22"/>
      <c r="Q159" s="22"/>
      <c r="R159" s="22"/>
      <c r="S159" s="18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20"/>
    </row>
    <row r="160" spans="1:33" ht="15.75" customHeight="1" x14ac:dyDescent="0.2">
      <c r="A160" s="13"/>
      <c r="B160" s="13"/>
      <c r="C160" s="22"/>
      <c r="D160" s="15"/>
      <c r="E160" s="15"/>
      <c r="F160" s="14"/>
      <c r="G160" s="14"/>
      <c r="H160" s="15"/>
      <c r="I160" s="15"/>
      <c r="J160" s="22"/>
      <c r="K160" s="22"/>
      <c r="L160" s="15"/>
      <c r="M160" s="15"/>
      <c r="N160" s="15"/>
      <c r="O160" s="15"/>
      <c r="P160" s="22"/>
      <c r="Q160" s="22"/>
      <c r="R160" s="22"/>
      <c r="S160" s="18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20"/>
    </row>
    <row r="161" spans="1:33" ht="15.75" customHeight="1" x14ac:dyDescent="0.2">
      <c r="A161" s="13"/>
      <c r="B161" s="13"/>
      <c r="C161" s="22"/>
      <c r="D161" s="15"/>
      <c r="E161" s="15"/>
      <c r="F161" s="14"/>
      <c r="G161" s="14"/>
      <c r="H161" s="15"/>
      <c r="I161" s="15"/>
      <c r="J161" s="22"/>
      <c r="K161" s="22"/>
      <c r="L161" s="15"/>
      <c r="M161" s="15"/>
      <c r="N161" s="15"/>
      <c r="O161" s="15"/>
      <c r="P161" s="22"/>
      <c r="Q161" s="22"/>
      <c r="R161" s="22"/>
      <c r="S161" s="18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20"/>
    </row>
    <row r="162" spans="1:33" ht="15.75" customHeight="1" x14ac:dyDescent="0.2">
      <c r="A162" s="13"/>
      <c r="B162" s="13"/>
      <c r="C162" s="22"/>
      <c r="D162" s="15"/>
      <c r="E162" s="15"/>
      <c r="F162" s="14"/>
      <c r="G162" s="14"/>
      <c r="H162" s="15"/>
      <c r="I162" s="15"/>
      <c r="J162" s="22"/>
      <c r="K162" s="22"/>
      <c r="L162" s="15"/>
      <c r="M162" s="15"/>
      <c r="N162" s="15"/>
      <c r="O162" s="15"/>
      <c r="P162" s="22"/>
      <c r="Q162" s="22"/>
      <c r="R162" s="22"/>
      <c r="S162" s="18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20"/>
    </row>
    <row r="163" spans="1:33" ht="15.75" customHeight="1" x14ac:dyDescent="0.2">
      <c r="A163" s="13"/>
      <c r="B163" s="13"/>
      <c r="C163" s="22"/>
      <c r="D163" s="15"/>
      <c r="E163" s="15"/>
      <c r="F163" s="14"/>
      <c r="G163" s="14"/>
      <c r="H163" s="15"/>
      <c r="I163" s="15"/>
      <c r="J163" s="22"/>
      <c r="K163" s="22"/>
      <c r="L163" s="15"/>
      <c r="M163" s="15"/>
      <c r="N163" s="15"/>
      <c r="O163" s="15"/>
      <c r="P163" s="22"/>
      <c r="Q163" s="22"/>
      <c r="R163" s="22"/>
      <c r="S163" s="18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20"/>
    </row>
    <row r="164" spans="1:33" ht="15.75" customHeight="1" x14ac:dyDescent="0.2">
      <c r="A164" s="13"/>
      <c r="B164" s="13"/>
      <c r="C164" s="22"/>
      <c r="D164" s="15"/>
      <c r="E164" s="15"/>
      <c r="F164" s="14"/>
      <c r="G164" s="14"/>
      <c r="H164" s="15"/>
      <c r="I164" s="15"/>
      <c r="J164" s="22"/>
      <c r="K164" s="22"/>
      <c r="L164" s="15"/>
      <c r="M164" s="15"/>
      <c r="N164" s="15"/>
      <c r="O164" s="15"/>
      <c r="P164" s="22"/>
      <c r="Q164" s="22"/>
      <c r="R164" s="22"/>
      <c r="S164" s="18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20"/>
    </row>
    <row r="165" spans="1:33" ht="15.75" customHeight="1" x14ac:dyDescent="0.2">
      <c r="A165" s="13"/>
      <c r="B165" s="13"/>
      <c r="C165" s="22"/>
      <c r="D165" s="15"/>
      <c r="E165" s="15"/>
      <c r="F165" s="14"/>
      <c r="G165" s="14"/>
      <c r="H165" s="15"/>
      <c r="I165" s="15"/>
      <c r="J165" s="22"/>
      <c r="K165" s="22"/>
      <c r="L165" s="15"/>
      <c r="M165" s="15"/>
      <c r="N165" s="15"/>
      <c r="O165" s="15"/>
      <c r="P165" s="22"/>
      <c r="Q165" s="22"/>
      <c r="R165" s="22"/>
      <c r="S165" s="18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20"/>
    </row>
    <row r="166" spans="1:33" ht="15.75" customHeight="1" x14ac:dyDescent="0.2">
      <c r="A166" s="13"/>
      <c r="B166" s="13"/>
      <c r="C166" s="22"/>
      <c r="D166" s="15"/>
      <c r="E166" s="15"/>
      <c r="F166" s="14"/>
      <c r="G166" s="14"/>
      <c r="H166" s="15"/>
      <c r="I166" s="15"/>
      <c r="J166" s="22"/>
      <c r="K166" s="22"/>
      <c r="L166" s="15"/>
      <c r="M166" s="15"/>
      <c r="N166" s="15"/>
      <c r="O166" s="15"/>
      <c r="P166" s="22"/>
      <c r="Q166" s="22"/>
      <c r="R166" s="22"/>
      <c r="S166" s="18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20"/>
    </row>
    <row r="167" spans="1:33" ht="15.75" customHeight="1" x14ac:dyDescent="0.2">
      <c r="A167" s="13"/>
      <c r="B167" s="13"/>
      <c r="C167" s="22"/>
      <c r="D167" s="15"/>
      <c r="E167" s="15"/>
      <c r="F167" s="14"/>
      <c r="G167" s="14"/>
      <c r="H167" s="15"/>
      <c r="I167" s="15"/>
      <c r="J167" s="22"/>
      <c r="K167" s="22"/>
      <c r="L167" s="15"/>
      <c r="M167" s="15"/>
      <c r="N167" s="15"/>
      <c r="O167" s="15"/>
      <c r="P167" s="22"/>
      <c r="Q167" s="22"/>
      <c r="R167" s="22"/>
      <c r="S167" s="18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20"/>
    </row>
    <row r="168" spans="1:33" ht="15.75" customHeight="1" x14ac:dyDescent="0.2">
      <c r="A168" s="13"/>
      <c r="B168" s="13"/>
      <c r="C168" s="22"/>
      <c r="D168" s="15"/>
      <c r="E168" s="15"/>
      <c r="F168" s="14"/>
      <c r="G168" s="14"/>
      <c r="H168" s="15"/>
      <c r="I168" s="15"/>
      <c r="J168" s="22"/>
      <c r="K168" s="22"/>
      <c r="L168" s="15"/>
      <c r="M168" s="15"/>
      <c r="N168" s="15"/>
      <c r="O168" s="15"/>
      <c r="P168" s="22"/>
      <c r="Q168" s="22"/>
      <c r="R168" s="22"/>
      <c r="S168" s="18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20"/>
    </row>
    <row r="169" spans="1:33" ht="15.75" customHeight="1" x14ac:dyDescent="0.2">
      <c r="A169" s="13"/>
      <c r="B169" s="13"/>
      <c r="C169" s="22"/>
      <c r="D169" s="15"/>
      <c r="E169" s="15"/>
      <c r="F169" s="14"/>
      <c r="G169" s="14"/>
      <c r="H169" s="15"/>
      <c r="I169" s="15"/>
      <c r="J169" s="22"/>
      <c r="K169" s="22"/>
      <c r="L169" s="15"/>
      <c r="M169" s="15"/>
      <c r="N169" s="15"/>
      <c r="O169" s="15"/>
      <c r="P169" s="22"/>
      <c r="Q169" s="22"/>
      <c r="R169" s="22"/>
      <c r="S169" s="18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20"/>
    </row>
    <row r="170" spans="1:33" ht="15.75" customHeight="1" x14ac:dyDescent="0.2">
      <c r="A170" s="13"/>
      <c r="B170" s="13"/>
      <c r="C170" s="22"/>
      <c r="D170" s="15"/>
      <c r="E170" s="15"/>
      <c r="F170" s="14"/>
      <c r="G170" s="14"/>
      <c r="H170" s="15"/>
      <c r="I170" s="15"/>
      <c r="J170" s="22"/>
      <c r="K170" s="22"/>
      <c r="L170" s="15"/>
      <c r="M170" s="15"/>
      <c r="N170" s="15"/>
      <c r="O170" s="15"/>
      <c r="P170" s="22"/>
      <c r="Q170" s="22"/>
      <c r="R170" s="22"/>
      <c r="S170" s="18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20"/>
    </row>
    <row r="171" spans="1:33" ht="15.75" customHeight="1" x14ac:dyDescent="0.2">
      <c r="A171" s="13"/>
      <c r="B171" s="13"/>
      <c r="C171" s="22"/>
      <c r="D171" s="15"/>
      <c r="E171" s="15"/>
      <c r="F171" s="14"/>
      <c r="G171" s="14"/>
      <c r="H171" s="15"/>
      <c r="I171" s="15"/>
      <c r="J171" s="22"/>
      <c r="K171" s="22"/>
      <c r="L171" s="15"/>
      <c r="M171" s="15"/>
      <c r="N171" s="15"/>
      <c r="O171" s="15"/>
      <c r="P171" s="22"/>
      <c r="Q171" s="22"/>
      <c r="R171" s="22"/>
      <c r="S171" s="18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20"/>
    </row>
    <row r="172" spans="1:33" ht="15.75" customHeight="1" x14ac:dyDescent="0.2">
      <c r="A172" s="13"/>
      <c r="B172" s="13"/>
      <c r="C172" s="22"/>
      <c r="D172" s="15"/>
      <c r="E172" s="15"/>
      <c r="F172" s="14"/>
      <c r="G172" s="14"/>
      <c r="H172" s="15"/>
      <c r="I172" s="15"/>
      <c r="J172" s="22"/>
      <c r="K172" s="22"/>
      <c r="L172" s="15"/>
      <c r="M172" s="15"/>
      <c r="N172" s="15"/>
      <c r="O172" s="15"/>
      <c r="P172" s="22"/>
      <c r="Q172" s="22"/>
      <c r="R172" s="22"/>
      <c r="S172" s="18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20"/>
    </row>
    <row r="173" spans="1:33" ht="15.75" customHeight="1" x14ac:dyDescent="0.2">
      <c r="A173" s="13"/>
      <c r="B173" s="13"/>
      <c r="C173" s="22"/>
      <c r="D173" s="15"/>
      <c r="E173" s="15"/>
      <c r="F173" s="14"/>
      <c r="G173" s="14"/>
      <c r="H173" s="15"/>
      <c r="I173" s="15"/>
      <c r="J173" s="22"/>
      <c r="K173" s="22"/>
      <c r="L173" s="15"/>
      <c r="M173" s="15"/>
      <c r="N173" s="15"/>
      <c r="O173" s="15"/>
      <c r="P173" s="22"/>
      <c r="Q173" s="22"/>
      <c r="R173" s="22"/>
      <c r="S173" s="18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20"/>
    </row>
    <row r="174" spans="1:33" ht="15.75" customHeight="1" x14ac:dyDescent="0.2">
      <c r="A174" s="13"/>
      <c r="B174" s="13"/>
      <c r="C174" s="22"/>
      <c r="D174" s="15"/>
      <c r="E174" s="15"/>
      <c r="F174" s="14"/>
      <c r="G174" s="14"/>
      <c r="H174" s="15"/>
      <c r="I174" s="15"/>
      <c r="J174" s="22"/>
      <c r="K174" s="22"/>
      <c r="L174" s="15"/>
      <c r="M174" s="15"/>
      <c r="N174" s="15"/>
      <c r="O174" s="15"/>
      <c r="P174" s="22"/>
      <c r="Q174" s="22"/>
      <c r="R174" s="22"/>
      <c r="S174" s="18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20"/>
    </row>
    <row r="175" spans="1:33" ht="15.75" customHeight="1" x14ac:dyDescent="0.2">
      <c r="A175" s="13"/>
      <c r="B175" s="13"/>
      <c r="C175" s="22"/>
      <c r="D175" s="15"/>
      <c r="E175" s="15"/>
      <c r="F175" s="14"/>
      <c r="G175" s="14"/>
      <c r="H175" s="15"/>
      <c r="I175" s="15"/>
      <c r="J175" s="22"/>
      <c r="K175" s="22"/>
      <c r="L175" s="15"/>
      <c r="M175" s="15"/>
      <c r="N175" s="15"/>
      <c r="O175" s="15"/>
      <c r="P175" s="22"/>
      <c r="Q175" s="22"/>
      <c r="R175" s="22"/>
      <c r="S175" s="18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20"/>
    </row>
    <row r="176" spans="1:33" ht="15.75" customHeight="1" x14ac:dyDescent="0.2">
      <c r="A176" s="13"/>
      <c r="B176" s="13"/>
      <c r="C176" s="22"/>
      <c r="D176" s="15"/>
      <c r="E176" s="15"/>
      <c r="F176" s="14"/>
      <c r="G176" s="14"/>
      <c r="H176" s="15"/>
      <c r="I176" s="15"/>
      <c r="J176" s="22"/>
      <c r="K176" s="22"/>
      <c r="L176" s="15"/>
      <c r="M176" s="15"/>
      <c r="N176" s="15"/>
      <c r="O176" s="15"/>
      <c r="P176" s="22"/>
      <c r="Q176" s="22"/>
      <c r="R176" s="22"/>
      <c r="S176" s="18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20"/>
    </row>
    <row r="177" spans="1:33" ht="15.75" customHeight="1" x14ac:dyDescent="0.2">
      <c r="A177" s="13"/>
      <c r="B177" s="13"/>
      <c r="C177" s="22"/>
      <c r="D177" s="15"/>
      <c r="E177" s="15"/>
      <c r="F177" s="14"/>
      <c r="G177" s="14"/>
      <c r="H177" s="15"/>
      <c r="I177" s="15"/>
      <c r="J177" s="22"/>
      <c r="K177" s="22"/>
      <c r="L177" s="15"/>
      <c r="M177" s="15"/>
      <c r="N177" s="15"/>
      <c r="O177" s="15"/>
      <c r="P177" s="22"/>
      <c r="Q177" s="22"/>
      <c r="R177" s="22"/>
      <c r="S177" s="18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20"/>
    </row>
    <row r="178" spans="1:33" ht="15.75" customHeight="1" x14ac:dyDescent="0.2">
      <c r="A178" s="13"/>
      <c r="B178" s="13"/>
      <c r="C178" s="22"/>
      <c r="D178" s="15"/>
      <c r="E178" s="15"/>
      <c r="F178" s="14"/>
      <c r="G178" s="14"/>
      <c r="H178" s="15"/>
      <c r="I178" s="15"/>
      <c r="J178" s="22"/>
      <c r="K178" s="22"/>
      <c r="L178" s="15"/>
      <c r="M178" s="15"/>
      <c r="N178" s="15"/>
      <c r="O178" s="15"/>
      <c r="P178" s="22"/>
      <c r="Q178" s="22"/>
      <c r="R178" s="22"/>
      <c r="S178" s="18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20"/>
    </row>
    <row r="179" spans="1:33" ht="15.75" customHeight="1" x14ac:dyDescent="0.2">
      <c r="A179" s="13"/>
      <c r="B179" s="13"/>
      <c r="C179" s="22"/>
      <c r="D179" s="15"/>
      <c r="E179" s="15"/>
      <c r="F179" s="14"/>
      <c r="G179" s="14"/>
      <c r="H179" s="15"/>
      <c r="I179" s="15"/>
      <c r="J179" s="22"/>
      <c r="K179" s="22"/>
      <c r="L179" s="15"/>
      <c r="M179" s="15"/>
      <c r="N179" s="15"/>
      <c r="O179" s="15"/>
      <c r="P179" s="22"/>
      <c r="Q179" s="22"/>
      <c r="R179" s="22"/>
      <c r="S179" s="18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20"/>
    </row>
    <row r="180" spans="1:33" ht="15.75" customHeight="1" x14ac:dyDescent="0.2">
      <c r="A180" s="13"/>
      <c r="B180" s="13"/>
      <c r="C180" s="22"/>
      <c r="D180" s="15"/>
      <c r="E180" s="15"/>
      <c r="F180" s="14"/>
      <c r="G180" s="14"/>
      <c r="H180" s="15"/>
      <c r="I180" s="15"/>
      <c r="J180" s="22"/>
      <c r="K180" s="22"/>
      <c r="L180" s="15"/>
      <c r="M180" s="15"/>
      <c r="N180" s="15"/>
      <c r="O180" s="15"/>
      <c r="P180" s="22"/>
      <c r="Q180" s="22"/>
      <c r="R180" s="22"/>
      <c r="S180" s="18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20"/>
    </row>
    <row r="181" spans="1:33" ht="15.75" customHeight="1" x14ac:dyDescent="0.2">
      <c r="A181" s="13"/>
      <c r="B181" s="13"/>
      <c r="C181" s="22"/>
      <c r="D181" s="15"/>
      <c r="E181" s="15"/>
      <c r="F181" s="14"/>
      <c r="G181" s="14"/>
      <c r="H181" s="15"/>
      <c r="I181" s="15"/>
      <c r="J181" s="22"/>
      <c r="K181" s="22"/>
      <c r="L181" s="15"/>
      <c r="M181" s="15"/>
      <c r="N181" s="15"/>
      <c r="O181" s="15"/>
      <c r="P181" s="22"/>
      <c r="Q181" s="22"/>
      <c r="R181" s="22"/>
      <c r="S181" s="18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20"/>
    </row>
    <row r="182" spans="1:33" ht="15.75" customHeight="1" x14ac:dyDescent="0.2">
      <c r="A182" s="13"/>
      <c r="B182" s="13"/>
      <c r="C182" s="22"/>
      <c r="D182" s="15"/>
      <c r="E182" s="15"/>
      <c r="F182" s="14"/>
      <c r="G182" s="14"/>
      <c r="H182" s="15"/>
      <c r="I182" s="15"/>
      <c r="J182" s="22"/>
      <c r="K182" s="22"/>
      <c r="L182" s="15"/>
      <c r="M182" s="15"/>
      <c r="N182" s="15"/>
      <c r="O182" s="15"/>
      <c r="P182" s="22"/>
      <c r="Q182" s="22"/>
      <c r="R182" s="22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20"/>
    </row>
    <row r="183" spans="1:33" ht="15.75" customHeight="1" x14ac:dyDescent="0.2">
      <c r="A183" s="13"/>
      <c r="B183" s="13"/>
      <c r="C183" s="22"/>
      <c r="D183" s="15"/>
      <c r="E183" s="15"/>
      <c r="F183" s="14"/>
      <c r="G183" s="14"/>
      <c r="H183" s="15"/>
      <c r="I183" s="15"/>
      <c r="J183" s="22"/>
      <c r="K183" s="22"/>
      <c r="L183" s="15"/>
      <c r="M183" s="15"/>
      <c r="N183" s="15"/>
      <c r="O183" s="15"/>
      <c r="P183" s="22"/>
      <c r="Q183" s="22"/>
      <c r="R183" s="22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20"/>
    </row>
    <row r="184" spans="1:33" ht="15.75" customHeight="1" x14ac:dyDescent="0.2">
      <c r="A184" s="13"/>
      <c r="B184" s="13"/>
      <c r="C184" s="22"/>
      <c r="D184" s="15"/>
      <c r="E184" s="15"/>
      <c r="F184" s="14"/>
      <c r="G184" s="14"/>
      <c r="H184" s="15"/>
      <c r="I184" s="15"/>
      <c r="J184" s="22"/>
      <c r="K184" s="22"/>
      <c r="L184" s="15"/>
      <c r="M184" s="15"/>
      <c r="N184" s="15"/>
      <c r="O184" s="15"/>
      <c r="P184" s="22"/>
      <c r="Q184" s="22"/>
      <c r="R184" s="22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20"/>
    </row>
    <row r="185" spans="1:33" ht="15.75" customHeight="1" x14ac:dyDescent="0.2">
      <c r="A185" s="13"/>
      <c r="B185" s="13"/>
      <c r="C185" s="22"/>
      <c r="D185" s="15"/>
      <c r="E185" s="15"/>
      <c r="F185" s="14"/>
      <c r="G185" s="14"/>
      <c r="H185" s="15"/>
      <c r="I185" s="15"/>
      <c r="J185" s="22"/>
      <c r="K185" s="22"/>
      <c r="L185" s="15"/>
      <c r="M185" s="15"/>
      <c r="N185" s="15"/>
      <c r="O185" s="15"/>
      <c r="P185" s="22"/>
      <c r="Q185" s="22"/>
      <c r="R185" s="22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20"/>
    </row>
    <row r="186" spans="1:33" ht="15.75" customHeight="1" x14ac:dyDescent="0.2">
      <c r="A186" s="13"/>
      <c r="B186" s="13"/>
      <c r="C186" s="22"/>
      <c r="D186" s="15"/>
      <c r="E186" s="15"/>
      <c r="F186" s="14"/>
      <c r="G186" s="14"/>
      <c r="H186" s="15"/>
      <c r="I186" s="15"/>
      <c r="J186" s="22"/>
      <c r="K186" s="22"/>
      <c r="L186" s="15"/>
      <c r="M186" s="15"/>
      <c r="N186" s="15"/>
      <c r="O186" s="15"/>
      <c r="P186" s="22"/>
      <c r="Q186" s="22"/>
      <c r="R186" s="22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20"/>
    </row>
    <row r="187" spans="1:33" ht="15.75" customHeight="1" x14ac:dyDescent="0.2">
      <c r="A187" s="13"/>
      <c r="B187" s="13"/>
      <c r="C187" s="22"/>
      <c r="D187" s="15"/>
      <c r="E187" s="15"/>
      <c r="F187" s="14"/>
      <c r="G187" s="14"/>
      <c r="H187" s="15"/>
      <c r="I187" s="15"/>
      <c r="J187" s="22"/>
      <c r="K187" s="22"/>
      <c r="L187" s="15"/>
      <c r="M187" s="15"/>
      <c r="N187" s="15"/>
      <c r="O187" s="15"/>
      <c r="P187" s="22"/>
      <c r="Q187" s="22"/>
      <c r="R187" s="22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20"/>
    </row>
    <row r="188" spans="1:33" ht="15.75" customHeight="1" x14ac:dyDescent="0.2">
      <c r="A188" s="13"/>
      <c r="B188" s="13"/>
      <c r="C188" s="22"/>
      <c r="D188" s="15"/>
      <c r="E188" s="15"/>
      <c r="F188" s="14"/>
      <c r="G188" s="14"/>
      <c r="H188" s="15"/>
      <c r="I188" s="15"/>
      <c r="J188" s="22"/>
      <c r="K188" s="22"/>
      <c r="L188" s="15"/>
      <c r="M188" s="15"/>
      <c r="N188" s="15"/>
      <c r="O188" s="15"/>
      <c r="P188" s="22"/>
      <c r="Q188" s="22"/>
      <c r="R188" s="22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20"/>
    </row>
    <row r="189" spans="1:33" ht="15.75" customHeight="1" x14ac:dyDescent="0.2">
      <c r="A189" s="13"/>
      <c r="B189" s="13"/>
      <c r="C189" s="22"/>
      <c r="D189" s="15"/>
      <c r="E189" s="15"/>
      <c r="F189" s="14"/>
      <c r="G189" s="14"/>
      <c r="H189" s="15"/>
      <c r="I189" s="15"/>
      <c r="J189" s="22"/>
      <c r="K189" s="22"/>
      <c r="L189" s="15"/>
      <c r="M189" s="15"/>
      <c r="N189" s="15"/>
      <c r="O189" s="15"/>
      <c r="P189" s="22"/>
      <c r="Q189" s="22"/>
      <c r="R189" s="22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20"/>
    </row>
    <row r="190" spans="1:33" ht="15.75" customHeight="1" x14ac:dyDescent="0.2">
      <c r="A190" s="13"/>
      <c r="B190" s="13"/>
      <c r="C190" s="22"/>
      <c r="D190" s="15"/>
      <c r="E190" s="15"/>
      <c r="F190" s="14"/>
      <c r="G190" s="14"/>
      <c r="H190" s="15"/>
      <c r="I190" s="15"/>
      <c r="J190" s="22"/>
      <c r="K190" s="22"/>
      <c r="L190" s="15"/>
      <c r="M190" s="15"/>
      <c r="N190" s="15"/>
      <c r="O190" s="15"/>
      <c r="P190" s="22"/>
      <c r="Q190" s="22"/>
      <c r="R190" s="22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20"/>
    </row>
    <row r="191" spans="1:33" ht="15.75" customHeight="1" x14ac:dyDescent="0.2">
      <c r="A191" s="13"/>
      <c r="B191" s="13"/>
      <c r="C191" s="22"/>
      <c r="D191" s="15"/>
      <c r="E191" s="15"/>
      <c r="F191" s="14"/>
      <c r="G191" s="14"/>
      <c r="H191" s="15"/>
      <c r="I191" s="15"/>
      <c r="J191" s="22"/>
      <c r="K191" s="22"/>
      <c r="L191" s="15"/>
      <c r="M191" s="15"/>
      <c r="N191" s="15"/>
      <c r="O191" s="15"/>
      <c r="P191" s="22"/>
      <c r="Q191" s="22"/>
      <c r="R191" s="22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20"/>
    </row>
    <row r="192" spans="1:33" ht="15.75" customHeight="1" x14ac:dyDescent="0.2">
      <c r="A192" s="13"/>
      <c r="B192" s="13"/>
      <c r="C192" s="22"/>
      <c r="D192" s="15"/>
      <c r="E192" s="15"/>
      <c r="F192" s="14"/>
      <c r="G192" s="14"/>
      <c r="H192" s="15"/>
      <c r="I192" s="15"/>
      <c r="J192" s="22"/>
      <c r="K192" s="22"/>
      <c r="L192" s="15"/>
      <c r="M192" s="15"/>
      <c r="N192" s="15"/>
      <c r="O192" s="15"/>
      <c r="P192" s="22"/>
      <c r="Q192" s="22"/>
      <c r="R192" s="22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20"/>
    </row>
    <row r="193" spans="1:33" ht="15.75" customHeight="1" x14ac:dyDescent="0.2">
      <c r="A193" s="13"/>
      <c r="B193" s="13"/>
      <c r="C193" s="22"/>
      <c r="D193" s="15"/>
      <c r="E193" s="15"/>
      <c r="F193" s="14"/>
      <c r="G193" s="14"/>
      <c r="H193" s="15"/>
      <c r="I193" s="15"/>
      <c r="J193" s="22"/>
      <c r="K193" s="22"/>
      <c r="L193" s="15"/>
      <c r="M193" s="15"/>
      <c r="N193" s="15"/>
      <c r="O193" s="15"/>
      <c r="P193" s="22"/>
      <c r="Q193" s="22"/>
      <c r="R193" s="22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20"/>
    </row>
    <row r="194" spans="1:33" ht="15.75" customHeight="1" x14ac:dyDescent="0.2">
      <c r="A194" s="13"/>
      <c r="B194" s="13"/>
      <c r="C194" s="22"/>
      <c r="D194" s="15"/>
      <c r="E194" s="15"/>
      <c r="F194" s="14"/>
      <c r="G194" s="14"/>
      <c r="H194" s="15"/>
      <c r="I194" s="15"/>
      <c r="J194" s="22"/>
      <c r="K194" s="22"/>
      <c r="L194" s="15"/>
      <c r="M194" s="15"/>
      <c r="N194" s="15"/>
      <c r="O194" s="15"/>
      <c r="P194" s="22"/>
      <c r="Q194" s="22"/>
      <c r="R194" s="22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20"/>
    </row>
    <row r="195" spans="1:33" ht="15.75" customHeight="1" x14ac:dyDescent="0.2">
      <c r="C195" s="22"/>
      <c r="D195" s="15"/>
      <c r="E195" s="15"/>
      <c r="F195" s="14"/>
      <c r="G195" s="14"/>
      <c r="H195" s="15"/>
      <c r="I195" s="15"/>
      <c r="J195" s="22"/>
      <c r="K195" s="22"/>
      <c r="L195" s="15"/>
      <c r="M195" s="15"/>
      <c r="N195" s="15"/>
      <c r="O195" s="15"/>
      <c r="P195" s="22"/>
      <c r="Q195" s="22"/>
      <c r="R195" s="22"/>
      <c r="AG195" s="20"/>
    </row>
    <row r="196" spans="1:33" ht="15.75" customHeight="1" x14ac:dyDescent="0.2">
      <c r="C196" s="22"/>
      <c r="D196" s="15"/>
      <c r="E196" s="15"/>
      <c r="F196" s="14"/>
      <c r="G196" s="14"/>
      <c r="H196" s="15"/>
      <c r="I196" s="15"/>
      <c r="J196" s="22"/>
      <c r="K196" s="22"/>
      <c r="L196" s="15"/>
      <c r="M196" s="15"/>
      <c r="N196" s="15"/>
      <c r="O196" s="15"/>
      <c r="P196" s="22"/>
      <c r="Q196" s="22"/>
      <c r="R196" s="22"/>
      <c r="AG196" s="20"/>
    </row>
    <row r="197" spans="1:33" ht="15.75" customHeight="1" x14ac:dyDescent="0.2">
      <c r="C197" s="22"/>
      <c r="D197" s="22"/>
      <c r="E197" s="22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</row>
    <row r="198" spans="1:33" ht="15.75" customHeight="1" x14ac:dyDescent="0.2">
      <c r="C198" s="22"/>
      <c r="D198" s="22"/>
      <c r="E198" s="22"/>
      <c r="F198" s="22"/>
      <c r="G198" s="22"/>
      <c r="H198" s="22"/>
      <c r="I198" s="22"/>
      <c r="J198" s="22"/>
      <c r="K198" s="22"/>
      <c r="L198" s="22"/>
      <c r="M198" s="22"/>
      <c r="N198" s="22"/>
      <c r="O198" s="22"/>
      <c r="P198" s="22"/>
      <c r="Q198" s="22"/>
      <c r="R198" s="22"/>
    </row>
    <row r="199" spans="1:33" ht="15.75" customHeight="1" x14ac:dyDescent="0.2">
      <c r="C199" s="22"/>
      <c r="D199" s="22"/>
      <c r="E199" s="22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</row>
    <row r="200" spans="1:33" ht="15.75" customHeight="1" x14ac:dyDescent="0.2">
      <c r="C200" s="22"/>
      <c r="D200" s="22"/>
      <c r="E200" s="22"/>
      <c r="F200" s="22"/>
      <c r="G200" s="22"/>
      <c r="H200" s="22"/>
      <c r="I200" s="22"/>
      <c r="J200" s="22"/>
      <c r="K200" s="22"/>
      <c r="L200" s="22"/>
      <c r="M200" s="22"/>
      <c r="N200" s="22"/>
      <c r="O200" s="22"/>
      <c r="P200" s="22"/>
      <c r="Q200" s="22"/>
      <c r="R200" s="22"/>
    </row>
    <row r="201" spans="1:33" ht="15.75" customHeight="1" x14ac:dyDescent="0.2">
      <c r="C201" s="22"/>
      <c r="D201" s="22"/>
      <c r="E201" s="22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</row>
    <row r="202" spans="1:33" ht="15.75" customHeight="1" x14ac:dyDescent="0.2">
      <c r="C202" s="22"/>
      <c r="D202" s="22"/>
      <c r="E202" s="22"/>
      <c r="F202" s="22"/>
      <c r="G202" s="22"/>
      <c r="H202" s="22"/>
      <c r="I202" s="22"/>
      <c r="J202" s="22"/>
      <c r="K202" s="22"/>
      <c r="L202" s="22"/>
      <c r="M202" s="22"/>
      <c r="N202" s="22"/>
      <c r="O202" s="22"/>
      <c r="P202" s="22"/>
      <c r="Q202" s="22"/>
      <c r="R202" s="22"/>
    </row>
    <row r="203" spans="1:33" ht="15.75" customHeight="1" x14ac:dyDescent="0.2">
      <c r="C203" s="22"/>
      <c r="D203" s="22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</row>
    <row r="204" spans="1:33" ht="15.75" customHeight="1" x14ac:dyDescent="0.2">
      <c r="C204" s="22"/>
      <c r="D204" s="22"/>
      <c r="E204" s="22"/>
      <c r="F204" s="22"/>
      <c r="G204" s="22"/>
      <c r="H204" s="22"/>
      <c r="I204" s="22"/>
      <c r="J204" s="22"/>
      <c r="K204" s="22"/>
      <c r="L204" s="22"/>
      <c r="M204" s="22"/>
      <c r="N204" s="22"/>
      <c r="O204" s="22"/>
      <c r="P204" s="22"/>
      <c r="Q204" s="22"/>
      <c r="R204" s="22"/>
    </row>
    <row r="205" spans="1:33" ht="15.75" customHeight="1" x14ac:dyDescent="0.2">
      <c r="C205" s="22"/>
      <c r="D205" s="22"/>
      <c r="E205" s="22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</row>
    <row r="206" spans="1:33" ht="15.75" customHeight="1" x14ac:dyDescent="0.2">
      <c r="C206" s="22"/>
      <c r="D206" s="22"/>
      <c r="E206" s="22"/>
      <c r="F206" s="22"/>
      <c r="G206" s="22"/>
      <c r="H206" s="22"/>
      <c r="I206" s="22"/>
      <c r="J206" s="22"/>
      <c r="K206" s="22"/>
      <c r="L206" s="22"/>
      <c r="M206" s="22"/>
      <c r="N206" s="22"/>
      <c r="O206" s="22"/>
      <c r="P206" s="22"/>
      <c r="Q206" s="22"/>
      <c r="R206" s="22"/>
    </row>
    <row r="207" spans="1:33" ht="15.75" customHeight="1" x14ac:dyDescent="0.2">
      <c r="C207" s="22"/>
      <c r="D207" s="22"/>
      <c r="E207" s="22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</row>
    <row r="208" spans="1:33" ht="15.75" customHeight="1" x14ac:dyDescent="0.2">
      <c r="C208" s="22"/>
      <c r="D208" s="22"/>
      <c r="E208" s="22"/>
      <c r="F208" s="22"/>
      <c r="G208" s="22"/>
      <c r="H208" s="22"/>
      <c r="I208" s="22"/>
      <c r="J208" s="22"/>
      <c r="K208" s="22"/>
      <c r="L208" s="22"/>
      <c r="M208" s="22"/>
      <c r="N208" s="22"/>
      <c r="O208" s="22"/>
      <c r="P208" s="22"/>
      <c r="Q208" s="22"/>
      <c r="R208" s="22"/>
    </row>
    <row r="209" spans="3:18" ht="15.75" customHeight="1" x14ac:dyDescent="0.2">
      <c r="C209" s="22"/>
      <c r="D209" s="22"/>
      <c r="E209" s="22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</row>
    <row r="210" spans="3:18" ht="15.75" customHeight="1" x14ac:dyDescent="0.2">
      <c r="C210" s="22"/>
      <c r="D210" s="22"/>
      <c r="E210" s="22"/>
      <c r="F210" s="22"/>
      <c r="G210" s="22"/>
      <c r="H210" s="22"/>
      <c r="I210" s="22"/>
      <c r="J210" s="22"/>
      <c r="K210" s="22"/>
      <c r="L210" s="22"/>
      <c r="M210" s="22"/>
      <c r="N210" s="22"/>
      <c r="O210" s="22"/>
      <c r="P210" s="22"/>
      <c r="Q210" s="22"/>
      <c r="R210" s="22"/>
    </row>
    <row r="211" spans="3:18" ht="15.75" customHeight="1" x14ac:dyDescent="0.2">
      <c r="C211" s="22"/>
      <c r="D211" s="22"/>
      <c r="E211" s="22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</row>
    <row r="212" spans="3:18" ht="15.75" customHeight="1" x14ac:dyDescent="0.2">
      <c r="C212" s="22"/>
      <c r="D212" s="22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  <c r="R212" s="22"/>
    </row>
    <row r="213" spans="3:18" ht="15.75" customHeight="1" x14ac:dyDescent="0.2">
      <c r="C213" s="22"/>
      <c r="D213" s="22"/>
      <c r="E213" s="22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</row>
    <row r="214" spans="3:18" ht="15.75" customHeight="1" x14ac:dyDescent="0.2">
      <c r="C214" s="22"/>
      <c r="D214" s="22"/>
      <c r="E214" s="22"/>
      <c r="F214" s="22"/>
      <c r="G214" s="22"/>
      <c r="H214" s="22"/>
      <c r="I214" s="22"/>
      <c r="J214" s="22"/>
      <c r="K214" s="22"/>
      <c r="L214" s="22"/>
      <c r="M214" s="22"/>
      <c r="N214" s="22"/>
      <c r="O214" s="22"/>
      <c r="P214" s="22"/>
      <c r="Q214" s="22"/>
      <c r="R214" s="22"/>
    </row>
    <row r="215" spans="3:18" ht="15.75" customHeight="1" x14ac:dyDescent="0.2">
      <c r="C215" s="22"/>
      <c r="D215" s="22"/>
      <c r="E215" s="22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</row>
    <row r="216" spans="3:18" ht="15.75" customHeight="1" x14ac:dyDescent="0.2">
      <c r="C216" s="22"/>
      <c r="D216" s="22"/>
      <c r="E216" s="22"/>
      <c r="F216" s="22"/>
      <c r="G216" s="22"/>
      <c r="H216" s="22"/>
      <c r="I216" s="22"/>
      <c r="J216" s="22"/>
      <c r="K216" s="22"/>
      <c r="L216" s="22"/>
      <c r="M216" s="22"/>
      <c r="N216" s="22"/>
      <c r="O216" s="22"/>
      <c r="P216" s="22"/>
      <c r="Q216" s="22"/>
      <c r="R216" s="22"/>
    </row>
    <row r="217" spans="3:18" ht="15.75" customHeight="1" x14ac:dyDescent="0.2">
      <c r="C217" s="22"/>
      <c r="D217" s="22"/>
      <c r="E217" s="22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</row>
    <row r="218" spans="3:18" ht="15.75" customHeight="1" x14ac:dyDescent="0.2">
      <c r="C218" s="22"/>
      <c r="D218" s="22"/>
      <c r="E218" s="22"/>
      <c r="F218" s="22"/>
      <c r="G218" s="22"/>
      <c r="H218" s="22"/>
      <c r="I218" s="22"/>
      <c r="J218" s="22"/>
      <c r="K218" s="22"/>
      <c r="L218" s="22"/>
      <c r="M218" s="22"/>
      <c r="N218" s="22"/>
      <c r="O218" s="22"/>
      <c r="P218" s="22"/>
      <c r="Q218" s="22"/>
      <c r="R218" s="22"/>
    </row>
    <row r="219" spans="3:18" ht="15.75" customHeight="1" x14ac:dyDescent="0.2">
      <c r="C219" s="22"/>
      <c r="D219" s="22"/>
      <c r="E219" s="22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</row>
    <row r="220" spans="3:18" ht="15.75" customHeight="1" x14ac:dyDescent="0.2">
      <c r="C220" s="22"/>
      <c r="D220" s="22"/>
      <c r="E220" s="22"/>
      <c r="F220" s="22"/>
      <c r="G220" s="22"/>
      <c r="H220" s="22"/>
      <c r="I220" s="22"/>
      <c r="J220" s="22"/>
      <c r="K220" s="22"/>
      <c r="L220" s="22"/>
      <c r="M220" s="22"/>
      <c r="N220" s="22"/>
      <c r="O220" s="22"/>
      <c r="P220" s="22"/>
      <c r="Q220" s="22"/>
      <c r="R220" s="22"/>
    </row>
    <row r="221" spans="3:18" ht="15.75" customHeight="1" x14ac:dyDescent="0.15"/>
    <row r="222" spans="3:18" ht="15.75" customHeight="1" x14ac:dyDescent="0.15"/>
    <row r="223" spans="3:18" ht="15.75" customHeight="1" x14ac:dyDescent="0.15"/>
    <row r="224" spans="3:18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AG1000"/>
  <sheetViews>
    <sheetView tabSelected="1" workbookViewId="0">
      <pane xSplit="2" ySplit="3" topLeftCell="C4" activePane="bottomRight" state="frozen"/>
      <selection activeCell="C4" sqref="C4:XFD31"/>
      <selection pane="topRight" activeCell="C4" sqref="C4:XFD31"/>
      <selection pane="bottomLeft" activeCell="C4" sqref="C4:XFD31"/>
      <selection pane="bottomRight" activeCell="C4" sqref="C4:XFD31"/>
    </sheetView>
  </sheetViews>
  <sheetFormatPr baseColWidth="10" defaultColWidth="14.5" defaultRowHeight="15" customHeight="1" x14ac:dyDescent="0.15"/>
  <cols>
    <col min="1" max="1" width="14.83203125" customWidth="1"/>
    <col min="2" max="2" width="23.832031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6.83203125" customWidth="1"/>
    <col min="16" max="16" width="11" customWidth="1"/>
    <col min="17" max="18" width="8.5" customWidth="1"/>
    <col min="19" max="19" width="8.33203125" customWidth="1"/>
    <col min="20" max="20" width="11.5" customWidth="1"/>
    <col min="21" max="21" width="13.33203125" customWidth="1"/>
    <col min="22" max="22" width="13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29" t="str">
        <f ca="1">IFERROR(__xludf.DUMMYFUNCTION("IFERROR(VLOOKUP(B2,IMPORTRANGE(""https://docs.google.com/spreadsheets/d/1x0DhHglkXKoEBOD2MBsuK_EyIr1ouxD2ftIpqOYFa-k/edit?usp=sharing"",""OllieShops-SKU-Specific Info!B1:BJ7000""),4,FALSE),"""")"),"")</f>
        <v/>
      </c>
      <c r="B1" s="30"/>
      <c r="C1" s="31" t="s">
        <v>0</v>
      </c>
      <c r="D1" s="33" t="s">
        <v>1</v>
      </c>
      <c r="E1" s="33" t="s">
        <v>2</v>
      </c>
      <c r="F1" s="35" t="s">
        <v>3</v>
      </c>
      <c r="G1" s="35" t="s">
        <v>4</v>
      </c>
      <c r="H1" s="36" t="s">
        <v>5</v>
      </c>
      <c r="I1" s="33" t="s">
        <v>6</v>
      </c>
      <c r="J1" s="33" t="s">
        <v>7</v>
      </c>
      <c r="K1" s="33" t="s">
        <v>8</v>
      </c>
      <c r="L1" s="33" t="s">
        <v>9</v>
      </c>
      <c r="M1" s="40" t="s">
        <v>10</v>
      </c>
      <c r="N1" s="41" t="s">
        <v>11</v>
      </c>
      <c r="O1" s="33" t="s">
        <v>12</v>
      </c>
      <c r="P1" s="33" t="s">
        <v>13</v>
      </c>
      <c r="Q1" s="33" t="s">
        <v>14</v>
      </c>
      <c r="R1" s="33" t="s">
        <v>15</v>
      </c>
      <c r="S1" s="47" t="s">
        <v>16</v>
      </c>
      <c r="T1" s="42" t="s">
        <v>17</v>
      </c>
      <c r="U1" s="42" t="s">
        <v>18</v>
      </c>
      <c r="V1" s="42" t="s">
        <v>19</v>
      </c>
      <c r="W1" s="42" t="s">
        <v>20</v>
      </c>
      <c r="X1" s="42" t="s">
        <v>21</v>
      </c>
      <c r="Y1" s="42" t="s">
        <v>22</v>
      </c>
      <c r="Z1" s="42" t="s">
        <v>23</v>
      </c>
      <c r="AA1" s="42" t="s">
        <v>24</v>
      </c>
      <c r="AB1" s="42" t="s">
        <v>25</v>
      </c>
      <c r="AC1" s="42" t="s">
        <v>26</v>
      </c>
      <c r="AD1" s="44" t="s">
        <v>27</v>
      </c>
      <c r="AE1" s="45" t="s">
        <v>28</v>
      </c>
      <c r="AF1" s="46" t="s">
        <v>29</v>
      </c>
      <c r="AG1" s="45" t="s">
        <v>30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IFERROR(__xludf.DUMMYFUNCTION("IFERROR(VLOOKUP(B2,IMPORTRANGE(""https://docs.google.com/spreadsheets/d/1x0DhHglkXKoEBOD2MBsuK_EyIr1ouxD2ftIpqOYFa-k/edit?usp=sharing"",""OllieShops-SKU-Specific Info!B1:BJ7000""),3,FALSE),"""")"),"")</f>
        <v/>
      </c>
      <c r="B2" s="3" t="s">
        <v>155</v>
      </c>
      <c r="C2" s="32"/>
      <c r="D2" s="34"/>
      <c r="E2" s="32"/>
      <c r="F2" s="34"/>
      <c r="G2" s="34"/>
      <c r="H2" s="37"/>
      <c r="I2" s="34"/>
      <c r="J2" s="34"/>
      <c r="K2" s="37"/>
      <c r="L2" s="37"/>
      <c r="M2" s="37"/>
      <c r="N2" s="34"/>
      <c r="O2" s="34"/>
      <c r="P2" s="32"/>
      <c r="Q2" s="34"/>
      <c r="R2" s="34"/>
      <c r="S2" s="30"/>
      <c r="T2" s="30"/>
      <c r="U2" s="43"/>
      <c r="V2" s="43"/>
      <c r="W2" s="30"/>
      <c r="X2" s="30"/>
      <c r="Y2" s="30"/>
      <c r="Z2" s="30"/>
      <c r="AA2" s="43"/>
      <c r="AB2" s="43"/>
      <c r="AC2" s="43"/>
      <c r="AD2" s="43"/>
      <c r="AE2" s="30"/>
      <c r="AF2" s="30"/>
      <c r="AG2" s="30"/>
    </row>
    <row r="3" spans="1:33" ht="16" x14ac:dyDescent="0.15">
      <c r="A3" s="38" t="s">
        <v>32</v>
      </c>
      <c r="B3" s="39"/>
      <c r="C3" s="4">
        <f ca="1">((AE31+AF31)/0.85)*-1</f>
        <v>12.785148533823529</v>
      </c>
      <c r="D3" s="5">
        <f>SUM(D4:D99763)</f>
        <v>196</v>
      </c>
      <c r="E3" s="5"/>
      <c r="F3" s="6">
        <f t="shared" ref="F3:G3" si="0">SUM(F4:F99763)</f>
        <v>3514.5199999999995</v>
      </c>
      <c r="G3" s="6">
        <f t="shared" si="0"/>
        <v>-193.29</v>
      </c>
      <c r="H3" s="7">
        <f>G3/F3*-1</f>
        <v>5.4997553008661215E-2</v>
      </c>
      <c r="I3" s="8">
        <f ca="1">J3/F3</f>
        <v>0.23990528291436508</v>
      </c>
      <c r="J3" s="6">
        <f ca="1">SUM(J4:J99763)</f>
        <v>843.15191490819427</v>
      </c>
      <c r="K3" s="6">
        <f ca="1">J3/D3</f>
        <v>4.3017954842254813</v>
      </c>
      <c r="L3" s="5"/>
      <c r="M3" s="9"/>
      <c r="N3" s="10"/>
      <c r="O3" s="5" t="str">
        <f ca="1">IFERROR(__xludf.DUMMYFUNCTION("IFERROR(VLOOKUP(B2,IMPORTRANGE(""https://docs.google.com/spreadsheets/d/1owCo6kL_VFQ5nPTdNogErmCBLjNiktT1m3SzTrxu3R0/edit#gid=2146806407"",""Ollie Shops - Compiled!b1:g5000""),2,FALSE),"""")"),"")</f>
        <v/>
      </c>
      <c r="P3" s="5"/>
      <c r="Q3" s="11"/>
      <c r="R3" s="11"/>
      <c r="S3" s="23"/>
      <c r="T3" s="10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10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10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5">
        <f>SUM(W4:W99763)</f>
        <v>9</v>
      </c>
      <c r="X3" s="7">
        <f>AVERAGE(X4:X99763)</f>
        <v>3.9356009070294781E-2</v>
      </c>
      <c r="Y3" s="6">
        <f>ROUND(AVERAGE(Y4:Y99763),2)</f>
        <v>4.72</v>
      </c>
      <c r="Z3" s="5"/>
      <c r="AA3" s="5"/>
      <c r="AB3" s="5"/>
      <c r="AC3" s="5"/>
      <c r="AD3" s="5"/>
      <c r="AE3" s="12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Info!B2:BZ7000""),36,false)),"""")*-1"),-3.68737625375)</f>
        <v>-3.6873762537500001</v>
      </c>
      <c r="AG3" s="6">
        <f>SUM(AG4:AG99763)</f>
        <v>0</v>
      </c>
    </row>
    <row r="4" spans="1:33" s="52" customFormat="1" ht="15.75" hidden="1" customHeight="1" x14ac:dyDescent="0.2">
      <c r="A4" s="13" t="s">
        <v>33</v>
      </c>
      <c r="B4" s="13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48"/>
      <c r="T4" s="48"/>
      <c r="U4" s="49"/>
      <c r="V4" s="54"/>
      <c r="W4" s="48"/>
      <c r="X4" s="48"/>
      <c r="Y4" s="48"/>
      <c r="Z4" s="48"/>
      <c r="AA4" s="48"/>
      <c r="AB4" s="51"/>
      <c r="AC4" s="48"/>
      <c r="AD4" s="48"/>
      <c r="AE4" s="48"/>
      <c r="AF4" s="48"/>
      <c r="AG4" s="48"/>
    </row>
    <row r="5" spans="1:33" s="52" customFormat="1" ht="15.75" hidden="1" customHeight="1" x14ac:dyDescent="0.2">
      <c r="A5" s="13" t="s">
        <v>34</v>
      </c>
      <c r="B5" s="13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48"/>
      <c r="T5" s="48"/>
      <c r="U5" s="49"/>
      <c r="V5" s="54"/>
      <c r="W5" s="48"/>
      <c r="X5" s="48"/>
      <c r="Y5" s="48"/>
      <c r="Z5" s="48"/>
      <c r="AA5" s="48"/>
      <c r="AB5" s="51"/>
      <c r="AC5" s="48"/>
      <c r="AD5" s="48"/>
      <c r="AE5" s="48"/>
      <c r="AF5" s="48"/>
      <c r="AG5" s="48"/>
    </row>
    <row r="6" spans="1:33" s="52" customFormat="1" ht="15.75" hidden="1" customHeight="1" x14ac:dyDescent="0.2">
      <c r="A6" s="13" t="s">
        <v>35</v>
      </c>
      <c r="B6" s="13"/>
      <c r="C6" s="17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48"/>
      <c r="T6" s="48"/>
      <c r="U6" s="49"/>
      <c r="V6" s="54"/>
      <c r="W6" s="48"/>
      <c r="X6" s="48"/>
      <c r="Y6" s="48"/>
      <c r="Z6" s="48"/>
      <c r="AA6" s="48"/>
      <c r="AB6" s="51"/>
      <c r="AC6" s="48"/>
      <c r="AD6" s="48"/>
      <c r="AE6" s="48"/>
      <c r="AF6" s="48"/>
      <c r="AG6" s="48"/>
    </row>
    <row r="7" spans="1:33" s="52" customFormat="1" ht="15.75" hidden="1" customHeight="1" x14ac:dyDescent="0.2">
      <c r="A7" s="13" t="s">
        <v>36</v>
      </c>
      <c r="B7" s="13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48"/>
      <c r="T7" s="48"/>
      <c r="U7" s="49"/>
      <c r="V7" s="54"/>
      <c r="W7" s="48"/>
      <c r="X7" s="48"/>
      <c r="Y7" s="48"/>
      <c r="Z7" s="48"/>
      <c r="AA7" s="48"/>
      <c r="AB7" s="51"/>
      <c r="AC7" s="48"/>
      <c r="AD7" s="48"/>
      <c r="AE7" s="48"/>
      <c r="AF7" s="48"/>
      <c r="AG7" s="48"/>
    </row>
    <row r="8" spans="1:33" s="52" customFormat="1" ht="15.75" hidden="1" customHeight="1" x14ac:dyDescent="0.2">
      <c r="A8" s="13" t="s">
        <v>37</v>
      </c>
      <c r="B8" s="13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48"/>
      <c r="T8" s="48"/>
      <c r="U8" s="49"/>
      <c r="V8" s="54"/>
      <c r="W8" s="48"/>
      <c r="X8" s="48"/>
      <c r="Y8" s="48"/>
      <c r="Z8" s="48"/>
      <c r="AA8" s="48"/>
      <c r="AB8" s="51"/>
      <c r="AC8" s="48"/>
      <c r="AD8" s="48"/>
      <c r="AE8" s="48"/>
      <c r="AF8" s="48"/>
      <c r="AG8" s="48"/>
    </row>
    <row r="9" spans="1:33" s="52" customFormat="1" ht="15.75" hidden="1" customHeight="1" x14ac:dyDescent="0.2">
      <c r="A9" s="13" t="s">
        <v>38</v>
      </c>
      <c r="B9" s="13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48"/>
      <c r="T9" s="48"/>
      <c r="U9" s="49"/>
      <c r="V9" s="54"/>
      <c r="W9" s="48"/>
      <c r="X9" s="48"/>
      <c r="Y9" s="48"/>
      <c r="Z9" s="48"/>
      <c r="AA9" s="48"/>
      <c r="AB9" s="51"/>
      <c r="AC9" s="48"/>
      <c r="AD9" s="48"/>
      <c r="AE9" s="48"/>
      <c r="AF9" s="48"/>
      <c r="AG9" s="48"/>
    </row>
    <row r="10" spans="1:33" s="52" customFormat="1" ht="15.75" hidden="1" customHeight="1" x14ac:dyDescent="0.2">
      <c r="A10" s="13" t="s">
        <v>39</v>
      </c>
      <c r="B10" s="13"/>
      <c r="C10" s="17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48"/>
      <c r="T10" s="48"/>
      <c r="U10" s="49"/>
      <c r="V10" s="54"/>
      <c r="W10" s="48"/>
      <c r="X10" s="48"/>
      <c r="Y10" s="48"/>
      <c r="Z10" s="48"/>
      <c r="AA10" s="48"/>
      <c r="AB10" s="51"/>
      <c r="AC10" s="48"/>
      <c r="AD10" s="48"/>
      <c r="AE10" s="48"/>
      <c r="AF10" s="48"/>
      <c r="AG10" s="48"/>
    </row>
    <row r="11" spans="1:33" s="52" customFormat="1" ht="15.75" hidden="1" customHeight="1" x14ac:dyDescent="0.2">
      <c r="A11" s="13" t="s">
        <v>40</v>
      </c>
      <c r="B11" s="13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48"/>
      <c r="T11" s="48"/>
      <c r="U11" s="49"/>
      <c r="V11" s="54"/>
      <c r="W11" s="48"/>
      <c r="X11" s="48"/>
      <c r="Y11" s="48"/>
      <c r="Z11" s="48"/>
      <c r="AA11" s="48"/>
      <c r="AB11" s="51"/>
      <c r="AC11" s="48"/>
      <c r="AD11" s="48"/>
      <c r="AE11" s="48"/>
      <c r="AF11" s="48"/>
      <c r="AG11" s="48"/>
    </row>
    <row r="12" spans="1:33" s="52" customFormat="1" ht="15.75" hidden="1" customHeight="1" x14ac:dyDescent="0.2">
      <c r="A12" s="13" t="s">
        <v>41</v>
      </c>
      <c r="B12" s="13"/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48"/>
      <c r="T12" s="48"/>
      <c r="U12" s="49"/>
      <c r="V12" s="54"/>
      <c r="W12" s="48"/>
      <c r="X12" s="48"/>
      <c r="Y12" s="48"/>
      <c r="Z12" s="48"/>
      <c r="AA12" s="48"/>
      <c r="AB12" s="51"/>
      <c r="AC12" s="48"/>
      <c r="AD12" s="48"/>
      <c r="AE12" s="48"/>
      <c r="AF12" s="48"/>
      <c r="AG12" s="48"/>
    </row>
    <row r="13" spans="1:33" s="52" customFormat="1" ht="15.75" hidden="1" customHeight="1" x14ac:dyDescent="0.2">
      <c r="A13" s="13" t="s">
        <v>42</v>
      </c>
      <c r="B13" s="13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48"/>
      <c r="T13" s="48"/>
      <c r="U13" s="49"/>
      <c r="V13" s="54"/>
      <c r="W13" s="48"/>
      <c r="X13" s="48"/>
      <c r="Y13" s="48"/>
      <c r="Z13" s="48"/>
      <c r="AA13" s="48"/>
      <c r="AB13" s="51"/>
      <c r="AC13" s="48"/>
      <c r="AD13" s="48"/>
      <c r="AE13" s="48"/>
      <c r="AF13" s="48"/>
      <c r="AG13" s="48"/>
    </row>
    <row r="14" spans="1:33" s="52" customFormat="1" ht="15.75" hidden="1" customHeight="1" x14ac:dyDescent="0.2">
      <c r="A14" s="13" t="s">
        <v>43</v>
      </c>
      <c r="B14" s="13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48"/>
      <c r="T14" s="48"/>
      <c r="U14" s="49"/>
      <c r="V14" s="54"/>
      <c r="W14" s="48"/>
      <c r="X14" s="48"/>
      <c r="Y14" s="48"/>
      <c r="Z14" s="48"/>
      <c r="AA14" s="48"/>
      <c r="AB14" s="51"/>
      <c r="AC14" s="48"/>
      <c r="AD14" s="48"/>
      <c r="AE14" s="48"/>
      <c r="AF14" s="48"/>
      <c r="AG14" s="48"/>
    </row>
    <row r="15" spans="1:33" s="52" customFormat="1" ht="15.75" hidden="1" customHeight="1" x14ac:dyDescent="0.2">
      <c r="A15" s="13" t="s">
        <v>44</v>
      </c>
      <c r="B15" s="13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48"/>
      <c r="T15" s="48"/>
      <c r="U15" s="49"/>
      <c r="V15" s="54"/>
      <c r="W15" s="48"/>
      <c r="X15" s="48"/>
      <c r="Y15" s="48"/>
      <c r="Z15" s="48"/>
      <c r="AA15" s="48"/>
      <c r="AB15" s="51"/>
      <c r="AC15" s="48"/>
      <c r="AD15" s="48"/>
      <c r="AE15" s="48"/>
      <c r="AF15" s="48"/>
      <c r="AG15" s="48"/>
    </row>
    <row r="16" spans="1:33" s="52" customFormat="1" ht="15.75" hidden="1" customHeight="1" x14ac:dyDescent="0.2">
      <c r="A16" s="13" t="s">
        <v>45</v>
      </c>
      <c r="B16" s="13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48"/>
      <c r="T16" s="48"/>
      <c r="U16" s="49"/>
      <c r="V16" s="54"/>
      <c r="W16" s="48"/>
      <c r="X16" s="48"/>
      <c r="Y16" s="48"/>
      <c r="Z16" s="48"/>
      <c r="AA16" s="48"/>
      <c r="AB16" s="51"/>
      <c r="AC16" s="48"/>
      <c r="AD16" s="48"/>
      <c r="AE16" s="48"/>
      <c r="AF16" s="48"/>
      <c r="AG16" s="48"/>
    </row>
    <row r="17" spans="1:33" s="52" customFormat="1" ht="15.75" hidden="1" customHeight="1" x14ac:dyDescent="0.2">
      <c r="A17" s="13" t="s">
        <v>46</v>
      </c>
      <c r="B17" s="13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48"/>
      <c r="T17" s="48"/>
      <c r="U17" s="49"/>
      <c r="V17" s="54"/>
      <c r="W17" s="48"/>
      <c r="X17" s="48"/>
      <c r="Y17" s="48"/>
      <c r="Z17" s="48"/>
      <c r="AA17" s="48"/>
      <c r="AB17" s="51"/>
      <c r="AC17" s="48"/>
      <c r="AD17" s="48"/>
      <c r="AE17" s="48"/>
      <c r="AF17" s="48"/>
      <c r="AG17" s="48"/>
    </row>
    <row r="18" spans="1:33" s="52" customFormat="1" ht="15.75" hidden="1" customHeight="1" x14ac:dyDescent="0.2">
      <c r="A18" s="13" t="s">
        <v>47</v>
      </c>
      <c r="B18" s="13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48"/>
      <c r="T18" s="48"/>
      <c r="U18" s="49"/>
      <c r="V18" s="54"/>
      <c r="W18" s="48"/>
      <c r="X18" s="48"/>
      <c r="Y18" s="48"/>
      <c r="Z18" s="48"/>
      <c r="AA18" s="48"/>
      <c r="AB18" s="51"/>
      <c r="AC18" s="48"/>
      <c r="AD18" s="48"/>
      <c r="AE18" s="48"/>
      <c r="AF18" s="48"/>
      <c r="AG18" s="48"/>
    </row>
    <row r="19" spans="1:33" s="52" customFormat="1" ht="15.75" hidden="1" customHeight="1" x14ac:dyDescent="0.2">
      <c r="A19" s="13" t="s">
        <v>83</v>
      </c>
      <c r="B19" s="13"/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48"/>
      <c r="T19" s="48"/>
      <c r="U19" s="49"/>
      <c r="V19" s="54"/>
      <c r="W19" s="48"/>
      <c r="X19" s="48"/>
      <c r="Y19" s="48"/>
      <c r="Z19" s="48"/>
      <c r="AA19" s="48"/>
      <c r="AB19" s="51"/>
      <c r="AC19" s="48"/>
      <c r="AD19" s="48"/>
      <c r="AE19" s="48"/>
      <c r="AF19" s="48"/>
      <c r="AG19" s="48"/>
    </row>
    <row r="20" spans="1:33" s="52" customFormat="1" ht="15.75" hidden="1" customHeight="1" x14ac:dyDescent="0.2">
      <c r="A20" s="13" t="s">
        <v>49</v>
      </c>
      <c r="B20" s="13"/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48"/>
      <c r="T20" s="48"/>
      <c r="U20" s="49"/>
      <c r="V20" s="54"/>
      <c r="W20" s="48"/>
      <c r="X20" s="48"/>
      <c r="Y20" s="48"/>
      <c r="Z20" s="48"/>
      <c r="AA20" s="48"/>
      <c r="AB20" s="51"/>
      <c r="AC20" s="48"/>
      <c r="AD20" s="48"/>
      <c r="AE20" s="48"/>
      <c r="AF20" s="48"/>
      <c r="AG20" s="48"/>
    </row>
    <row r="21" spans="1:33" s="52" customFormat="1" ht="15.75" hidden="1" customHeight="1" x14ac:dyDescent="0.2">
      <c r="A21" s="13" t="s">
        <v>50</v>
      </c>
      <c r="B21" s="13"/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48"/>
      <c r="T21" s="48"/>
      <c r="U21" s="49"/>
      <c r="V21" s="54"/>
      <c r="W21" s="48"/>
      <c r="X21" s="48"/>
      <c r="Y21" s="48"/>
      <c r="Z21" s="48"/>
      <c r="AA21" s="48"/>
      <c r="AB21" s="51"/>
      <c r="AC21" s="48"/>
      <c r="AD21" s="48"/>
      <c r="AE21" s="48"/>
      <c r="AF21" s="48"/>
      <c r="AG21" s="48"/>
    </row>
    <row r="22" spans="1:33" s="52" customFormat="1" ht="15.75" hidden="1" customHeight="1" x14ac:dyDescent="0.2">
      <c r="A22" s="13" t="s">
        <v>51</v>
      </c>
      <c r="B22" s="13"/>
      <c r="C22" s="17"/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48"/>
      <c r="T22" s="48"/>
      <c r="U22" s="49"/>
      <c r="V22" s="54"/>
      <c r="W22" s="48"/>
      <c r="X22" s="48"/>
      <c r="Y22" s="48"/>
      <c r="Z22" s="48"/>
      <c r="AA22" s="48"/>
      <c r="AB22" s="51"/>
      <c r="AC22" s="48"/>
      <c r="AD22" s="48"/>
      <c r="AE22" s="48"/>
      <c r="AF22" s="48"/>
      <c r="AG22" s="48"/>
    </row>
    <row r="23" spans="1:33" s="52" customFormat="1" ht="15.75" hidden="1" customHeight="1" x14ac:dyDescent="0.2">
      <c r="A23" s="13" t="s">
        <v>52</v>
      </c>
      <c r="B23" s="13"/>
      <c r="C23" s="17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48"/>
      <c r="T23" s="48"/>
      <c r="U23" s="49"/>
      <c r="V23" s="54"/>
      <c r="W23" s="48"/>
      <c r="X23" s="48"/>
      <c r="Y23" s="48"/>
      <c r="Z23" s="48"/>
      <c r="AA23" s="48"/>
      <c r="AB23" s="51"/>
      <c r="AC23" s="48"/>
      <c r="AD23" s="48"/>
      <c r="AE23" s="48"/>
      <c r="AF23" s="48"/>
      <c r="AG23" s="48"/>
    </row>
    <row r="24" spans="1:33" s="52" customFormat="1" ht="15.75" hidden="1" customHeight="1" x14ac:dyDescent="0.2">
      <c r="A24" s="13" t="s">
        <v>53</v>
      </c>
      <c r="B24" s="13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48"/>
      <c r="T24" s="48"/>
      <c r="U24" s="49"/>
      <c r="V24" s="54"/>
      <c r="W24" s="48"/>
      <c r="X24" s="48"/>
      <c r="Y24" s="48"/>
      <c r="Z24" s="48"/>
      <c r="AA24" s="48"/>
      <c r="AB24" s="51"/>
      <c r="AC24" s="48"/>
      <c r="AD24" s="48"/>
      <c r="AE24" s="48"/>
      <c r="AF24" s="48"/>
      <c r="AG24" s="48"/>
    </row>
    <row r="25" spans="1:33" s="52" customFormat="1" ht="15.75" hidden="1" customHeight="1" x14ac:dyDescent="0.2">
      <c r="A25" s="13" t="s">
        <v>54</v>
      </c>
      <c r="B25" s="13"/>
      <c r="C25" s="17"/>
      <c r="D25" s="17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48"/>
      <c r="T25" s="48"/>
      <c r="U25" s="49"/>
      <c r="V25" s="54"/>
      <c r="W25" s="48"/>
      <c r="X25" s="48"/>
      <c r="Y25" s="48"/>
      <c r="Z25" s="48"/>
      <c r="AA25" s="48"/>
      <c r="AB25" s="51"/>
      <c r="AC25" s="48"/>
      <c r="AD25" s="48"/>
      <c r="AE25" s="48"/>
      <c r="AF25" s="48"/>
      <c r="AG25" s="48"/>
    </row>
    <row r="26" spans="1:33" s="52" customFormat="1" ht="15.75" hidden="1" customHeight="1" x14ac:dyDescent="0.2">
      <c r="A26" s="13" t="s">
        <v>58</v>
      </c>
      <c r="B26" s="13"/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48"/>
      <c r="T26" s="48"/>
      <c r="U26" s="49"/>
      <c r="V26" s="54"/>
      <c r="W26" s="48"/>
      <c r="X26" s="48"/>
      <c r="Y26" s="48"/>
      <c r="Z26" s="48"/>
      <c r="AA26" s="48"/>
      <c r="AB26" s="51"/>
      <c r="AC26" s="48"/>
      <c r="AD26" s="48"/>
      <c r="AE26" s="48"/>
      <c r="AF26" s="48"/>
      <c r="AG26" s="48"/>
    </row>
    <row r="27" spans="1:33" s="52" customFormat="1" ht="15.75" customHeight="1" x14ac:dyDescent="0.2">
      <c r="A27" s="13" t="s">
        <v>60</v>
      </c>
      <c r="B27" s="13"/>
      <c r="C27" s="17">
        <f t="shared" ref="C27:C31" si="1">IFERROR(F27/D27," - ")</f>
        <v>17.449200000000001</v>
      </c>
      <c r="D27" s="17">
        <v>25</v>
      </c>
      <c r="E27" s="17">
        <v>0</v>
      </c>
      <c r="F27" s="17">
        <v>436.23</v>
      </c>
      <c r="G27" s="17">
        <v>-15.89</v>
      </c>
      <c r="H27" s="17">
        <f t="shared" ref="H27:H31" si="2">G27/F27*-1</f>
        <v>3.6425738715815052E-2</v>
      </c>
      <c r="I27" s="17">
        <f t="shared" ref="I27:I31" si="3">J27/F27</f>
        <v>0.38869533260996364</v>
      </c>
      <c r="J27" s="17">
        <f t="shared" ref="J27:J31" si="4">F27*0.85+G27+AF27*D27+D27*AE27+AG27+AD27</f>
        <v>169.56056494444445</v>
      </c>
      <c r="K27" s="17">
        <f t="shared" ref="K27:K31" si="5">J27/D27</f>
        <v>6.7824225977777779</v>
      </c>
      <c r="L27" s="17">
        <v>109</v>
      </c>
      <c r="M27" s="17">
        <f t="shared" ref="M27:M31" si="6">IFERROR(D27/L27,"-")</f>
        <v>0.22935779816513763</v>
      </c>
      <c r="N27" s="17">
        <v>239</v>
      </c>
      <c r="O27" s="17">
        <f t="shared" ref="O27:P27" si="7">D27/7</f>
        <v>3.5714285714285716</v>
      </c>
      <c r="P27" s="17">
        <f t="shared" si="7"/>
        <v>0</v>
      </c>
      <c r="Q27" s="17">
        <f t="shared" ref="Q27:Q31" si="8">ROUNDDOWN(N27/(O27+P27),0)</f>
        <v>66</v>
      </c>
      <c r="R27" s="17"/>
      <c r="S27" s="48">
        <v>0.1056910569105691</v>
      </c>
      <c r="T27" s="48" t="s">
        <v>56</v>
      </c>
      <c r="U27" s="49" t="s">
        <v>56</v>
      </c>
      <c r="V27" s="54" t="s">
        <v>56</v>
      </c>
      <c r="W27" s="48">
        <v>0</v>
      </c>
      <c r="X27" s="48">
        <f t="shared" ref="X27:X31" si="9">IFERROR(W27/D27,0)</f>
        <v>0</v>
      </c>
      <c r="Y27" s="48">
        <f t="shared" ref="Y27:Y31" si="10">IFERROR(G27/(W27+Z27)*-1,0)</f>
        <v>0</v>
      </c>
      <c r="Z27" s="48">
        <v>0</v>
      </c>
      <c r="AA27" s="48" t="s">
        <v>57</v>
      </c>
      <c r="AB27" s="51">
        <f t="shared" ref="AB27:AB31" si="11">IF(OR(AA27="UsLargeStandardSize",AA27="UsSmallStandardSize"),-0.69,-0.48)</f>
        <v>-0.69</v>
      </c>
      <c r="AC27" s="48">
        <v>0.16941840740740743</v>
      </c>
      <c r="AD27" s="48">
        <f t="shared" ref="AD27:AD31" si="12">IFERROR(AB27*AC27*D27*2,0)</f>
        <v>-5.8449350555555561</v>
      </c>
      <c r="AE27" s="48">
        <v>-7.18</v>
      </c>
      <c r="AF27" s="48">
        <v>0</v>
      </c>
      <c r="AG27" s="48">
        <v>0</v>
      </c>
    </row>
    <row r="28" spans="1:33" s="52" customFormat="1" ht="15.75" customHeight="1" x14ac:dyDescent="0.2">
      <c r="A28" s="13" t="s">
        <v>61</v>
      </c>
      <c r="B28" s="13"/>
      <c r="C28" s="17">
        <f t="shared" si="1"/>
        <v>17.989999999999998</v>
      </c>
      <c r="D28" s="17">
        <v>36</v>
      </c>
      <c r="E28" s="17">
        <v>0</v>
      </c>
      <c r="F28" s="17">
        <v>647.64</v>
      </c>
      <c r="G28" s="17">
        <v>-35.39</v>
      </c>
      <c r="H28" s="17">
        <f t="shared" si="2"/>
        <v>5.4644555617318263E-2</v>
      </c>
      <c r="I28" s="17">
        <f t="shared" si="3"/>
        <v>0.38324886282502629</v>
      </c>
      <c r="J28" s="17">
        <f t="shared" si="4"/>
        <v>248.20729352000004</v>
      </c>
      <c r="K28" s="17">
        <f t="shared" si="5"/>
        <v>6.894647042222223</v>
      </c>
      <c r="L28" s="17">
        <v>79</v>
      </c>
      <c r="M28" s="17">
        <f t="shared" si="6"/>
        <v>0.45569620253164556</v>
      </c>
      <c r="N28" s="17">
        <v>198</v>
      </c>
      <c r="O28" s="17">
        <f t="shared" ref="O28:P28" si="13">D28/7</f>
        <v>5.1428571428571432</v>
      </c>
      <c r="P28" s="17">
        <f t="shared" si="13"/>
        <v>0</v>
      </c>
      <c r="Q28" s="17">
        <f t="shared" si="8"/>
        <v>38</v>
      </c>
      <c r="R28" s="17"/>
      <c r="S28" s="48">
        <v>0.25490196078431371</v>
      </c>
      <c r="T28" s="48" t="s">
        <v>56</v>
      </c>
      <c r="U28" s="49" t="s">
        <v>56</v>
      </c>
      <c r="V28" s="54" t="s">
        <v>56</v>
      </c>
      <c r="W28" s="48">
        <v>1</v>
      </c>
      <c r="X28" s="48">
        <f t="shared" si="9"/>
        <v>2.7777777777777776E-2</v>
      </c>
      <c r="Y28" s="48">
        <f t="shared" si="10"/>
        <v>8.8475000000000001</v>
      </c>
      <c r="Z28" s="48">
        <v>3</v>
      </c>
      <c r="AA28" s="48" t="s">
        <v>57</v>
      </c>
      <c r="AB28" s="51">
        <f t="shared" si="11"/>
        <v>-0.69</v>
      </c>
      <c r="AC28" s="48">
        <v>0.16941840740740743</v>
      </c>
      <c r="AD28" s="48">
        <f t="shared" si="12"/>
        <v>-8.4167064800000002</v>
      </c>
      <c r="AE28" s="48">
        <v>-7.18</v>
      </c>
      <c r="AF28" s="48">
        <v>0</v>
      </c>
      <c r="AG28" s="48">
        <v>0</v>
      </c>
    </row>
    <row r="29" spans="1:33" s="52" customFormat="1" ht="15.75" customHeight="1" x14ac:dyDescent="0.2">
      <c r="A29" s="13" t="s">
        <v>62</v>
      </c>
      <c r="B29" s="13"/>
      <c r="C29" s="17">
        <f t="shared" si="1"/>
        <v>17.989999999999998</v>
      </c>
      <c r="D29" s="17">
        <v>50</v>
      </c>
      <c r="E29" s="17">
        <v>0</v>
      </c>
      <c r="F29" s="17">
        <v>899.49999999999989</v>
      </c>
      <c r="G29" s="17">
        <v>-80.56</v>
      </c>
      <c r="H29" s="17">
        <f t="shared" si="2"/>
        <v>8.9560867148415796E-2</v>
      </c>
      <c r="I29" s="17">
        <f t="shared" ca="1" si="3"/>
        <v>0.14336444380365623</v>
      </c>
      <c r="J29" s="17">
        <f t="shared" ca="1" si="4"/>
        <v>128.95631720138877</v>
      </c>
      <c r="K29" s="17">
        <f t="shared" ca="1" si="5"/>
        <v>2.5791263440277756</v>
      </c>
      <c r="L29" s="17">
        <v>98</v>
      </c>
      <c r="M29" s="17">
        <f t="shared" si="6"/>
        <v>0.51020408163265307</v>
      </c>
      <c r="N29" s="17">
        <v>144</v>
      </c>
      <c r="O29" s="17">
        <f t="shared" ref="O29:P29" si="14">D29/7</f>
        <v>7.1428571428571432</v>
      </c>
      <c r="P29" s="17">
        <f t="shared" si="14"/>
        <v>0</v>
      </c>
      <c r="Q29" s="17">
        <f t="shared" si="8"/>
        <v>20</v>
      </c>
      <c r="R29" s="17"/>
      <c r="S29" s="48">
        <v>0.57232704402515722</v>
      </c>
      <c r="T29" s="48" t="s">
        <v>56</v>
      </c>
      <c r="U29" s="49" t="s">
        <v>56</v>
      </c>
      <c r="V29" s="54" t="s">
        <v>56</v>
      </c>
      <c r="W29" s="48">
        <v>4</v>
      </c>
      <c r="X29" s="48">
        <f t="shared" si="9"/>
        <v>0.08</v>
      </c>
      <c r="Y29" s="48">
        <f t="shared" si="10"/>
        <v>8.0560000000000009</v>
      </c>
      <c r="Z29" s="48">
        <v>6</v>
      </c>
      <c r="AA29" s="48" t="s">
        <v>57</v>
      </c>
      <c r="AB29" s="51">
        <f t="shared" si="11"/>
        <v>-0.69</v>
      </c>
      <c r="AC29" s="48">
        <v>0.16941840740740743</v>
      </c>
      <c r="AD29" s="48">
        <f t="shared" si="12"/>
        <v>-11.689870111111112</v>
      </c>
      <c r="AE29" s="48">
        <v>-7.18</v>
      </c>
      <c r="AF29" s="48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Info!B2:BZ7000""),36,false)),"""")*-1"),-3.68737625375)</f>
        <v>-3.6873762537500001</v>
      </c>
      <c r="AG29" s="48">
        <v>0</v>
      </c>
    </row>
    <row r="30" spans="1:33" s="52" customFormat="1" ht="15.75" customHeight="1" x14ac:dyDescent="0.2">
      <c r="A30" s="13" t="s">
        <v>63</v>
      </c>
      <c r="B30" s="13" t="s">
        <v>151</v>
      </c>
      <c r="C30" s="17">
        <f t="shared" si="1"/>
        <v>17.989999999999998</v>
      </c>
      <c r="D30" s="17">
        <v>49</v>
      </c>
      <c r="E30" s="17">
        <v>0</v>
      </c>
      <c r="F30" s="17">
        <v>881.50999999999988</v>
      </c>
      <c r="G30" s="17">
        <v>-55.05</v>
      </c>
      <c r="H30" s="17">
        <f t="shared" si="2"/>
        <v>6.2449660242084613E-2</v>
      </c>
      <c r="I30" s="17">
        <f t="shared" ca="1" si="3"/>
        <v>0.17047565070998746</v>
      </c>
      <c r="J30" s="17">
        <f t="shared" ca="1" si="4"/>
        <v>150.27599085736102</v>
      </c>
      <c r="K30" s="17">
        <f t="shared" ca="1" si="5"/>
        <v>3.066856956272674</v>
      </c>
      <c r="L30" s="17">
        <v>116</v>
      </c>
      <c r="M30" s="17">
        <f t="shared" si="6"/>
        <v>0.42241379310344829</v>
      </c>
      <c r="N30" s="17">
        <v>86</v>
      </c>
      <c r="O30" s="17">
        <f t="shared" ref="O30:P30" si="15">D30/7</f>
        <v>7</v>
      </c>
      <c r="P30" s="17">
        <f t="shared" si="15"/>
        <v>0</v>
      </c>
      <c r="Q30" s="17">
        <f t="shared" si="8"/>
        <v>12</v>
      </c>
      <c r="R30" s="17"/>
      <c r="S30" s="48">
        <v>1.43</v>
      </c>
      <c r="T30" s="48" t="s">
        <v>56</v>
      </c>
      <c r="U30" s="49" t="s">
        <v>56</v>
      </c>
      <c r="V30" s="54" t="s">
        <v>56</v>
      </c>
      <c r="W30" s="48">
        <v>3</v>
      </c>
      <c r="X30" s="48">
        <f t="shared" si="9"/>
        <v>6.1224489795918366E-2</v>
      </c>
      <c r="Y30" s="48">
        <f t="shared" si="10"/>
        <v>4.5874999999999995</v>
      </c>
      <c r="Z30" s="48">
        <v>9</v>
      </c>
      <c r="AA30" s="48" t="s">
        <v>57</v>
      </c>
      <c r="AB30" s="51">
        <f t="shared" si="11"/>
        <v>-0.69</v>
      </c>
      <c r="AC30" s="48">
        <v>0.16941840740740743</v>
      </c>
      <c r="AD30" s="48">
        <f t="shared" si="12"/>
        <v>-11.45607270888889</v>
      </c>
      <c r="AE30" s="48">
        <v>-7.18</v>
      </c>
      <c r="AF30" s="48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Info!B2:BZ7000""),36,false)),"""")*-1"),-3.68737625375)</f>
        <v>-3.6873762537500001</v>
      </c>
      <c r="AG30" s="48">
        <v>0</v>
      </c>
    </row>
    <row r="31" spans="1:33" s="52" customFormat="1" ht="15.75" customHeight="1" x14ac:dyDescent="0.2">
      <c r="A31" s="13" t="s">
        <v>64</v>
      </c>
      <c r="B31" s="13"/>
      <c r="C31" s="17">
        <f t="shared" si="1"/>
        <v>18.045555555555556</v>
      </c>
      <c r="D31" s="17">
        <v>36</v>
      </c>
      <c r="E31" s="17">
        <v>0</v>
      </c>
      <c r="F31" s="17">
        <v>649.64</v>
      </c>
      <c r="G31" s="17">
        <v>-6.3999999999999986</v>
      </c>
      <c r="H31" s="17">
        <f t="shared" si="2"/>
        <v>9.8516101225293983E-3</v>
      </c>
      <c r="I31" s="17">
        <f t="shared" ca="1" si="3"/>
        <v>0.22497344434609928</v>
      </c>
      <c r="J31" s="17">
        <f t="shared" ca="1" si="4"/>
        <v>146.15174838499993</v>
      </c>
      <c r="K31" s="17">
        <f t="shared" ca="1" si="5"/>
        <v>4.0597707884722203</v>
      </c>
      <c r="L31" s="17">
        <v>94</v>
      </c>
      <c r="M31" s="17">
        <f t="shared" si="6"/>
        <v>0.38297872340425532</v>
      </c>
      <c r="N31" s="17">
        <v>45</v>
      </c>
      <c r="O31" s="17">
        <f t="shared" ref="O31:P31" si="16">D31/7</f>
        <v>5.1428571428571432</v>
      </c>
      <c r="P31" s="17">
        <f t="shared" si="16"/>
        <v>0</v>
      </c>
      <c r="Q31" s="17">
        <f t="shared" si="8"/>
        <v>8</v>
      </c>
      <c r="R31" s="17" t="str">
        <f ca="1">IFERROR(__xludf.DUMMYFUNCTION("IFERROR(VLOOKUP($B$2,IMPORTRANGE(""https://docs.google.com/spreadsheets/d/1KiWZV1ko8G7lnRucBRBd29jj3Be6ltMfljMDqzOkQmI/edit#gid=1381463014"",""Lookup!A:F""),6,FALSE),"""")"),"")</f>
        <v/>
      </c>
      <c r="S31" s="48">
        <v>1.857868020304569</v>
      </c>
      <c r="T31" s="48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1" s="49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1" s="54" t="str">
        <f ca="1">IFERROR(__xludf.DUMMYFUNCTION("IFERROR(VLOOKUP($B$2,IMPORTRANGE(""https://docs.google.com/spreadsheets/d/1KiWZV1ko8G7lnRucBRBd29jj3Be6ltMfljMDqzOkQmI/edit#gid=1381463014"",""Lookup!A:D""),2,FALSE),"""")"),"")</f>
        <v/>
      </c>
      <c r="W31" s="48">
        <v>1</v>
      </c>
      <c r="X31" s="48">
        <f t="shared" si="9"/>
        <v>2.7777777777777776E-2</v>
      </c>
      <c r="Y31" s="48">
        <f t="shared" si="10"/>
        <v>2.1333333333333329</v>
      </c>
      <c r="Z31" s="48">
        <v>2</v>
      </c>
      <c r="AA31" s="48" t="s">
        <v>57</v>
      </c>
      <c r="AB31" s="51">
        <f t="shared" si="11"/>
        <v>-0.69</v>
      </c>
      <c r="AC31" s="48">
        <v>0.16941840740740743</v>
      </c>
      <c r="AD31" s="48">
        <f t="shared" si="12"/>
        <v>-8.4167064800000002</v>
      </c>
      <c r="AE31" s="48">
        <v>-7.18</v>
      </c>
      <c r="AF31" s="48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Info!B2:BZ7000""),36,false)),"""")*-1"),-3.68737625375)</f>
        <v>-3.6873762537500001</v>
      </c>
      <c r="AG31" s="48">
        <v>0</v>
      </c>
    </row>
    <row r="32" spans="1:33" ht="15.75" customHeight="1" x14ac:dyDescent="0.2">
      <c r="A32" s="13"/>
      <c r="B32" s="13"/>
      <c r="C32" s="24"/>
      <c r="D32" s="15"/>
      <c r="E32" s="15"/>
      <c r="F32" s="14"/>
      <c r="G32" s="14"/>
      <c r="H32" s="14"/>
      <c r="I32" s="15"/>
      <c r="J32" s="15"/>
      <c r="K32" s="15"/>
      <c r="L32" s="15"/>
      <c r="M32" s="16"/>
      <c r="N32" s="15"/>
      <c r="O32" s="15"/>
      <c r="P32" s="15"/>
      <c r="Q32" s="15"/>
      <c r="R32" s="15"/>
      <c r="S32" s="18"/>
      <c r="T32" s="13"/>
      <c r="U32" s="19"/>
      <c r="V32" s="1"/>
      <c r="W32" s="13"/>
      <c r="X32" s="13"/>
      <c r="Y32" s="13"/>
      <c r="Z32" s="13"/>
      <c r="AA32" s="13"/>
      <c r="AB32" s="13"/>
      <c r="AC32" s="13"/>
      <c r="AD32" s="13"/>
      <c r="AE32" s="20"/>
      <c r="AF32" s="20"/>
      <c r="AG32" s="20"/>
    </row>
    <row r="33" spans="1:33" ht="15.75" customHeight="1" x14ac:dyDescent="0.2">
      <c r="A33" s="13"/>
      <c r="B33" s="13"/>
      <c r="C33" s="24"/>
      <c r="D33" s="15"/>
      <c r="E33" s="15"/>
      <c r="F33" s="14"/>
      <c r="G33" s="14"/>
      <c r="H33" s="14"/>
      <c r="I33" s="15"/>
      <c r="J33" s="15"/>
      <c r="K33" s="15"/>
      <c r="L33" s="15"/>
      <c r="M33" s="16"/>
      <c r="N33" s="15"/>
      <c r="O33" s="15"/>
      <c r="P33" s="15"/>
      <c r="Q33" s="15"/>
      <c r="R33" s="15"/>
      <c r="S33" s="18"/>
      <c r="T33" s="13"/>
      <c r="U33" s="19"/>
      <c r="V33" s="1"/>
      <c r="W33" s="13"/>
      <c r="X33" s="13"/>
      <c r="Y33" s="13"/>
      <c r="Z33" s="13"/>
      <c r="AA33" s="13"/>
      <c r="AB33" s="13"/>
      <c r="AC33" s="13"/>
      <c r="AD33" s="13"/>
      <c r="AE33" s="20"/>
      <c r="AF33" s="20"/>
      <c r="AG33" s="20"/>
    </row>
    <row r="34" spans="1:33" ht="15.75" customHeight="1" x14ac:dyDescent="0.2">
      <c r="A34" s="13"/>
      <c r="B34" s="13"/>
      <c r="C34" s="24"/>
      <c r="D34" s="15"/>
      <c r="E34" s="15"/>
      <c r="F34" s="14"/>
      <c r="G34" s="14"/>
      <c r="H34" s="14"/>
      <c r="I34" s="15"/>
      <c r="J34" s="15"/>
      <c r="K34" s="15"/>
      <c r="L34" s="15"/>
      <c r="M34" s="16"/>
      <c r="N34" s="15"/>
      <c r="O34" s="15"/>
      <c r="P34" s="15"/>
      <c r="Q34" s="15"/>
      <c r="R34" s="15"/>
      <c r="S34" s="18"/>
      <c r="T34" s="13"/>
      <c r="U34" s="19"/>
      <c r="V34" s="1"/>
      <c r="W34" s="13"/>
      <c r="X34" s="13"/>
      <c r="Y34" s="13"/>
      <c r="Z34" s="13"/>
      <c r="AA34" s="13"/>
      <c r="AB34" s="13"/>
      <c r="AC34" s="13"/>
      <c r="AD34" s="13"/>
      <c r="AE34" s="20"/>
      <c r="AF34" s="20"/>
      <c r="AG34" s="20"/>
    </row>
    <row r="35" spans="1:33" ht="15.75" customHeight="1" x14ac:dyDescent="0.2">
      <c r="A35" s="13"/>
      <c r="B35" s="13"/>
      <c r="C35" s="24"/>
      <c r="D35" s="15"/>
      <c r="E35" s="15"/>
      <c r="F35" s="14"/>
      <c r="G35" s="14"/>
      <c r="H35" s="14"/>
      <c r="I35" s="15"/>
      <c r="J35" s="15"/>
      <c r="K35" s="15"/>
      <c r="L35" s="15"/>
      <c r="M35" s="16"/>
      <c r="N35" s="15"/>
      <c r="O35" s="15"/>
      <c r="P35" s="15"/>
      <c r="Q35" s="15"/>
      <c r="R35" s="15"/>
      <c r="S35" s="18"/>
      <c r="T35" s="13"/>
      <c r="U35" s="19"/>
      <c r="V35" s="1"/>
      <c r="W35" s="13"/>
      <c r="X35" s="13"/>
      <c r="Y35" s="13"/>
      <c r="Z35" s="13"/>
      <c r="AA35" s="13"/>
      <c r="AB35" s="13"/>
      <c r="AC35" s="13"/>
      <c r="AD35" s="13"/>
      <c r="AE35" s="20"/>
      <c r="AF35" s="20"/>
      <c r="AG35" s="20"/>
    </row>
    <row r="36" spans="1:33" ht="15.75" customHeight="1" x14ac:dyDescent="0.2">
      <c r="A36" s="13"/>
      <c r="B36" s="13"/>
      <c r="C36" s="24"/>
      <c r="D36" s="15"/>
      <c r="E36" s="15"/>
      <c r="F36" s="14"/>
      <c r="G36" s="14"/>
      <c r="H36" s="14"/>
      <c r="I36" s="15"/>
      <c r="J36" s="15"/>
      <c r="K36" s="15"/>
      <c r="L36" s="15"/>
      <c r="M36" s="16"/>
      <c r="N36" s="15"/>
      <c r="O36" s="15"/>
      <c r="P36" s="15"/>
      <c r="Q36" s="15"/>
      <c r="R36" s="15"/>
      <c r="S36" s="18"/>
      <c r="T36" s="13"/>
      <c r="U36" s="19"/>
      <c r="V36" s="1"/>
      <c r="W36" s="13"/>
      <c r="X36" s="13"/>
      <c r="Y36" s="13"/>
      <c r="Z36" s="13"/>
      <c r="AA36" s="13"/>
      <c r="AB36" s="13"/>
      <c r="AC36" s="13"/>
      <c r="AD36" s="13"/>
      <c r="AE36" s="20"/>
      <c r="AF36" s="20"/>
      <c r="AG36" s="20"/>
    </row>
    <row r="37" spans="1:33" ht="15.75" customHeight="1" x14ac:dyDescent="0.2">
      <c r="A37" s="13"/>
      <c r="B37" s="13"/>
      <c r="C37" s="24"/>
      <c r="D37" s="15"/>
      <c r="E37" s="15"/>
      <c r="F37" s="14"/>
      <c r="G37" s="14"/>
      <c r="H37" s="14"/>
      <c r="I37" s="15"/>
      <c r="J37" s="15"/>
      <c r="K37" s="15"/>
      <c r="L37" s="15"/>
      <c r="M37" s="16"/>
      <c r="N37" s="15"/>
      <c r="O37" s="15"/>
      <c r="P37" s="15"/>
      <c r="Q37" s="15"/>
      <c r="R37" s="15"/>
      <c r="S37" s="18"/>
      <c r="T37" s="13"/>
      <c r="U37" s="19"/>
      <c r="V37" s="1"/>
      <c r="W37" s="13"/>
      <c r="X37" s="13"/>
      <c r="Y37" s="13"/>
      <c r="Z37" s="13"/>
      <c r="AA37" s="13"/>
      <c r="AB37" s="13"/>
      <c r="AC37" s="13"/>
      <c r="AD37" s="13"/>
      <c r="AE37" s="20"/>
      <c r="AF37" s="20"/>
      <c r="AG37" s="20"/>
    </row>
    <row r="38" spans="1:33" ht="15.75" customHeight="1" x14ac:dyDescent="0.2">
      <c r="A38" s="13"/>
      <c r="B38" s="13"/>
      <c r="C38" s="24"/>
      <c r="D38" s="15"/>
      <c r="E38" s="15"/>
      <c r="F38" s="14"/>
      <c r="G38" s="14"/>
      <c r="H38" s="14"/>
      <c r="I38" s="15"/>
      <c r="J38" s="15"/>
      <c r="K38" s="15"/>
      <c r="L38" s="15"/>
      <c r="M38" s="16"/>
      <c r="N38" s="15"/>
      <c r="O38" s="15"/>
      <c r="P38" s="15"/>
      <c r="Q38" s="15"/>
      <c r="R38" s="15"/>
      <c r="S38" s="18"/>
      <c r="T38" s="13"/>
      <c r="U38" s="19"/>
      <c r="V38" s="1"/>
      <c r="W38" s="13"/>
      <c r="X38" s="13"/>
      <c r="Y38" s="13"/>
      <c r="Z38" s="13"/>
      <c r="AA38" s="13"/>
      <c r="AB38" s="13"/>
      <c r="AC38" s="13"/>
      <c r="AD38" s="13"/>
      <c r="AE38" s="20"/>
      <c r="AF38" s="20"/>
      <c r="AG38" s="20"/>
    </row>
    <row r="39" spans="1:33" ht="15.75" customHeight="1" x14ac:dyDescent="0.2">
      <c r="A39" s="13"/>
      <c r="B39" s="13"/>
      <c r="C39" s="24"/>
      <c r="D39" s="15"/>
      <c r="E39" s="15"/>
      <c r="F39" s="14"/>
      <c r="G39" s="14"/>
      <c r="H39" s="14"/>
      <c r="I39" s="15"/>
      <c r="J39" s="15"/>
      <c r="K39" s="15"/>
      <c r="L39" s="15"/>
      <c r="M39" s="16"/>
      <c r="N39" s="15"/>
      <c r="O39" s="15"/>
      <c r="P39" s="15"/>
      <c r="Q39" s="15"/>
      <c r="R39" s="15"/>
      <c r="S39" s="18"/>
      <c r="T39" s="13"/>
      <c r="U39" s="19"/>
      <c r="V39" s="1"/>
      <c r="W39" s="13"/>
      <c r="X39" s="13"/>
      <c r="Y39" s="13"/>
      <c r="Z39" s="13"/>
      <c r="AA39" s="13"/>
      <c r="AB39" s="13"/>
      <c r="AC39" s="13"/>
      <c r="AD39" s="13"/>
      <c r="AE39" s="20"/>
      <c r="AF39" s="20"/>
      <c r="AG39" s="20"/>
    </row>
    <row r="40" spans="1:33" ht="15.75" customHeight="1" x14ac:dyDescent="0.2">
      <c r="A40" s="13"/>
      <c r="B40" s="13"/>
      <c r="C40" s="24"/>
      <c r="D40" s="15"/>
      <c r="E40" s="15"/>
      <c r="F40" s="14"/>
      <c r="G40" s="14"/>
      <c r="H40" s="14"/>
      <c r="I40" s="15"/>
      <c r="J40" s="15"/>
      <c r="K40" s="15"/>
      <c r="L40" s="15"/>
      <c r="M40" s="16"/>
      <c r="N40" s="15"/>
      <c r="O40" s="15"/>
      <c r="P40" s="15"/>
      <c r="Q40" s="15"/>
      <c r="R40" s="15"/>
      <c r="S40" s="18"/>
      <c r="T40" s="13"/>
      <c r="U40" s="19"/>
      <c r="V40" s="1"/>
      <c r="W40" s="13"/>
      <c r="X40" s="13"/>
      <c r="Y40" s="13"/>
      <c r="Z40" s="13"/>
      <c r="AA40" s="13"/>
      <c r="AB40" s="13"/>
      <c r="AC40" s="13"/>
      <c r="AD40" s="13"/>
      <c r="AE40" s="20"/>
      <c r="AF40" s="20"/>
      <c r="AG40" s="20"/>
    </row>
    <row r="41" spans="1:33" ht="15.75" customHeight="1" x14ac:dyDescent="0.2">
      <c r="A41" s="13"/>
      <c r="B41" s="13"/>
      <c r="C41" s="24"/>
      <c r="D41" s="15"/>
      <c r="E41" s="15"/>
      <c r="F41" s="14"/>
      <c r="G41" s="14"/>
      <c r="H41" s="14"/>
      <c r="I41" s="15"/>
      <c r="J41" s="15"/>
      <c r="K41" s="15"/>
      <c r="L41" s="15"/>
      <c r="M41" s="16"/>
      <c r="N41" s="15"/>
      <c r="O41" s="15"/>
      <c r="P41" s="15"/>
      <c r="Q41" s="15"/>
      <c r="R41" s="15"/>
      <c r="S41" s="18"/>
      <c r="T41" s="13"/>
      <c r="U41" s="19"/>
      <c r="V41" s="1"/>
      <c r="W41" s="13"/>
      <c r="X41" s="13"/>
      <c r="Y41" s="13"/>
      <c r="Z41" s="13"/>
      <c r="AA41" s="13"/>
      <c r="AB41" s="13"/>
      <c r="AC41" s="13"/>
      <c r="AD41" s="13"/>
      <c r="AE41" s="20"/>
      <c r="AF41" s="20"/>
      <c r="AG41" s="20"/>
    </row>
    <row r="42" spans="1:33" ht="15.75" customHeight="1" x14ac:dyDescent="0.2">
      <c r="A42" s="13"/>
      <c r="B42" s="13"/>
      <c r="C42" s="24"/>
      <c r="D42" s="15"/>
      <c r="E42" s="15"/>
      <c r="F42" s="14"/>
      <c r="G42" s="14"/>
      <c r="H42" s="14"/>
      <c r="I42" s="15"/>
      <c r="J42" s="15"/>
      <c r="K42" s="15"/>
      <c r="L42" s="15"/>
      <c r="M42" s="16"/>
      <c r="N42" s="15"/>
      <c r="O42" s="15"/>
      <c r="P42" s="15"/>
      <c r="Q42" s="15"/>
      <c r="R42" s="15"/>
      <c r="S42" s="18"/>
      <c r="T42" s="13"/>
      <c r="U42" s="19"/>
      <c r="V42" s="1"/>
      <c r="W42" s="13"/>
      <c r="X42" s="13"/>
      <c r="Y42" s="13"/>
      <c r="Z42" s="13"/>
      <c r="AA42" s="13"/>
      <c r="AB42" s="13"/>
      <c r="AC42" s="13"/>
      <c r="AD42" s="13"/>
      <c r="AE42" s="20"/>
      <c r="AF42" s="20"/>
      <c r="AG42" s="20"/>
    </row>
    <row r="43" spans="1:33" ht="15.75" customHeight="1" x14ac:dyDescent="0.2">
      <c r="A43" s="13"/>
      <c r="B43" s="13"/>
      <c r="C43" s="24"/>
      <c r="D43" s="15"/>
      <c r="E43" s="15"/>
      <c r="F43" s="14"/>
      <c r="G43" s="14"/>
      <c r="H43" s="14"/>
      <c r="I43" s="15"/>
      <c r="J43" s="15"/>
      <c r="K43" s="15"/>
      <c r="L43" s="15"/>
      <c r="M43" s="16"/>
      <c r="N43" s="15"/>
      <c r="O43" s="15"/>
      <c r="P43" s="15"/>
      <c r="Q43" s="15"/>
      <c r="R43" s="15"/>
      <c r="S43" s="18"/>
      <c r="T43" s="13"/>
      <c r="U43" s="19"/>
      <c r="V43" s="1"/>
      <c r="W43" s="13"/>
      <c r="X43" s="13"/>
      <c r="Y43" s="13"/>
      <c r="Z43" s="13"/>
      <c r="AA43" s="13"/>
      <c r="AB43" s="13"/>
      <c r="AC43" s="13"/>
      <c r="AD43" s="13"/>
      <c r="AE43" s="20"/>
      <c r="AF43" s="20"/>
      <c r="AG43" s="20"/>
    </row>
    <row r="44" spans="1:33" ht="15.75" customHeight="1" x14ac:dyDescent="0.2">
      <c r="A44" s="13"/>
      <c r="B44" s="13"/>
      <c r="C44" s="24"/>
      <c r="D44" s="15"/>
      <c r="E44" s="15"/>
      <c r="F44" s="14"/>
      <c r="G44" s="14"/>
      <c r="H44" s="14"/>
      <c r="I44" s="15"/>
      <c r="J44" s="15"/>
      <c r="K44" s="15"/>
      <c r="L44" s="15"/>
      <c r="M44" s="16"/>
      <c r="N44" s="15"/>
      <c r="O44" s="15"/>
      <c r="P44" s="15"/>
      <c r="Q44" s="15"/>
      <c r="R44" s="15"/>
      <c r="S44" s="18"/>
      <c r="T44" s="13"/>
      <c r="U44" s="19"/>
      <c r="V44" s="1"/>
      <c r="W44" s="13"/>
      <c r="X44" s="13"/>
      <c r="Y44" s="13"/>
      <c r="Z44" s="13"/>
      <c r="AA44" s="13"/>
      <c r="AB44" s="13"/>
      <c r="AC44" s="13"/>
      <c r="AD44" s="13"/>
      <c r="AE44" s="20"/>
      <c r="AF44" s="20"/>
      <c r="AG44" s="20"/>
    </row>
    <row r="45" spans="1:33" ht="15.75" customHeight="1" x14ac:dyDescent="0.2">
      <c r="A45" s="13"/>
      <c r="B45" s="13"/>
      <c r="C45" s="24"/>
      <c r="D45" s="15"/>
      <c r="E45" s="15"/>
      <c r="F45" s="14"/>
      <c r="G45" s="14"/>
      <c r="H45" s="14"/>
      <c r="I45" s="15"/>
      <c r="J45" s="15"/>
      <c r="K45" s="15"/>
      <c r="L45" s="15"/>
      <c r="M45" s="16"/>
      <c r="N45" s="15"/>
      <c r="O45" s="15"/>
      <c r="P45" s="15"/>
      <c r="Q45" s="15"/>
      <c r="R45" s="15"/>
      <c r="S45" s="18"/>
      <c r="T45" s="13"/>
      <c r="U45" s="19"/>
      <c r="V45" s="1"/>
      <c r="W45" s="13"/>
      <c r="X45" s="13"/>
      <c r="Y45" s="13"/>
      <c r="Z45" s="13"/>
      <c r="AA45" s="13"/>
      <c r="AB45" s="13"/>
      <c r="AC45" s="13"/>
      <c r="AD45" s="13"/>
      <c r="AE45" s="20"/>
      <c r="AF45" s="20"/>
      <c r="AG45" s="20"/>
    </row>
    <row r="46" spans="1:33" ht="15.75" customHeight="1" x14ac:dyDescent="0.2">
      <c r="A46" s="13"/>
      <c r="B46" s="13"/>
      <c r="C46" s="24"/>
      <c r="D46" s="15"/>
      <c r="E46" s="15"/>
      <c r="F46" s="14"/>
      <c r="G46" s="14"/>
      <c r="H46" s="14"/>
      <c r="I46" s="15"/>
      <c r="J46" s="15"/>
      <c r="K46" s="15"/>
      <c r="L46" s="15"/>
      <c r="M46" s="16"/>
      <c r="N46" s="15"/>
      <c r="O46" s="15"/>
      <c r="P46" s="15"/>
      <c r="Q46" s="15"/>
      <c r="R46" s="15"/>
      <c r="S46" s="18"/>
      <c r="T46" s="13"/>
      <c r="U46" s="19"/>
      <c r="V46" s="1"/>
      <c r="W46" s="13"/>
      <c r="X46" s="13"/>
      <c r="Y46" s="13"/>
      <c r="Z46" s="13"/>
      <c r="AA46" s="13"/>
      <c r="AB46" s="13"/>
      <c r="AC46" s="13"/>
      <c r="AD46" s="13"/>
      <c r="AE46" s="20"/>
      <c r="AF46" s="20"/>
      <c r="AG46" s="20"/>
    </row>
    <row r="47" spans="1:33" ht="15.75" customHeight="1" x14ac:dyDescent="0.2">
      <c r="A47" s="13"/>
      <c r="B47" s="13"/>
      <c r="C47" s="24"/>
      <c r="D47" s="15"/>
      <c r="E47" s="15"/>
      <c r="F47" s="14"/>
      <c r="G47" s="14"/>
      <c r="H47" s="14"/>
      <c r="I47" s="15"/>
      <c r="J47" s="15"/>
      <c r="K47" s="15"/>
      <c r="L47" s="15"/>
      <c r="M47" s="16"/>
      <c r="N47" s="15"/>
      <c r="O47" s="15"/>
      <c r="P47" s="15"/>
      <c r="Q47" s="15"/>
      <c r="R47" s="15"/>
      <c r="S47" s="18"/>
      <c r="T47" s="13"/>
      <c r="U47" s="19"/>
      <c r="V47" s="1"/>
      <c r="W47" s="13"/>
      <c r="X47" s="13"/>
      <c r="Y47" s="13"/>
      <c r="Z47" s="13"/>
      <c r="AA47" s="13"/>
      <c r="AB47" s="13"/>
      <c r="AC47" s="13"/>
      <c r="AD47" s="13"/>
      <c r="AE47" s="20"/>
      <c r="AF47" s="20"/>
      <c r="AG47" s="20"/>
    </row>
    <row r="48" spans="1:33" ht="15.75" customHeight="1" x14ac:dyDescent="0.2">
      <c r="A48" s="13"/>
      <c r="B48" s="13"/>
      <c r="C48" s="24"/>
      <c r="D48" s="15"/>
      <c r="E48" s="15"/>
      <c r="F48" s="14"/>
      <c r="G48" s="14"/>
      <c r="H48" s="14"/>
      <c r="I48" s="15"/>
      <c r="J48" s="15"/>
      <c r="K48" s="15"/>
      <c r="L48" s="15"/>
      <c r="M48" s="16"/>
      <c r="N48" s="15"/>
      <c r="O48" s="15"/>
      <c r="P48" s="15"/>
      <c r="Q48" s="15"/>
      <c r="R48" s="15"/>
      <c r="S48" s="18"/>
      <c r="T48" s="13"/>
      <c r="U48" s="19"/>
      <c r="V48" s="1"/>
      <c r="W48" s="13"/>
      <c r="X48" s="13"/>
      <c r="Y48" s="13"/>
      <c r="Z48" s="13"/>
      <c r="AA48" s="13"/>
      <c r="AB48" s="13"/>
      <c r="AC48" s="13"/>
      <c r="AD48" s="13"/>
      <c r="AE48" s="20"/>
      <c r="AF48" s="20"/>
      <c r="AG48" s="20"/>
    </row>
    <row r="49" spans="1:33" ht="15.75" customHeight="1" x14ac:dyDescent="0.2">
      <c r="A49" s="13"/>
      <c r="B49" s="13"/>
      <c r="C49" s="24"/>
      <c r="D49" s="15"/>
      <c r="E49" s="15"/>
      <c r="F49" s="14"/>
      <c r="G49" s="14"/>
      <c r="H49" s="14"/>
      <c r="I49" s="15"/>
      <c r="J49" s="15"/>
      <c r="K49" s="15"/>
      <c r="L49" s="15"/>
      <c r="M49" s="16"/>
      <c r="N49" s="15"/>
      <c r="O49" s="15"/>
      <c r="P49" s="15"/>
      <c r="Q49" s="15"/>
      <c r="R49" s="15"/>
      <c r="S49" s="18"/>
      <c r="T49" s="13"/>
      <c r="U49" s="19"/>
      <c r="V49" s="1"/>
      <c r="W49" s="13"/>
      <c r="X49" s="13"/>
      <c r="Y49" s="13"/>
      <c r="Z49" s="13"/>
      <c r="AA49" s="13"/>
      <c r="AB49" s="13"/>
      <c r="AC49" s="13"/>
      <c r="AD49" s="13"/>
      <c r="AE49" s="20"/>
      <c r="AF49" s="20"/>
      <c r="AG49" s="20"/>
    </row>
    <row r="50" spans="1:33" ht="15.75" customHeight="1" x14ac:dyDescent="0.2">
      <c r="A50" s="13"/>
      <c r="B50" s="13"/>
      <c r="C50" s="24"/>
      <c r="D50" s="15"/>
      <c r="E50" s="15"/>
      <c r="F50" s="14"/>
      <c r="G50" s="14"/>
      <c r="H50" s="14"/>
      <c r="I50" s="15"/>
      <c r="J50" s="15"/>
      <c r="K50" s="15"/>
      <c r="L50" s="15"/>
      <c r="M50" s="16"/>
      <c r="N50" s="15"/>
      <c r="O50" s="15"/>
      <c r="P50" s="15"/>
      <c r="Q50" s="15"/>
      <c r="R50" s="15"/>
      <c r="S50" s="18"/>
      <c r="T50" s="13"/>
      <c r="U50" s="19"/>
      <c r="V50" s="1"/>
      <c r="W50" s="13"/>
      <c r="X50" s="13"/>
      <c r="Y50" s="13"/>
      <c r="Z50" s="13"/>
      <c r="AA50" s="13"/>
      <c r="AB50" s="13"/>
      <c r="AC50" s="13"/>
      <c r="AD50" s="13"/>
      <c r="AE50" s="20"/>
      <c r="AF50" s="20"/>
      <c r="AG50" s="20"/>
    </row>
    <row r="51" spans="1:33" ht="15.75" customHeight="1" x14ac:dyDescent="0.2">
      <c r="A51" s="13"/>
      <c r="B51" s="13"/>
      <c r="C51" s="24"/>
      <c r="D51" s="15"/>
      <c r="E51" s="15"/>
      <c r="F51" s="14"/>
      <c r="G51" s="14"/>
      <c r="H51" s="14"/>
      <c r="I51" s="15"/>
      <c r="J51" s="15"/>
      <c r="K51" s="15"/>
      <c r="L51" s="15"/>
      <c r="M51" s="16"/>
      <c r="N51" s="15"/>
      <c r="O51" s="15"/>
      <c r="P51" s="15"/>
      <c r="Q51" s="15"/>
      <c r="R51" s="15"/>
      <c r="S51" s="18"/>
      <c r="T51" s="13"/>
      <c r="U51" s="19"/>
      <c r="V51" s="1"/>
      <c r="W51" s="13"/>
      <c r="X51" s="13"/>
      <c r="Y51" s="13"/>
      <c r="Z51" s="13"/>
      <c r="AA51" s="13"/>
      <c r="AB51" s="13"/>
      <c r="AC51" s="13"/>
      <c r="AD51" s="13"/>
      <c r="AE51" s="20"/>
      <c r="AF51" s="20"/>
      <c r="AG51" s="20"/>
    </row>
    <row r="52" spans="1:33" ht="15.75" customHeight="1" x14ac:dyDescent="0.2">
      <c r="A52" s="13"/>
      <c r="B52" s="13"/>
      <c r="C52" s="24"/>
      <c r="D52" s="15"/>
      <c r="E52" s="15"/>
      <c r="F52" s="14"/>
      <c r="G52" s="14"/>
      <c r="H52" s="14"/>
      <c r="I52" s="15"/>
      <c r="J52" s="15"/>
      <c r="K52" s="15"/>
      <c r="L52" s="15"/>
      <c r="M52" s="16"/>
      <c r="N52" s="15"/>
      <c r="O52" s="15"/>
      <c r="P52" s="15"/>
      <c r="Q52" s="15"/>
      <c r="R52" s="15"/>
      <c r="S52" s="18"/>
      <c r="T52" s="13"/>
      <c r="U52" s="19"/>
      <c r="V52" s="1"/>
      <c r="W52" s="13"/>
      <c r="X52" s="13"/>
      <c r="Y52" s="13"/>
      <c r="Z52" s="13"/>
      <c r="AA52" s="13"/>
      <c r="AB52" s="13"/>
      <c r="AC52" s="13"/>
      <c r="AD52" s="13"/>
      <c r="AE52" s="20"/>
      <c r="AF52" s="20"/>
      <c r="AG52" s="20"/>
    </row>
    <row r="53" spans="1:33" ht="15.75" customHeight="1" x14ac:dyDescent="0.2">
      <c r="A53" s="13"/>
      <c r="B53" s="13"/>
      <c r="C53" s="24"/>
      <c r="D53" s="15"/>
      <c r="E53" s="15"/>
      <c r="F53" s="14"/>
      <c r="G53" s="14"/>
      <c r="H53" s="14"/>
      <c r="I53" s="15"/>
      <c r="J53" s="15"/>
      <c r="K53" s="15"/>
      <c r="L53" s="15"/>
      <c r="M53" s="16"/>
      <c r="N53" s="15"/>
      <c r="O53" s="15"/>
      <c r="P53" s="15"/>
      <c r="Q53" s="15"/>
      <c r="R53" s="15"/>
      <c r="S53" s="18"/>
      <c r="T53" s="13"/>
      <c r="U53" s="19"/>
      <c r="V53" s="1"/>
      <c r="W53" s="13"/>
      <c r="X53" s="13"/>
      <c r="Y53" s="13"/>
      <c r="Z53" s="13"/>
      <c r="AA53" s="13"/>
      <c r="AB53" s="13"/>
      <c r="AC53" s="13"/>
      <c r="AD53" s="13"/>
      <c r="AE53" s="20"/>
      <c r="AF53" s="20"/>
      <c r="AG53" s="20"/>
    </row>
    <row r="54" spans="1:33" ht="15.75" customHeight="1" x14ac:dyDescent="0.2">
      <c r="A54" s="13"/>
      <c r="B54" s="13"/>
      <c r="C54" s="24"/>
      <c r="D54" s="15"/>
      <c r="E54" s="15"/>
      <c r="F54" s="14"/>
      <c r="G54" s="14"/>
      <c r="H54" s="14"/>
      <c r="I54" s="15"/>
      <c r="J54" s="15"/>
      <c r="K54" s="15"/>
      <c r="L54" s="15"/>
      <c r="M54" s="16"/>
      <c r="N54" s="15"/>
      <c r="O54" s="15"/>
      <c r="P54" s="15"/>
      <c r="Q54" s="15"/>
      <c r="R54" s="15"/>
      <c r="S54" s="18"/>
      <c r="T54" s="13"/>
      <c r="U54" s="19"/>
      <c r="V54" s="1"/>
      <c r="W54" s="13"/>
      <c r="X54" s="13"/>
      <c r="Y54" s="13"/>
      <c r="Z54" s="13"/>
      <c r="AA54" s="13"/>
      <c r="AB54" s="13"/>
      <c r="AC54" s="13"/>
      <c r="AD54" s="13"/>
      <c r="AE54" s="20"/>
      <c r="AF54" s="20"/>
      <c r="AG54" s="20"/>
    </row>
    <row r="55" spans="1:33" ht="15.75" customHeight="1" x14ac:dyDescent="0.2">
      <c r="A55" s="13"/>
      <c r="B55" s="13"/>
      <c r="C55" s="24"/>
      <c r="D55" s="15"/>
      <c r="E55" s="15"/>
      <c r="F55" s="14"/>
      <c r="G55" s="14"/>
      <c r="H55" s="14"/>
      <c r="I55" s="15"/>
      <c r="J55" s="15"/>
      <c r="K55" s="15"/>
      <c r="L55" s="15"/>
      <c r="M55" s="16"/>
      <c r="N55" s="15"/>
      <c r="O55" s="15"/>
      <c r="P55" s="15"/>
      <c r="Q55" s="15"/>
      <c r="R55" s="15"/>
      <c r="S55" s="18"/>
      <c r="T55" s="13"/>
      <c r="U55" s="19"/>
      <c r="V55" s="1"/>
      <c r="W55" s="13"/>
      <c r="X55" s="13"/>
      <c r="Y55" s="13"/>
      <c r="Z55" s="13"/>
      <c r="AA55" s="13"/>
      <c r="AB55" s="13"/>
      <c r="AC55" s="13"/>
      <c r="AD55" s="13"/>
      <c r="AE55" s="20"/>
      <c r="AF55" s="20"/>
      <c r="AG55" s="20"/>
    </row>
    <row r="56" spans="1:33" ht="15.75" customHeight="1" x14ac:dyDescent="0.2">
      <c r="A56" s="13"/>
      <c r="B56" s="13"/>
      <c r="C56" s="24"/>
      <c r="D56" s="15"/>
      <c r="E56" s="15"/>
      <c r="F56" s="14"/>
      <c r="G56" s="14"/>
      <c r="H56" s="14"/>
      <c r="I56" s="15"/>
      <c r="J56" s="15"/>
      <c r="K56" s="15"/>
      <c r="L56" s="15"/>
      <c r="M56" s="16"/>
      <c r="N56" s="15"/>
      <c r="O56" s="15"/>
      <c r="P56" s="15"/>
      <c r="Q56" s="15"/>
      <c r="R56" s="15"/>
      <c r="S56" s="18"/>
      <c r="T56" s="13"/>
      <c r="U56" s="19"/>
      <c r="V56" s="1"/>
      <c r="W56" s="13"/>
      <c r="X56" s="13"/>
      <c r="Y56" s="13"/>
      <c r="Z56" s="13"/>
      <c r="AA56" s="13"/>
      <c r="AB56" s="13"/>
      <c r="AC56" s="13"/>
      <c r="AD56" s="13"/>
      <c r="AE56" s="20"/>
      <c r="AF56" s="20"/>
      <c r="AG56" s="20"/>
    </row>
    <row r="57" spans="1:33" ht="15.75" customHeight="1" x14ac:dyDescent="0.2">
      <c r="A57" s="13"/>
      <c r="B57" s="13"/>
      <c r="C57" s="24"/>
      <c r="D57" s="15"/>
      <c r="E57" s="15"/>
      <c r="F57" s="14"/>
      <c r="G57" s="14"/>
      <c r="H57" s="14"/>
      <c r="I57" s="15"/>
      <c r="J57" s="15"/>
      <c r="K57" s="15"/>
      <c r="L57" s="15"/>
      <c r="M57" s="16"/>
      <c r="N57" s="15"/>
      <c r="O57" s="15"/>
      <c r="P57" s="15"/>
      <c r="Q57" s="15"/>
      <c r="R57" s="15"/>
      <c r="S57" s="18"/>
      <c r="T57" s="13"/>
      <c r="U57" s="19"/>
      <c r="V57" s="1"/>
      <c r="W57" s="13"/>
      <c r="X57" s="13"/>
      <c r="Y57" s="13"/>
      <c r="Z57" s="13"/>
      <c r="AA57" s="13"/>
      <c r="AB57" s="13"/>
      <c r="AC57" s="13"/>
      <c r="AD57" s="13"/>
      <c r="AE57" s="20"/>
      <c r="AF57" s="20"/>
      <c r="AG57" s="20"/>
    </row>
    <row r="58" spans="1:33" ht="15.75" customHeight="1" x14ac:dyDescent="0.2">
      <c r="A58" s="13"/>
      <c r="B58" s="13"/>
      <c r="C58" s="24"/>
      <c r="D58" s="15"/>
      <c r="E58" s="15"/>
      <c r="F58" s="14"/>
      <c r="G58" s="14"/>
      <c r="H58" s="14"/>
      <c r="I58" s="15"/>
      <c r="J58" s="15"/>
      <c r="K58" s="15"/>
      <c r="L58" s="15"/>
      <c r="M58" s="16"/>
      <c r="N58" s="15"/>
      <c r="O58" s="15"/>
      <c r="P58" s="15"/>
      <c r="Q58" s="15"/>
      <c r="R58" s="15"/>
      <c r="S58" s="18"/>
      <c r="T58" s="13"/>
      <c r="U58" s="19"/>
      <c r="V58" s="1"/>
      <c r="W58" s="13"/>
      <c r="X58" s="13"/>
      <c r="Y58" s="13"/>
      <c r="Z58" s="13"/>
      <c r="AA58" s="13"/>
      <c r="AB58" s="13"/>
      <c r="AC58" s="13"/>
      <c r="AD58" s="13"/>
      <c r="AE58" s="20"/>
      <c r="AF58" s="20"/>
      <c r="AG58" s="20"/>
    </row>
    <row r="59" spans="1:33" ht="15.75" customHeight="1" x14ac:dyDescent="0.2">
      <c r="A59" s="13"/>
      <c r="B59" s="13"/>
      <c r="C59" s="24"/>
      <c r="D59" s="15"/>
      <c r="E59" s="15"/>
      <c r="F59" s="14"/>
      <c r="G59" s="14"/>
      <c r="H59" s="14"/>
      <c r="I59" s="15"/>
      <c r="J59" s="15"/>
      <c r="K59" s="15"/>
      <c r="L59" s="15"/>
      <c r="M59" s="16"/>
      <c r="N59" s="15"/>
      <c r="O59" s="15"/>
      <c r="P59" s="15"/>
      <c r="Q59" s="15"/>
      <c r="R59" s="15"/>
      <c r="S59" s="18"/>
      <c r="T59" s="13"/>
      <c r="U59" s="19"/>
      <c r="V59" s="1"/>
      <c r="W59" s="13"/>
      <c r="X59" s="13"/>
      <c r="Y59" s="13"/>
      <c r="Z59" s="13"/>
      <c r="AA59" s="13"/>
      <c r="AB59" s="13"/>
      <c r="AC59" s="13"/>
      <c r="AD59" s="13"/>
      <c r="AE59" s="20"/>
      <c r="AF59" s="20"/>
      <c r="AG59" s="20"/>
    </row>
    <row r="60" spans="1:33" ht="15.75" customHeight="1" x14ac:dyDescent="0.2">
      <c r="A60" s="13"/>
      <c r="B60" s="13"/>
      <c r="C60" s="24"/>
      <c r="D60" s="15"/>
      <c r="E60" s="15"/>
      <c r="F60" s="14"/>
      <c r="G60" s="14"/>
      <c r="H60" s="14"/>
      <c r="I60" s="15"/>
      <c r="J60" s="15"/>
      <c r="K60" s="15"/>
      <c r="L60" s="15"/>
      <c r="M60" s="16"/>
      <c r="N60" s="15"/>
      <c r="O60" s="15"/>
      <c r="P60" s="15"/>
      <c r="Q60" s="15"/>
      <c r="R60" s="15"/>
      <c r="S60" s="18"/>
      <c r="T60" s="13"/>
      <c r="U60" s="19"/>
      <c r="V60" s="1"/>
      <c r="W60" s="13"/>
      <c r="X60" s="13"/>
      <c r="Y60" s="13"/>
      <c r="Z60" s="13"/>
      <c r="AA60" s="13"/>
      <c r="AB60" s="13"/>
      <c r="AC60" s="13"/>
      <c r="AD60" s="13"/>
      <c r="AE60" s="20"/>
      <c r="AF60" s="20"/>
      <c r="AG60" s="20"/>
    </row>
    <row r="61" spans="1:33" ht="15.75" customHeight="1" x14ac:dyDescent="0.2">
      <c r="A61" s="13"/>
      <c r="B61" s="13"/>
      <c r="C61" s="24"/>
      <c r="D61" s="15"/>
      <c r="E61" s="15"/>
      <c r="F61" s="14"/>
      <c r="G61" s="14"/>
      <c r="H61" s="14"/>
      <c r="I61" s="15"/>
      <c r="J61" s="15"/>
      <c r="K61" s="15"/>
      <c r="L61" s="15"/>
      <c r="M61" s="16"/>
      <c r="N61" s="15"/>
      <c r="O61" s="15"/>
      <c r="P61" s="15"/>
      <c r="Q61" s="15"/>
      <c r="R61" s="15"/>
      <c r="S61" s="18"/>
      <c r="T61" s="13"/>
      <c r="U61" s="19"/>
      <c r="V61" s="1"/>
      <c r="W61" s="13"/>
      <c r="X61" s="13"/>
      <c r="Y61" s="13"/>
      <c r="Z61" s="13"/>
      <c r="AA61" s="13"/>
      <c r="AB61" s="13"/>
      <c r="AC61" s="13"/>
      <c r="AD61" s="13"/>
      <c r="AE61" s="20"/>
      <c r="AF61" s="20"/>
      <c r="AG61" s="20"/>
    </row>
    <row r="62" spans="1:33" ht="15.75" customHeight="1" x14ac:dyDescent="0.2">
      <c r="A62" s="13"/>
      <c r="B62" s="13"/>
      <c r="C62" s="24"/>
      <c r="D62" s="15"/>
      <c r="E62" s="15"/>
      <c r="F62" s="14"/>
      <c r="G62" s="14"/>
      <c r="H62" s="14"/>
      <c r="I62" s="15"/>
      <c r="J62" s="15"/>
      <c r="K62" s="15"/>
      <c r="L62" s="15"/>
      <c r="M62" s="16"/>
      <c r="N62" s="15"/>
      <c r="O62" s="15"/>
      <c r="P62" s="15"/>
      <c r="Q62" s="15"/>
      <c r="R62" s="15"/>
      <c r="S62" s="18"/>
      <c r="T62" s="13"/>
      <c r="U62" s="19"/>
      <c r="V62" s="1"/>
      <c r="W62" s="13"/>
      <c r="X62" s="13"/>
      <c r="Y62" s="13"/>
      <c r="Z62" s="13"/>
      <c r="AA62" s="13"/>
      <c r="AB62" s="13"/>
      <c r="AC62" s="13"/>
      <c r="AD62" s="13"/>
      <c r="AE62" s="20"/>
      <c r="AF62" s="20"/>
      <c r="AG62" s="20"/>
    </row>
    <row r="63" spans="1:33" ht="15.75" customHeight="1" x14ac:dyDescent="0.2">
      <c r="A63" s="13"/>
      <c r="B63" s="13"/>
      <c r="C63" s="24"/>
      <c r="D63" s="15"/>
      <c r="E63" s="15"/>
      <c r="F63" s="14"/>
      <c r="G63" s="14"/>
      <c r="H63" s="14"/>
      <c r="I63" s="15"/>
      <c r="J63" s="15"/>
      <c r="K63" s="15"/>
      <c r="L63" s="15"/>
      <c r="M63" s="16"/>
      <c r="N63" s="15"/>
      <c r="O63" s="15"/>
      <c r="P63" s="15"/>
      <c r="Q63" s="15"/>
      <c r="R63" s="15"/>
      <c r="S63" s="18"/>
      <c r="T63" s="13"/>
      <c r="U63" s="19"/>
      <c r="V63" s="1"/>
      <c r="W63" s="13"/>
      <c r="X63" s="13"/>
      <c r="Y63" s="13"/>
      <c r="Z63" s="13"/>
      <c r="AA63" s="13"/>
      <c r="AB63" s="13"/>
      <c r="AC63" s="13"/>
      <c r="AD63" s="13"/>
      <c r="AE63" s="20"/>
      <c r="AF63" s="20"/>
      <c r="AG63" s="20"/>
    </row>
    <row r="64" spans="1:33" ht="15.75" customHeight="1" x14ac:dyDescent="0.2">
      <c r="A64" s="13"/>
      <c r="B64" s="13"/>
      <c r="C64" s="24"/>
      <c r="D64" s="15"/>
      <c r="E64" s="15"/>
      <c r="F64" s="14"/>
      <c r="G64" s="14"/>
      <c r="H64" s="14"/>
      <c r="I64" s="15"/>
      <c r="J64" s="15"/>
      <c r="K64" s="15"/>
      <c r="L64" s="15"/>
      <c r="M64" s="16"/>
      <c r="N64" s="15"/>
      <c r="O64" s="15"/>
      <c r="P64" s="15"/>
      <c r="Q64" s="15"/>
      <c r="R64" s="15"/>
      <c r="S64" s="18"/>
      <c r="T64" s="13"/>
      <c r="U64" s="19"/>
      <c r="V64" s="1"/>
      <c r="W64" s="13"/>
      <c r="X64" s="13"/>
      <c r="Y64" s="13"/>
      <c r="Z64" s="13"/>
      <c r="AA64" s="13"/>
      <c r="AB64" s="13"/>
      <c r="AC64" s="13"/>
      <c r="AD64" s="13"/>
      <c r="AE64" s="20"/>
      <c r="AF64" s="20"/>
      <c r="AG64" s="20"/>
    </row>
    <row r="65" spans="1:33" ht="15.75" customHeight="1" x14ac:dyDescent="0.2">
      <c r="A65" s="13"/>
      <c r="B65" s="13"/>
      <c r="C65" s="24"/>
      <c r="D65" s="15"/>
      <c r="E65" s="15"/>
      <c r="F65" s="14"/>
      <c r="G65" s="14"/>
      <c r="H65" s="14"/>
      <c r="I65" s="15"/>
      <c r="J65" s="15"/>
      <c r="K65" s="15"/>
      <c r="L65" s="15"/>
      <c r="M65" s="16"/>
      <c r="N65" s="15"/>
      <c r="O65" s="15"/>
      <c r="P65" s="15"/>
      <c r="Q65" s="15"/>
      <c r="R65" s="15"/>
      <c r="S65" s="18"/>
      <c r="T65" s="13"/>
      <c r="U65" s="19"/>
      <c r="V65" s="1"/>
      <c r="W65" s="13"/>
      <c r="X65" s="13"/>
      <c r="Y65" s="13"/>
      <c r="Z65" s="13"/>
      <c r="AA65" s="13"/>
      <c r="AB65" s="13"/>
      <c r="AC65" s="13"/>
      <c r="AD65" s="13"/>
      <c r="AE65" s="20"/>
      <c r="AF65" s="20"/>
      <c r="AG65" s="20"/>
    </row>
    <row r="66" spans="1:33" ht="15.75" customHeight="1" x14ac:dyDescent="0.2">
      <c r="A66" s="13"/>
      <c r="B66" s="13"/>
      <c r="C66" s="24"/>
      <c r="D66" s="15"/>
      <c r="E66" s="15"/>
      <c r="F66" s="14"/>
      <c r="G66" s="14"/>
      <c r="H66" s="14"/>
      <c r="I66" s="15"/>
      <c r="J66" s="15"/>
      <c r="K66" s="15"/>
      <c r="L66" s="15"/>
      <c r="M66" s="16"/>
      <c r="N66" s="15"/>
      <c r="O66" s="15"/>
      <c r="P66" s="15"/>
      <c r="Q66" s="15"/>
      <c r="R66" s="15"/>
      <c r="S66" s="18"/>
      <c r="T66" s="13"/>
      <c r="U66" s="19"/>
      <c r="V66" s="1"/>
      <c r="W66" s="13"/>
      <c r="X66" s="13"/>
      <c r="Y66" s="13"/>
      <c r="Z66" s="13"/>
      <c r="AA66" s="13"/>
      <c r="AB66" s="13"/>
      <c r="AC66" s="13"/>
      <c r="AD66" s="13"/>
      <c r="AE66" s="20"/>
      <c r="AF66" s="20"/>
      <c r="AG66" s="20"/>
    </row>
    <row r="67" spans="1:33" ht="15.75" customHeight="1" x14ac:dyDescent="0.2">
      <c r="A67" s="13"/>
      <c r="B67" s="13"/>
      <c r="C67" s="24"/>
      <c r="D67" s="15"/>
      <c r="E67" s="15"/>
      <c r="F67" s="14"/>
      <c r="G67" s="14"/>
      <c r="H67" s="14"/>
      <c r="I67" s="15"/>
      <c r="J67" s="15"/>
      <c r="K67" s="15"/>
      <c r="L67" s="15"/>
      <c r="M67" s="16"/>
      <c r="N67" s="15"/>
      <c r="O67" s="15"/>
      <c r="P67" s="15"/>
      <c r="Q67" s="15"/>
      <c r="R67" s="15"/>
      <c r="S67" s="18"/>
      <c r="T67" s="13"/>
      <c r="U67" s="19"/>
      <c r="V67" s="1"/>
      <c r="W67" s="13"/>
      <c r="X67" s="13"/>
      <c r="Y67" s="13"/>
      <c r="Z67" s="13"/>
      <c r="AA67" s="13"/>
      <c r="AB67" s="13"/>
      <c r="AC67" s="13"/>
      <c r="AD67" s="13"/>
      <c r="AE67" s="20"/>
      <c r="AF67" s="20"/>
      <c r="AG67" s="20"/>
    </row>
    <row r="68" spans="1:33" ht="15.75" customHeight="1" x14ac:dyDescent="0.2">
      <c r="A68" s="13"/>
      <c r="B68" s="13"/>
      <c r="C68" s="24"/>
      <c r="D68" s="15"/>
      <c r="E68" s="15"/>
      <c r="F68" s="14"/>
      <c r="G68" s="14"/>
      <c r="H68" s="14"/>
      <c r="I68" s="15"/>
      <c r="J68" s="15"/>
      <c r="K68" s="15"/>
      <c r="L68" s="15"/>
      <c r="M68" s="16"/>
      <c r="N68" s="15"/>
      <c r="O68" s="15"/>
      <c r="P68" s="15"/>
      <c r="Q68" s="15"/>
      <c r="R68" s="15"/>
      <c r="S68" s="18"/>
      <c r="T68" s="13"/>
      <c r="U68" s="19"/>
      <c r="V68" s="1"/>
      <c r="W68" s="13"/>
      <c r="X68" s="13"/>
      <c r="Y68" s="13"/>
      <c r="Z68" s="13"/>
      <c r="AA68" s="13"/>
      <c r="AB68" s="13"/>
      <c r="AC68" s="13"/>
      <c r="AD68" s="13"/>
      <c r="AE68" s="20"/>
      <c r="AF68" s="20"/>
      <c r="AG68" s="20"/>
    </row>
    <row r="69" spans="1:33" ht="15.75" customHeight="1" x14ac:dyDescent="0.2">
      <c r="A69" s="13"/>
      <c r="B69" s="13"/>
      <c r="C69" s="24"/>
      <c r="D69" s="15"/>
      <c r="E69" s="15"/>
      <c r="F69" s="14"/>
      <c r="G69" s="14"/>
      <c r="H69" s="14"/>
      <c r="I69" s="15"/>
      <c r="J69" s="15"/>
      <c r="K69" s="15"/>
      <c r="L69" s="15"/>
      <c r="M69" s="16"/>
      <c r="N69" s="15"/>
      <c r="O69" s="15"/>
      <c r="P69" s="15"/>
      <c r="Q69" s="15"/>
      <c r="R69" s="15"/>
      <c r="S69" s="18"/>
      <c r="T69" s="13"/>
      <c r="U69" s="19"/>
      <c r="V69" s="1"/>
      <c r="W69" s="13"/>
      <c r="X69" s="13"/>
      <c r="Y69" s="13"/>
      <c r="Z69" s="13"/>
      <c r="AA69" s="13"/>
      <c r="AB69" s="13"/>
      <c r="AC69" s="13"/>
      <c r="AD69" s="13"/>
      <c r="AE69" s="20"/>
      <c r="AF69" s="20"/>
      <c r="AG69" s="20"/>
    </row>
    <row r="70" spans="1:33" ht="15.75" customHeight="1" x14ac:dyDescent="0.2">
      <c r="A70" s="13"/>
      <c r="B70" s="13"/>
      <c r="C70" s="24"/>
      <c r="D70" s="15"/>
      <c r="E70" s="15"/>
      <c r="F70" s="14"/>
      <c r="G70" s="14"/>
      <c r="H70" s="14"/>
      <c r="I70" s="15"/>
      <c r="J70" s="15"/>
      <c r="K70" s="15"/>
      <c r="L70" s="15"/>
      <c r="M70" s="16"/>
      <c r="N70" s="15"/>
      <c r="O70" s="15"/>
      <c r="P70" s="15"/>
      <c r="Q70" s="15"/>
      <c r="R70" s="15"/>
      <c r="S70" s="18"/>
      <c r="T70" s="13"/>
      <c r="U70" s="19"/>
      <c r="V70" s="1"/>
      <c r="W70" s="13"/>
      <c r="X70" s="13"/>
      <c r="Y70" s="13"/>
      <c r="Z70" s="13"/>
      <c r="AA70" s="13"/>
      <c r="AB70" s="13"/>
      <c r="AC70" s="13"/>
      <c r="AD70" s="13"/>
      <c r="AE70" s="20"/>
      <c r="AF70" s="20"/>
      <c r="AG70" s="20"/>
    </row>
    <row r="71" spans="1:33" ht="15.75" customHeight="1" x14ac:dyDescent="0.2">
      <c r="A71" s="13"/>
      <c r="B71" s="13"/>
      <c r="C71" s="24"/>
      <c r="D71" s="15"/>
      <c r="E71" s="15"/>
      <c r="F71" s="14"/>
      <c r="G71" s="14"/>
      <c r="H71" s="14"/>
      <c r="I71" s="15"/>
      <c r="J71" s="15"/>
      <c r="K71" s="15"/>
      <c r="L71" s="15"/>
      <c r="M71" s="16"/>
      <c r="N71" s="15"/>
      <c r="O71" s="15"/>
      <c r="P71" s="15"/>
      <c r="Q71" s="15"/>
      <c r="R71" s="15"/>
      <c r="S71" s="18"/>
      <c r="T71" s="13"/>
      <c r="U71" s="19"/>
      <c r="V71" s="1"/>
      <c r="W71" s="13"/>
      <c r="X71" s="13"/>
      <c r="Y71" s="13"/>
      <c r="Z71" s="13"/>
      <c r="AA71" s="13"/>
      <c r="AB71" s="13"/>
      <c r="AC71" s="13"/>
      <c r="AD71" s="13"/>
      <c r="AE71" s="20"/>
      <c r="AF71" s="20"/>
      <c r="AG71" s="20"/>
    </row>
    <row r="72" spans="1:33" ht="15.75" customHeight="1" x14ac:dyDescent="0.2">
      <c r="A72" s="13"/>
      <c r="B72" s="13"/>
      <c r="C72" s="24"/>
      <c r="D72" s="15"/>
      <c r="E72" s="15"/>
      <c r="F72" s="14"/>
      <c r="G72" s="14"/>
      <c r="H72" s="14"/>
      <c r="I72" s="15"/>
      <c r="J72" s="15"/>
      <c r="K72" s="15"/>
      <c r="L72" s="15"/>
      <c r="M72" s="16"/>
      <c r="N72" s="15"/>
      <c r="O72" s="15"/>
      <c r="P72" s="15"/>
      <c r="Q72" s="15"/>
      <c r="R72" s="15"/>
      <c r="S72" s="18"/>
      <c r="T72" s="13"/>
      <c r="U72" s="19"/>
      <c r="V72" s="1"/>
      <c r="W72" s="13"/>
      <c r="X72" s="13"/>
      <c r="Y72" s="13"/>
      <c r="Z72" s="13"/>
      <c r="AA72" s="13"/>
      <c r="AB72" s="13"/>
      <c r="AC72" s="13"/>
      <c r="AD72" s="13"/>
      <c r="AE72" s="20"/>
      <c r="AF72" s="20"/>
      <c r="AG72" s="20"/>
    </row>
    <row r="73" spans="1:33" ht="15.75" customHeight="1" x14ac:dyDescent="0.2">
      <c r="A73" s="13"/>
      <c r="B73" s="13"/>
      <c r="C73" s="24"/>
      <c r="D73" s="15"/>
      <c r="E73" s="15"/>
      <c r="F73" s="14"/>
      <c r="G73" s="14"/>
      <c r="H73" s="14"/>
      <c r="I73" s="15"/>
      <c r="J73" s="15"/>
      <c r="K73" s="15"/>
      <c r="L73" s="15"/>
      <c r="M73" s="16"/>
      <c r="N73" s="15"/>
      <c r="O73" s="15"/>
      <c r="P73" s="15"/>
      <c r="Q73" s="15"/>
      <c r="R73" s="15"/>
      <c r="S73" s="18"/>
      <c r="T73" s="13"/>
      <c r="U73" s="19"/>
      <c r="V73" s="1"/>
      <c r="W73" s="13"/>
      <c r="X73" s="13"/>
      <c r="Y73" s="13"/>
      <c r="Z73" s="13"/>
      <c r="AA73" s="13"/>
      <c r="AB73" s="13"/>
      <c r="AC73" s="13"/>
      <c r="AD73" s="13"/>
      <c r="AE73" s="20"/>
      <c r="AF73" s="20"/>
      <c r="AG73" s="20"/>
    </row>
    <row r="74" spans="1:33" ht="15.75" customHeight="1" x14ac:dyDescent="0.2">
      <c r="A74" s="13"/>
      <c r="B74" s="13"/>
      <c r="C74" s="24"/>
      <c r="D74" s="15"/>
      <c r="E74" s="15"/>
      <c r="F74" s="14"/>
      <c r="G74" s="14"/>
      <c r="H74" s="14"/>
      <c r="I74" s="15"/>
      <c r="J74" s="15"/>
      <c r="K74" s="15"/>
      <c r="L74" s="15"/>
      <c r="M74" s="16"/>
      <c r="N74" s="15"/>
      <c r="O74" s="15"/>
      <c r="P74" s="15"/>
      <c r="Q74" s="15"/>
      <c r="R74" s="15"/>
      <c r="S74" s="18"/>
      <c r="T74" s="13"/>
      <c r="U74" s="19"/>
      <c r="V74" s="1"/>
      <c r="W74" s="13"/>
      <c r="X74" s="13"/>
      <c r="Y74" s="13"/>
      <c r="Z74" s="13"/>
      <c r="AA74" s="13"/>
      <c r="AB74" s="13"/>
      <c r="AC74" s="13"/>
      <c r="AD74" s="13"/>
      <c r="AE74" s="20"/>
      <c r="AF74" s="20"/>
      <c r="AG74" s="20"/>
    </row>
    <row r="75" spans="1:33" ht="15.75" customHeight="1" x14ac:dyDescent="0.2">
      <c r="A75" s="13"/>
      <c r="B75" s="13"/>
      <c r="C75" s="24"/>
      <c r="D75" s="15"/>
      <c r="E75" s="15"/>
      <c r="F75" s="14"/>
      <c r="G75" s="14"/>
      <c r="H75" s="14"/>
      <c r="I75" s="15"/>
      <c r="J75" s="15"/>
      <c r="K75" s="15"/>
      <c r="L75" s="15"/>
      <c r="M75" s="16"/>
      <c r="N75" s="15"/>
      <c r="O75" s="15"/>
      <c r="P75" s="15"/>
      <c r="Q75" s="15"/>
      <c r="R75" s="15"/>
      <c r="S75" s="18"/>
      <c r="T75" s="13"/>
      <c r="U75" s="19"/>
      <c r="V75" s="1"/>
      <c r="W75" s="13"/>
      <c r="X75" s="13"/>
      <c r="Y75" s="13"/>
      <c r="Z75" s="13"/>
      <c r="AA75" s="13"/>
      <c r="AB75" s="13"/>
      <c r="AC75" s="13"/>
      <c r="AD75" s="13"/>
      <c r="AE75" s="20"/>
      <c r="AF75" s="20"/>
      <c r="AG75" s="20"/>
    </row>
    <row r="76" spans="1:33" ht="15.75" customHeight="1" x14ac:dyDescent="0.2">
      <c r="A76" s="13"/>
      <c r="B76" s="13"/>
      <c r="C76" s="24"/>
      <c r="D76" s="15"/>
      <c r="E76" s="15"/>
      <c r="F76" s="14"/>
      <c r="G76" s="14"/>
      <c r="H76" s="14"/>
      <c r="I76" s="15"/>
      <c r="J76" s="15"/>
      <c r="K76" s="15"/>
      <c r="L76" s="15"/>
      <c r="M76" s="16"/>
      <c r="N76" s="15"/>
      <c r="O76" s="15"/>
      <c r="P76" s="15"/>
      <c r="Q76" s="15"/>
      <c r="R76" s="15"/>
      <c r="S76" s="18"/>
      <c r="T76" s="13"/>
      <c r="U76" s="19"/>
      <c r="V76" s="1"/>
      <c r="W76" s="13"/>
      <c r="X76" s="13"/>
      <c r="Y76" s="13"/>
      <c r="Z76" s="13"/>
      <c r="AA76" s="13"/>
      <c r="AB76" s="13"/>
      <c r="AC76" s="13"/>
      <c r="AD76" s="13"/>
      <c r="AE76" s="20"/>
      <c r="AF76" s="20"/>
      <c r="AG76" s="20"/>
    </row>
    <row r="77" spans="1:33" ht="15.75" customHeight="1" x14ac:dyDescent="0.2">
      <c r="A77" s="13"/>
      <c r="B77" s="13"/>
      <c r="C77" s="24"/>
      <c r="D77" s="15"/>
      <c r="E77" s="15"/>
      <c r="F77" s="14"/>
      <c r="G77" s="14"/>
      <c r="H77" s="14"/>
      <c r="I77" s="15"/>
      <c r="J77" s="15"/>
      <c r="K77" s="15"/>
      <c r="L77" s="15"/>
      <c r="M77" s="16"/>
      <c r="N77" s="15"/>
      <c r="O77" s="15"/>
      <c r="P77" s="15"/>
      <c r="Q77" s="15"/>
      <c r="R77" s="15"/>
      <c r="S77" s="18"/>
      <c r="T77" s="13"/>
      <c r="U77" s="19"/>
      <c r="V77" s="1"/>
      <c r="W77" s="13"/>
      <c r="X77" s="13"/>
      <c r="Y77" s="13"/>
      <c r="Z77" s="13"/>
      <c r="AA77" s="13"/>
      <c r="AB77" s="13"/>
      <c r="AC77" s="13"/>
      <c r="AD77" s="13"/>
      <c r="AE77" s="20"/>
      <c r="AF77" s="20"/>
      <c r="AG77" s="20"/>
    </row>
    <row r="78" spans="1:33" ht="15.75" customHeight="1" x14ac:dyDescent="0.2">
      <c r="A78" s="13"/>
      <c r="B78" s="13"/>
      <c r="C78" s="24"/>
      <c r="D78" s="15"/>
      <c r="E78" s="15"/>
      <c r="F78" s="14"/>
      <c r="G78" s="14"/>
      <c r="H78" s="14"/>
      <c r="I78" s="15"/>
      <c r="J78" s="15"/>
      <c r="K78" s="15"/>
      <c r="L78" s="15"/>
      <c r="M78" s="16"/>
      <c r="N78" s="15"/>
      <c r="O78" s="15"/>
      <c r="P78" s="15"/>
      <c r="Q78" s="15"/>
      <c r="R78" s="15"/>
      <c r="S78" s="18"/>
      <c r="T78" s="13"/>
      <c r="U78" s="19"/>
      <c r="V78" s="1"/>
      <c r="W78" s="13"/>
      <c r="X78" s="13"/>
      <c r="Y78" s="13"/>
      <c r="Z78" s="13"/>
      <c r="AA78" s="13"/>
      <c r="AB78" s="13"/>
      <c r="AC78" s="13"/>
      <c r="AD78" s="13"/>
      <c r="AE78" s="20"/>
      <c r="AF78" s="20"/>
      <c r="AG78" s="20"/>
    </row>
    <row r="79" spans="1:33" ht="15.75" customHeight="1" x14ac:dyDescent="0.2">
      <c r="A79" s="13"/>
      <c r="B79" s="13"/>
      <c r="C79" s="24"/>
      <c r="D79" s="15"/>
      <c r="E79" s="15"/>
      <c r="F79" s="14"/>
      <c r="G79" s="14"/>
      <c r="H79" s="14"/>
      <c r="I79" s="15"/>
      <c r="J79" s="15"/>
      <c r="K79" s="15"/>
      <c r="L79" s="15"/>
      <c r="M79" s="16"/>
      <c r="N79" s="15"/>
      <c r="O79" s="15"/>
      <c r="P79" s="15"/>
      <c r="Q79" s="15"/>
      <c r="R79" s="15"/>
      <c r="S79" s="18"/>
      <c r="T79" s="13"/>
      <c r="U79" s="19"/>
      <c r="V79" s="1"/>
      <c r="W79" s="13"/>
      <c r="X79" s="13"/>
      <c r="Y79" s="13"/>
      <c r="Z79" s="13"/>
      <c r="AA79" s="13"/>
      <c r="AB79" s="13"/>
      <c r="AC79" s="13"/>
      <c r="AD79" s="13"/>
      <c r="AE79" s="20"/>
      <c r="AF79" s="20"/>
      <c r="AG79" s="20"/>
    </row>
    <row r="80" spans="1:33" ht="15.75" customHeight="1" x14ac:dyDescent="0.2">
      <c r="A80" s="13"/>
      <c r="B80" s="13"/>
      <c r="C80" s="24"/>
      <c r="D80" s="15"/>
      <c r="E80" s="15"/>
      <c r="F80" s="14"/>
      <c r="G80" s="14"/>
      <c r="H80" s="14"/>
      <c r="I80" s="15"/>
      <c r="J80" s="15"/>
      <c r="K80" s="15"/>
      <c r="L80" s="15"/>
      <c r="M80" s="16"/>
      <c r="N80" s="15"/>
      <c r="O80" s="15"/>
      <c r="P80" s="15"/>
      <c r="Q80" s="15"/>
      <c r="R80" s="15"/>
      <c r="S80" s="18"/>
      <c r="T80" s="13"/>
      <c r="U80" s="19"/>
      <c r="V80" s="1"/>
      <c r="W80" s="13"/>
      <c r="X80" s="13"/>
      <c r="Y80" s="13"/>
      <c r="Z80" s="13"/>
      <c r="AA80" s="13"/>
      <c r="AB80" s="13"/>
      <c r="AC80" s="13"/>
      <c r="AD80" s="13"/>
      <c r="AE80" s="20"/>
      <c r="AF80" s="20"/>
      <c r="AG80" s="20"/>
    </row>
    <row r="81" spans="1:33" ht="15.75" customHeight="1" x14ac:dyDescent="0.2">
      <c r="A81" s="13"/>
      <c r="B81" s="13"/>
      <c r="C81" s="24"/>
      <c r="D81" s="15"/>
      <c r="E81" s="15"/>
      <c r="F81" s="14"/>
      <c r="G81" s="14"/>
      <c r="H81" s="14"/>
      <c r="I81" s="15"/>
      <c r="J81" s="15"/>
      <c r="K81" s="15"/>
      <c r="L81" s="15"/>
      <c r="M81" s="16"/>
      <c r="N81" s="15"/>
      <c r="O81" s="15"/>
      <c r="P81" s="15"/>
      <c r="Q81" s="15"/>
      <c r="R81" s="15"/>
      <c r="S81" s="18"/>
      <c r="T81" s="13"/>
      <c r="U81" s="19"/>
      <c r="V81" s="1"/>
      <c r="W81" s="13"/>
      <c r="X81" s="13"/>
      <c r="Y81" s="13"/>
      <c r="Z81" s="13"/>
      <c r="AA81" s="13"/>
      <c r="AB81" s="13"/>
      <c r="AC81" s="13"/>
      <c r="AD81" s="13"/>
      <c r="AE81" s="20"/>
      <c r="AF81" s="20"/>
      <c r="AG81" s="20"/>
    </row>
    <row r="82" spans="1:33" ht="15.75" customHeight="1" x14ac:dyDescent="0.2">
      <c r="A82" s="13"/>
      <c r="B82" s="13"/>
      <c r="C82" s="24"/>
      <c r="D82" s="15"/>
      <c r="E82" s="15"/>
      <c r="F82" s="14"/>
      <c r="G82" s="14"/>
      <c r="H82" s="14"/>
      <c r="I82" s="15"/>
      <c r="J82" s="15"/>
      <c r="K82" s="15"/>
      <c r="L82" s="15"/>
      <c r="M82" s="16"/>
      <c r="N82" s="15"/>
      <c r="O82" s="15"/>
      <c r="P82" s="15"/>
      <c r="Q82" s="15"/>
      <c r="R82" s="15"/>
      <c r="S82" s="18"/>
      <c r="T82" s="13"/>
      <c r="U82" s="19"/>
      <c r="V82" s="1"/>
      <c r="W82" s="13"/>
      <c r="X82" s="13"/>
      <c r="Y82" s="13"/>
      <c r="Z82" s="13"/>
      <c r="AA82" s="13"/>
      <c r="AB82" s="13"/>
      <c r="AC82" s="13"/>
      <c r="AD82" s="13"/>
      <c r="AE82" s="20"/>
      <c r="AF82" s="20"/>
      <c r="AG82" s="20"/>
    </row>
    <row r="83" spans="1:33" ht="15.75" customHeight="1" x14ac:dyDescent="0.2">
      <c r="A83" s="13"/>
      <c r="B83" s="13"/>
      <c r="C83" s="24"/>
      <c r="D83" s="15"/>
      <c r="E83" s="15"/>
      <c r="F83" s="14"/>
      <c r="G83" s="14"/>
      <c r="H83" s="14"/>
      <c r="I83" s="15"/>
      <c r="J83" s="15"/>
      <c r="K83" s="15"/>
      <c r="L83" s="15"/>
      <c r="M83" s="16"/>
      <c r="N83" s="15"/>
      <c r="O83" s="15"/>
      <c r="P83" s="15"/>
      <c r="Q83" s="15"/>
      <c r="R83" s="15"/>
      <c r="S83" s="18"/>
      <c r="T83" s="13"/>
      <c r="U83" s="19"/>
      <c r="V83" s="1"/>
      <c r="W83" s="13"/>
      <c r="X83" s="13"/>
      <c r="Y83" s="13"/>
      <c r="Z83" s="13"/>
      <c r="AA83" s="13"/>
      <c r="AB83" s="13"/>
      <c r="AC83" s="13"/>
      <c r="AD83" s="13"/>
      <c r="AE83" s="20"/>
      <c r="AF83" s="20"/>
      <c r="AG83" s="20"/>
    </row>
    <row r="84" spans="1:33" ht="15.75" customHeight="1" x14ac:dyDescent="0.2">
      <c r="A84" s="13"/>
      <c r="B84" s="13"/>
      <c r="C84" s="24"/>
      <c r="D84" s="15"/>
      <c r="E84" s="15"/>
      <c r="F84" s="14"/>
      <c r="G84" s="14"/>
      <c r="H84" s="14"/>
      <c r="I84" s="15"/>
      <c r="J84" s="15"/>
      <c r="K84" s="15"/>
      <c r="L84" s="15"/>
      <c r="M84" s="16"/>
      <c r="N84" s="15"/>
      <c r="O84" s="15"/>
      <c r="P84" s="15"/>
      <c r="Q84" s="15"/>
      <c r="R84" s="15"/>
      <c r="S84" s="18"/>
      <c r="T84" s="13"/>
      <c r="U84" s="19"/>
      <c r="V84" s="1"/>
      <c r="W84" s="13"/>
      <c r="X84" s="13"/>
      <c r="Y84" s="13"/>
      <c r="Z84" s="13"/>
      <c r="AA84" s="13"/>
      <c r="AB84" s="13"/>
      <c r="AC84" s="13"/>
      <c r="AD84" s="13"/>
      <c r="AE84" s="20"/>
      <c r="AF84" s="20"/>
      <c r="AG84" s="20"/>
    </row>
    <row r="85" spans="1:33" ht="15.75" customHeight="1" x14ac:dyDescent="0.2">
      <c r="A85" s="13"/>
      <c r="B85" s="13"/>
      <c r="C85" s="24"/>
      <c r="D85" s="15"/>
      <c r="E85" s="15"/>
      <c r="F85" s="14"/>
      <c r="G85" s="14"/>
      <c r="H85" s="14"/>
      <c r="I85" s="15"/>
      <c r="J85" s="15"/>
      <c r="K85" s="15"/>
      <c r="L85" s="15"/>
      <c r="M85" s="16"/>
      <c r="N85" s="15"/>
      <c r="O85" s="15"/>
      <c r="P85" s="15"/>
      <c r="Q85" s="15"/>
      <c r="R85" s="15"/>
      <c r="S85" s="18"/>
      <c r="T85" s="13"/>
      <c r="U85" s="19"/>
      <c r="V85" s="1"/>
      <c r="W85" s="13"/>
      <c r="X85" s="13"/>
      <c r="Y85" s="13"/>
      <c r="Z85" s="13"/>
      <c r="AA85" s="13"/>
      <c r="AB85" s="13"/>
      <c r="AC85" s="13"/>
      <c r="AD85" s="13"/>
      <c r="AE85" s="20"/>
      <c r="AF85" s="20"/>
      <c r="AG85" s="20"/>
    </row>
    <row r="86" spans="1:33" ht="15.75" customHeight="1" x14ac:dyDescent="0.2">
      <c r="A86" s="13"/>
      <c r="B86" s="13"/>
      <c r="C86" s="24"/>
      <c r="D86" s="15"/>
      <c r="E86" s="15"/>
      <c r="F86" s="14"/>
      <c r="G86" s="14"/>
      <c r="H86" s="14"/>
      <c r="I86" s="15"/>
      <c r="J86" s="15"/>
      <c r="K86" s="15"/>
      <c r="L86" s="15"/>
      <c r="M86" s="16"/>
      <c r="N86" s="15"/>
      <c r="O86" s="15"/>
      <c r="P86" s="15"/>
      <c r="Q86" s="15"/>
      <c r="R86" s="15"/>
      <c r="S86" s="18"/>
      <c r="T86" s="13"/>
      <c r="U86" s="19"/>
      <c r="V86" s="1"/>
      <c r="W86" s="13"/>
      <c r="X86" s="13"/>
      <c r="Y86" s="13"/>
      <c r="Z86" s="13"/>
      <c r="AA86" s="13"/>
      <c r="AB86" s="13"/>
      <c r="AC86" s="13"/>
      <c r="AD86" s="13"/>
      <c r="AE86" s="20"/>
      <c r="AF86" s="20"/>
      <c r="AG86" s="20"/>
    </row>
    <row r="87" spans="1:33" ht="15.75" customHeight="1" x14ac:dyDescent="0.2">
      <c r="A87" s="13"/>
      <c r="B87" s="13"/>
      <c r="C87" s="24"/>
      <c r="D87" s="15"/>
      <c r="E87" s="15"/>
      <c r="F87" s="14"/>
      <c r="G87" s="14"/>
      <c r="H87" s="14"/>
      <c r="I87" s="15"/>
      <c r="J87" s="15"/>
      <c r="K87" s="15"/>
      <c r="L87" s="15"/>
      <c r="M87" s="16"/>
      <c r="N87" s="15"/>
      <c r="O87" s="15"/>
      <c r="P87" s="15"/>
      <c r="Q87" s="15"/>
      <c r="R87" s="15"/>
      <c r="S87" s="18"/>
      <c r="T87" s="13"/>
      <c r="U87" s="19"/>
      <c r="V87" s="1"/>
      <c r="W87" s="13"/>
      <c r="X87" s="13"/>
      <c r="Y87" s="13"/>
      <c r="Z87" s="13"/>
      <c r="AA87" s="13"/>
      <c r="AB87" s="13"/>
      <c r="AC87" s="13"/>
      <c r="AD87" s="13"/>
      <c r="AE87" s="20"/>
      <c r="AF87" s="20"/>
      <c r="AG87" s="20"/>
    </row>
    <row r="88" spans="1:33" ht="15.75" customHeight="1" x14ac:dyDescent="0.2">
      <c r="A88" s="13"/>
      <c r="B88" s="13"/>
      <c r="C88" s="24"/>
      <c r="D88" s="15"/>
      <c r="E88" s="15"/>
      <c r="F88" s="14"/>
      <c r="G88" s="14"/>
      <c r="H88" s="14"/>
      <c r="I88" s="15"/>
      <c r="J88" s="15"/>
      <c r="K88" s="15"/>
      <c r="L88" s="15"/>
      <c r="M88" s="16"/>
      <c r="N88" s="15"/>
      <c r="O88" s="15"/>
      <c r="P88" s="15"/>
      <c r="Q88" s="15"/>
      <c r="R88" s="15"/>
      <c r="S88" s="18"/>
      <c r="T88" s="13"/>
      <c r="U88" s="19"/>
      <c r="V88" s="1"/>
      <c r="W88" s="13"/>
      <c r="X88" s="13"/>
      <c r="Y88" s="13"/>
      <c r="Z88" s="13"/>
      <c r="AA88" s="13"/>
      <c r="AB88" s="13"/>
      <c r="AC88" s="13"/>
      <c r="AD88" s="13"/>
      <c r="AE88" s="20"/>
      <c r="AF88" s="20"/>
      <c r="AG88" s="20"/>
    </row>
    <row r="89" spans="1:33" ht="15.75" customHeight="1" x14ac:dyDescent="0.2">
      <c r="A89" s="13"/>
      <c r="B89" s="13"/>
      <c r="C89" s="24"/>
      <c r="D89" s="15"/>
      <c r="E89" s="15"/>
      <c r="F89" s="14"/>
      <c r="G89" s="14"/>
      <c r="H89" s="14"/>
      <c r="I89" s="15"/>
      <c r="J89" s="15"/>
      <c r="K89" s="15"/>
      <c r="L89" s="15"/>
      <c r="M89" s="16"/>
      <c r="N89" s="15"/>
      <c r="O89" s="15"/>
      <c r="P89" s="15"/>
      <c r="Q89" s="15"/>
      <c r="R89" s="15"/>
      <c r="S89" s="18"/>
      <c r="T89" s="13"/>
      <c r="U89" s="19"/>
      <c r="V89" s="1"/>
      <c r="W89" s="13"/>
      <c r="X89" s="13"/>
      <c r="Y89" s="13"/>
      <c r="Z89" s="13"/>
      <c r="AA89" s="13"/>
      <c r="AB89" s="13"/>
      <c r="AC89" s="13"/>
      <c r="AD89" s="13"/>
      <c r="AE89" s="20"/>
      <c r="AF89" s="20"/>
      <c r="AG89" s="20"/>
    </row>
    <row r="90" spans="1:33" ht="15.75" customHeight="1" x14ac:dyDescent="0.2">
      <c r="A90" s="13"/>
      <c r="B90" s="13"/>
      <c r="C90" s="24"/>
      <c r="D90" s="15"/>
      <c r="E90" s="15"/>
      <c r="F90" s="14"/>
      <c r="G90" s="14"/>
      <c r="H90" s="14"/>
      <c r="I90" s="15"/>
      <c r="J90" s="15"/>
      <c r="K90" s="15"/>
      <c r="L90" s="15"/>
      <c r="M90" s="16"/>
      <c r="N90" s="15"/>
      <c r="O90" s="15"/>
      <c r="P90" s="15"/>
      <c r="Q90" s="15"/>
      <c r="R90" s="15"/>
      <c r="S90" s="18"/>
      <c r="T90" s="13"/>
      <c r="U90" s="19"/>
      <c r="V90" s="1"/>
      <c r="W90" s="13"/>
      <c r="X90" s="13"/>
      <c r="Y90" s="13"/>
      <c r="Z90" s="13"/>
      <c r="AA90" s="13"/>
      <c r="AB90" s="13"/>
      <c r="AC90" s="13"/>
      <c r="AD90" s="13"/>
      <c r="AE90" s="20"/>
      <c r="AF90" s="20"/>
      <c r="AG90" s="20"/>
    </row>
    <row r="91" spans="1:33" ht="15.75" customHeight="1" x14ac:dyDescent="0.2">
      <c r="A91" s="13"/>
      <c r="B91" s="13"/>
      <c r="C91" s="24"/>
      <c r="D91" s="15"/>
      <c r="E91" s="15"/>
      <c r="F91" s="14"/>
      <c r="G91" s="14"/>
      <c r="H91" s="14"/>
      <c r="I91" s="15"/>
      <c r="J91" s="15"/>
      <c r="K91" s="15"/>
      <c r="L91" s="15"/>
      <c r="M91" s="16"/>
      <c r="N91" s="15"/>
      <c r="O91" s="15"/>
      <c r="P91" s="15"/>
      <c r="Q91" s="15"/>
      <c r="R91" s="15"/>
      <c r="S91" s="18"/>
      <c r="T91" s="13"/>
      <c r="U91" s="19"/>
      <c r="V91" s="1"/>
      <c r="W91" s="13"/>
      <c r="X91" s="13"/>
      <c r="Y91" s="13"/>
      <c r="Z91" s="13"/>
      <c r="AA91" s="13"/>
      <c r="AB91" s="13"/>
      <c r="AC91" s="13"/>
      <c r="AD91" s="13"/>
      <c r="AE91" s="20"/>
      <c r="AF91" s="20"/>
      <c r="AG91" s="20"/>
    </row>
    <row r="92" spans="1:33" ht="15.75" customHeight="1" x14ac:dyDescent="0.2">
      <c r="A92" s="13"/>
      <c r="B92" s="13"/>
      <c r="C92" s="24"/>
      <c r="D92" s="15"/>
      <c r="E92" s="15"/>
      <c r="F92" s="14"/>
      <c r="G92" s="14"/>
      <c r="H92" s="14"/>
      <c r="I92" s="15"/>
      <c r="J92" s="15"/>
      <c r="K92" s="15"/>
      <c r="L92" s="15"/>
      <c r="M92" s="16"/>
      <c r="N92" s="15"/>
      <c r="O92" s="15"/>
      <c r="P92" s="15"/>
      <c r="Q92" s="15"/>
      <c r="R92" s="15"/>
      <c r="S92" s="18"/>
      <c r="T92" s="13"/>
      <c r="U92" s="19"/>
      <c r="V92" s="1"/>
      <c r="W92" s="13"/>
      <c r="X92" s="13"/>
      <c r="Y92" s="13"/>
      <c r="Z92" s="13"/>
      <c r="AA92" s="13"/>
      <c r="AB92" s="13"/>
      <c r="AC92" s="13"/>
      <c r="AD92" s="13"/>
      <c r="AE92" s="20"/>
      <c r="AF92" s="20"/>
      <c r="AG92" s="20"/>
    </row>
    <row r="93" spans="1:33" ht="15.75" customHeight="1" x14ac:dyDescent="0.2">
      <c r="A93" s="13"/>
      <c r="B93" s="13"/>
      <c r="C93" s="24"/>
      <c r="D93" s="15"/>
      <c r="E93" s="15"/>
      <c r="F93" s="14"/>
      <c r="G93" s="14"/>
      <c r="H93" s="14"/>
      <c r="I93" s="15"/>
      <c r="J93" s="15"/>
      <c r="K93" s="15"/>
      <c r="L93" s="15"/>
      <c r="M93" s="16"/>
      <c r="N93" s="15"/>
      <c r="O93" s="15"/>
      <c r="P93" s="15"/>
      <c r="Q93" s="15"/>
      <c r="R93" s="15"/>
      <c r="S93" s="18"/>
      <c r="T93" s="13"/>
      <c r="U93" s="19"/>
      <c r="V93" s="1"/>
      <c r="W93" s="13"/>
      <c r="X93" s="13"/>
      <c r="Y93" s="13"/>
      <c r="Z93" s="13"/>
      <c r="AA93" s="13"/>
      <c r="AB93" s="13"/>
      <c r="AC93" s="13"/>
      <c r="AD93" s="13"/>
      <c r="AE93" s="20"/>
      <c r="AF93" s="20"/>
      <c r="AG93" s="20"/>
    </row>
    <row r="94" spans="1:33" ht="15.75" customHeight="1" x14ac:dyDescent="0.2">
      <c r="A94" s="13"/>
      <c r="B94" s="13"/>
      <c r="C94" s="24"/>
      <c r="D94" s="15"/>
      <c r="E94" s="15"/>
      <c r="F94" s="14"/>
      <c r="G94" s="14"/>
      <c r="H94" s="14"/>
      <c r="I94" s="15"/>
      <c r="J94" s="15"/>
      <c r="K94" s="15"/>
      <c r="L94" s="15"/>
      <c r="M94" s="16"/>
      <c r="N94" s="15"/>
      <c r="O94" s="15"/>
      <c r="P94" s="15"/>
      <c r="Q94" s="15"/>
      <c r="R94" s="15"/>
      <c r="S94" s="18"/>
      <c r="T94" s="13"/>
      <c r="U94" s="19"/>
      <c r="V94" s="1"/>
      <c r="W94" s="13"/>
      <c r="X94" s="13"/>
      <c r="Y94" s="13"/>
      <c r="Z94" s="13"/>
      <c r="AA94" s="13"/>
      <c r="AB94" s="13"/>
      <c r="AC94" s="13"/>
      <c r="AD94" s="13"/>
      <c r="AE94" s="20"/>
      <c r="AF94" s="20"/>
      <c r="AG94" s="20"/>
    </row>
    <row r="95" spans="1:33" ht="15.75" customHeight="1" x14ac:dyDescent="0.2">
      <c r="A95" s="13"/>
      <c r="B95" s="13"/>
      <c r="C95" s="15"/>
      <c r="D95" s="15"/>
      <c r="E95" s="15"/>
      <c r="F95" s="14"/>
      <c r="G95" s="14"/>
      <c r="H95" s="15"/>
      <c r="I95" s="15"/>
      <c r="J95" s="15"/>
      <c r="K95" s="15"/>
      <c r="L95" s="15"/>
      <c r="M95" s="15"/>
      <c r="N95" s="15"/>
      <c r="O95" s="15"/>
      <c r="P95" s="15"/>
      <c r="Q95" s="22"/>
      <c r="R95" s="22"/>
      <c r="S95" s="18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20"/>
    </row>
    <row r="96" spans="1:33" ht="15.75" customHeight="1" x14ac:dyDescent="0.2">
      <c r="A96" s="13"/>
      <c r="B96" s="13"/>
      <c r="C96" s="15"/>
      <c r="D96" s="15"/>
      <c r="E96" s="15"/>
      <c r="F96" s="14"/>
      <c r="G96" s="14"/>
      <c r="H96" s="15"/>
      <c r="I96" s="15"/>
      <c r="J96" s="15"/>
      <c r="K96" s="15"/>
      <c r="L96" s="15"/>
      <c r="M96" s="15"/>
      <c r="N96" s="15"/>
      <c r="O96" s="15"/>
      <c r="P96" s="15"/>
      <c r="Q96" s="22"/>
      <c r="R96" s="22"/>
      <c r="S96" s="18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20"/>
    </row>
    <row r="97" spans="1:33" ht="15.75" customHeight="1" x14ac:dyDescent="0.2">
      <c r="A97" s="13"/>
      <c r="B97" s="13"/>
      <c r="C97" s="15"/>
      <c r="D97" s="15"/>
      <c r="E97" s="15"/>
      <c r="F97" s="14"/>
      <c r="G97" s="14"/>
      <c r="H97" s="15"/>
      <c r="I97" s="15"/>
      <c r="J97" s="15"/>
      <c r="K97" s="15"/>
      <c r="L97" s="15"/>
      <c r="M97" s="15"/>
      <c r="N97" s="15"/>
      <c r="O97" s="15"/>
      <c r="P97" s="15"/>
      <c r="Q97" s="22"/>
      <c r="R97" s="22"/>
      <c r="S97" s="18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20"/>
    </row>
    <row r="98" spans="1:33" ht="15.75" customHeight="1" x14ac:dyDescent="0.2">
      <c r="A98" s="13"/>
      <c r="B98" s="13"/>
      <c r="C98" s="15"/>
      <c r="D98" s="15"/>
      <c r="E98" s="15"/>
      <c r="F98" s="14"/>
      <c r="G98" s="14"/>
      <c r="H98" s="15"/>
      <c r="I98" s="15"/>
      <c r="J98" s="15"/>
      <c r="K98" s="15"/>
      <c r="L98" s="15"/>
      <c r="M98" s="15"/>
      <c r="N98" s="15"/>
      <c r="O98" s="15"/>
      <c r="P98" s="15"/>
      <c r="Q98" s="22"/>
      <c r="R98" s="22"/>
      <c r="S98" s="18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20"/>
    </row>
    <row r="99" spans="1:33" ht="15.75" customHeight="1" x14ac:dyDescent="0.2">
      <c r="A99" s="13"/>
      <c r="B99" s="13"/>
      <c r="C99" s="15"/>
      <c r="D99" s="15"/>
      <c r="E99" s="15"/>
      <c r="F99" s="14"/>
      <c r="G99" s="14"/>
      <c r="H99" s="15"/>
      <c r="I99" s="15"/>
      <c r="J99" s="15"/>
      <c r="K99" s="15"/>
      <c r="L99" s="15"/>
      <c r="M99" s="15"/>
      <c r="N99" s="15"/>
      <c r="O99" s="15"/>
      <c r="P99" s="15"/>
      <c r="Q99" s="22"/>
      <c r="R99" s="22"/>
      <c r="S99" s="18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20"/>
    </row>
    <row r="100" spans="1:33" ht="15.75" customHeight="1" x14ac:dyDescent="0.2">
      <c r="A100" s="13"/>
      <c r="B100" s="13"/>
      <c r="C100" s="15"/>
      <c r="D100" s="15"/>
      <c r="E100" s="15"/>
      <c r="F100" s="14"/>
      <c r="G100" s="14"/>
      <c r="H100" s="15"/>
      <c r="I100" s="15"/>
      <c r="J100" s="15"/>
      <c r="K100" s="15"/>
      <c r="L100" s="15"/>
      <c r="M100" s="15"/>
      <c r="N100" s="15"/>
      <c r="O100" s="15"/>
      <c r="P100" s="15"/>
      <c r="Q100" s="22"/>
      <c r="R100" s="22"/>
      <c r="S100" s="18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20"/>
    </row>
    <row r="101" spans="1:33" ht="15.75" customHeight="1" x14ac:dyDescent="0.2">
      <c r="A101" s="13"/>
      <c r="B101" s="13"/>
      <c r="C101" s="15"/>
      <c r="D101" s="15"/>
      <c r="E101" s="15"/>
      <c r="F101" s="14"/>
      <c r="G101" s="14"/>
      <c r="H101" s="15"/>
      <c r="I101" s="15"/>
      <c r="J101" s="15"/>
      <c r="K101" s="15"/>
      <c r="L101" s="15"/>
      <c r="M101" s="15"/>
      <c r="N101" s="15"/>
      <c r="O101" s="15"/>
      <c r="P101" s="15"/>
      <c r="Q101" s="22"/>
      <c r="R101" s="22"/>
      <c r="S101" s="18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20"/>
    </row>
    <row r="102" spans="1:33" ht="15.75" customHeight="1" x14ac:dyDescent="0.2">
      <c r="A102" s="13"/>
      <c r="B102" s="13"/>
      <c r="C102" s="15"/>
      <c r="D102" s="15"/>
      <c r="E102" s="15"/>
      <c r="F102" s="14"/>
      <c r="G102" s="14"/>
      <c r="H102" s="15"/>
      <c r="I102" s="15"/>
      <c r="J102" s="15"/>
      <c r="K102" s="15"/>
      <c r="L102" s="15"/>
      <c r="M102" s="15"/>
      <c r="N102" s="15"/>
      <c r="O102" s="15"/>
      <c r="P102" s="15"/>
      <c r="Q102" s="22"/>
      <c r="R102" s="22"/>
      <c r="S102" s="18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20"/>
    </row>
    <row r="103" spans="1:33" ht="15.75" customHeight="1" x14ac:dyDescent="0.2">
      <c r="A103" s="13"/>
      <c r="B103" s="13"/>
      <c r="C103" s="15"/>
      <c r="D103" s="15"/>
      <c r="E103" s="15"/>
      <c r="F103" s="14"/>
      <c r="G103" s="14"/>
      <c r="H103" s="15"/>
      <c r="I103" s="15"/>
      <c r="J103" s="15"/>
      <c r="K103" s="15"/>
      <c r="L103" s="15"/>
      <c r="M103" s="15"/>
      <c r="N103" s="15"/>
      <c r="O103" s="15"/>
      <c r="P103" s="15"/>
      <c r="Q103" s="22"/>
      <c r="R103" s="22"/>
      <c r="S103" s="18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20"/>
    </row>
    <row r="104" spans="1:33" ht="15.75" customHeight="1" x14ac:dyDescent="0.2">
      <c r="A104" s="13"/>
      <c r="B104" s="13"/>
      <c r="C104" s="15"/>
      <c r="D104" s="15"/>
      <c r="E104" s="15"/>
      <c r="F104" s="14"/>
      <c r="G104" s="14"/>
      <c r="H104" s="15"/>
      <c r="I104" s="15"/>
      <c r="J104" s="15"/>
      <c r="K104" s="15"/>
      <c r="L104" s="15"/>
      <c r="M104" s="15"/>
      <c r="N104" s="15"/>
      <c r="O104" s="15"/>
      <c r="P104" s="15"/>
      <c r="Q104" s="22"/>
      <c r="R104" s="22"/>
      <c r="S104" s="18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20"/>
    </row>
    <row r="105" spans="1:33" ht="15.75" customHeight="1" x14ac:dyDescent="0.2">
      <c r="A105" s="13"/>
      <c r="B105" s="13"/>
      <c r="C105" s="15"/>
      <c r="D105" s="15"/>
      <c r="E105" s="15"/>
      <c r="F105" s="14"/>
      <c r="G105" s="14"/>
      <c r="H105" s="15"/>
      <c r="I105" s="15"/>
      <c r="J105" s="15"/>
      <c r="K105" s="15"/>
      <c r="L105" s="15"/>
      <c r="M105" s="15"/>
      <c r="N105" s="15"/>
      <c r="O105" s="15"/>
      <c r="P105" s="15"/>
      <c r="Q105" s="22"/>
      <c r="R105" s="22"/>
      <c r="S105" s="18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20"/>
    </row>
    <row r="106" spans="1:33" ht="15.75" customHeight="1" x14ac:dyDescent="0.2">
      <c r="A106" s="13"/>
      <c r="B106" s="13"/>
      <c r="C106" s="15"/>
      <c r="D106" s="15"/>
      <c r="E106" s="15"/>
      <c r="F106" s="14"/>
      <c r="G106" s="14"/>
      <c r="H106" s="15"/>
      <c r="I106" s="15"/>
      <c r="J106" s="15"/>
      <c r="K106" s="15"/>
      <c r="L106" s="15"/>
      <c r="M106" s="15"/>
      <c r="N106" s="15"/>
      <c r="O106" s="15"/>
      <c r="P106" s="15"/>
      <c r="Q106" s="22"/>
      <c r="R106" s="22"/>
      <c r="S106" s="18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20"/>
    </row>
    <row r="107" spans="1:33" ht="15.75" customHeight="1" x14ac:dyDescent="0.2">
      <c r="A107" s="13"/>
      <c r="B107" s="13"/>
      <c r="C107" s="15"/>
      <c r="D107" s="15"/>
      <c r="E107" s="15"/>
      <c r="F107" s="14"/>
      <c r="G107" s="14"/>
      <c r="H107" s="15"/>
      <c r="I107" s="15"/>
      <c r="J107" s="15"/>
      <c r="K107" s="15"/>
      <c r="L107" s="15"/>
      <c r="M107" s="15"/>
      <c r="N107" s="15"/>
      <c r="O107" s="15"/>
      <c r="P107" s="15"/>
      <c r="Q107" s="22"/>
      <c r="R107" s="22"/>
      <c r="S107" s="18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20"/>
    </row>
    <row r="108" spans="1:33" ht="15.75" customHeight="1" x14ac:dyDescent="0.2">
      <c r="A108" s="13"/>
      <c r="B108" s="13"/>
      <c r="C108" s="15"/>
      <c r="D108" s="15"/>
      <c r="E108" s="15"/>
      <c r="F108" s="14"/>
      <c r="G108" s="14"/>
      <c r="H108" s="15"/>
      <c r="I108" s="15"/>
      <c r="J108" s="15"/>
      <c r="K108" s="15"/>
      <c r="L108" s="15"/>
      <c r="M108" s="15"/>
      <c r="N108" s="15"/>
      <c r="O108" s="15"/>
      <c r="P108" s="15"/>
      <c r="Q108" s="22"/>
      <c r="R108" s="22"/>
      <c r="S108" s="18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20"/>
    </row>
    <row r="109" spans="1:33" ht="15.75" customHeight="1" x14ac:dyDescent="0.2">
      <c r="A109" s="13"/>
      <c r="B109" s="13"/>
      <c r="C109" s="15"/>
      <c r="D109" s="15"/>
      <c r="E109" s="15"/>
      <c r="F109" s="14"/>
      <c r="G109" s="14"/>
      <c r="H109" s="15"/>
      <c r="I109" s="15"/>
      <c r="J109" s="15"/>
      <c r="K109" s="15"/>
      <c r="L109" s="15"/>
      <c r="M109" s="15"/>
      <c r="N109" s="15"/>
      <c r="O109" s="15"/>
      <c r="P109" s="15"/>
      <c r="Q109" s="22"/>
      <c r="R109" s="22"/>
      <c r="S109" s="18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20"/>
    </row>
    <row r="110" spans="1:33" ht="15.75" customHeight="1" x14ac:dyDescent="0.2">
      <c r="A110" s="13"/>
      <c r="B110" s="13"/>
      <c r="C110" s="15"/>
      <c r="D110" s="15"/>
      <c r="E110" s="15"/>
      <c r="F110" s="14"/>
      <c r="G110" s="14"/>
      <c r="H110" s="15"/>
      <c r="I110" s="15"/>
      <c r="J110" s="15"/>
      <c r="K110" s="15"/>
      <c r="L110" s="15"/>
      <c r="M110" s="15"/>
      <c r="N110" s="15"/>
      <c r="O110" s="15"/>
      <c r="P110" s="15"/>
      <c r="Q110" s="22"/>
      <c r="R110" s="22"/>
      <c r="S110" s="18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20"/>
    </row>
    <row r="111" spans="1:33" ht="15.75" customHeight="1" x14ac:dyDescent="0.2">
      <c r="A111" s="13"/>
      <c r="B111" s="13"/>
      <c r="C111" s="15"/>
      <c r="D111" s="15"/>
      <c r="E111" s="15"/>
      <c r="F111" s="14"/>
      <c r="G111" s="14"/>
      <c r="H111" s="15"/>
      <c r="I111" s="15"/>
      <c r="J111" s="15"/>
      <c r="K111" s="15"/>
      <c r="L111" s="15"/>
      <c r="M111" s="15"/>
      <c r="N111" s="15"/>
      <c r="O111" s="15"/>
      <c r="P111" s="15"/>
      <c r="Q111" s="22"/>
      <c r="R111" s="22"/>
      <c r="S111" s="18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20"/>
    </row>
    <row r="112" spans="1:33" ht="15.75" customHeight="1" x14ac:dyDescent="0.2">
      <c r="A112" s="13"/>
      <c r="B112" s="13"/>
      <c r="C112" s="15"/>
      <c r="D112" s="15"/>
      <c r="E112" s="15"/>
      <c r="F112" s="14"/>
      <c r="G112" s="14"/>
      <c r="H112" s="15"/>
      <c r="I112" s="15"/>
      <c r="J112" s="15"/>
      <c r="K112" s="15"/>
      <c r="L112" s="15"/>
      <c r="M112" s="15"/>
      <c r="N112" s="15"/>
      <c r="O112" s="15"/>
      <c r="P112" s="15"/>
      <c r="Q112" s="22"/>
      <c r="R112" s="22"/>
      <c r="S112" s="18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20"/>
    </row>
    <row r="113" spans="1:33" ht="15.75" customHeight="1" x14ac:dyDescent="0.2">
      <c r="A113" s="13"/>
      <c r="B113" s="13"/>
      <c r="C113" s="15"/>
      <c r="D113" s="15"/>
      <c r="E113" s="15"/>
      <c r="F113" s="14"/>
      <c r="G113" s="14"/>
      <c r="H113" s="15"/>
      <c r="I113" s="15"/>
      <c r="J113" s="15"/>
      <c r="K113" s="15"/>
      <c r="L113" s="15"/>
      <c r="M113" s="15"/>
      <c r="N113" s="15"/>
      <c r="O113" s="15"/>
      <c r="P113" s="15"/>
      <c r="Q113" s="22"/>
      <c r="R113" s="22"/>
      <c r="S113" s="18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20"/>
    </row>
    <row r="114" spans="1:33" ht="15.75" customHeight="1" x14ac:dyDescent="0.2">
      <c r="A114" s="13"/>
      <c r="B114" s="13"/>
      <c r="C114" s="22"/>
      <c r="D114" s="15"/>
      <c r="E114" s="15"/>
      <c r="F114" s="14"/>
      <c r="G114" s="14"/>
      <c r="H114" s="15"/>
      <c r="I114" s="15"/>
      <c r="J114" s="22"/>
      <c r="K114" s="22"/>
      <c r="L114" s="15"/>
      <c r="M114" s="15"/>
      <c r="N114" s="15"/>
      <c r="O114" s="15"/>
      <c r="P114" s="22"/>
      <c r="Q114" s="22"/>
      <c r="R114" s="22"/>
      <c r="S114" s="18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20"/>
    </row>
    <row r="115" spans="1:33" ht="15.75" customHeight="1" x14ac:dyDescent="0.2">
      <c r="A115" s="13"/>
      <c r="B115" s="13"/>
      <c r="C115" s="22"/>
      <c r="D115" s="15"/>
      <c r="E115" s="15"/>
      <c r="F115" s="14"/>
      <c r="G115" s="14"/>
      <c r="H115" s="15"/>
      <c r="I115" s="15"/>
      <c r="J115" s="22"/>
      <c r="K115" s="22"/>
      <c r="L115" s="15"/>
      <c r="M115" s="15"/>
      <c r="N115" s="15"/>
      <c r="O115" s="15"/>
      <c r="P115" s="22"/>
      <c r="Q115" s="22"/>
      <c r="R115" s="22"/>
      <c r="S115" s="18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20"/>
    </row>
    <row r="116" spans="1:33" ht="15.75" customHeight="1" x14ac:dyDescent="0.2">
      <c r="A116" s="13"/>
      <c r="B116" s="13"/>
      <c r="C116" s="22"/>
      <c r="D116" s="15"/>
      <c r="E116" s="15"/>
      <c r="F116" s="14"/>
      <c r="G116" s="14"/>
      <c r="H116" s="15"/>
      <c r="I116" s="15"/>
      <c r="J116" s="22"/>
      <c r="K116" s="22"/>
      <c r="L116" s="15"/>
      <c r="M116" s="15"/>
      <c r="N116" s="15"/>
      <c r="O116" s="15"/>
      <c r="P116" s="22"/>
      <c r="Q116" s="22"/>
      <c r="R116" s="22"/>
      <c r="S116" s="18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20"/>
    </row>
    <row r="117" spans="1:33" ht="15.75" customHeight="1" x14ac:dyDescent="0.2">
      <c r="A117" s="13"/>
      <c r="B117" s="13"/>
      <c r="C117" s="22"/>
      <c r="D117" s="15"/>
      <c r="E117" s="15"/>
      <c r="F117" s="14"/>
      <c r="G117" s="14"/>
      <c r="H117" s="15"/>
      <c r="I117" s="15"/>
      <c r="J117" s="22"/>
      <c r="K117" s="22"/>
      <c r="L117" s="15"/>
      <c r="M117" s="15"/>
      <c r="N117" s="15"/>
      <c r="O117" s="15"/>
      <c r="P117" s="22"/>
      <c r="Q117" s="22"/>
      <c r="R117" s="22"/>
      <c r="S117" s="18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20"/>
    </row>
    <row r="118" spans="1:33" ht="15.75" customHeight="1" x14ac:dyDescent="0.2">
      <c r="A118" s="13"/>
      <c r="B118" s="13"/>
      <c r="C118" s="22"/>
      <c r="D118" s="15"/>
      <c r="E118" s="15"/>
      <c r="F118" s="14"/>
      <c r="G118" s="14"/>
      <c r="H118" s="15"/>
      <c r="I118" s="15"/>
      <c r="J118" s="22"/>
      <c r="K118" s="22"/>
      <c r="L118" s="15"/>
      <c r="M118" s="15"/>
      <c r="N118" s="15"/>
      <c r="O118" s="15"/>
      <c r="P118" s="22"/>
      <c r="Q118" s="22"/>
      <c r="R118" s="22"/>
      <c r="S118" s="18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20"/>
    </row>
    <row r="119" spans="1:33" ht="15.75" customHeight="1" x14ac:dyDescent="0.2">
      <c r="A119" s="13"/>
      <c r="B119" s="13"/>
      <c r="C119" s="22"/>
      <c r="D119" s="15"/>
      <c r="E119" s="15"/>
      <c r="F119" s="14"/>
      <c r="G119" s="14"/>
      <c r="H119" s="15"/>
      <c r="I119" s="15"/>
      <c r="J119" s="22"/>
      <c r="K119" s="22"/>
      <c r="L119" s="15"/>
      <c r="M119" s="15"/>
      <c r="N119" s="15"/>
      <c r="O119" s="15"/>
      <c r="P119" s="22"/>
      <c r="Q119" s="22"/>
      <c r="R119" s="22"/>
      <c r="S119" s="18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20"/>
    </row>
    <row r="120" spans="1:33" ht="15.75" customHeight="1" x14ac:dyDescent="0.2">
      <c r="A120" s="13"/>
      <c r="B120" s="13"/>
      <c r="C120" s="22"/>
      <c r="D120" s="15"/>
      <c r="E120" s="15"/>
      <c r="F120" s="14"/>
      <c r="G120" s="14"/>
      <c r="H120" s="15"/>
      <c r="I120" s="15"/>
      <c r="J120" s="22"/>
      <c r="K120" s="22"/>
      <c r="L120" s="15"/>
      <c r="M120" s="15"/>
      <c r="N120" s="15"/>
      <c r="O120" s="15"/>
      <c r="P120" s="22"/>
      <c r="Q120" s="22"/>
      <c r="R120" s="22"/>
      <c r="S120" s="18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20"/>
    </row>
    <row r="121" spans="1:33" ht="15.75" customHeight="1" x14ac:dyDescent="0.2">
      <c r="A121" s="13"/>
      <c r="B121" s="13"/>
      <c r="C121" s="22"/>
      <c r="D121" s="15"/>
      <c r="E121" s="15"/>
      <c r="F121" s="14"/>
      <c r="G121" s="14"/>
      <c r="H121" s="15"/>
      <c r="I121" s="15"/>
      <c r="J121" s="22"/>
      <c r="K121" s="22"/>
      <c r="L121" s="15"/>
      <c r="M121" s="15"/>
      <c r="N121" s="15"/>
      <c r="O121" s="15"/>
      <c r="P121" s="22"/>
      <c r="Q121" s="22"/>
      <c r="R121" s="22"/>
      <c r="S121" s="18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20"/>
    </row>
    <row r="122" spans="1:33" ht="15.75" customHeight="1" x14ac:dyDescent="0.2">
      <c r="A122" s="13"/>
      <c r="B122" s="13"/>
      <c r="C122" s="22"/>
      <c r="D122" s="15"/>
      <c r="E122" s="15"/>
      <c r="F122" s="14"/>
      <c r="G122" s="14"/>
      <c r="H122" s="15"/>
      <c r="I122" s="15"/>
      <c r="J122" s="22"/>
      <c r="K122" s="22"/>
      <c r="L122" s="15"/>
      <c r="M122" s="15"/>
      <c r="N122" s="15"/>
      <c r="O122" s="15"/>
      <c r="P122" s="22"/>
      <c r="Q122" s="22"/>
      <c r="R122" s="22"/>
      <c r="S122" s="18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20"/>
    </row>
    <row r="123" spans="1:33" ht="15.75" customHeight="1" x14ac:dyDescent="0.2">
      <c r="A123" s="13"/>
      <c r="B123" s="13"/>
      <c r="C123" s="22"/>
      <c r="D123" s="15"/>
      <c r="E123" s="15"/>
      <c r="F123" s="14"/>
      <c r="G123" s="14"/>
      <c r="H123" s="15"/>
      <c r="I123" s="15"/>
      <c r="J123" s="22"/>
      <c r="K123" s="22"/>
      <c r="L123" s="15"/>
      <c r="M123" s="15"/>
      <c r="N123" s="15"/>
      <c r="O123" s="15"/>
      <c r="P123" s="22"/>
      <c r="Q123" s="22"/>
      <c r="R123" s="22"/>
      <c r="S123" s="18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20"/>
    </row>
    <row r="124" spans="1:33" ht="15.75" customHeight="1" x14ac:dyDescent="0.2">
      <c r="A124" s="13"/>
      <c r="B124" s="13"/>
      <c r="C124" s="22"/>
      <c r="D124" s="15"/>
      <c r="E124" s="15"/>
      <c r="F124" s="14"/>
      <c r="G124" s="14"/>
      <c r="H124" s="15"/>
      <c r="I124" s="15"/>
      <c r="J124" s="22"/>
      <c r="K124" s="22"/>
      <c r="L124" s="15"/>
      <c r="M124" s="15"/>
      <c r="N124" s="15"/>
      <c r="O124" s="15"/>
      <c r="P124" s="22"/>
      <c r="Q124" s="22"/>
      <c r="R124" s="22"/>
      <c r="S124" s="18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20"/>
    </row>
    <row r="125" spans="1:33" ht="15.75" customHeight="1" x14ac:dyDescent="0.2">
      <c r="A125" s="13"/>
      <c r="B125" s="13"/>
      <c r="C125" s="22"/>
      <c r="D125" s="15"/>
      <c r="E125" s="15"/>
      <c r="F125" s="14"/>
      <c r="G125" s="14"/>
      <c r="H125" s="15"/>
      <c r="I125" s="15"/>
      <c r="J125" s="22"/>
      <c r="K125" s="22"/>
      <c r="L125" s="15"/>
      <c r="M125" s="15"/>
      <c r="N125" s="15"/>
      <c r="O125" s="15"/>
      <c r="P125" s="22"/>
      <c r="Q125" s="22"/>
      <c r="R125" s="22"/>
      <c r="S125" s="18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20"/>
    </row>
    <row r="126" spans="1:33" ht="15.75" customHeight="1" x14ac:dyDescent="0.2">
      <c r="A126" s="13"/>
      <c r="B126" s="13"/>
      <c r="C126" s="22"/>
      <c r="D126" s="15"/>
      <c r="E126" s="15"/>
      <c r="F126" s="14"/>
      <c r="G126" s="14"/>
      <c r="H126" s="15"/>
      <c r="I126" s="15"/>
      <c r="J126" s="22"/>
      <c r="K126" s="22"/>
      <c r="L126" s="15"/>
      <c r="M126" s="15"/>
      <c r="N126" s="15"/>
      <c r="O126" s="15"/>
      <c r="P126" s="22"/>
      <c r="Q126" s="22"/>
      <c r="R126" s="22"/>
      <c r="S126" s="18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20"/>
    </row>
    <row r="127" spans="1:33" ht="15.75" customHeight="1" x14ac:dyDescent="0.2">
      <c r="A127" s="13"/>
      <c r="B127" s="13"/>
      <c r="C127" s="22"/>
      <c r="D127" s="15"/>
      <c r="E127" s="15"/>
      <c r="F127" s="14"/>
      <c r="G127" s="14"/>
      <c r="H127" s="15"/>
      <c r="I127" s="15"/>
      <c r="J127" s="22"/>
      <c r="K127" s="22"/>
      <c r="L127" s="15"/>
      <c r="M127" s="15"/>
      <c r="N127" s="15"/>
      <c r="O127" s="15"/>
      <c r="P127" s="22"/>
      <c r="Q127" s="22"/>
      <c r="R127" s="22"/>
      <c r="S127" s="18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20"/>
    </row>
    <row r="128" spans="1:33" ht="15.75" customHeight="1" x14ac:dyDescent="0.2">
      <c r="A128" s="13"/>
      <c r="B128" s="13"/>
      <c r="C128" s="22"/>
      <c r="D128" s="15"/>
      <c r="E128" s="15"/>
      <c r="F128" s="14"/>
      <c r="G128" s="14"/>
      <c r="H128" s="15"/>
      <c r="I128" s="15"/>
      <c r="J128" s="22"/>
      <c r="K128" s="22"/>
      <c r="L128" s="15"/>
      <c r="M128" s="15"/>
      <c r="N128" s="15"/>
      <c r="O128" s="15"/>
      <c r="P128" s="22"/>
      <c r="Q128" s="22"/>
      <c r="R128" s="22"/>
      <c r="S128" s="18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20"/>
    </row>
    <row r="129" spans="1:33" ht="15.75" customHeight="1" x14ac:dyDescent="0.2">
      <c r="A129" s="13"/>
      <c r="B129" s="13"/>
      <c r="C129" s="22"/>
      <c r="D129" s="15"/>
      <c r="E129" s="15"/>
      <c r="F129" s="14"/>
      <c r="G129" s="14"/>
      <c r="H129" s="15"/>
      <c r="I129" s="15"/>
      <c r="J129" s="22"/>
      <c r="K129" s="22"/>
      <c r="L129" s="15"/>
      <c r="M129" s="15"/>
      <c r="N129" s="15"/>
      <c r="O129" s="15"/>
      <c r="P129" s="22"/>
      <c r="Q129" s="22"/>
      <c r="R129" s="22"/>
      <c r="S129" s="18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20"/>
    </row>
    <row r="130" spans="1:33" ht="15.75" customHeight="1" x14ac:dyDescent="0.2">
      <c r="A130" s="13"/>
      <c r="B130" s="13"/>
      <c r="C130" s="22"/>
      <c r="D130" s="15"/>
      <c r="E130" s="15"/>
      <c r="F130" s="14"/>
      <c r="G130" s="14"/>
      <c r="H130" s="15"/>
      <c r="I130" s="15"/>
      <c r="J130" s="22"/>
      <c r="K130" s="22"/>
      <c r="L130" s="15"/>
      <c r="M130" s="15"/>
      <c r="N130" s="15"/>
      <c r="O130" s="15"/>
      <c r="P130" s="22"/>
      <c r="Q130" s="22"/>
      <c r="R130" s="22"/>
      <c r="S130" s="18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20"/>
    </row>
    <row r="131" spans="1:33" ht="15.75" customHeight="1" x14ac:dyDescent="0.2">
      <c r="A131" s="13"/>
      <c r="B131" s="13"/>
      <c r="C131" s="22"/>
      <c r="D131" s="15"/>
      <c r="E131" s="15"/>
      <c r="F131" s="14"/>
      <c r="G131" s="14"/>
      <c r="H131" s="15"/>
      <c r="I131" s="15"/>
      <c r="J131" s="22"/>
      <c r="K131" s="22"/>
      <c r="L131" s="15"/>
      <c r="M131" s="15"/>
      <c r="N131" s="15"/>
      <c r="O131" s="15"/>
      <c r="P131" s="22"/>
      <c r="Q131" s="22"/>
      <c r="R131" s="22"/>
      <c r="S131" s="18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20"/>
    </row>
    <row r="132" spans="1:33" ht="15.75" customHeight="1" x14ac:dyDescent="0.2">
      <c r="A132" s="13"/>
      <c r="B132" s="13"/>
      <c r="C132" s="22"/>
      <c r="D132" s="15"/>
      <c r="E132" s="15"/>
      <c r="F132" s="14"/>
      <c r="G132" s="14"/>
      <c r="H132" s="15"/>
      <c r="I132" s="15"/>
      <c r="J132" s="22"/>
      <c r="K132" s="22"/>
      <c r="L132" s="15"/>
      <c r="M132" s="15"/>
      <c r="N132" s="15"/>
      <c r="O132" s="15"/>
      <c r="P132" s="22"/>
      <c r="Q132" s="22"/>
      <c r="R132" s="22"/>
      <c r="S132" s="18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20"/>
    </row>
    <row r="133" spans="1:33" ht="15.75" customHeight="1" x14ac:dyDescent="0.2">
      <c r="A133" s="13"/>
      <c r="B133" s="13"/>
      <c r="C133" s="22"/>
      <c r="D133" s="15"/>
      <c r="E133" s="15"/>
      <c r="F133" s="14"/>
      <c r="G133" s="14"/>
      <c r="H133" s="15"/>
      <c r="I133" s="15"/>
      <c r="J133" s="22"/>
      <c r="K133" s="22"/>
      <c r="L133" s="15"/>
      <c r="M133" s="15"/>
      <c r="N133" s="15"/>
      <c r="O133" s="15"/>
      <c r="P133" s="22"/>
      <c r="Q133" s="22"/>
      <c r="R133" s="22"/>
      <c r="S133" s="18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20"/>
    </row>
    <row r="134" spans="1:33" ht="15.75" customHeight="1" x14ac:dyDescent="0.2">
      <c r="A134" s="13"/>
      <c r="B134" s="13"/>
      <c r="C134" s="22"/>
      <c r="D134" s="15"/>
      <c r="E134" s="15"/>
      <c r="F134" s="14"/>
      <c r="G134" s="14"/>
      <c r="H134" s="15"/>
      <c r="I134" s="15"/>
      <c r="J134" s="22"/>
      <c r="K134" s="22"/>
      <c r="L134" s="15"/>
      <c r="M134" s="15"/>
      <c r="N134" s="15"/>
      <c r="O134" s="15"/>
      <c r="P134" s="22"/>
      <c r="Q134" s="22"/>
      <c r="R134" s="22"/>
      <c r="S134" s="18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20"/>
    </row>
    <row r="135" spans="1:33" ht="15.75" customHeight="1" x14ac:dyDescent="0.2">
      <c r="A135" s="13"/>
      <c r="B135" s="13"/>
      <c r="C135" s="22"/>
      <c r="D135" s="15"/>
      <c r="E135" s="15"/>
      <c r="F135" s="14"/>
      <c r="G135" s="14"/>
      <c r="H135" s="15"/>
      <c r="I135" s="15"/>
      <c r="J135" s="22"/>
      <c r="K135" s="22"/>
      <c r="L135" s="15"/>
      <c r="M135" s="15"/>
      <c r="N135" s="15"/>
      <c r="O135" s="15"/>
      <c r="P135" s="22"/>
      <c r="Q135" s="22"/>
      <c r="R135" s="22"/>
      <c r="S135" s="18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20"/>
    </row>
    <row r="136" spans="1:33" ht="15.75" customHeight="1" x14ac:dyDescent="0.2">
      <c r="A136" s="13"/>
      <c r="B136" s="13"/>
      <c r="C136" s="22"/>
      <c r="D136" s="15"/>
      <c r="E136" s="15"/>
      <c r="F136" s="14"/>
      <c r="G136" s="14"/>
      <c r="H136" s="15"/>
      <c r="I136" s="15"/>
      <c r="J136" s="22"/>
      <c r="K136" s="22"/>
      <c r="L136" s="15"/>
      <c r="M136" s="15"/>
      <c r="N136" s="15"/>
      <c r="O136" s="15"/>
      <c r="P136" s="22"/>
      <c r="Q136" s="22"/>
      <c r="R136" s="22"/>
      <c r="S136" s="18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20"/>
    </row>
    <row r="137" spans="1:33" ht="15.75" customHeight="1" x14ac:dyDescent="0.2">
      <c r="A137" s="13"/>
      <c r="B137" s="13"/>
      <c r="C137" s="22"/>
      <c r="D137" s="15"/>
      <c r="E137" s="15"/>
      <c r="F137" s="14"/>
      <c r="G137" s="14"/>
      <c r="H137" s="15"/>
      <c r="I137" s="15"/>
      <c r="J137" s="22"/>
      <c r="K137" s="22"/>
      <c r="L137" s="15"/>
      <c r="M137" s="15"/>
      <c r="N137" s="15"/>
      <c r="O137" s="15"/>
      <c r="P137" s="22"/>
      <c r="Q137" s="22"/>
      <c r="R137" s="22"/>
      <c r="S137" s="18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20"/>
    </row>
    <row r="138" spans="1:33" ht="15.75" customHeight="1" x14ac:dyDescent="0.2">
      <c r="A138" s="13"/>
      <c r="B138" s="13"/>
      <c r="C138" s="22"/>
      <c r="D138" s="15"/>
      <c r="E138" s="15"/>
      <c r="F138" s="14"/>
      <c r="G138" s="14"/>
      <c r="H138" s="15"/>
      <c r="I138" s="15"/>
      <c r="J138" s="22"/>
      <c r="K138" s="22"/>
      <c r="L138" s="15"/>
      <c r="M138" s="15"/>
      <c r="N138" s="15"/>
      <c r="O138" s="15"/>
      <c r="P138" s="22"/>
      <c r="Q138" s="22"/>
      <c r="R138" s="22"/>
      <c r="S138" s="18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20"/>
    </row>
    <row r="139" spans="1:33" ht="15.75" customHeight="1" x14ac:dyDescent="0.2">
      <c r="A139" s="13"/>
      <c r="B139" s="13"/>
      <c r="C139" s="22"/>
      <c r="D139" s="15"/>
      <c r="E139" s="15"/>
      <c r="F139" s="14"/>
      <c r="G139" s="14"/>
      <c r="H139" s="15"/>
      <c r="I139" s="15"/>
      <c r="J139" s="22"/>
      <c r="K139" s="22"/>
      <c r="L139" s="15"/>
      <c r="M139" s="15"/>
      <c r="N139" s="15"/>
      <c r="O139" s="15"/>
      <c r="P139" s="22"/>
      <c r="Q139" s="22"/>
      <c r="R139" s="22"/>
      <c r="S139" s="18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20"/>
    </row>
    <row r="140" spans="1:33" ht="15.75" customHeight="1" x14ac:dyDescent="0.2">
      <c r="A140" s="13"/>
      <c r="B140" s="13"/>
      <c r="C140" s="22"/>
      <c r="D140" s="15"/>
      <c r="E140" s="15"/>
      <c r="F140" s="14"/>
      <c r="G140" s="14"/>
      <c r="H140" s="15"/>
      <c r="I140" s="15"/>
      <c r="J140" s="22"/>
      <c r="K140" s="22"/>
      <c r="L140" s="15"/>
      <c r="M140" s="15"/>
      <c r="N140" s="15"/>
      <c r="O140" s="15"/>
      <c r="P140" s="22"/>
      <c r="Q140" s="22"/>
      <c r="R140" s="22"/>
      <c r="S140" s="18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20"/>
    </row>
    <row r="141" spans="1:33" ht="15.75" customHeight="1" x14ac:dyDescent="0.2">
      <c r="A141" s="13"/>
      <c r="B141" s="13"/>
      <c r="C141" s="22"/>
      <c r="D141" s="15"/>
      <c r="E141" s="15"/>
      <c r="F141" s="14"/>
      <c r="G141" s="14"/>
      <c r="H141" s="15"/>
      <c r="I141" s="15"/>
      <c r="J141" s="22"/>
      <c r="K141" s="22"/>
      <c r="L141" s="15"/>
      <c r="M141" s="15"/>
      <c r="N141" s="15"/>
      <c r="O141" s="15"/>
      <c r="P141" s="22"/>
      <c r="Q141" s="22"/>
      <c r="R141" s="22"/>
      <c r="S141" s="18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20"/>
    </row>
    <row r="142" spans="1:33" ht="15.75" customHeight="1" x14ac:dyDescent="0.2">
      <c r="A142" s="13"/>
      <c r="B142" s="13"/>
      <c r="C142" s="22"/>
      <c r="D142" s="15"/>
      <c r="E142" s="15"/>
      <c r="F142" s="14"/>
      <c r="G142" s="14"/>
      <c r="H142" s="15"/>
      <c r="I142" s="15"/>
      <c r="J142" s="22"/>
      <c r="K142" s="22"/>
      <c r="L142" s="15"/>
      <c r="M142" s="15"/>
      <c r="N142" s="15"/>
      <c r="O142" s="15"/>
      <c r="P142" s="22"/>
      <c r="Q142" s="22"/>
      <c r="R142" s="22"/>
      <c r="S142" s="18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20"/>
    </row>
    <row r="143" spans="1:33" ht="15.75" customHeight="1" x14ac:dyDescent="0.2">
      <c r="A143" s="13"/>
      <c r="B143" s="13"/>
      <c r="C143" s="22"/>
      <c r="D143" s="15"/>
      <c r="E143" s="15"/>
      <c r="F143" s="14"/>
      <c r="G143" s="14"/>
      <c r="H143" s="15"/>
      <c r="I143" s="15"/>
      <c r="J143" s="22"/>
      <c r="K143" s="22"/>
      <c r="L143" s="15"/>
      <c r="M143" s="15"/>
      <c r="N143" s="15"/>
      <c r="O143" s="15"/>
      <c r="P143" s="22"/>
      <c r="Q143" s="22"/>
      <c r="R143" s="22"/>
      <c r="S143" s="18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20"/>
    </row>
    <row r="144" spans="1:33" ht="15.75" customHeight="1" x14ac:dyDescent="0.2">
      <c r="A144" s="13"/>
      <c r="B144" s="13"/>
      <c r="C144" s="22"/>
      <c r="D144" s="15"/>
      <c r="E144" s="15"/>
      <c r="F144" s="14"/>
      <c r="G144" s="14"/>
      <c r="H144" s="15"/>
      <c r="I144" s="15"/>
      <c r="J144" s="22"/>
      <c r="K144" s="22"/>
      <c r="L144" s="15"/>
      <c r="M144" s="15"/>
      <c r="N144" s="15"/>
      <c r="O144" s="15"/>
      <c r="P144" s="22"/>
      <c r="Q144" s="22"/>
      <c r="R144" s="22"/>
      <c r="S144" s="18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20"/>
    </row>
    <row r="145" spans="1:33" ht="15.75" customHeight="1" x14ac:dyDescent="0.2">
      <c r="A145" s="13"/>
      <c r="B145" s="13"/>
      <c r="C145" s="22"/>
      <c r="D145" s="15"/>
      <c r="E145" s="15"/>
      <c r="F145" s="14"/>
      <c r="G145" s="14"/>
      <c r="H145" s="15"/>
      <c r="I145" s="15"/>
      <c r="J145" s="22"/>
      <c r="K145" s="22"/>
      <c r="L145" s="15"/>
      <c r="M145" s="15"/>
      <c r="N145" s="15"/>
      <c r="O145" s="15"/>
      <c r="P145" s="22"/>
      <c r="Q145" s="22"/>
      <c r="R145" s="22"/>
      <c r="S145" s="18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20"/>
    </row>
    <row r="146" spans="1:33" ht="15.75" customHeight="1" x14ac:dyDescent="0.2">
      <c r="A146" s="13"/>
      <c r="B146" s="13"/>
      <c r="C146" s="22"/>
      <c r="D146" s="15"/>
      <c r="E146" s="15"/>
      <c r="F146" s="14"/>
      <c r="G146" s="14"/>
      <c r="H146" s="15"/>
      <c r="I146" s="15"/>
      <c r="J146" s="22"/>
      <c r="K146" s="22"/>
      <c r="L146" s="15"/>
      <c r="M146" s="15"/>
      <c r="N146" s="15"/>
      <c r="O146" s="15"/>
      <c r="P146" s="22"/>
      <c r="Q146" s="22"/>
      <c r="R146" s="22"/>
      <c r="S146" s="18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20"/>
    </row>
    <row r="147" spans="1:33" ht="15.75" customHeight="1" x14ac:dyDescent="0.2">
      <c r="A147" s="13"/>
      <c r="B147" s="13"/>
      <c r="C147" s="22"/>
      <c r="D147" s="15"/>
      <c r="E147" s="15"/>
      <c r="F147" s="14"/>
      <c r="G147" s="14"/>
      <c r="H147" s="15"/>
      <c r="I147" s="15"/>
      <c r="J147" s="22"/>
      <c r="K147" s="22"/>
      <c r="L147" s="15"/>
      <c r="M147" s="15"/>
      <c r="N147" s="15"/>
      <c r="O147" s="15"/>
      <c r="P147" s="22"/>
      <c r="Q147" s="22"/>
      <c r="R147" s="22"/>
      <c r="S147" s="18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20"/>
    </row>
    <row r="148" spans="1:33" ht="15.75" customHeight="1" x14ac:dyDescent="0.2">
      <c r="A148" s="13"/>
      <c r="B148" s="13"/>
      <c r="C148" s="22"/>
      <c r="D148" s="15"/>
      <c r="E148" s="15"/>
      <c r="F148" s="14"/>
      <c r="G148" s="14"/>
      <c r="H148" s="15"/>
      <c r="I148" s="15"/>
      <c r="J148" s="22"/>
      <c r="K148" s="22"/>
      <c r="L148" s="15"/>
      <c r="M148" s="15"/>
      <c r="N148" s="15"/>
      <c r="O148" s="15"/>
      <c r="P148" s="22"/>
      <c r="Q148" s="22"/>
      <c r="R148" s="22"/>
      <c r="S148" s="18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20"/>
    </row>
    <row r="149" spans="1:33" ht="15.75" customHeight="1" x14ac:dyDescent="0.2">
      <c r="A149" s="13"/>
      <c r="B149" s="13"/>
      <c r="C149" s="22"/>
      <c r="D149" s="15"/>
      <c r="E149" s="15"/>
      <c r="F149" s="14"/>
      <c r="G149" s="14"/>
      <c r="H149" s="15"/>
      <c r="I149" s="15"/>
      <c r="J149" s="22"/>
      <c r="K149" s="22"/>
      <c r="L149" s="15"/>
      <c r="M149" s="15"/>
      <c r="N149" s="15"/>
      <c r="O149" s="15"/>
      <c r="P149" s="22"/>
      <c r="Q149" s="22"/>
      <c r="R149" s="22"/>
      <c r="S149" s="18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20"/>
    </row>
    <row r="150" spans="1:33" ht="15.75" customHeight="1" x14ac:dyDescent="0.2">
      <c r="A150" s="13"/>
      <c r="B150" s="13"/>
      <c r="C150" s="22"/>
      <c r="D150" s="15"/>
      <c r="E150" s="15"/>
      <c r="F150" s="14"/>
      <c r="G150" s="14"/>
      <c r="H150" s="15"/>
      <c r="I150" s="15"/>
      <c r="J150" s="22"/>
      <c r="K150" s="22"/>
      <c r="L150" s="15"/>
      <c r="M150" s="15"/>
      <c r="N150" s="15"/>
      <c r="O150" s="15"/>
      <c r="P150" s="22"/>
      <c r="Q150" s="22"/>
      <c r="R150" s="22"/>
      <c r="S150" s="18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20"/>
    </row>
    <row r="151" spans="1:33" ht="15.75" customHeight="1" x14ac:dyDescent="0.2">
      <c r="A151" s="13"/>
      <c r="B151" s="13"/>
      <c r="C151" s="22"/>
      <c r="D151" s="15"/>
      <c r="E151" s="15"/>
      <c r="F151" s="14"/>
      <c r="G151" s="14"/>
      <c r="H151" s="15"/>
      <c r="I151" s="15"/>
      <c r="J151" s="22"/>
      <c r="K151" s="22"/>
      <c r="L151" s="15"/>
      <c r="M151" s="15"/>
      <c r="N151" s="15"/>
      <c r="O151" s="15"/>
      <c r="P151" s="22"/>
      <c r="Q151" s="22"/>
      <c r="R151" s="22"/>
      <c r="S151" s="18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20"/>
    </row>
    <row r="152" spans="1:33" ht="15.75" customHeight="1" x14ac:dyDescent="0.2">
      <c r="A152" s="13"/>
      <c r="B152" s="13"/>
      <c r="C152" s="22"/>
      <c r="D152" s="15"/>
      <c r="E152" s="15"/>
      <c r="F152" s="14"/>
      <c r="G152" s="14"/>
      <c r="H152" s="15"/>
      <c r="I152" s="15"/>
      <c r="J152" s="22"/>
      <c r="K152" s="22"/>
      <c r="L152" s="15"/>
      <c r="M152" s="15"/>
      <c r="N152" s="15"/>
      <c r="O152" s="15"/>
      <c r="P152" s="22"/>
      <c r="Q152" s="22"/>
      <c r="R152" s="22"/>
      <c r="S152" s="18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20"/>
    </row>
    <row r="153" spans="1:33" ht="15.75" customHeight="1" x14ac:dyDescent="0.2">
      <c r="A153" s="13"/>
      <c r="B153" s="13"/>
      <c r="C153" s="22"/>
      <c r="D153" s="15"/>
      <c r="E153" s="15"/>
      <c r="F153" s="14"/>
      <c r="G153" s="14"/>
      <c r="H153" s="15"/>
      <c r="I153" s="15"/>
      <c r="J153" s="22"/>
      <c r="K153" s="22"/>
      <c r="L153" s="15"/>
      <c r="M153" s="15"/>
      <c r="N153" s="15"/>
      <c r="O153" s="15"/>
      <c r="P153" s="22"/>
      <c r="Q153" s="22"/>
      <c r="R153" s="22"/>
      <c r="S153" s="18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20"/>
    </row>
    <row r="154" spans="1:33" ht="15.75" customHeight="1" x14ac:dyDescent="0.2">
      <c r="A154" s="13"/>
      <c r="B154" s="13"/>
      <c r="C154" s="22"/>
      <c r="D154" s="15"/>
      <c r="E154" s="15"/>
      <c r="F154" s="14"/>
      <c r="G154" s="14"/>
      <c r="H154" s="15"/>
      <c r="I154" s="15"/>
      <c r="J154" s="22"/>
      <c r="K154" s="22"/>
      <c r="L154" s="15"/>
      <c r="M154" s="15"/>
      <c r="N154" s="15"/>
      <c r="O154" s="15"/>
      <c r="P154" s="22"/>
      <c r="Q154" s="22"/>
      <c r="R154" s="22"/>
      <c r="S154" s="18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20"/>
    </row>
    <row r="155" spans="1:33" ht="15.75" customHeight="1" x14ac:dyDescent="0.2">
      <c r="A155" s="13"/>
      <c r="B155" s="13"/>
      <c r="C155" s="22"/>
      <c r="D155" s="15"/>
      <c r="E155" s="15"/>
      <c r="F155" s="14"/>
      <c r="G155" s="14"/>
      <c r="H155" s="15"/>
      <c r="I155" s="15"/>
      <c r="J155" s="22"/>
      <c r="K155" s="22"/>
      <c r="L155" s="15"/>
      <c r="M155" s="15"/>
      <c r="N155" s="15"/>
      <c r="O155" s="15"/>
      <c r="P155" s="22"/>
      <c r="Q155" s="22"/>
      <c r="R155" s="22"/>
      <c r="S155" s="18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20"/>
    </row>
    <row r="156" spans="1:33" ht="15.75" customHeight="1" x14ac:dyDescent="0.2">
      <c r="A156" s="13"/>
      <c r="B156" s="13"/>
      <c r="C156" s="22"/>
      <c r="D156" s="15"/>
      <c r="E156" s="15"/>
      <c r="F156" s="14"/>
      <c r="G156" s="14"/>
      <c r="H156" s="15"/>
      <c r="I156" s="15"/>
      <c r="J156" s="22"/>
      <c r="K156" s="22"/>
      <c r="L156" s="15"/>
      <c r="M156" s="15"/>
      <c r="N156" s="15"/>
      <c r="O156" s="15"/>
      <c r="P156" s="22"/>
      <c r="Q156" s="22"/>
      <c r="R156" s="22"/>
      <c r="S156" s="18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20"/>
    </row>
    <row r="157" spans="1:33" ht="15.75" customHeight="1" x14ac:dyDescent="0.2">
      <c r="A157" s="13"/>
      <c r="B157" s="13"/>
      <c r="C157" s="22"/>
      <c r="D157" s="15"/>
      <c r="E157" s="15"/>
      <c r="F157" s="14"/>
      <c r="G157" s="14"/>
      <c r="H157" s="15"/>
      <c r="I157" s="15"/>
      <c r="J157" s="22"/>
      <c r="K157" s="22"/>
      <c r="L157" s="15"/>
      <c r="M157" s="15"/>
      <c r="N157" s="15"/>
      <c r="O157" s="15"/>
      <c r="P157" s="22"/>
      <c r="Q157" s="22"/>
      <c r="R157" s="22"/>
      <c r="S157" s="18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20"/>
    </row>
    <row r="158" spans="1:33" ht="15.75" customHeight="1" x14ac:dyDescent="0.2">
      <c r="A158" s="13"/>
      <c r="B158" s="13"/>
      <c r="C158" s="22"/>
      <c r="D158" s="15"/>
      <c r="E158" s="15"/>
      <c r="F158" s="14"/>
      <c r="G158" s="14"/>
      <c r="H158" s="15"/>
      <c r="I158" s="15"/>
      <c r="J158" s="22"/>
      <c r="K158" s="22"/>
      <c r="L158" s="15"/>
      <c r="M158" s="15"/>
      <c r="N158" s="15"/>
      <c r="O158" s="15"/>
      <c r="P158" s="22"/>
      <c r="Q158" s="22"/>
      <c r="R158" s="22"/>
      <c r="S158" s="18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20"/>
    </row>
    <row r="159" spans="1:33" ht="15.75" customHeight="1" x14ac:dyDescent="0.2">
      <c r="A159" s="13"/>
      <c r="B159" s="13"/>
      <c r="C159" s="22"/>
      <c r="D159" s="15"/>
      <c r="E159" s="15"/>
      <c r="F159" s="14"/>
      <c r="G159" s="14"/>
      <c r="H159" s="15"/>
      <c r="I159" s="15"/>
      <c r="J159" s="22"/>
      <c r="K159" s="22"/>
      <c r="L159" s="15"/>
      <c r="M159" s="15"/>
      <c r="N159" s="15"/>
      <c r="O159" s="15"/>
      <c r="P159" s="22"/>
      <c r="Q159" s="22"/>
      <c r="R159" s="22"/>
      <c r="S159" s="18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20"/>
    </row>
    <row r="160" spans="1:33" ht="15.75" customHeight="1" x14ac:dyDescent="0.2">
      <c r="A160" s="13"/>
      <c r="B160" s="13"/>
      <c r="C160" s="22"/>
      <c r="D160" s="15"/>
      <c r="E160" s="15"/>
      <c r="F160" s="14"/>
      <c r="G160" s="14"/>
      <c r="H160" s="15"/>
      <c r="I160" s="15"/>
      <c r="J160" s="22"/>
      <c r="K160" s="22"/>
      <c r="L160" s="15"/>
      <c r="M160" s="15"/>
      <c r="N160" s="15"/>
      <c r="O160" s="15"/>
      <c r="P160" s="22"/>
      <c r="Q160" s="22"/>
      <c r="R160" s="22"/>
      <c r="S160" s="18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20"/>
    </row>
    <row r="161" spans="1:33" ht="15.75" customHeight="1" x14ac:dyDescent="0.2">
      <c r="A161" s="13"/>
      <c r="B161" s="13"/>
      <c r="C161" s="22"/>
      <c r="D161" s="15"/>
      <c r="E161" s="15"/>
      <c r="F161" s="14"/>
      <c r="G161" s="14"/>
      <c r="H161" s="15"/>
      <c r="I161" s="15"/>
      <c r="J161" s="22"/>
      <c r="K161" s="22"/>
      <c r="L161" s="15"/>
      <c r="M161" s="15"/>
      <c r="N161" s="15"/>
      <c r="O161" s="15"/>
      <c r="P161" s="22"/>
      <c r="Q161" s="22"/>
      <c r="R161" s="22"/>
      <c r="S161" s="18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20"/>
    </row>
    <row r="162" spans="1:33" ht="15.75" customHeight="1" x14ac:dyDescent="0.2">
      <c r="A162" s="13"/>
      <c r="B162" s="13"/>
      <c r="C162" s="22"/>
      <c r="D162" s="15"/>
      <c r="E162" s="15"/>
      <c r="F162" s="14"/>
      <c r="G162" s="14"/>
      <c r="H162" s="15"/>
      <c r="I162" s="15"/>
      <c r="J162" s="22"/>
      <c r="K162" s="22"/>
      <c r="L162" s="15"/>
      <c r="M162" s="15"/>
      <c r="N162" s="15"/>
      <c r="O162" s="15"/>
      <c r="P162" s="22"/>
      <c r="Q162" s="22"/>
      <c r="R162" s="22"/>
      <c r="S162" s="18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20"/>
    </row>
    <row r="163" spans="1:33" ht="15.75" customHeight="1" x14ac:dyDescent="0.2">
      <c r="A163" s="13"/>
      <c r="B163" s="13"/>
      <c r="C163" s="22"/>
      <c r="D163" s="15"/>
      <c r="E163" s="15"/>
      <c r="F163" s="14"/>
      <c r="G163" s="14"/>
      <c r="H163" s="15"/>
      <c r="I163" s="15"/>
      <c r="J163" s="22"/>
      <c r="K163" s="22"/>
      <c r="L163" s="15"/>
      <c r="M163" s="15"/>
      <c r="N163" s="15"/>
      <c r="O163" s="15"/>
      <c r="P163" s="22"/>
      <c r="Q163" s="22"/>
      <c r="R163" s="22"/>
      <c r="S163" s="18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20"/>
    </row>
    <row r="164" spans="1:33" ht="15.75" customHeight="1" x14ac:dyDescent="0.2">
      <c r="A164" s="13"/>
      <c r="B164" s="13"/>
      <c r="C164" s="22"/>
      <c r="D164" s="15"/>
      <c r="E164" s="15"/>
      <c r="F164" s="14"/>
      <c r="G164" s="14"/>
      <c r="H164" s="15"/>
      <c r="I164" s="15"/>
      <c r="J164" s="22"/>
      <c r="K164" s="22"/>
      <c r="L164" s="15"/>
      <c r="M164" s="15"/>
      <c r="N164" s="15"/>
      <c r="O164" s="15"/>
      <c r="P164" s="22"/>
      <c r="Q164" s="22"/>
      <c r="R164" s="22"/>
      <c r="S164" s="18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20"/>
    </row>
    <row r="165" spans="1:33" ht="15.75" customHeight="1" x14ac:dyDescent="0.2">
      <c r="A165" s="13"/>
      <c r="B165" s="13"/>
      <c r="C165" s="22"/>
      <c r="D165" s="15"/>
      <c r="E165" s="15"/>
      <c r="F165" s="14"/>
      <c r="G165" s="14"/>
      <c r="H165" s="15"/>
      <c r="I165" s="15"/>
      <c r="J165" s="22"/>
      <c r="K165" s="22"/>
      <c r="L165" s="15"/>
      <c r="M165" s="15"/>
      <c r="N165" s="15"/>
      <c r="O165" s="15"/>
      <c r="P165" s="22"/>
      <c r="Q165" s="22"/>
      <c r="R165" s="22"/>
      <c r="S165" s="18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20"/>
    </row>
    <row r="166" spans="1:33" ht="15.75" customHeight="1" x14ac:dyDescent="0.2">
      <c r="A166" s="13"/>
      <c r="B166" s="13"/>
      <c r="C166" s="22"/>
      <c r="D166" s="15"/>
      <c r="E166" s="15"/>
      <c r="F166" s="14"/>
      <c r="G166" s="14"/>
      <c r="H166" s="15"/>
      <c r="I166" s="15"/>
      <c r="J166" s="22"/>
      <c r="K166" s="22"/>
      <c r="L166" s="15"/>
      <c r="M166" s="15"/>
      <c r="N166" s="15"/>
      <c r="O166" s="15"/>
      <c r="P166" s="22"/>
      <c r="Q166" s="22"/>
      <c r="R166" s="22"/>
      <c r="S166" s="18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20"/>
    </row>
    <row r="167" spans="1:33" ht="15.75" customHeight="1" x14ac:dyDescent="0.2">
      <c r="A167" s="13"/>
      <c r="B167" s="13"/>
      <c r="C167" s="22"/>
      <c r="D167" s="15"/>
      <c r="E167" s="15"/>
      <c r="F167" s="14"/>
      <c r="G167" s="14"/>
      <c r="H167" s="15"/>
      <c r="I167" s="15"/>
      <c r="J167" s="22"/>
      <c r="K167" s="22"/>
      <c r="L167" s="15"/>
      <c r="M167" s="15"/>
      <c r="N167" s="15"/>
      <c r="O167" s="15"/>
      <c r="P167" s="22"/>
      <c r="Q167" s="22"/>
      <c r="R167" s="22"/>
      <c r="S167" s="18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20"/>
    </row>
    <row r="168" spans="1:33" ht="15.75" customHeight="1" x14ac:dyDescent="0.2">
      <c r="A168" s="13"/>
      <c r="B168" s="13"/>
      <c r="C168" s="22"/>
      <c r="D168" s="15"/>
      <c r="E168" s="15"/>
      <c r="F168" s="14"/>
      <c r="G168" s="14"/>
      <c r="H168" s="15"/>
      <c r="I168" s="15"/>
      <c r="J168" s="22"/>
      <c r="K168" s="22"/>
      <c r="L168" s="15"/>
      <c r="M168" s="15"/>
      <c r="N168" s="15"/>
      <c r="O168" s="15"/>
      <c r="P168" s="22"/>
      <c r="Q168" s="22"/>
      <c r="R168" s="22"/>
      <c r="S168" s="18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20"/>
    </row>
    <row r="169" spans="1:33" ht="15.75" customHeight="1" x14ac:dyDescent="0.2">
      <c r="A169" s="13"/>
      <c r="B169" s="13"/>
      <c r="C169" s="22"/>
      <c r="D169" s="15"/>
      <c r="E169" s="15"/>
      <c r="F169" s="14"/>
      <c r="G169" s="14"/>
      <c r="H169" s="15"/>
      <c r="I169" s="15"/>
      <c r="J169" s="22"/>
      <c r="K169" s="22"/>
      <c r="L169" s="15"/>
      <c r="M169" s="15"/>
      <c r="N169" s="15"/>
      <c r="O169" s="15"/>
      <c r="P169" s="22"/>
      <c r="Q169" s="22"/>
      <c r="R169" s="22"/>
      <c r="S169" s="18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20"/>
    </row>
    <row r="170" spans="1:33" ht="15.75" customHeight="1" x14ac:dyDescent="0.2">
      <c r="A170" s="13"/>
      <c r="B170" s="13"/>
      <c r="C170" s="22"/>
      <c r="D170" s="15"/>
      <c r="E170" s="15"/>
      <c r="F170" s="14"/>
      <c r="G170" s="14"/>
      <c r="H170" s="15"/>
      <c r="I170" s="15"/>
      <c r="J170" s="22"/>
      <c r="K170" s="22"/>
      <c r="L170" s="15"/>
      <c r="M170" s="15"/>
      <c r="N170" s="15"/>
      <c r="O170" s="15"/>
      <c r="P170" s="22"/>
      <c r="Q170" s="22"/>
      <c r="R170" s="22"/>
      <c r="S170" s="18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20"/>
    </row>
    <row r="171" spans="1:33" ht="15.75" customHeight="1" x14ac:dyDescent="0.2">
      <c r="A171" s="13"/>
      <c r="B171" s="13"/>
      <c r="C171" s="22"/>
      <c r="D171" s="15"/>
      <c r="E171" s="15"/>
      <c r="F171" s="14"/>
      <c r="G171" s="14"/>
      <c r="H171" s="15"/>
      <c r="I171" s="15"/>
      <c r="J171" s="22"/>
      <c r="K171" s="22"/>
      <c r="L171" s="15"/>
      <c r="M171" s="15"/>
      <c r="N171" s="15"/>
      <c r="O171" s="15"/>
      <c r="P171" s="22"/>
      <c r="Q171" s="22"/>
      <c r="R171" s="22"/>
      <c r="S171" s="18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20"/>
    </row>
    <row r="172" spans="1:33" ht="15.75" customHeight="1" x14ac:dyDescent="0.2">
      <c r="A172" s="13"/>
      <c r="B172" s="13"/>
      <c r="C172" s="22"/>
      <c r="D172" s="15"/>
      <c r="E172" s="15"/>
      <c r="F172" s="14"/>
      <c r="G172" s="14"/>
      <c r="H172" s="15"/>
      <c r="I172" s="15"/>
      <c r="J172" s="22"/>
      <c r="K172" s="22"/>
      <c r="L172" s="15"/>
      <c r="M172" s="15"/>
      <c r="N172" s="15"/>
      <c r="O172" s="15"/>
      <c r="P172" s="22"/>
      <c r="Q172" s="22"/>
      <c r="R172" s="22"/>
      <c r="S172" s="18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20"/>
    </row>
    <row r="173" spans="1:33" ht="15.75" customHeight="1" x14ac:dyDescent="0.2">
      <c r="A173" s="13"/>
      <c r="B173" s="13"/>
      <c r="C173" s="22"/>
      <c r="D173" s="15"/>
      <c r="E173" s="15"/>
      <c r="F173" s="14"/>
      <c r="G173" s="14"/>
      <c r="H173" s="15"/>
      <c r="I173" s="15"/>
      <c r="J173" s="22"/>
      <c r="K173" s="22"/>
      <c r="L173" s="15"/>
      <c r="M173" s="15"/>
      <c r="N173" s="15"/>
      <c r="O173" s="15"/>
      <c r="P173" s="22"/>
      <c r="Q173" s="22"/>
      <c r="R173" s="22"/>
      <c r="S173" s="18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20"/>
    </row>
    <row r="174" spans="1:33" ht="15.75" customHeight="1" x14ac:dyDescent="0.2">
      <c r="A174" s="13"/>
      <c r="B174" s="13"/>
      <c r="C174" s="22"/>
      <c r="D174" s="15"/>
      <c r="E174" s="15"/>
      <c r="F174" s="14"/>
      <c r="G174" s="14"/>
      <c r="H174" s="15"/>
      <c r="I174" s="15"/>
      <c r="J174" s="22"/>
      <c r="K174" s="22"/>
      <c r="L174" s="15"/>
      <c r="M174" s="15"/>
      <c r="N174" s="15"/>
      <c r="O174" s="15"/>
      <c r="P174" s="22"/>
      <c r="Q174" s="22"/>
      <c r="R174" s="22"/>
      <c r="S174" s="18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20"/>
    </row>
    <row r="175" spans="1:33" ht="15.75" customHeight="1" x14ac:dyDescent="0.2">
      <c r="A175" s="13"/>
      <c r="B175" s="13"/>
      <c r="C175" s="22"/>
      <c r="D175" s="15"/>
      <c r="E175" s="15"/>
      <c r="F175" s="14"/>
      <c r="G175" s="14"/>
      <c r="H175" s="15"/>
      <c r="I175" s="15"/>
      <c r="J175" s="22"/>
      <c r="K175" s="22"/>
      <c r="L175" s="15"/>
      <c r="M175" s="15"/>
      <c r="N175" s="15"/>
      <c r="O175" s="15"/>
      <c r="P175" s="22"/>
      <c r="Q175" s="22"/>
      <c r="R175" s="22"/>
      <c r="S175" s="18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20"/>
    </row>
    <row r="176" spans="1:33" ht="15.75" customHeight="1" x14ac:dyDescent="0.2">
      <c r="A176" s="13"/>
      <c r="B176" s="13"/>
      <c r="C176" s="22"/>
      <c r="D176" s="15"/>
      <c r="E176" s="15"/>
      <c r="F176" s="14"/>
      <c r="G176" s="14"/>
      <c r="H176" s="15"/>
      <c r="I176" s="15"/>
      <c r="J176" s="22"/>
      <c r="K176" s="22"/>
      <c r="L176" s="15"/>
      <c r="M176" s="15"/>
      <c r="N176" s="15"/>
      <c r="O176" s="15"/>
      <c r="P176" s="22"/>
      <c r="Q176" s="22"/>
      <c r="R176" s="22"/>
      <c r="S176" s="18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20"/>
    </row>
    <row r="177" spans="1:33" ht="15.75" customHeight="1" x14ac:dyDescent="0.2">
      <c r="A177" s="13"/>
      <c r="B177" s="13"/>
      <c r="C177" s="22"/>
      <c r="D177" s="15"/>
      <c r="E177" s="15"/>
      <c r="F177" s="14"/>
      <c r="G177" s="14"/>
      <c r="H177" s="15"/>
      <c r="I177" s="15"/>
      <c r="J177" s="22"/>
      <c r="K177" s="22"/>
      <c r="L177" s="15"/>
      <c r="M177" s="15"/>
      <c r="N177" s="15"/>
      <c r="O177" s="15"/>
      <c r="P177" s="22"/>
      <c r="Q177" s="22"/>
      <c r="R177" s="22"/>
      <c r="S177" s="18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20"/>
    </row>
    <row r="178" spans="1:33" ht="15.75" customHeight="1" x14ac:dyDescent="0.2">
      <c r="A178" s="13"/>
      <c r="B178" s="13"/>
      <c r="C178" s="22"/>
      <c r="D178" s="15"/>
      <c r="E178" s="15"/>
      <c r="F178" s="14"/>
      <c r="G178" s="14"/>
      <c r="H178" s="15"/>
      <c r="I178" s="15"/>
      <c r="J178" s="22"/>
      <c r="K178" s="22"/>
      <c r="L178" s="15"/>
      <c r="M178" s="15"/>
      <c r="N178" s="15"/>
      <c r="O178" s="15"/>
      <c r="P178" s="22"/>
      <c r="Q178" s="22"/>
      <c r="R178" s="22"/>
      <c r="S178" s="18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20"/>
    </row>
    <row r="179" spans="1:33" ht="15.75" customHeight="1" x14ac:dyDescent="0.2">
      <c r="A179" s="13"/>
      <c r="B179" s="13"/>
      <c r="C179" s="22"/>
      <c r="D179" s="15"/>
      <c r="E179" s="15"/>
      <c r="F179" s="14"/>
      <c r="G179" s="14"/>
      <c r="H179" s="15"/>
      <c r="I179" s="15"/>
      <c r="J179" s="22"/>
      <c r="K179" s="22"/>
      <c r="L179" s="15"/>
      <c r="M179" s="15"/>
      <c r="N179" s="15"/>
      <c r="O179" s="15"/>
      <c r="P179" s="22"/>
      <c r="Q179" s="22"/>
      <c r="R179" s="22"/>
      <c r="S179" s="18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20"/>
    </row>
    <row r="180" spans="1:33" ht="15.75" customHeight="1" x14ac:dyDescent="0.2">
      <c r="A180" s="13"/>
      <c r="B180" s="13"/>
      <c r="C180" s="22"/>
      <c r="D180" s="15"/>
      <c r="E180" s="15"/>
      <c r="F180" s="14"/>
      <c r="G180" s="14"/>
      <c r="H180" s="15"/>
      <c r="I180" s="15"/>
      <c r="J180" s="22"/>
      <c r="K180" s="22"/>
      <c r="L180" s="15"/>
      <c r="M180" s="15"/>
      <c r="N180" s="15"/>
      <c r="O180" s="15"/>
      <c r="P180" s="22"/>
      <c r="Q180" s="22"/>
      <c r="R180" s="22"/>
      <c r="S180" s="18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20"/>
    </row>
    <row r="181" spans="1:33" ht="15.75" customHeight="1" x14ac:dyDescent="0.2">
      <c r="A181" s="13"/>
      <c r="B181" s="13"/>
      <c r="C181" s="22"/>
      <c r="D181" s="15"/>
      <c r="E181" s="15"/>
      <c r="F181" s="14"/>
      <c r="G181" s="14"/>
      <c r="H181" s="15"/>
      <c r="I181" s="15"/>
      <c r="J181" s="22"/>
      <c r="K181" s="22"/>
      <c r="L181" s="15"/>
      <c r="M181" s="15"/>
      <c r="N181" s="15"/>
      <c r="O181" s="15"/>
      <c r="P181" s="22"/>
      <c r="Q181" s="22"/>
      <c r="R181" s="22"/>
      <c r="S181" s="18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20"/>
    </row>
    <row r="182" spans="1:33" ht="15.75" customHeight="1" x14ac:dyDescent="0.2">
      <c r="A182" s="13"/>
      <c r="B182" s="13"/>
      <c r="C182" s="22"/>
      <c r="D182" s="15"/>
      <c r="E182" s="15"/>
      <c r="F182" s="14"/>
      <c r="G182" s="14"/>
      <c r="H182" s="15"/>
      <c r="I182" s="15"/>
      <c r="J182" s="22"/>
      <c r="K182" s="22"/>
      <c r="L182" s="15"/>
      <c r="M182" s="15"/>
      <c r="N182" s="15"/>
      <c r="O182" s="15"/>
      <c r="P182" s="22"/>
      <c r="Q182" s="22"/>
      <c r="R182" s="22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20"/>
    </row>
    <row r="183" spans="1:33" ht="15.75" customHeight="1" x14ac:dyDescent="0.2">
      <c r="A183" s="13"/>
      <c r="B183" s="13"/>
      <c r="C183" s="22"/>
      <c r="D183" s="15"/>
      <c r="E183" s="15"/>
      <c r="F183" s="14"/>
      <c r="G183" s="14"/>
      <c r="H183" s="15"/>
      <c r="I183" s="15"/>
      <c r="J183" s="22"/>
      <c r="K183" s="22"/>
      <c r="L183" s="15"/>
      <c r="M183" s="15"/>
      <c r="N183" s="15"/>
      <c r="O183" s="15"/>
      <c r="P183" s="22"/>
      <c r="Q183" s="22"/>
      <c r="R183" s="22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20"/>
    </row>
    <row r="184" spans="1:33" ht="15.75" customHeight="1" x14ac:dyDescent="0.2">
      <c r="A184" s="13"/>
      <c r="B184" s="13"/>
      <c r="C184" s="22"/>
      <c r="D184" s="15"/>
      <c r="E184" s="15"/>
      <c r="F184" s="14"/>
      <c r="G184" s="14"/>
      <c r="H184" s="15"/>
      <c r="I184" s="15"/>
      <c r="J184" s="22"/>
      <c r="K184" s="22"/>
      <c r="L184" s="15"/>
      <c r="M184" s="15"/>
      <c r="N184" s="15"/>
      <c r="O184" s="15"/>
      <c r="P184" s="22"/>
      <c r="Q184" s="22"/>
      <c r="R184" s="22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20"/>
    </row>
    <row r="185" spans="1:33" ht="15.75" customHeight="1" x14ac:dyDescent="0.2">
      <c r="A185" s="13"/>
      <c r="B185" s="13"/>
      <c r="C185" s="22"/>
      <c r="D185" s="15"/>
      <c r="E185" s="15"/>
      <c r="F185" s="14"/>
      <c r="G185" s="14"/>
      <c r="H185" s="15"/>
      <c r="I185" s="15"/>
      <c r="J185" s="22"/>
      <c r="K185" s="22"/>
      <c r="L185" s="15"/>
      <c r="M185" s="15"/>
      <c r="N185" s="15"/>
      <c r="O185" s="15"/>
      <c r="P185" s="22"/>
      <c r="Q185" s="22"/>
      <c r="R185" s="22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20"/>
    </row>
    <row r="186" spans="1:33" ht="15.75" customHeight="1" x14ac:dyDescent="0.2">
      <c r="A186" s="13"/>
      <c r="B186" s="13"/>
      <c r="C186" s="22"/>
      <c r="D186" s="15"/>
      <c r="E186" s="15"/>
      <c r="F186" s="14"/>
      <c r="G186" s="14"/>
      <c r="H186" s="15"/>
      <c r="I186" s="15"/>
      <c r="J186" s="22"/>
      <c r="K186" s="22"/>
      <c r="L186" s="15"/>
      <c r="M186" s="15"/>
      <c r="N186" s="15"/>
      <c r="O186" s="15"/>
      <c r="P186" s="22"/>
      <c r="Q186" s="22"/>
      <c r="R186" s="22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20"/>
    </row>
    <row r="187" spans="1:33" ht="15.75" customHeight="1" x14ac:dyDescent="0.2">
      <c r="A187" s="13"/>
      <c r="B187" s="13"/>
      <c r="C187" s="22"/>
      <c r="D187" s="15"/>
      <c r="E187" s="15"/>
      <c r="F187" s="14"/>
      <c r="G187" s="14"/>
      <c r="H187" s="15"/>
      <c r="I187" s="15"/>
      <c r="J187" s="22"/>
      <c r="K187" s="22"/>
      <c r="L187" s="15"/>
      <c r="M187" s="15"/>
      <c r="N187" s="15"/>
      <c r="O187" s="15"/>
      <c r="P187" s="22"/>
      <c r="Q187" s="22"/>
      <c r="R187" s="22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20"/>
    </row>
    <row r="188" spans="1:33" ht="15.75" customHeight="1" x14ac:dyDescent="0.2">
      <c r="A188" s="13"/>
      <c r="B188" s="13"/>
      <c r="C188" s="22"/>
      <c r="D188" s="15"/>
      <c r="E188" s="15"/>
      <c r="F188" s="14"/>
      <c r="G188" s="14"/>
      <c r="H188" s="15"/>
      <c r="I188" s="15"/>
      <c r="J188" s="22"/>
      <c r="K188" s="22"/>
      <c r="L188" s="15"/>
      <c r="M188" s="15"/>
      <c r="N188" s="15"/>
      <c r="O188" s="15"/>
      <c r="P188" s="22"/>
      <c r="Q188" s="22"/>
      <c r="R188" s="22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20"/>
    </row>
    <row r="189" spans="1:33" ht="15.75" customHeight="1" x14ac:dyDescent="0.2">
      <c r="A189" s="13"/>
      <c r="B189" s="13"/>
      <c r="C189" s="22"/>
      <c r="D189" s="15"/>
      <c r="E189" s="15"/>
      <c r="F189" s="14"/>
      <c r="G189" s="14"/>
      <c r="H189" s="15"/>
      <c r="I189" s="15"/>
      <c r="J189" s="22"/>
      <c r="K189" s="22"/>
      <c r="L189" s="15"/>
      <c r="M189" s="15"/>
      <c r="N189" s="15"/>
      <c r="O189" s="15"/>
      <c r="P189" s="22"/>
      <c r="Q189" s="22"/>
      <c r="R189" s="22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20"/>
    </row>
    <row r="190" spans="1:33" ht="15.75" customHeight="1" x14ac:dyDescent="0.2">
      <c r="A190" s="13"/>
      <c r="B190" s="13"/>
      <c r="C190" s="22"/>
      <c r="D190" s="15"/>
      <c r="E190" s="15"/>
      <c r="F190" s="14"/>
      <c r="G190" s="14"/>
      <c r="H190" s="15"/>
      <c r="I190" s="15"/>
      <c r="J190" s="22"/>
      <c r="K190" s="22"/>
      <c r="L190" s="15"/>
      <c r="M190" s="15"/>
      <c r="N190" s="15"/>
      <c r="O190" s="15"/>
      <c r="P190" s="22"/>
      <c r="Q190" s="22"/>
      <c r="R190" s="22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20"/>
    </row>
    <row r="191" spans="1:33" ht="15.75" customHeight="1" x14ac:dyDescent="0.2">
      <c r="A191" s="13"/>
      <c r="B191" s="13"/>
      <c r="C191" s="22"/>
      <c r="D191" s="15"/>
      <c r="E191" s="15"/>
      <c r="F191" s="14"/>
      <c r="G191" s="14"/>
      <c r="H191" s="15"/>
      <c r="I191" s="15"/>
      <c r="J191" s="22"/>
      <c r="K191" s="22"/>
      <c r="L191" s="15"/>
      <c r="M191" s="15"/>
      <c r="N191" s="15"/>
      <c r="O191" s="15"/>
      <c r="P191" s="22"/>
      <c r="Q191" s="22"/>
      <c r="R191" s="22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20"/>
    </row>
    <row r="192" spans="1:33" ht="15.75" customHeight="1" x14ac:dyDescent="0.2">
      <c r="A192" s="13"/>
      <c r="B192" s="13"/>
      <c r="C192" s="22"/>
      <c r="D192" s="15"/>
      <c r="E192" s="15"/>
      <c r="F192" s="14"/>
      <c r="G192" s="14"/>
      <c r="H192" s="15"/>
      <c r="I192" s="15"/>
      <c r="J192" s="22"/>
      <c r="K192" s="22"/>
      <c r="L192" s="15"/>
      <c r="M192" s="15"/>
      <c r="N192" s="15"/>
      <c r="O192" s="15"/>
      <c r="P192" s="22"/>
      <c r="Q192" s="22"/>
      <c r="R192" s="22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20"/>
    </row>
    <row r="193" spans="1:33" ht="15.75" customHeight="1" x14ac:dyDescent="0.2">
      <c r="A193" s="13"/>
      <c r="B193" s="13"/>
      <c r="C193" s="22"/>
      <c r="D193" s="15"/>
      <c r="E193" s="15"/>
      <c r="F193" s="14"/>
      <c r="G193" s="14"/>
      <c r="H193" s="15"/>
      <c r="I193" s="15"/>
      <c r="J193" s="22"/>
      <c r="K193" s="22"/>
      <c r="L193" s="15"/>
      <c r="M193" s="15"/>
      <c r="N193" s="15"/>
      <c r="O193" s="15"/>
      <c r="P193" s="22"/>
      <c r="Q193" s="22"/>
      <c r="R193" s="22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20"/>
    </row>
    <row r="194" spans="1:33" ht="15.75" customHeight="1" x14ac:dyDescent="0.2">
      <c r="A194" s="13"/>
      <c r="B194" s="13"/>
      <c r="C194" s="22"/>
      <c r="D194" s="15"/>
      <c r="E194" s="15"/>
      <c r="F194" s="14"/>
      <c r="G194" s="14"/>
      <c r="H194" s="15"/>
      <c r="I194" s="15"/>
      <c r="J194" s="22"/>
      <c r="K194" s="22"/>
      <c r="L194" s="15"/>
      <c r="M194" s="15"/>
      <c r="N194" s="15"/>
      <c r="O194" s="15"/>
      <c r="P194" s="22"/>
      <c r="Q194" s="22"/>
      <c r="R194" s="22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20"/>
    </row>
    <row r="195" spans="1:33" ht="15.75" customHeight="1" x14ac:dyDescent="0.2">
      <c r="C195" s="22"/>
      <c r="D195" s="15"/>
      <c r="E195" s="15"/>
      <c r="F195" s="14"/>
      <c r="G195" s="14"/>
      <c r="H195" s="15"/>
      <c r="I195" s="15"/>
      <c r="J195" s="22"/>
      <c r="K195" s="22"/>
      <c r="L195" s="15"/>
      <c r="M195" s="15"/>
      <c r="N195" s="15"/>
      <c r="O195" s="15"/>
      <c r="P195" s="22"/>
      <c r="Q195" s="22"/>
      <c r="R195" s="22"/>
      <c r="AG195" s="20"/>
    </row>
    <row r="196" spans="1:33" ht="15.75" customHeight="1" x14ac:dyDescent="0.2">
      <c r="C196" s="22"/>
      <c r="D196" s="15"/>
      <c r="E196" s="15"/>
      <c r="F196" s="14"/>
      <c r="G196" s="14"/>
      <c r="H196" s="15"/>
      <c r="I196" s="15"/>
      <c r="J196" s="22"/>
      <c r="K196" s="22"/>
      <c r="L196" s="15"/>
      <c r="M196" s="15"/>
      <c r="N196" s="15"/>
      <c r="O196" s="15"/>
      <c r="P196" s="22"/>
      <c r="Q196" s="22"/>
      <c r="R196" s="22"/>
      <c r="AG196" s="20"/>
    </row>
    <row r="197" spans="1:33" ht="15.75" customHeight="1" x14ac:dyDescent="0.2">
      <c r="C197" s="22"/>
      <c r="D197" s="22"/>
      <c r="E197" s="22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</row>
    <row r="198" spans="1:33" ht="15.75" customHeight="1" x14ac:dyDescent="0.2">
      <c r="C198" s="22"/>
      <c r="D198" s="22"/>
      <c r="E198" s="22"/>
      <c r="F198" s="22"/>
      <c r="G198" s="22"/>
      <c r="H198" s="22"/>
      <c r="I198" s="22"/>
      <c r="J198" s="22"/>
      <c r="K198" s="22"/>
      <c r="L198" s="22"/>
      <c r="M198" s="22"/>
      <c r="N198" s="22"/>
      <c r="O198" s="22"/>
      <c r="P198" s="22"/>
      <c r="Q198" s="22"/>
      <c r="R198" s="22"/>
    </row>
    <row r="199" spans="1:33" ht="15.75" customHeight="1" x14ac:dyDescent="0.2">
      <c r="C199" s="22"/>
      <c r="D199" s="22"/>
      <c r="E199" s="22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</row>
    <row r="200" spans="1:33" ht="15.75" customHeight="1" x14ac:dyDescent="0.2">
      <c r="C200" s="22"/>
      <c r="D200" s="22"/>
      <c r="E200" s="22"/>
      <c r="F200" s="22"/>
      <c r="G200" s="22"/>
      <c r="H200" s="22"/>
      <c r="I200" s="22"/>
      <c r="J200" s="22"/>
      <c r="K200" s="22"/>
      <c r="L200" s="22"/>
      <c r="M200" s="22"/>
      <c r="N200" s="22"/>
      <c r="O200" s="22"/>
      <c r="P200" s="22"/>
      <c r="Q200" s="22"/>
      <c r="R200" s="22"/>
    </row>
    <row r="201" spans="1:33" ht="15.75" customHeight="1" x14ac:dyDescent="0.2">
      <c r="C201" s="22"/>
      <c r="D201" s="22"/>
      <c r="E201" s="22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</row>
    <row r="202" spans="1:33" ht="15.75" customHeight="1" x14ac:dyDescent="0.2">
      <c r="C202" s="22"/>
      <c r="D202" s="22"/>
      <c r="E202" s="22"/>
      <c r="F202" s="22"/>
      <c r="G202" s="22"/>
      <c r="H202" s="22"/>
      <c r="I202" s="22"/>
      <c r="J202" s="22"/>
      <c r="K202" s="22"/>
      <c r="L202" s="22"/>
      <c r="M202" s="22"/>
      <c r="N202" s="22"/>
      <c r="O202" s="22"/>
      <c r="P202" s="22"/>
      <c r="Q202" s="22"/>
      <c r="R202" s="22"/>
    </row>
    <row r="203" spans="1:33" ht="15.75" customHeight="1" x14ac:dyDescent="0.2">
      <c r="C203" s="22"/>
      <c r="D203" s="22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</row>
    <row r="204" spans="1:33" ht="15.75" customHeight="1" x14ac:dyDescent="0.2">
      <c r="C204" s="22"/>
      <c r="D204" s="22"/>
      <c r="E204" s="22"/>
      <c r="F204" s="22"/>
      <c r="G204" s="22"/>
      <c r="H204" s="22"/>
      <c r="I204" s="22"/>
      <c r="J204" s="22"/>
      <c r="K204" s="22"/>
      <c r="L204" s="22"/>
      <c r="M204" s="22"/>
      <c r="N204" s="22"/>
      <c r="O204" s="22"/>
      <c r="P204" s="22"/>
      <c r="Q204" s="22"/>
      <c r="R204" s="22"/>
    </row>
    <row r="205" spans="1:33" ht="15.75" customHeight="1" x14ac:dyDescent="0.2">
      <c r="C205" s="22"/>
      <c r="D205" s="22"/>
      <c r="E205" s="22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</row>
    <row r="206" spans="1:33" ht="15.75" customHeight="1" x14ac:dyDescent="0.2">
      <c r="C206" s="22"/>
      <c r="D206" s="22"/>
      <c r="E206" s="22"/>
      <c r="F206" s="22"/>
      <c r="G206" s="22"/>
      <c r="H206" s="22"/>
      <c r="I206" s="22"/>
      <c r="J206" s="22"/>
      <c r="K206" s="22"/>
      <c r="L206" s="22"/>
      <c r="M206" s="22"/>
      <c r="N206" s="22"/>
      <c r="O206" s="22"/>
      <c r="P206" s="22"/>
      <c r="Q206" s="22"/>
      <c r="R206" s="22"/>
    </row>
    <row r="207" spans="1:33" ht="15.75" customHeight="1" x14ac:dyDescent="0.2">
      <c r="C207" s="22"/>
      <c r="D207" s="22"/>
      <c r="E207" s="22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</row>
    <row r="208" spans="1:33" ht="15.75" customHeight="1" x14ac:dyDescent="0.2">
      <c r="C208" s="22"/>
      <c r="D208" s="22"/>
      <c r="E208" s="22"/>
      <c r="F208" s="22"/>
      <c r="G208" s="22"/>
      <c r="H208" s="22"/>
      <c r="I208" s="22"/>
      <c r="J208" s="22"/>
      <c r="K208" s="22"/>
      <c r="L208" s="22"/>
      <c r="M208" s="22"/>
      <c r="N208" s="22"/>
      <c r="O208" s="22"/>
      <c r="P208" s="22"/>
      <c r="Q208" s="22"/>
      <c r="R208" s="22"/>
    </row>
    <row r="209" spans="3:18" ht="15.75" customHeight="1" x14ac:dyDescent="0.2">
      <c r="C209" s="22"/>
      <c r="D209" s="22"/>
      <c r="E209" s="22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</row>
    <row r="210" spans="3:18" ht="15.75" customHeight="1" x14ac:dyDescent="0.2">
      <c r="C210" s="22"/>
      <c r="D210" s="22"/>
      <c r="E210" s="22"/>
      <c r="F210" s="22"/>
      <c r="G210" s="22"/>
      <c r="H210" s="22"/>
      <c r="I210" s="22"/>
      <c r="J210" s="22"/>
      <c r="K210" s="22"/>
      <c r="L210" s="22"/>
      <c r="M210" s="22"/>
      <c r="N210" s="22"/>
      <c r="O210" s="22"/>
      <c r="P210" s="22"/>
      <c r="Q210" s="22"/>
      <c r="R210" s="22"/>
    </row>
    <row r="211" spans="3:18" ht="15.75" customHeight="1" x14ac:dyDescent="0.2">
      <c r="C211" s="22"/>
      <c r="D211" s="22"/>
      <c r="E211" s="22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</row>
    <row r="212" spans="3:18" ht="15.75" customHeight="1" x14ac:dyDescent="0.2">
      <c r="C212" s="22"/>
      <c r="D212" s="22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  <c r="R212" s="22"/>
    </row>
    <row r="213" spans="3:18" ht="15.75" customHeight="1" x14ac:dyDescent="0.2">
      <c r="C213" s="22"/>
      <c r="D213" s="22"/>
      <c r="E213" s="22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</row>
    <row r="214" spans="3:18" ht="15.75" customHeight="1" x14ac:dyDescent="0.2">
      <c r="C214" s="22"/>
      <c r="D214" s="22"/>
      <c r="E214" s="22"/>
      <c r="F214" s="22"/>
      <c r="G214" s="22"/>
      <c r="H214" s="22"/>
      <c r="I214" s="22"/>
      <c r="J214" s="22"/>
      <c r="K214" s="22"/>
      <c r="L214" s="22"/>
      <c r="M214" s="22"/>
      <c r="N214" s="22"/>
      <c r="O214" s="22"/>
      <c r="P214" s="22"/>
      <c r="Q214" s="22"/>
      <c r="R214" s="22"/>
    </row>
    <row r="215" spans="3:18" ht="15.75" customHeight="1" x14ac:dyDescent="0.2">
      <c r="C215" s="22"/>
      <c r="D215" s="22"/>
      <c r="E215" s="22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</row>
    <row r="216" spans="3:18" ht="15.75" customHeight="1" x14ac:dyDescent="0.2">
      <c r="C216" s="22"/>
      <c r="D216" s="22"/>
      <c r="E216" s="22"/>
      <c r="F216" s="22"/>
      <c r="G216" s="22"/>
      <c r="H216" s="22"/>
      <c r="I216" s="22"/>
      <c r="J216" s="22"/>
      <c r="K216" s="22"/>
      <c r="L216" s="22"/>
      <c r="M216" s="22"/>
      <c r="N216" s="22"/>
      <c r="O216" s="22"/>
      <c r="P216" s="22"/>
      <c r="Q216" s="22"/>
      <c r="R216" s="22"/>
    </row>
    <row r="217" spans="3:18" ht="15.75" customHeight="1" x14ac:dyDescent="0.2">
      <c r="C217" s="22"/>
      <c r="D217" s="22"/>
      <c r="E217" s="22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</row>
    <row r="218" spans="3:18" ht="15.75" customHeight="1" x14ac:dyDescent="0.2">
      <c r="C218" s="22"/>
      <c r="D218" s="22"/>
      <c r="E218" s="22"/>
      <c r="F218" s="22"/>
      <c r="G218" s="22"/>
      <c r="H218" s="22"/>
      <c r="I218" s="22"/>
      <c r="J218" s="22"/>
      <c r="K218" s="22"/>
      <c r="L218" s="22"/>
      <c r="M218" s="22"/>
      <c r="N218" s="22"/>
      <c r="O218" s="22"/>
      <c r="P218" s="22"/>
      <c r="Q218" s="22"/>
      <c r="R218" s="22"/>
    </row>
    <row r="219" spans="3:18" ht="15.75" customHeight="1" x14ac:dyDescent="0.2">
      <c r="C219" s="22"/>
      <c r="D219" s="22"/>
      <c r="E219" s="22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</row>
    <row r="220" spans="3:18" ht="15.75" customHeight="1" x14ac:dyDescent="0.2">
      <c r="C220" s="22"/>
      <c r="D220" s="22"/>
      <c r="E220" s="22"/>
      <c r="F220" s="22"/>
      <c r="G220" s="22"/>
      <c r="H220" s="22"/>
      <c r="I220" s="22"/>
      <c r="J220" s="22"/>
      <c r="K220" s="22"/>
      <c r="L220" s="22"/>
      <c r="M220" s="22"/>
      <c r="N220" s="22"/>
      <c r="O220" s="22"/>
      <c r="P220" s="22"/>
      <c r="Q220" s="22"/>
      <c r="R220" s="22"/>
    </row>
    <row r="221" spans="3:18" ht="15.75" customHeight="1" x14ac:dyDescent="0.15"/>
    <row r="222" spans="3:18" ht="15.75" customHeight="1" x14ac:dyDescent="0.15"/>
    <row r="223" spans="3:18" ht="15.75" customHeight="1" x14ac:dyDescent="0.15"/>
    <row r="224" spans="3:18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AG1000"/>
  <sheetViews>
    <sheetView tabSelected="1" workbookViewId="0">
      <pane xSplit="2" ySplit="3" topLeftCell="C4" activePane="bottomRight" state="frozen"/>
      <selection activeCell="C4" sqref="C4:XFD31"/>
      <selection pane="topRight" activeCell="C4" sqref="C4:XFD31"/>
      <selection pane="bottomLeft" activeCell="C4" sqref="C4:XFD31"/>
      <selection pane="bottomRight" activeCell="C4" sqref="C4:XFD31"/>
    </sheetView>
  </sheetViews>
  <sheetFormatPr baseColWidth="10" defaultColWidth="14.5" defaultRowHeight="15" customHeight="1" x14ac:dyDescent="0.15"/>
  <cols>
    <col min="1" max="1" width="14.83203125" customWidth="1"/>
    <col min="2" max="2" width="23.832031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6.83203125" customWidth="1"/>
    <col min="16" max="16" width="11" customWidth="1"/>
    <col min="17" max="18" width="8.5" customWidth="1"/>
    <col min="19" max="19" width="8.33203125" customWidth="1"/>
    <col min="20" max="20" width="11.5" customWidth="1"/>
    <col min="21" max="21" width="13.33203125" customWidth="1"/>
    <col min="22" max="22" width="13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29" t="str">
        <f ca="1">IFERROR(__xludf.DUMMYFUNCTION("IFERROR(VLOOKUP(B2,IMPORTRANGE(""https://docs.google.com/spreadsheets/d/1x0DhHglkXKoEBOD2MBsuK_EyIr1ouxD2ftIpqOYFa-k/edit?usp=sharing"",""OllieShops-SKU-Specific Info!B1:BJ7000""),4,FALSE),"""")"),"")</f>
        <v/>
      </c>
      <c r="B1" s="30"/>
      <c r="C1" s="31" t="s">
        <v>0</v>
      </c>
      <c r="D1" s="33" t="s">
        <v>1</v>
      </c>
      <c r="E1" s="33" t="s">
        <v>2</v>
      </c>
      <c r="F1" s="35" t="s">
        <v>3</v>
      </c>
      <c r="G1" s="35" t="s">
        <v>4</v>
      </c>
      <c r="H1" s="36" t="s">
        <v>5</v>
      </c>
      <c r="I1" s="33" t="s">
        <v>6</v>
      </c>
      <c r="J1" s="33" t="s">
        <v>7</v>
      </c>
      <c r="K1" s="33" t="s">
        <v>8</v>
      </c>
      <c r="L1" s="33" t="s">
        <v>9</v>
      </c>
      <c r="M1" s="40" t="s">
        <v>10</v>
      </c>
      <c r="N1" s="41" t="s">
        <v>11</v>
      </c>
      <c r="O1" s="33" t="s">
        <v>12</v>
      </c>
      <c r="P1" s="33" t="s">
        <v>13</v>
      </c>
      <c r="Q1" s="33" t="s">
        <v>14</v>
      </c>
      <c r="R1" s="33" t="s">
        <v>15</v>
      </c>
      <c r="S1" s="47" t="s">
        <v>16</v>
      </c>
      <c r="T1" s="42" t="s">
        <v>17</v>
      </c>
      <c r="U1" s="42" t="s">
        <v>18</v>
      </c>
      <c r="V1" s="42" t="s">
        <v>19</v>
      </c>
      <c r="W1" s="42" t="s">
        <v>20</v>
      </c>
      <c r="X1" s="42" t="s">
        <v>21</v>
      </c>
      <c r="Y1" s="42" t="s">
        <v>22</v>
      </c>
      <c r="Z1" s="42" t="s">
        <v>23</v>
      </c>
      <c r="AA1" s="42" t="s">
        <v>24</v>
      </c>
      <c r="AB1" s="42" t="s">
        <v>25</v>
      </c>
      <c r="AC1" s="42" t="s">
        <v>26</v>
      </c>
      <c r="AD1" s="44" t="s">
        <v>27</v>
      </c>
      <c r="AE1" s="45" t="s">
        <v>28</v>
      </c>
      <c r="AF1" s="46" t="s">
        <v>29</v>
      </c>
      <c r="AG1" s="45" t="s">
        <v>30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IFERROR(__xludf.DUMMYFUNCTION("IFERROR(VLOOKUP(B2,IMPORTRANGE(""https://docs.google.com/spreadsheets/d/1x0DhHglkXKoEBOD2MBsuK_EyIr1ouxD2ftIpqOYFa-k/edit?usp=sharing"",""OllieShops-SKU-Specific Info!B1:BJ7000""),3,FALSE),"""")"),"")</f>
        <v/>
      </c>
      <c r="B2" s="3" t="s">
        <v>156</v>
      </c>
      <c r="C2" s="32"/>
      <c r="D2" s="34"/>
      <c r="E2" s="32"/>
      <c r="F2" s="34"/>
      <c r="G2" s="34"/>
      <c r="H2" s="37"/>
      <c r="I2" s="34"/>
      <c r="J2" s="34"/>
      <c r="K2" s="37"/>
      <c r="L2" s="37"/>
      <c r="M2" s="37"/>
      <c r="N2" s="34"/>
      <c r="O2" s="34"/>
      <c r="P2" s="32"/>
      <c r="Q2" s="34"/>
      <c r="R2" s="34"/>
      <c r="S2" s="30"/>
      <c r="T2" s="30"/>
      <c r="U2" s="43"/>
      <c r="V2" s="43"/>
      <c r="W2" s="30"/>
      <c r="X2" s="30"/>
      <c r="Y2" s="30"/>
      <c r="Z2" s="30"/>
      <c r="AA2" s="43"/>
      <c r="AB2" s="43"/>
      <c r="AC2" s="43"/>
      <c r="AD2" s="43"/>
      <c r="AE2" s="30"/>
      <c r="AF2" s="30"/>
      <c r="AG2" s="30"/>
    </row>
    <row r="3" spans="1:33" ht="16" x14ac:dyDescent="0.15">
      <c r="A3" s="38" t="s">
        <v>32</v>
      </c>
      <c r="B3" s="39"/>
      <c r="C3" s="4">
        <f ca="1">((AE31+AF31)/0.85)*-1</f>
        <v>12.785148533823529</v>
      </c>
      <c r="D3" s="5">
        <f>SUM(D4:D99763)</f>
        <v>72</v>
      </c>
      <c r="E3" s="5"/>
      <c r="F3" s="6">
        <f t="shared" ref="F3:G3" si="0">SUM(F4:F99763)</f>
        <v>1461.66</v>
      </c>
      <c r="G3" s="6">
        <f t="shared" si="0"/>
        <v>-63.94</v>
      </c>
      <c r="H3" s="7">
        <f>G3/F3*-1</f>
        <v>4.3744783328544257E-2</v>
      </c>
      <c r="I3" s="8">
        <f ca="1">J3/F3</f>
        <v>0.34920833751436714</v>
      </c>
      <c r="J3" s="6">
        <f ca="1">SUM(J4:J99763)</f>
        <v>510.4238586112499</v>
      </c>
      <c r="K3" s="6">
        <f ca="1">J3/D3</f>
        <v>7.0892202584895818</v>
      </c>
      <c r="L3" s="5"/>
      <c r="M3" s="9"/>
      <c r="N3" s="10"/>
      <c r="O3" s="5" t="str">
        <f ca="1">IFERROR(__xludf.DUMMYFUNCTION("IFERROR(VLOOKUP(B2,IMPORTRANGE(""https://docs.google.com/spreadsheets/d/1owCo6kL_VFQ5nPTdNogErmCBLjNiktT1m3SzTrxu3R0/edit#gid=2146806407"",""Ollie Shops - Compiled!b1:g5000""),2,FALSE),"""")"),"")</f>
        <v/>
      </c>
      <c r="P3" s="5"/>
      <c r="Q3" s="11"/>
      <c r="R3" s="11"/>
      <c r="S3" s="23"/>
      <c r="T3" s="10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10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10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5">
        <f>SUM(W4:W99763)</f>
        <v>8</v>
      </c>
      <c r="X3" s="7">
        <f>AVERAGE(X4:X99763)</f>
        <v>0.12427572427572428</v>
      </c>
      <c r="Y3" s="6">
        <f>ROUND(AVERAGE(Y4:Y99763),2)</f>
        <v>2.62</v>
      </c>
      <c r="Z3" s="5"/>
      <c r="AA3" s="5"/>
      <c r="AB3" s="5"/>
      <c r="AC3" s="5"/>
      <c r="AD3" s="5"/>
      <c r="AE3" s="12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Info!B2:BZ7000""),36,false)),"""")*-1"),-3.68737625375)</f>
        <v>-3.6873762537500001</v>
      </c>
      <c r="AG3" s="6">
        <f>SUM(AG4:AG99763)</f>
        <v>0</v>
      </c>
    </row>
    <row r="4" spans="1:33" s="52" customFormat="1" ht="15.75" hidden="1" customHeight="1" x14ac:dyDescent="0.2">
      <c r="A4" s="13" t="s">
        <v>33</v>
      </c>
      <c r="B4" s="13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48"/>
      <c r="T4" s="48"/>
      <c r="U4" s="49"/>
      <c r="V4" s="54"/>
      <c r="W4" s="48"/>
      <c r="X4" s="48"/>
      <c r="Y4" s="48"/>
      <c r="Z4" s="48"/>
      <c r="AA4" s="48"/>
      <c r="AB4" s="51"/>
      <c r="AC4" s="48"/>
      <c r="AD4" s="48"/>
      <c r="AE4" s="48"/>
      <c r="AF4" s="48"/>
      <c r="AG4" s="48"/>
    </row>
    <row r="5" spans="1:33" s="52" customFormat="1" ht="15.75" hidden="1" customHeight="1" x14ac:dyDescent="0.2">
      <c r="A5" s="13" t="s">
        <v>34</v>
      </c>
      <c r="B5" s="13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48"/>
      <c r="T5" s="48"/>
      <c r="U5" s="49"/>
      <c r="V5" s="54"/>
      <c r="W5" s="48"/>
      <c r="X5" s="48"/>
      <c r="Y5" s="48"/>
      <c r="Z5" s="48"/>
      <c r="AA5" s="48"/>
      <c r="AB5" s="51"/>
      <c r="AC5" s="48"/>
      <c r="AD5" s="48"/>
      <c r="AE5" s="48"/>
      <c r="AF5" s="48"/>
      <c r="AG5" s="48"/>
    </row>
    <row r="6" spans="1:33" s="52" customFormat="1" ht="15.75" hidden="1" customHeight="1" x14ac:dyDescent="0.2">
      <c r="A6" s="13" t="s">
        <v>35</v>
      </c>
      <c r="B6" s="13"/>
      <c r="C6" s="17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48"/>
      <c r="T6" s="48"/>
      <c r="U6" s="49"/>
      <c r="V6" s="54"/>
      <c r="W6" s="48"/>
      <c r="X6" s="48"/>
      <c r="Y6" s="48"/>
      <c r="Z6" s="48"/>
      <c r="AA6" s="48"/>
      <c r="AB6" s="51"/>
      <c r="AC6" s="48"/>
      <c r="AD6" s="48"/>
      <c r="AE6" s="48"/>
      <c r="AF6" s="48"/>
      <c r="AG6" s="48"/>
    </row>
    <row r="7" spans="1:33" s="52" customFormat="1" ht="15.75" hidden="1" customHeight="1" x14ac:dyDescent="0.2">
      <c r="A7" s="13" t="s">
        <v>36</v>
      </c>
      <c r="B7" s="13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48"/>
      <c r="T7" s="48"/>
      <c r="U7" s="49"/>
      <c r="V7" s="54"/>
      <c r="W7" s="48"/>
      <c r="X7" s="48"/>
      <c r="Y7" s="48"/>
      <c r="Z7" s="48"/>
      <c r="AA7" s="48"/>
      <c r="AB7" s="51"/>
      <c r="AC7" s="48"/>
      <c r="AD7" s="48"/>
      <c r="AE7" s="48"/>
      <c r="AF7" s="48"/>
      <c r="AG7" s="48"/>
    </row>
    <row r="8" spans="1:33" s="52" customFormat="1" ht="15.75" hidden="1" customHeight="1" x14ac:dyDescent="0.2">
      <c r="A8" s="13" t="s">
        <v>37</v>
      </c>
      <c r="B8" s="13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48"/>
      <c r="T8" s="48"/>
      <c r="U8" s="49"/>
      <c r="V8" s="54"/>
      <c r="W8" s="48"/>
      <c r="X8" s="48"/>
      <c r="Y8" s="48"/>
      <c r="Z8" s="48"/>
      <c r="AA8" s="48"/>
      <c r="AB8" s="51"/>
      <c r="AC8" s="48"/>
      <c r="AD8" s="48"/>
      <c r="AE8" s="48"/>
      <c r="AF8" s="48"/>
      <c r="AG8" s="48"/>
    </row>
    <row r="9" spans="1:33" s="52" customFormat="1" ht="15.75" hidden="1" customHeight="1" x14ac:dyDescent="0.2">
      <c r="A9" s="13" t="s">
        <v>38</v>
      </c>
      <c r="B9" s="13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48"/>
      <c r="T9" s="48"/>
      <c r="U9" s="49"/>
      <c r="V9" s="54"/>
      <c r="W9" s="48"/>
      <c r="X9" s="48"/>
      <c r="Y9" s="48"/>
      <c r="Z9" s="48"/>
      <c r="AA9" s="48"/>
      <c r="AB9" s="51"/>
      <c r="AC9" s="48"/>
      <c r="AD9" s="48"/>
      <c r="AE9" s="48"/>
      <c r="AF9" s="48"/>
      <c r="AG9" s="48"/>
    </row>
    <row r="10" spans="1:33" s="52" customFormat="1" ht="15.75" hidden="1" customHeight="1" x14ac:dyDescent="0.2">
      <c r="A10" s="13" t="s">
        <v>39</v>
      </c>
      <c r="B10" s="13"/>
      <c r="C10" s="17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48"/>
      <c r="T10" s="48"/>
      <c r="U10" s="49"/>
      <c r="V10" s="54"/>
      <c r="W10" s="48"/>
      <c r="X10" s="48"/>
      <c r="Y10" s="48"/>
      <c r="Z10" s="48"/>
      <c r="AA10" s="48"/>
      <c r="AB10" s="51"/>
      <c r="AC10" s="48"/>
      <c r="AD10" s="48"/>
      <c r="AE10" s="48"/>
      <c r="AF10" s="48"/>
      <c r="AG10" s="48"/>
    </row>
    <row r="11" spans="1:33" s="52" customFormat="1" ht="15.75" hidden="1" customHeight="1" x14ac:dyDescent="0.2">
      <c r="A11" s="13" t="s">
        <v>40</v>
      </c>
      <c r="B11" s="13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48"/>
      <c r="T11" s="48"/>
      <c r="U11" s="49"/>
      <c r="V11" s="54"/>
      <c r="W11" s="48"/>
      <c r="X11" s="48"/>
      <c r="Y11" s="48"/>
      <c r="Z11" s="48"/>
      <c r="AA11" s="48"/>
      <c r="AB11" s="51"/>
      <c r="AC11" s="48"/>
      <c r="AD11" s="48"/>
      <c r="AE11" s="48"/>
      <c r="AF11" s="48"/>
      <c r="AG11" s="48"/>
    </row>
    <row r="12" spans="1:33" s="52" customFormat="1" ht="15.75" hidden="1" customHeight="1" x14ac:dyDescent="0.2">
      <c r="A12" s="13" t="s">
        <v>41</v>
      </c>
      <c r="B12" s="13"/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48"/>
      <c r="T12" s="48"/>
      <c r="U12" s="49"/>
      <c r="V12" s="54"/>
      <c r="W12" s="48"/>
      <c r="X12" s="48"/>
      <c r="Y12" s="48"/>
      <c r="Z12" s="48"/>
      <c r="AA12" s="48"/>
      <c r="AB12" s="51"/>
      <c r="AC12" s="48"/>
      <c r="AD12" s="48"/>
      <c r="AE12" s="48"/>
      <c r="AF12" s="48"/>
      <c r="AG12" s="48"/>
    </row>
    <row r="13" spans="1:33" s="52" customFormat="1" ht="15.75" hidden="1" customHeight="1" x14ac:dyDescent="0.2">
      <c r="A13" s="13" t="s">
        <v>42</v>
      </c>
      <c r="B13" s="13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48"/>
      <c r="T13" s="48"/>
      <c r="U13" s="49"/>
      <c r="V13" s="54"/>
      <c r="W13" s="48"/>
      <c r="X13" s="48"/>
      <c r="Y13" s="48"/>
      <c r="Z13" s="48"/>
      <c r="AA13" s="48"/>
      <c r="AB13" s="51"/>
      <c r="AC13" s="48"/>
      <c r="AD13" s="48"/>
      <c r="AE13" s="48"/>
      <c r="AF13" s="48"/>
      <c r="AG13" s="48"/>
    </row>
    <row r="14" spans="1:33" s="52" customFormat="1" ht="15.75" hidden="1" customHeight="1" x14ac:dyDescent="0.2">
      <c r="A14" s="13" t="s">
        <v>43</v>
      </c>
      <c r="B14" s="13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48"/>
      <c r="T14" s="48"/>
      <c r="U14" s="49"/>
      <c r="V14" s="54"/>
      <c r="W14" s="48"/>
      <c r="X14" s="48"/>
      <c r="Y14" s="48"/>
      <c r="Z14" s="48"/>
      <c r="AA14" s="48"/>
      <c r="AB14" s="51"/>
      <c r="AC14" s="48"/>
      <c r="AD14" s="48"/>
      <c r="AE14" s="48"/>
      <c r="AF14" s="48"/>
      <c r="AG14" s="48"/>
    </row>
    <row r="15" spans="1:33" s="52" customFormat="1" ht="15.75" hidden="1" customHeight="1" x14ac:dyDescent="0.2">
      <c r="A15" s="13" t="s">
        <v>44</v>
      </c>
      <c r="B15" s="13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48"/>
      <c r="T15" s="48"/>
      <c r="U15" s="49"/>
      <c r="V15" s="54"/>
      <c r="W15" s="48"/>
      <c r="X15" s="48"/>
      <c r="Y15" s="48"/>
      <c r="Z15" s="48"/>
      <c r="AA15" s="48"/>
      <c r="AB15" s="51"/>
      <c r="AC15" s="48"/>
      <c r="AD15" s="48"/>
      <c r="AE15" s="48"/>
      <c r="AF15" s="48"/>
      <c r="AG15" s="48"/>
    </row>
    <row r="16" spans="1:33" s="52" customFormat="1" ht="15.75" hidden="1" customHeight="1" x14ac:dyDescent="0.2">
      <c r="A16" s="13" t="s">
        <v>45</v>
      </c>
      <c r="B16" s="13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48"/>
      <c r="T16" s="48"/>
      <c r="U16" s="49"/>
      <c r="V16" s="54"/>
      <c r="W16" s="48"/>
      <c r="X16" s="48"/>
      <c r="Y16" s="48"/>
      <c r="Z16" s="48"/>
      <c r="AA16" s="48"/>
      <c r="AB16" s="51"/>
      <c r="AC16" s="48"/>
      <c r="AD16" s="48"/>
      <c r="AE16" s="48"/>
      <c r="AF16" s="48"/>
      <c r="AG16" s="48"/>
    </row>
    <row r="17" spans="1:33" s="52" customFormat="1" ht="15.75" hidden="1" customHeight="1" x14ac:dyDescent="0.2">
      <c r="A17" s="13" t="s">
        <v>46</v>
      </c>
      <c r="B17" s="13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48"/>
      <c r="T17" s="48"/>
      <c r="U17" s="49"/>
      <c r="V17" s="54"/>
      <c r="W17" s="48"/>
      <c r="X17" s="48"/>
      <c r="Y17" s="48"/>
      <c r="Z17" s="48"/>
      <c r="AA17" s="48"/>
      <c r="AB17" s="51"/>
      <c r="AC17" s="48"/>
      <c r="AD17" s="48"/>
      <c r="AE17" s="48"/>
      <c r="AF17" s="48"/>
      <c r="AG17" s="48"/>
    </row>
    <row r="18" spans="1:33" s="52" customFormat="1" ht="15.75" hidden="1" customHeight="1" x14ac:dyDescent="0.2">
      <c r="A18" s="13" t="s">
        <v>47</v>
      </c>
      <c r="B18" s="13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48"/>
      <c r="T18" s="48"/>
      <c r="U18" s="49"/>
      <c r="V18" s="54"/>
      <c r="W18" s="48"/>
      <c r="X18" s="48"/>
      <c r="Y18" s="48"/>
      <c r="Z18" s="48"/>
      <c r="AA18" s="48"/>
      <c r="AB18" s="51"/>
      <c r="AC18" s="48"/>
      <c r="AD18" s="48"/>
      <c r="AE18" s="48"/>
      <c r="AF18" s="48"/>
      <c r="AG18" s="48"/>
    </row>
    <row r="19" spans="1:33" s="52" customFormat="1" ht="15.75" hidden="1" customHeight="1" x14ac:dyDescent="0.2">
      <c r="A19" s="13" t="s">
        <v>83</v>
      </c>
      <c r="B19" s="13"/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48"/>
      <c r="T19" s="48"/>
      <c r="U19" s="49"/>
      <c r="V19" s="54"/>
      <c r="W19" s="48"/>
      <c r="X19" s="48"/>
      <c r="Y19" s="48"/>
      <c r="Z19" s="48"/>
      <c r="AA19" s="48"/>
      <c r="AB19" s="51"/>
      <c r="AC19" s="48"/>
      <c r="AD19" s="48"/>
      <c r="AE19" s="48"/>
      <c r="AF19" s="48"/>
      <c r="AG19" s="48"/>
    </row>
    <row r="20" spans="1:33" s="52" customFormat="1" ht="15.75" hidden="1" customHeight="1" x14ac:dyDescent="0.2">
      <c r="A20" s="13" t="s">
        <v>49</v>
      </c>
      <c r="B20" s="13"/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48"/>
      <c r="T20" s="48"/>
      <c r="U20" s="49"/>
      <c r="V20" s="54"/>
      <c r="W20" s="48"/>
      <c r="X20" s="48"/>
      <c r="Y20" s="48"/>
      <c r="Z20" s="48"/>
      <c r="AA20" s="48"/>
      <c r="AB20" s="51"/>
      <c r="AC20" s="48"/>
      <c r="AD20" s="48"/>
      <c r="AE20" s="48"/>
      <c r="AF20" s="48"/>
      <c r="AG20" s="48"/>
    </row>
    <row r="21" spans="1:33" s="52" customFormat="1" ht="15.75" hidden="1" customHeight="1" x14ac:dyDescent="0.2">
      <c r="A21" s="13" t="s">
        <v>50</v>
      </c>
      <c r="B21" s="13"/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48"/>
      <c r="T21" s="48"/>
      <c r="U21" s="49"/>
      <c r="V21" s="54"/>
      <c r="W21" s="48"/>
      <c r="X21" s="48"/>
      <c r="Y21" s="48"/>
      <c r="Z21" s="48"/>
      <c r="AA21" s="48"/>
      <c r="AB21" s="51"/>
      <c r="AC21" s="48"/>
      <c r="AD21" s="48"/>
      <c r="AE21" s="48"/>
      <c r="AF21" s="48"/>
      <c r="AG21" s="48"/>
    </row>
    <row r="22" spans="1:33" s="52" customFormat="1" ht="15.75" hidden="1" customHeight="1" x14ac:dyDescent="0.2">
      <c r="A22" s="13" t="s">
        <v>51</v>
      </c>
      <c r="B22" s="13"/>
      <c r="C22" s="17"/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48"/>
      <c r="T22" s="48"/>
      <c r="U22" s="49"/>
      <c r="V22" s="54"/>
      <c r="W22" s="48"/>
      <c r="X22" s="48"/>
      <c r="Y22" s="48"/>
      <c r="Z22" s="48"/>
      <c r="AA22" s="48"/>
      <c r="AB22" s="51"/>
      <c r="AC22" s="48"/>
      <c r="AD22" s="48"/>
      <c r="AE22" s="48"/>
      <c r="AF22" s="48"/>
      <c r="AG22" s="48"/>
    </row>
    <row r="23" spans="1:33" s="52" customFormat="1" ht="15.75" hidden="1" customHeight="1" x14ac:dyDescent="0.2">
      <c r="A23" s="13" t="s">
        <v>52</v>
      </c>
      <c r="B23" s="13"/>
      <c r="C23" s="17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48"/>
      <c r="T23" s="48"/>
      <c r="U23" s="49"/>
      <c r="V23" s="54"/>
      <c r="W23" s="48"/>
      <c r="X23" s="48"/>
      <c r="Y23" s="48"/>
      <c r="Z23" s="48"/>
      <c r="AA23" s="48"/>
      <c r="AB23" s="51"/>
      <c r="AC23" s="48"/>
      <c r="AD23" s="48"/>
      <c r="AE23" s="48"/>
      <c r="AF23" s="48"/>
      <c r="AG23" s="48"/>
    </row>
    <row r="24" spans="1:33" s="52" customFormat="1" ht="15.75" hidden="1" customHeight="1" x14ac:dyDescent="0.2">
      <c r="A24" s="13" t="s">
        <v>53</v>
      </c>
      <c r="B24" s="13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48"/>
      <c r="T24" s="48"/>
      <c r="U24" s="49"/>
      <c r="V24" s="54"/>
      <c r="W24" s="48"/>
      <c r="X24" s="48"/>
      <c r="Y24" s="48"/>
      <c r="Z24" s="48"/>
      <c r="AA24" s="48"/>
      <c r="AB24" s="51"/>
      <c r="AC24" s="48"/>
      <c r="AD24" s="48"/>
      <c r="AE24" s="48"/>
      <c r="AF24" s="48"/>
      <c r="AG24" s="48"/>
    </row>
    <row r="25" spans="1:33" s="52" customFormat="1" ht="15.75" hidden="1" customHeight="1" x14ac:dyDescent="0.2">
      <c r="A25" s="13" t="s">
        <v>54</v>
      </c>
      <c r="B25" s="13"/>
      <c r="C25" s="17"/>
      <c r="D25" s="17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48"/>
      <c r="T25" s="48"/>
      <c r="U25" s="49"/>
      <c r="V25" s="54"/>
      <c r="W25" s="48"/>
      <c r="X25" s="48"/>
      <c r="Y25" s="48"/>
      <c r="Z25" s="48"/>
      <c r="AA25" s="48"/>
      <c r="AB25" s="51"/>
      <c r="AC25" s="48"/>
      <c r="AD25" s="48"/>
      <c r="AE25" s="48"/>
      <c r="AF25" s="48"/>
      <c r="AG25" s="48"/>
    </row>
    <row r="26" spans="1:33" s="52" customFormat="1" ht="15.75" hidden="1" customHeight="1" x14ac:dyDescent="0.2">
      <c r="A26" s="13" t="s">
        <v>58</v>
      </c>
      <c r="B26" s="13"/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48"/>
      <c r="T26" s="48"/>
      <c r="U26" s="49"/>
      <c r="V26" s="54"/>
      <c r="W26" s="48"/>
      <c r="X26" s="48"/>
      <c r="Y26" s="48"/>
      <c r="Z26" s="48"/>
      <c r="AA26" s="48"/>
      <c r="AB26" s="51"/>
      <c r="AC26" s="48"/>
      <c r="AD26" s="48"/>
      <c r="AE26" s="48"/>
      <c r="AF26" s="48"/>
      <c r="AG26" s="48"/>
    </row>
    <row r="27" spans="1:33" s="52" customFormat="1" ht="15.75" customHeight="1" x14ac:dyDescent="0.2">
      <c r="A27" s="13" t="s">
        <v>60</v>
      </c>
      <c r="B27" s="13"/>
      <c r="C27" s="17">
        <f t="shared" ref="C27:C31" si="1">IFERROR(F27/D27," - ")</f>
        <v>19.740000000000002</v>
      </c>
      <c r="D27" s="17">
        <v>13</v>
      </c>
      <c r="E27" s="17">
        <v>0</v>
      </c>
      <c r="F27" s="17">
        <v>256.62</v>
      </c>
      <c r="G27" s="17">
        <v>-16.96</v>
      </c>
      <c r="H27" s="17">
        <f t="shared" ref="H27:H31" si="2">G27/F27*-1</f>
        <v>6.6089938430363968E-2</v>
      </c>
      <c r="I27" s="17">
        <f t="shared" ref="I27:I31" si="3">J27/F27</f>
        <v>0.4098710122619697</v>
      </c>
      <c r="J27" s="17">
        <f t="shared" ref="J27:J31" si="4">F27*0.85+G27+AF27*D27+D27*AE27+AG27+AD27</f>
        <v>105.18109916666667</v>
      </c>
      <c r="K27" s="17">
        <f t="shared" ref="K27:K31" si="5">J27/D27</f>
        <v>8.0908537820512816</v>
      </c>
      <c r="L27" s="17">
        <v>73</v>
      </c>
      <c r="M27" s="17">
        <f t="shared" ref="M27:M31" si="6">IFERROR(D27/L27,"-")</f>
        <v>0.17808219178082191</v>
      </c>
      <c r="N27" s="17">
        <v>128</v>
      </c>
      <c r="O27" s="17">
        <f t="shared" ref="O27:P27" si="7">D27/7</f>
        <v>1.8571428571428572</v>
      </c>
      <c r="P27" s="17">
        <f t="shared" si="7"/>
        <v>0</v>
      </c>
      <c r="Q27" s="17">
        <f t="shared" ref="Q27:Q31" si="8">ROUNDDOWN(N27/(O27+P27),0)</f>
        <v>68</v>
      </c>
      <c r="R27" s="17"/>
      <c r="S27" s="48">
        <v>5.2631578947368418E-2</v>
      </c>
      <c r="T27" s="48" t="s">
        <v>56</v>
      </c>
      <c r="U27" s="49" t="s">
        <v>56</v>
      </c>
      <c r="V27" s="54" t="s">
        <v>56</v>
      </c>
      <c r="W27" s="48">
        <v>2</v>
      </c>
      <c r="X27" s="48">
        <f t="shared" ref="X27:X31" si="9">IFERROR(W27/D27,0)</f>
        <v>0.15384615384615385</v>
      </c>
      <c r="Y27" s="48">
        <f t="shared" ref="Y27:Y31" si="10">IFERROR(G27/(W27+Z27)*-1,0)</f>
        <v>4.24</v>
      </c>
      <c r="Z27" s="48">
        <v>2</v>
      </c>
      <c r="AA27" s="48" t="s">
        <v>57</v>
      </c>
      <c r="AB27" s="51">
        <f t="shared" ref="AB27:AB31" si="11">IF(OR(AA27="UsLargeStandardSize",AA27="UsSmallStandardSize"),-0.69,-0.48)</f>
        <v>-0.69</v>
      </c>
      <c r="AC27" s="48">
        <v>0.1474861111111111</v>
      </c>
      <c r="AD27" s="48">
        <f t="shared" ref="AD27:AD31" si="12">IFERROR(AB27*AC27*D27*2,0)</f>
        <v>-2.6459008333333327</v>
      </c>
      <c r="AE27" s="48">
        <v>-7.18</v>
      </c>
      <c r="AF27" s="48">
        <v>0</v>
      </c>
      <c r="AG27" s="48">
        <v>0</v>
      </c>
    </row>
    <row r="28" spans="1:33" s="52" customFormat="1" ht="15.75" customHeight="1" x14ac:dyDescent="0.2">
      <c r="A28" s="13" t="s">
        <v>61</v>
      </c>
      <c r="B28" s="13"/>
      <c r="C28" s="17">
        <f t="shared" si="1"/>
        <v>20.187727272727273</v>
      </c>
      <c r="D28" s="17">
        <v>22</v>
      </c>
      <c r="E28" s="17">
        <v>0</v>
      </c>
      <c r="F28" s="17">
        <v>444.13</v>
      </c>
      <c r="G28" s="17">
        <v>-41.72</v>
      </c>
      <c r="H28" s="17">
        <f t="shared" si="2"/>
        <v>9.3936460045482173E-2</v>
      </c>
      <c r="I28" s="17">
        <f t="shared" si="3"/>
        <v>0.39032000015010615</v>
      </c>
      <c r="J28" s="17">
        <f t="shared" si="4"/>
        <v>173.35282166666664</v>
      </c>
      <c r="K28" s="17">
        <f t="shared" si="5"/>
        <v>7.8796737121212113</v>
      </c>
      <c r="L28" s="17">
        <v>86</v>
      </c>
      <c r="M28" s="17">
        <f t="shared" si="6"/>
        <v>0.2558139534883721</v>
      </c>
      <c r="N28" s="17">
        <v>106</v>
      </c>
      <c r="O28" s="17">
        <f t="shared" ref="O28:P28" si="13">D28/7</f>
        <v>3.1428571428571428</v>
      </c>
      <c r="P28" s="17">
        <f t="shared" si="13"/>
        <v>0</v>
      </c>
      <c r="Q28" s="17">
        <f t="shared" si="8"/>
        <v>33</v>
      </c>
      <c r="R28" s="17"/>
      <c r="S28" s="48">
        <v>0.26126126126126131</v>
      </c>
      <c r="T28" s="48" t="s">
        <v>56</v>
      </c>
      <c r="U28" s="49" t="s">
        <v>56</v>
      </c>
      <c r="V28" s="54" t="s">
        <v>56</v>
      </c>
      <c r="W28" s="48">
        <v>4</v>
      </c>
      <c r="X28" s="48">
        <f t="shared" si="9"/>
        <v>0.18181818181818182</v>
      </c>
      <c r="Y28" s="48">
        <f t="shared" si="10"/>
        <v>5.96</v>
      </c>
      <c r="Z28" s="48">
        <v>3</v>
      </c>
      <c r="AA28" s="48" t="s">
        <v>57</v>
      </c>
      <c r="AB28" s="51">
        <f t="shared" si="11"/>
        <v>-0.69</v>
      </c>
      <c r="AC28" s="48">
        <v>0.1474861111111111</v>
      </c>
      <c r="AD28" s="48">
        <f t="shared" si="12"/>
        <v>-4.4776783333333325</v>
      </c>
      <c r="AE28" s="48">
        <v>-7.18</v>
      </c>
      <c r="AF28" s="48">
        <v>0</v>
      </c>
      <c r="AG28" s="48">
        <v>0</v>
      </c>
    </row>
    <row r="29" spans="1:33" s="52" customFormat="1" ht="15.75" customHeight="1" x14ac:dyDescent="0.2">
      <c r="A29" s="13" t="s">
        <v>62</v>
      </c>
      <c r="B29" s="13"/>
      <c r="C29" s="17">
        <f t="shared" si="1"/>
        <v>22.639999999999997</v>
      </c>
      <c r="D29" s="17">
        <v>7</v>
      </c>
      <c r="E29" s="17">
        <v>0</v>
      </c>
      <c r="F29" s="17">
        <v>158.47999999999999</v>
      </c>
      <c r="G29" s="17">
        <v>-3.12</v>
      </c>
      <c r="H29" s="17">
        <f t="shared" si="2"/>
        <v>1.9687026754164564E-2</v>
      </c>
      <c r="I29" s="17">
        <f t="shared" ca="1" si="3"/>
        <v>0.34131531038879775</v>
      </c>
      <c r="J29" s="17">
        <f t="shared" ca="1" si="4"/>
        <v>54.09165039041666</v>
      </c>
      <c r="K29" s="17">
        <f t="shared" ca="1" si="5"/>
        <v>7.7273786272023797</v>
      </c>
      <c r="L29" s="17">
        <v>74</v>
      </c>
      <c r="M29" s="17">
        <f t="shared" si="6"/>
        <v>9.45945945945946E-2</v>
      </c>
      <c r="N29" s="17">
        <v>90</v>
      </c>
      <c r="O29" s="17">
        <f t="shared" ref="O29:P29" si="14">D29/7</f>
        <v>1</v>
      </c>
      <c r="P29" s="17">
        <f t="shared" si="14"/>
        <v>0</v>
      </c>
      <c r="Q29" s="17">
        <f t="shared" si="8"/>
        <v>90</v>
      </c>
      <c r="R29" s="17"/>
      <c r="S29" s="48">
        <v>0.45977011494252867</v>
      </c>
      <c r="T29" s="48" t="s">
        <v>56</v>
      </c>
      <c r="U29" s="49" t="s">
        <v>56</v>
      </c>
      <c r="V29" s="54" t="s">
        <v>56</v>
      </c>
      <c r="W29" s="48">
        <v>2</v>
      </c>
      <c r="X29" s="48">
        <f t="shared" si="9"/>
        <v>0.2857142857142857</v>
      </c>
      <c r="Y29" s="48">
        <f t="shared" si="10"/>
        <v>1.56</v>
      </c>
      <c r="Z29" s="48">
        <v>0</v>
      </c>
      <c r="AA29" s="48" t="s">
        <v>57</v>
      </c>
      <c r="AB29" s="51">
        <f t="shared" si="11"/>
        <v>-0.69</v>
      </c>
      <c r="AC29" s="48">
        <v>0.1474861111111111</v>
      </c>
      <c r="AD29" s="48">
        <f t="shared" si="12"/>
        <v>-1.4247158333333332</v>
      </c>
      <c r="AE29" s="48">
        <v>-7.18</v>
      </c>
      <c r="AF29" s="48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Info!B2:BZ7000""),36,false)),"""")*-1"),-3.68737625375)</f>
        <v>-3.6873762537500001</v>
      </c>
      <c r="AG29" s="48">
        <v>0</v>
      </c>
    </row>
    <row r="30" spans="1:33" s="52" customFormat="1" ht="15.75" customHeight="1" x14ac:dyDescent="0.2">
      <c r="A30" s="13" t="s">
        <v>63</v>
      </c>
      <c r="B30" s="13"/>
      <c r="C30" s="17">
        <f t="shared" si="1"/>
        <v>20.386666666666667</v>
      </c>
      <c r="D30" s="17">
        <v>9</v>
      </c>
      <c r="E30" s="17">
        <v>0</v>
      </c>
      <c r="F30" s="17">
        <v>183.48</v>
      </c>
      <c r="G30" s="17">
        <v>-0.79999999999999993</v>
      </c>
      <c r="H30" s="17">
        <f t="shared" si="2"/>
        <v>4.3601482450403312E-3</v>
      </c>
      <c r="I30" s="17">
        <f t="shared" ca="1" si="3"/>
        <v>0.30259339555401121</v>
      </c>
      <c r="J30" s="17">
        <f t="shared" ca="1" si="4"/>
        <v>55.519836216249971</v>
      </c>
      <c r="K30" s="17">
        <f t="shared" ca="1" si="5"/>
        <v>6.1688706906944413</v>
      </c>
      <c r="L30" s="17">
        <v>59</v>
      </c>
      <c r="M30" s="17">
        <f t="shared" si="6"/>
        <v>0.15254237288135594</v>
      </c>
      <c r="N30" s="17">
        <v>83</v>
      </c>
      <c r="O30" s="17">
        <f t="shared" ref="O30:P30" si="15">D30/7</f>
        <v>1.2857142857142858</v>
      </c>
      <c r="P30" s="17">
        <f t="shared" si="15"/>
        <v>0</v>
      </c>
      <c r="Q30" s="17">
        <f t="shared" si="8"/>
        <v>64</v>
      </c>
      <c r="R30" s="17"/>
      <c r="S30" s="48">
        <v>0.47727272727272729</v>
      </c>
      <c r="T30" s="48" t="s">
        <v>56</v>
      </c>
      <c r="U30" s="49" t="s">
        <v>56</v>
      </c>
      <c r="V30" s="54" t="s">
        <v>56</v>
      </c>
      <c r="W30" s="48">
        <v>0</v>
      </c>
      <c r="X30" s="48">
        <f t="shared" si="9"/>
        <v>0</v>
      </c>
      <c r="Y30" s="48">
        <f t="shared" si="10"/>
        <v>0</v>
      </c>
      <c r="Z30" s="48">
        <v>0</v>
      </c>
      <c r="AA30" s="48" t="s">
        <v>57</v>
      </c>
      <c r="AB30" s="51">
        <f t="shared" si="11"/>
        <v>-0.69</v>
      </c>
      <c r="AC30" s="48">
        <v>0.1474861111111111</v>
      </c>
      <c r="AD30" s="48">
        <f t="shared" si="12"/>
        <v>-1.8317774999999996</v>
      </c>
      <c r="AE30" s="48">
        <v>-7.18</v>
      </c>
      <c r="AF30" s="48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Info!B2:BZ7000""),36,false)),"""")*-1"),-3.68737625375)</f>
        <v>-3.6873762537500001</v>
      </c>
      <c r="AG30" s="48">
        <v>0</v>
      </c>
    </row>
    <row r="31" spans="1:33" s="52" customFormat="1" ht="15.75" customHeight="1" x14ac:dyDescent="0.2">
      <c r="A31" s="13" t="s">
        <v>64</v>
      </c>
      <c r="B31" s="13"/>
      <c r="C31" s="17">
        <f t="shared" si="1"/>
        <v>19.95</v>
      </c>
      <c r="D31" s="17">
        <v>21</v>
      </c>
      <c r="E31" s="17">
        <v>0</v>
      </c>
      <c r="F31" s="17">
        <v>418.95</v>
      </c>
      <c r="G31" s="17">
        <v>-1.34</v>
      </c>
      <c r="H31" s="17">
        <f t="shared" si="2"/>
        <v>3.1984723714047025E-3</v>
      </c>
      <c r="I31" s="17">
        <f t="shared" ca="1" si="3"/>
        <v>0.29186884155925524</v>
      </c>
      <c r="J31" s="17">
        <f t="shared" ca="1" si="4"/>
        <v>122.27845117124997</v>
      </c>
      <c r="K31" s="17">
        <f t="shared" ca="1" si="5"/>
        <v>5.8227833891071414</v>
      </c>
      <c r="L31" s="17">
        <v>77</v>
      </c>
      <c r="M31" s="17">
        <f t="shared" si="6"/>
        <v>0.27272727272727271</v>
      </c>
      <c r="N31" s="17">
        <v>63</v>
      </c>
      <c r="O31" s="17">
        <f t="shared" ref="O31:P31" si="16">D31/7</f>
        <v>3</v>
      </c>
      <c r="P31" s="17">
        <f t="shared" si="16"/>
        <v>0</v>
      </c>
      <c r="Q31" s="17">
        <f t="shared" si="8"/>
        <v>21</v>
      </c>
      <c r="R31" s="17" t="str">
        <f ca="1">IFERROR(__xludf.DUMMYFUNCTION("IFERROR(VLOOKUP($B$2,IMPORTRANGE(""https://docs.google.com/spreadsheets/d/1KiWZV1ko8G7lnRucBRBd29jj3Be6ltMfljMDqzOkQmI/edit#gid=1381463014"",""Lookup!A:F""),6,FALSE),"""")"),"")</f>
        <v/>
      </c>
      <c r="S31" s="48">
        <v>0.63414634146341464</v>
      </c>
      <c r="T31" s="48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1" s="49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1" s="54" t="str">
        <f ca="1">IFERROR(__xludf.DUMMYFUNCTION("IFERROR(VLOOKUP($B$2,IMPORTRANGE(""https://docs.google.com/spreadsheets/d/1KiWZV1ko8G7lnRucBRBd29jj3Be6ltMfljMDqzOkQmI/edit#gid=1381463014"",""Lookup!A:D""),2,FALSE),"""")"),"")</f>
        <v/>
      </c>
      <c r="W31" s="48">
        <v>0</v>
      </c>
      <c r="X31" s="48">
        <f t="shared" si="9"/>
        <v>0</v>
      </c>
      <c r="Y31" s="48">
        <f t="shared" si="10"/>
        <v>1.34</v>
      </c>
      <c r="Z31" s="48">
        <v>1</v>
      </c>
      <c r="AA31" s="48" t="s">
        <v>57</v>
      </c>
      <c r="AB31" s="51">
        <f t="shared" si="11"/>
        <v>-0.69</v>
      </c>
      <c r="AC31" s="48">
        <v>0.1474861111111111</v>
      </c>
      <c r="AD31" s="48">
        <f t="shared" si="12"/>
        <v>-4.2741474999999989</v>
      </c>
      <c r="AE31" s="48">
        <v>-7.18</v>
      </c>
      <c r="AF31" s="48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Info!B2:BZ7000""),36,false)),"""")*-1"),-3.68737625375)</f>
        <v>-3.6873762537500001</v>
      </c>
      <c r="AG31" s="48">
        <v>0</v>
      </c>
    </row>
    <row r="32" spans="1:33" ht="15.75" customHeight="1" x14ac:dyDescent="0.2">
      <c r="A32" s="13"/>
      <c r="B32" s="13"/>
      <c r="C32" s="24"/>
      <c r="D32" s="15"/>
      <c r="E32" s="15"/>
      <c r="F32" s="14"/>
      <c r="G32" s="14"/>
      <c r="H32" s="14"/>
      <c r="I32" s="15"/>
      <c r="J32" s="15"/>
      <c r="K32" s="15"/>
      <c r="L32" s="15"/>
      <c r="M32" s="16"/>
      <c r="N32" s="15"/>
      <c r="O32" s="15"/>
      <c r="P32" s="15"/>
      <c r="Q32" s="15"/>
      <c r="R32" s="15"/>
      <c r="S32" s="18"/>
      <c r="T32" s="13"/>
      <c r="U32" s="19"/>
      <c r="V32" s="1"/>
      <c r="W32" s="13"/>
      <c r="X32" s="13"/>
      <c r="Y32" s="13"/>
      <c r="Z32" s="13"/>
      <c r="AA32" s="13"/>
      <c r="AB32" s="13"/>
      <c r="AC32" s="13"/>
      <c r="AD32" s="13"/>
      <c r="AE32" s="20"/>
      <c r="AF32" s="20"/>
      <c r="AG32" s="20"/>
    </row>
    <row r="33" spans="1:33" ht="15.75" customHeight="1" x14ac:dyDescent="0.2">
      <c r="A33" s="13"/>
      <c r="B33" s="13"/>
      <c r="C33" s="24"/>
      <c r="D33" s="15"/>
      <c r="E33" s="15"/>
      <c r="F33" s="14"/>
      <c r="G33" s="14"/>
      <c r="H33" s="14"/>
      <c r="I33" s="15"/>
      <c r="J33" s="15"/>
      <c r="K33" s="15"/>
      <c r="L33" s="15"/>
      <c r="M33" s="16"/>
      <c r="N33" s="15"/>
      <c r="O33" s="15"/>
      <c r="P33" s="15"/>
      <c r="Q33" s="15"/>
      <c r="R33" s="15"/>
      <c r="S33" s="18"/>
      <c r="T33" s="13"/>
      <c r="U33" s="19"/>
      <c r="V33" s="1"/>
      <c r="W33" s="13"/>
      <c r="X33" s="13"/>
      <c r="Y33" s="13"/>
      <c r="Z33" s="13"/>
      <c r="AA33" s="13"/>
      <c r="AB33" s="13"/>
      <c r="AC33" s="13"/>
      <c r="AD33" s="13"/>
      <c r="AE33" s="20"/>
      <c r="AF33" s="20"/>
      <c r="AG33" s="20"/>
    </row>
    <row r="34" spans="1:33" ht="15.75" customHeight="1" x14ac:dyDescent="0.2">
      <c r="A34" s="13"/>
      <c r="B34" s="13"/>
      <c r="C34" s="24"/>
      <c r="D34" s="15"/>
      <c r="E34" s="15"/>
      <c r="F34" s="14"/>
      <c r="G34" s="14"/>
      <c r="H34" s="14"/>
      <c r="I34" s="15"/>
      <c r="J34" s="15"/>
      <c r="K34" s="15"/>
      <c r="L34" s="15"/>
      <c r="M34" s="16"/>
      <c r="N34" s="15"/>
      <c r="O34" s="15"/>
      <c r="P34" s="15"/>
      <c r="Q34" s="15"/>
      <c r="R34" s="15"/>
      <c r="S34" s="18"/>
      <c r="T34" s="13"/>
      <c r="U34" s="19"/>
      <c r="V34" s="1"/>
      <c r="W34" s="13"/>
      <c r="X34" s="13"/>
      <c r="Y34" s="13"/>
      <c r="Z34" s="13"/>
      <c r="AA34" s="13"/>
      <c r="AB34" s="13"/>
      <c r="AC34" s="13"/>
      <c r="AD34" s="13"/>
      <c r="AE34" s="20"/>
      <c r="AF34" s="20"/>
      <c r="AG34" s="20"/>
    </row>
    <row r="35" spans="1:33" ht="15.75" customHeight="1" x14ac:dyDescent="0.2">
      <c r="A35" s="13"/>
      <c r="B35" s="13"/>
      <c r="C35" s="24"/>
      <c r="D35" s="15"/>
      <c r="E35" s="15"/>
      <c r="F35" s="14"/>
      <c r="G35" s="14"/>
      <c r="H35" s="14"/>
      <c r="I35" s="15"/>
      <c r="J35" s="15"/>
      <c r="K35" s="15"/>
      <c r="L35" s="15"/>
      <c r="M35" s="16"/>
      <c r="N35" s="15"/>
      <c r="O35" s="15"/>
      <c r="P35" s="15"/>
      <c r="Q35" s="15"/>
      <c r="R35" s="15"/>
      <c r="S35" s="18"/>
      <c r="T35" s="13"/>
      <c r="U35" s="19"/>
      <c r="V35" s="1"/>
      <c r="W35" s="13"/>
      <c r="X35" s="13"/>
      <c r="Y35" s="13"/>
      <c r="Z35" s="13"/>
      <c r="AA35" s="13"/>
      <c r="AB35" s="13"/>
      <c r="AC35" s="13"/>
      <c r="AD35" s="13"/>
      <c r="AE35" s="20"/>
      <c r="AF35" s="20"/>
      <c r="AG35" s="20"/>
    </row>
    <row r="36" spans="1:33" ht="15.75" customHeight="1" x14ac:dyDescent="0.2">
      <c r="A36" s="13"/>
      <c r="B36" s="13"/>
      <c r="C36" s="24"/>
      <c r="D36" s="15"/>
      <c r="E36" s="15"/>
      <c r="F36" s="14"/>
      <c r="G36" s="14"/>
      <c r="H36" s="14"/>
      <c r="I36" s="15"/>
      <c r="J36" s="15"/>
      <c r="K36" s="15"/>
      <c r="L36" s="15"/>
      <c r="M36" s="16"/>
      <c r="N36" s="15"/>
      <c r="O36" s="15"/>
      <c r="P36" s="15"/>
      <c r="Q36" s="15"/>
      <c r="R36" s="15"/>
      <c r="S36" s="18"/>
      <c r="T36" s="13"/>
      <c r="U36" s="19"/>
      <c r="V36" s="1"/>
      <c r="W36" s="13"/>
      <c r="X36" s="13"/>
      <c r="Y36" s="13"/>
      <c r="Z36" s="13"/>
      <c r="AA36" s="13"/>
      <c r="AB36" s="13"/>
      <c r="AC36" s="13"/>
      <c r="AD36" s="13"/>
      <c r="AE36" s="20"/>
      <c r="AF36" s="20"/>
      <c r="AG36" s="20"/>
    </row>
    <row r="37" spans="1:33" ht="15.75" customHeight="1" x14ac:dyDescent="0.2">
      <c r="A37" s="13"/>
      <c r="B37" s="13"/>
      <c r="C37" s="24"/>
      <c r="D37" s="15"/>
      <c r="E37" s="15"/>
      <c r="F37" s="14"/>
      <c r="G37" s="14"/>
      <c r="H37" s="14"/>
      <c r="I37" s="15"/>
      <c r="J37" s="15"/>
      <c r="K37" s="15"/>
      <c r="L37" s="15"/>
      <c r="M37" s="16"/>
      <c r="N37" s="15"/>
      <c r="O37" s="15"/>
      <c r="P37" s="15"/>
      <c r="Q37" s="15"/>
      <c r="R37" s="15"/>
      <c r="S37" s="18"/>
      <c r="T37" s="13"/>
      <c r="U37" s="19"/>
      <c r="V37" s="1"/>
      <c r="W37" s="13"/>
      <c r="X37" s="13"/>
      <c r="Y37" s="13"/>
      <c r="Z37" s="13"/>
      <c r="AA37" s="13"/>
      <c r="AB37" s="13"/>
      <c r="AC37" s="13"/>
      <c r="AD37" s="13"/>
      <c r="AE37" s="20"/>
      <c r="AF37" s="20"/>
      <c r="AG37" s="20"/>
    </row>
    <row r="38" spans="1:33" ht="15.75" customHeight="1" x14ac:dyDescent="0.2">
      <c r="A38" s="13"/>
      <c r="B38" s="13"/>
      <c r="C38" s="24"/>
      <c r="D38" s="15"/>
      <c r="E38" s="15"/>
      <c r="F38" s="14"/>
      <c r="G38" s="14"/>
      <c r="H38" s="14"/>
      <c r="I38" s="15"/>
      <c r="J38" s="15"/>
      <c r="K38" s="15"/>
      <c r="L38" s="15"/>
      <c r="M38" s="16"/>
      <c r="N38" s="15"/>
      <c r="O38" s="15"/>
      <c r="P38" s="15"/>
      <c r="Q38" s="15"/>
      <c r="R38" s="15"/>
      <c r="S38" s="18"/>
      <c r="T38" s="13"/>
      <c r="U38" s="19"/>
      <c r="V38" s="1"/>
      <c r="W38" s="13"/>
      <c r="X38" s="13"/>
      <c r="Y38" s="13"/>
      <c r="Z38" s="13"/>
      <c r="AA38" s="13"/>
      <c r="AB38" s="13"/>
      <c r="AC38" s="13"/>
      <c r="AD38" s="13"/>
      <c r="AE38" s="20"/>
      <c r="AF38" s="20"/>
      <c r="AG38" s="20"/>
    </row>
    <row r="39" spans="1:33" ht="15.75" customHeight="1" x14ac:dyDescent="0.2">
      <c r="A39" s="13"/>
      <c r="B39" s="13"/>
      <c r="C39" s="24"/>
      <c r="D39" s="15"/>
      <c r="E39" s="15"/>
      <c r="F39" s="14"/>
      <c r="G39" s="14"/>
      <c r="H39" s="14"/>
      <c r="I39" s="15"/>
      <c r="J39" s="15"/>
      <c r="K39" s="15"/>
      <c r="L39" s="15"/>
      <c r="M39" s="16"/>
      <c r="N39" s="15"/>
      <c r="O39" s="15"/>
      <c r="P39" s="15"/>
      <c r="Q39" s="15"/>
      <c r="R39" s="15"/>
      <c r="S39" s="18"/>
      <c r="T39" s="13"/>
      <c r="U39" s="19"/>
      <c r="V39" s="1"/>
      <c r="W39" s="13"/>
      <c r="X39" s="13"/>
      <c r="Y39" s="13"/>
      <c r="Z39" s="13"/>
      <c r="AA39" s="13"/>
      <c r="AB39" s="13"/>
      <c r="AC39" s="13"/>
      <c r="AD39" s="13"/>
      <c r="AE39" s="20"/>
      <c r="AF39" s="20"/>
      <c r="AG39" s="20"/>
    </row>
    <row r="40" spans="1:33" ht="15.75" customHeight="1" x14ac:dyDescent="0.2">
      <c r="A40" s="13"/>
      <c r="B40" s="13"/>
      <c r="C40" s="24"/>
      <c r="D40" s="15"/>
      <c r="E40" s="15"/>
      <c r="F40" s="14"/>
      <c r="G40" s="14"/>
      <c r="H40" s="14"/>
      <c r="I40" s="15"/>
      <c r="J40" s="15"/>
      <c r="K40" s="15"/>
      <c r="L40" s="15"/>
      <c r="M40" s="16"/>
      <c r="N40" s="15"/>
      <c r="O40" s="15"/>
      <c r="P40" s="15"/>
      <c r="Q40" s="15"/>
      <c r="R40" s="15"/>
      <c r="S40" s="18"/>
      <c r="T40" s="13"/>
      <c r="U40" s="19"/>
      <c r="V40" s="1"/>
      <c r="W40" s="13"/>
      <c r="X40" s="13"/>
      <c r="Y40" s="13"/>
      <c r="Z40" s="13"/>
      <c r="AA40" s="13"/>
      <c r="AB40" s="13"/>
      <c r="AC40" s="13"/>
      <c r="AD40" s="13"/>
      <c r="AE40" s="20"/>
      <c r="AF40" s="20"/>
      <c r="AG40" s="20"/>
    </row>
    <row r="41" spans="1:33" ht="15.75" customHeight="1" x14ac:dyDescent="0.2">
      <c r="A41" s="13"/>
      <c r="B41" s="13"/>
      <c r="C41" s="24"/>
      <c r="D41" s="15"/>
      <c r="E41" s="15"/>
      <c r="F41" s="14"/>
      <c r="G41" s="14"/>
      <c r="H41" s="14"/>
      <c r="I41" s="15"/>
      <c r="J41" s="15"/>
      <c r="K41" s="15"/>
      <c r="L41" s="15"/>
      <c r="M41" s="16"/>
      <c r="N41" s="15"/>
      <c r="O41" s="15"/>
      <c r="P41" s="15"/>
      <c r="Q41" s="15"/>
      <c r="R41" s="15"/>
      <c r="S41" s="18"/>
      <c r="T41" s="13"/>
      <c r="U41" s="19"/>
      <c r="V41" s="1"/>
      <c r="W41" s="13"/>
      <c r="X41" s="13"/>
      <c r="Y41" s="13"/>
      <c r="Z41" s="13"/>
      <c r="AA41" s="13"/>
      <c r="AB41" s="13"/>
      <c r="AC41" s="13"/>
      <c r="AD41" s="13"/>
      <c r="AE41" s="20"/>
      <c r="AF41" s="20"/>
      <c r="AG41" s="20"/>
    </row>
    <row r="42" spans="1:33" ht="15.75" customHeight="1" x14ac:dyDescent="0.2">
      <c r="A42" s="13"/>
      <c r="B42" s="13"/>
      <c r="C42" s="24"/>
      <c r="D42" s="15"/>
      <c r="E42" s="15"/>
      <c r="F42" s="14"/>
      <c r="G42" s="14"/>
      <c r="H42" s="14"/>
      <c r="I42" s="15"/>
      <c r="J42" s="15"/>
      <c r="K42" s="15"/>
      <c r="L42" s="15"/>
      <c r="M42" s="16"/>
      <c r="N42" s="15"/>
      <c r="O42" s="15"/>
      <c r="P42" s="15"/>
      <c r="Q42" s="15"/>
      <c r="R42" s="15"/>
      <c r="S42" s="18"/>
      <c r="T42" s="13"/>
      <c r="U42" s="19"/>
      <c r="V42" s="1"/>
      <c r="W42" s="13"/>
      <c r="X42" s="13"/>
      <c r="Y42" s="13"/>
      <c r="Z42" s="13"/>
      <c r="AA42" s="13"/>
      <c r="AB42" s="13"/>
      <c r="AC42" s="13"/>
      <c r="AD42" s="13"/>
      <c r="AE42" s="20"/>
      <c r="AF42" s="20"/>
      <c r="AG42" s="20"/>
    </row>
    <row r="43" spans="1:33" ht="15.75" customHeight="1" x14ac:dyDescent="0.2">
      <c r="A43" s="13"/>
      <c r="B43" s="13"/>
      <c r="C43" s="24"/>
      <c r="D43" s="15"/>
      <c r="E43" s="15"/>
      <c r="F43" s="14"/>
      <c r="G43" s="14"/>
      <c r="H43" s="14"/>
      <c r="I43" s="15"/>
      <c r="J43" s="15"/>
      <c r="K43" s="15"/>
      <c r="L43" s="15"/>
      <c r="M43" s="16"/>
      <c r="N43" s="15"/>
      <c r="O43" s="15"/>
      <c r="P43" s="15"/>
      <c r="Q43" s="15"/>
      <c r="R43" s="15"/>
      <c r="S43" s="18"/>
      <c r="T43" s="13"/>
      <c r="U43" s="19"/>
      <c r="V43" s="1"/>
      <c r="W43" s="13"/>
      <c r="X43" s="13"/>
      <c r="Y43" s="13"/>
      <c r="Z43" s="13"/>
      <c r="AA43" s="13"/>
      <c r="AB43" s="13"/>
      <c r="AC43" s="13"/>
      <c r="AD43" s="13"/>
      <c r="AE43" s="20"/>
      <c r="AF43" s="20"/>
      <c r="AG43" s="20"/>
    </row>
    <row r="44" spans="1:33" ht="15.75" customHeight="1" x14ac:dyDescent="0.2">
      <c r="A44" s="13"/>
      <c r="B44" s="13"/>
      <c r="C44" s="24"/>
      <c r="D44" s="15"/>
      <c r="E44" s="15"/>
      <c r="F44" s="14"/>
      <c r="G44" s="14"/>
      <c r="H44" s="14"/>
      <c r="I44" s="15"/>
      <c r="J44" s="15"/>
      <c r="K44" s="15"/>
      <c r="L44" s="15"/>
      <c r="M44" s="16"/>
      <c r="N44" s="15"/>
      <c r="O44" s="15"/>
      <c r="P44" s="15"/>
      <c r="Q44" s="15"/>
      <c r="R44" s="15"/>
      <c r="S44" s="18"/>
      <c r="T44" s="13"/>
      <c r="U44" s="19"/>
      <c r="V44" s="1"/>
      <c r="W44" s="13"/>
      <c r="X44" s="13"/>
      <c r="Y44" s="13"/>
      <c r="Z44" s="13"/>
      <c r="AA44" s="13"/>
      <c r="AB44" s="13"/>
      <c r="AC44" s="13"/>
      <c r="AD44" s="13"/>
      <c r="AE44" s="20"/>
      <c r="AF44" s="20"/>
      <c r="AG44" s="20"/>
    </row>
    <row r="45" spans="1:33" ht="15.75" customHeight="1" x14ac:dyDescent="0.2">
      <c r="A45" s="13"/>
      <c r="B45" s="13"/>
      <c r="C45" s="24"/>
      <c r="D45" s="15"/>
      <c r="E45" s="15"/>
      <c r="F45" s="14"/>
      <c r="G45" s="14"/>
      <c r="H45" s="14"/>
      <c r="I45" s="15"/>
      <c r="J45" s="15"/>
      <c r="K45" s="15"/>
      <c r="L45" s="15"/>
      <c r="M45" s="16"/>
      <c r="N45" s="15"/>
      <c r="O45" s="15"/>
      <c r="P45" s="15"/>
      <c r="Q45" s="15"/>
      <c r="R45" s="15"/>
      <c r="S45" s="18"/>
      <c r="T45" s="13"/>
      <c r="U45" s="19"/>
      <c r="V45" s="1"/>
      <c r="W45" s="13"/>
      <c r="X45" s="13"/>
      <c r="Y45" s="13"/>
      <c r="Z45" s="13"/>
      <c r="AA45" s="13"/>
      <c r="AB45" s="13"/>
      <c r="AC45" s="13"/>
      <c r="AD45" s="13"/>
      <c r="AE45" s="20"/>
      <c r="AF45" s="20"/>
      <c r="AG45" s="20"/>
    </row>
    <row r="46" spans="1:33" ht="15.75" customHeight="1" x14ac:dyDescent="0.2">
      <c r="A46" s="13"/>
      <c r="B46" s="13"/>
      <c r="C46" s="24"/>
      <c r="D46" s="15"/>
      <c r="E46" s="15"/>
      <c r="F46" s="14"/>
      <c r="G46" s="14"/>
      <c r="H46" s="14"/>
      <c r="I46" s="15"/>
      <c r="J46" s="15"/>
      <c r="K46" s="15"/>
      <c r="L46" s="15"/>
      <c r="M46" s="16"/>
      <c r="N46" s="15"/>
      <c r="O46" s="15"/>
      <c r="P46" s="15"/>
      <c r="Q46" s="15"/>
      <c r="R46" s="15"/>
      <c r="S46" s="18"/>
      <c r="T46" s="13"/>
      <c r="U46" s="19"/>
      <c r="V46" s="1"/>
      <c r="W46" s="13"/>
      <c r="X46" s="13"/>
      <c r="Y46" s="13"/>
      <c r="Z46" s="13"/>
      <c r="AA46" s="13"/>
      <c r="AB46" s="13"/>
      <c r="AC46" s="13"/>
      <c r="AD46" s="13"/>
      <c r="AE46" s="20"/>
      <c r="AF46" s="20"/>
      <c r="AG46" s="20"/>
    </row>
    <row r="47" spans="1:33" ht="15.75" customHeight="1" x14ac:dyDescent="0.2">
      <c r="A47" s="13"/>
      <c r="B47" s="13"/>
      <c r="C47" s="24"/>
      <c r="D47" s="15"/>
      <c r="E47" s="15"/>
      <c r="F47" s="14"/>
      <c r="G47" s="14"/>
      <c r="H47" s="14"/>
      <c r="I47" s="15"/>
      <c r="J47" s="15"/>
      <c r="K47" s="15"/>
      <c r="L47" s="15"/>
      <c r="M47" s="16"/>
      <c r="N47" s="15"/>
      <c r="O47" s="15"/>
      <c r="P47" s="15"/>
      <c r="Q47" s="15"/>
      <c r="R47" s="15"/>
      <c r="S47" s="18"/>
      <c r="T47" s="13"/>
      <c r="U47" s="19"/>
      <c r="V47" s="1"/>
      <c r="W47" s="13"/>
      <c r="X47" s="13"/>
      <c r="Y47" s="13"/>
      <c r="Z47" s="13"/>
      <c r="AA47" s="13"/>
      <c r="AB47" s="13"/>
      <c r="AC47" s="13"/>
      <c r="AD47" s="13"/>
      <c r="AE47" s="20"/>
      <c r="AF47" s="20"/>
      <c r="AG47" s="20"/>
    </row>
    <row r="48" spans="1:33" ht="15.75" customHeight="1" x14ac:dyDescent="0.2">
      <c r="A48" s="13"/>
      <c r="B48" s="13"/>
      <c r="C48" s="24"/>
      <c r="D48" s="15"/>
      <c r="E48" s="15"/>
      <c r="F48" s="14"/>
      <c r="G48" s="14"/>
      <c r="H48" s="14"/>
      <c r="I48" s="15"/>
      <c r="J48" s="15"/>
      <c r="K48" s="15"/>
      <c r="L48" s="15"/>
      <c r="M48" s="16"/>
      <c r="N48" s="15"/>
      <c r="O48" s="15"/>
      <c r="P48" s="15"/>
      <c r="Q48" s="15"/>
      <c r="R48" s="15"/>
      <c r="S48" s="18"/>
      <c r="T48" s="13"/>
      <c r="U48" s="19"/>
      <c r="V48" s="1"/>
      <c r="W48" s="13"/>
      <c r="X48" s="13"/>
      <c r="Y48" s="13"/>
      <c r="Z48" s="13"/>
      <c r="AA48" s="13"/>
      <c r="AB48" s="13"/>
      <c r="AC48" s="13"/>
      <c r="AD48" s="13"/>
      <c r="AE48" s="20"/>
      <c r="AF48" s="20"/>
      <c r="AG48" s="20"/>
    </row>
    <row r="49" spans="1:33" ht="15.75" customHeight="1" x14ac:dyDescent="0.2">
      <c r="A49" s="13"/>
      <c r="B49" s="13"/>
      <c r="C49" s="24"/>
      <c r="D49" s="15"/>
      <c r="E49" s="15"/>
      <c r="F49" s="14"/>
      <c r="G49" s="14"/>
      <c r="H49" s="14"/>
      <c r="I49" s="15"/>
      <c r="J49" s="15"/>
      <c r="K49" s="15"/>
      <c r="L49" s="15"/>
      <c r="M49" s="16"/>
      <c r="N49" s="15"/>
      <c r="O49" s="15"/>
      <c r="P49" s="15"/>
      <c r="Q49" s="15"/>
      <c r="R49" s="15"/>
      <c r="S49" s="18"/>
      <c r="T49" s="13"/>
      <c r="U49" s="19"/>
      <c r="V49" s="1"/>
      <c r="W49" s="13"/>
      <c r="X49" s="13"/>
      <c r="Y49" s="13"/>
      <c r="Z49" s="13"/>
      <c r="AA49" s="13"/>
      <c r="AB49" s="13"/>
      <c r="AC49" s="13"/>
      <c r="AD49" s="13"/>
      <c r="AE49" s="20"/>
      <c r="AF49" s="20"/>
      <c r="AG49" s="20"/>
    </row>
    <row r="50" spans="1:33" ht="15.75" customHeight="1" x14ac:dyDescent="0.2">
      <c r="A50" s="13"/>
      <c r="B50" s="13"/>
      <c r="C50" s="24"/>
      <c r="D50" s="15"/>
      <c r="E50" s="15"/>
      <c r="F50" s="14"/>
      <c r="G50" s="14"/>
      <c r="H50" s="14"/>
      <c r="I50" s="15"/>
      <c r="J50" s="15"/>
      <c r="K50" s="15"/>
      <c r="L50" s="15"/>
      <c r="M50" s="16"/>
      <c r="N50" s="15"/>
      <c r="O50" s="15"/>
      <c r="P50" s="15"/>
      <c r="Q50" s="15"/>
      <c r="R50" s="15"/>
      <c r="S50" s="18"/>
      <c r="T50" s="13"/>
      <c r="U50" s="19"/>
      <c r="V50" s="1"/>
      <c r="W50" s="13"/>
      <c r="X50" s="13"/>
      <c r="Y50" s="13"/>
      <c r="Z50" s="13"/>
      <c r="AA50" s="13"/>
      <c r="AB50" s="13"/>
      <c r="AC50" s="13"/>
      <c r="AD50" s="13"/>
      <c r="AE50" s="20"/>
      <c r="AF50" s="20"/>
      <c r="AG50" s="20"/>
    </row>
    <row r="51" spans="1:33" ht="15.75" customHeight="1" x14ac:dyDescent="0.2">
      <c r="A51" s="13"/>
      <c r="B51" s="13"/>
      <c r="C51" s="24"/>
      <c r="D51" s="15"/>
      <c r="E51" s="15"/>
      <c r="F51" s="14"/>
      <c r="G51" s="14"/>
      <c r="H51" s="14"/>
      <c r="I51" s="15"/>
      <c r="J51" s="15"/>
      <c r="K51" s="15"/>
      <c r="L51" s="15"/>
      <c r="M51" s="16"/>
      <c r="N51" s="15"/>
      <c r="O51" s="15"/>
      <c r="P51" s="15"/>
      <c r="Q51" s="15"/>
      <c r="R51" s="15"/>
      <c r="S51" s="18"/>
      <c r="T51" s="13"/>
      <c r="U51" s="19"/>
      <c r="V51" s="1"/>
      <c r="W51" s="13"/>
      <c r="X51" s="13"/>
      <c r="Y51" s="13"/>
      <c r="Z51" s="13"/>
      <c r="AA51" s="13"/>
      <c r="AB51" s="13"/>
      <c r="AC51" s="13"/>
      <c r="AD51" s="13"/>
      <c r="AE51" s="20"/>
      <c r="AF51" s="20"/>
      <c r="AG51" s="20"/>
    </row>
    <row r="52" spans="1:33" ht="15.75" customHeight="1" x14ac:dyDescent="0.2">
      <c r="A52" s="13"/>
      <c r="B52" s="13"/>
      <c r="C52" s="24"/>
      <c r="D52" s="15"/>
      <c r="E52" s="15"/>
      <c r="F52" s="14"/>
      <c r="G52" s="14"/>
      <c r="H52" s="14"/>
      <c r="I52" s="15"/>
      <c r="J52" s="15"/>
      <c r="K52" s="15"/>
      <c r="L52" s="15"/>
      <c r="M52" s="16"/>
      <c r="N52" s="15"/>
      <c r="O52" s="15"/>
      <c r="P52" s="15"/>
      <c r="Q52" s="15"/>
      <c r="R52" s="15"/>
      <c r="S52" s="18"/>
      <c r="T52" s="13"/>
      <c r="U52" s="19"/>
      <c r="V52" s="1"/>
      <c r="W52" s="13"/>
      <c r="X52" s="13"/>
      <c r="Y52" s="13"/>
      <c r="Z52" s="13"/>
      <c r="AA52" s="13"/>
      <c r="AB52" s="13"/>
      <c r="AC52" s="13"/>
      <c r="AD52" s="13"/>
      <c r="AE52" s="20"/>
      <c r="AF52" s="20"/>
      <c r="AG52" s="20"/>
    </row>
    <row r="53" spans="1:33" ht="15.75" customHeight="1" x14ac:dyDescent="0.2">
      <c r="A53" s="13"/>
      <c r="B53" s="13"/>
      <c r="C53" s="24"/>
      <c r="D53" s="15"/>
      <c r="E53" s="15"/>
      <c r="F53" s="14"/>
      <c r="G53" s="14"/>
      <c r="H53" s="14"/>
      <c r="I53" s="15"/>
      <c r="J53" s="15"/>
      <c r="K53" s="15"/>
      <c r="L53" s="15"/>
      <c r="M53" s="16"/>
      <c r="N53" s="15"/>
      <c r="O53" s="15"/>
      <c r="P53" s="15"/>
      <c r="Q53" s="15"/>
      <c r="R53" s="15"/>
      <c r="S53" s="18"/>
      <c r="T53" s="13"/>
      <c r="U53" s="19"/>
      <c r="V53" s="1"/>
      <c r="W53" s="13"/>
      <c r="X53" s="13"/>
      <c r="Y53" s="13"/>
      <c r="Z53" s="13"/>
      <c r="AA53" s="13"/>
      <c r="AB53" s="13"/>
      <c r="AC53" s="13"/>
      <c r="AD53" s="13"/>
      <c r="AE53" s="20"/>
      <c r="AF53" s="20"/>
      <c r="AG53" s="20"/>
    </row>
    <row r="54" spans="1:33" ht="15.75" customHeight="1" x14ac:dyDescent="0.2">
      <c r="A54" s="13"/>
      <c r="B54" s="13"/>
      <c r="C54" s="24"/>
      <c r="D54" s="15"/>
      <c r="E54" s="15"/>
      <c r="F54" s="14"/>
      <c r="G54" s="14"/>
      <c r="H54" s="14"/>
      <c r="I54" s="15"/>
      <c r="J54" s="15"/>
      <c r="K54" s="15"/>
      <c r="L54" s="15"/>
      <c r="M54" s="16"/>
      <c r="N54" s="15"/>
      <c r="O54" s="15"/>
      <c r="P54" s="15"/>
      <c r="Q54" s="15"/>
      <c r="R54" s="15"/>
      <c r="S54" s="18"/>
      <c r="T54" s="13"/>
      <c r="U54" s="19"/>
      <c r="V54" s="1"/>
      <c r="W54" s="13"/>
      <c r="X54" s="13"/>
      <c r="Y54" s="13"/>
      <c r="Z54" s="13"/>
      <c r="AA54" s="13"/>
      <c r="AB54" s="13"/>
      <c r="AC54" s="13"/>
      <c r="AD54" s="13"/>
      <c r="AE54" s="20"/>
      <c r="AF54" s="20"/>
      <c r="AG54" s="20"/>
    </row>
    <row r="55" spans="1:33" ht="15.75" customHeight="1" x14ac:dyDescent="0.2">
      <c r="A55" s="13"/>
      <c r="B55" s="13"/>
      <c r="C55" s="24"/>
      <c r="D55" s="15"/>
      <c r="E55" s="15"/>
      <c r="F55" s="14"/>
      <c r="G55" s="14"/>
      <c r="H55" s="14"/>
      <c r="I55" s="15"/>
      <c r="J55" s="15"/>
      <c r="K55" s="15"/>
      <c r="L55" s="15"/>
      <c r="M55" s="16"/>
      <c r="N55" s="15"/>
      <c r="O55" s="15"/>
      <c r="P55" s="15"/>
      <c r="Q55" s="15"/>
      <c r="R55" s="15"/>
      <c r="S55" s="18"/>
      <c r="T55" s="13"/>
      <c r="U55" s="19"/>
      <c r="V55" s="1"/>
      <c r="W55" s="13"/>
      <c r="X55" s="13"/>
      <c r="Y55" s="13"/>
      <c r="Z55" s="13"/>
      <c r="AA55" s="13"/>
      <c r="AB55" s="13"/>
      <c r="AC55" s="13"/>
      <c r="AD55" s="13"/>
      <c r="AE55" s="20"/>
      <c r="AF55" s="20"/>
      <c r="AG55" s="20"/>
    </row>
    <row r="56" spans="1:33" ht="15.75" customHeight="1" x14ac:dyDescent="0.2">
      <c r="A56" s="13"/>
      <c r="B56" s="13"/>
      <c r="C56" s="24"/>
      <c r="D56" s="15"/>
      <c r="E56" s="15"/>
      <c r="F56" s="14"/>
      <c r="G56" s="14"/>
      <c r="H56" s="14"/>
      <c r="I56" s="15"/>
      <c r="J56" s="15"/>
      <c r="K56" s="15"/>
      <c r="L56" s="15"/>
      <c r="M56" s="16"/>
      <c r="N56" s="15"/>
      <c r="O56" s="15"/>
      <c r="P56" s="15"/>
      <c r="Q56" s="15"/>
      <c r="R56" s="15"/>
      <c r="S56" s="18"/>
      <c r="T56" s="13"/>
      <c r="U56" s="19"/>
      <c r="V56" s="1"/>
      <c r="W56" s="13"/>
      <c r="X56" s="13"/>
      <c r="Y56" s="13"/>
      <c r="Z56" s="13"/>
      <c r="AA56" s="13"/>
      <c r="AB56" s="13"/>
      <c r="AC56" s="13"/>
      <c r="AD56" s="13"/>
      <c r="AE56" s="20"/>
      <c r="AF56" s="20"/>
      <c r="AG56" s="20"/>
    </row>
    <row r="57" spans="1:33" ht="15.75" customHeight="1" x14ac:dyDescent="0.2">
      <c r="A57" s="13"/>
      <c r="B57" s="13"/>
      <c r="C57" s="24"/>
      <c r="D57" s="15"/>
      <c r="E57" s="15"/>
      <c r="F57" s="14"/>
      <c r="G57" s="14"/>
      <c r="H57" s="14"/>
      <c r="I57" s="15"/>
      <c r="J57" s="15"/>
      <c r="K57" s="15"/>
      <c r="L57" s="15"/>
      <c r="M57" s="16"/>
      <c r="N57" s="15"/>
      <c r="O57" s="15"/>
      <c r="P57" s="15"/>
      <c r="Q57" s="15"/>
      <c r="R57" s="15"/>
      <c r="S57" s="18"/>
      <c r="T57" s="13"/>
      <c r="U57" s="19"/>
      <c r="V57" s="1"/>
      <c r="W57" s="13"/>
      <c r="X57" s="13"/>
      <c r="Y57" s="13"/>
      <c r="Z57" s="13"/>
      <c r="AA57" s="13"/>
      <c r="AB57" s="13"/>
      <c r="AC57" s="13"/>
      <c r="AD57" s="13"/>
      <c r="AE57" s="20"/>
      <c r="AF57" s="20"/>
      <c r="AG57" s="20"/>
    </row>
    <row r="58" spans="1:33" ht="15.75" customHeight="1" x14ac:dyDescent="0.2">
      <c r="A58" s="13"/>
      <c r="B58" s="13"/>
      <c r="C58" s="24"/>
      <c r="D58" s="15"/>
      <c r="E58" s="15"/>
      <c r="F58" s="14"/>
      <c r="G58" s="14"/>
      <c r="H58" s="14"/>
      <c r="I58" s="15"/>
      <c r="J58" s="15"/>
      <c r="K58" s="15"/>
      <c r="L58" s="15"/>
      <c r="M58" s="16"/>
      <c r="N58" s="15"/>
      <c r="O58" s="15"/>
      <c r="P58" s="15"/>
      <c r="Q58" s="15"/>
      <c r="R58" s="15"/>
      <c r="S58" s="18"/>
      <c r="T58" s="13"/>
      <c r="U58" s="19"/>
      <c r="V58" s="1"/>
      <c r="W58" s="13"/>
      <c r="X58" s="13"/>
      <c r="Y58" s="13"/>
      <c r="Z58" s="13"/>
      <c r="AA58" s="13"/>
      <c r="AB58" s="13"/>
      <c r="AC58" s="13"/>
      <c r="AD58" s="13"/>
      <c r="AE58" s="20"/>
      <c r="AF58" s="20"/>
      <c r="AG58" s="20"/>
    </row>
    <row r="59" spans="1:33" ht="15.75" customHeight="1" x14ac:dyDescent="0.2">
      <c r="A59" s="13"/>
      <c r="B59" s="13"/>
      <c r="C59" s="24"/>
      <c r="D59" s="15"/>
      <c r="E59" s="15"/>
      <c r="F59" s="14"/>
      <c r="G59" s="14"/>
      <c r="H59" s="14"/>
      <c r="I59" s="15"/>
      <c r="J59" s="15"/>
      <c r="K59" s="15"/>
      <c r="L59" s="15"/>
      <c r="M59" s="16"/>
      <c r="N59" s="15"/>
      <c r="O59" s="15"/>
      <c r="P59" s="15"/>
      <c r="Q59" s="15"/>
      <c r="R59" s="15"/>
      <c r="S59" s="18"/>
      <c r="T59" s="13"/>
      <c r="U59" s="19"/>
      <c r="V59" s="1"/>
      <c r="W59" s="13"/>
      <c r="X59" s="13"/>
      <c r="Y59" s="13"/>
      <c r="Z59" s="13"/>
      <c r="AA59" s="13"/>
      <c r="AB59" s="13"/>
      <c r="AC59" s="13"/>
      <c r="AD59" s="13"/>
      <c r="AE59" s="20"/>
      <c r="AF59" s="20"/>
      <c r="AG59" s="20"/>
    </row>
    <row r="60" spans="1:33" ht="15.75" customHeight="1" x14ac:dyDescent="0.2">
      <c r="A60" s="13"/>
      <c r="B60" s="13"/>
      <c r="C60" s="24"/>
      <c r="D60" s="15"/>
      <c r="E60" s="15"/>
      <c r="F60" s="14"/>
      <c r="G60" s="14"/>
      <c r="H60" s="14"/>
      <c r="I60" s="15"/>
      <c r="J60" s="15"/>
      <c r="K60" s="15"/>
      <c r="L60" s="15"/>
      <c r="M60" s="16"/>
      <c r="N60" s="15"/>
      <c r="O60" s="15"/>
      <c r="P60" s="15"/>
      <c r="Q60" s="15"/>
      <c r="R60" s="15"/>
      <c r="S60" s="18"/>
      <c r="T60" s="13"/>
      <c r="U60" s="19"/>
      <c r="V60" s="1"/>
      <c r="W60" s="13"/>
      <c r="X60" s="13"/>
      <c r="Y60" s="13"/>
      <c r="Z60" s="13"/>
      <c r="AA60" s="13"/>
      <c r="AB60" s="13"/>
      <c r="AC60" s="13"/>
      <c r="AD60" s="13"/>
      <c r="AE60" s="20"/>
      <c r="AF60" s="20"/>
      <c r="AG60" s="20"/>
    </row>
    <row r="61" spans="1:33" ht="15.75" customHeight="1" x14ac:dyDescent="0.2">
      <c r="A61" s="13"/>
      <c r="B61" s="13"/>
      <c r="C61" s="24"/>
      <c r="D61" s="15"/>
      <c r="E61" s="15"/>
      <c r="F61" s="14"/>
      <c r="G61" s="14"/>
      <c r="H61" s="14"/>
      <c r="I61" s="15"/>
      <c r="J61" s="15"/>
      <c r="K61" s="15"/>
      <c r="L61" s="15"/>
      <c r="M61" s="16"/>
      <c r="N61" s="15"/>
      <c r="O61" s="15"/>
      <c r="P61" s="15"/>
      <c r="Q61" s="15"/>
      <c r="R61" s="15"/>
      <c r="S61" s="18"/>
      <c r="T61" s="13"/>
      <c r="U61" s="19"/>
      <c r="V61" s="1"/>
      <c r="W61" s="13"/>
      <c r="X61" s="13"/>
      <c r="Y61" s="13"/>
      <c r="Z61" s="13"/>
      <c r="AA61" s="13"/>
      <c r="AB61" s="13"/>
      <c r="AC61" s="13"/>
      <c r="AD61" s="13"/>
      <c r="AE61" s="20"/>
      <c r="AF61" s="20"/>
      <c r="AG61" s="20"/>
    </row>
    <row r="62" spans="1:33" ht="15.75" customHeight="1" x14ac:dyDescent="0.2">
      <c r="A62" s="13"/>
      <c r="B62" s="13"/>
      <c r="C62" s="24"/>
      <c r="D62" s="15"/>
      <c r="E62" s="15"/>
      <c r="F62" s="14"/>
      <c r="G62" s="14"/>
      <c r="H62" s="14"/>
      <c r="I62" s="15"/>
      <c r="J62" s="15"/>
      <c r="K62" s="15"/>
      <c r="L62" s="15"/>
      <c r="M62" s="16"/>
      <c r="N62" s="15"/>
      <c r="O62" s="15"/>
      <c r="P62" s="15"/>
      <c r="Q62" s="15"/>
      <c r="R62" s="15"/>
      <c r="S62" s="18"/>
      <c r="T62" s="13"/>
      <c r="U62" s="19"/>
      <c r="V62" s="1"/>
      <c r="W62" s="13"/>
      <c r="X62" s="13"/>
      <c r="Y62" s="13"/>
      <c r="Z62" s="13"/>
      <c r="AA62" s="13"/>
      <c r="AB62" s="13"/>
      <c r="AC62" s="13"/>
      <c r="AD62" s="13"/>
      <c r="AE62" s="20"/>
      <c r="AF62" s="20"/>
      <c r="AG62" s="20"/>
    </row>
    <row r="63" spans="1:33" ht="15.75" customHeight="1" x14ac:dyDescent="0.2">
      <c r="A63" s="13"/>
      <c r="B63" s="13"/>
      <c r="C63" s="24"/>
      <c r="D63" s="15"/>
      <c r="E63" s="15"/>
      <c r="F63" s="14"/>
      <c r="G63" s="14"/>
      <c r="H63" s="14"/>
      <c r="I63" s="15"/>
      <c r="J63" s="15"/>
      <c r="K63" s="15"/>
      <c r="L63" s="15"/>
      <c r="M63" s="16"/>
      <c r="N63" s="15"/>
      <c r="O63" s="15"/>
      <c r="P63" s="15"/>
      <c r="Q63" s="15"/>
      <c r="R63" s="15"/>
      <c r="S63" s="18"/>
      <c r="T63" s="13"/>
      <c r="U63" s="19"/>
      <c r="V63" s="1"/>
      <c r="W63" s="13"/>
      <c r="X63" s="13"/>
      <c r="Y63" s="13"/>
      <c r="Z63" s="13"/>
      <c r="AA63" s="13"/>
      <c r="AB63" s="13"/>
      <c r="AC63" s="13"/>
      <c r="AD63" s="13"/>
      <c r="AE63" s="20"/>
      <c r="AF63" s="20"/>
      <c r="AG63" s="20"/>
    </row>
    <row r="64" spans="1:33" ht="15.75" customHeight="1" x14ac:dyDescent="0.2">
      <c r="A64" s="13"/>
      <c r="B64" s="13"/>
      <c r="C64" s="24"/>
      <c r="D64" s="15"/>
      <c r="E64" s="15"/>
      <c r="F64" s="14"/>
      <c r="G64" s="14"/>
      <c r="H64" s="14"/>
      <c r="I64" s="15"/>
      <c r="J64" s="15"/>
      <c r="K64" s="15"/>
      <c r="L64" s="15"/>
      <c r="M64" s="16"/>
      <c r="N64" s="15"/>
      <c r="O64" s="15"/>
      <c r="P64" s="15"/>
      <c r="Q64" s="15"/>
      <c r="R64" s="15"/>
      <c r="S64" s="18"/>
      <c r="T64" s="13"/>
      <c r="U64" s="19"/>
      <c r="V64" s="1"/>
      <c r="W64" s="13"/>
      <c r="X64" s="13"/>
      <c r="Y64" s="13"/>
      <c r="Z64" s="13"/>
      <c r="AA64" s="13"/>
      <c r="AB64" s="13"/>
      <c r="AC64" s="13"/>
      <c r="AD64" s="13"/>
      <c r="AE64" s="20"/>
      <c r="AF64" s="20"/>
      <c r="AG64" s="20"/>
    </row>
    <row r="65" spans="1:33" ht="15.75" customHeight="1" x14ac:dyDescent="0.2">
      <c r="A65" s="13"/>
      <c r="B65" s="13"/>
      <c r="C65" s="24"/>
      <c r="D65" s="15"/>
      <c r="E65" s="15"/>
      <c r="F65" s="14"/>
      <c r="G65" s="14"/>
      <c r="H65" s="14"/>
      <c r="I65" s="15"/>
      <c r="J65" s="15"/>
      <c r="K65" s="15"/>
      <c r="L65" s="15"/>
      <c r="M65" s="16"/>
      <c r="N65" s="15"/>
      <c r="O65" s="15"/>
      <c r="P65" s="15"/>
      <c r="Q65" s="15"/>
      <c r="R65" s="15"/>
      <c r="S65" s="18"/>
      <c r="T65" s="13"/>
      <c r="U65" s="19"/>
      <c r="V65" s="1"/>
      <c r="W65" s="13"/>
      <c r="X65" s="13"/>
      <c r="Y65" s="13"/>
      <c r="Z65" s="13"/>
      <c r="AA65" s="13"/>
      <c r="AB65" s="13"/>
      <c r="AC65" s="13"/>
      <c r="AD65" s="13"/>
      <c r="AE65" s="20"/>
      <c r="AF65" s="20"/>
      <c r="AG65" s="20"/>
    </row>
    <row r="66" spans="1:33" ht="15.75" customHeight="1" x14ac:dyDescent="0.2">
      <c r="A66" s="13"/>
      <c r="B66" s="13"/>
      <c r="C66" s="24"/>
      <c r="D66" s="15"/>
      <c r="E66" s="15"/>
      <c r="F66" s="14"/>
      <c r="G66" s="14"/>
      <c r="H66" s="14"/>
      <c r="I66" s="15"/>
      <c r="J66" s="15"/>
      <c r="K66" s="15"/>
      <c r="L66" s="15"/>
      <c r="M66" s="16"/>
      <c r="N66" s="15"/>
      <c r="O66" s="15"/>
      <c r="P66" s="15"/>
      <c r="Q66" s="15"/>
      <c r="R66" s="15"/>
      <c r="S66" s="18"/>
      <c r="T66" s="13"/>
      <c r="U66" s="19"/>
      <c r="V66" s="1"/>
      <c r="W66" s="13"/>
      <c r="X66" s="13"/>
      <c r="Y66" s="13"/>
      <c r="Z66" s="13"/>
      <c r="AA66" s="13"/>
      <c r="AB66" s="13"/>
      <c r="AC66" s="13"/>
      <c r="AD66" s="13"/>
      <c r="AE66" s="20"/>
      <c r="AF66" s="20"/>
      <c r="AG66" s="20"/>
    </row>
    <row r="67" spans="1:33" ht="15.75" customHeight="1" x14ac:dyDescent="0.2">
      <c r="A67" s="13"/>
      <c r="B67" s="13"/>
      <c r="C67" s="24"/>
      <c r="D67" s="15"/>
      <c r="E67" s="15"/>
      <c r="F67" s="14"/>
      <c r="G67" s="14"/>
      <c r="H67" s="14"/>
      <c r="I67" s="15"/>
      <c r="J67" s="15"/>
      <c r="K67" s="15"/>
      <c r="L67" s="15"/>
      <c r="M67" s="16"/>
      <c r="N67" s="15"/>
      <c r="O67" s="15"/>
      <c r="P67" s="15"/>
      <c r="Q67" s="15"/>
      <c r="R67" s="15"/>
      <c r="S67" s="18"/>
      <c r="T67" s="13"/>
      <c r="U67" s="19"/>
      <c r="V67" s="1"/>
      <c r="W67" s="13"/>
      <c r="X67" s="13"/>
      <c r="Y67" s="13"/>
      <c r="Z67" s="13"/>
      <c r="AA67" s="13"/>
      <c r="AB67" s="13"/>
      <c r="AC67" s="13"/>
      <c r="AD67" s="13"/>
      <c r="AE67" s="20"/>
      <c r="AF67" s="20"/>
      <c r="AG67" s="20"/>
    </row>
    <row r="68" spans="1:33" ht="15.75" customHeight="1" x14ac:dyDescent="0.2">
      <c r="A68" s="13"/>
      <c r="B68" s="13"/>
      <c r="C68" s="24"/>
      <c r="D68" s="15"/>
      <c r="E68" s="15"/>
      <c r="F68" s="14"/>
      <c r="G68" s="14"/>
      <c r="H68" s="14"/>
      <c r="I68" s="15"/>
      <c r="J68" s="15"/>
      <c r="K68" s="15"/>
      <c r="L68" s="15"/>
      <c r="M68" s="16"/>
      <c r="N68" s="15"/>
      <c r="O68" s="15"/>
      <c r="P68" s="15"/>
      <c r="Q68" s="15"/>
      <c r="R68" s="15"/>
      <c r="S68" s="18"/>
      <c r="T68" s="13"/>
      <c r="U68" s="19"/>
      <c r="V68" s="1"/>
      <c r="W68" s="13"/>
      <c r="X68" s="13"/>
      <c r="Y68" s="13"/>
      <c r="Z68" s="13"/>
      <c r="AA68" s="13"/>
      <c r="AB68" s="13"/>
      <c r="AC68" s="13"/>
      <c r="AD68" s="13"/>
      <c r="AE68" s="20"/>
      <c r="AF68" s="20"/>
      <c r="AG68" s="20"/>
    </row>
    <row r="69" spans="1:33" ht="15.75" customHeight="1" x14ac:dyDescent="0.2">
      <c r="A69" s="13"/>
      <c r="B69" s="13"/>
      <c r="C69" s="24"/>
      <c r="D69" s="15"/>
      <c r="E69" s="15"/>
      <c r="F69" s="14"/>
      <c r="G69" s="14"/>
      <c r="H69" s="14"/>
      <c r="I69" s="15"/>
      <c r="J69" s="15"/>
      <c r="K69" s="15"/>
      <c r="L69" s="15"/>
      <c r="M69" s="16"/>
      <c r="N69" s="15"/>
      <c r="O69" s="15"/>
      <c r="P69" s="15"/>
      <c r="Q69" s="15"/>
      <c r="R69" s="15"/>
      <c r="S69" s="18"/>
      <c r="T69" s="13"/>
      <c r="U69" s="19"/>
      <c r="V69" s="1"/>
      <c r="W69" s="13"/>
      <c r="X69" s="13"/>
      <c r="Y69" s="13"/>
      <c r="Z69" s="13"/>
      <c r="AA69" s="13"/>
      <c r="AB69" s="13"/>
      <c r="AC69" s="13"/>
      <c r="AD69" s="13"/>
      <c r="AE69" s="20"/>
      <c r="AF69" s="20"/>
      <c r="AG69" s="20"/>
    </row>
    <row r="70" spans="1:33" ht="15.75" customHeight="1" x14ac:dyDescent="0.2">
      <c r="A70" s="13"/>
      <c r="B70" s="13"/>
      <c r="C70" s="24"/>
      <c r="D70" s="15"/>
      <c r="E70" s="15"/>
      <c r="F70" s="14"/>
      <c r="G70" s="14"/>
      <c r="H70" s="14"/>
      <c r="I70" s="15"/>
      <c r="J70" s="15"/>
      <c r="K70" s="15"/>
      <c r="L70" s="15"/>
      <c r="M70" s="16"/>
      <c r="N70" s="15"/>
      <c r="O70" s="15"/>
      <c r="P70" s="15"/>
      <c r="Q70" s="15"/>
      <c r="R70" s="15"/>
      <c r="S70" s="18"/>
      <c r="T70" s="13"/>
      <c r="U70" s="19"/>
      <c r="V70" s="1"/>
      <c r="W70" s="13"/>
      <c r="X70" s="13"/>
      <c r="Y70" s="13"/>
      <c r="Z70" s="13"/>
      <c r="AA70" s="13"/>
      <c r="AB70" s="13"/>
      <c r="AC70" s="13"/>
      <c r="AD70" s="13"/>
      <c r="AE70" s="20"/>
      <c r="AF70" s="20"/>
      <c r="AG70" s="20"/>
    </row>
    <row r="71" spans="1:33" ht="15.75" customHeight="1" x14ac:dyDescent="0.2">
      <c r="A71" s="13"/>
      <c r="B71" s="13"/>
      <c r="C71" s="24"/>
      <c r="D71" s="15"/>
      <c r="E71" s="15"/>
      <c r="F71" s="14"/>
      <c r="G71" s="14"/>
      <c r="H71" s="14"/>
      <c r="I71" s="15"/>
      <c r="J71" s="15"/>
      <c r="K71" s="15"/>
      <c r="L71" s="15"/>
      <c r="M71" s="16"/>
      <c r="N71" s="15"/>
      <c r="O71" s="15"/>
      <c r="P71" s="15"/>
      <c r="Q71" s="15"/>
      <c r="R71" s="15"/>
      <c r="S71" s="18"/>
      <c r="T71" s="13"/>
      <c r="U71" s="19"/>
      <c r="V71" s="1"/>
      <c r="W71" s="13"/>
      <c r="X71" s="13"/>
      <c r="Y71" s="13"/>
      <c r="Z71" s="13"/>
      <c r="AA71" s="13"/>
      <c r="AB71" s="13"/>
      <c r="AC71" s="13"/>
      <c r="AD71" s="13"/>
      <c r="AE71" s="20"/>
      <c r="AF71" s="20"/>
      <c r="AG71" s="20"/>
    </row>
    <row r="72" spans="1:33" ht="15.75" customHeight="1" x14ac:dyDescent="0.2">
      <c r="A72" s="13"/>
      <c r="B72" s="13"/>
      <c r="C72" s="24"/>
      <c r="D72" s="15"/>
      <c r="E72" s="15"/>
      <c r="F72" s="14"/>
      <c r="G72" s="14"/>
      <c r="H72" s="14"/>
      <c r="I72" s="15"/>
      <c r="J72" s="15"/>
      <c r="K72" s="15"/>
      <c r="L72" s="15"/>
      <c r="M72" s="16"/>
      <c r="N72" s="15"/>
      <c r="O72" s="15"/>
      <c r="P72" s="15"/>
      <c r="Q72" s="15"/>
      <c r="R72" s="15"/>
      <c r="S72" s="18"/>
      <c r="T72" s="13"/>
      <c r="U72" s="19"/>
      <c r="V72" s="1"/>
      <c r="W72" s="13"/>
      <c r="X72" s="13"/>
      <c r="Y72" s="13"/>
      <c r="Z72" s="13"/>
      <c r="AA72" s="13"/>
      <c r="AB72" s="13"/>
      <c r="AC72" s="13"/>
      <c r="AD72" s="13"/>
      <c r="AE72" s="20"/>
      <c r="AF72" s="20"/>
      <c r="AG72" s="20"/>
    </row>
    <row r="73" spans="1:33" ht="15.75" customHeight="1" x14ac:dyDescent="0.2">
      <c r="A73" s="13"/>
      <c r="B73" s="13"/>
      <c r="C73" s="24"/>
      <c r="D73" s="15"/>
      <c r="E73" s="15"/>
      <c r="F73" s="14"/>
      <c r="G73" s="14"/>
      <c r="H73" s="14"/>
      <c r="I73" s="15"/>
      <c r="J73" s="15"/>
      <c r="K73" s="15"/>
      <c r="L73" s="15"/>
      <c r="M73" s="16"/>
      <c r="N73" s="15"/>
      <c r="O73" s="15"/>
      <c r="P73" s="15"/>
      <c r="Q73" s="15"/>
      <c r="R73" s="15"/>
      <c r="S73" s="18"/>
      <c r="T73" s="13"/>
      <c r="U73" s="19"/>
      <c r="V73" s="1"/>
      <c r="W73" s="13"/>
      <c r="X73" s="13"/>
      <c r="Y73" s="13"/>
      <c r="Z73" s="13"/>
      <c r="AA73" s="13"/>
      <c r="AB73" s="13"/>
      <c r="AC73" s="13"/>
      <c r="AD73" s="13"/>
      <c r="AE73" s="20"/>
      <c r="AF73" s="20"/>
      <c r="AG73" s="20"/>
    </row>
    <row r="74" spans="1:33" ht="15.75" customHeight="1" x14ac:dyDescent="0.2">
      <c r="A74" s="13"/>
      <c r="B74" s="13"/>
      <c r="C74" s="24"/>
      <c r="D74" s="15"/>
      <c r="E74" s="15"/>
      <c r="F74" s="14"/>
      <c r="G74" s="14"/>
      <c r="H74" s="14"/>
      <c r="I74" s="15"/>
      <c r="J74" s="15"/>
      <c r="K74" s="15"/>
      <c r="L74" s="15"/>
      <c r="M74" s="16"/>
      <c r="N74" s="15"/>
      <c r="O74" s="15"/>
      <c r="P74" s="15"/>
      <c r="Q74" s="15"/>
      <c r="R74" s="15"/>
      <c r="S74" s="18"/>
      <c r="T74" s="13"/>
      <c r="U74" s="19"/>
      <c r="V74" s="1"/>
      <c r="W74" s="13"/>
      <c r="X74" s="13"/>
      <c r="Y74" s="13"/>
      <c r="Z74" s="13"/>
      <c r="AA74" s="13"/>
      <c r="AB74" s="13"/>
      <c r="AC74" s="13"/>
      <c r="AD74" s="13"/>
      <c r="AE74" s="20"/>
      <c r="AF74" s="20"/>
      <c r="AG74" s="20"/>
    </row>
    <row r="75" spans="1:33" ht="15.75" customHeight="1" x14ac:dyDescent="0.2">
      <c r="A75" s="13"/>
      <c r="B75" s="13"/>
      <c r="C75" s="24"/>
      <c r="D75" s="15"/>
      <c r="E75" s="15"/>
      <c r="F75" s="14"/>
      <c r="G75" s="14"/>
      <c r="H75" s="14"/>
      <c r="I75" s="15"/>
      <c r="J75" s="15"/>
      <c r="K75" s="15"/>
      <c r="L75" s="15"/>
      <c r="M75" s="16"/>
      <c r="N75" s="15"/>
      <c r="O75" s="15"/>
      <c r="P75" s="15"/>
      <c r="Q75" s="15"/>
      <c r="R75" s="15"/>
      <c r="S75" s="18"/>
      <c r="T75" s="13"/>
      <c r="U75" s="19"/>
      <c r="V75" s="1"/>
      <c r="W75" s="13"/>
      <c r="X75" s="13"/>
      <c r="Y75" s="13"/>
      <c r="Z75" s="13"/>
      <c r="AA75" s="13"/>
      <c r="AB75" s="13"/>
      <c r="AC75" s="13"/>
      <c r="AD75" s="13"/>
      <c r="AE75" s="20"/>
      <c r="AF75" s="20"/>
      <c r="AG75" s="20"/>
    </row>
    <row r="76" spans="1:33" ht="15.75" customHeight="1" x14ac:dyDescent="0.2">
      <c r="A76" s="13"/>
      <c r="B76" s="13"/>
      <c r="C76" s="24"/>
      <c r="D76" s="15"/>
      <c r="E76" s="15"/>
      <c r="F76" s="14"/>
      <c r="G76" s="14"/>
      <c r="H76" s="14"/>
      <c r="I76" s="15"/>
      <c r="J76" s="15"/>
      <c r="K76" s="15"/>
      <c r="L76" s="15"/>
      <c r="M76" s="16"/>
      <c r="N76" s="15"/>
      <c r="O76" s="15"/>
      <c r="P76" s="15"/>
      <c r="Q76" s="15"/>
      <c r="R76" s="15"/>
      <c r="S76" s="18"/>
      <c r="T76" s="13"/>
      <c r="U76" s="19"/>
      <c r="V76" s="1"/>
      <c r="W76" s="13"/>
      <c r="X76" s="13"/>
      <c r="Y76" s="13"/>
      <c r="Z76" s="13"/>
      <c r="AA76" s="13"/>
      <c r="AB76" s="13"/>
      <c r="AC76" s="13"/>
      <c r="AD76" s="13"/>
      <c r="AE76" s="20"/>
      <c r="AF76" s="20"/>
      <c r="AG76" s="20"/>
    </row>
    <row r="77" spans="1:33" ht="15.75" customHeight="1" x14ac:dyDescent="0.2">
      <c r="A77" s="13"/>
      <c r="B77" s="13"/>
      <c r="C77" s="24"/>
      <c r="D77" s="15"/>
      <c r="E77" s="15"/>
      <c r="F77" s="14"/>
      <c r="G77" s="14"/>
      <c r="H77" s="14"/>
      <c r="I77" s="15"/>
      <c r="J77" s="15"/>
      <c r="K77" s="15"/>
      <c r="L77" s="15"/>
      <c r="M77" s="16"/>
      <c r="N77" s="15"/>
      <c r="O77" s="15"/>
      <c r="P77" s="15"/>
      <c r="Q77" s="15"/>
      <c r="R77" s="15"/>
      <c r="S77" s="18"/>
      <c r="T77" s="13"/>
      <c r="U77" s="19"/>
      <c r="V77" s="1"/>
      <c r="W77" s="13"/>
      <c r="X77" s="13"/>
      <c r="Y77" s="13"/>
      <c r="Z77" s="13"/>
      <c r="AA77" s="13"/>
      <c r="AB77" s="13"/>
      <c r="AC77" s="13"/>
      <c r="AD77" s="13"/>
      <c r="AE77" s="20"/>
      <c r="AF77" s="20"/>
      <c r="AG77" s="20"/>
    </row>
    <row r="78" spans="1:33" ht="15.75" customHeight="1" x14ac:dyDescent="0.2">
      <c r="A78" s="13"/>
      <c r="B78" s="13"/>
      <c r="C78" s="24"/>
      <c r="D78" s="15"/>
      <c r="E78" s="15"/>
      <c r="F78" s="14"/>
      <c r="G78" s="14"/>
      <c r="H78" s="14"/>
      <c r="I78" s="15"/>
      <c r="J78" s="15"/>
      <c r="K78" s="15"/>
      <c r="L78" s="15"/>
      <c r="M78" s="16"/>
      <c r="N78" s="15"/>
      <c r="O78" s="15"/>
      <c r="P78" s="15"/>
      <c r="Q78" s="15"/>
      <c r="R78" s="15"/>
      <c r="S78" s="18"/>
      <c r="T78" s="13"/>
      <c r="U78" s="19"/>
      <c r="V78" s="1"/>
      <c r="W78" s="13"/>
      <c r="X78" s="13"/>
      <c r="Y78" s="13"/>
      <c r="Z78" s="13"/>
      <c r="AA78" s="13"/>
      <c r="AB78" s="13"/>
      <c r="AC78" s="13"/>
      <c r="AD78" s="13"/>
      <c r="AE78" s="20"/>
      <c r="AF78" s="20"/>
      <c r="AG78" s="20"/>
    </row>
    <row r="79" spans="1:33" ht="15.75" customHeight="1" x14ac:dyDescent="0.2">
      <c r="A79" s="13"/>
      <c r="B79" s="13"/>
      <c r="C79" s="24"/>
      <c r="D79" s="15"/>
      <c r="E79" s="15"/>
      <c r="F79" s="14"/>
      <c r="G79" s="14"/>
      <c r="H79" s="14"/>
      <c r="I79" s="15"/>
      <c r="J79" s="15"/>
      <c r="K79" s="15"/>
      <c r="L79" s="15"/>
      <c r="M79" s="16"/>
      <c r="N79" s="15"/>
      <c r="O79" s="15"/>
      <c r="P79" s="15"/>
      <c r="Q79" s="15"/>
      <c r="R79" s="15"/>
      <c r="S79" s="18"/>
      <c r="T79" s="13"/>
      <c r="U79" s="19"/>
      <c r="V79" s="1"/>
      <c r="W79" s="13"/>
      <c r="X79" s="13"/>
      <c r="Y79" s="13"/>
      <c r="Z79" s="13"/>
      <c r="AA79" s="13"/>
      <c r="AB79" s="13"/>
      <c r="AC79" s="13"/>
      <c r="AD79" s="13"/>
      <c r="AE79" s="20"/>
      <c r="AF79" s="20"/>
      <c r="AG79" s="20"/>
    </row>
    <row r="80" spans="1:33" ht="15.75" customHeight="1" x14ac:dyDescent="0.2">
      <c r="A80" s="13"/>
      <c r="B80" s="13"/>
      <c r="C80" s="24"/>
      <c r="D80" s="15"/>
      <c r="E80" s="15"/>
      <c r="F80" s="14"/>
      <c r="G80" s="14"/>
      <c r="H80" s="14"/>
      <c r="I80" s="15"/>
      <c r="J80" s="15"/>
      <c r="K80" s="15"/>
      <c r="L80" s="15"/>
      <c r="M80" s="16"/>
      <c r="N80" s="15"/>
      <c r="O80" s="15"/>
      <c r="P80" s="15"/>
      <c r="Q80" s="15"/>
      <c r="R80" s="15"/>
      <c r="S80" s="18"/>
      <c r="T80" s="13"/>
      <c r="U80" s="19"/>
      <c r="V80" s="1"/>
      <c r="W80" s="13"/>
      <c r="X80" s="13"/>
      <c r="Y80" s="13"/>
      <c r="Z80" s="13"/>
      <c r="AA80" s="13"/>
      <c r="AB80" s="13"/>
      <c r="AC80" s="13"/>
      <c r="AD80" s="13"/>
      <c r="AE80" s="20"/>
      <c r="AF80" s="20"/>
      <c r="AG80" s="20"/>
    </row>
    <row r="81" spans="1:33" ht="15.75" customHeight="1" x14ac:dyDescent="0.2">
      <c r="A81" s="13"/>
      <c r="B81" s="13"/>
      <c r="C81" s="24"/>
      <c r="D81" s="15"/>
      <c r="E81" s="15"/>
      <c r="F81" s="14"/>
      <c r="G81" s="14"/>
      <c r="H81" s="14"/>
      <c r="I81" s="15"/>
      <c r="J81" s="15"/>
      <c r="K81" s="15"/>
      <c r="L81" s="15"/>
      <c r="M81" s="16"/>
      <c r="N81" s="15"/>
      <c r="O81" s="15"/>
      <c r="P81" s="15"/>
      <c r="Q81" s="15"/>
      <c r="R81" s="15"/>
      <c r="S81" s="18"/>
      <c r="T81" s="13"/>
      <c r="U81" s="19"/>
      <c r="V81" s="1"/>
      <c r="W81" s="13"/>
      <c r="X81" s="13"/>
      <c r="Y81" s="13"/>
      <c r="Z81" s="13"/>
      <c r="AA81" s="13"/>
      <c r="AB81" s="13"/>
      <c r="AC81" s="13"/>
      <c r="AD81" s="13"/>
      <c r="AE81" s="20"/>
      <c r="AF81" s="20"/>
      <c r="AG81" s="20"/>
    </row>
    <row r="82" spans="1:33" ht="15.75" customHeight="1" x14ac:dyDescent="0.2">
      <c r="A82" s="13"/>
      <c r="B82" s="13"/>
      <c r="C82" s="24"/>
      <c r="D82" s="15"/>
      <c r="E82" s="15"/>
      <c r="F82" s="14"/>
      <c r="G82" s="14"/>
      <c r="H82" s="14"/>
      <c r="I82" s="15"/>
      <c r="J82" s="15"/>
      <c r="K82" s="15"/>
      <c r="L82" s="15"/>
      <c r="M82" s="16"/>
      <c r="N82" s="15"/>
      <c r="O82" s="15"/>
      <c r="P82" s="15"/>
      <c r="Q82" s="15"/>
      <c r="R82" s="15"/>
      <c r="S82" s="18"/>
      <c r="T82" s="13"/>
      <c r="U82" s="19"/>
      <c r="V82" s="1"/>
      <c r="W82" s="13"/>
      <c r="X82" s="13"/>
      <c r="Y82" s="13"/>
      <c r="Z82" s="13"/>
      <c r="AA82" s="13"/>
      <c r="AB82" s="13"/>
      <c r="AC82" s="13"/>
      <c r="AD82" s="13"/>
      <c r="AE82" s="20"/>
      <c r="AF82" s="20"/>
      <c r="AG82" s="20"/>
    </row>
    <row r="83" spans="1:33" ht="15.75" customHeight="1" x14ac:dyDescent="0.2">
      <c r="A83" s="13"/>
      <c r="B83" s="13"/>
      <c r="C83" s="24"/>
      <c r="D83" s="15"/>
      <c r="E83" s="15"/>
      <c r="F83" s="14"/>
      <c r="G83" s="14"/>
      <c r="H83" s="14"/>
      <c r="I83" s="15"/>
      <c r="J83" s="15"/>
      <c r="K83" s="15"/>
      <c r="L83" s="15"/>
      <c r="M83" s="16"/>
      <c r="N83" s="15"/>
      <c r="O83" s="15"/>
      <c r="P83" s="15"/>
      <c r="Q83" s="15"/>
      <c r="R83" s="15"/>
      <c r="S83" s="18"/>
      <c r="T83" s="13"/>
      <c r="U83" s="19"/>
      <c r="V83" s="1"/>
      <c r="W83" s="13"/>
      <c r="X83" s="13"/>
      <c r="Y83" s="13"/>
      <c r="Z83" s="13"/>
      <c r="AA83" s="13"/>
      <c r="AB83" s="13"/>
      <c r="AC83" s="13"/>
      <c r="AD83" s="13"/>
      <c r="AE83" s="20"/>
      <c r="AF83" s="20"/>
      <c r="AG83" s="20"/>
    </row>
    <row r="84" spans="1:33" ht="15.75" customHeight="1" x14ac:dyDescent="0.2">
      <c r="A84" s="13"/>
      <c r="B84" s="13"/>
      <c r="C84" s="24"/>
      <c r="D84" s="15"/>
      <c r="E84" s="15"/>
      <c r="F84" s="14"/>
      <c r="G84" s="14"/>
      <c r="H84" s="14"/>
      <c r="I84" s="15"/>
      <c r="J84" s="15"/>
      <c r="K84" s="15"/>
      <c r="L84" s="15"/>
      <c r="M84" s="16"/>
      <c r="N84" s="15"/>
      <c r="O84" s="15"/>
      <c r="P84" s="15"/>
      <c r="Q84" s="15"/>
      <c r="R84" s="15"/>
      <c r="S84" s="18"/>
      <c r="T84" s="13"/>
      <c r="U84" s="19"/>
      <c r="V84" s="1"/>
      <c r="W84" s="13"/>
      <c r="X84" s="13"/>
      <c r="Y84" s="13"/>
      <c r="Z84" s="13"/>
      <c r="AA84" s="13"/>
      <c r="AB84" s="13"/>
      <c r="AC84" s="13"/>
      <c r="AD84" s="13"/>
      <c r="AE84" s="20"/>
      <c r="AF84" s="20"/>
      <c r="AG84" s="20"/>
    </row>
    <row r="85" spans="1:33" ht="15.75" customHeight="1" x14ac:dyDescent="0.2">
      <c r="A85" s="13"/>
      <c r="B85" s="13"/>
      <c r="C85" s="24"/>
      <c r="D85" s="15"/>
      <c r="E85" s="15"/>
      <c r="F85" s="14"/>
      <c r="G85" s="14"/>
      <c r="H85" s="14"/>
      <c r="I85" s="15"/>
      <c r="J85" s="15"/>
      <c r="K85" s="15"/>
      <c r="L85" s="15"/>
      <c r="M85" s="16"/>
      <c r="N85" s="15"/>
      <c r="O85" s="15"/>
      <c r="P85" s="15"/>
      <c r="Q85" s="15"/>
      <c r="R85" s="15"/>
      <c r="S85" s="18"/>
      <c r="T85" s="13"/>
      <c r="U85" s="19"/>
      <c r="V85" s="1"/>
      <c r="W85" s="13"/>
      <c r="X85" s="13"/>
      <c r="Y85" s="13"/>
      <c r="Z85" s="13"/>
      <c r="AA85" s="13"/>
      <c r="AB85" s="13"/>
      <c r="AC85" s="13"/>
      <c r="AD85" s="13"/>
      <c r="AE85" s="20"/>
      <c r="AF85" s="20"/>
      <c r="AG85" s="20"/>
    </row>
    <row r="86" spans="1:33" ht="15.75" customHeight="1" x14ac:dyDescent="0.2">
      <c r="A86" s="13"/>
      <c r="B86" s="13"/>
      <c r="C86" s="24"/>
      <c r="D86" s="15"/>
      <c r="E86" s="15"/>
      <c r="F86" s="14"/>
      <c r="G86" s="14"/>
      <c r="H86" s="14"/>
      <c r="I86" s="15"/>
      <c r="J86" s="15"/>
      <c r="K86" s="15"/>
      <c r="L86" s="15"/>
      <c r="M86" s="16"/>
      <c r="N86" s="15"/>
      <c r="O86" s="15"/>
      <c r="P86" s="15"/>
      <c r="Q86" s="15"/>
      <c r="R86" s="15"/>
      <c r="S86" s="18"/>
      <c r="T86" s="13"/>
      <c r="U86" s="19"/>
      <c r="V86" s="1"/>
      <c r="W86" s="13"/>
      <c r="X86" s="13"/>
      <c r="Y86" s="13"/>
      <c r="Z86" s="13"/>
      <c r="AA86" s="13"/>
      <c r="AB86" s="13"/>
      <c r="AC86" s="13"/>
      <c r="AD86" s="13"/>
      <c r="AE86" s="20"/>
      <c r="AF86" s="20"/>
      <c r="AG86" s="20"/>
    </row>
    <row r="87" spans="1:33" ht="15.75" customHeight="1" x14ac:dyDescent="0.2">
      <c r="A87" s="13"/>
      <c r="B87" s="13"/>
      <c r="C87" s="24"/>
      <c r="D87" s="15"/>
      <c r="E87" s="15"/>
      <c r="F87" s="14"/>
      <c r="G87" s="14"/>
      <c r="H87" s="14"/>
      <c r="I87" s="15"/>
      <c r="J87" s="15"/>
      <c r="K87" s="15"/>
      <c r="L87" s="15"/>
      <c r="M87" s="16"/>
      <c r="N87" s="15"/>
      <c r="O87" s="15"/>
      <c r="P87" s="15"/>
      <c r="Q87" s="15"/>
      <c r="R87" s="15"/>
      <c r="S87" s="18"/>
      <c r="T87" s="13"/>
      <c r="U87" s="19"/>
      <c r="V87" s="1"/>
      <c r="W87" s="13"/>
      <c r="X87" s="13"/>
      <c r="Y87" s="13"/>
      <c r="Z87" s="13"/>
      <c r="AA87" s="13"/>
      <c r="AB87" s="13"/>
      <c r="AC87" s="13"/>
      <c r="AD87" s="13"/>
      <c r="AE87" s="20"/>
      <c r="AF87" s="20"/>
      <c r="AG87" s="20"/>
    </row>
    <row r="88" spans="1:33" ht="15.75" customHeight="1" x14ac:dyDescent="0.2">
      <c r="A88" s="13"/>
      <c r="B88" s="13"/>
      <c r="C88" s="24"/>
      <c r="D88" s="15"/>
      <c r="E88" s="15"/>
      <c r="F88" s="14"/>
      <c r="G88" s="14"/>
      <c r="H88" s="14"/>
      <c r="I88" s="15"/>
      <c r="J88" s="15"/>
      <c r="K88" s="15"/>
      <c r="L88" s="15"/>
      <c r="M88" s="16"/>
      <c r="N88" s="15"/>
      <c r="O88" s="15"/>
      <c r="P88" s="15"/>
      <c r="Q88" s="15"/>
      <c r="R88" s="15"/>
      <c r="S88" s="18"/>
      <c r="T88" s="13"/>
      <c r="U88" s="19"/>
      <c r="V88" s="1"/>
      <c r="W88" s="13"/>
      <c r="X88" s="13"/>
      <c r="Y88" s="13"/>
      <c r="Z88" s="13"/>
      <c r="AA88" s="13"/>
      <c r="AB88" s="13"/>
      <c r="AC88" s="13"/>
      <c r="AD88" s="13"/>
      <c r="AE88" s="20"/>
      <c r="AF88" s="20"/>
      <c r="AG88" s="20"/>
    </row>
    <row r="89" spans="1:33" ht="15.75" customHeight="1" x14ac:dyDescent="0.2">
      <c r="A89" s="13"/>
      <c r="B89" s="13"/>
      <c r="C89" s="24"/>
      <c r="D89" s="15"/>
      <c r="E89" s="15"/>
      <c r="F89" s="14"/>
      <c r="G89" s="14"/>
      <c r="H89" s="14"/>
      <c r="I89" s="15"/>
      <c r="J89" s="15"/>
      <c r="K89" s="15"/>
      <c r="L89" s="15"/>
      <c r="M89" s="16"/>
      <c r="N89" s="15"/>
      <c r="O89" s="15"/>
      <c r="P89" s="15"/>
      <c r="Q89" s="15"/>
      <c r="R89" s="15"/>
      <c r="S89" s="18"/>
      <c r="T89" s="13"/>
      <c r="U89" s="19"/>
      <c r="V89" s="1"/>
      <c r="W89" s="13"/>
      <c r="X89" s="13"/>
      <c r="Y89" s="13"/>
      <c r="Z89" s="13"/>
      <c r="AA89" s="13"/>
      <c r="AB89" s="13"/>
      <c r="AC89" s="13"/>
      <c r="AD89" s="13"/>
      <c r="AE89" s="20"/>
      <c r="AF89" s="20"/>
      <c r="AG89" s="20"/>
    </row>
    <row r="90" spans="1:33" ht="15.75" customHeight="1" x14ac:dyDescent="0.2">
      <c r="A90" s="13"/>
      <c r="B90" s="13"/>
      <c r="C90" s="24"/>
      <c r="D90" s="15"/>
      <c r="E90" s="15"/>
      <c r="F90" s="14"/>
      <c r="G90" s="14"/>
      <c r="H90" s="14"/>
      <c r="I90" s="15"/>
      <c r="J90" s="15"/>
      <c r="K90" s="15"/>
      <c r="L90" s="15"/>
      <c r="M90" s="16"/>
      <c r="N90" s="15"/>
      <c r="O90" s="15"/>
      <c r="P90" s="15"/>
      <c r="Q90" s="15"/>
      <c r="R90" s="15"/>
      <c r="S90" s="18"/>
      <c r="T90" s="13"/>
      <c r="U90" s="19"/>
      <c r="V90" s="1"/>
      <c r="W90" s="13"/>
      <c r="X90" s="13"/>
      <c r="Y90" s="13"/>
      <c r="Z90" s="13"/>
      <c r="AA90" s="13"/>
      <c r="AB90" s="13"/>
      <c r="AC90" s="13"/>
      <c r="AD90" s="13"/>
      <c r="AE90" s="20"/>
      <c r="AF90" s="20"/>
      <c r="AG90" s="20"/>
    </row>
    <row r="91" spans="1:33" ht="15.75" customHeight="1" x14ac:dyDescent="0.2">
      <c r="A91" s="13"/>
      <c r="B91" s="13"/>
      <c r="C91" s="24"/>
      <c r="D91" s="15"/>
      <c r="E91" s="15"/>
      <c r="F91" s="14"/>
      <c r="G91" s="14"/>
      <c r="H91" s="14"/>
      <c r="I91" s="15"/>
      <c r="J91" s="15"/>
      <c r="K91" s="15"/>
      <c r="L91" s="15"/>
      <c r="M91" s="16"/>
      <c r="N91" s="15"/>
      <c r="O91" s="15"/>
      <c r="P91" s="15"/>
      <c r="Q91" s="15"/>
      <c r="R91" s="15"/>
      <c r="S91" s="18"/>
      <c r="T91" s="13"/>
      <c r="U91" s="19"/>
      <c r="V91" s="1"/>
      <c r="W91" s="13"/>
      <c r="X91" s="13"/>
      <c r="Y91" s="13"/>
      <c r="Z91" s="13"/>
      <c r="AA91" s="13"/>
      <c r="AB91" s="13"/>
      <c r="AC91" s="13"/>
      <c r="AD91" s="13"/>
      <c r="AE91" s="20"/>
      <c r="AF91" s="20"/>
      <c r="AG91" s="20"/>
    </row>
    <row r="92" spans="1:33" ht="15.75" customHeight="1" x14ac:dyDescent="0.2">
      <c r="A92" s="13"/>
      <c r="B92" s="13"/>
      <c r="C92" s="24"/>
      <c r="D92" s="15"/>
      <c r="E92" s="15"/>
      <c r="F92" s="14"/>
      <c r="G92" s="14"/>
      <c r="H92" s="14"/>
      <c r="I92" s="15"/>
      <c r="J92" s="15"/>
      <c r="K92" s="15"/>
      <c r="L92" s="15"/>
      <c r="M92" s="16"/>
      <c r="N92" s="15"/>
      <c r="O92" s="15"/>
      <c r="P92" s="15"/>
      <c r="Q92" s="15"/>
      <c r="R92" s="15"/>
      <c r="S92" s="18"/>
      <c r="T92" s="13"/>
      <c r="U92" s="19"/>
      <c r="V92" s="1"/>
      <c r="W92" s="13"/>
      <c r="X92" s="13"/>
      <c r="Y92" s="13"/>
      <c r="Z92" s="13"/>
      <c r="AA92" s="13"/>
      <c r="AB92" s="13"/>
      <c r="AC92" s="13"/>
      <c r="AD92" s="13"/>
      <c r="AE92" s="20"/>
      <c r="AF92" s="20"/>
      <c r="AG92" s="20"/>
    </row>
    <row r="93" spans="1:33" ht="15.75" customHeight="1" x14ac:dyDescent="0.2">
      <c r="A93" s="13"/>
      <c r="B93" s="13"/>
      <c r="C93" s="24"/>
      <c r="D93" s="15"/>
      <c r="E93" s="15"/>
      <c r="F93" s="14"/>
      <c r="G93" s="14"/>
      <c r="H93" s="14"/>
      <c r="I93" s="15"/>
      <c r="J93" s="15"/>
      <c r="K93" s="15"/>
      <c r="L93" s="15"/>
      <c r="M93" s="16"/>
      <c r="N93" s="15"/>
      <c r="O93" s="15"/>
      <c r="P93" s="15"/>
      <c r="Q93" s="15"/>
      <c r="R93" s="15"/>
      <c r="S93" s="18"/>
      <c r="T93" s="13"/>
      <c r="U93" s="19"/>
      <c r="V93" s="1"/>
      <c r="W93" s="13"/>
      <c r="X93" s="13"/>
      <c r="Y93" s="13"/>
      <c r="Z93" s="13"/>
      <c r="AA93" s="13"/>
      <c r="AB93" s="13"/>
      <c r="AC93" s="13"/>
      <c r="AD93" s="13"/>
      <c r="AE93" s="20"/>
      <c r="AF93" s="20"/>
      <c r="AG93" s="20"/>
    </row>
    <row r="94" spans="1:33" ht="15.75" customHeight="1" x14ac:dyDescent="0.2">
      <c r="A94" s="13"/>
      <c r="B94" s="13"/>
      <c r="C94" s="24"/>
      <c r="D94" s="15"/>
      <c r="E94" s="15"/>
      <c r="F94" s="14"/>
      <c r="G94" s="14"/>
      <c r="H94" s="14"/>
      <c r="I94" s="15"/>
      <c r="J94" s="15"/>
      <c r="K94" s="15"/>
      <c r="L94" s="15"/>
      <c r="M94" s="16"/>
      <c r="N94" s="15"/>
      <c r="O94" s="15"/>
      <c r="P94" s="15"/>
      <c r="Q94" s="15"/>
      <c r="R94" s="15"/>
      <c r="S94" s="18"/>
      <c r="T94" s="13"/>
      <c r="U94" s="19"/>
      <c r="V94" s="1"/>
      <c r="W94" s="13"/>
      <c r="X94" s="13"/>
      <c r="Y94" s="13"/>
      <c r="Z94" s="13"/>
      <c r="AA94" s="13"/>
      <c r="AB94" s="13"/>
      <c r="AC94" s="13"/>
      <c r="AD94" s="13"/>
      <c r="AE94" s="20"/>
      <c r="AF94" s="20"/>
      <c r="AG94" s="20"/>
    </row>
    <row r="95" spans="1:33" ht="15.75" customHeight="1" x14ac:dyDescent="0.2">
      <c r="A95" s="13"/>
      <c r="B95" s="13"/>
      <c r="C95" s="15"/>
      <c r="D95" s="15"/>
      <c r="E95" s="15"/>
      <c r="F95" s="14"/>
      <c r="G95" s="14"/>
      <c r="H95" s="15"/>
      <c r="I95" s="15"/>
      <c r="J95" s="15"/>
      <c r="K95" s="15"/>
      <c r="L95" s="15"/>
      <c r="M95" s="15"/>
      <c r="N95" s="15"/>
      <c r="O95" s="15"/>
      <c r="P95" s="15"/>
      <c r="Q95" s="22"/>
      <c r="R95" s="22"/>
      <c r="S95" s="18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20"/>
    </row>
    <row r="96" spans="1:33" ht="15.75" customHeight="1" x14ac:dyDescent="0.2">
      <c r="A96" s="13"/>
      <c r="B96" s="13"/>
      <c r="C96" s="15"/>
      <c r="D96" s="15"/>
      <c r="E96" s="15"/>
      <c r="F96" s="14"/>
      <c r="G96" s="14"/>
      <c r="H96" s="15"/>
      <c r="I96" s="15"/>
      <c r="J96" s="15"/>
      <c r="K96" s="15"/>
      <c r="L96" s="15"/>
      <c r="M96" s="15"/>
      <c r="N96" s="15"/>
      <c r="O96" s="15"/>
      <c r="P96" s="15"/>
      <c r="Q96" s="22"/>
      <c r="R96" s="22"/>
      <c r="S96" s="18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20"/>
    </row>
    <row r="97" spans="1:33" ht="15.75" customHeight="1" x14ac:dyDescent="0.2">
      <c r="A97" s="13"/>
      <c r="B97" s="13"/>
      <c r="C97" s="15"/>
      <c r="D97" s="15"/>
      <c r="E97" s="15"/>
      <c r="F97" s="14"/>
      <c r="G97" s="14"/>
      <c r="H97" s="15"/>
      <c r="I97" s="15"/>
      <c r="J97" s="15"/>
      <c r="K97" s="15"/>
      <c r="L97" s="15"/>
      <c r="M97" s="15"/>
      <c r="N97" s="15"/>
      <c r="O97" s="15"/>
      <c r="P97" s="15"/>
      <c r="Q97" s="22"/>
      <c r="R97" s="22"/>
      <c r="S97" s="18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20"/>
    </row>
    <row r="98" spans="1:33" ht="15.75" customHeight="1" x14ac:dyDescent="0.2">
      <c r="A98" s="13"/>
      <c r="B98" s="13"/>
      <c r="C98" s="15"/>
      <c r="D98" s="15"/>
      <c r="E98" s="15"/>
      <c r="F98" s="14"/>
      <c r="G98" s="14"/>
      <c r="H98" s="15"/>
      <c r="I98" s="15"/>
      <c r="J98" s="15"/>
      <c r="K98" s="15"/>
      <c r="L98" s="15"/>
      <c r="M98" s="15"/>
      <c r="N98" s="15"/>
      <c r="O98" s="15"/>
      <c r="P98" s="15"/>
      <c r="Q98" s="22"/>
      <c r="R98" s="22"/>
      <c r="S98" s="18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20"/>
    </row>
    <row r="99" spans="1:33" ht="15.75" customHeight="1" x14ac:dyDescent="0.2">
      <c r="A99" s="13"/>
      <c r="B99" s="13"/>
      <c r="C99" s="15"/>
      <c r="D99" s="15"/>
      <c r="E99" s="15"/>
      <c r="F99" s="14"/>
      <c r="G99" s="14"/>
      <c r="H99" s="15"/>
      <c r="I99" s="15"/>
      <c r="J99" s="15"/>
      <c r="K99" s="15"/>
      <c r="L99" s="15"/>
      <c r="M99" s="15"/>
      <c r="N99" s="15"/>
      <c r="O99" s="15"/>
      <c r="P99" s="15"/>
      <c r="Q99" s="22"/>
      <c r="R99" s="22"/>
      <c r="S99" s="18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20"/>
    </row>
    <row r="100" spans="1:33" ht="15.75" customHeight="1" x14ac:dyDescent="0.2">
      <c r="A100" s="13"/>
      <c r="B100" s="13"/>
      <c r="C100" s="15"/>
      <c r="D100" s="15"/>
      <c r="E100" s="15"/>
      <c r="F100" s="14"/>
      <c r="G100" s="14"/>
      <c r="H100" s="15"/>
      <c r="I100" s="15"/>
      <c r="J100" s="15"/>
      <c r="K100" s="15"/>
      <c r="L100" s="15"/>
      <c r="M100" s="15"/>
      <c r="N100" s="15"/>
      <c r="O100" s="15"/>
      <c r="P100" s="15"/>
      <c r="Q100" s="22"/>
      <c r="R100" s="22"/>
      <c r="S100" s="18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20"/>
    </row>
    <row r="101" spans="1:33" ht="15.75" customHeight="1" x14ac:dyDescent="0.2">
      <c r="A101" s="13"/>
      <c r="B101" s="13"/>
      <c r="C101" s="15"/>
      <c r="D101" s="15"/>
      <c r="E101" s="15"/>
      <c r="F101" s="14"/>
      <c r="G101" s="14"/>
      <c r="H101" s="15"/>
      <c r="I101" s="15"/>
      <c r="J101" s="15"/>
      <c r="K101" s="15"/>
      <c r="L101" s="15"/>
      <c r="M101" s="15"/>
      <c r="N101" s="15"/>
      <c r="O101" s="15"/>
      <c r="P101" s="15"/>
      <c r="Q101" s="22"/>
      <c r="R101" s="22"/>
      <c r="S101" s="18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20"/>
    </row>
    <row r="102" spans="1:33" ht="15.75" customHeight="1" x14ac:dyDescent="0.2">
      <c r="A102" s="13"/>
      <c r="B102" s="13"/>
      <c r="C102" s="15"/>
      <c r="D102" s="15"/>
      <c r="E102" s="15"/>
      <c r="F102" s="14"/>
      <c r="G102" s="14"/>
      <c r="H102" s="15"/>
      <c r="I102" s="15"/>
      <c r="J102" s="15"/>
      <c r="K102" s="15"/>
      <c r="L102" s="15"/>
      <c r="M102" s="15"/>
      <c r="N102" s="15"/>
      <c r="O102" s="15"/>
      <c r="P102" s="15"/>
      <c r="Q102" s="22"/>
      <c r="R102" s="22"/>
      <c r="S102" s="18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20"/>
    </row>
    <row r="103" spans="1:33" ht="15.75" customHeight="1" x14ac:dyDescent="0.2">
      <c r="A103" s="13"/>
      <c r="B103" s="13"/>
      <c r="C103" s="15"/>
      <c r="D103" s="15"/>
      <c r="E103" s="15"/>
      <c r="F103" s="14"/>
      <c r="G103" s="14"/>
      <c r="H103" s="15"/>
      <c r="I103" s="15"/>
      <c r="J103" s="15"/>
      <c r="K103" s="15"/>
      <c r="L103" s="15"/>
      <c r="M103" s="15"/>
      <c r="N103" s="15"/>
      <c r="O103" s="15"/>
      <c r="P103" s="15"/>
      <c r="Q103" s="22"/>
      <c r="R103" s="22"/>
      <c r="S103" s="18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20"/>
    </row>
    <row r="104" spans="1:33" ht="15.75" customHeight="1" x14ac:dyDescent="0.2">
      <c r="A104" s="13"/>
      <c r="B104" s="13"/>
      <c r="C104" s="15"/>
      <c r="D104" s="15"/>
      <c r="E104" s="15"/>
      <c r="F104" s="14"/>
      <c r="G104" s="14"/>
      <c r="H104" s="15"/>
      <c r="I104" s="15"/>
      <c r="J104" s="15"/>
      <c r="K104" s="15"/>
      <c r="L104" s="15"/>
      <c r="M104" s="15"/>
      <c r="N104" s="15"/>
      <c r="O104" s="15"/>
      <c r="P104" s="15"/>
      <c r="Q104" s="22"/>
      <c r="R104" s="22"/>
      <c r="S104" s="18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20"/>
    </row>
    <row r="105" spans="1:33" ht="15.75" customHeight="1" x14ac:dyDescent="0.2">
      <c r="A105" s="13"/>
      <c r="B105" s="13"/>
      <c r="C105" s="15"/>
      <c r="D105" s="15"/>
      <c r="E105" s="15"/>
      <c r="F105" s="14"/>
      <c r="G105" s="14"/>
      <c r="H105" s="15"/>
      <c r="I105" s="15"/>
      <c r="J105" s="15"/>
      <c r="K105" s="15"/>
      <c r="L105" s="15"/>
      <c r="M105" s="15"/>
      <c r="N105" s="15"/>
      <c r="O105" s="15"/>
      <c r="P105" s="15"/>
      <c r="Q105" s="22"/>
      <c r="R105" s="22"/>
      <c r="S105" s="18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20"/>
    </row>
    <row r="106" spans="1:33" ht="15.75" customHeight="1" x14ac:dyDescent="0.2">
      <c r="A106" s="13"/>
      <c r="B106" s="13"/>
      <c r="C106" s="15"/>
      <c r="D106" s="15"/>
      <c r="E106" s="15"/>
      <c r="F106" s="14"/>
      <c r="G106" s="14"/>
      <c r="H106" s="15"/>
      <c r="I106" s="15"/>
      <c r="J106" s="15"/>
      <c r="K106" s="15"/>
      <c r="L106" s="15"/>
      <c r="M106" s="15"/>
      <c r="N106" s="15"/>
      <c r="O106" s="15"/>
      <c r="P106" s="15"/>
      <c r="Q106" s="22"/>
      <c r="R106" s="22"/>
      <c r="S106" s="18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20"/>
    </row>
    <row r="107" spans="1:33" ht="15.75" customHeight="1" x14ac:dyDescent="0.2">
      <c r="A107" s="13"/>
      <c r="B107" s="13"/>
      <c r="C107" s="15"/>
      <c r="D107" s="15"/>
      <c r="E107" s="15"/>
      <c r="F107" s="14"/>
      <c r="G107" s="14"/>
      <c r="H107" s="15"/>
      <c r="I107" s="15"/>
      <c r="J107" s="15"/>
      <c r="K107" s="15"/>
      <c r="L107" s="15"/>
      <c r="M107" s="15"/>
      <c r="N107" s="15"/>
      <c r="O107" s="15"/>
      <c r="P107" s="15"/>
      <c r="Q107" s="22"/>
      <c r="R107" s="22"/>
      <c r="S107" s="18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20"/>
    </row>
    <row r="108" spans="1:33" ht="15.75" customHeight="1" x14ac:dyDescent="0.2">
      <c r="A108" s="13"/>
      <c r="B108" s="13"/>
      <c r="C108" s="15"/>
      <c r="D108" s="15"/>
      <c r="E108" s="15"/>
      <c r="F108" s="14"/>
      <c r="G108" s="14"/>
      <c r="H108" s="15"/>
      <c r="I108" s="15"/>
      <c r="J108" s="15"/>
      <c r="K108" s="15"/>
      <c r="L108" s="15"/>
      <c r="M108" s="15"/>
      <c r="N108" s="15"/>
      <c r="O108" s="15"/>
      <c r="P108" s="15"/>
      <c r="Q108" s="22"/>
      <c r="R108" s="22"/>
      <c r="S108" s="18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20"/>
    </row>
    <row r="109" spans="1:33" ht="15.75" customHeight="1" x14ac:dyDescent="0.2">
      <c r="A109" s="13"/>
      <c r="B109" s="13"/>
      <c r="C109" s="15"/>
      <c r="D109" s="15"/>
      <c r="E109" s="15"/>
      <c r="F109" s="14"/>
      <c r="G109" s="14"/>
      <c r="H109" s="15"/>
      <c r="I109" s="15"/>
      <c r="J109" s="15"/>
      <c r="K109" s="15"/>
      <c r="L109" s="15"/>
      <c r="M109" s="15"/>
      <c r="N109" s="15"/>
      <c r="O109" s="15"/>
      <c r="P109" s="15"/>
      <c r="Q109" s="22"/>
      <c r="R109" s="22"/>
      <c r="S109" s="18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20"/>
    </row>
    <row r="110" spans="1:33" ht="15.75" customHeight="1" x14ac:dyDescent="0.2">
      <c r="A110" s="13"/>
      <c r="B110" s="13"/>
      <c r="C110" s="15"/>
      <c r="D110" s="15"/>
      <c r="E110" s="15"/>
      <c r="F110" s="14"/>
      <c r="G110" s="14"/>
      <c r="H110" s="15"/>
      <c r="I110" s="15"/>
      <c r="J110" s="15"/>
      <c r="K110" s="15"/>
      <c r="L110" s="15"/>
      <c r="M110" s="15"/>
      <c r="N110" s="15"/>
      <c r="O110" s="15"/>
      <c r="P110" s="15"/>
      <c r="Q110" s="22"/>
      <c r="R110" s="22"/>
      <c r="S110" s="18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20"/>
    </row>
    <row r="111" spans="1:33" ht="15.75" customHeight="1" x14ac:dyDescent="0.2">
      <c r="A111" s="13"/>
      <c r="B111" s="13"/>
      <c r="C111" s="15"/>
      <c r="D111" s="15"/>
      <c r="E111" s="15"/>
      <c r="F111" s="14"/>
      <c r="G111" s="14"/>
      <c r="H111" s="15"/>
      <c r="I111" s="15"/>
      <c r="J111" s="15"/>
      <c r="K111" s="15"/>
      <c r="L111" s="15"/>
      <c r="M111" s="15"/>
      <c r="N111" s="15"/>
      <c r="O111" s="15"/>
      <c r="P111" s="15"/>
      <c r="Q111" s="22"/>
      <c r="R111" s="22"/>
      <c r="S111" s="18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20"/>
    </row>
    <row r="112" spans="1:33" ht="15.75" customHeight="1" x14ac:dyDescent="0.2">
      <c r="A112" s="13"/>
      <c r="B112" s="13"/>
      <c r="C112" s="15"/>
      <c r="D112" s="15"/>
      <c r="E112" s="15"/>
      <c r="F112" s="14"/>
      <c r="G112" s="14"/>
      <c r="H112" s="15"/>
      <c r="I112" s="15"/>
      <c r="J112" s="15"/>
      <c r="K112" s="15"/>
      <c r="L112" s="15"/>
      <c r="M112" s="15"/>
      <c r="N112" s="15"/>
      <c r="O112" s="15"/>
      <c r="P112" s="15"/>
      <c r="Q112" s="22"/>
      <c r="R112" s="22"/>
      <c r="S112" s="18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20"/>
    </row>
    <row r="113" spans="1:33" ht="15.75" customHeight="1" x14ac:dyDescent="0.2">
      <c r="A113" s="13"/>
      <c r="B113" s="13"/>
      <c r="C113" s="15"/>
      <c r="D113" s="15"/>
      <c r="E113" s="15"/>
      <c r="F113" s="14"/>
      <c r="G113" s="14"/>
      <c r="H113" s="15"/>
      <c r="I113" s="15"/>
      <c r="J113" s="15"/>
      <c r="K113" s="15"/>
      <c r="L113" s="15"/>
      <c r="M113" s="15"/>
      <c r="N113" s="15"/>
      <c r="O113" s="15"/>
      <c r="P113" s="15"/>
      <c r="Q113" s="22"/>
      <c r="R113" s="22"/>
      <c r="S113" s="18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20"/>
    </row>
    <row r="114" spans="1:33" ht="15.75" customHeight="1" x14ac:dyDescent="0.2">
      <c r="A114" s="13"/>
      <c r="B114" s="13"/>
      <c r="C114" s="22"/>
      <c r="D114" s="15"/>
      <c r="E114" s="15"/>
      <c r="F114" s="14"/>
      <c r="G114" s="14"/>
      <c r="H114" s="15"/>
      <c r="I114" s="15"/>
      <c r="J114" s="22"/>
      <c r="K114" s="22"/>
      <c r="L114" s="15"/>
      <c r="M114" s="15"/>
      <c r="N114" s="15"/>
      <c r="O114" s="15"/>
      <c r="P114" s="22"/>
      <c r="Q114" s="22"/>
      <c r="R114" s="22"/>
      <c r="S114" s="18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20"/>
    </row>
    <row r="115" spans="1:33" ht="15.75" customHeight="1" x14ac:dyDescent="0.2">
      <c r="A115" s="13"/>
      <c r="B115" s="13"/>
      <c r="C115" s="22"/>
      <c r="D115" s="15"/>
      <c r="E115" s="15"/>
      <c r="F115" s="14"/>
      <c r="G115" s="14"/>
      <c r="H115" s="15"/>
      <c r="I115" s="15"/>
      <c r="J115" s="22"/>
      <c r="K115" s="22"/>
      <c r="L115" s="15"/>
      <c r="M115" s="15"/>
      <c r="N115" s="15"/>
      <c r="O115" s="15"/>
      <c r="P115" s="22"/>
      <c r="Q115" s="22"/>
      <c r="R115" s="22"/>
      <c r="S115" s="18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20"/>
    </row>
    <row r="116" spans="1:33" ht="15.75" customHeight="1" x14ac:dyDescent="0.2">
      <c r="A116" s="13"/>
      <c r="B116" s="13"/>
      <c r="C116" s="22"/>
      <c r="D116" s="15"/>
      <c r="E116" s="15"/>
      <c r="F116" s="14"/>
      <c r="G116" s="14"/>
      <c r="H116" s="15"/>
      <c r="I116" s="15"/>
      <c r="J116" s="22"/>
      <c r="K116" s="22"/>
      <c r="L116" s="15"/>
      <c r="M116" s="15"/>
      <c r="N116" s="15"/>
      <c r="O116" s="15"/>
      <c r="P116" s="22"/>
      <c r="Q116" s="22"/>
      <c r="R116" s="22"/>
      <c r="S116" s="18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20"/>
    </row>
    <row r="117" spans="1:33" ht="15.75" customHeight="1" x14ac:dyDescent="0.2">
      <c r="A117" s="13"/>
      <c r="B117" s="13"/>
      <c r="C117" s="22"/>
      <c r="D117" s="15"/>
      <c r="E117" s="15"/>
      <c r="F117" s="14"/>
      <c r="G117" s="14"/>
      <c r="H117" s="15"/>
      <c r="I117" s="15"/>
      <c r="J117" s="22"/>
      <c r="K117" s="22"/>
      <c r="L117" s="15"/>
      <c r="M117" s="15"/>
      <c r="N117" s="15"/>
      <c r="O117" s="15"/>
      <c r="P117" s="22"/>
      <c r="Q117" s="22"/>
      <c r="R117" s="22"/>
      <c r="S117" s="18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20"/>
    </row>
    <row r="118" spans="1:33" ht="15.75" customHeight="1" x14ac:dyDescent="0.2">
      <c r="A118" s="13"/>
      <c r="B118" s="13"/>
      <c r="C118" s="22"/>
      <c r="D118" s="15"/>
      <c r="E118" s="15"/>
      <c r="F118" s="14"/>
      <c r="G118" s="14"/>
      <c r="H118" s="15"/>
      <c r="I118" s="15"/>
      <c r="J118" s="22"/>
      <c r="K118" s="22"/>
      <c r="L118" s="15"/>
      <c r="M118" s="15"/>
      <c r="N118" s="15"/>
      <c r="O118" s="15"/>
      <c r="P118" s="22"/>
      <c r="Q118" s="22"/>
      <c r="R118" s="22"/>
      <c r="S118" s="18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20"/>
    </row>
    <row r="119" spans="1:33" ht="15.75" customHeight="1" x14ac:dyDescent="0.2">
      <c r="A119" s="13"/>
      <c r="B119" s="13"/>
      <c r="C119" s="22"/>
      <c r="D119" s="15"/>
      <c r="E119" s="15"/>
      <c r="F119" s="14"/>
      <c r="G119" s="14"/>
      <c r="H119" s="15"/>
      <c r="I119" s="15"/>
      <c r="J119" s="22"/>
      <c r="K119" s="22"/>
      <c r="L119" s="15"/>
      <c r="M119" s="15"/>
      <c r="N119" s="15"/>
      <c r="O119" s="15"/>
      <c r="P119" s="22"/>
      <c r="Q119" s="22"/>
      <c r="R119" s="22"/>
      <c r="S119" s="18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20"/>
    </row>
    <row r="120" spans="1:33" ht="15.75" customHeight="1" x14ac:dyDescent="0.2">
      <c r="A120" s="13"/>
      <c r="B120" s="13"/>
      <c r="C120" s="22"/>
      <c r="D120" s="15"/>
      <c r="E120" s="15"/>
      <c r="F120" s="14"/>
      <c r="G120" s="14"/>
      <c r="H120" s="15"/>
      <c r="I120" s="15"/>
      <c r="J120" s="22"/>
      <c r="K120" s="22"/>
      <c r="L120" s="15"/>
      <c r="M120" s="15"/>
      <c r="N120" s="15"/>
      <c r="O120" s="15"/>
      <c r="P120" s="22"/>
      <c r="Q120" s="22"/>
      <c r="R120" s="22"/>
      <c r="S120" s="18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20"/>
    </row>
    <row r="121" spans="1:33" ht="15.75" customHeight="1" x14ac:dyDescent="0.2">
      <c r="A121" s="13"/>
      <c r="B121" s="13"/>
      <c r="C121" s="22"/>
      <c r="D121" s="15"/>
      <c r="E121" s="15"/>
      <c r="F121" s="14"/>
      <c r="G121" s="14"/>
      <c r="H121" s="15"/>
      <c r="I121" s="15"/>
      <c r="J121" s="22"/>
      <c r="K121" s="22"/>
      <c r="L121" s="15"/>
      <c r="M121" s="15"/>
      <c r="N121" s="15"/>
      <c r="O121" s="15"/>
      <c r="P121" s="22"/>
      <c r="Q121" s="22"/>
      <c r="R121" s="22"/>
      <c r="S121" s="18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20"/>
    </row>
    <row r="122" spans="1:33" ht="15.75" customHeight="1" x14ac:dyDescent="0.2">
      <c r="A122" s="13"/>
      <c r="B122" s="13"/>
      <c r="C122" s="22"/>
      <c r="D122" s="15"/>
      <c r="E122" s="15"/>
      <c r="F122" s="14"/>
      <c r="G122" s="14"/>
      <c r="H122" s="15"/>
      <c r="I122" s="15"/>
      <c r="J122" s="22"/>
      <c r="K122" s="22"/>
      <c r="L122" s="15"/>
      <c r="M122" s="15"/>
      <c r="N122" s="15"/>
      <c r="O122" s="15"/>
      <c r="P122" s="22"/>
      <c r="Q122" s="22"/>
      <c r="R122" s="22"/>
      <c r="S122" s="18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20"/>
    </row>
    <row r="123" spans="1:33" ht="15.75" customHeight="1" x14ac:dyDescent="0.2">
      <c r="A123" s="13"/>
      <c r="B123" s="13"/>
      <c r="C123" s="22"/>
      <c r="D123" s="15"/>
      <c r="E123" s="15"/>
      <c r="F123" s="14"/>
      <c r="G123" s="14"/>
      <c r="H123" s="15"/>
      <c r="I123" s="15"/>
      <c r="J123" s="22"/>
      <c r="K123" s="22"/>
      <c r="L123" s="15"/>
      <c r="M123" s="15"/>
      <c r="N123" s="15"/>
      <c r="O123" s="15"/>
      <c r="P123" s="22"/>
      <c r="Q123" s="22"/>
      <c r="R123" s="22"/>
      <c r="S123" s="18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20"/>
    </row>
    <row r="124" spans="1:33" ht="15.75" customHeight="1" x14ac:dyDescent="0.2">
      <c r="A124" s="13"/>
      <c r="B124" s="13"/>
      <c r="C124" s="22"/>
      <c r="D124" s="15"/>
      <c r="E124" s="15"/>
      <c r="F124" s="14"/>
      <c r="G124" s="14"/>
      <c r="H124" s="15"/>
      <c r="I124" s="15"/>
      <c r="J124" s="22"/>
      <c r="K124" s="22"/>
      <c r="L124" s="15"/>
      <c r="M124" s="15"/>
      <c r="N124" s="15"/>
      <c r="O124" s="15"/>
      <c r="P124" s="22"/>
      <c r="Q124" s="22"/>
      <c r="R124" s="22"/>
      <c r="S124" s="18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20"/>
    </row>
    <row r="125" spans="1:33" ht="15.75" customHeight="1" x14ac:dyDescent="0.2">
      <c r="A125" s="13"/>
      <c r="B125" s="13"/>
      <c r="C125" s="22"/>
      <c r="D125" s="15"/>
      <c r="E125" s="15"/>
      <c r="F125" s="14"/>
      <c r="G125" s="14"/>
      <c r="H125" s="15"/>
      <c r="I125" s="15"/>
      <c r="J125" s="22"/>
      <c r="K125" s="22"/>
      <c r="L125" s="15"/>
      <c r="M125" s="15"/>
      <c r="N125" s="15"/>
      <c r="O125" s="15"/>
      <c r="P125" s="22"/>
      <c r="Q125" s="22"/>
      <c r="R125" s="22"/>
      <c r="S125" s="18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20"/>
    </row>
    <row r="126" spans="1:33" ht="15.75" customHeight="1" x14ac:dyDescent="0.2">
      <c r="A126" s="13"/>
      <c r="B126" s="13"/>
      <c r="C126" s="22"/>
      <c r="D126" s="15"/>
      <c r="E126" s="15"/>
      <c r="F126" s="14"/>
      <c r="G126" s="14"/>
      <c r="H126" s="15"/>
      <c r="I126" s="15"/>
      <c r="J126" s="22"/>
      <c r="K126" s="22"/>
      <c r="L126" s="15"/>
      <c r="M126" s="15"/>
      <c r="N126" s="15"/>
      <c r="O126" s="15"/>
      <c r="P126" s="22"/>
      <c r="Q126" s="22"/>
      <c r="R126" s="22"/>
      <c r="S126" s="18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20"/>
    </row>
    <row r="127" spans="1:33" ht="15.75" customHeight="1" x14ac:dyDescent="0.2">
      <c r="A127" s="13"/>
      <c r="B127" s="13"/>
      <c r="C127" s="22"/>
      <c r="D127" s="15"/>
      <c r="E127" s="15"/>
      <c r="F127" s="14"/>
      <c r="G127" s="14"/>
      <c r="H127" s="15"/>
      <c r="I127" s="15"/>
      <c r="J127" s="22"/>
      <c r="K127" s="22"/>
      <c r="L127" s="15"/>
      <c r="M127" s="15"/>
      <c r="N127" s="15"/>
      <c r="O127" s="15"/>
      <c r="P127" s="22"/>
      <c r="Q127" s="22"/>
      <c r="R127" s="22"/>
      <c r="S127" s="18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20"/>
    </row>
    <row r="128" spans="1:33" ht="15.75" customHeight="1" x14ac:dyDescent="0.2">
      <c r="A128" s="13"/>
      <c r="B128" s="13"/>
      <c r="C128" s="22"/>
      <c r="D128" s="15"/>
      <c r="E128" s="15"/>
      <c r="F128" s="14"/>
      <c r="G128" s="14"/>
      <c r="H128" s="15"/>
      <c r="I128" s="15"/>
      <c r="J128" s="22"/>
      <c r="K128" s="22"/>
      <c r="L128" s="15"/>
      <c r="M128" s="15"/>
      <c r="N128" s="15"/>
      <c r="O128" s="15"/>
      <c r="P128" s="22"/>
      <c r="Q128" s="22"/>
      <c r="R128" s="22"/>
      <c r="S128" s="18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20"/>
    </row>
    <row r="129" spans="1:33" ht="15.75" customHeight="1" x14ac:dyDescent="0.2">
      <c r="A129" s="13"/>
      <c r="B129" s="13"/>
      <c r="C129" s="22"/>
      <c r="D129" s="15"/>
      <c r="E129" s="15"/>
      <c r="F129" s="14"/>
      <c r="G129" s="14"/>
      <c r="H129" s="15"/>
      <c r="I129" s="15"/>
      <c r="J129" s="22"/>
      <c r="K129" s="22"/>
      <c r="L129" s="15"/>
      <c r="M129" s="15"/>
      <c r="N129" s="15"/>
      <c r="O129" s="15"/>
      <c r="P129" s="22"/>
      <c r="Q129" s="22"/>
      <c r="R129" s="22"/>
      <c r="S129" s="18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20"/>
    </row>
    <row r="130" spans="1:33" ht="15.75" customHeight="1" x14ac:dyDescent="0.2">
      <c r="A130" s="13"/>
      <c r="B130" s="13"/>
      <c r="C130" s="22"/>
      <c r="D130" s="15"/>
      <c r="E130" s="15"/>
      <c r="F130" s="14"/>
      <c r="G130" s="14"/>
      <c r="H130" s="15"/>
      <c r="I130" s="15"/>
      <c r="J130" s="22"/>
      <c r="K130" s="22"/>
      <c r="L130" s="15"/>
      <c r="M130" s="15"/>
      <c r="N130" s="15"/>
      <c r="O130" s="15"/>
      <c r="P130" s="22"/>
      <c r="Q130" s="22"/>
      <c r="R130" s="22"/>
      <c r="S130" s="18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20"/>
    </row>
    <row r="131" spans="1:33" ht="15.75" customHeight="1" x14ac:dyDescent="0.2">
      <c r="A131" s="13"/>
      <c r="B131" s="13"/>
      <c r="C131" s="22"/>
      <c r="D131" s="15"/>
      <c r="E131" s="15"/>
      <c r="F131" s="14"/>
      <c r="G131" s="14"/>
      <c r="H131" s="15"/>
      <c r="I131" s="15"/>
      <c r="J131" s="22"/>
      <c r="K131" s="22"/>
      <c r="L131" s="15"/>
      <c r="M131" s="15"/>
      <c r="N131" s="15"/>
      <c r="O131" s="15"/>
      <c r="P131" s="22"/>
      <c r="Q131" s="22"/>
      <c r="R131" s="22"/>
      <c r="S131" s="18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20"/>
    </row>
    <row r="132" spans="1:33" ht="15.75" customHeight="1" x14ac:dyDescent="0.2">
      <c r="A132" s="13"/>
      <c r="B132" s="13"/>
      <c r="C132" s="22"/>
      <c r="D132" s="15"/>
      <c r="E132" s="15"/>
      <c r="F132" s="14"/>
      <c r="G132" s="14"/>
      <c r="H132" s="15"/>
      <c r="I132" s="15"/>
      <c r="J132" s="22"/>
      <c r="K132" s="22"/>
      <c r="L132" s="15"/>
      <c r="M132" s="15"/>
      <c r="N132" s="15"/>
      <c r="O132" s="15"/>
      <c r="P132" s="22"/>
      <c r="Q132" s="22"/>
      <c r="R132" s="22"/>
      <c r="S132" s="18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20"/>
    </row>
    <row r="133" spans="1:33" ht="15.75" customHeight="1" x14ac:dyDescent="0.2">
      <c r="A133" s="13"/>
      <c r="B133" s="13"/>
      <c r="C133" s="22"/>
      <c r="D133" s="15"/>
      <c r="E133" s="15"/>
      <c r="F133" s="14"/>
      <c r="G133" s="14"/>
      <c r="H133" s="15"/>
      <c r="I133" s="15"/>
      <c r="J133" s="22"/>
      <c r="K133" s="22"/>
      <c r="L133" s="15"/>
      <c r="M133" s="15"/>
      <c r="N133" s="15"/>
      <c r="O133" s="15"/>
      <c r="P133" s="22"/>
      <c r="Q133" s="22"/>
      <c r="R133" s="22"/>
      <c r="S133" s="18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20"/>
    </row>
    <row r="134" spans="1:33" ht="15.75" customHeight="1" x14ac:dyDescent="0.2">
      <c r="A134" s="13"/>
      <c r="B134" s="13"/>
      <c r="C134" s="22"/>
      <c r="D134" s="15"/>
      <c r="E134" s="15"/>
      <c r="F134" s="14"/>
      <c r="G134" s="14"/>
      <c r="H134" s="15"/>
      <c r="I134" s="15"/>
      <c r="J134" s="22"/>
      <c r="K134" s="22"/>
      <c r="L134" s="15"/>
      <c r="M134" s="15"/>
      <c r="N134" s="15"/>
      <c r="O134" s="15"/>
      <c r="P134" s="22"/>
      <c r="Q134" s="22"/>
      <c r="R134" s="22"/>
      <c r="S134" s="18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20"/>
    </row>
    <row r="135" spans="1:33" ht="15.75" customHeight="1" x14ac:dyDescent="0.2">
      <c r="A135" s="13"/>
      <c r="B135" s="13"/>
      <c r="C135" s="22"/>
      <c r="D135" s="15"/>
      <c r="E135" s="15"/>
      <c r="F135" s="14"/>
      <c r="G135" s="14"/>
      <c r="H135" s="15"/>
      <c r="I135" s="15"/>
      <c r="J135" s="22"/>
      <c r="K135" s="22"/>
      <c r="L135" s="15"/>
      <c r="M135" s="15"/>
      <c r="N135" s="15"/>
      <c r="O135" s="15"/>
      <c r="P135" s="22"/>
      <c r="Q135" s="22"/>
      <c r="R135" s="22"/>
      <c r="S135" s="18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20"/>
    </row>
    <row r="136" spans="1:33" ht="15.75" customHeight="1" x14ac:dyDescent="0.2">
      <c r="A136" s="13"/>
      <c r="B136" s="13"/>
      <c r="C136" s="22"/>
      <c r="D136" s="15"/>
      <c r="E136" s="15"/>
      <c r="F136" s="14"/>
      <c r="G136" s="14"/>
      <c r="H136" s="15"/>
      <c r="I136" s="15"/>
      <c r="J136" s="22"/>
      <c r="K136" s="22"/>
      <c r="L136" s="15"/>
      <c r="M136" s="15"/>
      <c r="N136" s="15"/>
      <c r="O136" s="15"/>
      <c r="P136" s="22"/>
      <c r="Q136" s="22"/>
      <c r="R136" s="22"/>
      <c r="S136" s="18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20"/>
    </row>
    <row r="137" spans="1:33" ht="15.75" customHeight="1" x14ac:dyDescent="0.2">
      <c r="A137" s="13"/>
      <c r="B137" s="13"/>
      <c r="C137" s="22"/>
      <c r="D137" s="15"/>
      <c r="E137" s="15"/>
      <c r="F137" s="14"/>
      <c r="G137" s="14"/>
      <c r="H137" s="15"/>
      <c r="I137" s="15"/>
      <c r="J137" s="22"/>
      <c r="K137" s="22"/>
      <c r="L137" s="15"/>
      <c r="M137" s="15"/>
      <c r="N137" s="15"/>
      <c r="O137" s="15"/>
      <c r="P137" s="22"/>
      <c r="Q137" s="22"/>
      <c r="R137" s="22"/>
      <c r="S137" s="18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20"/>
    </row>
    <row r="138" spans="1:33" ht="15.75" customHeight="1" x14ac:dyDescent="0.2">
      <c r="A138" s="13"/>
      <c r="B138" s="13"/>
      <c r="C138" s="22"/>
      <c r="D138" s="15"/>
      <c r="E138" s="15"/>
      <c r="F138" s="14"/>
      <c r="G138" s="14"/>
      <c r="H138" s="15"/>
      <c r="I138" s="15"/>
      <c r="J138" s="22"/>
      <c r="K138" s="22"/>
      <c r="L138" s="15"/>
      <c r="M138" s="15"/>
      <c r="N138" s="15"/>
      <c r="O138" s="15"/>
      <c r="P138" s="22"/>
      <c r="Q138" s="22"/>
      <c r="R138" s="22"/>
      <c r="S138" s="18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20"/>
    </row>
    <row r="139" spans="1:33" ht="15.75" customHeight="1" x14ac:dyDescent="0.2">
      <c r="A139" s="13"/>
      <c r="B139" s="13"/>
      <c r="C139" s="22"/>
      <c r="D139" s="15"/>
      <c r="E139" s="15"/>
      <c r="F139" s="14"/>
      <c r="G139" s="14"/>
      <c r="H139" s="15"/>
      <c r="I139" s="15"/>
      <c r="J139" s="22"/>
      <c r="K139" s="22"/>
      <c r="L139" s="15"/>
      <c r="M139" s="15"/>
      <c r="N139" s="15"/>
      <c r="O139" s="15"/>
      <c r="P139" s="22"/>
      <c r="Q139" s="22"/>
      <c r="R139" s="22"/>
      <c r="S139" s="18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20"/>
    </row>
    <row r="140" spans="1:33" ht="15.75" customHeight="1" x14ac:dyDescent="0.2">
      <c r="A140" s="13"/>
      <c r="B140" s="13"/>
      <c r="C140" s="22"/>
      <c r="D140" s="15"/>
      <c r="E140" s="15"/>
      <c r="F140" s="14"/>
      <c r="G140" s="14"/>
      <c r="H140" s="15"/>
      <c r="I140" s="15"/>
      <c r="J140" s="22"/>
      <c r="K140" s="22"/>
      <c r="L140" s="15"/>
      <c r="M140" s="15"/>
      <c r="N140" s="15"/>
      <c r="O140" s="15"/>
      <c r="P140" s="22"/>
      <c r="Q140" s="22"/>
      <c r="R140" s="22"/>
      <c r="S140" s="18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20"/>
    </row>
    <row r="141" spans="1:33" ht="15.75" customHeight="1" x14ac:dyDescent="0.2">
      <c r="A141" s="13"/>
      <c r="B141" s="13"/>
      <c r="C141" s="22"/>
      <c r="D141" s="15"/>
      <c r="E141" s="15"/>
      <c r="F141" s="14"/>
      <c r="G141" s="14"/>
      <c r="H141" s="15"/>
      <c r="I141" s="15"/>
      <c r="J141" s="22"/>
      <c r="K141" s="22"/>
      <c r="L141" s="15"/>
      <c r="M141" s="15"/>
      <c r="N141" s="15"/>
      <c r="O141" s="15"/>
      <c r="P141" s="22"/>
      <c r="Q141" s="22"/>
      <c r="R141" s="22"/>
      <c r="S141" s="18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20"/>
    </row>
    <row r="142" spans="1:33" ht="15.75" customHeight="1" x14ac:dyDescent="0.2">
      <c r="A142" s="13"/>
      <c r="B142" s="13"/>
      <c r="C142" s="22"/>
      <c r="D142" s="15"/>
      <c r="E142" s="15"/>
      <c r="F142" s="14"/>
      <c r="G142" s="14"/>
      <c r="H142" s="15"/>
      <c r="I142" s="15"/>
      <c r="J142" s="22"/>
      <c r="K142" s="22"/>
      <c r="L142" s="15"/>
      <c r="M142" s="15"/>
      <c r="N142" s="15"/>
      <c r="O142" s="15"/>
      <c r="P142" s="22"/>
      <c r="Q142" s="22"/>
      <c r="R142" s="22"/>
      <c r="S142" s="18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20"/>
    </row>
    <row r="143" spans="1:33" ht="15.75" customHeight="1" x14ac:dyDescent="0.2">
      <c r="A143" s="13"/>
      <c r="B143" s="13"/>
      <c r="C143" s="22"/>
      <c r="D143" s="15"/>
      <c r="E143" s="15"/>
      <c r="F143" s="14"/>
      <c r="G143" s="14"/>
      <c r="H143" s="15"/>
      <c r="I143" s="15"/>
      <c r="J143" s="22"/>
      <c r="K143" s="22"/>
      <c r="L143" s="15"/>
      <c r="M143" s="15"/>
      <c r="N143" s="15"/>
      <c r="O143" s="15"/>
      <c r="P143" s="22"/>
      <c r="Q143" s="22"/>
      <c r="R143" s="22"/>
      <c r="S143" s="18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20"/>
    </row>
    <row r="144" spans="1:33" ht="15.75" customHeight="1" x14ac:dyDescent="0.2">
      <c r="A144" s="13"/>
      <c r="B144" s="13"/>
      <c r="C144" s="22"/>
      <c r="D144" s="15"/>
      <c r="E144" s="15"/>
      <c r="F144" s="14"/>
      <c r="G144" s="14"/>
      <c r="H144" s="15"/>
      <c r="I144" s="15"/>
      <c r="J144" s="22"/>
      <c r="K144" s="22"/>
      <c r="L144" s="15"/>
      <c r="M144" s="15"/>
      <c r="N144" s="15"/>
      <c r="O144" s="15"/>
      <c r="P144" s="22"/>
      <c r="Q144" s="22"/>
      <c r="R144" s="22"/>
      <c r="S144" s="18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20"/>
    </row>
    <row r="145" spans="1:33" ht="15.75" customHeight="1" x14ac:dyDescent="0.2">
      <c r="A145" s="13"/>
      <c r="B145" s="13"/>
      <c r="C145" s="22"/>
      <c r="D145" s="15"/>
      <c r="E145" s="15"/>
      <c r="F145" s="14"/>
      <c r="G145" s="14"/>
      <c r="H145" s="15"/>
      <c r="I145" s="15"/>
      <c r="J145" s="22"/>
      <c r="K145" s="22"/>
      <c r="L145" s="15"/>
      <c r="M145" s="15"/>
      <c r="N145" s="15"/>
      <c r="O145" s="15"/>
      <c r="P145" s="22"/>
      <c r="Q145" s="22"/>
      <c r="R145" s="22"/>
      <c r="S145" s="18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20"/>
    </row>
    <row r="146" spans="1:33" ht="15.75" customHeight="1" x14ac:dyDescent="0.2">
      <c r="A146" s="13"/>
      <c r="B146" s="13"/>
      <c r="C146" s="22"/>
      <c r="D146" s="15"/>
      <c r="E146" s="15"/>
      <c r="F146" s="14"/>
      <c r="G146" s="14"/>
      <c r="H146" s="15"/>
      <c r="I146" s="15"/>
      <c r="J146" s="22"/>
      <c r="K146" s="22"/>
      <c r="L146" s="15"/>
      <c r="M146" s="15"/>
      <c r="N146" s="15"/>
      <c r="O146" s="15"/>
      <c r="P146" s="22"/>
      <c r="Q146" s="22"/>
      <c r="R146" s="22"/>
      <c r="S146" s="18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20"/>
    </row>
    <row r="147" spans="1:33" ht="15.75" customHeight="1" x14ac:dyDescent="0.2">
      <c r="A147" s="13"/>
      <c r="B147" s="13"/>
      <c r="C147" s="22"/>
      <c r="D147" s="15"/>
      <c r="E147" s="15"/>
      <c r="F147" s="14"/>
      <c r="G147" s="14"/>
      <c r="H147" s="15"/>
      <c r="I147" s="15"/>
      <c r="J147" s="22"/>
      <c r="K147" s="22"/>
      <c r="L147" s="15"/>
      <c r="M147" s="15"/>
      <c r="N147" s="15"/>
      <c r="O147" s="15"/>
      <c r="P147" s="22"/>
      <c r="Q147" s="22"/>
      <c r="R147" s="22"/>
      <c r="S147" s="18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20"/>
    </row>
    <row r="148" spans="1:33" ht="15.75" customHeight="1" x14ac:dyDescent="0.2">
      <c r="A148" s="13"/>
      <c r="B148" s="13"/>
      <c r="C148" s="22"/>
      <c r="D148" s="15"/>
      <c r="E148" s="15"/>
      <c r="F148" s="14"/>
      <c r="G148" s="14"/>
      <c r="H148" s="15"/>
      <c r="I148" s="15"/>
      <c r="J148" s="22"/>
      <c r="K148" s="22"/>
      <c r="L148" s="15"/>
      <c r="M148" s="15"/>
      <c r="N148" s="15"/>
      <c r="O148" s="15"/>
      <c r="P148" s="22"/>
      <c r="Q148" s="22"/>
      <c r="R148" s="22"/>
      <c r="S148" s="18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20"/>
    </row>
    <row r="149" spans="1:33" ht="15.75" customHeight="1" x14ac:dyDescent="0.2">
      <c r="A149" s="13"/>
      <c r="B149" s="13"/>
      <c r="C149" s="22"/>
      <c r="D149" s="15"/>
      <c r="E149" s="15"/>
      <c r="F149" s="14"/>
      <c r="G149" s="14"/>
      <c r="H149" s="15"/>
      <c r="I149" s="15"/>
      <c r="J149" s="22"/>
      <c r="K149" s="22"/>
      <c r="L149" s="15"/>
      <c r="M149" s="15"/>
      <c r="N149" s="15"/>
      <c r="O149" s="15"/>
      <c r="P149" s="22"/>
      <c r="Q149" s="22"/>
      <c r="R149" s="22"/>
      <c r="S149" s="18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20"/>
    </row>
    <row r="150" spans="1:33" ht="15.75" customHeight="1" x14ac:dyDescent="0.2">
      <c r="A150" s="13"/>
      <c r="B150" s="13"/>
      <c r="C150" s="22"/>
      <c r="D150" s="15"/>
      <c r="E150" s="15"/>
      <c r="F150" s="14"/>
      <c r="G150" s="14"/>
      <c r="H150" s="15"/>
      <c r="I150" s="15"/>
      <c r="J150" s="22"/>
      <c r="K150" s="22"/>
      <c r="L150" s="15"/>
      <c r="M150" s="15"/>
      <c r="N150" s="15"/>
      <c r="O150" s="15"/>
      <c r="P150" s="22"/>
      <c r="Q150" s="22"/>
      <c r="R150" s="22"/>
      <c r="S150" s="18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20"/>
    </row>
    <row r="151" spans="1:33" ht="15.75" customHeight="1" x14ac:dyDescent="0.2">
      <c r="A151" s="13"/>
      <c r="B151" s="13"/>
      <c r="C151" s="22"/>
      <c r="D151" s="15"/>
      <c r="E151" s="15"/>
      <c r="F151" s="14"/>
      <c r="G151" s="14"/>
      <c r="H151" s="15"/>
      <c r="I151" s="15"/>
      <c r="J151" s="22"/>
      <c r="K151" s="22"/>
      <c r="L151" s="15"/>
      <c r="M151" s="15"/>
      <c r="N151" s="15"/>
      <c r="O151" s="15"/>
      <c r="P151" s="22"/>
      <c r="Q151" s="22"/>
      <c r="R151" s="22"/>
      <c r="S151" s="18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20"/>
    </row>
    <row r="152" spans="1:33" ht="15.75" customHeight="1" x14ac:dyDescent="0.2">
      <c r="A152" s="13"/>
      <c r="B152" s="13"/>
      <c r="C152" s="22"/>
      <c r="D152" s="15"/>
      <c r="E152" s="15"/>
      <c r="F152" s="14"/>
      <c r="G152" s="14"/>
      <c r="H152" s="15"/>
      <c r="I152" s="15"/>
      <c r="J152" s="22"/>
      <c r="K152" s="22"/>
      <c r="L152" s="15"/>
      <c r="M152" s="15"/>
      <c r="N152" s="15"/>
      <c r="O152" s="15"/>
      <c r="P152" s="22"/>
      <c r="Q152" s="22"/>
      <c r="R152" s="22"/>
      <c r="S152" s="18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20"/>
    </row>
    <row r="153" spans="1:33" ht="15.75" customHeight="1" x14ac:dyDescent="0.2">
      <c r="A153" s="13"/>
      <c r="B153" s="13"/>
      <c r="C153" s="22"/>
      <c r="D153" s="15"/>
      <c r="E153" s="15"/>
      <c r="F153" s="14"/>
      <c r="G153" s="14"/>
      <c r="H153" s="15"/>
      <c r="I153" s="15"/>
      <c r="J153" s="22"/>
      <c r="K153" s="22"/>
      <c r="L153" s="15"/>
      <c r="M153" s="15"/>
      <c r="N153" s="15"/>
      <c r="O153" s="15"/>
      <c r="P153" s="22"/>
      <c r="Q153" s="22"/>
      <c r="R153" s="22"/>
      <c r="S153" s="18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20"/>
    </row>
    <row r="154" spans="1:33" ht="15.75" customHeight="1" x14ac:dyDescent="0.2">
      <c r="A154" s="13"/>
      <c r="B154" s="13"/>
      <c r="C154" s="22"/>
      <c r="D154" s="15"/>
      <c r="E154" s="15"/>
      <c r="F154" s="14"/>
      <c r="G154" s="14"/>
      <c r="H154" s="15"/>
      <c r="I154" s="15"/>
      <c r="J154" s="22"/>
      <c r="K154" s="22"/>
      <c r="L154" s="15"/>
      <c r="M154" s="15"/>
      <c r="N154" s="15"/>
      <c r="O154" s="15"/>
      <c r="P154" s="22"/>
      <c r="Q154" s="22"/>
      <c r="R154" s="22"/>
      <c r="S154" s="18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20"/>
    </row>
    <row r="155" spans="1:33" ht="15.75" customHeight="1" x14ac:dyDescent="0.2">
      <c r="A155" s="13"/>
      <c r="B155" s="13"/>
      <c r="C155" s="22"/>
      <c r="D155" s="15"/>
      <c r="E155" s="15"/>
      <c r="F155" s="14"/>
      <c r="G155" s="14"/>
      <c r="H155" s="15"/>
      <c r="I155" s="15"/>
      <c r="J155" s="22"/>
      <c r="K155" s="22"/>
      <c r="L155" s="15"/>
      <c r="M155" s="15"/>
      <c r="N155" s="15"/>
      <c r="O155" s="15"/>
      <c r="P155" s="22"/>
      <c r="Q155" s="22"/>
      <c r="R155" s="22"/>
      <c r="S155" s="18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20"/>
    </row>
    <row r="156" spans="1:33" ht="15.75" customHeight="1" x14ac:dyDescent="0.2">
      <c r="A156" s="13"/>
      <c r="B156" s="13"/>
      <c r="C156" s="22"/>
      <c r="D156" s="15"/>
      <c r="E156" s="15"/>
      <c r="F156" s="14"/>
      <c r="G156" s="14"/>
      <c r="H156" s="15"/>
      <c r="I156" s="15"/>
      <c r="J156" s="22"/>
      <c r="K156" s="22"/>
      <c r="L156" s="15"/>
      <c r="M156" s="15"/>
      <c r="N156" s="15"/>
      <c r="O156" s="15"/>
      <c r="P156" s="22"/>
      <c r="Q156" s="22"/>
      <c r="R156" s="22"/>
      <c r="S156" s="18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20"/>
    </row>
    <row r="157" spans="1:33" ht="15.75" customHeight="1" x14ac:dyDescent="0.2">
      <c r="A157" s="13"/>
      <c r="B157" s="13"/>
      <c r="C157" s="22"/>
      <c r="D157" s="15"/>
      <c r="E157" s="15"/>
      <c r="F157" s="14"/>
      <c r="G157" s="14"/>
      <c r="H157" s="15"/>
      <c r="I157" s="15"/>
      <c r="J157" s="22"/>
      <c r="K157" s="22"/>
      <c r="L157" s="15"/>
      <c r="M157" s="15"/>
      <c r="N157" s="15"/>
      <c r="O157" s="15"/>
      <c r="P157" s="22"/>
      <c r="Q157" s="22"/>
      <c r="R157" s="22"/>
      <c r="S157" s="18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20"/>
    </row>
    <row r="158" spans="1:33" ht="15.75" customHeight="1" x14ac:dyDescent="0.2">
      <c r="A158" s="13"/>
      <c r="B158" s="13"/>
      <c r="C158" s="22"/>
      <c r="D158" s="15"/>
      <c r="E158" s="15"/>
      <c r="F158" s="14"/>
      <c r="G158" s="14"/>
      <c r="H158" s="15"/>
      <c r="I158" s="15"/>
      <c r="J158" s="22"/>
      <c r="K158" s="22"/>
      <c r="L158" s="15"/>
      <c r="M158" s="15"/>
      <c r="N158" s="15"/>
      <c r="O158" s="15"/>
      <c r="P158" s="22"/>
      <c r="Q158" s="22"/>
      <c r="R158" s="22"/>
      <c r="S158" s="18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20"/>
    </row>
    <row r="159" spans="1:33" ht="15.75" customHeight="1" x14ac:dyDescent="0.2">
      <c r="A159" s="13"/>
      <c r="B159" s="13"/>
      <c r="C159" s="22"/>
      <c r="D159" s="15"/>
      <c r="E159" s="15"/>
      <c r="F159" s="14"/>
      <c r="G159" s="14"/>
      <c r="H159" s="15"/>
      <c r="I159" s="15"/>
      <c r="J159" s="22"/>
      <c r="K159" s="22"/>
      <c r="L159" s="15"/>
      <c r="M159" s="15"/>
      <c r="N159" s="15"/>
      <c r="O159" s="15"/>
      <c r="P159" s="22"/>
      <c r="Q159" s="22"/>
      <c r="R159" s="22"/>
      <c r="S159" s="18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20"/>
    </row>
    <row r="160" spans="1:33" ht="15.75" customHeight="1" x14ac:dyDescent="0.2">
      <c r="A160" s="13"/>
      <c r="B160" s="13"/>
      <c r="C160" s="22"/>
      <c r="D160" s="15"/>
      <c r="E160" s="15"/>
      <c r="F160" s="14"/>
      <c r="G160" s="14"/>
      <c r="H160" s="15"/>
      <c r="I160" s="15"/>
      <c r="J160" s="22"/>
      <c r="K160" s="22"/>
      <c r="L160" s="15"/>
      <c r="M160" s="15"/>
      <c r="N160" s="15"/>
      <c r="O160" s="15"/>
      <c r="P160" s="22"/>
      <c r="Q160" s="22"/>
      <c r="R160" s="22"/>
      <c r="S160" s="18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20"/>
    </row>
    <row r="161" spans="1:33" ht="15.75" customHeight="1" x14ac:dyDescent="0.2">
      <c r="A161" s="13"/>
      <c r="B161" s="13"/>
      <c r="C161" s="22"/>
      <c r="D161" s="15"/>
      <c r="E161" s="15"/>
      <c r="F161" s="14"/>
      <c r="G161" s="14"/>
      <c r="H161" s="15"/>
      <c r="I161" s="15"/>
      <c r="J161" s="22"/>
      <c r="K161" s="22"/>
      <c r="L161" s="15"/>
      <c r="M161" s="15"/>
      <c r="N161" s="15"/>
      <c r="O161" s="15"/>
      <c r="P161" s="22"/>
      <c r="Q161" s="22"/>
      <c r="R161" s="22"/>
      <c r="S161" s="18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20"/>
    </row>
    <row r="162" spans="1:33" ht="15.75" customHeight="1" x14ac:dyDescent="0.2">
      <c r="A162" s="13"/>
      <c r="B162" s="13"/>
      <c r="C162" s="22"/>
      <c r="D162" s="15"/>
      <c r="E162" s="15"/>
      <c r="F162" s="14"/>
      <c r="G162" s="14"/>
      <c r="H162" s="15"/>
      <c r="I162" s="15"/>
      <c r="J162" s="22"/>
      <c r="K162" s="22"/>
      <c r="L162" s="15"/>
      <c r="M162" s="15"/>
      <c r="N162" s="15"/>
      <c r="O162" s="15"/>
      <c r="P162" s="22"/>
      <c r="Q162" s="22"/>
      <c r="R162" s="22"/>
      <c r="S162" s="18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20"/>
    </row>
    <row r="163" spans="1:33" ht="15.75" customHeight="1" x14ac:dyDescent="0.2">
      <c r="A163" s="13"/>
      <c r="B163" s="13"/>
      <c r="C163" s="22"/>
      <c r="D163" s="15"/>
      <c r="E163" s="15"/>
      <c r="F163" s="14"/>
      <c r="G163" s="14"/>
      <c r="H163" s="15"/>
      <c r="I163" s="15"/>
      <c r="J163" s="22"/>
      <c r="K163" s="22"/>
      <c r="L163" s="15"/>
      <c r="M163" s="15"/>
      <c r="N163" s="15"/>
      <c r="O163" s="15"/>
      <c r="P163" s="22"/>
      <c r="Q163" s="22"/>
      <c r="R163" s="22"/>
      <c r="S163" s="18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20"/>
    </row>
    <row r="164" spans="1:33" ht="15.75" customHeight="1" x14ac:dyDescent="0.2">
      <c r="A164" s="13"/>
      <c r="B164" s="13"/>
      <c r="C164" s="22"/>
      <c r="D164" s="15"/>
      <c r="E164" s="15"/>
      <c r="F164" s="14"/>
      <c r="G164" s="14"/>
      <c r="H164" s="15"/>
      <c r="I164" s="15"/>
      <c r="J164" s="22"/>
      <c r="K164" s="22"/>
      <c r="L164" s="15"/>
      <c r="M164" s="15"/>
      <c r="N164" s="15"/>
      <c r="O164" s="15"/>
      <c r="P164" s="22"/>
      <c r="Q164" s="22"/>
      <c r="R164" s="22"/>
      <c r="S164" s="18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20"/>
    </row>
    <row r="165" spans="1:33" ht="15.75" customHeight="1" x14ac:dyDescent="0.2">
      <c r="A165" s="13"/>
      <c r="B165" s="13"/>
      <c r="C165" s="22"/>
      <c r="D165" s="15"/>
      <c r="E165" s="15"/>
      <c r="F165" s="14"/>
      <c r="G165" s="14"/>
      <c r="H165" s="15"/>
      <c r="I165" s="15"/>
      <c r="J165" s="22"/>
      <c r="K165" s="22"/>
      <c r="L165" s="15"/>
      <c r="M165" s="15"/>
      <c r="N165" s="15"/>
      <c r="O165" s="15"/>
      <c r="P165" s="22"/>
      <c r="Q165" s="22"/>
      <c r="R165" s="22"/>
      <c r="S165" s="18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20"/>
    </row>
    <row r="166" spans="1:33" ht="15.75" customHeight="1" x14ac:dyDescent="0.2">
      <c r="A166" s="13"/>
      <c r="B166" s="13"/>
      <c r="C166" s="22"/>
      <c r="D166" s="15"/>
      <c r="E166" s="15"/>
      <c r="F166" s="14"/>
      <c r="G166" s="14"/>
      <c r="H166" s="15"/>
      <c r="I166" s="15"/>
      <c r="J166" s="22"/>
      <c r="K166" s="22"/>
      <c r="L166" s="15"/>
      <c r="M166" s="15"/>
      <c r="N166" s="15"/>
      <c r="O166" s="15"/>
      <c r="P166" s="22"/>
      <c r="Q166" s="22"/>
      <c r="R166" s="22"/>
      <c r="S166" s="18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20"/>
    </row>
    <row r="167" spans="1:33" ht="15.75" customHeight="1" x14ac:dyDescent="0.2">
      <c r="A167" s="13"/>
      <c r="B167" s="13"/>
      <c r="C167" s="22"/>
      <c r="D167" s="15"/>
      <c r="E167" s="15"/>
      <c r="F167" s="14"/>
      <c r="G167" s="14"/>
      <c r="H167" s="15"/>
      <c r="I167" s="15"/>
      <c r="J167" s="22"/>
      <c r="K167" s="22"/>
      <c r="L167" s="15"/>
      <c r="M167" s="15"/>
      <c r="N167" s="15"/>
      <c r="O167" s="15"/>
      <c r="P167" s="22"/>
      <c r="Q167" s="22"/>
      <c r="R167" s="22"/>
      <c r="S167" s="18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20"/>
    </row>
    <row r="168" spans="1:33" ht="15.75" customHeight="1" x14ac:dyDescent="0.2">
      <c r="A168" s="13"/>
      <c r="B168" s="13"/>
      <c r="C168" s="22"/>
      <c r="D168" s="15"/>
      <c r="E168" s="15"/>
      <c r="F168" s="14"/>
      <c r="G168" s="14"/>
      <c r="H168" s="15"/>
      <c r="I168" s="15"/>
      <c r="J168" s="22"/>
      <c r="K168" s="22"/>
      <c r="L168" s="15"/>
      <c r="M168" s="15"/>
      <c r="N168" s="15"/>
      <c r="O168" s="15"/>
      <c r="P168" s="22"/>
      <c r="Q168" s="22"/>
      <c r="R168" s="22"/>
      <c r="S168" s="18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20"/>
    </row>
    <row r="169" spans="1:33" ht="15.75" customHeight="1" x14ac:dyDescent="0.2">
      <c r="A169" s="13"/>
      <c r="B169" s="13"/>
      <c r="C169" s="22"/>
      <c r="D169" s="15"/>
      <c r="E169" s="15"/>
      <c r="F169" s="14"/>
      <c r="G169" s="14"/>
      <c r="H169" s="15"/>
      <c r="I169" s="15"/>
      <c r="J169" s="22"/>
      <c r="K169" s="22"/>
      <c r="L169" s="15"/>
      <c r="M169" s="15"/>
      <c r="N169" s="15"/>
      <c r="O169" s="15"/>
      <c r="P169" s="22"/>
      <c r="Q169" s="22"/>
      <c r="R169" s="22"/>
      <c r="S169" s="18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20"/>
    </row>
    <row r="170" spans="1:33" ht="15.75" customHeight="1" x14ac:dyDescent="0.2">
      <c r="A170" s="13"/>
      <c r="B170" s="13"/>
      <c r="C170" s="22"/>
      <c r="D170" s="15"/>
      <c r="E170" s="15"/>
      <c r="F170" s="14"/>
      <c r="G170" s="14"/>
      <c r="H170" s="15"/>
      <c r="I170" s="15"/>
      <c r="J170" s="22"/>
      <c r="K170" s="22"/>
      <c r="L170" s="15"/>
      <c r="M170" s="15"/>
      <c r="N170" s="15"/>
      <c r="O170" s="15"/>
      <c r="P170" s="22"/>
      <c r="Q170" s="22"/>
      <c r="R170" s="22"/>
      <c r="S170" s="18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20"/>
    </row>
    <row r="171" spans="1:33" ht="15.75" customHeight="1" x14ac:dyDescent="0.2">
      <c r="A171" s="13"/>
      <c r="B171" s="13"/>
      <c r="C171" s="22"/>
      <c r="D171" s="15"/>
      <c r="E171" s="15"/>
      <c r="F171" s="14"/>
      <c r="G171" s="14"/>
      <c r="H171" s="15"/>
      <c r="I171" s="15"/>
      <c r="J171" s="22"/>
      <c r="K171" s="22"/>
      <c r="L171" s="15"/>
      <c r="M171" s="15"/>
      <c r="N171" s="15"/>
      <c r="O171" s="15"/>
      <c r="P171" s="22"/>
      <c r="Q171" s="22"/>
      <c r="R171" s="22"/>
      <c r="S171" s="18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20"/>
    </row>
    <row r="172" spans="1:33" ht="15.75" customHeight="1" x14ac:dyDescent="0.2">
      <c r="A172" s="13"/>
      <c r="B172" s="13"/>
      <c r="C172" s="22"/>
      <c r="D172" s="15"/>
      <c r="E172" s="15"/>
      <c r="F172" s="14"/>
      <c r="G172" s="14"/>
      <c r="H172" s="15"/>
      <c r="I172" s="15"/>
      <c r="J172" s="22"/>
      <c r="K172" s="22"/>
      <c r="L172" s="15"/>
      <c r="M172" s="15"/>
      <c r="N172" s="15"/>
      <c r="O172" s="15"/>
      <c r="P172" s="22"/>
      <c r="Q172" s="22"/>
      <c r="R172" s="22"/>
      <c r="S172" s="18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20"/>
    </row>
    <row r="173" spans="1:33" ht="15.75" customHeight="1" x14ac:dyDescent="0.2">
      <c r="A173" s="13"/>
      <c r="B173" s="13"/>
      <c r="C173" s="22"/>
      <c r="D173" s="15"/>
      <c r="E173" s="15"/>
      <c r="F173" s="14"/>
      <c r="G173" s="14"/>
      <c r="H173" s="15"/>
      <c r="I173" s="15"/>
      <c r="J173" s="22"/>
      <c r="K173" s="22"/>
      <c r="L173" s="15"/>
      <c r="M173" s="15"/>
      <c r="N173" s="15"/>
      <c r="O173" s="15"/>
      <c r="P173" s="22"/>
      <c r="Q173" s="22"/>
      <c r="R173" s="22"/>
      <c r="S173" s="18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20"/>
    </row>
    <row r="174" spans="1:33" ht="15.75" customHeight="1" x14ac:dyDescent="0.2">
      <c r="A174" s="13"/>
      <c r="B174" s="13"/>
      <c r="C174" s="22"/>
      <c r="D174" s="15"/>
      <c r="E174" s="15"/>
      <c r="F174" s="14"/>
      <c r="G174" s="14"/>
      <c r="H174" s="15"/>
      <c r="I174" s="15"/>
      <c r="J174" s="22"/>
      <c r="K174" s="22"/>
      <c r="L174" s="15"/>
      <c r="M174" s="15"/>
      <c r="N174" s="15"/>
      <c r="O174" s="15"/>
      <c r="P174" s="22"/>
      <c r="Q174" s="22"/>
      <c r="R174" s="22"/>
      <c r="S174" s="18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20"/>
    </row>
    <row r="175" spans="1:33" ht="15.75" customHeight="1" x14ac:dyDescent="0.2">
      <c r="A175" s="13"/>
      <c r="B175" s="13"/>
      <c r="C175" s="22"/>
      <c r="D175" s="15"/>
      <c r="E175" s="15"/>
      <c r="F175" s="14"/>
      <c r="G175" s="14"/>
      <c r="H175" s="15"/>
      <c r="I175" s="15"/>
      <c r="J175" s="22"/>
      <c r="K175" s="22"/>
      <c r="L175" s="15"/>
      <c r="M175" s="15"/>
      <c r="N175" s="15"/>
      <c r="O175" s="15"/>
      <c r="P175" s="22"/>
      <c r="Q175" s="22"/>
      <c r="R175" s="22"/>
      <c r="S175" s="18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20"/>
    </row>
    <row r="176" spans="1:33" ht="15.75" customHeight="1" x14ac:dyDescent="0.2">
      <c r="A176" s="13"/>
      <c r="B176" s="13"/>
      <c r="C176" s="22"/>
      <c r="D176" s="15"/>
      <c r="E176" s="15"/>
      <c r="F176" s="14"/>
      <c r="G176" s="14"/>
      <c r="H176" s="15"/>
      <c r="I176" s="15"/>
      <c r="J176" s="22"/>
      <c r="K176" s="22"/>
      <c r="L176" s="15"/>
      <c r="M176" s="15"/>
      <c r="N176" s="15"/>
      <c r="O176" s="15"/>
      <c r="P176" s="22"/>
      <c r="Q176" s="22"/>
      <c r="R176" s="22"/>
      <c r="S176" s="18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20"/>
    </row>
    <row r="177" spans="1:33" ht="15.75" customHeight="1" x14ac:dyDescent="0.2">
      <c r="A177" s="13"/>
      <c r="B177" s="13"/>
      <c r="C177" s="22"/>
      <c r="D177" s="15"/>
      <c r="E177" s="15"/>
      <c r="F177" s="14"/>
      <c r="G177" s="14"/>
      <c r="H177" s="15"/>
      <c r="I177" s="15"/>
      <c r="J177" s="22"/>
      <c r="K177" s="22"/>
      <c r="L177" s="15"/>
      <c r="M177" s="15"/>
      <c r="N177" s="15"/>
      <c r="O177" s="15"/>
      <c r="P177" s="22"/>
      <c r="Q177" s="22"/>
      <c r="R177" s="22"/>
      <c r="S177" s="18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20"/>
    </row>
    <row r="178" spans="1:33" ht="15.75" customHeight="1" x14ac:dyDescent="0.2">
      <c r="A178" s="13"/>
      <c r="B178" s="13"/>
      <c r="C178" s="22"/>
      <c r="D178" s="15"/>
      <c r="E178" s="15"/>
      <c r="F178" s="14"/>
      <c r="G178" s="14"/>
      <c r="H178" s="15"/>
      <c r="I178" s="15"/>
      <c r="J178" s="22"/>
      <c r="K178" s="22"/>
      <c r="L178" s="15"/>
      <c r="M178" s="15"/>
      <c r="N178" s="15"/>
      <c r="O178" s="15"/>
      <c r="P178" s="22"/>
      <c r="Q178" s="22"/>
      <c r="R178" s="22"/>
      <c r="S178" s="18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20"/>
    </row>
    <row r="179" spans="1:33" ht="15.75" customHeight="1" x14ac:dyDescent="0.2">
      <c r="A179" s="13"/>
      <c r="B179" s="13"/>
      <c r="C179" s="22"/>
      <c r="D179" s="15"/>
      <c r="E179" s="15"/>
      <c r="F179" s="14"/>
      <c r="G179" s="14"/>
      <c r="H179" s="15"/>
      <c r="I179" s="15"/>
      <c r="J179" s="22"/>
      <c r="K179" s="22"/>
      <c r="L179" s="15"/>
      <c r="M179" s="15"/>
      <c r="N179" s="15"/>
      <c r="O179" s="15"/>
      <c r="P179" s="22"/>
      <c r="Q179" s="22"/>
      <c r="R179" s="22"/>
      <c r="S179" s="18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20"/>
    </row>
    <row r="180" spans="1:33" ht="15.75" customHeight="1" x14ac:dyDescent="0.2">
      <c r="A180" s="13"/>
      <c r="B180" s="13"/>
      <c r="C180" s="22"/>
      <c r="D180" s="15"/>
      <c r="E180" s="15"/>
      <c r="F180" s="14"/>
      <c r="G180" s="14"/>
      <c r="H180" s="15"/>
      <c r="I180" s="15"/>
      <c r="J180" s="22"/>
      <c r="K180" s="22"/>
      <c r="L180" s="15"/>
      <c r="M180" s="15"/>
      <c r="N180" s="15"/>
      <c r="O180" s="15"/>
      <c r="P180" s="22"/>
      <c r="Q180" s="22"/>
      <c r="R180" s="22"/>
      <c r="S180" s="18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20"/>
    </row>
    <row r="181" spans="1:33" ht="15.75" customHeight="1" x14ac:dyDescent="0.2">
      <c r="A181" s="13"/>
      <c r="B181" s="13"/>
      <c r="C181" s="22"/>
      <c r="D181" s="15"/>
      <c r="E181" s="15"/>
      <c r="F181" s="14"/>
      <c r="G181" s="14"/>
      <c r="H181" s="15"/>
      <c r="I181" s="15"/>
      <c r="J181" s="22"/>
      <c r="K181" s="22"/>
      <c r="L181" s="15"/>
      <c r="M181" s="15"/>
      <c r="N181" s="15"/>
      <c r="O181" s="15"/>
      <c r="P181" s="22"/>
      <c r="Q181" s="22"/>
      <c r="R181" s="22"/>
      <c r="S181" s="18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20"/>
    </row>
    <row r="182" spans="1:33" ht="15.75" customHeight="1" x14ac:dyDescent="0.2">
      <c r="A182" s="13"/>
      <c r="B182" s="13"/>
      <c r="C182" s="22"/>
      <c r="D182" s="15"/>
      <c r="E182" s="15"/>
      <c r="F182" s="14"/>
      <c r="G182" s="14"/>
      <c r="H182" s="15"/>
      <c r="I182" s="15"/>
      <c r="J182" s="22"/>
      <c r="K182" s="22"/>
      <c r="L182" s="15"/>
      <c r="M182" s="15"/>
      <c r="N182" s="15"/>
      <c r="O182" s="15"/>
      <c r="P182" s="22"/>
      <c r="Q182" s="22"/>
      <c r="R182" s="22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20"/>
    </row>
    <row r="183" spans="1:33" ht="15.75" customHeight="1" x14ac:dyDescent="0.2">
      <c r="A183" s="13"/>
      <c r="B183" s="13"/>
      <c r="C183" s="22"/>
      <c r="D183" s="15"/>
      <c r="E183" s="15"/>
      <c r="F183" s="14"/>
      <c r="G183" s="14"/>
      <c r="H183" s="15"/>
      <c r="I183" s="15"/>
      <c r="J183" s="22"/>
      <c r="K183" s="22"/>
      <c r="L183" s="15"/>
      <c r="M183" s="15"/>
      <c r="N183" s="15"/>
      <c r="O183" s="15"/>
      <c r="P183" s="22"/>
      <c r="Q183" s="22"/>
      <c r="R183" s="22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20"/>
    </row>
    <row r="184" spans="1:33" ht="15.75" customHeight="1" x14ac:dyDescent="0.2">
      <c r="A184" s="13"/>
      <c r="B184" s="13"/>
      <c r="C184" s="22"/>
      <c r="D184" s="15"/>
      <c r="E184" s="15"/>
      <c r="F184" s="14"/>
      <c r="G184" s="14"/>
      <c r="H184" s="15"/>
      <c r="I184" s="15"/>
      <c r="J184" s="22"/>
      <c r="K184" s="22"/>
      <c r="L184" s="15"/>
      <c r="M184" s="15"/>
      <c r="N184" s="15"/>
      <c r="O184" s="15"/>
      <c r="P184" s="22"/>
      <c r="Q184" s="22"/>
      <c r="R184" s="22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20"/>
    </row>
    <row r="185" spans="1:33" ht="15.75" customHeight="1" x14ac:dyDescent="0.2">
      <c r="A185" s="13"/>
      <c r="B185" s="13"/>
      <c r="C185" s="22"/>
      <c r="D185" s="15"/>
      <c r="E185" s="15"/>
      <c r="F185" s="14"/>
      <c r="G185" s="14"/>
      <c r="H185" s="15"/>
      <c r="I185" s="15"/>
      <c r="J185" s="22"/>
      <c r="K185" s="22"/>
      <c r="L185" s="15"/>
      <c r="M185" s="15"/>
      <c r="N185" s="15"/>
      <c r="O185" s="15"/>
      <c r="P185" s="22"/>
      <c r="Q185" s="22"/>
      <c r="R185" s="22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20"/>
    </row>
    <row r="186" spans="1:33" ht="15.75" customHeight="1" x14ac:dyDescent="0.2">
      <c r="A186" s="13"/>
      <c r="B186" s="13"/>
      <c r="C186" s="22"/>
      <c r="D186" s="15"/>
      <c r="E186" s="15"/>
      <c r="F186" s="14"/>
      <c r="G186" s="14"/>
      <c r="H186" s="15"/>
      <c r="I186" s="15"/>
      <c r="J186" s="22"/>
      <c r="K186" s="22"/>
      <c r="L186" s="15"/>
      <c r="M186" s="15"/>
      <c r="N186" s="15"/>
      <c r="O186" s="15"/>
      <c r="P186" s="22"/>
      <c r="Q186" s="22"/>
      <c r="R186" s="22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20"/>
    </row>
    <row r="187" spans="1:33" ht="15.75" customHeight="1" x14ac:dyDescent="0.2">
      <c r="A187" s="13"/>
      <c r="B187" s="13"/>
      <c r="C187" s="22"/>
      <c r="D187" s="15"/>
      <c r="E187" s="15"/>
      <c r="F187" s="14"/>
      <c r="G187" s="14"/>
      <c r="H187" s="15"/>
      <c r="I187" s="15"/>
      <c r="J187" s="22"/>
      <c r="K187" s="22"/>
      <c r="L187" s="15"/>
      <c r="M187" s="15"/>
      <c r="N187" s="15"/>
      <c r="O187" s="15"/>
      <c r="P187" s="22"/>
      <c r="Q187" s="22"/>
      <c r="R187" s="22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20"/>
    </row>
    <row r="188" spans="1:33" ht="15.75" customHeight="1" x14ac:dyDescent="0.2">
      <c r="A188" s="13"/>
      <c r="B188" s="13"/>
      <c r="C188" s="22"/>
      <c r="D188" s="15"/>
      <c r="E188" s="15"/>
      <c r="F188" s="14"/>
      <c r="G188" s="14"/>
      <c r="H188" s="15"/>
      <c r="I188" s="15"/>
      <c r="J188" s="22"/>
      <c r="K188" s="22"/>
      <c r="L188" s="15"/>
      <c r="M188" s="15"/>
      <c r="N188" s="15"/>
      <c r="O188" s="15"/>
      <c r="P188" s="22"/>
      <c r="Q188" s="22"/>
      <c r="R188" s="22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20"/>
    </row>
    <row r="189" spans="1:33" ht="15.75" customHeight="1" x14ac:dyDescent="0.2">
      <c r="A189" s="13"/>
      <c r="B189" s="13"/>
      <c r="C189" s="22"/>
      <c r="D189" s="15"/>
      <c r="E189" s="15"/>
      <c r="F189" s="14"/>
      <c r="G189" s="14"/>
      <c r="H189" s="15"/>
      <c r="I189" s="15"/>
      <c r="J189" s="22"/>
      <c r="K189" s="22"/>
      <c r="L189" s="15"/>
      <c r="M189" s="15"/>
      <c r="N189" s="15"/>
      <c r="O189" s="15"/>
      <c r="P189" s="22"/>
      <c r="Q189" s="22"/>
      <c r="R189" s="22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20"/>
    </row>
    <row r="190" spans="1:33" ht="15.75" customHeight="1" x14ac:dyDescent="0.2">
      <c r="A190" s="13"/>
      <c r="B190" s="13"/>
      <c r="C190" s="22"/>
      <c r="D190" s="15"/>
      <c r="E190" s="15"/>
      <c r="F190" s="14"/>
      <c r="G190" s="14"/>
      <c r="H190" s="15"/>
      <c r="I190" s="15"/>
      <c r="J190" s="22"/>
      <c r="K190" s="22"/>
      <c r="L190" s="15"/>
      <c r="M190" s="15"/>
      <c r="N190" s="15"/>
      <c r="O190" s="15"/>
      <c r="P190" s="22"/>
      <c r="Q190" s="22"/>
      <c r="R190" s="22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20"/>
    </row>
    <row r="191" spans="1:33" ht="15.75" customHeight="1" x14ac:dyDescent="0.2">
      <c r="A191" s="13"/>
      <c r="B191" s="13"/>
      <c r="C191" s="22"/>
      <c r="D191" s="15"/>
      <c r="E191" s="15"/>
      <c r="F191" s="14"/>
      <c r="G191" s="14"/>
      <c r="H191" s="15"/>
      <c r="I191" s="15"/>
      <c r="J191" s="22"/>
      <c r="K191" s="22"/>
      <c r="L191" s="15"/>
      <c r="M191" s="15"/>
      <c r="N191" s="15"/>
      <c r="O191" s="15"/>
      <c r="P191" s="22"/>
      <c r="Q191" s="22"/>
      <c r="R191" s="22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20"/>
    </row>
    <row r="192" spans="1:33" ht="15.75" customHeight="1" x14ac:dyDescent="0.2">
      <c r="A192" s="13"/>
      <c r="B192" s="13"/>
      <c r="C192" s="22"/>
      <c r="D192" s="15"/>
      <c r="E192" s="15"/>
      <c r="F192" s="14"/>
      <c r="G192" s="14"/>
      <c r="H192" s="15"/>
      <c r="I192" s="15"/>
      <c r="J192" s="22"/>
      <c r="K192" s="22"/>
      <c r="L192" s="15"/>
      <c r="M192" s="15"/>
      <c r="N192" s="15"/>
      <c r="O192" s="15"/>
      <c r="P192" s="22"/>
      <c r="Q192" s="22"/>
      <c r="R192" s="22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20"/>
    </row>
    <row r="193" spans="1:33" ht="15.75" customHeight="1" x14ac:dyDescent="0.2">
      <c r="A193" s="13"/>
      <c r="B193" s="13"/>
      <c r="C193" s="22"/>
      <c r="D193" s="15"/>
      <c r="E193" s="15"/>
      <c r="F193" s="14"/>
      <c r="G193" s="14"/>
      <c r="H193" s="15"/>
      <c r="I193" s="15"/>
      <c r="J193" s="22"/>
      <c r="K193" s="22"/>
      <c r="L193" s="15"/>
      <c r="M193" s="15"/>
      <c r="N193" s="15"/>
      <c r="O193" s="15"/>
      <c r="P193" s="22"/>
      <c r="Q193" s="22"/>
      <c r="R193" s="22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20"/>
    </row>
    <row r="194" spans="1:33" ht="15.75" customHeight="1" x14ac:dyDescent="0.2">
      <c r="A194" s="13"/>
      <c r="B194" s="13"/>
      <c r="C194" s="22"/>
      <c r="D194" s="15"/>
      <c r="E194" s="15"/>
      <c r="F194" s="14"/>
      <c r="G194" s="14"/>
      <c r="H194" s="15"/>
      <c r="I194" s="15"/>
      <c r="J194" s="22"/>
      <c r="K194" s="22"/>
      <c r="L194" s="15"/>
      <c r="M194" s="15"/>
      <c r="N194" s="15"/>
      <c r="O194" s="15"/>
      <c r="P194" s="22"/>
      <c r="Q194" s="22"/>
      <c r="R194" s="22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20"/>
    </row>
    <row r="195" spans="1:33" ht="15.75" customHeight="1" x14ac:dyDescent="0.2">
      <c r="C195" s="22"/>
      <c r="D195" s="15"/>
      <c r="E195" s="15"/>
      <c r="F195" s="14"/>
      <c r="G195" s="14"/>
      <c r="H195" s="15"/>
      <c r="I195" s="15"/>
      <c r="J195" s="22"/>
      <c r="K195" s="22"/>
      <c r="L195" s="15"/>
      <c r="M195" s="15"/>
      <c r="N195" s="15"/>
      <c r="O195" s="15"/>
      <c r="P195" s="22"/>
      <c r="Q195" s="22"/>
      <c r="R195" s="22"/>
      <c r="AG195" s="20"/>
    </row>
    <row r="196" spans="1:33" ht="15.75" customHeight="1" x14ac:dyDescent="0.2">
      <c r="C196" s="22"/>
      <c r="D196" s="15"/>
      <c r="E196" s="15"/>
      <c r="F196" s="14"/>
      <c r="G196" s="14"/>
      <c r="H196" s="15"/>
      <c r="I196" s="15"/>
      <c r="J196" s="22"/>
      <c r="K196" s="22"/>
      <c r="L196" s="15"/>
      <c r="M196" s="15"/>
      <c r="N196" s="15"/>
      <c r="O196" s="15"/>
      <c r="P196" s="22"/>
      <c r="Q196" s="22"/>
      <c r="R196" s="22"/>
      <c r="AG196" s="20"/>
    </row>
    <row r="197" spans="1:33" ht="15.75" customHeight="1" x14ac:dyDescent="0.2">
      <c r="C197" s="22"/>
      <c r="D197" s="22"/>
      <c r="E197" s="22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</row>
    <row r="198" spans="1:33" ht="15.75" customHeight="1" x14ac:dyDescent="0.2">
      <c r="C198" s="22"/>
      <c r="D198" s="22"/>
      <c r="E198" s="22"/>
      <c r="F198" s="22"/>
      <c r="G198" s="22"/>
      <c r="H198" s="22"/>
      <c r="I198" s="22"/>
      <c r="J198" s="22"/>
      <c r="K198" s="22"/>
      <c r="L198" s="22"/>
      <c r="M198" s="22"/>
      <c r="N198" s="22"/>
      <c r="O198" s="22"/>
      <c r="P198" s="22"/>
      <c r="Q198" s="22"/>
      <c r="R198" s="22"/>
    </row>
    <row r="199" spans="1:33" ht="15.75" customHeight="1" x14ac:dyDescent="0.2">
      <c r="C199" s="22"/>
      <c r="D199" s="22"/>
      <c r="E199" s="22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</row>
    <row r="200" spans="1:33" ht="15.75" customHeight="1" x14ac:dyDescent="0.2">
      <c r="C200" s="22"/>
      <c r="D200" s="22"/>
      <c r="E200" s="22"/>
      <c r="F200" s="22"/>
      <c r="G200" s="22"/>
      <c r="H200" s="22"/>
      <c r="I200" s="22"/>
      <c r="J200" s="22"/>
      <c r="K200" s="22"/>
      <c r="L200" s="22"/>
      <c r="M200" s="22"/>
      <c r="N200" s="22"/>
      <c r="O200" s="22"/>
      <c r="P200" s="22"/>
      <c r="Q200" s="22"/>
      <c r="R200" s="22"/>
    </row>
    <row r="201" spans="1:33" ht="15.75" customHeight="1" x14ac:dyDescent="0.2">
      <c r="C201" s="22"/>
      <c r="D201" s="22"/>
      <c r="E201" s="22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</row>
    <row r="202" spans="1:33" ht="15.75" customHeight="1" x14ac:dyDescent="0.2">
      <c r="C202" s="22"/>
      <c r="D202" s="22"/>
      <c r="E202" s="22"/>
      <c r="F202" s="22"/>
      <c r="G202" s="22"/>
      <c r="H202" s="22"/>
      <c r="I202" s="22"/>
      <c r="J202" s="22"/>
      <c r="K202" s="22"/>
      <c r="L202" s="22"/>
      <c r="M202" s="22"/>
      <c r="N202" s="22"/>
      <c r="O202" s="22"/>
      <c r="P202" s="22"/>
      <c r="Q202" s="22"/>
      <c r="R202" s="22"/>
    </row>
    <row r="203" spans="1:33" ht="15.75" customHeight="1" x14ac:dyDescent="0.2">
      <c r="C203" s="22"/>
      <c r="D203" s="22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</row>
    <row r="204" spans="1:33" ht="15.75" customHeight="1" x14ac:dyDescent="0.2">
      <c r="C204" s="22"/>
      <c r="D204" s="22"/>
      <c r="E204" s="22"/>
      <c r="F204" s="22"/>
      <c r="G204" s="22"/>
      <c r="H204" s="22"/>
      <c r="I204" s="22"/>
      <c r="J204" s="22"/>
      <c r="K204" s="22"/>
      <c r="L204" s="22"/>
      <c r="M204" s="22"/>
      <c r="N204" s="22"/>
      <c r="O204" s="22"/>
      <c r="P204" s="22"/>
      <c r="Q204" s="22"/>
      <c r="R204" s="22"/>
    </row>
    <row r="205" spans="1:33" ht="15.75" customHeight="1" x14ac:dyDescent="0.2">
      <c r="C205" s="22"/>
      <c r="D205" s="22"/>
      <c r="E205" s="22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</row>
    <row r="206" spans="1:33" ht="15.75" customHeight="1" x14ac:dyDescent="0.2">
      <c r="C206" s="22"/>
      <c r="D206" s="22"/>
      <c r="E206" s="22"/>
      <c r="F206" s="22"/>
      <c r="G206" s="22"/>
      <c r="H206" s="22"/>
      <c r="I206" s="22"/>
      <c r="J206" s="22"/>
      <c r="K206" s="22"/>
      <c r="L206" s="22"/>
      <c r="M206" s="22"/>
      <c r="N206" s="22"/>
      <c r="O206" s="22"/>
      <c r="P206" s="22"/>
      <c r="Q206" s="22"/>
      <c r="R206" s="22"/>
    </row>
    <row r="207" spans="1:33" ht="15.75" customHeight="1" x14ac:dyDescent="0.2">
      <c r="C207" s="22"/>
      <c r="D207" s="22"/>
      <c r="E207" s="22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</row>
    <row r="208" spans="1:33" ht="15.75" customHeight="1" x14ac:dyDescent="0.2">
      <c r="C208" s="22"/>
      <c r="D208" s="22"/>
      <c r="E208" s="22"/>
      <c r="F208" s="22"/>
      <c r="G208" s="22"/>
      <c r="H208" s="22"/>
      <c r="I208" s="22"/>
      <c r="J208" s="22"/>
      <c r="K208" s="22"/>
      <c r="L208" s="22"/>
      <c r="M208" s="22"/>
      <c r="N208" s="22"/>
      <c r="O208" s="22"/>
      <c r="P208" s="22"/>
      <c r="Q208" s="22"/>
      <c r="R208" s="22"/>
    </row>
    <row r="209" spans="3:18" ht="15.75" customHeight="1" x14ac:dyDescent="0.2">
      <c r="C209" s="22"/>
      <c r="D209" s="22"/>
      <c r="E209" s="22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</row>
    <row r="210" spans="3:18" ht="15.75" customHeight="1" x14ac:dyDescent="0.2">
      <c r="C210" s="22"/>
      <c r="D210" s="22"/>
      <c r="E210" s="22"/>
      <c r="F210" s="22"/>
      <c r="G210" s="22"/>
      <c r="H210" s="22"/>
      <c r="I210" s="22"/>
      <c r="J210" s="22"/>
      <c r="K210" s="22"/>
      <c r="L210" s="22"/>
      <c r="M210" s="22"/>
      <c r="N210" s="22"/>
      <c r="O210" s="22"/>
      <c r="P210" s="22"/>
      <c r="Q210" s="22"/>
      <c r="R210" s="22"/>
    </row>
    <row r="211" spans="3:18" ht="15.75" customHeight="1" x14ac:dyDescent="0.2">
      <c r="C211" s="22"/>
      <c r="D211" s="22"/>
      <c r="E211" s="22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</row>
    <row r="212" spans="3:18" ht="15.75" customHeight="1" x14ac:dyDescent="0.2">
      <c r="C212" s="22"/>
      <c r="D212" s="22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  <c r="R212" s="22"/>
    </row>
    <row r="213" spans="3:18" ht="15.75" customHeight="1" x14ac:dyDescent="0.2">
      <c r="C213" s="22"/>
      <c r="D213" s="22"/>
      <c r="E213" s="22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</row>
    <row r="214" spans="3:18" ht="15.75" customHeight="1" x14ac:dyDescent="0.2">
      <c r="C214" s="22"/>
      <c r="D214" s="22"/>
      <c r="E214" s="22"/>
      <c r="F214" s="22"/>
      <c r="G214" s="22"/>
      <c r="H214" s="22"/>
      <c r="I214" s="22"/>
      <c r="J214" s="22"/>
      <c r="K214" s="22"/>
      <c r="L214" s="22"/>
      <c r="M214" s="22"/>
      <c r="N214" s="22"/>
      <c r="O214" s="22"/>
      <c r="P214" s="22"/>
      <c r="Q214" s="22"/>
      <c r="R214" s="22"/>
    </row>
    <row r="215" spans="3:18" ht="15.75" customHeight="1" x14ac:dyDescent="0.2">
      <c r="C215" s="22"/>
      <c r="D215" s="22"/>
      <c r="E215" s="22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</row>
    <row r="216" spans="3:18" ht="15.75" customHeight="1" x14ac:dyDescent="0.2">
      <c r="C216" s="22"/>
      <c r="D216" s="22"/>
      <c r="E216" s="22"/>
      <c r="F216" s="22"/>
      <c r="G216" s="22"/>
      <c r="H216" s="22"/>
      <c r="I216" s="22"/>
      <c r="J216" s="22"/>
      <c r="K216" s="22"/>
      <c r="L216" s="22"/>
      <c r="M216" s="22"/>
      <c r="N216" s="22"/>
      <c r="O216" s="22"/>
      <c r="P216" s="22"/>
      <c r="Q216" s="22"/>
      <c r="R216" s="22"/>
    </row>
    <row r="217" spans="3:18" ht="15.75" customHeight="1" x14ac:dyDescent="0.2">
      <c r="C217" s="22"/>
      <c r="D217" s="22"/>
      <c r="E217" s="22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</row>
    <row r="218" spans="3:18" ht="15.75" customHeight="1" x14ac:dyDescent="0.2">
      <c r="C218" s="22"/>
      <c r="D218" s="22"/>
      <c r="E218" s="22"/>
      <c r="F218" s="22"/>
      <c r="G218" s="22"/>
      <c r="H218" s="22"/>
      <c r="I218" s="22"/>
      <c r="J218" s="22"/>
      <c r="K218" s="22"/>
      <c r="L218" s="22"/>
      <c r="M218" s="22"/>
      <c r="N218" s="22"/>
      <c r="O218" s="22"/>
      <c r="P218" s="22"/>
      <c r="Q218" s="22"/>
      <c r="R218" s="22"/>
    </row>
    <row r="219" spans="3:18" ht="15.75" customHeight="1" x14ac:dyDescent="0.2">
      <c r="C219" s="22"/>
      <c r="D219" s="22"/>
      <c r="E219" s="22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</row>
    <row r="220" spans="3:18" ht="15.75" customHeight="1" x14ac:dyDescent="0.2">
      <c r="C220" s="22"/>
      <c r="D220" s="22"/>
      <c r="E220" s="22"/>
      <c r="F220" s="22"/>
      <c r="G220" s="22"/>
      <c r="H220" s="22"/>
      <c r="I220" s="22"/>
      <c r="J220" s="22"/>
      <c r="K220" s="22"/>
      <c r="L220" s="22"/>
      <c r="M220" s="22"/>
      <c r="N220" s="22"/>
      <c r="O220" s="22"/>
      <c r="P220" s="22"/>
      <c r="Q220" s="22"/>
      <c r="R220" s="22"/>
    </row>
    <row r="221" spans="3:18" ht="15.75" customHeight="1" x14ac:dyDescent="0.15"/>
    <row r="222" spans="3:18" ht="15.75" customHeight="1" x14ac:dyDescent="0.15"/>
    <row r="223" spans="3:18" ht="15.75" customHeight="1" x14ac:dyDescent="0.15"/>
    <row r="224" spans="3:18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AG1000"/>
  <sheetViews>
    <sheetView tabSelected="1" workbookViewId="0">
      <pane xSplit="2" ySplit="3" topLeftCell="C4" activePane="bottomRight" state="frozen"/>
      <selection activeCell="C4" sqref="C4:XFD31"/>
      <selection pane="topRight" activeCell="C4" sqref="C4:XFD31"/>
      <selection pane="bottomLeft" activeCell="C4" sqref="C4:XFD31"/>
      <selection pane="bottomRight" activeCell="C4" sqref="C4:XFD31"/>
    </sheetView>
  </sheetViews>
  <sheetFormatPr baseColWidth="10" defaultColWidth="14.5" defaultRowHeight="15" customHeight="1" x14ac:dyDescent="0.15"/>
  <cols>
    <col min="1" max="1" width="14.83203125" customWidth="1"/>
    <col min="2" max="2" width="23.832031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6.83203125" customWidth="1"/>
    <col min="16" max="16" width="11" customWidth="1"/>
    <col min="17" max="18" width="8.5" customWidth="1"/>
    <col min="19" max="19" width="8.33203125" customWidth="1"/>
    <col min="20" max="20" width="11.5" customWidth="1"/>
    <col min="21" max="21" width="13.33203125" customWidth="1"/>
    <col min="22" max="22" width="13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29" t="str">
        <f ca="1">IFERROR(__xludf.DUMMYFUNCTION("IFERROR(VLOOKUP(B2,IMPORTRANGE(""https://docs.google.com/spreadsheets/d/1x0DhHglkXKoEBOD2MBsuK_EyIr1ouxD2ftIpqOYFa-k/edit?usp=sharing"",""OllieShops-SKU-Specific Info!B1:BJ7000""),4,FALSE),"""")"),"")</f>
        <v/>
      </c>
      <c r="B1" s="30"/>
      <c r="C1" s="31" t="s">
        <v>0</v>
      </c>
      <c r="D1" s="33" t="s">
        <v>1</v>
      </c>
      <c r="E1" s="33" t="s">
        <v>2</v>
      </c>
      <c r="F1" s="35" t="s">
        <v>3</v>
      </c>
      <c r="G1" s="35" t="s">
        <v>4</v>
      </c>
      <c r="H1" s="36" t="s">
        <v>5</v>
      </c>
      <c r="I1" s="33" t="s">
        <v>6</v>
      </c>
      <c r="J1" s="33" t="s">
        <v>7</v>
      </c>
      <c r="K1" s="33" t="s">
        <v>8</v>
      </c>
      <c r="L1" s="33" t="s">
        <v>9</v>
      </c>
      <c r="M1" s="40" t="s">
        <v>10</v>
      </c>
      <c r="N1" s="41" t="s">
        <v>11</v>
      </c>
      <c r="O1" s="33" t="s">
        <v>12</v>
      </c>
      <c r="P1" s="33" t="s">
        <v>13</v>
      </c>
      <c r="Q1" s="33" t="s">
        <v>14</v>
      </c>
      <c r="R1" s="33" t="s">
        <v>15</v>
      </c>
      <c r="S1" s="47" t="s">
        <v>16</v>
      </c>
      <c r="T1" s="42" t="s">
        <v>17</v>
      </c>
      <c r="U1" s="42" t="s">
        <v>18</v>
      </c>
      <c r="V1" s="42" t="s">
        <v>19</v>
      </c>
      <c r="W1" s="42" t="s">
        <v>20</v>
      </c>
      <c r="X1" s="42" t="s">
        <v>21</v>
      </c>
      <c r="Y1" s="42" t="s">
        <v>22</v>
      </c>
      <c r="Z1" s="42" t="s">
        <v>23</v>
      </c>
      <c r="AA1" s="42" t="s">
        <v>24</v>
      </c>
      <c r="AB1" s="42" t="s">
        <v>25</v>
      </c>
      <c r="AC1" s="42" t="s">
        <v>26</v>
      </c>
      <c r="AD1" s="44" t="s">
        <v>27</v>
      </c>
      <c r="AE1" s="45" t="s">
        <v>28</v>
      </c>
      <c r="AF1" s="46" t="s">
        <v>29</v>
      </c>
      <c r="AG1" s="45" t="s">
        <v>30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IFERROR(__xludf.DUMMYFUNCTION("IFERROR(VLOOKUP(B2,IMPORTRANGE(""https://docs.google.com/spreadsheets/d/1x0DhHglkXKoEBOD2MBsuK_EyIr1ouxD2ftIpqOYFa-k/edit?usp=sharing"",""OllieShops-SKU-Specific Info!B1:BJ7000""),3,FALSE),"""")"),"")</f>
        <v/>
      </c>
      <c r="B2" s="3" t="s">
        <v>157</v>
      </c>
      <c r="C2" s="32"/>
      <c r="D2" s="34"/>
      <c r="E2" s="32"/>
      <c r="F2" s="34"/>
      <c r="G2" s="34"/>
      <c r="H2" s="37"/>
      <c r="I2" s="34"/>
      <c r="J2" s="34"/>
      <c r="K2" s="37"/>
      <c r="L2" s="37"/>
      <c r="M2" s="37"/>
      <c r="N2" s="34"/>
      <c r="O2" s="34"/>
      <c r="P2" s="32"/>
      <c r="Q2" s="34"/>
      <c r="R2" s="34"/>
      <c r="S2" s="30"/>
      <c r="T2" s="30"/>
      <c r="U2" s="43"/>
      <c r="V2" s="43"/>
      <c r="W2" s="30"/>
      <c r="X2" s="30"/>
      <c r="Y2" s="30"/>
      <c r="Z2" s="30"/>
      <c r="AA2" s="43"/>
      <c r="AB2" s="43"/>
      <c r="AC2" s="43"/>
      <c r="AD2" s="43"/>
      <c r="AE2" s="30"/>
      <c r="AF2" s="30"/>
      <c r="AG2" s="30"/>
    </row>
    <row r="3" spans="1:33" ht="16" x14ac:dyDescent="0.15">
      <c r="A3" s="38" t="s">
        <v>32</v>
      </c>
      <c r="B3" s="39"/>
      <c r="C3" s="4">
        <f ca="1">((AE31+AF31)/0.85)*-1</f>
        <v>15.075846208823528</v>
      </c>
      <c r="D3" s="5">
        <f>SUM(D4:D99763)</f>
        <v>164</v>
      </c>
      <c r="E3" s="5"/>
      <c r="F3" s="6">
        <f t="shared" ref="F3:G3" si="0">SUM(F4:F99763)</f>
        <v>2857.54</v>
      </c>
      <c r="G3" s="6">
        <f t="shared" si="0"/>
        <v>-172.48999999999998</v>
      </c>
      <c r="H3" s="7">
        <f>G3/F3*-1</f>
        <v>6.0363109527775634E-2</v>
      </c>
      <c r="I3" s="8">
        <f ca="1">J3/F3</f>
        <v>0.23163302287019608</v>
      </c>
      <c r="J3" s="6">
        <f ca="1">SUM(J4:J99763)</f>
        <v>661.90062817250009</v>
      </c>
      <c r="K3" s="6">
        <f ca="1">J3/D3</f>
        <v>4.0359794400762201</v>
      </c>
      <c r="L3" s="5"/>
      <c r="M3" s="9"/>
      <c r="N3" s="10"/>
      <c r="O3" s="5" t="str">
        <f ca="1">IFERROR(__xludf.DUMMYFUNCTION("IFERROR(VLOOKUP(B2,IMPORTRANGE(""https://docs.google.com/spreadsheets/d/1owCo6kL_VFQ5nPTdNogErmCBLjNiktT1m3SzTrxu3R0/edit#gid=2146806407"",""Ollie Shops - Compiled!b1:g5000""),2,FALSE),"""")"),"")</f>
        <v/>
      </c>
      <c r="P3" s="5"/>
      <c r="Q3" s="11"/>
      <c r="R3" s="11"/>
      <c r="S3" s="23"/>
      <c r="T3" s="10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10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10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5">
        <f>SUM(W4:W99763)</f>
        <v>10</v>
      </c>
      <c r="X3" s="7">
        <f>AVERAGE(X4:X99763)</f>
        <v>0.14181672669067627</v>
      </c>
      <c r="Y3" s="6">
        <f>ROUND(AVERAGE(Y4:Y99763),2)</f>
        <v>2.57</v>
      </c>
      <c r="Z3" s="5"/>
      <c r="AA3" s="5"/>
      <c r="AB3" s="5"/>
      <c r="AC3" s="5"/>
      <c r="AD3" s="5"/>
      <c r="AE3" s="12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Info!B2:BZ7000""),36,false)),"""")*-1"),-5.6344692775)</f>
        <v>-5.6344692775</v>
      </c>
      <c r="AG3" s="6">
        <f>SUM(AG4:AG99763)</f>
        <v>0</v>
      </c>
    </row>
    <row r="4" spans="1:33" s="52" customFormat="1" ht="15.75" hidden="1" customHeight="1" x14ac:dyDescent="0.2">
      <c r="A4" s="13" t="s">
        <v>33</v>
      </c>
      <c r="B4" s="13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48"/>
      <c r="T4" s="48"/>
      <c r="U4" s="49"/>
      <c r="V4" s="54"/>
      <c r="W4" s="48"/>
      <c r="X4" s="48"/>
      <c r="Y4" s="48"/>
      <c r="Z4" s="48"/>
      <c r="AA4" s="48"/>
      <c r="AB4" s="51"/>
      <c r="AC4" s="48"/>
      <c r="AD4" s="48"/>
      <c r="AE4" s="48"/>
      <c r="AF4" s="48"/>
      <c r="AG4" s="48"/>
    </row>
    <row r="5" spans="1:33" s="52" customFormat="1" ht="15.75" hidden="1" customHeight="1" x14ac:dyDescent="0.2">
      <c r="A5" s="13" t="s">
        <v>34</v>
      </c>
      <c r="B5" s="13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48"/>
      <c r="T5" s="48"/>
      <c r="U5" s="49"/>
      <c r="V5" s="54"/>
      <c r="W5" s="48"/>
      <c r="X5" s="48"/>
      <c r="Y5" s="48"/>
      <c r="Z5" s="48"/>
      <c r="AA5" s="48"/>
      <c r="AB5" s="51"/>
      <c r="AC5" s="48"/>
      <c r="AD5" s="48"/>
      <c r="AE5" s="48"/>
      <c r="AF5" s="48"/>
      <c r="AG5" s="48"/>
    </row>
    <row r="6" spans="1:33" s="52" customFormat="1" ht="15.75" hidden="1" customHeight="1" x14ac:dyDescent="0.2">
      <c r="A6" s="13" t="s">
        <v>35</v>
      </c>
      <c r="B6" s="13"/>
      <c r="C6" s="17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48"/>
      <c r="T6" s="48"/>
      <c r="U6" s="49"/>
      <c r="V6" s="54"/>
      <c r="W6" s="48"/>
      <c r="X6" s="48"/>
      <c r="Y6" s="48"/>
      <c r="Z6" s="48"/>
      <c r="AA6" s="48"/>
      <c r="AB6" s="51"/>
      <c r="AC6" s="48"/>
      <c r="AD6" s="48"/>
      <c r="AE6" s="48"/>
      <c r="AF6" s="48"/>
      <c r="AG6" s="48"/>
    </row>
    <row r="7" spans="1:33" s="52" customFormat="1" ht="15.75" hidden="1" customHeight="1" x14ac:dyDescent="0.2">
      <c r="A7" s="13" t="s">
        <v>36</v>
      </c>
      <c r="B7" s="13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48"/>
      <c r="T7" s="48"/>
      <c r="U7" s="49"/>
      <c r="V7" s="54"/>
      <c r="W7" s="48"/>
      <c r="X7" s="48"/>
      <c r="Y7" s="48"/>
      <c r="Z7" s="48"/>
      <c r="AA7" s="48"/>
      <c r="AB7" s="51"/>
      <c r="AC7" s="48"/>
      <c r="AD7" s="48"/>
      <c r="AE7" s="48"/>
      <c r="AF7" s="48"/>
      <c r="AG7" s="48"/>
    </row>
    <row r="8" spans="1:33" s="52" customFormat="1" ht="15.75" hidden="1" customHeight="1" x14ac:dyDescent="0.2">
      <c r="A8" s="13" t="s">
        <v>37</v>
      </c>
      <c r="B8" s="13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48"/>
      <c r="T8" s="48"/>
      <c r="U8" s="49"/>
      <c r="V8" s="54"/>
      <c r="W8" s="48"/>
      <c r="X8" s="48"/>
      <c r="Y8" s="48"/>
      <c r="Z8" s="48"/>
      <c r="AA8" s="48"/>
      <c r="AB8" s="51"/>
      <c r="AC8" s="48"/>
      <c r="AD8" s="48"/>
      <c r="AE8" s="48"/>
      <c r="AF8" s="48"/>
      <c r="AG8" s="48"/>
    </row>
    <row r="9" spans="1:33" s="52" customFormat="1" ht="15.75" hidden="1" customHeight="1" x14ac:dyDescent="0.2">
      <c r="A9" s="13" t="s">
        <v>38</v>
      </c>
      <c r="B9" s="13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48"/>
      <c r="T9" s="48"/>
      <c r="U9" s="49"/>
      <c r="V9" s="54"/>
      <c r="W9" s="48"/>
      <c r="X9" s="48"/>
      <c r="Y9" s="48"/>
      <c r="Z9" s="48"/>
      <c r="AA9" s="48"/>
      <c r="AB9" s="51"/>
      <c r="AC9" s="48"/>
      <c r="AD9" s="48"/>
      <c r="AE9" s="48"/>
      <c r="AF9" s="48"/>
      <c r="AG9" s="48"/>
    </row>
    <row r="10" spans="1:33" s="52" customFormat="1" ht="15.75" hidden="1" customHeight="1" x14ac:dyDescent="0.2">
      <c r="A10" s="13" t="s">
        <v>39</v>
      </c>
      <c r="B10" s="13"/>
      <c r="C10" s="17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48"/>
      <c r="T10" s="48"/>
      <c r="U10" s="49"/>
      <c r="V10" s="54"/>
      <c r="W10" s="48"/>
      <c r="X10" s="48"/>
      <c r="Y10" s="48"/>
      <c r="Z10" s="48"/>
      <c r="AA10" s="48"/>
      <c r="AB10" s="51"/>
      <c r="AC10" s="48"/>
      <c r="AD10" s="48"/>
      <c r="AE10" s="48"/>
      <c r="AF10" s="48"/>
      <c r="AG10" s="48"/>
    </row>
    <row r="11" spans="1:33" s="52" customFormat="1" ht="15.75" hidden="1" customHeight="1" x14ac:dyDescent="0.2">
      <c r="A11" s="13" t="s">
        <v>40</v>
      </c>
      <c r="B11" s="13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48"/>
      <c r="T11" s="48"/>
      <c r="U11" s="49"/>
      <c r="V11" s="54"/>
      <c r="W11" s="48"/>
      <c r="X11" s="48"/>
      <c r="Y11" s="48"/>
      <c r="Z11" s="48"/>
      <c r="AA11" s="48"/>
      <c r="AB11" s="51"/>
      <c r="AC11" s="48"/>
      <c r="AD11" s="48"/>
      <c r="AE11" s="48"/>
      <c r="AF11" s="48"/>
      <c r="AG11" s="48"/>
    </row>
    <row r="12" spans="1:33" s="52" customFormat="1" ht="15.75" hidden="1" customHeight="1" x14ac:dyDescent="0.2">
      <c r="A12" s="13" t="s">
        <v>41</v>
      </c>
      <c r="B12" s="13"/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48"/>
      <c r="T12" s="48"/>
      <c r="U12" s="49"/>
      <c r="V12" s="54"/>
      <c r="W12" s="48"/>
      <c r="X12" s="48"/>
      <c r="Y12" s="48"/>
      <c r="Z12" s="48"/>
      <c r="AA12" s="48"/>
      <c r="AB12" s="51"/>
      <c r="AC12" s="48"/>
      <c r="AD12" s="48"/>
      <c r="AE12" s="48"/>
      <c r="AF12" s="48"/>
      <c r="AG12" s="48"/>
    </row>
    <row r="13" spans="1:33" s="52" customFormat="1" ht="15.75" hidden="1" customHeight="1" x14ac:dyDescent="0.2">
      <c r="A13" s="13" t="s">
        <v>42</v>
      </c>
      <c r="B13" s="13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48"/>
      <c r="T13" s="48"/>
      <c r="U13" s="49"/>
      <c r="V13" s="54"/>
      <c r="W13" s="48"/>
      <c r="X13" s="48"/>
      <c r="Y13" s="48"/>
      <c r="Z13" s="48"/>
      <c r="AA13" s="48"/>
      <c r="AB13" s="51"/>
      <c r="AC13" s="48"/>
      <c r="AD13" s="48"/>
      <c r="AE13" s="48"/>
      <c r="AF13" s="48"/>
      <c r="AG13" s="48"/>
    </row>
    <row r="14" spans="1:33" s="52" customFormat="1" ht="15.75" hidden="1" customHeight="1" x14ac:dyDescent="0.2">
      <c r="A14" s="13" t="s">
        <v>43</v>
      </c>
      <c r="B14" s="13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48"/>
      <c r="T14" s="48"/>
      <c r="U14" s="49"/>
      <c r="V14" s="54"/>
      <c r="W14" s="48"/>
      <c r="X14" s="48"/>
      <c r="Y14" s="48"/>
      <c r="Z14" s="48"/>
      <c r="AA14" s="48"/>
      <c r="AB14" s="51"/>
      <c r="AC14" s="48"/>
      <c r="AD14" s="48"/>
      <c r="AE14" s="48"/>
      <c r="AF14" s="48"/>
      <c r="AG14" s="48"/>
    </row>
    <row r="15" spans="1:33" s="52" customFormat="1" ht="15.75" hidden="1" customHeight="1" x14ac:dyDescent="0.2">
      <c r="A15" s="13" t="s">
        <v>44</v>
      </c>
      <c r="B15" s="13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48"/>
      <c r="T15" s="48"/>
      <c r="U15" s="49"/>
      <c r="V15" s="54"/>
      <c r="W15" s="48"/>
      <c r="X15" s="48"/>
      <c r="Y15" s="48"/>
      <c r="Z15" s="48"/>
      <c r="AA15" s="48"/>
      <c r="AB15" s="51"/>
      <c r="AC15" s="48"/>
      <c r="AD15" s="48"/>
      <c r="AE15" s="48"/>
      <c r="AF15" s="48"/>
      <c r="AG15" s="48"/>
    </row>
    <row r="16" spans="1:33" s="52" customFormat="1" ht="15.75" hidden="1" customHeight="1" x14ac:dyDescent="0.2">
      <c r="A16" s="13" t="s">
        <v>45</v>
      </c>
      <c r="B16" s="13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48"/>
      <c r="T16" s="48"/>
      <c r="U16" s="49"/>
      <c r="V16" s="54"/>
      <c r="W16" s="48"/>
      <c r="X16" s="48"/>
      <c r="Y16" s="48"/>
      <c r="Z16" s="48"/>
      <c r="AA16" s="48"/>
      <c r="AB16" s="51"/>
      <c r="AC16" s="48"/>
      <c r="AD16" s="48"/>
      <c r="AE16" s="48"/>
      <c r="AF16" s="48"/>
      <c r="AG16" s="48"/>
    </row>
    <row r="17" spans="1:33" s="52" customFormat="1" ht="15.75" hidden="1" customHeight="1" x14ac:dyDescent="0.2">
      <c r="A17" s="13" t="s">
        <v>46</v>
      </c>
      <c r="B17" s="13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48"/>
      <c r="T17" s="48"/>
      <c r="U17" s="49"/>
      <c r="V17" s="54"/>
      <c r="W17" s="48"/>
      <c r="X17" s="48"/>
      <c r="Y17" s="48"/>
      <c r="Z17" s="48"/>
      <c r="AA17" s="48"/>
      <c r="AB17" s="51"/>
      <c r="AC17" s="48"/>
      <c r="AD17" s="48"/>
      <c r="AE17" s="48"/>
      <c r="AF17" s="48"/>
      <c r="AG17" s="48"/>
    </row>
    <row r="18" spans="1:33" s="52" customFormat="1" ht="15.75" hidden="1" customHeight="1" x14ac:dyDescent="0.2">
      <c r="A18" s="13" t="s">
        <v>47</v>
      </c>
      <c r="B18" s="13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48"/>
      <c r="T18" s="48"/>
      <c r="U18" s="49"/>
      <c r="V18" s="54"/>
      <c r="W18" s="48"/>
      <c r="X18" s="48"/>
      <c r="Y18" s="48"/>
      <c r="Z18" s="48"/>
      <c r="AA18" s="48"/>
      <c r="AB18" s="51"/>
      <c r="AC18" s="48"/>
      <c r="AD18" s="48"/>
      <c r="AE18" s="48"/>
      <c r="AF18" s="48"/>
      <c r="AG18" s="48"/>
    </row>
    <row r="19" spans="1:33" s="52" customFormat="1" ht="15.75" hidden="1" customHeight="1" x14ac:dyDescent="0.2">
      <c r="A19" s="13" t="s">
        <v>83</v>
      </c>
      <c r="B19" s="13"/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48"/>
      <c r="T19" s="48"/>
      <c r="U19" s="49"/>
      <c r="V19" s="54"/>
      <c r="W19" s="48"/>
      <c r="X19" s="48"/>
      <c r="Y19" s="48"/>
      <c r="Z19" s="48"/>
      <c r="AA19" s="48"/>
      <c r="AB19" s="51"/>
      <c r="AC19" s="48"/>
      <c r="AD19" s="48"/>
      <c r="AE19" s="48"/>
      <c r="AF19" s="48"/>
      <c r="AG19" s="48"/>
    </row>
    <row r="20" spans="1:33" s="52" customFormat="1" ht="15.75" hidden="1" customHeight="1" x14ac:dyDescent="0.2">
      <c r="A20" s="13" t="s">
        <v>49</v>
      </c>
      <c r="B20" s="13"/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48"/>
      <c r="T20" s="48"/>
      <c r="U20" s="49"/>
      <c r="V20" s="54"/>
      <c r="W20" s="48"/>
      <c r="X20" s="48"/>
      <c r="Y20" s="48"/>
      <c r="Z20" s="48"/>
      <c r="AA20" s="48"/>
      <c r="AB20" s="51"/>
      <c r="AC20" s="48"/>
      <c r="AD20" s="48"/>
      <c r="AE20" s="48"/>
      <c r="AF20" s="48"/>
      <c r="AG20" s="48"/>
    </row>
    <row r="21" spans="1:33" s="52" customFormat="1" ht="15.75" hidden="1" customHeight="1" x14ac:dyDescent="0.2">
      <c r="A21" s="13" t="s">
        <v>50</v>
      </c>
      <c r="B21" s="13"/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48"/>
      <c r="T21" s="48"/>
      <c r="U21" s="49"/>
      <c r="V21" s="54"/>
      <c r="W21" s="48"/>
      <c r="X21" s="48"/>
      <c r="Y21" s="48"/>
      <c r="Z21" s="48"/>
      <c r="AA21" s="48"/>
      <c r="AB21" s="51"/>
      <c r="AC21" s="48"/>
      <c r="AD21" s="48"/>
      <c r="AE21" s="48"/>
      <c r="AF21" s="48"/>
      <c r="AG21" s="48"/>
    </row>
    <row r="22" spans="1:33" s="52" customFormat="1" ht="15.75" hidden="1" customHeight="1" x14ac:dyDescent="0.2">
      <c r="A22" s="13" t="s">
        <v>51</v>
      </c>
      <c r="B22" s="13"/>
      <c r="C22" s="17"/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48"/>
      <c r="T22" s="48"/>
      <c r="U22" s="49"/>
      <c r="V22" s="54"/>
      <c r="W22" s="48"/>
      <c r="X22" s="48"/>
      <c r="Y22" s="48"/>
      <c r="Z22" s="48"/>
      <c r="AA22" s="48"/>
      <c r="AB22" s="51"/>
      <c r="AC22" s="48"/>
      <c r="AD22" s="48"/>
      <c r="AE22" s="48"/>
      <c r="AF22" s="48"/>
      <c r="AG22" s="48"/>
    </row>
    <row r="23" spans="1:33" s="52" customFormat="1" ht="15.75" hidden="1" customHeight="1" x14ac:dyDescent="0.2">
      <c r="A23" s="13" t="s">
        <v>52</v>
      </c>
      <c r="B23" s="13"/>
      <c r="C23" s="17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48"/>
      <c r="T23" s="48"/>
      <c r="U23" s="49"/>
      <c r="V23" s="54"/>
      <c r="W23" s="48"/>
      <c r="X23" s="48"/>
      <c r="Y23" s="48"/>
      <c r="Z23" s="48"/>
      <c r="AA23" s="48"/>
      <c r="AB23" s="51"/>
      <c r="AC23" s="48"/>
      <c r="AD23" s="48"/>
      <c r="AE23" s="48"/>
      <c r="AF23" s="48"/>
      <c r="AG23" s="48"/>
    </row>
    <row r="24" spans="1:33" s="52" customFormat="1" ht="15.75" hidden="1" customHeight="1" x14ac:dyDescent="0.2">
      <c r="A24" s="13" t="s">
        <v>53</v>
      </c>
      <c r="B24" s="13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48"/>
      <c r="T24" s="48"/>
      <c r="U24" s="49"/>
      <c r="V24" s="54"/>
      <c r="W24" s="48"/>
      <c r="X24" s="48"/>
      <c r="Y24" s="48"/>
      <c r="Z24" s="48"/>
      <c r="AA24" s="48"/>
      <c r="AB24" s="51"/>
      <c r="AC24" s="48"/>
      <c r="AD24" s="48"/>
      <c r="AE24" s="48"/>
      <c r="AF24" s="48"/>
      <c r="AG24" s="48"/>
    </row>
    <row r="25" spans="1:33" s="52" customFormat="1" ht="15.75" hidden="1" customHeight="1" x14ac:dyDescent="0.2">
      <c r="A25" s="13" t="s">
        <v>54</v>
      </c>
      <c r="B25" s="13"/>
      <c r="C25" s="17"/>
      <c r="D25" s="17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48"/>
      <c r="T25" s="48"/>
      <c r="U25" s="49"/>
      <c r="V25" s="54"/>
      <c r="W25" s="48"/>
      <c r="X25" s="48"/>
      <c r="Y25" s="48"/>
      <c r="Z25" s="48"/>
      <c r="AA25" s="48"/>
      <c r="AB25" s="51"/>
      <c r="AC25" s="48"/>
      <c r="AD25" s="48"/>
      <c r="AE25" s="48"/>
      <c r="AF25" s="48"/>
      <c r="AG25" s="48"/>
    </row>
    <row r="26" spans="1:33" s="52" customFormat="1" ht="15.75" hidden="1" customHeight="1" x14ac:dyDescent="0.2">
      <c r="A26" s="13" t="s">
        <v>58</v>
      </c>
      <c r="B26" s="13"/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48"/>
      <c r="T26" s="48"/>
      <c r="U26" s="49"/>
      <c r="V26" s="54"/>
      <c r="W26" s="48"/>
      <c r="X26" s="48"/>
      <c r="Y26" s="48"/>
      <c r="Z26" s="48"/>
      <c r="AA26" s="48"/>
      <c r="AB26" s="51"/>
      <c r="AC26" s="48"/>
      <c r="AD26" s="48"/>
      <c r="AE26" s="48"/>
      <c r="AF26" s="48"/>
      <c r="AG26" s="48"/>
    </row>
    <row r="27" spans="1:33" s="52" customFormat="1" ht="15.75" customHeight="1" x14ac:dyDescent="0.2">
      <c r="A27" s="13" t="s">
        <v>60</v>
      </c>
      <c r="B27" s="13"/>
      <c r="C27" s="17">
        <f t="shared" ref="C27:C31" si="1">IFERROR(F27/D27," - ")</f>
        <v>17.010000000000002</v>
      </c>
      <c r="D27" s="17">
        <v>29</v>
      </c>
      <c r="E27" s="17">
        <v>0</v>
      </c>
      <c r="F27" s="17">
        <v>493.29</v>
      </c>
      <c r="G27" s="17">
        <v>0</v>
      </c>
      <c r="H27" s="17">
        <f t="shared" ref="H27:H31" si="2">G27/F27*-1</f>
        <v>0</v>
      </c>
      <c r="I27" s="17">
        <f t="shared" ref="I27:I31" si="3">J27/F27</f>
        <v>0.41777935802469129</v>
      </c>
      <c r="J27" s="17">
        <f t="shared" ref="J27:J31" si="4">F27*0.85+G27+AF27*D27+D27*AE27+AG27+AD27</f>
        <v>206.08637951999998</v>
      </c>
      <c r="K27" s="17">
        <f t="shared" ref="K27:K31" si="5">J27/D27</f>
        <v>7.106426879999999</v>
      </c>
      <c r="L27" s="17">
        <v>552</v>
      </c>
      <c r="M27" s="17">
        <f t="shared" ref="M27:M31" si="6">IFERROR(D27/L27,"-")</f>
        <v>5.2536231884057968E-2</v>
      </c>
      <c r="N27" s="17">
        <v>144</v>
      </c>
      <c r="O27" s="17">
        <f t="shared" ref="O27:P27" si="7">D27/7</f>
        <v>4.1428571428571432</v>
      </c>
      <c r="P27" s="17">
        <f t="shared" si="7"/>
        <v>0</v>
      </c>
      <c r="Q27" s="17">
        <f t="shared" ref="Q27:Q31" si="8">ROUNDDOWN(N27/(O27+P27),0)</f>
        <v>34</v>
      </c>
      <c r="R27" s="17"/>
      <c r="S27" s="48">
        <v>0.1019108280254777</v>
      </c>
      <c r="T27" s="48" t="s">
        <v>56</v>
      </c>
      <c r="U27" s="49" t="s">
        <v>56</v>
      </c>
      <c r="V27" s="54" t="s">
        <v>56</v>
      </c>
      <c r="W27" s="48">
        <v>0</v>
      </c>
      <c r="X27" s="48">
        <f t="shared" ref="X27:X31" si="9">IFERROR(W27/D27,0)</f>
        <v>0</v>
      </c>
      <c r="Y27" s="48">
        <f t="shared" ref="Y27:Y31" si="10">IFERROR(G27/(W27+Z27)*-1,0)</f>
        <v>0</v>
      </c>
      <c r="Z27" s="48">
        <v>0</v>
      </c>
      <c r="AA27" s="48" t="s">
        <v>57</v>
      </c>
      <c r="AB27" s="51">
        <f t="shared" ref="AB27:AB31" si="11">IF(OR(AA27="UsLargeStandardSize",AA27="UsSmallStandardSize"),-0.69,-0.48)</f>
        <v>-0.69</v>
      </c>
      <c r="AC27" s="48">
        <v>0.12469066666666667</v>
      </c>
      <c r="AD27" s="48">
        <f t="shared" ref="AD27:AD31" si="12">IFERROR(AB27*AC27*D27*2,0)</f>
        <v>-4.9901204799999999</v>
      </c>
      <c r="AE27" s="48">
        <v>-7.18</v>
      </c>
      <c r="AF27" s="48">
        <v>0</v>
      </c>
      <c r="AG27" s="48">
        <v>0</v>
      </c>
    </row>
    <row r="28" spans="1:33" s="52" customFormat="1" ht="15.75" customHeight="1" x14ac:dyDescent="0.2">
      <c r="A28" s="13" t="s">
        <v>61</v>
      </c>
      <c r="B28" s="13"/>
      <c r="C28" s="17">
        <f t="shared" si="1"/>
        <v>17.010000000000002</v>
      </c>
      <c r="D28" s="17">
        <v>66</v>
      </c>
      <c r="E28" s="17">
        <v>0</v>
      </c>
      <c r="F28" s="17">
        <v>1122.6600000000001</v>
      </c>
      <c r="G28" s="17">
        <v>-10.85</v>
      </c>
      <c r="H28" s="17">
        <f t="shared" si="2"/>
        <v>9.6645467015837368E-3</v>
      </c>
      <c r="I28" s="17">
        <f t="shared" si="3"/>
        <v>0.40811481132310762</v>
      </c>
      <c r="J28" s="17">
        <f t="shared" si="4"/>
        <v>458.17417408000006</v>
      </c>
      <c r="K28" s="17">
        <f t="shared" si="5"/>
        <v>6.9420329406060617</v>
      </c>
      <c r="L28" s="17">
        <v>293</v>
      </c>
      <c r="M28" s="17">
        <f t="shared" si="6"/>
        <v>0.22525597269624573</v>
      </c>
      <c r="N28" s="17">
        <v>84</v>
      </c>
      <c r="O28" s="17">
        <f t="shared" ref="O28:P28" si="13">D28/7</f>
        <v>9.4285714285714288</v>
      </c>
      <c r="P28" s="17">
        <f t="shared" si="13"/>
        <v>0</v>
      </c>
      <c r="Q28" s="17">
        <f t="shared" si="8"/>
        <v>8</v>
      </c>
      <c r="R28" s="17"/>
      <c r="S28" s="48">
        <v>0.72</v>
      </c>
      <c r="T28" s="48" t="s">
        <v>56</v>
      </c>
      <c r="U28" s="49" t="s">
        <v>56</v>
      </c>
      <c r="V28" s="54" t="s">
        <v>56</v>
      </c>
      <c r="W28" s="48">
        <v>0</v>
      </c>
      <c r="X28" s="48">
        <f t="shared" si="9"/>
        <v>0</v>
      </c>
      <c r="Y28" s="48">
        <f t="shared" si="10"/>
        <v>0</v>
      </c>
      <c r="Z28" s="48">
        <v>0</v>
      </c>
      <c r="AA28" s="48" t="s">
        <v>57</v>
      </c>
      <c r="AB28" s="51">
        <f t="shared" si="11"/>
        <v>-0.69</v>
      </c>
      <c r="AC28" s="48">
        <v>0.12469066666666667</v>
      </c>
      <c r="AD28" s="48">
        <f t="shared" si="12"/>
        <v>-11.35682592</v>
      </c>
      <c r="AE28" s="48">
        <v>-7.18</v>
      </c>
      <c r="AF28" s="48">
        <v>0</v>
      </c>
      <c r="AG28" s="48">
        <v>0</v>
      </c>
    </row>
    <row r="29" spans="1:33" s="52" customFormat="1" ht="15.75" customHeight="1" x14ac:dyDescent="0.2">
      <c r="A29" s="13" t="s">
        <v>62</v>
      </c>
      <c r="B29" s="13"/>
      <c r="C29" s="17">
        <f t="shared" si="1"/>
        <v>17.60387755102041</v>
      </c>
      <c r="D29" s="17">
        <v>49</v>
      </c>
      <c r="E29" s="17">
        <v>0</v>
      </c>
      <c r="F29" s="17">
        <v>862.59</v>
      </c>
      <c r="G29" s="17">
        <v>-78.53</v>
      </c>
      <c r="H29" s="17">
        <f t="shared" si="2"/>
        <v>9.1039775559651745E-2</v>
      </c>
      <c r="I29" s="17">
        <f t="shared" ca="1" si="3"/>
        <v>2.125102600598203E-2</v>
      </c>
      <c r="J29" s="17">
        <f t="shared" ca="1" si="4"/>
        <v>18.330922522500039</v>
      </c>
      <c r="K29" s="17">
        <f t="shared" ca="1" si="5"/>
        <v>0.37410045964285793</v>
      </c>
      <c r="L29" s="17">
        <v>262</v>
      </c>
      <c r="M29" s="17">
        <f t="shared" si="6"/>
        <v>0.18702290076335878</v>
      </c>
      <c r="N29" s="17">
        <v>26</v>
      </c>
      <c r="O29" s="17">
        <f t="shared" ref="O29:P29" si="14">D29/7</f>
        <v>7</v>
      </c>
      <c r="P29" s="17">
        <f t="shared" si="14"/>
        <v>0</v>
      </c>
      <c r="Q29" s="17">
        <f t="shared" si="8"/>
        <v>3</v>
      </c>
      <c r="R29" s="17"/>
      <c r="S29" s="48">
        <v>3.4210526315789469</v>
      </c>
      <c r="T29" s="48" t="s">
        <v>56</v>
      </c>
      <c r="U29" s="49" t="s">
        <v>56</v>
      </c>
      <c r="V29" s="54" t="s">
        <v>56</v>
      </c>
      <c r="W29" s="48">
        <v>4</v>
      </c>
      <c r="X29" s="48">
        <f t="shared" si="9"/>
        <v>8.1632653061224483E-2</v>
      </c>
      <c r="Y29" s="48">
        <f t="shared" si="10"/>
        <v>3.9264999999999999</v>
      </c>
      <c r="Z29" s="48">
        <v>16</v>
      </c>
      <c r="AA29" s="48" t="s">
        <v>57</v>
      </c>
      <c r="AB29" s="51">
        <f t="shared" si="11"/>
        <v>-0.69</v>
      </c>
      <c r="AC29" s="48">
        <v>0.12469066666666667</v>
      </c>
      <c r="AD29" s="48">
        <f t="shared" si="12"/>
        <v>-8.4315828800000006</v>
      </c>
      <c r="AE29" s="48">
        <v>-7.18</v>
      </c>
      <c r="AF29" s="48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Info!B2:BZ7000""),36,false)),"""")*-1"),-5.6344692775)</f>
        <v>-5.6344692775</v>
      </c>
      <c r="AG29" s="48">
        <v>0</v>
      </c>
    </row>
    <row r="30" spans="1:33" s="52" customFormat="1" ht="15.75" customHeight="1" x14ac:dyDescent="0.2">
      <c r="A30" s="13" t="s">
        <v>63</v>
      </c>
      <c r="B30" s="13"/>
      <c r="C30" s="17">
        <f t="shared" si="1"/>
        <v>18.95</v>
      </c>
      <c r="D30" s="17">
        <v>17</v>
      </c>
      <c r="E30" s="17">
        <v>0</v>
      </c>
      <c r="F30" s="17">
        <v>322.14999999999998</v>
      </c>
      <c r="G30" s="17">
        <v>-58.88000000000001</v>
      </c>
      <c r="H30" s="17">
        <f t="shared" si="2"/>
        <v>0.18277200062082885</v>
      </c>
      <c r="I30" s="17">
        <f t="shared" ca="1" si="3"/>
        <v>-1.8077668035076874E-2</v>
      </c>
      <c r="J30" s="17">
        <f t="shared" ca="1" si="4"/>
        <v>-5.8237207575000145</v>
      </c>
      <c r="K30" s="17">
        <f t="shared" ca="1" si="5"/>
        <v>-0.34257180926470676</v>
      </c>
      <c r="L30" s="17">
        <v>191</v>
      </c>
      <c r="M30" s="17">
        <f t="shared" si="6"/>
        <v>8.9005235602094238E-2</v>
      </c>
      <c r="N30" s="17">
        <v>14</v>
      </c>
      <c r="O30" s="17">
        <f t="shared" ref="O30:P30" si="15">D30/7</f>
        <v>2.4285714285714284</v>
      </c>
      <c r="P30" s="17">
        <f t="shared" si="15"/>
        <v>0</v>
      </c>
      <c r="Q30" s="17">
        <f t="shared" si="8"/>
        <v>5</v>
      </c>
      <c r="R30" s="17"/>
      <c r="S30" s="48">
        <v>6.125</v>
      </c>
      <c r="T30" s="48" t="s">
        <v>56</v>
      </c>
      <c r="U30" s="49" t="s">
        <v>56</v>
      </c>
      <c r="V30" s="54" t="s">
        <v>56</v>
      </c>
      <c r="W30" s="48">
        <v>5</v>
      </c>
      <c r="X30" s="48">
        <f t="shared" si="9"/>
        <v>0.29411764705882354</v>
      </c>
      <c r="Y30" s="48">
        <f t="shared" si="10"/>
        <v>4.9066666666666672</v>
      </c>
      <c r="Z30" s="48">
        <v>7</v>
      </c>
      <c r="AA30" s="48" t="s">
        <v>57</v>
      </c>
      <c r="AB30" s="51">
        <f t="shared" si="11"/>
        <v>-0.69</v>
      </c>
      <c r="AC30" s="48">
        <v>0.12469066666666667</v>
      </c>
      <c r="AD30" s="48">
        <f t="shared" si="12"/>
        <v>-2.9252430399999998</v>
      </c>
      <c r="AE30" s="48">
        <v>-7.18</v>
      </c>
      <c r="AF30" s="48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Info!B2:BZ7000""),36,false)),"""")*-1"),-5.6344692775)</f>
        <v>-5.6344692775</v>
      </c>
      <c r="AG30" s="48">
        <v>0</v>
      </c>
    </row>
    <row r="31" spans="1:33" s="52" customFormat="1" ht="15.75" customHeight="1" x14ac:dyDescent="0.2">
      <c r="A31" s="13" t="s">
        <v>64</v>
      </c>
      <c r="B31" s="13"/>
      <c r="C31" s="17">
        <f t="shared" si="1"/>
        <v>18.949999999999996</v>
      </c>
      <c r="D31" s="17">
        <v>3</v>
      </c>
      <c r="E31" s="17">
        <v>0</v>
      </c>
      <c r="F31" s="17">
        <v>56.849999999999987</v>
      </c>
      <c r="G31" s="17">
        <v>-24.23</v>
      </c>
      <c r="H31" s="17">
        <f t="shared" si="2"/>
        <v>0.42620932277924373</v>
      </c>
      <c r="I31" s="17">
        <f t="shared" ca="1" si="3"/>
        <v>-0.26151499019349189</v>
      </c>
      <c r="J31" s="17">
        <f t="shared" ca="1" si="4"/>
        <v>-14.867127192500011</v>
      </c>
      <c r="K31" s="17">
        <f t="shared" ca="1" si="5"/>
        <v>-4.9557090641666699</v>
      </c>
      <c r="L31" s="17">
        <v>67</v>
      </c>
      <c r="M31" s="17">
        <f t="shared" si="6"/>
        <v>4.4776119402985072E-2</v>
      </c>
      <c r="N31" s="17">
        <v>8</v>
      </c>
      <c r="O31" s="17">
        <f t="shared" ref="O31:P31" si="16">D31/7</f>
        <v>0.42857142857142855</v>
      </c>
      <c r="P31" s="17">
        <f t="shared" si="16"/>
        <v>0</v>
      </c>
      <c r="Q31" s="17">
        <f t="shared" si="8"/>
        <v>18</v>
      </c>
      <c r="R31" s="17" t="str">
        <f ca="1">IFERROR(__xludf.DUMMYFUNCTION("IFERROR(VLOOKUP($B$2,IMPORTRANGE(""https://docs.google.com/spreadsheets/d/1KiWZV1ko8G7lnRucBRBd29jj3Be6ltMfljMDqzOkQmI/edit#gid=1381463014"",""Lookup!A:F""),6,FALSE),"""")"),"")</f>
        <v/>
      </c>
      <c r="S31" s="48">
        <v>1.7391304347826091</v>
      </c>
      <c r="T31" s="48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1" s="49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1" s="54" t="str">
        <f ca="1">IFERROR(__xludf.DUMMYFUNCTION("IFERROR(VLOOKUP($B$2,IMPORTRANGE(""https://docs.google.com/spreadsheets/d/1KiWZV1ko8G7lnRucBRBd29jj3Be6ltMfljMDqzOkQmI/edit#gid=1381463014"",""Lookup!A:D""),2,FALSE),"""")"),"")</f>
        <v/>
      </c>
      <c r="W31" s="48">
        <v>1</v>
      </c>
      <c r="X31" s="48">
        <f t="shared" si="9"/>
        <v>0.33333333333333331</v>
      </c>
      <c r="Y31" s="48">
        <f t="shared" si="10"/>
        <v>4.0383333333333331</v>
      </c>
      <c r="Z31" s="48">
        <v>5</v>
      </c>
      <c r="AA31" s="48" t="s">
        <v>57</v>
      </c>
      <c r="AB31" s="51">
        <f t="shared" si="11"/>
        <v>-0.69</v>
      </c>
      <c r="AC31" s="48">
        <v>0.12469066666666667</v>
      </c>
      <c r="AD31" s="48">
        <f t="shared" si="12"/>
        <v>-0.51621936000000002</v>
      </c>
      <c r="AE31" s="48">
        <v>-7.18</v>
      </c>
      <c r="AF31" s="48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Info!B2:BZ7000""),36,false)),"""")*-1"),-5.6344692775)</f>
        <v>-5.6344692775</v>
      </c>
      <c r="AG31" s="48">
        <v>0</v>
      </c>
    </row>
    <row r="32" spans="1:33" ht="15.75" customHeight="1" x14ac:dyDescent="0.2">
      <c r="A32" s="13"/>
      <c r="B32" s="13"/>
      <c r="C32" s="24"/>
      <c r="D32" s="15"/>
      <c r="E32" s="15"/>
      <c r="F32" s="14"/>
      <c r="G32" s="14"/>
      <c r="H32" s="14"/>
      <c r="I32" s="15"/>
      <c r="J32" s="15"/>
      <c r="K32" s="15"/>
      <c r="L32" s="15"/>
      <c r="M32" s="16"/>
      <c r="N32" s="15"/>
      <c r="O32" s="15"/>
      <c r="P32" s="15"/>
      <c r="Q32" s="15"/>
      <c r="R32" s="15"/>
      <c r="S32" s="18"/>
      <c r="T32" s="13"/>
      <c r="U32" s="19"/>
      <c r="V32" s="1"/>
      <c r="W32" s="13"/>
      <c r="X32" s="13"/>
      <c r="Y32" s="13"/>
      <c r="Z32" s="13"/>
      <c r="AA32" s="13"/>
      <c r="AB32" s="13"/>
      <c r="AC32" s="13"/>
      <c r="AD32" s="13"/>
      <c r="AE32" s="20"/>
      <c r="AF32" s="20"/>
      <c r="AG32" s="20"/>
    </row>
    <row r="33" spans="1:33" ht="15.75" customHeight="1" x14ac:dyDescent="0.2">
      <c r="A33" s="13"/>
      <c r="B33" s="13"/>
      <c r="C33" s="24"/>
      <c r="D33" s="15"/>
      <c r="E33" s="15"/>
      <c r="F33" s="14"/>
      <c r="G33" s="14"/>
      <c r="H33" s="14"/>
      <c r="I33" s="15"/>
      <c r="J33" s="15"/>
      <c r="K33" s="15"/>
      <c r="L33" s="15"/>
      <c r="M33" s="16"/>
      <c r="N33" s="15"/>
      <c r="O33" s="15"/>
      <c r="P33" s="15"/>
      <c r="Q33" s="15"/>
      <c r="R33" s="15"/>
      <c r="S33" s="18"/>
      <c r="T33" s="13"/>
      <c r="U33" s="19"/>
      <c r="V33" s="1"/>
      <c r="W33" s="13"/>
      <c r="X33" s="13"/>
      <c r="Y33" s="13"/>
      <c r="Z33" s="13"/>
      <c r="AA33" s="13"/>
      <c r="AB33" s="13"/>
      <c r="AC33" s="13"/>
      <c r="AD33" s="13"/>
      <c r="AE33" s="20"/>
      <c r="AF33" s="20"/>
      <c r="AG33" s="20"/>
    </row>
    <row r="34" spans="1:33" ht="15.75" customHeight="1" x14ac:dyDescent="0.2">
      <c r="A34" s="13"/>
      <c r="B34" s="13"/>
      <c r="C34" s="24"/>
      <c r="D34" s="15"/>
      <c r="E34" s="15"/>
      <c r="F34" s="14"/>
      <c r="G34" s="14"/>
      <c r="H34" s="14"/>
      <c r="I34" s="15"/>
      <c r="J34" s="15"/>
      <c r="K34" s="15"/>
      <c r="L34" s="15"/>
      <c r="M34" s="16"/>
      <c r="N34" s="15"/>
      <c r="O34" s="15"/>
      <c r="P34" s="15"/>
      <c r="Q34" s="15"/>
      <c r="R34" s="15"/>
      <c r="S34" s="18"/>
      <c r="T34" s="13"/>
      <c r="U34" s="19"/>
      <c r="V34" s="1"/>
      <c r="W34" s="13"/>
      <c r="X34" s="13"/>
      <c r="Y34" s="13"/>
      <c r="Z34" s="13"/>
      <c r="AA34" s="13"/>
      <c r="AB34" s="13"/>
      <c r="AC34" s="13"/>
      <c r="AD34" s="13"/>
      <c r="AE34" s="20"/>
      <c r="AF34" s="20"/>
      <c r="AG34" s="20"/>
    </row>
    <row r="35" spans="1:33" ht="15.75" customHeight="1" x14ac:dyDescent="0.2">
      <c r="A35" s="13"/>
      <c r="B35" s="13"/>
      <c r="C35" s="24"/>
      <c r="D35" s="15"/>
      <c r="E35" s="15"/>
      <c r="F35" s="14"/>
      <c r="G35" s="14"/>
      <c r="H35" s="14"/>
      <c r="I35" s="15"/>
      <c r="J35" s="15"/>
      <c r="K35" s="15"/>
      <c r="L35" s="15"/>
      <c r="M35" s="16"/>
      <c r="N35" s="15"/>
      <c r="O35" s="15"/>
      <c r="P35" s="15"/>
      <c r="Q35" s="15"/>
      <c r="R35" s="15"/>
      <c r="S35" s="18"/>
      <c r="T35" s="13"/>
      <c r="U35" s="19"/>
      <c r="V35" s="1"/>
      <c r="W35" s="13"/>
      <c r="X35" s="13"/>
      <c r="Y35" s="13"/>
      <c r="Z35" s="13"/>
      <c r="AA35" s="13"/>
      <c r="AB35" s="13"/>
      <c r="AC35" s="13"/>
      <c r="AD35" s="13"/>
      <c r="AE35" s="20"/>
      <c r="AF35" s="20"/>
      <c r="AG35" s="20"/>
    </row>
    <row r="36" spans="1:33" ht="15.75" customHeight="1" x14ac:dyDescent="0.2">
      <c r="A36" s="13"/>
      <c r="B36" s="13"/>
      <c r="C36" s="24"/>
      <c r="D36" s="15"/>
      <c r="E36" s="15"/>
      <c r="F36" s="14"/>
      <c r="G36" s="14"/>
      <c r="H36" s="14"/>
      <c r="I36" s="15"/>
      <c r="J36" s="15"/>
      <c r="K36" s="15"/>
      <c r="L36" s="15"/>
      <c r="M36" s="16"/>
      <c r="N36" s="15"/>
      <c r="O36" s="15"/>
      <c r="P36" s="15"/>
      <c r="Q36" s="15"/>
      <c r="R36" s="15"/>
      <c r="S36" s="18"/>
      <c r="T36" s="13"/>
      <c r="U36" s="19"/>
      <c r="V36" s="1"/>
      <c r="W36" s="13"/>
      <c r="X36" s="13"/>
      <c r="Y36" s="13"/>
      <c r="Z36" s="13"/>
      <c r="AA36" s="13"/>
      <c r="AB36" s="13"/>
      <c r="AC36" s="13"/>
      <c r="AD36" s="13"/>
      <c r="AE36" s="20"/>
      <c r="AF36" s="20"/>
      <c r="AG36" s="20"/>
    </row>
    <row r="37" spans="1:33" ht="15.75" customHeight="1" x14ac:dyDescent="0.2">
      <c r="A37" s="13"/>
      <c r="B37" s="13"/>
      <c r="C37" s="24"/>
      <c r="D37" s="15"/>
      <c r="E37" s="15"/>
      <c r="F37" s="14"/>
      <c r="G37" s="14"/>
      <c r="H37" s="14"/>
      <c r="I37" s="15"/>
      <c r="J37" s="15"/>
      <c r="K37" s="15"/>
      <c r="L37" s="15"/>
      <c r="M37" s="16"/>
      <c r="N37" s="15"/>
      <c r="O37" s="15"/>
      <c r="P37" s="15"/>
      <c r="Q37" s="15"/>
      <c r="R37" s="15"/>
      <c r="S37" s="18"/>
      <c r="T37" s="13"/>
      <c r="U37" s="19"/>
      <c r="V37" s="1"/>
      <c r="W37" s="13"/>
      <c r="X37" s="13"/>
      <c r="Y37" s="13"/>
      <c r="Z37" s="13"/>
      <c r="AA37" s="13"/>
      <c r="AB37" s="13"/>
      <c r="AC37" s="13"/>
      <c r="AD37" s="13"/>
      <c r="AE37" s="20"/>
      <c r="AF37" s="20"/>
      <c r="AG37" s="20"/>
    </row>
    <row r="38" spans="1:33" ht="15.75" customHeight="1" x14ac:dyDescent="0.2">
      <c r="A38" s="13"/>
      <c r="B38" s="13"/>
      <c r="C38" s="24"/>
      <c r="D38" s="15"/>
      <c r="E38" s="15"/>
      <c r="F38" s="14"/>
      <c r="G38" s="14"/>
      <c r="H38" s="14"/>
      <c r="I38" s="15"/>
      <c r="J38" s="15"/>
      <c r="K38" s="15"/>
      <c r="L38" s="15"/>
      <c r="M38" s="16"/>
      <c r="N38" s="15"/>
      <c r="O38" s="15"/>
      <c r="P38" s="15"/>
      <c r="Q38" s="15"/>
      <c r="R38" s="15"/>
      <c r="S38" s="18"/>
      <c r="T38" s="13"/>
      <c r="U38" s="19"/>
      <c r="V38" s="1"/>
      <c r="W38" s="13"/>
      <c r="X38" s="13"/>
      <c r="Y38" s="13"/>
      <c r="Z38" s="13"/>
      <c r="AA38" s="13"/>
      <c r="AB38" s="13"/>
      <c r="AC38" s="13"/>
      <c r="AD38" s="13"/>
      <c r="AE38" s="20"/>
      <c r="AF38" s="20"/>
      <c r="AG38" s="20"/>
    </row>
    <row r="39" spans="1:33" ht="15.75" customHeight="1" x14ac:dyDescent="0.2">
      <c r="A39" s="13"/>
      <c r="B39" s="13"/>
      <c r="C39" s="24"/>
      <c r="D39" s="15"/>
      <c r="E39" s="15"/>
      <c r="F39" s="14"/>
      <c r="G39" s="14"/>
      <c r="H39" s="14"/>
      <c r="I39" s="15"/>
      <c r="J39" s="15"/>
      <c r="K39" s="15"/>
      <c r="L39" s="15"/>
      <c r="M39" s="16"/>
      <c r="N39" s="15"/>
      <c r="O39" s="15"/>
      <c r="P39" s="15"/>
      <c r="Q39" s="15"/>
      <c r="R39" s="15"/>
      <c r="S39" s="18"/>
      <c r="T39" s="13"/>
      <c r="U39" s="19"/>
      <c r="V39" s="1"/>
      <c r="W39" s="13"/>
      <c r="X39" s="13"/>
      <c r="Y39" s="13"/>
      <c r="Z39" s="13"/>
      <c r="AA39" s="13"/>
      <c r="AB39" s="13"/>
      <c r="AC39" s="13"/>
      <c r="AD39" s="13"/>
      <c r="AE39" s="20"/>
      <c r="AF39" s="20"/>
      <c r="AG39" s="20"/>
    </row>
    <row r="40" spans="1:33" ht="15.75" customHeight="1" x14ac:dyDescent="0.2">
      <c r="A40" s="13"/>
      <c r="B40" s="13"/>
      <c r="C40" s="24"/>
      <c r="D40" s="15"/>
      <c r="E40" s="15"/>
      <c r="F40" s="14"/>
      <c r="G40" s="14"/>
      <c r="H40" s="14"/>
      <c r="I40" s="15"/>
      <c r="J40" s="15"/>
      <c r="K40" s="15"/>
      <c r="L40" s="15"/>
      <c r="M40" s="16"/>
      <c r="N40" s="15"/>
      <c r="O40" s="15"/>
      <c r="P40" s="15"/>
      <c r="Q40" s="15"/>
      <c r="R40" s="15"/>
      <c r="S40" s="18"/>
      <c r="T40" s="13"/>
      <c r="U40" s="19"/>
      <c r="V40" s="1"/>
      <c r="W40" s="13"/>
      <c r="X40" s="13"/>
      <c r="Y40" s="13"/>
      <c r="Z40" s="13"/>
      <c r="AA40" s="13"/>
      <c r="AB40" s="13"/>
      <c r="AC40" s="13"/>
      <c r="AD40" s="13"/>
      <c r="AE40" s="20"/>
      <c r="AF40" s="20"/>
      <c r="AG40" s="20"/>
    </row>
    <row r="41" spans="1:33" ht="15.75" customHeight="1" x14ac:dyDescent="0.2">
      <c r="A41" s="13"/>
      <c r="B41" s="13"/>
      <c r="C41" s="24"/>
      <c r="D41" s="15"/>
      <c r="E41" s="15"/>
      <c r="F41" s="14"/>
      <c r="G41" s="14"/>
      <c r="H41" s="14"/>
      <c r="I41" s="15"/>
      <c r="J41" s="15"/>
      <c r="K41" s="15"/>
      <c r="L41" s="15"/>
      <c r="M41" s="16"/>
      <c r="N41" s="15"/>
      <c r="O41" s="15"/>
      <c r="P41" s="15"/>
      <c r="Q41" s="15"/>
      <c r="R41" s="15"/>
      <c r="S41" s="18"/>
      <c r="T41" s="13"/>
      <c r="U41" s="19"/>
      <c r="V41" s="1"/>
      <c r="W41" s="13"/>
      <c r="X41" s="13"/>
      <c r="Y41" s="13"/>
      <c r="Z41" s="13"/>
      <c r="AA41" s="13"/>
      <c r="AB41" s="13"/>
      <c r="AC41" s="13"/>
      <c r="AD41" s="13"/>
      <c r="AE41" s="20"/>
      <c r="AF41" s="20"/>
      <c r="AG41" s="20"/>
    </row>
    <row r="42" spans="1:33" ht="15.75" customHeight="1" x14ac:dyDescent="0.2">
      <c r="A42" s="13"/>
      <c r="B42" s="13"/>
      <c r="C42" s="24"/>
      <c r="D42" s="15"/>
      <c r="E42" s="15"/>
      <c r="F42" s="14"/>
      <c r="G42" s="14"/>
      <c r="H42" s="14"/>
      <c r="I42" s="15"/>
      <c r="J42" s="15"/>
      <c r="K42" s="15"/>
      <c r="L42" s="15"/>
      <c r="M42" s="16"/>
      <c r="N42" s="15"/>
      <c r="O42" s="15"/>
      <c r="P42" s="15"/>
      <c r="Q42" s="15"/>
      <c r="R42" s="15"/>
      <c r="S42" s="18"/>
      <c r="T42" s="13"/>
      <c r="U42" s="19"/>
      <c r="V42" s="1"/>
      <c r="W42" s="13"/>
      <c r="X42" s="13"/>
      <c r="Y42" s="13"/>
      <c r="Z42" s="13"/>
      <c r="AA42" s="13"/>
      <c r="AB42" s="13"/>
      <c r="AC42" s="13"/>
      <c r="AD42" s="13"/>
      <c r="AE42" s="20"/>
      <c r="AF42" s="20"/>
      <c r="AG42" s="20"/>
    </row>
    <row r="43" spans="1:33" ht="15.75" customHeight="1" x14ac:dyDescent="0.2">
      <c r="A43" s="13"/>
      <c r="B43" s="13"/>
      <c r="C43" s="24"/>
      <c r="D43" s="15"/>
      <c r="E43" s="15"/>
      <c r="F43" s="14"/>
      <c r="G43" s="14"/>
      <c r="H43" s="14"/>
      <c r="I43" s="15"/>
      <c r="J43" s="15"/>
      <c r="K43" s="15"/>
      <c r="L43" s="15"/>
      <c r="M43" s="16"/>
      <c r="N43" s="15"/>
      <c r="O43" s="15"/>
      <c r="P43" s="15"/>
      <c r="Q43" s="15"/>
      <c r="R43" s="15"/>
      <c r="S43" s="18"/>
      <c r="T43" s="13"/>
      <c r="U43" s="19"/>
      <c r="V43" s="1"/>
      <c r="W43" s="13"/>
      <c r="X43" s="13"/>
      <c r="Y43" s="13"/>
      <c r="Z43" s="13"/>
      <c r="AA43" s="13"/>
      <c r="AB43" s="13"/>
      <c r="AC43" s="13"/>
      <c r="AD43" s="13"/>
      <c r="AE43" s="20"/>
      <c r="AF43" s="20"/>
      <c r="AG43" s="20"/>
    </row>
    <row r="44" spans="1:33" ht="15.75" customHeight="1" x14ac:dyDescent="0.2">
      <c r="A44" s="13"/>
      <c r="B44" s="13"/>
      <c r="C44" s="24"/>
      <c r="D44" s="15"/>
      <c r="E44" s="15"/>
      <c r="F44" s="14"/>
      <c r="G44" s="14"/>
      <c r="H44" s="14"/>
      <c r="I44" s="15"/>
      <c r="J44" s="15"/>
      <c r="K44" s="15"/>
      <c r="L44" s="15"/>
      <c r="M44" s="16"/>
      <c r="N44" s="15"/>
      <c r="O44" s="15"/>
      <c r="P44" s="15"/>
      <c r="Q44" s="15"/>
      <c r="R44" s="15"/>
      <c r="S44" s="18"/>
      <c r="T44" s="13"/>
      <c r="U44" s="19"/>
      <c r="V44" s="1"/>
      <c r="W44" s="13"/>
      <c r="X44" s="13"/>
      <c r="Y44" s="13"/>
      <c r="Z44" s="13"/>
      <c r="AA44" s="13"/>
      <c r="AB44" s="13"/>
      <c r="AC44" s="13"/>
      <c r="AD44" s="13"/>
      <c r="AE44" s="20"/>
      <c r="AF44" s="20"/>
      <c r="AG44" s="20"/>
    </row>
    <row r="45" spans="1:33" ht="15.75" customHeight="1" x14ac:dyDescent="0.2">
      <c r="A45" s="13"/>
      <c r="B45" s="13"/>
      <c r="C45" s="24"/>
      <c r="D45" s="15"/>
      <c r="E45" s="15"/>
      <c r="F45" s="14"/>
      <c r="G45" s="14"/>
      <c r="H45" s="14"/>
      <c r="I45" s="15"/>
      <c r="J45" s="15"/>
      <c r="K45" s="15"/>
      <c r="L45" s="15"/>
      <c r="M45" s="16"/>
      <c r="N45" s="15"/>
      <c r="O45" s="15"/>
      <c r="P45" s="15"/>
      <c r="Q45" s="15"/>
      <c r="R45" s="15"/>
      <c r="S45" s="18"/>
      <c r="T45" s="13"/>
      <c r="U45" s="19"/>
      <c r="V45" s="1"/>
      <c r="W45" s="13"/>
      <c r="X45" s="13"/>
      <c r="Y45" s="13"/>
      <c r="Z45" s="13"/>
      <c r="AA45" s="13"/>
      <c r="AB45" s="13"/>
      <c r="AC45" s="13"/>
      <c r="AD45" s="13"/>
      <c r="AE45" s="20"/>
      <c r="AF45" s="20"/>
      <c r="AG45" s="20"/>
    </row>
    <row r="46" spans="1:33" ht="15.75" customHeight="1" x14ac:dyDescent="0.2">
      <c r="A46" s="13"/>
      <c r="B46" s="13"/>
      <c r="C46" s="24"/>
      <c r="D46" s="15"/>
      <c r="E46" s="15"/>
      <c r="F46" s="14"/>
      <c r="G46" s="14"/>
      <c r="H46" s="14"/>
      <c r="I46" s="15"/>
      <c r="J46" s="15"/>
      <c r="K46" s="15"/>
      <c r="L46" s="15"/>
      <c r="M46" s="16"/>
      <c r="N46" s="15"/>
      <c r="O46" s="15"/>
      <c r="P46" s="15"/>
      <c r="Q46" s="15"/>
      <c r="R46" s="15"/>
      <c r="S46" s="18"/>
      <c r="T46" s="13"/>
      <c r="U46" s="19"/>
      <c r="V46" s="1"/>
      <c r="W46" s="13"/>
      <c r="X46" s="13"/>
      <c r="Y46" s="13"/>
      <c r="Z46" s="13"/>
      <c r="AA46" s="13"/>
      <c r="AB46" s="13"/>
      <c r="AC46" s="13"/>
      <c r="AD46" s="13"/>
      <c r="AE46" s="20"/>
      <c r="AF46" s="20"/>
      <c r="AG46" s="20"/>
    </row>
    <row r="47" spans="1:33" ht="15.75" customHeight="1" x14ac:dyDescent="0.2">
      <c r="A47" s="13"/>
      <c r="B47" s="13"/>
      <c r="C47" s="24"/>
      <c r="D47" s="15"/>
      <c r="E47" s="15"/>
      <c r="F47" s="14"/>
      <c r="G47" s="14"/>
      <c r="H47" s="14"/>
      <c r="I47" s="15"/>
      <c r="J47" s="15"/>
      <c r="K47" s="15"/>
      <c r="L47" s="15"/>
      <c r="M47" s="16"/>
      <c r="N47" s="15"/>
      <c r="O47" s="15"/>
      <c r="P47" s="15"/>
      <c r="Q47" s="15"/>
      <c r="R47" s="15"/>
      <c r="S47" s="18"/>
      <c r="T47" s="13"/>
      <c r="U47" s="19"/>
      <c r="V47" s="1"/>
      <c r="W47" s="13"/>
      <c r="X47" s="13"/>
      <c r="Y47" s="13"/>
      <c r="Z47" s="13"/>
      <c r="AA47" s="13"/>
      <c r="AB47" s="13"/>
      <c r="AC47" s="13"/>
      <c r="AD47" s="13"/>
      <c r="AE47" s="20"/>
      <c r="AF47" s="20"/>
      <c r="AG47" s="20"/>
    </row>
    <row r="48" spans="1:33" ht="15.75" customHeight="1" x14ac:dyDescent="0.2">
      <c r="A48" s="13"/>
      <c r="B48" s="13"/>
      <c r="C48" s="24"/>
      <c r="D48" s="15"/>
      <c r="E48" s="15"/>
      <c r="F48" s="14"/>
      <c r="G48" s="14"/>
      <c r="H48" s="14"/>
      <c r="I48" s="15"/>
      <c r="J48" s="15"/>
      <c r="K48" s="15"/>
      <c r="L48" s="15"/>
      <c r="M48" s="16"/>
      <c r="N48" s="15"/>
      <c r="O48" s="15"/>
      <c r="P48" s="15"/>
      <c r="Q48" s="15"/>
      <c r="R48" s="15"/>
      <c r="S48" s="18"/>
      <c r="T48" s="13"/>
      <c r="U48" s="19"/>
      <c r="V48" s="1"/>
      <c r="W48" s="13"/>
      <c r="X48" s="13"/>
      <c r="Y48" s="13"/>
      <c r="Z48" s="13"/>
      <c r="AA48" s="13"/>
      <c r="AB48" s="13"/>
      <c r="AC48" s="13"/>
      <c r="AD48" s="13"/>
      <c r="AE48" s="20"/>
      <c r="AF48" s="20"/>
      <c r="AG48" s="20"/>
    </row>
    <row r="49" spans="1:33" ht="15.75" customHeight="1" x14ac:dyDescent="0.2">
      <c r="A49" s="13"/>
      <c r="B49" s="13"/>
      <c r="C49" s="24"/>
      <c r="D49" s="15"/>
      <c r="E49" s="15"/>
      <c r="F49" s="14"/>
      <c r="G49" s="14"/>
      <c r="H49" s="14"/>
      <c r="I49" s="15"/>
      <c r="J49" s="15"/>
      <c r="K49" s="15"/>
      <c r="L49" s="15"/>
      <c r="M49" s="16"/>
      <c r="N49" s="15"/>
      <c r="O49" s="15"/>
      <c r="P49" s="15"/>
      <c r="Q49" s="15"/>
      <c r="R49" s="15"/>
      <c r="S49" s="18"/>
      <c r="T49" s="13"/>
      <c r="U49" s="19"/>
      <c r="V49" s="1"/>
      <c r="W49" s="13"/>
      <c r="X49" s="13"/>
      <c r="Y49" s="13"/>
      <c r="Z49" s="13"/>
      <c r="AA49" s="13"/>
      <c r="AB49" s="13"/>
      <c r="AC49" s="13"/>
      <c r="AD49" s="13"/>
      <c r="AE49" s="20"/>
      <c r="AF49" s="20"/>
      <c r="AG49" s="20"/>
    </row>
    <row r="50" spans="1:33" ht="15.75" customHeight="1" x14ac:dyDescent="0.2">
      <c r="A50" s="13"/>
      <c r="B50" s="13"/>
      <c r="C50" s="24"/>
      <c r="D50" s="15"/>
      <c r="E50" s="15"/>
      <c r="F50" s="14"/>
      <c r="G50" s="14"/>
      <c r="H50" s="14"/>
      <c r="I50" s="15"/>
      <c r="J50" s="15"/>
      <c r="K50" s="15"/>
      <c r="L50" s="15"/>
      <c r="M50" s="16"/>
      <c r="N50" s="15"/>
      <c r="O50" s="15"/>
      <c r="P50" s="15"/>
      <c r="Q50" s="15"/>
      <c r="R50" s="15"/>
      <c r="S50" s="18"/>
      <c r="T50" s="13"/>
      <c r="U50" s="19"/>
      <c r="V50" s="1"/>
      <c r="W50" s="13"/>
      <c r="X50" s="13"/>
      <c r="Y50" s="13"/>
      <c r="Z50" s="13"/>
      <c r="AA50" s="13"/>
      <c r="AB50" s="13"/>
      <c r="AC50" s="13"/>
      <c r="AD50" s="13"/>
      <c r="AE50" s="20"/>
      <c r="AF50" s="20"/>
      <c r="AG50" s="20"/>
    </row>
    <row r="51" spans="1:33" ht="15.75" customHeight="1" x14ac:dyDescent="0.2">
      <c r="A51" s="13"/>
      <c r="B51" s="13"/>
      <c r="C51" s="24"/>
      <c r="D51" s="15"/>
      <c r="E51" s="15"/>
      <c r="F51" s="14"/>
      <c r="G51" s="14"/>
      <c r="H51" s="14"/>
      <c r="I51" s="15"/>
      <c r="J51" s="15"/>
      <c r="K51" s="15"/>
      <c r="L51" s="15"/>
      <c r="M51" s="16"/>
      <c r="N51" s="15"/>
      <c r="O51" s="15"/>
      <c r="P51" s="15"/>
      <c r="Q51" s="15"/>
      <c r="R51" s="15"/>
      <c r="S51" s="18"/>
      <c r="T51" s="13"/>
      <c r="U51" s="19"/>
      <c r="V51" s="1"/>
      <c r="W51" s="13"/>
      <c r="X51" s="13"/>
      <c r="Y51" s="13"/>
      <c r="Z51" s="13"/>
      <c r="AA51" s="13"/>
      <c r="AB51" s="13"/>
      <c r="AC51" s="13"/>
      <c r="AD51" s="13"/>
      <c r="AE51" s="20"/>
      <c r="AF51" s="20"/>
      <c r="AG51" s="20"/>
    </row>
    <row r="52" spans="1:33" ht="15.75" customHeight="1" x14ac:dyDescent="0.2">
      <c r="A52" s="13"/>
      <c r="B52" s="13"/>
      <c r="C52" s="24"/>
      <c r="D52" s="15"/>
      <c r="E52" s="15"/>
      <c r="F52" s="14"/>
      <c r="G52" s="14"/>
      <c r="H52" s="14"/>
      <c r="I52" s="15"/>
      <c r="J52" s="15"/>
      <c r="K52" s="15"/>
      <c r="L52" s="15"/>
      <c r="M52" s="16"/>
      <c r="N52" s="15"/>
      <c r="O52" s="15"/>
      <c r="P52" s="15"/>
      <c r="Q52" s="15"/>
      <c r="R52" s="15"/>
      <c r="S52" s="18"/>
      <c r="T52" s="13"/>
      <c r="U52" s="19"/>
      <c r="V52" s="1"/>
      <c r="W52" s="13"/>
      <c r="X52" s="13"/>
      <c r="Y52" s="13"/>
      <c r="Z52" s="13"/>
      <c r="AA52" s="13"/>
      <c r="AB52" s="13"/>
      <c r="AC52" s="13"/>
      <c r="AD52" s="13"/>
      <c r="AE52" s="20"/>
      <c r="AF52" s="20"/>
      <c r="AG52" s="20"/>
    </row>
    <row r="53" spans="1:33" ht="15.75" customHeight="1" x14ac:dyDescent="0.2">
      <c r="A53" s="13"/>
      <c r="B53" s="13"/>
      <c r="C53" s="24"/>
      <c r="D53" s="15"/>
      <c r="E53" s="15"/>
      <c r="F53" s="14"/>
      <c r="G53" s="14"/>
      <c r="H53" s="14"/>
      <c r="I53" s="15"/>
      <c r="J53" s="15"/>
      <c r="K53" s="15"/>
      <c r="L53" s="15"/>
      <c r="M53" s="16"/>
      <c r="N53" s="15"/>
      <c r="O53" s="15"/>
      <c r="P53" s="15"/>
      <c r="Q53" s="15"/>
      <c r="R53" s="15"/>
      <c r="S53" s="18"/>
      <c r="T53" s="13"/>
      <c r="U53" s="19"/>
      <c r="V53" s="1"/>
      <c r="W53" s="13"/>
      <c r="X53" s="13"/>
      <c r="Y53" s="13"/>
      <c r="Z53" s="13"/>
      <c r="AA53" s="13"/>
      <c r="AB53" s="13"/>
      <c r="AC53" s="13"/>
      <c r="AD53" s="13"/>
      <c r="AE53" s="20"/>
      <c r="AF53" s="20"/>
      <c r="AG53" s="20"/>
    </row>
    <row r="54" spans="1:33" ht="15.75" customHeight="1" x14ac:dyDescent="0.2">
      <c r="A54" s="13"/>
      <c r="B54" s="13"/>
      <c r="C54" s="24"/>
      <c r="D54" s="15"/>
      <c r="E54" s="15"/>
      <c r="F54" s="14"/>
      <c r="G54" s="14"/>
      <c r="H54" s="14"/>
      <c r="I54" s="15"/>
      <c r="J54" s="15"/>
      <c r="K54" s="15"/>
      <c r="L54" s="15"/>
      <c r="M54" s="16"/>
      <c r="N54" s="15"/>
      <c r="O54" s="15"/>
      <c r="P54" s="15"/>
      <c r="Q54" s="15"/>
      <c r="R54" s="15"/>
      <c r="S54" s="18"/>
      <c r="T54" s="13"/>
      <c r="U54" s="19"/>
      <c r="V54" s="1"/>
      <c r="W54" s="13"/>
      <c r="X54" s="13"/>
      <c r="Y54" s="13"/>
      <c r="Z54" s="13"/>
      <c r="AA54" s="13"/>
      <c r="AB54" s="13"/>
      <c r="AC54" s="13"/>
      <c r="AD54" s="13"/>
      <c r="AE54" s="20"/>
      <c r="AF54" s="20"/>
      <c r="AG54" s="20"/>
    </row>
    <row r="55" spans="1:33" ht="15.75" customHeight="1" x14ac:dyDescent="0.2">
      <c r="A55" s="13"/>
      <c r="B55" s="13"/>
      <c r="C55" s="24"/>
      <c r="D55" s="15"/>
      <c r="E55" s="15"/>
      <c r="F55" s="14"/>
      <c r="G55" s="14"/>
      <c r="H55" s="14"/>
      <c r="I55" s="15"/>
      <c r="J55" s="15"/>
      <c r="K55" s="15"/>
      <c r="L55" s="15"/>
      <c r="M55" s="16"/>
      <c r="N55" s="15"/>
      <c r="O55" s="15"/>
      <c r="P55" s="15"/>
      <c r="Q55" s="15"/>
      <c r="R55" s="15"/>
      <c r="S55" s="18"/>
      <c r="T55" s="13"/>
      <c r="U55" s="19"/>
      <c r="V55" s="1"/>
      <c r="W55" s="13"/>
      <c r="X55" s="13"/>
      <c r="Y55" s="13"/>
      <c r="Z55" s="13"/>
      <c r="AA55" s="13"/>
      <c r="AB55" s="13"/>
      <c r="AC55" s="13"/>
      <c r="AD55" s="13"/>
      <c r="AE55" s="20"/>
      <c r="AF55" s="20"/>
      <c r="AG55" s="20"/>
    </row>
    <row r="56" spans="1:33" ht="15.75" customHeight="1" x14ac:dyDescent="0.2">
      <c r="A56" s="13"/>
      <c r="B56" s="13"/>
      <c r="C56" s="24"/>
      <c r="D56" s="15"/>
      <c r="E56" s="15"/>
      <c r="F56" s="14"/>
      <c r="G56" s="14"/>
      <c r="H56" s="14"/>
      <c r="I56" s="15"/>
      <c r="J56" s="15"/>
      <c r="K56" s="15"/>
      <c r="L56" s="15"/>
      <c r="M56" s="16"/>
      <c r="N56" s="15"/>
      <c r="O56" s="15"/>
      <c r="P56" s="15"/>
      <c r="Q56" s="15"/>
      <c r="R56" s="15"/>
      <c r="S56" s="18"/>
      <c r="T56" s="13"/>
      <c r="U56" s="19"/>
      <c r="V56" s="1"/>
      <c r="W56" s="13"/>
      <c r="X56" s="13"/>
      <c r="Y56" s="13"/>
      <c r="Z56" s="13"/>
      <c r="AA56" s="13"/>
      <c r="AB56" s="13"/>
      <c r="AC56" s="13"/>
      <c r="AD56" s="13"/>
      <c r="AE56" s="20"/>
      <c r="AF56" s="20"/>
      <c r="AG56" s="20"/>
    </row>
    <row r="57" spans="1:33" ht="15.75" customHeight="1" x14ac:dyDescent="0.2">
      <c r="A57" s="13"/>
      <c r="B57" s="13"/>
      <c r="C57" s="24"/>
      <c r="D57" s="15"/>
      <c r="E57" s="15"/>
      <c r="F57" s="14"/>
      <c r="G57" s="14"/>
      <c r="H57" s="14"/>
      <c r="I57" s="15"/>
      <c r="J57" s="15"/>
      <c r="K57" s="15"/>
      <c r="L57" s="15"/>
      <c r="M57" s="16"/>
      <c r="N57" s="15"/>
      <c r="O57" s="15"/>
      <c r="P57" s="15"/>
      <c r="Q57" s="15"/>
      <c r="R57" s="15"/>
      <c r="S57" s="18"/>
      <c r="T57" s="13"/>
      <c r="U57" s="19"/>
      <c r="V57" s="1"/>
      <c r="W57" s="13"/>
      <c r="X57" s="13"/>
      <c r="Y57" s="13"/>
      <c r="Z57" s="13"/>
      <c r="AA57" s="13"/>
      <c r="AB57" s="13"/>
      <c r="AC57" s="13"/>
      <c r="AD57" s="13"/>
      <c r="AE57" s="20"/>
      <c r="AF57" s="20"/>
      <c r="AG57" s="20"/>
    </row>
    <row r="58" spans="1:33" ht="15.75" customHeight="1" x14ac:dyDescent="0.2">
      <c r="A58" s="13"/>
      <c r="B58" s="13"/>
      <c r="C58" s="24"/>
      <c r="D58" s="15"/>
      <c r="E58" s="15"/>
      <c r="F58" s="14"/>
      <c r="G58" s="14"/>
      <c r="H58" s="14"/>
      <c r="I58" s="15"/>
      <c r="J58" s="15"/>
      <c r="K58" s="15"/>
      <c r="L58" s="15"/>
      <c r="M58" s="16"/>
      <c r="N58" s="15"/>
      <c r="O58" s="15"/>
      <c r="P58" s="15"/>
      <c r="Q58" s="15"/>
      <c r="R58" s="15"/>
      <c r="S58" s="18"/>
      <c r="T58" s="13"/>
      <c r="U58" s="19"/>
      <c r="V58" s="1"/>
      <c r="W58" s="13"/>
      <c r="X58" s="13"/>
      <c r="Y58" s="13"/>
      <c r="Z58" s="13"/>
      <c r="AA58" s="13"/>
      <c r="AB58" s="13"/>
      <c r="AC58" s="13"/>
      <c r="AD58" s="13"/>
      <c r="AE58" s="20"/>
      <c r="AF58" s="20"/>
      <c r="AG58" s="20"/>
    </row>
    <row r="59" spans="1:33" ht="15.75" customHeight="1" x14ac:dyDescent="0.2">
      <c r="A59" s="13"/>
      <c r="B59" s="13"/>
      <c r="C59" s="24"/>
      <c r="D59" s="15"/>
      <c r="E59" s="15"/>
      <c r="F59" s="14"/>
      <c r="G59" s="14"/>
      <c r="H59" s="14"/>
      <c r="I59" s="15"/>
      <c r="J59" s="15"/>
      <c r="K59" s="15"/>
      <c r="L59" s="15"/>
      <c r="M59" s="16"/>
      <c r="N59" s="15"/>
      <c r="O59" s="15"/>
      <c r="P59" s="15"/>
      <c r="Q59" s="15"/>
      <c r="R59" s="15"/>
      <c r="S59" s="18"/>
      <c r="T59" s="13"/>
      <c r="U59" s="19"/>
      <c r="V59" s="1"/>
      <c r="W59" s="13"/>
      <c r="X59" s="13"/>
      <c r="Y59" s="13"/>
      <c r="Z59" s="13"/>
      <c r="AA59" s="13"/>
      <c r="AB59" s="13"/>
      <c r="AC59" s="13"/>
      <c r="AD59" s="13"/>
      <c r="AE59" s="20"/>
      <c r="AF59" s="20"/>
      <c r="AG59" s="20"/>
    </row>
    <row r="60" spans="1:33" ht="15.75" customHeight="1" x14ac:dyDescent="0.2">
      <c r="A60" s="13"/>
      <c r="B60" s="13"/>
      <c r="C60" s="24"/>
      <c r="D60" s="15"/>
      <c r="E60" s="15"/>
      <c r="F60" s="14"/>
      <c r="G60" s="14"/>
      <c r="H60" s="14"/>
      <c r="I60" s="15"/>
      <c r="J60" s="15"/>
      <c r="K60" s="15"/>
      <c r="L60" s="15"/>
      <c r="M60" s="16"/>
      <c r="N60" s="15"/>
      <c r="O60" s="15"/>
      <c r="P60" s="15"/>
      <c r="Q60" s="15"/>
      <c r="R60" s="15"/>
      <c r="S60" s="18"/>
      <c r="T60" s="13"/>
      <c r="U60" s="19"/>
      <c r="V60" s="1"/>
      <c r="W60" s="13"/>
      <c r="X60" s="13"/>
      <c r="Y60" s="13"/>
      <c r="Z60" s="13"/>
      <c r="AA60" s="13"/>
      <c r="AB60" s="13"/>
      <c r="AC60" s="13"/>
      <c r="AD60" s="13"/>
      <c r="AE60" s="20"/>
      <c r="AF60" s="20"/>
      <c r="AG60" s="20"/>
    </row>
    <row r="61" spans="1:33" ht="15.75" customHeight="1" x14ac:dyDescent="0.2">
      <c r="A61" s="13"/>
      <c r="B61" s="13"/>
      <c r="C61" s="24"/>
      <c r="D61" s="15"/>
      <c r="E61" s="15"/>
      <c r="F61" s="14"/>
      <c r="G61" s="14"/>
      <c r="H61" s="14"/>
      <c r="I61" s="15"/>
      <c r="J61" s="15"/>
      <c r="K61" s="15"/>
      <c r="L61" s="15"/>
      <c r="M61" s="16"/>
      <c r="N61" s="15"/>
      <c r="O61" s="15"/>
      <c r="P61" s="15"/>
      <c r="Q61" s="15"/>
      <c r="R61" s="15"/>
      <c r="S61" s="18"/>
      <c r="T61" s="13"/>
      <c r="U61" s="19"/>
      <c r="V61" s="1"/>
      <c r="W61" s="13"/>
      <c r="X61" s="13"/>
      <c r="Y61" s="13"/>
      <c r="Z61" s="13"/>
      <c r="AA61" s="13"/>
      <c r="AB61" s="13"/>
      <c r="AC61" s="13"/>
      <c r="AD61" s="13"/>
      <c r="AE61" s="20"/>
      <c r="AF61" s="20"/>
      <c r="AG61" s="20"/>
    </row>
    <row r="62" spans="1:33" ht="15.75" customHeight="1" x14ac:dyDescent="0.2">
      <c r="A62" s="13"/>
      <c r="B62" s="13"/>
      <c r="C62" s="24"/>
      <c r="D62" s="15"/>
      <c r="E62" s="15"/>
      <c r="F62" s="14"/>
      <c r="G62" s="14"/>
      <c r="H62" s="14"/>
      <c r="I62" s="15"/>
      <c r="J62" s="15"/>
      <c r="K62" s="15"/>
      <c r="L62" s="15"/>
      <c r="M62" s="16"/>
      <c r="N62" s="15"/>
      <c r="O62" s="15"/>
      <c r="P62" s="15"/>
      <c r="Q62" s="15"/>
      <c r="R62" s="15"/>
      <c r="S62" s="18"/>
      <c r="T62" s="13"/>
      <c r="U62" s="19"/>
      <c r="V62" s="1"/>
      <c r="W62" s="13"/>
      <c r="X62" s="13"/>
      <c r="Y62" s="13"/>
      <c r="Z62" s="13"/>
      <c r="AA62" s="13"/>
      <c r="AB62" s="13"/>
      <c r="AC62" s="13"/>
      <c r="AD62" s="13"/>
      <c r="AE62" s="20"/>
      <c r="AF62" s="20"/>
      <c r="AG62" s="20"/>
    </row>
    <row r="63" spans="1:33" ht="15.75" customHeight="1" x14ac:dyDescent="0.2">
      <c r="A63" s="13"/>
      <c r="B63" s="13"/>
      <c r="C63" s="24"/>
      <c r="D63" s="15"/>
      <c r="E63" s="15"/>
      <c r="F63" s="14"/>
      <c r="G63" s="14"/>
      <c r="H63" s="14"/>
      <c r="I63" s="15"/>
      <c r="J63" s="15"/>
      <c r="K63" s="15"/>
      <c r="L63" s="15"/>
      <c r="M63" s="16"/>
      <c r="N63" s="15"/>
      <c r="O63" s="15"/>
      <c r="P63" s="15"/>
      <c r="Q63" s="15"/>
      <c r="R63" s="15"/>
      <c r="S63" s="18"/>
      <c r="T63" s="13"/>
      <c r="U63" s="19"/>
      <c r="V63" s="1"/>
      <c r="W63" s="13"/>
      <c r="X63" s="13"/>
      <c r="Y63" s="13"/>
      <c r="Z63" s="13"/>
      <c r="AA63" s="13"/>
      <c r="AB63" s="13"/>
      <c r="AC63" s="13"/>
      <c r="AD63" s="13"/>
      <c r="AE63" s="20"/>
      <c r="AF63" s="20"/>
      <c r="AG63" s="20"/>
    </row>
    <row r="64" spans="1:33" ht="15.75" customHeight="1" x14ac:dyDescent="0.2">
      <c r="A64" s="13"/>
      <c r="B64" s="13"/>
      <c r="C64" s="24"/>
      <c r="D64" s="15"/>
      <c r="E64" s="15"/>
      <c r="F64" s="14"/>
      <c r="G64" s="14"/>
      <c r="H64" s="14"/>
      <c r="I64" s="15"/>
      <c r="J64" s="15"/>
      <c r="K64" s="15"/>
      <c r="L64" s="15"/>
      <c r="M64" s="16"/>
      <c r="N64" s="15"/>
      <c r="O64" s="15"/>
      <c r="P64" s="15"/>
      <c r="Q64" s="15"/>
      <c r="R64" s="15"/>
      <c r="S64" s="18"/>
      <c r="T64" s="13"/>
      <c r="U64" s="19"/>
      <c r="V64" s="1"/>
      <c r="W64" s="13"/>
      <c r="X64" s="13"/>
      <c r="Y64" s="13"/>
      <c r="Z64" s="13"/>
      <c r="AA64" s="13"/>
      <c r="AB64" s="13"/>
      <c r="AC64" s="13"/>
      <c r="AD64" s="13"/>
      <c r="AE64" s="20"/>
      <c r="AF64" s="20"/>
      <c r="AG64" s="20"/>
    </row>
    <row r="65" spans="1:33" ht="15.75" customHeight="1" x14ac:dyDescent="0.2">
      <c r="A65" s="13"/>
      <c r="B65" s="13"/>
      <c r="C65" s="24"/>
      <c r="D65" s="15"/>
      <c r="E65" s="15"/>
      <c r="F65" s="14"/>
      <c r="G65" s="14"/>
      <c r="H65" s="14"/>
      <c r="I65" s="15"/>
      <c r="J65" s="15"/>
      <c r="K65" s="15"/>
      <c r="L65" s="15"/>
      <c r="M65" s="16"/>
      <c r="N65" s="15"/>
      <c r="O65" s="15"/>
      <c r="P65" s="15"/>
      <c r="Q65" s="15"/>
      <c r="R65" s="15"/>
      <c r="S65" s="18"/>
      <c r="T65" s="13"/>
      <c r="U65" s="19"/>
      <c r="V65" s="1"/>
      <c r="W65" s="13"/>
      <c r="X65" s="13"/>
      <c r="Y65" s="13"/>
      <c r="Z65" s="13"/>
      <c r="AA65" s="13"/>
      <c r="AB65" s="13"/>
      <c r="AC65" s="13"/>
      <c r="AD65" s="13"/>
      <c r="AE65" s="20"/>
      <c r="AF65" s="20"/>
      <c r="AG65" s="20"/>
    </row>
    <row r="66" spans="1:33" ht="15.75" customHeight="1" x14ac:dyDescent="0.2">
      <c r="A66" s="13"/>
      <c r="B66" s="13"/>
      <c r="C66" s="24"/>
      <c r="D66" s="15"/>
      <c r="E66" s="15"/>
      <c r="F66" s="14"/>
      <c r="G66" s="14"/>
      <c r="H66" s="14"/>
      <c r="I66" s="15"/>
      <c r="J66" s="15"/>
      <c r="K66" s="15"/>
      <c r="L66" s="15"/>
      <c r="M66" s="16"/>
      <c r="N66" s="15"/>
      <c r="O66" s="15"/>
      <c r="P66" s="15"/>
      <c r="Q66" s="15"/>
      <c r="R66" s="15"/>
      <c r="S66" s="18"/>
      <c r="T66" s="13"/>
      <c r="U66" s="19"/>
      <c r="V66" s="1"/>
      <c r="W66" s="13"/>
      <c r="X66" s="13"/>
      <c r="Y66" s="13"/>
      <c r="Z66" s="13"/>
      <c r="AA66" s="13"/>
      <c r="AB66" s="13"/>
      <c r="AC66" s="13"/>
      <c r="AD66" s="13"/>
      <c r="AE66" s="20"/>
      <c r="AF66" s="20"/>
      <c r="AG66" s="20"/>
    </row>
    <row r="67" spans="1:33" ht="15.75" customHeight="1" x14ac:dyDescent="0.2">
      <c r="A67" s="13"/>
      <c r="B67" s="13"/>
      <c r="C67" s="24"/>
      <c r="D67" s="15"/>
      <c r="E67" s="15"/>
      <c r="F67" s="14"/>
      <c r="G67" s="14"/>
      <c r="H67" s="14"/>
      <c r="I67" s="15"/>
      <c r="J67" s="15"/>
      <c r="K67" s="15"/>
      <c r="L67" s="15"/>
      <c r="M67" s="16"/>
      <c r="N67" s="15"/>
      <c r="O67" s="15"/>
      <c r="P67" s="15"/>
      <c r="Q67" s="15"/>
      <c r="R67" s="15"/>
      <c r="S67" s="18"/>
      <c r="T67" s="13"/>
      <c r="U67" s="19"/>
      <c r="V67" s="1"/>
      <c r="W67" s="13"/>
      <c r="X67" s="13"/>
      <c r="Y67" s="13"/>
      <c r="Z67" s="13"/>
      <c r="AA67" s="13"/>
      <c r="AB67" s="13"/>
      <c r="AC67" s="13"/>
      <c r="AD67" s="13"/>
      <c r="AE67" s="20"/>
      <c r="AF67" s="20"/>
      <c r="AG67" s="20"/>
    </row>
    <row r="68" spans="1:33" ht="15.75" customHeight="1" x14ac:dyDescent="0.2">
      <c r="A68" s="13"/>
      <c r="B68" s="13"/>
      <c r="C68" s="24"/>
      <c r="D68" s="15"/>
      <c r="E68" s="15"/>
      <c r="F68" s="14"/>
      <c r="G68" s="14"/>
      <c r="H68" s="14"/>
      <c r="I68" s="15"/>
      <c r="J68" s="15"/>
      <c r="K68" s="15"/>
      <c r="L68" s="15"/>
      <c r="M68" s="16"/>
      <c r="N68" s="15"/>
      <c r="O68" s="15"/>
      <c r="P68" s="15"/>
      <c r="Q68" s="15"/>
      <c r="R68" s="15"/>
      <c r="S68" s="18"/>
      <c r="T68" s="13"/>
      <c r="U68" s="19"/>
      <c r="V68" s="1"/>
      <c r="W68" s="13"/>
      <c r="X68" s="13"/>
      <c r="Y68" s="13"/>
      <c r="Z68" s="13"/>
      <c r="AA68" s="13"/>
      <c r="AB68" s="13"/>
      <c r="AC68" s="13"/>
      <c r="AD68" s="13"/>
      <c r="AE68" s="20"/>
      <c r="AF68" s="20"/>
      <c r="AG68" s="20"/>
    </row>
    <row r="69" spans="1:33" ht="15.75" customHeight="1" x14ac:dyDescent="0.2">
      <c r="A69" s="13"/>
      <c r="B69" s="13"/>
      <c r="C69" s="24"/>
      <c r="D69" s="15"/>
      <c r="E69" s="15"/>
      <c r="F69" s="14"/>
      <c r="G69" s="14"/>
      <c r="H69" s="14"/>
      <c r="I69" s="15"/>
      <c r="J69" s="15"/>
      <c r="K69" s="15"/>
      <c r="L69" s="15"/>
      <c r="M69" s="16"/>
      <c r="N69" s="15"/>
      <c r="O69" s="15"/>
      <c r="P69" s="15"/>
      <c r="Q69" s="15"/>
      <c r="R69" s="15"/>
      <c r="S69" s="18"/>
      <c r="T69" s="13"/>
      <c r="U69" s="19"/>
      <c r="V69" s="1"/>
      <c r="W69" s="13"/>
      <c r="X69" s="13"/>
      <c r="Y69" s="13"/>
      <c r="Z69" s="13"/>
      <c r="AA69" s="13"/>
      <c r="AB69" s="13"/>
      <c r="AC69" s="13"/>
      <c r="AD69" s="13"/>
      <c r="AE69" s="20"/>
      <c r="AF69" s="20"/>
      <c r="AG69" s="20"/>
    </row>
    <row r="70" spans="1:33" ht="15.75" customHeight="1" x14ac:dyDescent="0.2">
      <c r="A70" s="13"/>
      <c r="B70" s="13"/>
      <c r="C70" s="24"/>
      <c r="D70" s="15"/>
      <c r="E70" s="15"/>
      <c r="F70" s="14"/>
      <c r="G70" s="14"/>
      <c r="H70" s="14"/>
      <c r="I70" s="15"/>
      <c r="J70" s="15"/>
      <c r="K70" s="15"/>
      <c r="L70" s="15"/>
      <c r="M70" s="16"/>
      <c r="N70" s="15"/>
      <c r="O70" s="15"/>
      <c r="P70" s="15"/>
      <c r="Q70" s="15"/>
      <c r="R70" s="15"/>
      <c r="S70" s="18"/>
      <c r="T70" s="13"/>
      <c r="U70" s="19"/>
      <c r="V70" s="1"/>
      <c r="W70" s="13"/>
      <c r="X70" s="13"/>
      <c r="Y70" s="13"/>
      <c r="Z70" s="13"/>
      <c r="AA70" s="13"/>
      <c r="AB70" s="13"/>
      <c r="AC70" s="13"/>
      <c r="AD70" s="13"/>
      <c r="AE70" s="20"/>
      <c r="AF70" s="20"/>
      <c r="AG70" s="20"/>
    </row>
    <row r="71" spans="1:33" ht="15.75" customHeight="1" x14ac:dyDescent="0.2">
      <c r="A71" s="13"/>
      <c r="B71" s="13"/>
      <c r="C71" s="24"/>
      <c r="D71" s="15"/>
      <c r="E71" s="15"/>
      <c r="F71" s="14"/>
      <c r="G71" s="14"/>
      <c r="H71" s="14"/>
      <c r="I71" s="15"/>
      <c r="J71" s="15"/>
      <c r="K71" s="15"/>
      <c r="L71" s="15"/>
      <c r="M71" s="16"/>
      <c r="N71" s="15"/>
      <c r="O71" s="15"/>
      <c r="P71" s="15"/>
      <c r="Q71" s="15"/>
      <c r="R71" s="15"/>
      <c r="S71" s="18"/>
      <c r="T71" s="13"/>
      <c r="U71" s="19"/>
      <c r="V71" s="1"/>
      <c r="W71" s="13"/>
      <c r="X71" s="13"/>
      <c r="Y71" s="13"/>
      <c r="Z71" s="13"/>
      <c r="AA71" s="13"/>
      <c r="AB71" s="13"/>
      <c r="AC71" s="13"/>
      <c r="AD71" s="13"/>
      <c r="AE71" s="20"/>
      <c r="AF71" s="20"/>
      <c r="AG71" s="20"/>
    </row>
    <row r="72" spans="1:33" ht="15.75" customHeight="1" x14ac:dyDescent="0.2">
      <c r="A72" s="13"/>
      <c r="B72" s="13"/>
      <c r="C72" s="24"/>
      <c r="D72" s="15"/>
      <c r="E72" s="15"/>
      <c r="F72" s="14"/>
      <c r="G72" s="14"/>
      <c r="H72" s="14"/>
      <c r="I72" s="15"/>
      <c r="J72" s="15"/>
      <c r="K72" s="15"/>
      <c r="L72" s="15"/>
      <c r="M72" s="16"/>
      <c r="N72" s="15"/>
      <c r="O72" s="15"/>
      <c r="P72" s="15"/>
      <c r="Q72" s="15"/>
      <c r="R72" s="15"/>
      <c r="S72" s="18"/>
      <c r="T72" s="13"/>
      <c r="U72" s="19"/>
      <c r="V72" s="1"/>
      <c r="W72" s="13"/>
      <c r="X72" s="13"/>
      <c r="Y72" s="13"/>
      <c r="Z72" s="13"/>
      <c r="AA72" s="13"/>
      <c r="AB72" s="13"/>
      <c r="AC72" s="13"/>
      <c r="AD72" s="13"/>
      <c r="AE72" s="20"/>
      <c r="AF72" s="20"/>
      <c r="AG72" s="20"/>
    </row>
    <row r="73" spans="1:33" ht="15.75" customHeight="1" x14ac:dyDescent="0.2">
      <c r="A73" s="13"/>
      <c r="B73" s="13"/>
      <c r="C73" s="24"/>
      <c r="D73" s="15"/>
      <c r="E73" s="15"/>
      <c r="F73" s="14"/>
      <c r="G73" s="14"/>
      <c r="H73" s="14"/>
      <c r="I73" s="15"/>
      <c r="J73" s="15"/>
      <c r="K73" s="15"/>
      <c r="L73" s="15"/>
      <c r="M73" s="16"/>
      <c r="N73" s="15"/>
      <c r="O73" s="15"/>
      <c r="P73" s="15"/>
      <c r="Q73" s="15"/>
      <c r="R73" s="15"/>
      <c r="S73" s="18"/>
      <c r="T73" s="13"/>
      <c r="U73" s="19"/>
      <c r="V73" s="1"/>
      <c r="W73" s="13"/>
      <c r="X73" s="13"/>
      <c r="Y73" s="13"/>
      <c r="Z73" s="13"/>
      <c r="AA73" s="13"/>
      <c r="AB73" s="13"/>
      <c r="AC73" s="13"/>
      <c r="AD73" s="13"/>
      <c r="AE73" s="20"/>
      <c r="AF73" s="20"/>
      <c r="AG73" s="20"/>
    </row>
    <row r="74" spans="1:33" ht="15.75" customHeight="1" x14ac:dyDescent="0.2">
      <c r="A74" s="13"/>
      <c r="B74" s="13"/>
      <c r="C74" s="24"/>
      <c r="D74" s="15"/>
      <c r="E74" s="15"/>
      <c r="F74" s="14"/>
      <c r="G74" s="14"/>
      <c r="H74" s="14"/>
      <c r="I74" s="15"/>
      <c r="J74" s="15"/>
      <c r="K74" s="15"/>
      <c r="L74" s="15"/>
      <c r="M74" s="16"/>
      <c r="N74" s="15"/>
      <c r="O74" s="15"/>
      <c r="P74" s="15"/>
      <c r="Q74" s="15"/>
      <c r="R74" s="15"/>
      <c r="S74" s="18"/>
      <c r="T74" s="13"/>
      <c r="U74" s="19"/>
      <c r="V74" s="1"/>
      <c r="W74" s="13"/>
      <c r="X74" s="13"/>
      <c r="Y74" s="13"/>
      <c r="Z74" s="13"/>
      <c r="AA74" s="13"/>
      <c r="AB74" s="13"/>
      <c r="AC74" s="13"/>
      <c r="AD74" s="13"/>
      <c r="AE74" s="20"/>
      <c r="AF74" s="20"/>
      <c r="AG74" s="20"/>
    </row>
    <row r="75" spans="1:33" ht="15.75" customHeight="1" x14ac:dyDescent="0.2">
      <c r="A75" s="13"/>
      <c r="B75" s="13"/>
      <c r="C75" s="24"/>
      <c r="D75" s="15"/>
      <c r="E75" s="15"/>
      <c r="F75" s="14"/>
      <c r="G75" s="14"/>
      <c r="H75" s="14"/>
      <c r="I75" s="15"/>
      <c r="J75" s="15"/>
      <c r="K75" s="15"/>
      <c r="L75" s="15"/>
      <c r="M75" s="16"/>
      <c r="N75" s="15"/>
      <c r="O75" s="15"/>
      <c r="P75" s="15"/>
      <c r="Q75" s="15"/>
      <c r="R75" s="15"/>
      <c r="S75" s="18"/>
      <c r="T75" s="13"/>
      <c r="U75" s="19"/>
      <c r="V75" s="1"/>
      <c r="W75" s="13"/>
      <c r="X75" s="13"/>
      <c r="Y75" s="13"/>
      <c r="Z75" s="13"/>
      <c r="AA75" s="13"/>
      <c r="AB75" s="13"/>
      <c r="AC75" s="13"/>
      <c r="AD75" s="13"/>
      <c r="AE75" s="20"/>
      <c r="AF75" s="20"/>
      <c r="AG75" s="20"/>
    </row>
    <row r="76" spans="1:33" ht="15.75" customHeight="1" x14ac:dyDescent="0.2">
      <c r="A76" s="13"/>
      <c r="B76" s="13"/>
      <c r="C76" s="24"/>
      <c r="D76" s="15"/>
      <c r="E76" s="15"/>
      <c r="F76" s="14"/>
      <c r="G76" s="14"/>
      <c r="H76" s="14"/>
      <c r="I76" s="15"/>
      <c r="J76" s="15"/>
      <c r="K76" s="15"/>
      <c r="L76" s="15"/>
      <c r="M76" s="16"/>
      <c r="N76" s="15"/>
      <c r="O76" s="15"/>
      <c r="P76" s="15"/>
      <c r="Q76" s="15"/>
      <c r="R76" s="15"/>
      <c r="S76" s="18"/>
      <c r="T76" s="13"/>
      <c r="U76" s="19"/>
      <c r="V76" s="1"/>
      <c r="W76" s="13"/>
      <c r="X76" s="13"/>
      <c r="Y76" s="13"/>
      <c r="Z76" s="13"/>
      <c r="AA76" s="13"/>
      <c r="AB76" s="13"/>
      <c r="AC76" s="13"/>
      <c r="AD76" s="13"/>
      <c r="AE76" s="20"/>
      <c r="AF76" s="20"/>
      <c r="AG76" s="20"/>
    </row>
    <row r="77" spans="1:33" ht="15.75" customHeight="1" x14ac:dyDescent="0.2">
      <c r="A77" s="13"/>
      <c r="B77" s="13"/>
      <c r="C77" s="24"/>
      <c r="D77" s="15"/>
      <c r="E77" s="15"/>
      <c r="F77" s="14"/>
      <c r="G77" s="14"/>
      <c r="H77" s="14"/>
      <c r="I77" s="15"/>
      <c r="J77" s="15"/>
      <c r="K77" s="15"/>
      <c r="L77" s="15"/>
      <c r="M77" s="16"/>
      <c r="N77" s="15"/>
      <c r="O77" s="15"/>
      <c r="P77" s="15"/>
      <c r="Q77" s="15"/>
      <c r="R77" s="15"/>
      <c r="S77" s="18"/>
      <c r="T77" s="13"/>
      <c r="U77" s="19"/>
      <c r="V77" s="1"/>
      <c r="W77" s="13"/>
      <c r="X77" s="13"/>
      <c r="Y77" s="13"/>
      <c r="Z77" s="13"/>
      <c r="AA77" s="13"/>
      <c r="AB77" s="13"/>
      <c r="AC77" s="13"/>
      <c r="AD77" s="13"/>
      <c r="AE77" s="20"/>
      <c r="AF77" s="20"/>
      <c r="AG77" s="20"/>
    </row>
    <row r="78" spans="1:33" ht="15.75" customHeight="1" x14ac:dyDescent="0.2">
      <c r="A78" s="13"/>
      <c r="B78" s="13"/>
      <c r="C78" s="24"/>
      <c r="D78" s="15"/>
      <c r="E78" s="15"/>
      <c r="F78" s="14"/>
      <c r="G78" s="14"/>
      <c r="H78" s="14"/>
      <c r="I78" s="15"/>
      <c r="J78" s="15"/>
      <c r="K78" s="15"/>
      <c r="L78" s="15"/>
      <c r="M78" s="16"/>
      <c r="N78" s="15"/>
      <c r="O78" s="15"/>
      <c r="P78" s="15"/>
      <c r="Q78" s="15"/>
      <c r="R78" s="15"/>
      <c r="S78" s="18"/>
      <c r="T78" s="13"/>
      <c r="U78" s="19"/>
      <c r="V78" s="1"/>
      <c r="W78" s="13"/>
      <c r="X78" s="13"/>
      <c r="Y78" s="13"/>
      <c r="Z78" s="13"/>
      <c r="AA78" s="13"/>
      <c r="AB78" s="13"/>
      <c r="AC78" s="13"/>
      <c r="AD78" s="13"/>
      <c r="AE78" s="20"/>
      <c r="AF78" s="20"/>
      <c r="AG78" s="20"/>
    </row>
    <row r="79" spans="1:33" ht="15.75" customHeight="1" x14ac:dyDescent="0.2">
      <c r="A79" s="13"/>
      <c r="B79" s="13"/>
      <c r="C79" s="24"/>
      <c r="D79" s="15"/>
      <c r="E79" s="15"/>
      <c r="F79" s="14"/>
      <c r="G79" s="14"/>
      <c r="H79" s="14"/>
      <c r="I79" s="15"/>
      <c r="J79" s="15"/>
      <c r="K79" s="15"/>
      <c r="L79" s="15"/>
      <c r="M79" s="16"/>
      <c r="N79" s="15"/>
      <c r="O79" s="15"/>
      <c r="P79" s="15"/>
      <c r="Q79" s="15"/>
      <c r="R79" s="15"/>
      <c r="S79" s="18"/>
      <c r="T79" s="13"/>
      <c r="U79" s="19"/>
      <c r="V79" s="1"/>
      <c r="W79" s="13"/>
      <c r="X79" s="13"/>
      <c r="Y79" s="13"/>
      <c r="Z79" s="13"/>
      <c r="AA79" s="13"/>
      <c r="AB79" s="13"/>
      <c r="AC79" s="13"/>
      <c r="AD79" s="13"/>
      <c r="AE79" s="20"/>
      <c r="AF79" s="20"/>
      <c r="AG79" s="20"/>
    </row>
    <row r="80" spans="1:33" ht="15.75" customHeight="1" x14ac:dyDescent="0.2">
      <c r="A80" s="13"/>
      <c r="B80" s="13"/>
      <c r="C80" s="24"/>
      <c r="D80" s="15"/>
      <c r="E80" s="15"/>
      <c r="F80" s="14"/>
      <c r="G80" s="14"/>
      <c r="H80" s="14"/>
      <c r="I80" s="15"/>
      <c r="J80" s="15"/>
      <c r="K80" s="15"/>
      <c r="L80" s="15"/>
      <c r="M80" s="16"/>
      <c r="N80" s="15"/>
      <c r="O80" s="15"/>
      <c r="P80" s="15"/>
      <c r="Q80" s="15"/>
      <c r="R80" s="15"/>
      <c r="S80" s="18"/>
      <c r="T80" s="13"/>
      <c r="U80" s="19"/>
      <c r="V80" s="1"/>
      <c r="W80" s="13"/>
      <c r="X80" s="13"/>
      <c r="Y80" s="13"/>
      <c r="Z80" s="13"/>
      <c r="AA80" s="13"/>
      <c r="AB80" s="13"/>
      <c r="AC80" s="13"/>
      <c r="AD80" s="13"/>
      <c r="AE80" s="20"/>
      <c r="AF80" s="20"/>
      <c r="AG80" s="20"/>
    </row>
    <row r="81" spans="1:33" ht="15.75" customHeight="1" x14ac:dyDescent="0.2">
      <c r="A81" s="13"/>
      <c r="B81" s="13"/>
      <c r="C81" s="24"/>
      <c r="D81" s="15"/>
      <c r="E81" s="15"/>
      <c r="F81" s="14"/>
      <c r="G81" s="14"/>
      <c r="H81" s="14"/>
      <c r="I81" s="15"/>
      <c r="J81" s="15"/>
      <c r="K81" s="15"/>
      <c r="L81" s="15"/>
      <c r="M81" s="16"/>
      <c r="N81" s="15"/>
      <c r="O81" s="15"/>
      <c r="P81" s="15"/>
      <c r="Q81" s="15"/>
      <c r="R81" s="15"/>
      <c r="S81" s="18"/>
      <c r="T81" s="13"/>
      <c r="U81" s="19"/>
      <c r="V81" s="1"/>
      <c r="W81" s="13"/>
      <c r="X81" s="13"/>
      <c r="Y81" s="13"/>
      <c r="Z81" s="13"/>
      <c r="AA81" s="13"/>
      <c r="AB81" s="13"/>
      <c r="AC81" s="13"/>
      <c r="AD81" s="13"/>
      <c r="AE81" s="20"/>
      <c r="AF81" s="20"/>
      <c r="AG81" s="20"/>
    </row>
    <row r="82" spans="1:33" ht="15.75" customHeight="1" x14ac:dyDescent="0.2">
      <c r="A82" s="13"/>
      <c r="B82" s="13"/>
      <c r="C82" s="24"/>
      <c r="D82" s="15"/>
      <c r="E82" s="15"/>
      <c r="F82" s="14"/>
      <c r="G82" s="14"/>
      <c r="H82" s="14"/>
      <c r="I82" s="15"/>
      <c r="J82" s="15"/>
      <c r="K82" s="15"/>
      <c r="L82" s="15"/>
      <c r="M82" s="16"/>
      <c r="N82" s="15"/>
      <c r="O82" s="15"/>
      <c r="P82" s="15"/>
      <c r="Q82" s="15"/>
      <c r="R82" s="15"/>
      <c r="S82" s="18"/>
      <c r="T82" s="13"/>
      <c r="U82" s="19"/>
      <c r="V82" s="1"/>
      <c r="W82" s="13"/>
      <c r="X82" s="13"/>
      <c r="Y82" s="13"/>
      <c r="Z82" s="13"/>
      <c r="AA82" s="13"/>
      <c r="AB82" s="13"/>
      <c r="AC82" s="13"/>
      <c r="AD82" s="13"/>
      <c r="AE82" s="20"/>
      <c r="AF82" s="20"/>
      <c r="AG82" s="20"/>
    </row>
    <row r="83" spans="1:33" ht="15.75" customHeight="1" x14ac:dyDescent="0.2">
      <c r="A83" s="13"/>
      <c r="B83" s="13"/>
      <c r="C83" s="24"/>
      <c r="D83" s="15"/>
      <c r="E83" s="15"/>
      <c r="F83" s="14"/>
      <c r="G83" s="14"/>
      <c r="H83" s="14"/>
      <c r="I83" s="15"/>
      <c r="J83" s="15"/>
      <c r="K83" s="15"/>
      <c r="L83" s="15"/>
      <c r="M83" s="16"/>
      <c r="N83" s="15"/>
      <c r="O83" s="15"/>
      <c r="P83" s="15"/>
      <c r="Q83" s="15"/>
      <c r="R83" s="15"/>
      <c r="S83" s="18"/>
      <c r="T83" s="13"/>
      <c r="U83" s="19"/>
      <c r="V83" s="1"/>
      <c r="W83" s="13"/>
      <c r="X83" s="13"/>
      <c r="Y83" s="13"/>
      <c r="Z83" s="13"/>
      <c r="AA83" s="13"/>
      <c r="AB83" s="13"/>
      <c r="AC83" s="13"/>
      <c r="AD83" s="13"/>
      <c r="AE83" s="20"/>
      <c r="AF83" s="20"/>
      <c r="AG83" s="20"/>
    </row>
    <row r="84" spans="1:33" ht="15.75" customHeight="1" x14ac:dyDescent="0.2">
      <c r="A84" s="13"/>
      <c r="B84" s="13"/>
      <c r="C84" s="24"/>
      <c r="D84" s="15"/>
      <c r="E84" s="15"/>
      <c r="F84" s="14"/>
      <c r="G84" s="14"/>
      <c r="H84" s="14"/>
      <c r="I84" s="15"/>
      <c r="J84" s="15"/>
      <c r="K84" s="15"/>
      <c r="L84" s="15"/>
      <c r="M84" s="16"/>
      <c r="N84" s="15"/>
      <c r="O84" s="15"/>
      <c r="P84" s="15"/>
      <c r="Q84" s="15"/>
      <c r="R84" s="15"/>
      <c r="S84" s="18"/>
      <c r="T84" s="13"/>
      <c r="U84" s="19"/>
      <c r="V84" s="1"/>
      <c r="W84" s="13"/>
      <c r="X84" s="13"/>
      <c r="Y84" s="13"/>
      <c r="Z84" s="13"/>
      <c r="AA84" s="13"/>
      <c r="AB84" s="13"/>
      <c r="AC84" s="13"/>
      <c r="AD84" s="13"/>
      <c r="AE84" s="20"/>
      <c r="AF84" s="20"/>
      <c r="AG84" s="20"/>
    </row>
    <row r="85" spans="1:33" ht="15.75" customHeight="1" x14ac:dyDescent="0.2">
      <c r="A85" s="13"/>
      <c r="B85" s="13"/>
      <c r="C85" s="24"/>
      <c r="D85" s="15"/>
      <c r="E85" s="15"/>
      <c r="F85" s="14"/>
      <c r="G85" s="14"/>
      <c r="H85" s="14"/>
      <c r="I85" s="15"/>
      <c r="J85" s="15"/>
      <c r="K85" s="15"/>
      <c r="L85" s="15"/>
      <c r="M85" s="16"/>
      <c r="N85" s="15"/>
      <c r="O85" s="15"/>
      <c r="P85" s="15"/>
      <c r="Q85" s="15"/>
      <c r="R85" s="15"/>
      <c r="S85" s="18"/>
      <c r="T85" s="13"/>
      <c r="U85" s="19"/>
      <c r="V85" s="1"/>
      <c r="W85" s="13"/>
      <c r="X85" s="13"/>
      <c r="Y85" s="13"/>
      <c r="Z85" s="13"/>
      <c r="AA85" s="13"/>
      <c r="AB85" s="13"/>
      <c r="AC85" s="13"/>
      <c r="AD85" s="13"/>
      <c r="AE85" s="20"/>
      <c r="AF85" s="20"/>
      <c r="AG85" s="20"/>
    </row>
    <row r="86" spans="1:33" ht="15.75" customHeight="1" x14ac:dyDescent="0.2">
      <c r="A86" s="13"/>
      <c r="B86" s="13"/>
      <c r="C86" s="24"/>
      <c r="D86" s="15"/>
      <c r="E86" s="15"/>
      <c r="F86" s="14"/>
      <c r="G86" s="14"/>
      <c r="H86" s="14"/>
      <c r="I86" s="15"/>
      <c r="J86" s="15"/>
      <c r="K86" s="15"/>
      <c r="L86" s="15"/>
      <c r="M86" s="16"/>
      <c r="N86" s="15"/>
      <c r="O86" s="15"/>
      <c r="P86" s="15"/>
      <c r="Q86" s="15"/>
      <c r="R86" s="15"/>
      <c r="S86" s="18"/>
      <c r="T86" s="13"/>
      <c r="U86" s="19"/>
      <c r="V86" s="1"/>
      <c r="W86" s="13"/>
      <c r="X86" s="13"/>
      <c r="Y86" s="13"/>
      <c r="Z86" s="13"/>
      <c r="AA86" s="13"/>
      <c r="AB86" s="13"/>
      <c r="AC86" s="13"/>
      <c r="AD86" s="13"/>
      <c r="AE86" s="20"/>
      <c r="AF86" s="20"/>
      <c r="AG86" s="20"/>
    </row>
    <row r="87" spans="1:33" ht="15.75" customHeight="1" x14ac:dyDescent="0.2">
      <c r="A87" s="13"/>
      <c r="B87" s="13"/>
      <c r="C87" s="24"/>
      <c r="D87" s="15"/>
      <c r="E87" s="15"/>
      <c r="F87" s="14"/>
      <c r="G87" s="14"/>
      <c r="H87" s="14"/>
      <c r="I87" s="15"/>
      <c r="J87" s="15"/>
      <c r="K87" s="15"/>
      <c r="L87" s="15"/>
      <c r="M87" s="16"/>
      <c r="N87" s="15"/>
      <c r="O87" s="15"/>
      <c r="P87" s="15"/>
      <c r="Q87" s="15"/>
      <c r="R87" s="15"/>
      <c r="S87" s="18"/>
      <c r="T87" s="13"/>
      <c r="U87" s="19"/>
      <c r="V87" s="1"/>
      <c r="W87" s="13"/>
      <c r="X87" s="13"/>
      <c r="Y87" s="13"/>
      <c r="Z87" s="13"/>
      <c r="AA87" s="13"/>
      <c r="AB87" s="13"/>
      <c r="AC87" s="13"/>
      <c r="AD87" s="13"/>
      <c r="AE87" s="20"/>
      <c r="AF87" s="20"/>
      <c r="AG87" s="20"/>
    </row>
    <row r="88" spans="1:33" ht="15.75" customHeight="1" x14ac:dyDescent="0.2">
      <c r="A88" s="13"/>
      <c r="B88" s="13"/>
      <c r="C88" s="24"/>
      <c r="D88" s="15"/>
      <c r="E88" s="15"/>
      <c r="F88" s="14"/>
      <c r="G88" s="14"/>
      <c r="H88" s="14"/>
      <c r="I88" s="15"/>
      <c r="J88" s="15"/>
      <c r="K88" s="15"/>
      <c r="L88" s="15"/>
      <c r="M88" s="16"/>
      <c r="N88" s="15"/>
      <c r="O88" s="15"/>
      <c r="P88" s="15"/>
      <c r="Q88" s="15"/>
      <c r="R88" s="15"/>
      <c r="S88" s="18"/>
      <c r="T88" s="13"/>
      <c r="U88" s="19"/>
      <c r="V88" s="1"/>
      <c r="W88" s="13"/>
      <c r="X88" s="13"/>
      <c r="Y88" s="13"/>
      <c r="Z88" s="13"/>
      <c r="AA88" s="13"/>
      <c r="AB88" s="13"/>
      <c r="AC88" s="13"/>
      <c r="AD88" s="13"/>
      <c r="AE88" s="20"/>
      <c r="AF88" s="20"/>
      <c r="AG88" s="20"/>
    </row>
    <row r="89" spans="1:33" ht="15.75" customHeight="1" x14ac:dyDescent="0.2">
      <c r="A89" s="13"/>
      <c r="B89" s="13"/>
      <c r="C89" s="24"/>
      <c r="D89" s="15"/>
      <c r="E89" s="15"/>
      <c r="F89" s="14"/>
      <c r="G89" s="14"/>
      <c r="H89" s="14"/>
      <c r="I89" s="15"/>
      <c r="J89" s="15"/>
      <c r="K89" s="15"/>
      <c r="L89" s="15"/>
      <c r="M89" s="16"/>
      <c r="N89" s="15"/>
      <c r="O89" s="15"/>
      <c r="P89" s="15"/>
      <c r="Q89" s="15"/>
      <c r="R89" s="15"/>
      <c r="S89" s="18"/>
      <c r="T89" s="13"/>
      <c r="U89" s="19"/>
      <c r="V89" s="1"/>
      <c r="W89" s="13"/>
      <c r="X89" s="13"/>
      <c r="Y89" s="13"/>
      <c r="Z89" s="13"/>
      <c r="AA89" s="13"/>
      <c r="AB89" s="13"/>
      <c r="AC89" s="13"/>
      <c r="AD89" s="13"/>
      <c r="AE89" s="20"/>
      <c r="AF89" s="20"/>
      <c r="AG89" s="20"/>
    </row>
    <row r="90" spans="1:33" ht="15.75" customHeight="1" x14ac:dyDescent="0.2">
      <c r="A90" s="13"/>
      <c r="B90" s="13"/>
      <c r="C90" s="24"/>
      <c r="D90" s="15"/>
      <c r="E90" s="15"/>
      <c r="F90" s="14"/>
      <c r="G90" s="14"/>
      <c r="H90" s="14"/>
      <c r="I90" s="15"/>
      <c r="J90" s="15"/>
      <c r="K90" s="15"/>
      <c r="L90" s="15"/>
      <c r="M90" s="16"/>
      <c r="N90" s="15"/>
      <c r="O90" s="15"/>
      <c r="P90" s="15"/>
      <c r="Q90" s="15"/>
      <c r="R90" s="15"/>
      <c r="S90" s="18"/>
      <c r="T90" s="13"/>
      <c r="U90" s="19"/>
      <c r="V90" s="1"/>
      <c r="W90" s="13"/>
      <c r="X90" s="13"/>
      <c r="Y90" s="13"/>
      <c r="Z90" s="13"/>
      <c r="AA90" s="13"/>
      <c r="AB90" s="13"/>
      <c r="AC90" s="13"/>
      <c r="AD90" s="13"/>
      <c r="AE90" s="20"/>
      <c r="AF90" s="20"/>
      <c r="AG90" s="20"/>
    </row>
    <row r="91" spans="1:33" ht="15.75" customHeight="1" x14ac:dyDescent="0.2">
      <c r="A91" s="13"/>
      <c r="B91" s="13"/>
      <c r="C91" s="24"/>
      <c r="D91" s="15"/>
      <c r="E91" s="15"/>
      <c r="F91" s="14"/>
      <c r="G91" s="14"/>
      <c r="H91" s="14"/>
      <c r="I91" s="15"/>
      <c r="J91" s="15"/>
      <c r="K91" s="15"/>
      <c r="L91" s="15"/>
      <c r="M91" s="16"/>
      <c r="N91" s="15"/>
      <c r="O91" s="15"/>
      <c r="P91" s="15"/>
      <c r="Q91" s="15"/>
      <c r="R91" s="15"/>
      <c r="S91" s="18"/>
      <c r="T91" s="13"/>
      <c r="U91" s="19"/>
      <c r="V91" s="1"/>
      <c r="W91" s="13"/>
      <c r="X91" s="13"/>
      <c r="Y91" s="13"/>
      <c r="Z91" s="13"/>
      <c r="AA91" s="13"/>
      <c r="AB91" s="13"/>
      <c r="AC91" s="13"/>
      <c r="AD91" s="13"/>
      <c r="AE91" s="20"/>
      <c r="AF91" s="20"/>
      <c r="AG91" s="20"/>
    </row>
    <row r="92" spans="1:33" ht="15.75" customHeight="1" x14ac:dyDescent="0.2">
      <c r="A92" s="13"/>
      <c r="B92" s="13"/>
      <c r="C92" s="24"/>
      <c r="D92" s="15"/>
      <c r="E92" s="15"/>
      <c r="F92" s="14"/>
      <c r="G92" s="14"/>
      <c r="H92" s="14"/>
      <c r="I92" s="15"/>
      <c r="J92" s="15"/>
      <c r="K92" s="15"/>
      <c r="L92" s="15"/>
      <c r="M92" s="16"/>
      <c r="N92" s="15"/>
      <c r="O92" s="15"/>
      <c r="P92" s="15"/>
      <c r="Q92" s="15"/>
      <c r="R92" s="15"/>
      <c r="S92" s="18"/>
      <c r="T92" s="13"/>
      <c r="U92" s="19"/>
      <c r="V92" s="1"/>
      <c r="W92" s="13"/>
      <c r="X92" s="13"/>
      <c r="Y92" s="13"/>
      <c r="Z92" s="13"/>
      <c r="AA92" s="13"/>
      <c r="AB92" s="13"/>
      <c r="AC92" s="13"/>
      <c r="AD92" s="13"/>
      <c r="AE92" s="20"/>
      <c r="AF92" s="20"/>
      <c r="AG92" s="20"/>
    </row>
    <row r="93" spans="1:33" ht="15.75" customHeight="1" x14ac:dyDescent="0.2">
      <c r="A93" s="13"/>
      <c r="B93" s="13"/>
      <c r="C93" s="24"/>
      <c r="D93" s="15"/>
      <c r="E93" s="15"/>
      <c r="F93" s="14"/>
      <c r="G93" s="14"/>
      <c r="H93" s="14"/>
      <c r="I93" s="15"/>
      <c r="J93" s="15"/>
      <c r="K93" s="15"/>
      <c r="L93" s="15"/>
      <c r="M93" s="16"/>
      <c r="N93" s="15"/>
      <c r="O93" s="15"/>
      <c r="P93" s="15"/>
      <c r="Q93" s="15"/>
      <c r="R93" s="15"/>
      <c r="S93" s="18"/>
      <c r="T93" s="13"/>
      <c r="U93" s="19"/>
      <c r="V93" s="1"/>
      <c r="W93" s="13"/>
      <c r="X93" s="13"/>
      <c r="Y93" s="13"/>
      <c r="Z93" s="13"/>
      <c r="AA93" s="13"/>
      <c r="AB93" s="13"/>
      <c r="AC93" s="13"/>
      <c r="AD93" s="13"/>
      <c r="AE93" s="20"/>
      <c r="AF93" s="20"/>
      <c r="AG93" s="20"/>
    </row>
    <row r="94" spans="1:33" ht="15.75" customHeight="1" x14ac:dyDescent="0.2">
      <c r="A94" s="13"/>
      <c r="B94" s="13"/>
      <c r="C94" s="24"/>
      <c r="D94" s="15"/>
      <c r="E94" s="15"/>
      <c r="F94" s="14"/>
      <c r="G94" s="14"/>
      <c r="H94" s="14"/>
      <c r="I94" s="15"/>
      <c r="J94" s="15"/>
      <c r="K94" s="15"/>
      <c r="L94" s="15"/>
      <c r="M94" s="16"/>
      <c r="N94" s="15"/>
      <c r="O94" s="15"/>
      <c r="P94" s="15"/>
      <c r="Q94" s="15"/>
      <c r="R94" s="15"/>
      <c r="S94" s="18"/>
      <c r="T94" s="13"/>
      <c r="U94" s="19"/>
      <c r="V94" s="1"/>
      <c r="W94" s="13"/>
      <c r="X94" s="13"/>
      <c r="Y94" s="13"/>
      <c r="Z94" s="13"/>
      <c r="AA94" s="13"/>
      <c r="AB94" s="13"/>
      <c r="AC94" s="13"/>
      <c r="AD94" s="13"/>
      <c r="AE94" s="20"/>
      <c r="AF94" s="20"/>
      <c r="AG94" s="20"/>
    </row>
    <row r="95" spans="1:33" ht="15.75" customHeight="1" x14ac:dyDescent="0.2">
      <c r="A95" s="13"/>
      <c r="B95" s="13"/>
      <c r="C95" s="15"/>
      <c r="D95" s="15"/>
      <c r="E95" s="15"/>
      <c r="F95" s="14"/>
      <c r="G95" s="14"/>
      <c r="H95" s="15"/>
      <c r="I95" s="15"/>
      <c r="J95" s="15"/>
      <c r="K95" s="15"/>
      <c r="L95" s="15"/>
      <c r="M95" s="15"/>
      <c r="N95" s="15"/>
      <c r="O95" s="15"/>
      <c r="P95" s="15"/>
      <c r="Q95" s="22"/>
      <c r="R95" s="22"/>
      <c r="S95" s="18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20"/>
    </row>
    <row r="96" spans="1:33" ht="15.75" customHeight="1" x14ac:dyDescent="0.2">
      <c r="A96" s="13"/>
      <c r="B96" s="13"/>
      <c r="C96" s="15"/>
      <c r="D96" s="15"/>
      <c r="E96" s="15"/>
      <c r="F96" s="14"/>
      <c r="G96" s="14"/>
      <c r="H96" s="15"/>
      <c r="I96" s="15"/>
      <c r="J96" s="15"/>
      <c r="K96" s="15"/>
      <c r="L96" s="15"/>
      <c r="M96" s="15"/>
      <c r="N96" s="15"/>
      <c r="O96" s="15"/>
      <c r="P96" s="15"/>
      <c r="Q96" s="22"/>
      <c r="R96" s="22"/>
      <c r="S96" s="18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20"/>
    </row>
    <row r="97" spans="1:33" ht="15.75" customHeight="1" x14ac:dyDescent="0.2">
      <c r="A97" s="13"/>
      <c r="B97" s="13"/>
      <c r="C97" s="15"/>
      <c r="D97" s="15"/>
      <c r="E97" s="15"/>
      <c r="F97" s="14"/>
      <c r="G97" s="14"/>
      <c r="H97" s="15"/>
      <c r="I97" s="15"/>
      <c r="J97" s="15"/>
      <c r="K97" s="15"/>
      <c r="L97" s="15"/>
      <c r="M97" s="15"/>
      <c r="N97" s="15"/>
      <c r="O97" s="15"/>
      <c r="P97" s="15"/>
      <c r="Q97" s="22"/>
      <c r="R97" s="22"/>
      <c r="S97" s="18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20"/>
    </row>
    <row r="98" spans="1:33" ht="15.75" customHeight="1" x14ac:dyDescent="0.2">
      <c r="A98" s="13"/>
      <c r="B98" s="13"/>
      <c r="C98" s="15"/>
      <c r="D98" s="15"/>
      <c r="E98" s="15"/>
      <c r="F98" s="14"/>
      <c r="G98" s="14"/>
      <c r="H98" s="15"/>
      <c r="I98" s="15"/>
      <c r="J98" s="15"/>
      <c r="K98" s="15"/>
      <c r="L98" s="15"/>
      <c r="M98" s="15"/>
      <c r="N98" s="15"/>
      <c r="O98" s="15"/>
      <c r="P98" s="15"/>
      <c r="Q98" s="22"/>
      <c r="R98" s="22"/>
      <c r="S98" s="18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20"/>
    </row>
    <row r="99" spans="1:33" ht="15.75" customHeight="1" x14ac:dyDescent="0.2">
      <c r="A99" s="13"/>
      <c r="B99" s="13"/>
      <c r="C99" s="15"/>
      <c r="D99" s="15"/>
      <c r="E99" s="15"/>
      <c r="F99" s="14"/>
      <c r="G99" s="14"/>
      <c r="H99" s="15"/>
      <c r="I99" s="15"/>
      <c r="J99" s="15"/>
      <c r="K99" s="15"/>
      <c r="L99" s="15"/>
      <c r="M99" s="15"/>
      <c r="N99" s="15"/>
      <c r="O99" s="15"/>
      <c r="P99" s="15"/>
      <c r="Q99" s="22"/>
      <c r="R99" s="22"/>
      <c r="S99" s="18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20"/>
    </row>
    <row r="100" spans="1:33" ht="15.75" customHeight="1" x14ac:dyDescent="0.2">
      <c r="A100" s="13"/>
      <c r="B100" s="13"/>
      <c r="C100" s="15"/>
      <c r="D100" s="15"/>
      <c r="E100" s="15"/>
      <c r="F100" s="14"/>
      <c r="G100" s="14"/>
      <c r="H100" s="15"/>
      <c r="I100" s="15"/>
      <c r="J100" s="15"/>
      <c r="K100" s="15"/>
      <c r="L100" s="15"/>
      <c r="M100" s="15"/>
      <c r="N100" s="15"/>
      <c r="O100" s="15"/>
      <c r="P100" s="15"/>
      <c r="Q100" s="22"/>
      <c r="R100" s="22"/>
      <c r="S100" s="18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20"/>
    </row>
    <row r="101" spans="1:33" ht="15.75" customHeight="1" x14ac:dyDescent="0.2">
      <c r="A101" s="13"/>
      <c r="B101" s="13"/>
      <c r="C101" s="15"/>
      <c r="D101" s="15"/>
      <c r="E101" s="15"/>
      <c r="F101" s="14"/>
      <c r="G101" s="14"/>
      <c r="H101" s="15"/>
      <c r="I101" s="15"/>
      <c r="J101" s="15"/>
      <c r="K101" s="15"/>
      <c r="L101" s="15"/>
      <c r="M101" s="15"/>
      <c r="N101" s="15"/>
      <c r="O101" s="15"/>
      <c r="P101" s="15"/>
      <c r="Q101" s="22"/>
      <c r="R101" s="22"/>
      <c r="S101" s="18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20"/>
    </row>
    <row r="102" spans="1:33" ht="15.75" customHeight="1" x14ac:dyDescent="0.2">
      <c r="A102" s="13"/>
      <c r="B102" s="13"/>
      <c r="C102" s="15"/>
      <c r="D102" s="15"/>
      <c r="E102" s="15"/>
      <c r="F102" s="14"/>
      <c r="G102" s="14"/>
      <c r="H102" s="15"/>
      <c r="I102" s="15"/>
      <c r="J102" s="15"/>
      <c r="K102" s="15"/>
      <c r="L102" s="15"/>
      <c r="M102" s="15"/>
      <c r="N102" s="15"/>
      <c r="O102" s="15"/>
      <c r="P102" s="15"/>
      <c r="Q102" s="22"/>
      <c r="R102" s="22"/>
      <c r="S102" s="18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20"/>
    </row>
    <row r="103" spans="1:33" ht="15.75" customHeight="1" x14ac:dyDescent="0.2">
      <c r="A103" s="13"/>
      <c r="B103" s="13"/>
      <c r="C103" s="15"/>
      <c r="D103" s="15"/>
      <c r="E103" s="15"/>
      <c r="F103" s="14"/>
      <c r="G103" s="14"/>
      <c r="H103" s="15"/>
      <c r="I103" s="15"/>
      <c r="J103" s="15"/>
      <c r="K103" s="15"/>
      <c r="L103" s="15"/>
      <c r="M103" s="15"/>
      <c r="N103" s="15"/>
      <c r="O103" s="15"/>
      <c r="P103" s="15"/>
      <c r="Q103" s="22"/>
      <c r="R103" s="22"/>
      <c r="S103" s="18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20"/>
    </row>
    <row r="104" spans="1:33" ht="15.75" customHeight="1" x14ac:dyDescent="0.2">
      <c r="A104" s="13"/>
      <c r="B104" s="13"/>
      <c r="C104" s="15"/>
      <c r="D104" s="15"/>
      <c r="E104" s="15"/>
      <c r="F104" s="14"/>
      <c r="G104" s="14"/>
      <c r="H104" s="15"/>
      <c r="I104" s="15"/>
      <c r="J104" s="15"/>
      <c r="K104" s="15"/>
      <c r="L104" s="15"/>
      <c r="M104" s="15"/>
      <c r="N104" s="15"/>
      <c r="O104" s="15"/>
      <c r="P104" s="15"/>
      <c r="Q104" s="22"/>
      <c r="R104" s="22"/>
      <c r="S104" s="18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20"/>
    </row>
    <row r="105" spans="1:33" ht="15.75" customHeight="1" x14ac:dyDescent="0.2">
      <c r="A105" s="13"/>
      <c r="B105" s="13"/>
      <c r="C105" s="15"/>
      <c r="D105" s="15"/>
      <c r="E105" s="15"/>
      <c r="F105" s="14"/>
      <c r="G105" s="14"/>
      <c r="H105" s="15"/>
      <c r="I105" s="15"/>
      <c r="J105" s="15"/>
      <c r="K105" s="15"/>
      <c r="L105" s="15"/>
      <c r="M105" s="15"/>
      <c r="N105" s="15"/>
      <c r="O105" s="15"/>
      <c r="P105" s="15"/>
      <c r="Q105" s="22"/>
      <c r="R105" s="22"/>
      <c r="S105" s="18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20"/>
    </row>
    <row r="106" spans="1:33" ht="15.75" customHeight="1" x14ac:dyDescent="0.2">
      <c r="A106" s="13"/>
      <c r="B106" s="13"/>
      <c r="C106" s="15"/>
      <c r="D106" s="15"/>
      <c r="E106" s="15"/>
      <c r="F106" s="14"/>
      <c r="G106" s="14"/>
      <c r="H106" s="15"/>
      <c r="I106" s="15"/>
      <c r="J106" s="15"/>
      <c r="K106" s="15"/>
      <c r="L106" s="15"/>
      <c r="M106" s="15"/>
      <c r="N106" s="15"/>
      <c r="O106" s="15"/>
      <c r="P106" s="15"/>
      <c r="Q106" s="22"/>
      <c r="R106" s="22"/>
      <c r="S106" s="18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20"/>
    </row>
    <row r="107" spans="1:33" ht="15.75" customHeight="1" x14ac:dyDescent="0.2">
      <c r="A107" s="13"/>
      <c r="B107" s="13"/>
      <c r="C107" s="15"/>
      <c r="D107" s="15"/>
      <c r="E107" s="15"/>
      <c r="F107" s="14"/>
      <c r="G107" s="14"/>
      <c r="H107" s="15"/>
      <c r="I107" s="15"/>
      <c r="J107" s="15"/>
      <c r="K107" s="15"/>
      <c r="L107" s="15"/>
      <c r="M107" s="15"/>
      <c r="N107" s="15"/>
      <c r="O107" s="15"/>
      <c r="P107" s="15"/>
      <c r="Q107" s="22"/>
      <c r="R107" s="22"/>
      <c r="S107" s="18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20"/>
    </row>
    <row r="108" spans="1:33" ht="15.75" customHeight="1" x14ac:dyDescent="0.2">
      <c r="A108" s="13"/>
      <c r="B108" s="13"/>
      <c r="C108" s="15"/>
      <c r="D108" s="15"/>
      <c r="E108" s="15"/>
      <c r="F108" s="14"/>
      <c r="G108" s="14"/>
      <c r="H108" s="15"/>
      <c r="I108" s="15"/>
      <c r="J108" s="15"/>
      <c r="K108" s="15"/>
      <c r="L108" s="15"/>
      <c r="M108" s="15"/>
      <c r="N108" s="15"/>
      <c r="O108" s="15"/>
      <c r="P108" s="15"/>
      <c r="Q108" s="22"/>
      <c r="R108" s="22"/>
      <c r="S108" s="18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20"/>
    </row>
    <row r="109" spans="1:33" ht="15.75" customHeight="1" x14ac:dyDescent="0.2">
      <c r="A109" s="13"/>
      <c r="B109" s="13"/>
      <c r="C109" s="15"/>
      <c r="D109" s="15"/>
      <c r="E109" s="15"/>
      <c r="F109" s="14"/>
      <c r="G109" s="14"/>
      <c r="H109" s="15"/>
      <c r="I109" s="15"/>
      <c r="J109" s="15"/>
      <c r="K109" s="15"/>
      <c r="L109" s="15"/>
      <c r="M109" s="15"/>
      <c r="N109" s="15"/>
      <c r="O109" s="15"/>
      <c r="P109" s="15"/>
      <c r="Q109" s="22"/>
      <c r="R109" s="22"/>
      <c r="S109" s="18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20"/>
    </row>
    <row r="110" spans="1:33" ht="15.75" customHeight="1" x14ac:dyDescent="0.2">
      <c r="A110" s="13"/>
      <c r="B110" s="13"/>
      <c r="C110" s="15"/>
      <c r="D110" s="15"/>
      <c r="E110" s="15"/>
      <c r="F110" s="14"/>
      <c r="G110" s="14"/>
      <c r="H110" s="15"/>
      <c r="I110" s="15"/>
      <c r="J110" s="15"/>
      <c r="K110" s="15"/>
      <c r="L110" s="15"/>
      <c r="M110" s="15"/>
      <c r="N110" s="15"/>
      <c r="O110" s="15"/>
      <c r="P110" s="15"/>
      <c r="Q110" s="22"/>
      <c r="R110" s="22"/>
      <c r="S110" s="18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20"/>
    </row>
    <row r="111" spans="1:33" ht="15.75" customHeight="1" x14ac:dyDescent="0.2">
      <c r="A111" s="13"/>
      <c r="B111" s="13"/>
      <c r="C111" s="15"/>
      <c r="D111" s="15"/>
      <c r="E111" s="15"/>
      <c r="F111" s="14"/>
      <c r="G111" s="14"/>
      <c r="H111" s="15"/>
      <c r="I111" s="15"/>
      <c r="J111" s="15"/>
      <c r="K111" s="15"/>
      <c r="L111" s="15"/>
      <c r="M111" s="15"/>
      <c r="N111" s="15"/>
      <c r="O111" s="15"/>
      <c r="P111" s="15"/>
      <c r="Q111" s="22"/>
      <c r="R111" s="22"/>
      <c r="S111" s="18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20"/>
    </row>
    <row r="112" spans="1:33" ht="15.75" customHeight="1" x14ac:dyDescent="0.2">
      <c r="A112" s="13"/>
      <c r="B112" s="13"/>
      <c r="C112" s="15"/>
      <c r="D112" s="15"/>
      <c r="E112" s="15"/>
      <c r="F112" s="14"/>
      <c r="G112" s="14"/>
      <c r="H112" s="15"/>
      <c r="I112" s="15"/>
      <c r="J112" s="15"/>
      <c r="K112" s="15"/>
      <c r="L112" s="15"/>
      <c r="M112" s="15"/>
      <c r="N112" s="15"/>
      <c r="O112" s="15"/>
      <c r="P112" s="15"/>
      <c r="Q112" s="22"/>
      <c r="R112" s="22"/>
      <c r="S112" s="18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20"/>
    </row>
    <row r="113" spans="1:33" ht="15.75" customHeight="1" x14ac:dyDescent="0.2">
      <c r="A113" s="13"/>
      <c r="B113" s="13"/>
      <c r="C113" s="15"/>
      <c r="D113" s="15"/>
      <c r="E113" s="15"/>
      <c r="F113" s="14"/>
      <c r="G113" s="14"/>
      <c r="H113" s="15"/>
      <c r="I113" s="15"/>
      <c r="J113" s="15"/>
      <c r="K113" s="15"/>
      <c r="L113" s="15"/>
      <c r="M113" s="15"/>
      <c r="N113" s="15"/>
      <c r="O113" s="15"/>
      <c r="P113" s="15"/>
      <c r="Q113" s="22"/>
      <c r="R113" s="22"/>
      <c r="S113" s="18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20"/>
    </row>
    <row r="114" spans="1:33" ht="15.75" customHeight="1" x14ac:dyDescent="0.2">
      <c r="A114" s="13"/>
      <c r="B114" s="13"/>
      <c r="C114" s="22"/>
      <c r="D114" s="15"/>
      <c r="E114" s="15"/>
      <c r="F114" s="14"/>
      <c r="G114" s="14"/>
      <c r="H114" s="15"/>
      <c r="I114" s="15"/>
      <c r="J114" s="22"/>
      <c r="K114" s="22"/>
      <c r="L114" s="15"/>
      <c r="M114" s="15"/>
      <c r="N114" s="15"/>
      <c r="O114" s="15"/>
      <c r="P114" s="22"/>
      <c r="Q114" s="22"/>
      <c r="R114" s="22"/>
      <c r="S114" s="18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20"/>
    </row>
    <row r="115" spans="1:33" ht="15.75" customHeight="1" x14ac:dyDescent="0.2">
      <c r="A115" s="13"/>
      <c r="B115" s="13"/>
      <c r="C115" s="22"/>
      <c r="D115" s="15"/>
      <c r="E115" s="15"/>
      <c r="F115" s="14"/>
      <c r="G115" s="14"/>
      <c r="H115" s="15"/>
      <c r="I115" s="15"/>
      <c r="J115" s="22"/>
      <c r="K115" s="22"/>
      <c r="L115" s="15"/>
      <c r="M115" s="15"/>
      <c r="N115" s="15"/>
      <c r="O115" s="15"/>
      <c r="P115" s="22"/>
      <c r="Q115" s="22"/>
      <c r="R115" s="22"/>
      <c r="S115" s="18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20"/>
    </row>
    <row r="116" spans="1:33" ht="15.75" customHeight="1" x14ac:dyDescent="0.2">
      <c r="A116" s="13"/>
      <c r="B116" s="13"/>
      <c r="C116" s="22"/>
      <c r="D116" s="15"/>
      <c r="E116" s="15"/>
      <c r="F116" s="14"/>
      <c r="G116" s="14"/>
      <c r="H116" s="15"/>
      <c r="I116" s="15"/>
      <c r="J116" s="22"/>
      <c r="K116" s="22"/>
      <c r="L116" s="15"/>
      <c r="M116" s="15"/>
      <c r="N116" s="15"/>
      <c r="O116" s="15"/>
      <c r="P116" s="22"/>
      <c r="Q116" s="22"/>
      <c r="R116" s="22"/>
      <c r="S116" s="18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20"/>
    </row>
    <row r="117" spans="1:33" ht="15.75" customHeight="1" x14ac:dyDescent="0.2">
      <c r="A117" s="13"/>
      <c r="B117" s="13"/>
      <c r="C117" s="22"/>
      <c r="D117" s="15"/>
      <c r="E117" s="15"/>
      <c r="F117" s="14"/>
      <c r="G117" s="14"/>
      <c r="H117" s="15"/>
      <c r="I117" s="15"/>
      <c r="J117" s="22"/>
      <c r="K117" s="22"/>
      <c r="L117" s="15"/>
      <c r="M117" s="15"/>
      <c r="N117" s="15"/>
      <c r="O117" s="15"/>
      <c r="P117" s="22"/>
      <c r="Q117" s="22"/>
      <c r="R117" s="22"/>
      <c r="S117" s="18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20"/>
    </row>
    <row r="118" spans="1:33" ht="15.75" customHeight="1" x14ac:dyDescent="0.2">
      <c r="A118" s="13"/>
      <c r="B118" s="13"/>
      <c r="C118" s="22"/>
      <c r="D118" s="15"/>
      <c r="E118" s="15"/>
      <c r="F118" s="14"/>
      <c r="G118" s="14"/>
      <c r="H118" s="15"/>
      <c r="I118" s="15"/>
      <c r="J118" s="22"/>
      <c r="K118" s="22"/>
      <c r="L118" s="15"/>
      <c r="M118" s="15"/>
      <c r="N118" s="15"/>
      <c r="O118" s="15"/>
      <c r="P118" s="22"/>
      <c r="Q118" s="22"/>
      <c r="R118" s="22"/>
      <c r="S118" s="18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20"/>
    </row>
    <row r="119" spans="1:33" ht="15.75" customHeight="1" x14ac:dyDescent="0.2">
      <c r="A119" s="13"/>
      <c r="B119" s="13"/>
      <c r="C119" s="22"/>
      <c r="D119" s="15"/>
      <c r="E119" s="15"/>
      <c r="F119" s="14"/>
      <c r="G119" s="14"/>
      <c r="H119" s="15"/>
      <c r="I119" s="15"/>
      <c r="J119" s="22"/>
      <c r="K119" s="22"/>
      <c r="L119" s="15"/>
      <c r="M119" s="15"/>
      <c r="N119" s="15"/>
      <c r="O119" s="15"/>
      <c r="P119" s="22"/>
      <c r="Q119" s="22"/>
      <c r="R119" s="22"/>
      <c r="S119" s="18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20"/>
    </row>
    <row r="120" spans="1:33" ht="15.75" customHeight="1" x14ac:dyDescent="0.2">
      <c r="A120" s="13"/>
      <c r="B120" s="13"/>
      <c r="C120" s="22"/>
      <c r="D120" s="15"/>
      <c r="E120" s="15"/>
      <c r="F120" s="14"/>
      <c r="G120" s="14"/>
      <c r="H120" s="15"/>
      <c r="I120" s="15"/>
      <c r="J120" s="22"/>
      <c r="K120" s="22"/>
      <c r="L120" s="15"/>
      <c r="M120" s="15"/>
      <c r="N120" s="15"/>
      <c r="O120" s="15"/>
      <c r="P120" s="22"/>
      <c r="Q120" s="22"/>
      <c r="R120" s="22"/>
      <c r="S120" s="18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20"/>
    </row>
    <row r="121" spans="1:33" ht="15.75" customHeight="1" x14ac:dyDescent="0.2">
      <c r="A121" s="13"/>
      <c r="B121" s="13"/>
      <c r="C121" s="22"/>
      <c r="D121" s="15"/>
      <c r="E121" s="15"/>
      <c r="F121" s="14"/>
      <c r="G121" s="14"/>
      <c r="H121" s="15"/>
      <c r="I121" s="15"/>
      <c r="J121" s="22"/>
      <c r="K121" s="22"/>
      <c r="L121" s="15"/>
      <c r="M121" s="15"/>
      <c r="N121" s="15"/>
      <c r="O121" s="15"/>
      <c r="P121" s="22"/>
      <c r="Q121" s="22"/>
      <c r="R121" s="22"/>
      <c r="S121" s="18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20"/>
    </row>
    <row r="122" spans="1:33" ht="15.75" customHeight="1" x14ac:dyDescent="0.2">
      <c r="A122" s="13"/>
      <c r="B122" s="13"/>
      <c r="C122" s="22"/>
      <c r="D122" s="15"/>
      <c r="E122" s="15"/>
      <c r="F122" s="14"/>
      <c r="G122" s="14"/>
      <c r="H122" s="15"/>
      <c r="I122" s="15"/>
      <c r="J122" s="22"/>
      <c r="K122" s="22"/>
      <c r="L122" s="15"/>
      <c r="M122" s="15"/>
      <c r="N122" s="15"/>
      <c r="O122" s="15"/>
      <c r="P122" s="22"/>
      <c r="Q122" s="22"/>
      <c r="R122" s="22"/>
      <c r="S122" s="18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20"/>
    </row>
    <row r="123" spans="1:33" ht="15.75" customHeight="1" x14ac:dyDescent="0.2">
      <c r="A123" s="13"/>
      <c r="B123" s="13"/>
      <c r="C123" s="22"/>
      <c r="D123" s="15"/>
      <c r="E123" s="15"/>
      <c r="F123" s="14"/>
      <c r="G123" s="14"/>
      <c r="H123" s="15"/>
      <c r="I123" s="15"/>
      <c r="J123" s="22"/>
      <c r="K123" s="22"/>
      <c r="L123" s="15"/>
      <c r="M123" s="15"/>
      <c r="N123" s="15"/>
      <c r="O123" s="15"/>
      <c r="P123" s="22"/>
      <c r="Q123" s="22"/>
      <c r="R123" s="22"/>
      <c r="S123" s="18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20"/>
    </row>
    <row r="124" spans="1:33" ht="15.75" customHeight="1" x14ac:dyDescent="0.2">
      <c r="A124" s="13"/>
      <c r="B124" s="13"/>
      <c r="C124" s="22"/>
      <c r="D124" s="15"/>
      <c r="E124" s="15"/>
      <c r="F124" s="14"/>
      <c r="G124" s="14"/>
      <c r="H124" s="15"/>
      <c r="I124" s="15"/>
      <c r="J124" s="22"/>
      <c r="K124" s="22"/>
      <c r="L124" s="15"/>
      <c r="M124" s="15"/>
      <c r="N124" s="15"/>
      <c r="O124" s="15"/>
      <c r="P124" s="22"/>
      <c r="Q124" s="22"/>
      <c r="R124" s="22"/>
      <c r="S124" s="18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20"/>
    </row>
    <row r="125" spans="1:33" ht="15.75" customHeight="1" x14ac:dyDescent="0.2">
      <c r="A125" s="13"/>
      <c r="B125" s="13"/>
      <c r="C125" s="22"/>
      <c r="D125" s="15"/>
      <c r="E125" s="15"/>
      <c r="F125" s="14"/>
      <c r="G125" s="14"/>
      <c r="H125" s="15"/>
      <c r="I125" s="15"/>
      <c r="J125" s="22"/>
      <c r="K125" s="22"/>
      <c r="L125" s="15"/>
      <c r="M125" s="15"/>
      <c r="N125" s="15"/>
      <c r="O125" s="15"/>
      <c r="P125" s="22"/>
      <c r="Q125" s="22"/>
      <c r="R125" s="22"/>
      <c r="S125" s="18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20"/>
    </row>
    <row r="126" spans="1:33" ht="15.75" customHeight="1" x14ac:dyDescent="0.2">
      <c r="A126" s="13"/>
      <c r="B126" s="13"/>
      <c r="C126" s="22"/>
      <c r="D126" s="15"/>
      <c r="E126" s="15"/>
      <c r="F126" s="14"/>
      <c r="G126" s="14"/>
      <c r="H126" s="15"/>
      <c r="I126" s="15"/>
      <c r="J126" s="22"/>
      <c r="K126" s="22"/>
      <c r="L126" s="15"/>
      <c r="M126" s="15"/>
      <c r="N126" s="15"/>
      <c r="O126" s="15"/>
      <c r="P126" s="22"/>
      <c r="Q126" s="22"/>
      <c r="R126" s="22"/>
      <c r="S126" s="18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20"/>
    </row>
    <row r="127" spans="1:33" ht="15.75" customHeight="1" x14ac:dyDescent="0.2">
      <c r="A127" s="13"/>
      <c r="B127" s="13"/>
      <c r="C127" s="22"/>
      <c r="D127" s="15"/>
      <c r="E127" s="15"/>
      <c r="F127" s="14"/>
      <c r="G127" s="14"/>
      <c r="H127" s="15"/>
      <c r="I127" s="15"/>
      <c r="J127" s="22"/>
      <c r="K127" s="22"/>
      <c r="L127" s="15"/>
      <c r="M127" s="15"/>
      <c r="N127" s="15"/>
      <c r="O127" s="15"/>
      <c r="P127" s="22"/>
      <c r="Q127" s="22"/>
      <c r="R127" s="22"/>
      <c r="S127" s="18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20"/>
    </row>
    <row r="128" spans="1:33" ht="15.75" customHeight="1" x14ac:dyDescent="0.2">
      <c r="A128" s="13"/>
      <c r="B128" s="13"/>
      <c r="C128" s="22"/>
      <c r="D128" s="15"/>
      <c r="E128" s="15"/>
      <c r="F128" s="14"/>
      <c r="G128" s="14"/>
      <c r="H128" s="15"/>
      <c r="I128" s="15"/>
      <c r="J128" s="22"/>
      <c r="K128" s="22"/>
      <c r="L128" s="15"/>
      <c r="M128" s="15"/>
      <c r="N128" s="15"/>
      <c r="O128" s="15"/>
      <c r="P128" s="22"/>
      <c r="Q128" s="22"/>
      <c r="R128" s="22"/>
      <c r="S128" s="18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20"/>
    </row>
    <row r="129" spans="1:33" ht="15.75" customHeight="1" x14ac:dyDescent="0.2">
      <c r="A129" s="13"/>
      <c r="B129" s="13"/>
      <c r="C129" s="22"/>
      <c r="D129" s="15"/>
      <c r="E129" s="15"/>
      <c r="F129" s="14"/>
      <c r="G129" s="14"/>
      <c r="H129" s="15"/>
      <c r="I129" s="15"/>
      <c r="J129" s="22"/>
      <c r="K129" s="22"/>
      <c r="L129" s="15"/>
      <c r="M129" s="15"/>
      <c r="N129" s="15"/>
      <c r="O129" s="15"/>
      <c r="P129" s="22"/>
      <c r="Q129" s="22"/>
      <c r="R129" s="22"/>
      <c r="S129" s="18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20"/>
    </row>
    <row r="130" spans="1:33" ht="15.75" customHeight="1" x14ac:dyDescent="0.2">
      <c r="A130" s="13"/>
      <c r="B130" s="13"/>
      <c r="C130" s="22"/>
      <c r="D130" s="15"/>
      <c r="E130" s="15"/>
      <c r="F130" s="14"/>
      <c r="G130" s="14"/>
      <c r="H130" s="15"/>
      <c r="I130" s="15"/>
      <c r="J130" s="22"/>
      <c r="K130" s="22"/>
      <c r="L130" s="15"/>
      <c r="M130" s="15"/>
      <c r="N130" s="15"/>
      <c r="O130" s="15"/>
      <c r="P130" s="22"/>
      <c r="Q130" s="22"/>
      <c r="R130" s="22"/>
      <c r="S130" s="18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20"/>
    </row>
    <row r="131" spans="1:33" ht="15.75" customHeight="1" x14ac:dyDescent="0.2">
      <c r="A131" s="13"/>
      <c r="B131" s="13"/>
      <c r="C131" s="22"/>
      <c r="D131" s="15"/>
      <c r="E131" s="15"/>
      <c r="F131" s="14"/>
      <c r="G131" s="14"/>
      <c r="H131" s="15"/>
      <c r="I131" s="15"/>
      <c r="J131" s="22"/>
      <c r="K131" s="22"/>
      <c r="L131" s="15"/>
      <c r="M131" s="15"/>
      <c r="N131" s="15"/>
      <c r="O131" s="15"/>
      <c r="P131" s="22"/>
      <c r="Q131" s="22"/>
      <c r="R131" s="22"/>
      <c r="S131" s="18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20"/>
    </row>
    <row r="132" spans="1:33" ht="15.75" customHeight="1" x14ac:dyDescent="0.2">
      <c r="A132" s="13"/>
      <c r="B132" s="13"/>
      <c r="C132" s="22"/>
      <c r="D132" s="15"/>
      <c r="E132" s="15"/>
      <c r="F132" s="14"/>
      <c r="G132" s="14"/>
      <c r="H132" s="15"/>
      <c r="I132" s="15"/>
      <c r="J132" s="22"/>
      <c r="K132" s="22"/>
      <c r="L132" s="15"/>
      <c r="M132" s="15"/>
      <c r="N132" s="15"/>
      <c r="O132" s="15"/>
      <c r="P132" s="22"/>
      <c r="Q132" s="22"/>
      <c r="R132" s="22"/>
      <c r="S132" s="18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20"/>
    </row>
    <row r="133" spans="1:33" ht="15.75" customHeight="1" x14ac:dyDescent="0.2">
      <c r="A133" s="13"/>
      <c r="B133" s="13"/>
      <c r="C133" s="22"/>
      <c r="D133" s="15"/>
      <c r="E133" s="15"/>
      <c r="F133" s="14"/>
      <c r="G133" s="14"/>
      <c r="H133" s="15"/>
      <c r="I133" s="15"/>
      <c r="J133" s="22"/>
      <c r="K133" s="22"/>
      <c r="L133" s="15"/>
      <c r="M133" s="15"/>
      <c r="N133" s="15"/>
      <c r="O133" s="15"/>
      <c r="P133" s="22"/>
      <c r="Q133" s="22"/>
      <c r="R133" s="22"/>
      <c r="S133" s="18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20"/>
    </row>
    <row r="134" spans="1:33" ht="15.75" customHeight="1" x14ac:dyDescent="0.2">
      <c r="A134" s="13"/>
      <c r="B134" s="13"/>
      <c r="C134" s="22"/>
      <c r="D134" s="15"/>
      <c r="E134" s="15"/>
      <c r="F134" s="14"/>
      <c r="G134" s="14"/>
      <c r="H134" s="15"/>
      <c r="I134" s="15"/>
      <c r="J134" s="22"/>
      <c r="K134" s="22"/>
      <c r="L134" s="15"/>
      <c r="M134" s="15"/>
      <c r="N134" s="15"/>
      <c r="O134" s="15"/>
      <c r="P134" s="22"/>
      <c r="Q134" s="22"/>
      <c r="R134" s="22"/>
      <c r="S134" s="18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20"/>
    </row>
    <row r="135" spans="1:33" ht="15.75" customHeight="1" x14ac:dyDescent="0.2">
      <c r="A135" s="13"/>
      <c r="B135" s="13"/>
      <c r="C135" s="22"/>
      <c r="D135" s="15"/>
      <c r="E135" s="15"/>
      <c r="F135" s="14"/>
      <c r="G135" s="14"/>
      <c r="H135" s="15"/>
      <c r="I135" s="15"/>
      <c r="J135" s="22"/>
      <c r="K135" s="22"/>
      <c r="L135" s="15"/>
      <c r="M135" s="15"/>
      <c r="N135" s="15"/>
      <c r="O135" s="15"/>
      <c r="P135" s="22"/>
      <c r="Q135" s="22"/>
      <c r="R135" s="22"/>
      <c r="S135" s="18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20"/>
    </row>
    <row r="136" spans="1:33" ht="15.75" customHeight="1" x14ac:dyDescent="0.2">
      <c r="A136" s="13"/>
      <c r="B136" s="13"/>
      <c r="C136" s="22"/>
      <c r="D136" s="15"/>
      <c r="E136" s="15"/>
      <c r="F136" s="14"/>
      <c r="G136" s="14"/>
      <c r="H136" s="15"/>
      <c r="I136" s="15"/>
      <c r="J136" s="22"/>
      <c r="K136" s="22"/>
      <c r="L136" s="15"/>
      <c r="M136" s="15"/>
      <c r="N136" s="15"/>
      <c r="O136" s="15"/>
      <c r="P136" s="22"/>
      <c r="Q136" s="22"/>
      <c r="R136" s="22"/>
      <c r="S136" s="18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20"/>
    </row>
    <row r="137" spans="1:33" ht="15.75" customHeight="1" x14ac:dyDescent="0.2">
      <c r="A137" s="13"/>
      <c r="B137" s="13"/>
      <c r="C137" s="22"/>
      <c r="D137" s="15"/>
      <c r="E137" s="15"/>
      <c r="F137" s="14"/>
      <c r="G137" s="14"/>
      <c r="H137" s="15"/>
      <c r="I137" s="15"/>
      <c r="J137" s="22"/>
      <c r="K137" s="22"/>
      <c r="L137" s="15"/>
      <c r="M137" s="15"/>
      <c r="N137" s="15"/>
      <c r="O137" s="15"/>
      <c r="P137" s="22"/>
      <c r="Q137" s="22"/>
      <c r="R137" s="22"/>
      <c r="S137" s="18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20"/>
    </row>
    <row r="138" spans="1:33" ht="15.75" customHeight="1" x14ac:dyDescent="0.2">
      <c r="A138" s="13"/>
      <c r="B138" s="13"/>
      <c r="C138" s="22"/>
      <c r="D138" s="15"/>
      <c r="E138" s="15"/>
      <c r="F138" s="14"/>
      <c r="G138" s="14"/>
      <c r="H138" s="15"/>
      <c r="I138" s="15"/>
      <c r="J138" s="22"/>
      <c r="K138" s="22"/>
      <c r="L138" s="15"/>
      <c r="M138" s="15"/>
      <c r="N138" s="15"/>
      <c r="O138" s="15"/>
      <c r="P138" s="22"/>
      <c r="Q138" s="22"/>
      <c r="R138" s="22"/>
      <c r="S138" s="18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20"/>
    </row>
    <row r="139" spans="1:33" ht="15.75" customHeight="1" x14ac:dyDescent="0.2">
      <c r="A139" s="13"/>
      <c r="B139" s="13"/>
      <c r="C139" s="22"/>
      <c r="D139" s="15"/>
      <c r="E139" s="15"/>
      <c r="F139" s="14"/>
      <c r="G139" s="14"/>
      <c r="H139" s="15"/>
      <c r="I139" s="15"/>
      <c r="J139" s="22"/>
      <c r="K139" s="22"/>
      <c r="L139" s="15"/>
      <c r="M139" s="15"/>
      <c r="N139" s="15"/>
      <c r="O139" s="15"/>
      <c r="P139" s="22"/>
      <c r="Q139" s="22"/>
      <c r="R139" s="22"/>
      <c r="S139" s="18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20"/>
    </row>
    <row r="140" spans="1:33" ht="15.75" customHeight="1" x14ac:dyDescent="0.2">
      <c r="A140" s="13"/>
      <c r="B140" s="13"/>
      <c r="C140" s="22"/>
      <c r="D140" s="15"/>
      <c r="E140" s="15"/>
      <c r="F140" s="14"/>
      <c r="G140" s="14"/>
      <c r="H140" s="15"/>
      <c r="I140" s="15"/>
      <c r="J140" s="22"/>
      <c r="K140" s="22"/>
      <c r="L140" s="15"/>
      <c r="M140" s="15"/>
      <c r="N140" s="15"/>
      <c r="O140" s="15"/>
      <c r="P140" s="22"/>
      <c r="Q140" s="22"/>
      <c r="R140" s="22"/>
      <c r="S140" s="18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20"/>
    </row>
    <row r="141" spans="1:33" ht="15.75" customHeight="1" x14ac:dyDescent="0.2">
      <c r="A141" s="13"/>
      <c r="B141" s="13"/>
      <c r="C141" s="22"/>
      <c r="D141" s="15"/>
      <c r="E141" s="15"/>
      <c r="F141" s="14"/>
      <c r="G141" s="14"/>
      <c r="H141" s="15"/>
      <c r="I141" s="15"/>
      <c r="J141" s="22"/>
      <c r="K141" s="22"/>
      <c r="L141" s="15"/>
      <c r="M141" s="15"/>
      <c r="N141" s="15"/>
      <c r="O141" s="15"/>
      <c r="P141" s="22"/>
      <c r="Q141" s="22"/>
      <c r="R141" s="22"/>
      <c r="S141" s="18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20"/>
    </row>
    <row r="142" spans="1:33" ht="15.75" customHeight="1" x14ac:dyDescent="0.2">
      <c r="A142" s="13"/>
      <c r="B142" s="13"/>
      <c r="C142" s="22"/>
      <c r="D142" s="15"/>
      <c r="E142" s="15"/>
      <c r="F142" s="14"/>
      <c r="G142" s="14"/>
      <c r="H142" s="15"/>
      <c r="I142" s="15"/>
      <c r="J142" s="22"/>
      <c r="K142" s="22"/>
      <c r="L142" s="15"/>
      <c r="M142" s="15"/>
      <c r="N142" s="15"/>
      <c r="O142" s="15"/>
      <c r="P142" s="22"/>
      <c r="Q142" s="22"/>
      <c r="R142" s="22"/>
      <c r="S142" s="18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20"/>
    </row>
    <row r="143" spans="1:33" ht="15.75" customHeight="1" x14ac:dyDescent="0.2">
      <c r="A143" s="13"/>
      <c r="B143" s="13"/>
      <c r="C143" s="22"/>
      <c r="D143" s="15"/>
      <c r="E143" s="15"/>
      <c r="F143" s="14"/>
      <c r="G143" s="14"/>
      <c r="H143" s="15"/>
      <c r="I143" s="15"/>
      <c r="J143" s="22"/>
      <c r="K143" s="22"/>
      <c r="L143" s="15"/>
      <c r="M143" s="15"/>
      <c r="N143" s="15"/>
      <c r="O143" s="15"/>
      <c r="P143" s="22"/>
      <c r="Q143" s="22"/>
      <c r="R143" s="22"/>
      <c r="S143" s="18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20"/>
    </row>
    <row r="144" spans="1:33" ht="15.75" customHeight="1" x14ac:dyDescent="0.2">
      <c r="A144" s="13"/>
      <c r="B144" s="13"/>
      <c r="C144" s="22"/>
      <c r="D144" s="15"/>
      <c r="E144" s="15"/>
      <c r="F144" s="14"/>
      <c r="G144" s="14"/>
      <c r="H144" s="15"/>
      <c r="I144" s="15"/>
      <c r="J144" s="22"/>
      <c r="K144" s="22"/>
      <c r="L144" s="15"/>
      <c r="M144" s="15"/>
      <c r="N144" s="15"/>
      <c r="O144" s="15"/>
      <c r="P144" s="22"/>
      <c r="Q144" s="22"/>
      <c r="R144" s="22"/>
      <c r="S144" s="18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20"/>
    </row>
    <row r="145" spans="1:33" ht="15.75" customHeight="1" x14ac:dyDescent="0.2">
      <c r="A145" s="13"/>
      <c r="B145" s="13"/>
      <c r="C145" s="22"/>
      <c r="D145" s="15"/>
      <c r="E145" s="15"/>
      <c r="F145" s="14"/>
      <c r="G145" s="14"/>
      <c r="H145" s="15"/>
      <c r="I145" s="15"/>
      <c r="J145" s="22"/>
      <c r="K145" s="22"/>
      <c r="L145" s="15"/>
      <c r="M145" s="15"/>
      <c r="N145" s="15"/>
      <c r="O145" s="15"/>
      <c r="P145" s="22"/>
      <c r="Q145" s="22"/>
      <c r="R145" s="22"/>
      <c r="S145" s="18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20"/>
    </row>
    <row r="146" spans="1:33" ht="15.75" customHeight="1" x14ac:dyDescent="0.2">
      <c r="A146" s="13"/>
      <c r="B146" s="13"/>
      <c r="C146" s="22"/>
      <c r="D146" s="15"/>
      <c r="E146" s="15"/>
      <c r="F146" s="14"/>
      <c r="G146" s="14"/>
      <c r="H146" s="15"/>
      <c r="I146" s="15"/>
      <c r="J146" s="22"/>
      <c r="K146" s="22"/>
      <c r="L146" s="15"/>
      <c r="M146" s="15"/>
      <c r="N146" s="15"/>
      <c r="O146" s="15"/>
      <c r="P146" s="22"/>
      <c r="Q146" s="22"/>
      <c r="R146" s="22"/>
      <c r="S146" s="18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20"/>
    </row>
    <row r="147" spans="1:33" ht="15.75" customHeight="1" x14ac:dyDescent="0.2">
      <c r="A147" s="13"/>
      <c r="B147" s="13"/>
      <c r="C147" s="22"/>
      <c r="D147" s="15"/>
      <c r="E147" s="15"/>
      <c r="F147" s="14"/>
      <c r="G147" s="14"/>
      <c r="H147" s="15"/>
      <c r="I147" s="15"/>
      <c r="J147" s="22"/>
      <c r="K147" s="22"/>
      <c r="L147" s="15"/>
      <c r="M147" s="15"/>
      <c r="N147" s="15"/>
      <c r="O147" s="15"/>
      <c r="P147" s="22"/>
      <c r="Q147" s="22"/>
      <c r="R147" s="22"/>
      <c r="S147" s="18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20"/>
    </row>
    <row r="148" spans="1:33" ht="15.75" customHeight="1" x14ac:dyDescent="0.2">
      <c r="A148" s="13"/>
      <c r="B148" s="13"/>
      <c r="C148" s="22"/>
      <c r="D148" s="15"/>
      <c r="E148" s="15"/>
      <c r="F148" s="14"/>
      <c r="G148" s="14"/>
      <c r="H148" s="15"/>
      <c r="I148" s="15"/>
      <c r="J148" s="22"/>
      <c r="K148" s="22"/>
      <c r="L148" s="15"/>
      <c r="M148" s="15"/>
      <c r="N148" s="15"/>
      <c r="O148" s="15"/>
      <c r="P148" s="22"/>
      <c r="Q148" s="22"/>
      <c r="R148" s="22"/>
      <c r="S148" s="18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20"/>
    </row>
    <row r="149" spans="1:33" ht="15.75" customHeight="1" x14ac:dyDescent="0.2">
      <c r="A149" s="13"/>
      <c r="B149" s="13"/>
      <c r="C149" s="22"/>
      <c r="D149" s="15"/>
      <c r="E149" s="15"/>
      <c r="F149" s="14"/>
      <c r="G149" s="14"/>
      <c r="H149" s="15"/>
      <c r="I149" s="15"/>
      <c r="J149" s="22"/>
      <c r="K149" s="22"/>
      <c r="L149" s="15"/>
      <c r="M149" s="15"/>
      <c r="N149" s="15"/>
      <c r="O149" s="15"/>
      <c r="P149" s="22"/>
      <c r="Q149" s="22"/>
      <c r="R149" s="22"/>
      <c r="S149" s="18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20"/>
    </row>
    <row r="150" spans="1:33" ht="15.75" customHeight="1" x14ac:dyDescent="0.2">
      <c r="A150" s="13"/>
      <c r="B150" s="13"/>
      <c r="C150" s="22"/>
      <c r="D150" s="15"/>
      <c r="E150" s="15"/>
      <c r="F150" s="14"/>
      <c r="G150" s="14"/>
      <c r="H150" s="15"/>
      <c r="I150" s="15"/>
      <c r="J150" s="22"/>
      <c r="K150" s="22"/>
      <c r="L150" s="15"/>
      <c r="M150" s="15"/>
      <c r="N150" s="15"/>
      <c r="O150" s="15"/>
      <c r="P150" s="22"/>
      <c r="Q150" s="22"/>
      <c r="R150" s="22"/>
      <c r="S150" s="18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20"/>
    </row>
    <row r="151" spans="1:33" ht="15.75" customHeight="1" x14ac:dyDescent="0.2">
      <c r="A151" s="13"/>
      <c r="B151" s="13"/>
      <c r="C151" s="22"/>
      <c r="D151" s="15"/>
      <c r="E151" s="15"/>
      <c r="F151" s="14"/>
      <c r="G151" s="14"/>
      <c r="H151" s="15"/>
      <c r="I151" s="15"/>
      <c r="J151" s="22"/>
      <c r="K151" s="22"/>
      <c r="L151" s="15"/>
      <c r="M151" s="15"/>
      <c r="N151" s="15"/>
      <c r="O151" s="15"/>
      <c r="P151" s="22"/>
      <c r="Q151" s="22"/>
      <c r="R151" s="22"/>
      <c r="S151" s="18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20"/>
    </row>
    <row r="152" spans="1:33" ht="15.75" customHeight="1" x14ac:dyDescent="0.2">
      <c r="A152" s="13"/>
      <c r="B152" s="13"/>
      <c r="C152" s="22"/>
      <c r="D152" s="15"/>
      <c r="E152" s="15"/>
      <c r="F152" s="14"/>
      <c r="G152" s="14"/>
      <c r="H152" s="15"/>
      <c r="I152" s="15"/>
      <c r="J152" s="22"/>
      <c r="K152" s="22"/>
      <c r="L152" s="15"/>
      <c r="M152" s="15"/>
      <c r="N152" s="15"/>
      <c r="O152" s="15"/>
      <c r="P152" s="22"/>
      <c r="Q152" s="22"/>
      <c r="R152" s="22"/>
      <c r="S152" s="18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20"/>
    </row>
    <row r="153" spans="1:33" ht="15.75" customHeight="1" x14ac:dyDescent="0.2">
      <c r="A153" s="13"/>
      <c r="B153" s="13"/>
      <c r="C153" s="22"/>
      <c r="D153" s="15"/>
      <c r="E153" s="15"/>
      <c r="F153" s="14"/>
      <c r="G153" s="14"/>
      <c r="H153" s="15"/>
      <c r="I153" s="15"/>
      <c r="J153" s="22"/>
      <c r="K153" s="22"/>
      <c r="L153" s="15"/>
      <c r="M153" s="15"/>
      <c r="N153" s="15"/>
      <c r="O153" s="15"/>
      <c r="P153" s="22"/>
      <c r="Q153" s="22"/>
      <c r="R153" s="22"/>
      <c r="S153" s="18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20"/>
    </row>
    <row r="154" spans="1:33" ht="15.75" customHeight="1" x14ac:dyDescent="0.2">
      <c r="A154" s="13"/>
      <c r="B154" s="13"/>
      <c r="C154" s="22"/>
      <c r="D154" s="15"/>
      <c r="E154" s="15"/>
      <c r="F154" s="14"/>
      <c r="G154" s="14"/>
      <c r="H154" s="15"/>
      <c r="I154" s="15"/>
      <c r="J154" s="22"/>
      <c r="K154" s="22"/>
      <c r="L154" s="15"/>
      <c r="M154" s="15"/>
      <c r="N154" s="15"/>
      <c r="O154" s="15"/>
      <c r="P154" s="22"/>
      <c r="Q154" s="22"/>
      <c r="R154" s="22"/>
      <c r="S154" s="18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20"/>
    </row>
    <row r="155" spans="1:33" ht="15.75" customHeight="1" x14ac:dyDescent="0.2">
      <c r="A155" s="13"/>
      <c r="B155" s="13"/>
      <c r="C155" s="22"/>
      <c r="D155" s="15"/>
      <c r="E155" s="15"/>
      <c r="F155" s="14"/>
      <c r="G155" s="14"/>
      <c r="H155" s="15"/>
      <c r="I155" s="15"/>
      <c r="J155" s="22"/>
      <c r="K155" s="22"/>
      <c r="L155" s="15"/>
      <c r="M155" s="15"/>
      <c r="N155" s="15"/>
      <c r="O155" s="15"/>
      <c r="P155" s="22"/>
      <c r="Q155" s="22"/>
      <c r="R155" s="22"/>
      <c r="S155" s="18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20"/>
    </row>
    <row r="156" spans="1:33" ht="15.75" customHeight="1" x14ac:dyDescent="0.2">
      <c r="A156" s="13"/>
      <c r="B156" s="13"/>
      <c r="C156" s="22"/>
      <c r="D156" s="15"/>
      <c r="E156" s="15"/>
      <c r="F156" s="14"/>
      <c r="G156" s="14"/>
      <c r="H156" s="15"/>
      <c r="I156" s="15"/>
      <c r="J156" s="22"/>
      <c r="K156" s="22"/>
      <c r="L156" s="15"/>
      <c r="M156" s="15"/>
      <c r="N156" s="15"/>
      <c r="O156" s="15"/>
      <c r="P156" s="22"/>
      <c r="Q156" s="22"/>
      <c r="R156" s="22"/>
      <c r="S156" s="18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20"/>
    </row>
    <row r="157" spans="1:33" ht="15.75" customHeight="1" x14ac:dyDescent="0.2">
      <c r="A157" s="13"/>
      <c r="B157" s="13"/>
      <c r="C157" s="22"/>
      <c r="D157" s="15"/>
      <c r="E157" s="15"/>
      <c r="F157" s="14"/>
      <c r="G157" s="14"/>
      <c r="H157" s="15"/>
      <c r="I157" s="15"/>
      <c r="J157" s="22"/>
      <c r="K157" s="22"/>
      <c r="L157" s="15"/>
      <c r="M157" s="15"/>
      <c r="N157" s="15"/>
      <c r="O157" s="15"/>
      <c r="P157" s="22"/>
      <c r="Q157" s="22"/>
      <c r="R157" s="22"/>
      <c r="S157" s="18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20"/>
    </row>
    <row r="158" spans="1:33" ht="15.75" customHeight="1" x14ac:dyDescent="0.2">
      <c r="A158" s="13"/>
      <c r="B158" s="13"/>
      <c r="C158" s="22"/>
      <c r="D158" s="15"/>
      <c r="E158" s="15"/>
      <c r="F158" s="14"/>
      <c r="G158" s="14"/>
      <c r="H158" s="15"/>
      <c r="I158" s="15"/>
      <c r="J158" s="22"/>
      <c r="K158" s="22"/>
      <c r="L158" s="15"/>
      <c r="M158" s="15"/>
      <c r="N158" s="15"/>
      <c r="O158" s="15"/>
      <c r="P158" s="22"/>
      <c r="Q158" s="22"/>
      <c r="R158" s="22"/>
      <c r="S158" s="18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20"/>
    </row>
    <row r="159" spans="1:33" ht="15.75" customHeight="1" x14ac:dyDescent="0.2">
      <c r="A159" s="13"/>
      <c r="B159" s="13"/>
      <c r="C159" s="22"/>
      <c r="D159" s="15"/>
      <c r="E159" s="15"/>
      <c r="F159" s="14"/>
      <c r="G159" s="14"/>
      <c r="H159" s="15"/>
      <c r="I159" s="15"/>
      <c r="J159" s="22"/>
      <c r="K159" s="22"/>
      <c r="L159" s="15"/>
      <c r="M159" s="15"/>
      <c r="N159" s="15"/>
      <c r="O159" s="15"/>
      <c r="P159" s="22"/>
      <c r="Q159" s="22"/>
      <c r="R159" s="22"/>
      <c r="S159" s="18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20"/>
    </row>
    <row r="160" spans="1:33" ht="15.75" customHeight="1" x14ac:dyDescent="0.2">
      <c r="A160" s="13"/>
      <c r="B160" s="13"/>
      <c r="C160" s="22"/>
      <c r="D160" s="15"/>
      <c r="E160" s="15"/>
      <c r="F160" s="14"/>
      <c r="G160" s="14"/>
      <c r="H160" s="15"/>
      <c r="I160" s="15"/>
      <c r="J160" s="22"/>
      <c r="K160" s="22"/>
      <c r="L160" s="15"/>
      <c r="M160" s="15"/>
      <c r="N160" s="15"/>
      <c r="O160" s="15"/>
      <c r="P160" s="22"/>
      <c r="Q160" s="22"/>
      <c r="R160" s="22"/>
      <c r="S160" s="18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20"/>
    </row>
    <row r="161" spans="1:33" ht="15.75" customHeight="1" x14ac:dyDescent="0.2">
      <c r="A161" s="13"/>
      <c r="B161" s="13"/>
      <c r="C161" s="22"/>
      <c r="D161" s="15"/>
      <c r="E161" s="15"/>
      <c r="F161" s="14"/>
      <c r="G161" s="14"/>
      <c r="H161" s="15"/>
      <c r="I161" s="15"/>
      <c r="J161" s="22"/>
      <c r="K161" s="22"/>
      <c r="L161" s="15"/>
      <c r="M161" s="15"/>
      <c r="N161" s="15"/>
      <c r="O161" s="15"/>
      <c r="P161" s="22"/>
      <c r="Q161" s="22"/>
      <c r="R161" s="22"/>
      <c r="S161" s="18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20"/>
    </row>
    <row r="162" spans="1:33" ht="15.75" customHeight="1" x14ac:dyDescent="0.2">
      <c r="A162" s="13"/>
      <c r="B162" s="13"/>
      <c r="C162" s="22"/>
      <c r="D162" s="15"/>
      <c r="E162" s="15"/>
      <c r="F162" s="14"/>
      <c r="G162" s="14"/>
      <c r="H162" s="15"/>
      <c r="I162" s="15"/>
      <c r="J162" s="22"/>
      <c r="K162" s="22"/>
      <c r="L162" s="15"/>
      <c r="M162" s="15"/>
      <c r="N162" s="15"/>
      <c r="O162" s="15"/>
      <c r="P162" s="22"/>
      <c r="Q162" s="22"/>
      <c r="R162" s="22"/>
      <c r="S162" s="18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20"/>
    </row>
    <row r="163" spans="1:33" ht="15.75" customHeight="1" x14ac:dyDescent="0.2">
      <c r="A163" s="13"/>
      <c r="B163" s="13"/>
      <c r="C163" s="22"/>
      <c r="D163" s="15"/>
      <c r="E163" s="15"/>
      <c r="F163" s="14"/>
      <c r="G163" s="14"/>
      <c r="H163" s="15"/>
      <c r="I163" s="15"/>
      <c r="J163" s="22"/>
      <c r="K163" s="22"/>
      <c r="L163" s="15"/>
      <c r="M163" s="15"/>
      <c r="N163" s="15"/>
      <c r="O163" s="15"/>
      <c r="P163" s="22"/>
      <c r="Q163" s="22"/>
      <c r="R163" s="22"/>
      <c r="S163" s="18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20"/>
    </row>
    <row r="164" spans="1:33" ht="15.75" customHeight="1" x14ac:dyDescent="0.2">
      <c r="A164" s="13"/>
      <c r="B164" s="13"/>
      <c r="C164" s="22"/>
      <c r="D164" s="15"/>
      <c r="E164" s="15"/>
      <c r="F164" s="14"/>
      <c r="G164" s="14"/>
      <c r="H164" s="15"/>
      <c r="I164" s="15"/>
      <c r="J164" s="22"/>
      <c r="K164" s="22"/>
      <c r="L164" s="15"/>
      <c r="M164" s="15"/>
      <c r="N164" s="15"/>
      <c r="O164" s="15"/>
      <c r="P164" s="22"/>
      <c r="Q164" s="22"/>
      <c r="R164" s="22"/>
      <c r="S164" s="18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20"/>
    </row>
    <row r="165" spans="1:33" ht="15.75" customHeight="1" x14ac:dyDescent="0.2">
      <c r="A165" s="13"/>
      <c r="B165" s="13"/>
      <c r="C165" s="22"/>
      <c r="D165" s="15"/>
      <c r="E165" s="15"/>
      <c r="F165" s="14"/>
      <c r="G165" s="14"/>
      <c r="H165" s="15"/>
      <c r="I165" s="15"/>
      <c r="J165" s="22"/>
      <c r="K165" s="22"/>
      <c r="L165" s="15"/>
      <c r="M165" s="15"/>
      <c r="N165" s="15"/>
      <c r="O165" s="15"/>
      <c r="P165" s="22"/>
      <c r="Q165" s="22"/>
      <c r="R165" s="22"/>
      <c r="S165" s="18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20"/>
    </row>
    <row r="166" spans="1:33" ht="15.75" customHeight="1" x14ac:dyDescent="0.2">
      <c r="A166" s="13"/>
      <c r="B166" s="13"/>
      <c r="C166" s="22"/>
      <c r="D166" s="15"/>
      <c r="E166" s="15"/>
      <c r="F166" s="14"/>
      <c r="G166" s="14"/>
      <c r="H166" s="15"/>
      <c r="I166" s="15"/>
      <c r="J166" s="22"/>
      <c r="K166" s="22"/>
      <c r="L166" s="15"/>
      <c r="M166" s="15"/>
      <c r="N166" s="15"/>
      <c r="O166" s="15"/>
      <c r="P166" s="22"/>
      <c r="Q166" s="22"/>
      <c r="R166" s="22"/>
      <c r="S166" s="18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20"/>
    </row>
    <row r="167" spans="1:33" ht="15.75" customHeight="1" x14ac:dyDescent="0.2">
      <c r="A167" s="13"/>
      <c r="B167" s="13"/>
      <c r="C167" s="22"/>
      <c r="D167" s="15"/>
      <c r="E167" s="15"/>
      <c r="F167" s="14"/>
      <c r="G167" s="14"/>
      <c r="H167" s="15"/>
      <c r="I167" s="15"/>
      <c r="J167" s="22"/>
      <c r="K167" s="22"/>
      <c r="L167" s="15"/>
      <c r="M167" s="15"/>
      <c r="N167" s="15"/>
      <c r="O167" s="15"/>
      <c r="P167" s="22"/>
      <c r="Q167" s="22"/>
      <c r="R167" s="22"/>
      <c r="S167" s="18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20"/>
    </row>
    <row r="168" spans="1:33" ht="15.75" customHeight="1" x14ac:dyDescent="0.2">
      <c r="A168" s="13"/>
      <c r="B168" s="13"/>
      <c r="C168" s="22"/>
      <c r="D168" s="15"/>
      <c r="E168" s="15"/>
      <c r="F168" s="14"/>
      <c r="G168" s="14"/>
      <c r="H168" s="15"/>
      <c r="I168" s="15"/>
      <c r="J168" s="22"/>
      <c r="K168" s="22"/>
      <c r="L168" s="15"/>
      <c r="M168" s="15"/>
      <c r="N168" s="15"/>
      <c r="O168" s="15"/>
      <c r="P168" s="22"/>
      <c r="Q168" s="22"/>
      <c r="R168" s="22"/>
      <c r="S168" s="18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20"/>
    </row>
    <row r="169" spans="1:33" ht="15.75" customHeight="1" x14ac:dyDescent="0.2">
      <c r="A169" s="13"/>
      <c r="B169" s="13"/>
      <c r="C169" s="22"/>
      <c r="D169" s="15"/>
      <c r="E169" s="15"/>
      <c r="F169" s="14"/>
      <c r="G169" s="14"/>
      <c r="H169" s="15"/>
      <c r="I169" s="15"/>
      <c r="J169" s="22"/>
      <c r="K169" s="22"/>
      <c r="L169" s="15"/>
      <c r="M169" s="15"/>
      <c r="N169" s="15"/>
      <c r="O169" s="15"/>
      <c r="P169" s="22"/>
      <c r="Q169" s="22"/>
      <c r="R169" s="22"/>
      <c r="S169" s="18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20"/>
    </row>
    <row r="170" spans="1:33" ht="15.75" customHeight="1" x14ac:dyDescent="0.2">
      <c r="A170" s="13"/>
      <c r="B170" s="13"/>
      <c r="C170" s="22"/>
      <c r="D170" s="15"/>
      <c r="E170" s="15"/>
      <c r="F170" s="14"/>
      <c r="G170" s="14"/>
      <c r="H170" s="15"/>
      <c r="I170" s="15"/>
      <c r="J170" s="22"/>
      <c r="K170" s="22"/>
      <c r="L170" s="15"/>
      <c r="M170" s="15"/>
      <c r="N170" s="15"/>
      <c r="O170" s="15"/>
      <c r="P170" s="22"/>
      <c r="Q170" s="22"/>
      <c r="R170" s="22"/>
      <c r="S170" s="18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20"/>
    </row>
    <row r="171" spans="1:33" ht="15.75" customHeight="1" x14ac:dyDescent="0.2">
      <c r="A171" s="13"/>
      <c r="B171" s="13"/>
      <c r="C171" s="22"/>
      <c r="D171" s="15"/>
      <c r="E171" s="15"/>
      <c r="F171" s="14"/>
      <c r="G171" s="14"/>
      <c r="H171" s="15"/>
      <c r="I171" s="15"/>
      <c r="J171" s="22"/>
      <c r="K171" s="22"/>
      <c r="L171" s="15"/>
      <c r="M171" s="15"/>
      <c r="N171" s="15"/>
      <c r="O171" s="15"/>
      <c r="P171" s="22"/>
      <c r="Q171" s="22"/>
      <c r="R171" s="22"/>
      <c r="S171" s="18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20"/>
    </row>
    <row r="172" spans="1:33" ht="15.75" customHeight="1" x14ac:dyDescent="0.2">
      <c r="A172" s="13"/>
      <c r="B172" s="13"/>
      <c r="C172" s="22"/>
      <c r="D172" s="15"/>
      <c r="E172" s="15"/>
      <c r="F172" s="14"/>
      <c r="G172" s="14"/>
      <c r="H172" s="15"/>
      <c r="I172" s="15"/>
      <c r="J172" s="22"/>
      <c r="K172" s="22"/>
      <c r="L172" s="15"/>
      <c r="M172" s="15"/>
      <c r="N172" s="15"/>
      <c r="O172" s="15"/>
      <c r="P172" s="22"/>
      <c r="Q172" s="22"/>
      <c r="R172" s="22"/>
      <c r="S172" s="18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20"/>
    </row>
    <row r="173" spans="1:33" ht="15.75" customHeight="1" x14ac:dyDescent="0.2">
      <c r="A173" s="13"/>
      <c r="B173" s="13"/>
      <c r="C173" s="22"/>
      <c r="D173" s="15"/>
      <c r="E173" s="15"/>
      <c r="F173" s="14"/>
      <c r="G173" s="14"/>
      <c r="H173" s="15"/>
      <c r="I173" s="15"/>
      <c r="J173" s="22"/>
      <c r="K173" s="22"/>
      <c r="L173" s="15"/>
      <c r="M173" s="15"/>
      <c r="N173" s="15"/>
      <c r="O173" s="15"/>
      <c r="P173" s="22"/>
      <c r="Q173" s="22"/>
      <c r="R173" s="22"/>
      <c r="S173" s="18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20"/>
    </row>
    <row r="174" spans="1:33" ht="15.75" customHeight="1" x14ac:dyDescent="0.2">
      <c r="A174" s="13"/>
      <c r="B174" s="13"/>
      <c r="C174" s="22"/>
      <c r="D174" s="15"/>
      <c r="E174" s="15"/>
      <c r="F174" s="14"/>
      <c r="G174" s="14"/>
      <c r="H174" s="15"/>
      <c r="I174" s="15"/>
      <c r="J174" s="22"/>
      <c r="K174" s="22"/>
      <c r="L174" s="15"/>
      <c r="M174" s="15"/>
      <c r="N174" s="15"/>
      <c r="O174" s="15"/>
      <c r="P174" s="22"/>
      <c r="Q174" s="22"/>
      <c r="R174" s="22"/>
      <c r="S174" s="18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20"/>
    </row>
    <row r="175" spans="1:33" ht="15.75" customHeight="1" x14ac:dyDescent="0.2">
      <c r="A175" s="13"/>
      <c r="B175" s="13"/>
      <c r="C175" s="22"/>
      <c r="D175" s="15"/>
      <c r="E175" s="15"/>
      <c r="F175" s="14"/>
      <c r="G175" s="14"/>
      <c r="H175" s="15"/>
      <c r="I175" s="15"/>
      <c r="J175" s="22"/>
      <c r="K175" s="22"/>
      <c r="L175" s="15"/>
      <c r="M175" s="15"/>
      <c r="N175" s="15"/>
      <c r="O175" s="15"/>
      <c r="P175" s="22"/>
      <c r="Q175" s="22"/>
      <c r="R175" s="22"/>
      <c r="S175" s="18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20"/>
    </row>
    <row r="176" spans="1:33" ht="15.75" customHeight="1" x14ac:dyDescent="0.2">
      <c r="A176" s="13"/>
      <c r="B176" s="13"/>
      <c r="C176" s="22"/>
      <c r="D176" s="15"/>
      <c r="E176" s="15"/>
      <c r="F176" s="14"/>
      <c r="G176" s="14"/>
      <c r="H176" s="15"/>
      <c r="I176" s="15"/>
      <c r="J176" s="22"/>
      <c r="K176" s="22"/>
      <c r="L176" s="15"/>
      <c r="M176" s="15"/>
      <c r="N176" s="15"/>
      <c r="O176" s="15"/>
      <c r="P176" s="22"/>
      <c r="Q176" s="22"/>
      <c r="R176" s="22"/>
      <c r="S176" s="18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20"/>
    </row>
    <row r="177" spans="1:33" ht="15.75" customHeight="1" x14ac:dyDescent="0.2">
      <c r="A177" s="13"/>
      <c r="B177" s="13"/>
      <c r="C177" s="22"/>
      <c r="D177" s="15"/>
      <c r="E177" s="15"/>
      <c r="F177" s="14"/>
      <c r="G177" s="14"/>
      <c r="H177" s="15"/>
      <c r="I177" s="15"/>
      <c r="J177" s="22"/>
      <c r="K177" s="22"/>
      <c r="L177" s="15"/>
      <c r="M177" s="15"/>
      <c r="N177" s="15"/>
      <c r="O177" s="15"/>
      <c r="P177" s="22"/>
      <c r="Q177" s="22"/>
      <c r="R177" s="22"/>
      <c r="S177" s="18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20"/>
    </row>
    <row r="178" spans="1:33" ht="15.75" customHeight="1" x14ac:dyDescent="0.2">
      <c r="A178" s="13"/>
      <c r="B178" s="13"/>
      <c r="C178" s="22"/>
      <c r="D178" s="15"/>
      <c r="E178" s="15"/>
      <c r="F178" s="14"/>
      <c r="G178" s="14"/>
      <c r="H178" s="15"/>
      <c r="I178" s="15"/>
      <c r="J178" s="22"/>
      <c r="K178" s="22"/>
      <c r="L178" s="15"/>
      <c r="M178" s="15"/>
      <c r="N178" s="15"/>
      <c r="O178" s="15"/>
      <c r="P178" s="22"/>
      <c r="Q178" s="22"/>
      <c r="R178" s="22"/>
      <c r="S178" s="18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20"/>
    </row>
    <row r="179" spans="1:33" ht="15.75" customHeight="1" x14ac:dyDescent="0.2">
      <c r="A179" s="13"/>
      <c r="B179" s="13"/>
      <c r="C179" s="22"/>
      <c r="D179" s="15"/>
      <c r="E179" s="15"/>
      <c r="F179" s="14"/>
      <c r="G179" s="14"/>
      <c r="H179" s="15"/>
      <c r="I179" s="15"/>
      <c r="J179" s="22"/>
      <c r="K179" s="22"/>
      <c r="L179" s="15"/>
      <c r="M179" s="15"/>
      <c r="N179" s="15"/>
      <c r="O179" s="15"/>
      <c r="P179" s="22"/>
      <c r="Q179" s="22"/>
      <c r="R179" s="22"/>
      <c r="S179" s="18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20"/>
    </row>
    <row r="180" spans="1:33" ht="15.75" customHeight="1" x14ac:dyDescent="0.2">
      <c r="A180" s="13"/>
      <c r="B180" s="13"/>
      <c r="C180" s="22"/>
      <c r="D180" s="15"/>
      <c r="E180" s="15"/>
      <c r="F180" s="14"/>
      <c r="G180" s="14"/>
      <c r="H180" s="15"/>
      <c r="I180" s="15"/>
      <c r="J180" s="22"/>
      <c r="K180" s="22"/>
      <c r="L180" s="15"/>
      <c r="M180" s="15"/>
      <c r="N180" s="15"/>
      <c r="O180" s="15"/>
      <c r="P180" s="22"/>
      <c r="Q180" s="22"/>
      <c r="R180" s="22"/>
      <c r="S180" s="18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20"/>
    </row>
    <row r="181" spans="1:33" ht="15.75" customHeight="1" x14ac:dyDescent="0.2">
      <c r="A181" s="13"/>
      <c r="B181" s="13"/>
      <c r="C181" s="22"/>
      <c r="D181" s="15"/>
      <c r="E181" s="15"/>
      <c r="F181" s="14"/>
      <c r="G181" s="14"/>
      <c r="H181" s="15"/>
      <c r="I181" s="15"/>
      <c r="J181" s="22"/>
      <c r="K181" s="22"/>
      <c r="L181" s="15"/>
      <c r="M181" s="15"/>
      <c r="N181" s="15"/>
      <c r="O181" s="15"/>
      <c r="P181" s="22"/>
      <c r="Q181" s="22"/>
      <c r="R181" s="22"/>
      <c r="S181" s="18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20"/>
    </row>
    <row r="182" spans="1:33" ht="15.75" customHeight="1" x14ac:dyDescent="0.2">
      <c r="A182" s="13"/>
      <c r="B182" s="13"/>
      <c r="C182" s="22"/>
      <c r="D182" s="15"/>
      <c r="E182" s="15"/>
      <c r="F182" s="14"/>
      <c r="G182" s="14"/>
      <c r="H182" s="15"/>
      <c r="I182" s="15"/>
      <c r="J182" s="22"/>
      <c r="K182" s="22"/>
      <c r="L182" s="15"/>
      <c r="M182" s="15"/>
      <c r="N182" s="15"/>
      <c r="O182" s="15"/>
      <c r="P182" s="22"/>
      <c r="Q182" s="22"/>
      <c r="R182" s="22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20"/>
    </row>
    <row r="183" spans="1:33" ht="15.75" customHeight="1" x14ac:dyDescent="0.2">
      <c r="A183" s="13"/>
      <c r="B183" s="13"/>
      <c r="C183" s="22"/>
      <c r="D183" s="15"/>
      <c r="E183" s="15"/>
      <c r="F183" s="14"/>
      <c r="G183" s="14"/>
      <c r="H183" s="15"/>
      <c r="I183" s="15"/>
      <c r="J183" s="22"/>
      <c r="K183" s="22"/>
      <c r="L183" s="15"/>
      <c r="M183" s="15"/>
      <c r="N183" s="15"/>
      <c r="O183" s="15"/>
      <c r="P183" s="22"/>
      <c r="Q183" s="22"/>
      <c r="R183" s="22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20"/>
    </row>
    <row r="184" spans="1:33" ht="15.75" customHeight="1" x14ac:dyDescent="0.2">
      <c r="A184" s="13"/>
      <c r="B184" s="13"/>
      <c r="C184" s="22"/>
      <c r="D184" s="15"/>
      <c r="E184" s="15"/>
      <c r="F184" s="14"/>
      <c r="G184" s="14"/>
      <c r="H184" s="15"/>
      <c r="I184" s="15"/>
      <c r="J184" s="22"/>
      <c r="K184" s="22"/>
      <c r="L184" s="15"/>
      <c r="M184" s="15"/>
      <c r="N184" s="15"/>
      <c r="O184" s="15"/>
      <c r="P184" s="22"/>
      <c r="Q184" s="22"/>
      <c r="R184" s="22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20"/>
    </row>
    <row r="185" spans="1:33" ht="15.75" customHeight="1" x14ac:dyDescent="0.2">
      <c r="A185" s="13"/>
      <c r="B185" s="13"/>
      <c r="C185" s="22"/>
      <c r="D185" s="15"/>
      <c r="E185" s="15"/>
      <c r="F185" s="14"/>
      <c r="G185" s="14"/>
      <c r="H185" s="15"/>
      <c r="I185" s="15"/>
      <c r="J185" s="22"/>
      <c r="K185" s="22"/>
      <c r="L185" s="15"/>
      <c r="M185" s="15"/>
      <c r="N185" s="15"/>
      <c r="O185" s="15"/>
      <c r="P185" s="22"/>
      <c r="Q185" s="22"/>
      <c r="R185" s="22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20"/>
    </row>
    <row r="186" spans="1:33" ht="15.75" customHeight="1" x14ac:dyDescent="0.2">
      <c r="A186" s="13"/>
      <c r="B186" s="13"/>
      <c r="C186" s="22"/>
      <c r="D186" s="15"/>
      <c r="E186" s="15"/>
      <c r="F186" s="14"/>
      <c r="G186" s="14"/>
      <c r="H186" s="15"/>
      <c r="I186" s="15"/>
      <c r="J186" s="22"/>
      <c r="K186" s="22"/>
      <c r="L186" s="15"/>
      <c r="M186" s="15"/>
      <c r="N186" s="15"/>
      <c r="O186" s="15"/>
      <c r="P186" s="22"/>
      <c r="Q186" s="22"/>
      <c r="R186" s="22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20"/>
    </row>
    <row r="187" spans="1:33" ht="15.75" customHeight="1" x14ac:dyDescent="0.2">
      <c r="A187" s="13"/>
      <c r="B187" s="13"/>
      <c r="C187" s="22"/>
      <c r="D187" s="15"/>
      <c r="E187" s="15"/>
      <c r="F187" s="14"/>
      <c r="G187" s="14"/>
      <c r="H187" s="15"/>
      <c r="I187" s="15"/>
      <c r="J187" s="22"/>
      <c r="K187" s="22"/>
      <c r="L187" s="15"/>
      <c r="M187" s="15"/>
      <c r="N187" s="15"/>
      <c r="O187" s="15"/>
      <c r="P187" s="22"/>
      <c r="Q187" s="22"/>
      <c r="R187" s="22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20"/>
    </row>
    <row r="188" spans="1:33" ht="15.75" customHeight="1" x14ac:dyDescent="0.2">
      <c r="A188" s="13"/>
      <c r="B188" s="13"/>
      <c r="C188" s="22"/>
      <c r="D188" s="15"/>
      <c r="E188" s="15"/>
      <c r="F188" s="14"/>
      <c r="G188" s="14"/>
      <c r="H188" s="15"/>
      <c r="I188" s="15"/>
      <c r="J188" s="22"/>
      <c r="K188" s="22"/>
      <c r="L188" s="15"/>
      <c r="M188" s="15"/>
      <c r="N188" s="15"/>
      <c r="O188" s="15"/>
      <c r="P188" s="22"/>
      <c r="Q188" s="22"/>
      <c r="R188" s="22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20"/>
    </row>
    <row r="189" spans="1:33" ht="15.75" customHeight="1" x14ac:dyDescent="0.2">
      <c r="A189" s="13"/>
      <c r="B189" s="13"/>
      <c r="C189" s="22"/>
      <c r="D189" s="15"/>
      <c r="E189" s="15"/>
      <c r="F189" s="14"/>
      <c r="G189" s="14"/>
      <c r="H189" s="15"/>
      <c r="I189" s="15"/>
      <c r="J189" s="22"/>
      <c r="K189" s="22"/>
      <c r="L189" s="15"/>
      <c r="M189" s="15"/>
      <c r="N189" s="15"/>
      <c r="O189" s="15"/>
      <c r="P189" s="22"/>
      <c r="Q189" s="22"/>
      <c r="R189" s="22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20"/>
    </row>
    <row r="190" spans="1:33" ht="15.75" customHeight="1" x14ac:dyDescent="0.2">
      <c r="A190" s="13"/>
      <c r="B190" s="13"/>
      <c r="C190" s="22"/>
      <c r="D190" s="15"/>
      <c r="E190" s="15"/>
      <c r="F190" s="14"/>
      <c r="G190" s="14"/>
      <c r="H190" s="15"/>
      <c r="I190" s="15"/>
      <c r="J190" s="22"/>
      <c r="K190" s="22"/>
      <c r="L190" s="15"/>
      <c r="M190" s="15"/>
      <c r="N190" s="15"/>
      <c r="O190" s="15"/>
      <c r="P190" s="22"/>
      <c r="Q190" s="22"/>
      <c r="R190" s="22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20"/>
    </row>
    <row r="191" spans="1:33" ht="15.75" customHeight="1" x14ac:dyDescent="0.2">
      <c r="A191" s="13"/>
      <c r="B191" s="13"/>
      <c r="C191" s="22"/>
      <c r="D191" s="15"/>
      <c r="E191" s="15"/>
      <c r="F191" s="14"/>
      <c r="G191" s="14"/>
      <c r="H191" s="15"/>
      <c r="I191" s="15"/>
      <c r="J191" s="22"/>
      <c r="K191" s="22"/>
      <c r="L191" s="15"/>
      <c r="M191" s="15"/>
      <c r="N191" s="15"/>
      <c r="O191" s="15"/>
      <c r="P191" s="22"/>
      <c r="Q191" s="22"/>
      <c r="R191" s="22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20"/>
    </row>
    <row r="192" spans="1:33" ht="15.75" customHeight="1" x14ac:dyDescent="0.2">
      <c r="A192" s="13"/>
      <c r="B192" s="13"/>
      <c r="C192" s="22"/>
      <c r="D192" s="15"/>
      <c r="E192" s="15"/>
      <c r="F192" s="14"/>
      <c r="G192" s="14"/>
      <c r="H192" s="15"/>
      <c r="I192" s="15"/>
      <c r="J192" s="22"/>
      <c r="K192" s="22"/>
      <c r="L192" s="15"/>
      <c r="M192" s="15"/>
      <c r="N192" s="15"/>
      <c r="O192" s="15"/>
      <c r="P192" s="22"/>
      <c r="Q192" s="22"/>
      <c r="R192" s="22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20"/>
    </row>
    <row r="193" spans="1:33" ht="15.75" customHeight="1" x14ac:dyDescent="0.2">
      <c r="A193" s="13"/>
      <c r="B193" s="13"/>
      <c r="C193" s="22"/>
      <c r="D193" s="15"/>
      <c r="E193" s="15"/>
      <c r="F193" s="14"/>
      <c r="G193" s="14"/>
      <c r="H193" s="15"/>
      <c r="I193" s="15"/>
      <c r="J193" s="22"/>
      <c r="K193" s="22"/>
      <c r="L193" s="15"/>
      <c r="M193" s="15"/>
      <c r="N193" s="15"/>
      <c r="O193" s="15"/>
      <c r="P193" s="22"/>
      <c r="Q193" s="22"/>
      <c r="R193" s="22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20"/>
    </row>
    <row r="194" spans="1:33" ht="15.75" customHeight="1" x14ac:dyDescent="0.2">
      <c r="A194" s="13"/>
      <c r="B194" s="13"/>
      <c r="C194" s="22"/>
      <c r="D194" s="15"/>
      <c r="E194" s="15"/>
      <c r="F194" s="14"/>
      <c r="G194" s="14"/>
      <c r="H194" s="15"/>
      <c r="I194" s="15"/>
      <c r="J194" s="22"/>
      <c r="K194" s="22"/>
      <c r="L194" s="15"/>
      <c r="M194" s="15"/>
      <c r="N194" s="15"/>
      <c r="O194" s="15"/>
      <c r="P194" s="22"/>
      <c r="Q194" s="22"/>
      <c r="R194" s="22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20"/>
    </row>
    <row r="195" spans="1:33" ht="15.75" customHeight="1" x14ac:dyDescent="0.2">
      <c r="C195" s="22"/>
      <c r="D195" s="15"/>
      <c r="E195" s="15"/>
      <c r="F195" s="14"/>
      <c r="G195" s="14"/>
      <c r="H195" s="15"/>
      <c r="I195" s="15"/>
      <c r="J195" s="22"/>
      <c r="K195" s="22"/>
      <c r="L195" s="15"/>
      <c r="M195" s="15"/>
      <c r="N195" s="15"/>
      <c r="O195" s="15"/>
      <c r="P195" s="22"/>
      <c r="Q195" s="22"/>
      <c r="R195" s="22"/>
      <c r="AG195" s="20"/>
    </row>
    <row r="196" spans="1:33" ht="15.75" customHeight="1" x14ac:dyDescent="0.2">
      <c r="C196" s="22"/>
      <c r="D196" s="15"/>
      <c r="E196" s="15"/>
      <c r="F196" s="14"/>
      <c r="G196" s="14"/>
      <c r="H196" s="15"/>
      <c r="I196" s="15"/>
      <c r="J196" s="22"/>
      <c r="K196" s="22"/>
      <c r="L196" s="15"/>
      <c r="M196" s="15"/>
      <c r="N196" s="15"/>
      <c r="O196" s="15"/>
      <c r="P196" s="22"/>
      <c r="Q196" s="22"/>
      <c r="R196" s="22"/>
      <c r="AG196" s="20"/>
    </row>
    <row r="197" spans="1:33" ht="15.75" customHeight="1" x14ac:dyDescent="0.2">
      <c r="C197" s="22"/>
      <c r="D197" s="22"/>
      <c r="E197" s="22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</row>
    <row r="198" spans="1:33" ht="15.75" customHeight="1" x14ac:dyDescent="0.2">
      <c r="C198" s="22"/>
      <c r="D198" s="22"/>
      <c r="E198" s="22"/>
      <c r="F198" s="22"/>
      <c r="G198" s="22"/>
      <c r="H198" s="22"/>
      <c r="I198" s="22"/>
      <c r="J198" s="22"/>
      <c r="K198" s="22"/>
      <c r="L198" s="22"/>
      <c r="M198" s="22"/>
      <c r="N198" s="22"/>
      <c r="O198" s="22"/>
      <c r="P198" s="22"/>
      <c r="Q198" s="22"/>
      <c r="R198" s="22"/>
    </row>
    <row r="199" spans="1:33" ht="15.75" customHeight="1" x14ac:dyDescent="0.2">
      <c r="C199" s="22"/>
      <c r="D199" s="22"/>
      <c r="E199" s="22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</row>
    <row r="200" spans="1:33" ht="15.75" customHeight="1" x14ac:dyDescent="0.2">
      <c r="C200" s="22"/>
      <c r="D200" s="22"/>
      <c r="E200" s="22"/>
      <c r="F200" s="22"/>
      <c r="G200" s="22"/>
      <c r="H200" s="22"/>
      <c r="I200" s="22"/>
      <c r="J200" s="22"/>
      <c r="K200" s="22"/>
      <c r="L200" s="22"/>
      <c r="M200" s="22"/>
      <c r="N200" s="22"/>
      <c r="O200" s="22"/>
      <c r="P200" s="22"/>
      <c r="Q200" s="22"/>
      <c r="R200" s="22"/>
    </row>
    <row r="201" spans="1:33" ht="15.75" customHeight="1" x14ac:dyDescent="0.2">
      <c r="C201" s="22"/>
      <c r="D201" s="22"/>
      <c r="E201" s="22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</row>
    <row r="202" spans="1:33" ht="15.75" customHeight="1" x14ac:dyDescent="0.2">
      <c r="C202" s="22"/>
      <c r="D202" s="22"/>
      <c r="E202" s="22"/>
      <c r="F202" s="22"/>
      <c r="G202" s="22"/>
      <c r="H202" s="22"/>
      <c r="I202" s="22"/>
      <c r="J202" s="22"/>
      <c r="K202" s="22"/>
      <c r="L202" s="22"/>
      <c r="M202" s="22"/>
      <c r="N202" s="22"/>
      <c r="O202" s="22"/>
      <c r="P202" s="22"/>
      <c r="Q202" s="22"/>
      <c r="R202" s="22"/>
    </row>
    <row r="203" spans="1:33" ht="15.75" customHeight="1" x14ac:dyDescent="0.2">
      <c r="C203" s="22"/>
      <c r="D203" s="22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</row>
    <row r="204" spans="1:33" ht="15.75" customHeight="1" x14ac:dyDescent="0.2">
      <c r="C204" s="22"/>
      <c r="D204" s="22"/>
      <c r="E204" s="22"/>
      <c r="F204" s="22"/>
      <c r="G204" s="22"/>
      <c r="H204" s="22"/>
      <c r="I204" s="22"/>
      <c r="J204" s="22"/>
      <c r="K204" s="22"/>
      <c r="L204" s="22"/>
      <c r="M204" s="22"/>
      <c r="N204" s="22"/>
      <c r="O204" s="22"/>
      <c r="P204" s="22"/>
      <c r="Q204" s="22"/>
      <c r="R204" s="22"/>
    </row>
    <row r="205" spans="1:33" ht="15.75" customHeight="1" x14ac:dyDescent="0.2">
      <c r="C205" s="22"/>
      <c r="D205" s="22"/>
      <c r="E205" s="22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</row>
    <row r="206" spans="1:33" ht="15.75" customHeight="1" x14ac:dyDescent="0.2">
      <c r="C206" s="22"/>
      <c r="D206" s="22"/>
      <c r="E206" s="22"/>
      <c r="F206" s="22"/>
      <c r="G206" s="22"/>
      <c r="H206" s="22"/>
      <c r="I206" s="22"/>
      <c r="J206" s="22"/>
      <c r="K206" s="22"/>
      <c r="L206" s="22"/>
      <c r="M206" s="22"/>
      <c r="N206" s="22"/>
      <c r="O206" s="22"/>
      <c r="P206" s="22"/>
      <c r="Q206" s="22"/>
      <c r="R206" s="22"/>
    </row>
    <row r="207" spans="1:33" ht="15.75" customHeight="1" x14ac:dyDescent="0.2">
      <c r="C207" s="22"/>
      <c r="D207" s="22"/>
      <c r="E207" s="22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</row>
    <row r="208" spans="1:33" ht="15.75" customHeight="1" x14ac:dyDescent="0.2">
      <c r="C208" s="22"/>
      <c r="D208" s="22"/>
      <c r="E208" s="22"/>
      <c r="F208" s="22"/>
      <c r="G208" s="22"/>
      <c r="H208" s="22"/>
      <c r="I208" s="22"/>
      <c r="J208" s="22"/>
      <c r="K208" s="22"/>
      <c r="L208" s="22"/>
      <c r="M208" s="22"/>
      <c r="N208" s="22"/>
      <c r="O208" s="22"/>
      <c r="P208" s="22"/>
      <c r="Q208" s="22"/>
      <c r="R208" s="22"/>
    </row>
    <row r="209" spans="3:18" ht="15.75" customHeight="1" x14ac:dyDescent="0.2">
      <c r="C209" s="22"/>
      <c r="D209" s="22"/>
      <c r="E209" s="22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</row>
    <row r="210" spans="3:18" ht="15.75" customHeight="1" x14ac:dyDescent="0.2">
      <c r="C210" s="22"/>
      <c r="D210" s="22"/>
      <c r="E210" s="22"/>
      <c r="F210" s="22"/>
      <c r="G210" s="22"/>
      <c r="H210" s="22"/>
      <c r="I210" s="22"/>
      <c r="J210" s="22"/>
      <c r="K210" s="22"/>
      <c r="L210" s="22"/>
      <c r="M210" s="22"/>
      <c r="N210" s="22"/>
      <c r="O210" s="22"/>
      <c r="P210" s="22"/>
      <c r="Q210" s="22"/>
      <c r="R210" s="22"/>
    </row>
    <row r="211" spans="3:18" ht="15.75" customHeight="1" x14ac:dyDescent="0.2">
      <c r="C211" s="22"/>
      <c r="D211" s="22"/>
      <c r="E211" s="22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</row>
    <row r="212" spans="3:18" ht="15.75" customHeight="1" x14ac:dyDescent="0.2">
      <c r="C212" s="22"/>
      <c r="D212" s="22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  <c r="R212" s="22"/>
    </row>
    <row r="213" spans="3:18" ht="15.75" customHeight="1" x14ac:dyDescent="0.2">
      <c r="C213" s="22"/>
      <c r="D213" s="22"/>
      <c r="E213" s="22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</row>
    <row r="214" spans="3:18" ht="15.75" customHeight="1" x14ac:dyDescent="0.2">
      <c r="C214" s="22"/>
      <c r="D214" s="22"/>
      <c r="E214" s="22"/>
      <c r="F214" s="22"/>
      <c r="G214" s="22"/>
      <c r="H214" s="22"/>
      <c r="I214" s="22"/>
      <c r="J214" s="22"/>
      <c r="K214" s="22"/>
      <c r="L214" s="22"/>
      <c r="M214" s="22"/>
      <c r="N214" s="22"/>
      <c r="O214" s="22"/>
      <c r="P214" s="22"/>
      <c r="Q214" s="22"/>
      <c r="R214" s="22"/>
    </row>
    <row r="215" spans="3:18" ht="15.75" customHeight="1" x14ac:dyDescent="0.2">
      <c r="C215" s="22"/>
      <c r="D215" s="22"/>
      <c r="E215" s="22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</row>
    <row r="216" spans="3:18" ht="15.75" customHeight="1" x14ac:dyDescent="0.2">
      <c r="C216" s="22"/>
      <c r="D216" s="22"/>
      <c r="E216" s="22"/>
      <c r="F216" s="22"/>
      <c r="G216" s="22"/>
      <c r="H216" s="22"/>
      <c r="I216" s="22"/>
      <c r="J216" s="22"/>
      <c r="K216" s="22"/>
      <c r="L216" s="22"/>
      <c r="M216" s="22"/>
      <c r="N216" s="22"/>
      <c r="O216" s="22"/>
      <c r="P216" s="22"/>
      <c r="Q216" s="22"/>
      <c r="R216" s="22"/>
    </row>
    <row r="217" spans="3:18" ht="15.75" customHeight="1" x14ac:dyDescent="0.2">
      <c r="C217" s="22"/>
      <c r="D217" s="22"/>
      <c r="E217" s="22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</row>
    <row r="218" spans="3:18" ht="15.75" customHeight="1" x14ac:dyDescent="0.2">
      <c r="C218" s="22"/>
      <c r="D218" s="22"/>
      <c r="E218" s="22"/>
      <c r="F218" s="22"/>
      <c r="G218" s="22"/>
      <c r="H218" s="22"/>
      <c r="I218" s="22"/>
      <c r="J218" s="22"/>
      <c r="K218" s="22"/>
      <c r="L218" s="22"/>
      <c r="M218" s="22"/>
      <c r="N218" s="22"/>
      <c r="O218" s="22"/>
      <c r="P218" s="22"/>
      <c r="Q218" s="22"/>
      <c r="R218" s="22"/>
    </row>
    <row r="219" spans="3:18" ht="15.75" customHeight="1" x14ac:dyDescent="0.2">
      <c r="C219" s="22"/>
      <c r="D219" s="22"/>
      <c r="E219" s="22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</row>
    <row r="220" spans="3:18" ht="15.75" customHeight="1" x14ac:dyDescent="0.2">
      <c r="C220" s="22"/>
      <c r="D220" s="22"/>
      <c r="E220" s="22"/>
      <c r="F220" s="22"/>
      <c r="G220" s="22"/>
      <c r="H220" s="22"/>
      <c r="I220" s="22"/>
      <c r="J220" s="22"/>
      <c r="K220" s="22"/>
      <c r="L220" s="22"/>
      <c r="M220" s="22"/>
      <c r="N220" s="22"/>
      <c r="O220" s="22"/>
      <c r="P220" s="22"/>
      <c r="Q220" s="22"/>
      <c r="R220" s="22"/>
    </row>
    <row r="221" spans="3:18" ht="15.75" customHeight="1" x14ac:dyDescent="0.15"/>
    <row r="222" spans="3:18" ht="15.75" customHeight="1" x14ac:dyDescent="0.15"/>
    <row r="223" spans="3:18" ht="15.75" customHeight="1" x14ac:dyDescent="0.15"/>
    <row r="224" spans="3:18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AG1000"/>
  <sheetViews>
    <sheetView tabSelected="1" workbookViewId="0">
      <pane xSplit="2" ySplit="3" topLeftCell="C4" activePane="bottomRight" state="frozen"/>
      <selection activeCell="C4" sqref="C4:XFD31"/>
      <selection pane="topRight" activeCell="C4" sqref="C4:XFD31"/>
      <selection pane="bottomLeft" activeCell="C4" sqref="C4:XFD31"/>
      <selection pane="bottomRight" activeCell="C4" sqref="C4:XFD31"/>
    </sheetView>
  </sheetViews>
  <sheetFormatPr baseColWidth="10" defaultColWidth="14.5" defaultRowHeight="15" customHeight="1" x14ac:dyDescent="0.15"/>
  <cols>
    <col min="1" max="1" width="14.83203125" customWidth="1"/>
    <col min="2" max="2" width="23.832031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6.83203125" customWidth="1"/>
    <col min="16" max="16" width="11" customWidth="1"/>
    <col min="17" max="18" width="8.5" customWidth="1"/>
    <col min="19" max="19" width="8.33203125" customWidth="1"/>
    <col min="20" max="20" width="11.5" customWidth="1"/>
    <col min="21" max="21" width="13.33203125" customWidth="1"/>
    <col min="22" max="22" width="13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29" t="str">
        <f ca="1">IFERROR(__xludf.DUMMYFUNCTION("IFERROR(VLOOKUP(B2,IMPORTRANGE(""https://docs.google.com/spreadsheets/d/1x0DhHglkXKoEBOD2MBsuK_EyIr1ouxD2ftIpqOYFa-k/edit?usp=sharing"",""OllieShops-SKU-Specific Info!B1:BJ7000""),4,FALSE),"""")"),"")</f>
        <v/>
      </c>
      <c r="B1" s="30"/>
      <c r="C1" s="31" t="s">
        <v>0</v>
      </c>
      <c r="D1" s="33" t="s">
        <v>1</v>
      </c>
      <c r="E1" s="33" t="s">
        <v>2</v>
      </c>
      <c r="F1" s="35" t="s">
        <v>3</v>
      </c>
      <c r="G1" s="35" t="s">
        <v>4</v>
      </c>
      <c r="H1" s="36" t="s">
        <v>5</v>
      </c>
      <c r="I1" s="33" t="s">
        <v>6</v>
      </c>
      <c r="J1" s="33" t="s">
        <v>7</v>
      </c>
      <c r="K1" s="33" t="s">
        <v>8</v>
      </c>
      <c r="L1" s="33" t="s">
        <v>9</v>
      </c>
      <c r="M1" s="40" t="s">
        <v>10</v>
      </c>
      <c r="N1" s="41" t="s">
        <v>11</v>
      </c>
      <c r="O1" s="33" t="s">
        <v>12</v>
      </c>
      <c r="P1" s="33" t="s">
        <v>13</v>
      </c>
      <c r="Q1" s="33" t="s">
        <v>14</v>
      </c>
      <c r="R1" s="33" t="s">
        <v>15</v>
      </c>
      <c r="S1" s="47" t="s">
        <v>16</v>
      </c>
      <c r="T1" s="42" t="s">
        <v>17</v>
      </c>
      <c r="U1" s="42" t="s">
        <v>18</v>
      </c>
      <c r="V1" s="42" t="s">
        <v>19</v>
      </c>
      <c r="W1" s="42" t="s">
        <v>20</v>
      </c>
      <c r="X1" s="42" t="s">
        <v>21</v>
      </c>
      <c r="Y1" s="42" t="s">
        <v>22</v>
      </c>
      <c r="Z1" s="42" t="s">
        <v>23</v>
      </c>
      <c r="AA1" s="42" t="s">
        <v>24</v>
      </c>
      <c r="AB1" s="42" t="s">
        <v>25</v>
      </c>
      <c r="AC1" s="42" t="s">
        <v>26</v>
      </c>
      <c r="AD1" s="44" t="s">
        <v>27</v>
      </c>
      <c r="AE1" s="45" t="s">
        <v>28</v>
      </c>
      <c r="AF1" s="46" t="s">
        <v>29</v>
      </c>
      <c r="AG1" s="45" t="s">
        <v>30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IFERROR(__xludf.DUMMYFUNCTION("IFERROR(VLOOKUP(B2,IMPORTRANGE(""https://docs.google.com/spreadsheets/d/1x0DhHglkXKoEBOD2MBsuK_EyIr1ouxD2ftIpqOYFa-k/edit?usp=sharing"",""OllieShops-SKU-Specific Info!B1:BJ7000""),3,FALSE),"""")"),"")</f>
        <v/>
      </c>
      <c r="B2" s="3" t="s">
        <v>158</v>
      </c>
      <c r="C2" s="32"/>
      <c r="D2" s="34"/>
      <c r="E2" s="32"/>
      <c r="F2" s="34"/>
      <c r="G2" s="34"/>
      <c r="H2" s="37"/>
      <c r="I2" s="34"/>
      <c r="J2" s="34"/>
      <c r="K2" s="37"/>
      <c r="L2" s="37"/>
      <c r="M2" s="37"/>
      <c r="N2" s="34"/>
      <c r="O2" s="34"/>
      <c r="P2" s="32"/>
      <c r="Q2" s="34"/>
      <c r="R2" s="34"/>
      <c r="S2" s="30"/>
      <c r="T2" s="30"/>
      <c r="U2" s="43"/>
      <c r="V2" s="43"/>
      <c r="W2" s="30"/>
      <c r="X2" s="30"/>
      <c r="Y2" s="30"/>
      <c r="Z2" s="30"/>
      <c r="AA2" s="43"/>
      <c r="AB2" s="43"/>
      <c r="AC2" s="43"/>
      <c r="AD2" s="43"/>
      <c r="AE2" s="30"/>
      <c r="AF2" s="30"/>
      <c r="AG2" s="30"/>
    </row>
    <row r="3" spans="1:33" ht="16" x14ac:dyDescent="0.15">
      <c r="A3" s="38" t="s">
        <v>32</v>
      </c>
      <c r="B3" s="39"/>
      <c r="C3" s="4">
        <f ca="1">((AE31+AF31)/0.85)*-1</f>
        <v>12.785148533823529</v>
      </c>
      <c r="D3" s="5">
        <f>SUM(D4:D99763)</f>
        <v>215</v>
      </c>
      <c r="E3" s="5"/>
      <c r="F3" s="6">
        <f t="shared" ref="F3:G3" si="0">SUM(F4:F99763)</f>
        <v>4196.6499999999996</v>
      </c>
      <c r="G3" s="6">
        <f t="shared" si="0"/>
        <v>-110.21000000000001</v>
      </c>
      <c r="H3" s="7">
        <f>G3/F3*-1</f>
        <v>2.6261422801520263E-2</v>
      </c>
      <c r="I3" s="8">
        <f ca="1">J3/F3</f>
        <v>0.32728063560717069</v>
      </c>
      <c r="J3" s="6">
        <f ca="1">SUM(J4:J99763)</f>
        <v>1373.4822794208328</v>
      </c>
      <c r="K3" s="6">
        <f ca="1">J3/D3</f>
        <v>6.3882896717248041</v>
      </c>
      <c r="L3" s="5"/>
      <c r="M3" s="9"/>
      <c r="N3" s="10"/>
      <c r="O3" s="5" t="str">
        <f ca="1">IFERROR(__xludf.DUMMYFUNCTION("IFERROR(VLOOKUP(B2,IMPORTRANGE(""https://docs.google.com/spreadsheets/d/1owCo6kL_VFQ5nPTdNogErmCBLjNiktT1m3SzTrxu3R0/edit#gid=2146806407"",""Ollie Shops - Compiled!b1:g5000""),2,FALSE),"""")"),"")</f>
        <v/>
      </c>
      <c r="P3" s="5"/>
      <c r="Q3" s="11"/>
      <c r="R3" s="11"/>
      <c r="S3" s="23"/>
      <c r="T3" s="10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10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10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5">
        <f>SUM(W4:W99763)</f>
        <v>4</v>
      </c>
      <c r="X3" s="7">
        <f>AVERAGE(X4:X99763)</f>
        <v>1.7628205128205128E-2</v>
      </c>
      <c r="Y3" s="6">
        <f>ROUND(AVERAGE(Y4:Y99763),2)</f>
        <v>6.63</v>
      </c>
      <c r="Z3" s="5"/>
      <c r="AA3" s="5"/>
      <c r="AB3" s="5"/>
      <c r="AC3" s="5"/>
      <c r="AD3" s="5"/>
      <c r="AE3" s="12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Info!B2:BZ7000""),36,false)),"""")*-1"),-3.68737625375)</f>
        <v>-3.6873762537500001</v>
      </c>
      <c r="AG3" s="6">
        <f>SUM(AG4:AG99763)</f>
        <v>0</v>
      </c>
    </row>
    <row r="4" spans="1:33" s="52" customFormat="1" ht="15.75" hidden="1" customHeight="1" x14ac:dyDescent="0.2">
      <c r="A4" s="13" t="s">
        <v>33</v>
      </c>
      <c r="B4" s="13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48"/>
      <c r="T4" s="48"/>
      <c r="U4" s="49"/>
      <c r="V4" s="54"/>
      <c r="W4" s="48"/>
      <c r="X4" s="48"/>
      <c r="Y4" s="48"/>
      <c r="Z4" s="48"/>
      <c r="AA4" s="48"/>
      <c r="AB4" s="51"/>
      <c r="AC4" s="48"/>
      <c r="AD4" s="48"/>
      <c r="AE4" s="48"/>
      <c r="AF4" s="48"/>
      <c r="AG4" s="48"/>
    </row>
    <row r="5" spans="1:33" s="52" customFormat="1" ht="15.75" hidden="1" customHeight="1" x14ac:dyDescent="0.2">
      <c r="A5" s="13" t="s">
        <v>34</v>
      </c>
      <c r="B5" s="13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48"/>
      <c r="T5" s="48"/>
      <c r="U5" s="49"/>
      <c r="V5" s="54"/>
      <c r="W5" s="48"/>
      <c r="X5" s="48"/>
      <c r="Y5" s="48"/>
      <c r="Z5" s="48"/>
      <c r="AA5" s="48"/>
      <c r="AB5" s="51"/>
      <c r="AC5" s="48"/>
      <c r="AD5" s="48"/>
      <c r="AE5" s="48"/>
      <c r="AF5" s="48"/>
      <c r="AG5" s="48"/>
    </row>
    <row r="6" spans="1:33" s="52" customFormat="1" ht="15.75" hidden="1" customHeight="1" x14ac:dyDescent="0.2">
      <c r="A6" s="13" t="s">
        <v>35</v>
      </c>
      <c r="B6" s="13"/>
      <c r="C6" s="17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48"/>
      <c r="T6" s="48"/>
      <c r="U6" s="49"/>
      <c r="V6" s="54"/>
      <c r="W6" s="48"/>
      <c r="X6" s="48"/>
      <c r="Y6" s="48"/>
      <c r="Z6" s="48"/>
      <c r="AA6" s="48"/>
      <c r="AB6" s="51"/>
      <c r="AC6" s="48"/>
      <c r="AD6" s="48"/>
      <c r="AE6" s="48"/>
      <c r="AF6" s="48"/>
      <c r="AG6" s="48"/>
    </row>
    <row r="7" spans="1:33" s="52" customFormat="1" ht="15.75" hidden="1" customHeight="1" x14ac:dyDescent="0.2">
      <c r="A7" s="13" t="s">
        <v>36</v>
      </c>
      <c r="B7" s="13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48"/>
      <c r="T7" s="48"/>
      <c r="U7" s="49"/>
      <c r="V7" s="54"/>
      <c r="W7" s="48"/>
      <c r="X7" s="48"/>
      <c r="Y7" s="48"/>
      <c r="Z7" s="48"/>
      <c r="AA7" s="48"/>
      <c r="AB7" s="51"/>
      <c r="AC7" s="48"/>
      <c r="AD7" s="48"/>
      <c r="AE7" s="48"/>
      <c r="AF7" s="48"/>
      <c r="AG7" s="48"/>
    </row>
    <row r="8" spans="1:33" s="52" customFormat="1" ht="15.75" hidden="1" customHeight="1" x14ac:dyDescent="0.2">
      <c r="A8" s="13" t="s">
        <v>37</v>
      </c>
      <c r="B8" s="13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48"/>
      <c r="T8" s="48"/>
      <c r="U8" s="49"/>
      <c r="V8" s="54"/>
      <c r="W8" s="48"/>
      <c r="X8" s="48"/>
      <c r="Y8" s="48"/>
      <c r="Z8" s="48"/>
      <c r="AA8" s="48"/>
      <c r="AB8" s="51"/>
      <c r="AC8" s="48"/>
      <c r="AD8" s="48"/>
      <c r="AE8" s="48"/>
      <c r="AF8" s="48"/>
      <c r="AG8" s="48"/>
    </row>
    <row r="9" spans="1:33" s="52" customFormat="1" ht="15.75" hidden="1" customHeight="1" x14ac:dyDescent="0.2">
      <c r="A9" s="13" t="s">
        <v>38</v>
      </c>
      <c r="B9" s="13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48"/>
      <c r="T9" s="48"/>
      <c r="U9" s="49"/>
      <c r="V9" s="54"/>
      <c r="W9" s="48"/>
      <c r="X9" s="48"/>
      <c r="Y9" s="48"/>
      <c r="Z9" s="48"/>
      <c r="AA9" s="48"/>
      <c r="AB9" s="51"/>
      <c r="AC9" s="48"/>
      <c r="AD9" s="48"/>
      <c r="AE9" s="48"/>
      <c r="AF9" s="48"/>
      <c r="AG9" s="48"/>
    </row>
    <row r="10" spans="1:33" s="52" customFormat="1" ht="15.75" hidden="1" customHeight="1" x14ac:dyDescent="0.2">
      <c r="A10" s="13" t="s">
        <v>39</v>
      </c>
      <c r="B10" s="13"/>
      <c r="C10" s="17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48"/>
      <c r="T10" s="48"/>
      <c r="U10" s="49"/>
      <c r="V10" s="54"/>
      <c r="W10" s="48"/>
      <c r="X10" s="48"/>
      <c r="Y10" s="48"/>
      <c r="Z10" s="48"/>
      <c r="AA10" s="48"/>
      <c r="AB10" s="51"/>
      <c r="AC10" s="48"/>
      <c r="AD10" s="48"/>
      <c r="AE10" s="48"/>
      <c r="AF10" s="48"/>
      <c r="AG10" s="48"/>
    </row>
    <row r="11" spans="1:33" s="52" customFormat="1" ht="15.75" hidden="1" customHeight="1" x14ac:dyDescent="0.2">
      <c r="A11" s="13" t="s">
        <v>40</v>
      </c>
      <c r="B11" s="13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48"/>
      <c r="T11" s="48"/>
      <c r="U11" s="49"/>
      <c r="V11" s="54"/>
      <c r="W11" s="48"/>
      <c r="X11" s="48"/>
      <c r="Y11" s="48"/>
      <c r="Z11" s="48"/>
      <c r="AA11" s="48"/>
      <c r="AB11" s="51"/>
      <c r="AC11" s="48"/>
      <c r="AD11" s="48"/>
      <c r="AE11" s="48"/>
      <c r="AF11" s="48"/>
      <c r="AG11" s="48"/>
    </row>
    <row r="12" spans="1:33" s="52" customFormat="1" ht="15.75" hidden="1" customHeight="1" x14ac:dyDescent="0.2">
      <c r="A12" s="13" t="s">
        <v>41</v>
      </c>
      <c r="B12" s="13"/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48"/>
      <c r="T12" s="48"/>
      <c r="U12" s="49"/>
      <c r="V12" s="54"/>
      <c r="W12" s="48"/>
      <c r="X12" s="48"/>
      <c r="Y12" s="48"/>
      <c r="Z12" s="48"/>
      <c r="AA12" s="48"/>
      <c r="AB12" s="51"/>
      <c r="AC12" s="48"/>
      <c r="AD12" s="48"/>
      <c r="AE12" s="48"/>
      <c r="AF12" s="48"/>
      <c r="AG12" s="48"/>
    </row>
    <row r="13" spans="1:33" s="52" customFormat="1" ht="15.75" hidden="1" customHeight="1" x14ac:dyDescent="0.2">
      <c r="A13" s="13" t="s">
        <v>42</v>
      </c>
      <c r="B13" s="13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48"/>
      <c r="T13" s="48"/>
      <c r="U13" s="49"/>
      <c r="V13" s="54"/>
      <c r="W13" s="48"/>
      <c r="X13" s="48"/>
      <c r="Y13" s="48"/>
      <c r="Z13" s="48"/>
      <c r="AA13" s="48"/>
      <c r="AB13" s="51"/>
      <c r="AC13" s="48"/>
      <c r="AD13" s="48"/>
      <c r="AE13" s="48"/>
      <c r="AF13" s="48"/>
      <c r="AG13" s="48"/>
    </row>
    <row r="14" spans="1:33" s="52" customFormat="1" ht="15.75" hidden="1" customHeight="1" x14ac:dyDescent="0.2">
      <c r="A14" s="13" t="s">
        <v>43</v>
      </c>
      <c r="B14" s="13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48"/>
      <c r="T14" s="48"/>
      <c r="U14" s="49"/>
      <c r="V14" s="54"/>
      <c r="W14" s="48"/>
      <c r="X14" s="48"/>
      <c r="Y14" s="48"/>
      <c r="Z14" s="48"/>
      <c r="AA14" s="48"/>
      <c r="AB14" s="51"/>
      <c r="AC14" s="48"/>
      <c r="AD14" s="48"/>
      <c r="AE14" s="48"/>
      <c r="AF14" s="48"/>
      <c r="AG14" s="48"/>
    </row>
    <row r="15" spans="1:33" s="52" customFormat="1" ht="15.75" hidden="1" customHeight="1" x14ac:dyDescent="0.2">
      <c r="A15" s="13" t="s">
        <v>44</v>
      </c>
      <c r="B15" s="13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48"/>
      <c r="T15" s="48"/>
      <c r="U15" s="49"/>
      <c r="V15" s="54"/>
      <c r="W15" s="48"/>
      <c r="X15" s="48"/>
      <c r="Y15" s="48"/>
      <c r="Z15" s="48"/>
      <c r="AA15" s="48"/>
      <c r="AB15" s="51"/>
      <c r="AC15" s="48"/>
      <c r="AD15" s="48"/>
      <c r="AE15" s="48"/>
      <c r="AF15" s="48"/>
      <c r="AG15" s="48"/>
    </row>
    <row r="16" spans="1:33" s="52" customFormat="1" ht="15.75" hidden="1" customHeight="1" x14ac:dyDescent="0.2">
      <c r="A16" s="13" t="s">
        <v>45</v>
      </c>
      <c r="B16" s="13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48"/>
      <c r="T16" s="48"/>
      <c r="U16" s="49"/>
      <c r="V16" s="54"/>
      <c r="W16" s="48"/>
      <c r="X16" s="48"/>
      <c r="Y16" s="48"/>
      <c r="Z16" s="48"/>
      <c r="AA16" s="48"/>
      <c r="AB16" s="51"/>
      <c r="AC16" s="48"/>
      <c r="AD16" s="48"/>
      <c r="AE16" s="48"/>
      <c r="AF16" s="48"/>
      <c r="AG16" s="48"/>
    </row>
    <row r="17" spans="1:33" s="52" customFormat="1" ht="15.75" hidden="1" customHeight="1" x14ac:dyDescent="0.2">
      <c r="A17" s="13" t="s">
        <v>46</v>
      </c>
      <c r="B17" s="13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48"/>
      <c r="T17" s="48"/>
      <c r="U17" s="49"/>
      <c r="V17" s="54"/>
      <c r="W17" s="48"/>
      <c r="X17" s="48"/>
      <c r="Y17" s="48"/>
      <c r="Z17" s="48"/>
      <c r="AA17" s="48"/>
      <c r="AB17" s="51"/>
      <c r="AC17" s="48"/>
      <c r="AD17" s="48"/>
      <c r="AE17" s="48"/>
      <c r="AF17" s="48"/>
      <c r="AG17" s="48"/>
    </row>
    <row r="18" spans="1:33" s="52" customFormat="1" ht="15.75" hidden="1" customHeight="1" x14ac:dyDescent="0.2">
      <c r="A18" s="13" t="s">
        <v>47</v>
      </c>
      <c r="B18" s="13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48"/>
      <c r="T18" s="48"/>
      <c r="U18" s="49"/>
      <c r="V18" s="54"/>
      <c r="W18" s="48"/>
      <c r="X18" s="48"/>
      <c r="Y18" s="48"/>
      <c r="Z18" s="48"/>
      <c r="AA18" s="48"/>
      <c r="AB18" s="51"/>
      <c r="AC18" s="48"/>
      <c r="AD18" s="48"/>
      <c r="AE18" s="48"/>
      <c r="AF18" s="48"/>
      <c r="AG18" s="48"/>
    </row>
    <row r="19" spans="1:33" s="52" customFormat="1" ht="15.75" hidden="1" customHeight="1" x14ac:dyDescent="0.2">
      <c r="A19" s="13" t="s">
        <v>83</v>
      </c>
      <c r="B19" s="13"/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48"/>
      <c r="T19" s="48"/>
      <c r="U19" s="49"/>
      <c r="V19" s="54"/>
      <c r="W19" s="48"/>
      <c r="X19" s="48"/>
      <c r="Y19" s="48"/>
      <c r="Z19" s="48"/>
      <c r="AA19" s="48"/>
      <c r="AB19" s="51"/>
      <c r="AC19" s="48"/>
      <c r="AD19" s="48"/>
      <c r="AE19" s="48"/>
      <c r="AF19" s="48"/>
      <c r="AG19" s="48"/>
    </row>
    <row r="20" spans="1:33" s="52" customFormat="1" ht="15.75" hidden="1" customHeight="1" x14ac:dyDescent="0.2">
      <c r="A20" s="13" t="s">
        <v>49</v>
      </c>
      <c r="B20" s="13"/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48"/>
      <c r="T20" s="48"/>
      <c r="U20" s="49"/>
      <c r="V20" s="54"/>
      <c r="W20" s="48"/>
      <c r="X20" s="48"/>
      <c r="Y20" s="48"/>
      <c r="Z20" s="48"/>
      <c r="AA20" s="48"/>
      <c r="AB20" s="51"/>
      <c r="AC20" s="48"/>
      <c r="AD20" s="48"/>
      <c r="AE20" s="48"/>
      <c r="AF20" s="48"/>
      <c r="AG20" s="48"/>
    </row>
    <row r="21" spans="1:33" s="52" customFormat="1" ht="15.75" hidden="1" customHeight="1" x14ac:dyDescent="0.2">
      <c r="A21" s="13" t="s">
        <v>50</v>
      </c>
      <c r="B21" s="13"/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48"/>
      <c r="T21" s="48"/>
      <c r="U21" s="49"/>
      <c r="V21" s="54"/>
      <c r="W21" s="48"/>
      <c r="X21" s="48"/>
      <c r="Y21" s="48"/>
      <c r="Z21" s="48"/>
      <c r="AA21" s="48"/>
      <c r="AB21" s="51"/>
      <c r="AC21" s="48"/>
      <c r="AD21" s="48"/>
      <c r="AE21" s="48"/>
      <c r="AF21" s="48"/>
      <c r="AG21" s="48"/>
    </row>
    <row r="22" spans="1:33" s="52" customFormat="1" ht="15.75" hidden="1" customHeight="1" x14ac:dyDescent="0.2">
      <c r="A22" s="13" t="s">
        <v>51</v>
      </c>
      <c r="B22" s="13"/>
      <c r="C22" s="17"/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48"/>
      <c r="T22" s="48"/>
      <c r="U22" s="49"/>
      <c r="V22" s="54"/>
      <c r="W22" s="48"/>
      <c r="X22" s="48"/>
      <c r="Y22" s="48"/>
      <c r="Z22" s="48"/>
      <c r="AA22" s="48"/>
      <c r="AB22" s="51"/>
      <c r="AC22" s="48"/>
      <c r="AD22" s="48"/>
      <c r="AE22" s="48"/>
      <c r="AF22" s="48"/>
      <c r="AG22" s="48"/>
    </row>
    <row r="23" spans="1:33" s="52" customFormat="1" ht="15.75" hidden="1" customHeight="1" x14ac:dyDescent="0.2">
      <c r="A23" s="13" t="s">
        <v>52</v>
      </c>
      <c r="B23" s="13"/>
      <c r="C23" s="17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48"/>
      <c r="T23" s="48"/>
      <c r="U23" s="49"/>
      <c r="V23" s="54"/>
      <c r="W23" s="48"/>
      <c r="X23" s="48"/>
      <c r="Y23" s="48"/>
      <c r="Z23" s="48"/>
      <c r="AA23" s="48"/>
      <c r="AB23" s="51"/>
      <c r="AC23" s="48"/>
      <c r="AD23" s="48"/>
      <c r="AE23" s="48"/>
      <c r="AF23" s="48"/>
      <c r="AG23" s="48"/>
    </row>
    <row r="24" spans="1:33" s="52" customFormat="1" ht="15.75" hidden="1" customHeight="1" x14ac:dyDescent="0.2">
      <c r="A24" s="13" t="s">
        <v>53</v>
      </c>
      <c r="B24" s="13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48"/>
      <c r="T24" s="48"/>
      <c r="U24" s="49"/>
      <c r="V24" s="54"/>
      <c r="W24" s="48"/>
      <c r="X24" s="48"/>
      <c r="Y24" s="48"/>
      <c r="Z24" s="48"/>
      <c r="AA24" s="48"/>
      <c r="AB24" s="51"/>
      <c r="AC24" s="48"/>
      <c r="AD24" s="48"/>
      <c r="AE24" s="48"/>
      <c r="AF24" s="48"/>
      <c r="AG24" s="48"/>
    </row>
    <row r="25" spans="1:33" s="52" customFormat="1" ht="15.75" hidden="1" customHeight="1" x14ac:dyDescent="0.2">
      <c r="A25" s="13" t="s">
        <v>54</v>
      </c>
      <c r="B25" s="13"/>
      <c r="C25" s="17"/>
      <c r="D25" s="17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48"/>
      <c r="T25" s="48"/>
      <c r="U25" s="49"/>
      <c r="V25" s="54"/>
      <c r="W25" s="48"/>
      <c r="X25" s="48"/>
      <c r="Y25" s="48"/>
      <c r="Z25" s="48"/>
      <c r="AA25" s="48"/>
      <c r="AB25" s="51"/>
      <c r="AC25" s="48"/>
      <c r="AD25" s="48"/>
      <c r="AE25" s="48"/>
      <c r="AF25" s="48"/>
      <c r="AG25" s="48"/>
    </row>
    <row r="26" spans="1:33" s="52" customFormat="1" ht="15.75" hidden="1" customHeight="1" x14ac:dyDescent="0.2">
      <c r="A26" s="13" t="s">
        <v>58</v>
      </c>
      <c r="B26" s="13"/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48"/>
      <c r="T26" s="48"/>
      <c r="U26" s="49"/>
      <c r="V26" s="54"/>
      <c r="W26" s="48"/>
      <c r="X26" s="48"/>
      <c r="Y26" s="48"/>
      <c r="Z26" s="48"/>
      <c r="AA26" s="48"/>
      <c r="AB26" s="51"/>
      <c r="AC26" s="48"/>
      <c r="AD26" s="48"/>
      <c r="AE26" s="48"/>
      <c r="AF26" s="48"/>
      <c r="AG26" s="48"/>
    </row>
    <row r="27" spans="1:33" s="52" customFormat="1" ht="15.75" customHeight="1" x14ac:dyDescent="0.2">
      <c r="A27" s="13" t="s">
        <v>60</v>
      </c>
      <c r="B27" s="13"/>
      <c r="C27" s="17">
        <f t="shared" ref="C27:C31" si="1">IFERROR(F27/D27," - ")</f>
        <v>18.247142857142858</v>
      </c>
      <c r="D27" s="17">
        <v>42</v>
      </c>
      <c r="E27" s="17">
        <v>0</v>
      </c>
      <c r="F27" s="17">
        <v>766.38</v>
      </c>
      <c r="G27" s="17">
        <v>0</v>
      </c>
      <c r="H27" s="17">
        <f t="shared" ref="H27:H31" si="2">G27/F27*-1</f>
        <v>0</v>
      </c>
      <c r="I27" s="17">
        <f t="shared" ref="I27:I31" si="3">J27/F27</f>
        <v>0.4391700250039145</v>
      </c>
      <c r="J27" s="17">
        <f t="shared" ref="J27:J31" si="4">F27*0.85+G27+AF27*D27+D27*AE27+AG27+AD27</f>
        <v>336.57112376250001</v>
      </c>
      <c r="K27" s="17">
        <f t="shared" ref="K27:K31" si="5">J27/D27</f>
        <v>8.0135981848214293</v>
      </c>
      <c r="L27" s="17">
        <v>217</v>
      </c>
      <c r="M27" s="17">
        <f t="shared" ref="M27:M31" si="6">IFERROR(D27/L27,"-")</f>
        <v>0.19354838709677419</v>
      </c>
      <c r="N27" s="17">
        <v>272</v>
      </c>
      <c r="O27" s="17">
        <f t="shared" ref="O27:P27" si="7">D27/7</f>
        <v>6</v>
      </c>
      <c r="P27" s="17">
        <f t="shared" si="7"/>
        <v>0</v>
      </c>
      <c r="Q27" s="17">
        <f t="shared" ref="Q27:Q31" si="8">ROUNDDOWN(N27/(O27+P27),0)</f>
        <v>45</v>
      </c>
      <c r="R27" s="17"/>
      <c r="S27" s="48">
        <v>0.14285714285714279</v>
      </c>
      <c r="T27" s="48" t="s">
        <v>56</v>
      </c>
      <c r="U27" s="49" t="s">
        <v>56</v>
      </c>
      <c r="V27" s="54" t="s">
        <v>56</v>
      </c>
      <c r="W27" s="48">
        <v>0</v>
      </c>
      <c r="X27" s="48">
        <f t="shared" ref="X27:X31" si="9">IFERROR(W27/D27,0)</f>
        <v>0</v>
      </c>
      <c r="Y27" s="48">
        <f t="shared" ref="Y27:Y31" si="10">IFERROR(G27/(W27+Z27)*-1,0)</f>
        <v>0</v>
      </c>
      <c r="Z27" s="48">
        <v>0</v>
      </c>
      <c r="AA27" s="48" t="s">
        <v>57</v>
      </c>
      <c r="AB27" s="51">
        <f t="shared" ref="AB27:AB31" si="11">IF(OR(AA27="UsLargeStandardSize",AA27="UsSmallStandardSize"),-0.69,-0.48)</f>
        <v>-0.69</v>
      </c>
      <c r="AC27" s="48">
        <v>0.22932843750000001</v>
      </c>
      <c r="AD27" s="48">
        <f t="shared" ref="AD27:AD31" si="12">IFERROR(AB27*AC27*D27*2,0)</f>
        <v>-13.291876237499999</v>
      </c>
      <c r="AE27" s="48">
        <v>-7.18</v>
      </c>
      <c r="AF27" s="48">
        <v>0</v>
      </c>
      <c r="AG27" s="48">
        <v>0</v>
      </c>
    </row>
    <row r="28" spans="1:33" s="52" customFormat="1" ht="15.75" customHeight="1" x14ac:dyDescent="0.2">
      <c r="A28" s="13" t="s">
        <v>61</v>
      </c>
      <c r="B28" s="13"/>
      <c r="C28" s="17">
        <f t="shared" si="1"/>
        <v>19.338837209302323</v>
      </c>
      <c r="D28" s="17">
        <v>43</v>
      </c>
      <c r="E28" s="17">
        <v>0</v>
      </c>
      <c r="F28" s="17">
        <v>831.56999999999994</v>
      </c>
      <c r="G28" s="17">
        <v>-11.7</v>
      </c>
      <c r="H28" s="17">
        <f t="shared" si="2"/>
        <v>1.4069771636783433E-2</v>
      </c>
      <c r="I28" s="17">
        <f t="shared" si="3"/>
        <v>0.44829196642345193</v>
      </c>
      <c r="J28" s="17">
        <f t="shared" si="4"/>
        <v>372.78615051874988</v>
      </c>
      <c r="K28" s="17">
        <f t="shared" si="5"/>
        <v>8.6694453609011592</v>
      </c>
      <c r="L28" s="17">
        <v>118</v>
      </c>
      <c r="M28" s="17">
        <f t="shared" si="6"/>
        <v>0.36440677966101692</v>
      </c>
      <c r="N28" s="17">
        <v>226</v>
      </c>
      <c r="O28" s="17">
        <f t="shared" ref="O28:P28" si="13">D28/7</f>
        <v>6.1428571428571432</v>
      </c>
      <c r="P28" s="17">
        <f t="shared" si="13"/>
        <v>0</v>
      </c>
      <c r="Q28" s="17">
        <f t="shared" si="8"/>
        <v>36</v>
      </c>
      <c r="R28" s="17"/>
      <c r="S28" s="48">
        <v>0.30212765957446808</v>
      </c>
      <c r="T28" s="48" t="s">
        <v>56</v>
      </c>
      <c r="U28" s="49" t="s">
        <v>56</v>
      </c>
      <c r="V28" s="54" t="s">
        <v>56</v>
      </c>
      <c r="W28" s="48">
        <v>0</v>
      </c>
      <c r="X28" s="48">
        <f t="shared" si="9"/>
        <v>0</v>
      </c>
      <c r="Y28" s="48">
        <f t="shared" si="10"/>
        <v>11.7</v>
      </c>
      <c r="Z28" s="48">
        <v>1</v>
      </c>
      <c r="AA28" s="48" t="s">
        <v>57</v>
      </c>
      <c r="AB28" s="51">
        <f t="shared" si="11"/>
        <v>-0.69</v>
      </c>
      <c r="AC28" s="48">
        <v>0.22932843750000001</v>
      </c>
      <c r="AD28" s="48">
        <f t="shared" si="12"/>
        <v>-13.608349481249999</v>
      </c>
      <c r="AE28" s="48">
        <v>-7.18</v>
      </c>
      <c r="AF28" s="48">
        <v>0</v>
      </c>
      <c r="AG28" s="48">
        <v>0</v>
      </c>
    </row>
    <row r="29" spans="1:33" s="52" customFormat="1" ht="15.75" customHeight="1" x14ac:dyDescent="0.2">
      <c r="A29" s="13" t="s">
        <v>62</v>
      </c>
      <c r="B29" s="13"/>
      <c r="C29" s="17">
        <f t="shared" si="1"/>
        <v>19.989999999999998</v>
      </c>
      <c r="D29" s="17">
        <v>39</v>
      </c>
      <c r="E29" s="17">
        <v>0</v>
      </c>
      <c r="F29" s="17">
        <v>779.6099999999999</v>
      </c>
      <c r="G29" s="17">
        <v>-61.09</v>
      </c>
      <c r="H29" s="17">
        <f t="shared" si="2"/>
        <v>7.8359692666846253E-2</v>
      </c>
      <c r="I29" s="17">
        <f t="shared" ca="1" si="3"/>
        <v>0.2121680963526634</v>
      </c>
      <c r="J29" s="17">
        <f t="shared" ca="1" si="4"/>
        <v>165.4083695974999</v>
      </c>
      <c r="K29" s="17">
        <f t="shared" ca="1" si="5"/>
        <v>4.2412402460897409</v>
      </c>
      <c r="L29" s="17">
        <v>105</v>
      </c>
      <c r="M29" s="17">
        <f t="shared" si="6"/>
        <v>0.37142857142857144</v>
      </c>
      <c r="N29" s="17">
        <v>162</v>
      </c>
      <c r="O29" s="17">
        <f t="shared" ref="O29:P29" si="14">D29/7</f>
        <v>5.5714285714285712</v>
      </c>
      <c r="P29" s="17">
        <f t="shared" si="14"/>
        <v>0</v>
      </c>
      <c r="Q29" s="17">
        <f t="shared" si="8"/>
        <v>29</v>
      </c>
      <c r="R29" s="17"/>
      <c r="S29" s="48">
        <v>0.64880952380952384</v>
      </c>
      <c r="T29" s="48" t="s">
        <v>56</v>
      </c>
      <c r="U29" s="49" t="s">
        <v>56</v>
      </c>
      <c r="V29" s="54" t="s">
        <v>56</v>
      </c>
      <c r="W29" s="48">
        <v>1</v>
      </c>
      <c r="X29" s="48">
        <f t="shared" si="9"/>
        <v>2.564102564102564E-2</v>
      </c>
      <c r="Y29" s="48">
        <f t="shared" si="10"/>
        <v>15.272500000000001</v>
      </c>
      <c r="Z29" s="48">
        <v>3</v>
      </c>
      <c r="AA29" s="48" t="s">
        <v>57</v>
      </c>
      <c r="AB29" s="51">
        <f t="shared" si="11"/>
        <v>-0.69</v>
      </c>
      <c r="AC29" s="48">
        <v>0.22932843750000001</v>
      </c>
      <c r="AD29" s="48">
        <f t="shared" si="12"/>
        <v>-12.342456506249999</v>
      </c>
      <c r="AE29" s="48">
        <v>-7.18</v>
      </c>
      <c r="AF29" s="48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Info!B2:BZ7000""),36,false)),"""")*-1"),-3.68737625375)</f>
        <v>-3.6873762537500001</v>
      </c>
      <c r="AG29" s="48">
        <v>0</v>
      </c>
    </row>
    <row r="30" spans="1:33" s="52" customFormat="1" ht="15.75" customHeight="1" x14ac:dyDescent="0.2">
      <c r="A30" s="13" t="s">
        <v>63</v>
      </c>
      <c r="B30" s="13"/>
      <c r="C30" s="17">
        <f t="shared" si="1"/>
        <v>19.989999999999998</v>
      </c>
      <c r="D30" s="17">
        <v>48</v>
      </c>
      <c r="E30" s="17">
        <v>0</v>
      </c>
      <c r="F30" s="17">
        <v>959.52</v>
      </c>
      <c r="G30" s="17">
        <v>-36.950000000000003</v>
      </c>
      <c r="H30" s="17">
        <f t="shared" si="2"/>
        <v>3.8508837752209445E-2</v>
      </c>
      <c r="I30" s="17">
        <f t="shared" ca="1" si="3"/>
        <v>0.25621909519343</v>
      </c>
      <c r="J30" s="17">
        <f t="shared" ca="1" si="4"/>
        <v>245.84734621999993</v>
      </c>
      <c r="K30" s="17">
        <f t="shared" ca="1" si="5"/>
        <v>5.1218197129166656</v>
      </c>
      <c r="L30" s="17">
        <v>133</v>
      </c>
      <c r="M30" s="17">
        <f t="shared" si="6"/>
        <v>0.36090225563909772</v>
      </c>
      <c r="N30" s="17">
        <v>111</v>
      </c>
      <c r="O30" s="17">
        <f t="shared" ref="O30:P30" si="15">D30/7</f>
        <v>6.8571428571428568</v>
      </c>
      <c r="P30" s="17">
        <f t="shared" si="15"/>
        <v>0</v>
      </c>
      <c r="Q30" s="17">
        <f t="shared" si="8"/>
        <v>16</v>
      </c>
      <c r="R30" s="17"/>
      <c r="S30" s="48">
        <v>1.090225563909774</v>
      </c>
      <c r="T30" s="48" t="s">
        <v>56</v>
      </c>
      <c r="U30" s="49" t="s">
        <v>56</v>
      </c>
      <c r="V30" s="54" t="s">
        <v>56</v>
      </c>
      <c r="W30" s="48">
        <v>3</v>
      </c>
      <c r="X30" s="48">
        <f t="shared" si="9"/>
        <v>6.25E-2</v>
      </c>
      <c r="Y30" s="48">
        <f t="shared" si="10"/>
        <v>6.1583333333333341</v>
      </c>
      <c r="Z30" s="48">
        <v>3</v>
      </c>
      <c r="AA30" s="48" t="s">
        <v>57</v>
      </c>
      <c r="AB30" s="51">
        <f t="shared" si="11"/>
        <v>-0.69</v>
      </c>
      <c r="AC30" s="48">
        <v>0.16848722222222226</v>
      </c>
      <c r="AD30" s="48">
        <f t="shared" si="12"/>
        <v>-11.160593600000002</v>
      </c>
      <c r="AE30" s="48">
        <v>-7.18</v>
      </c>
      <c r="AF30" s="48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Info!B2:BZ7000""),36,false)),"""")*-1"),-3.68737625375)</f>
        <v>-3.6873762537500001</v>
      </c>
      <c r="AG30" s="48">
        <v>0</v>
      </c>
    </row>
    <row r="31" spans="1:33" s="52" customFormat="1" ht="15.75" customHeight="1" x14ac:dyDescent="0.2">
      <c r="A31" s="13" t="s">
        <v>64</v>
      </c>
      <c r="B31" s="13"/>
      <c r="C31" s="17">
        <f t="shared" si="1"/>
        <v>19.989999999999998</v>
      </c>
      <c r="D31" s="17">
        <v>43</v>
      </c>
      <c r="E31" s="17">
        <v>0</v>
      </c>
      <c r="F31" s="17">
        <v>859.56999999999994</v>
      </c>
      <c r="G31" s="17">
        <v>-0.47</v>
      </c>
      <c r="H31" s="17">
        <f t="shared" si="2"/>
        <v>5.4678502041718535E-4</v>
      </c>
      <c r="I31" s="17">
        <f t="shared" ca="1" si="3"/>
        <v>0.2941811479252221</v>
      </c>
      <c r="J31" s="17">
        <f t="shared" ca="1" si="4"/>
        <v>252.86928932208315</v>
      </c>
      <c r="K31" s="17">
        <f t="shared" ca="1" si="5"/>
        <v>5.8806811470251894</v>
      </c>
      <c r="L31" s="17">
        <v>109</v>
      </c>
      <c r="M31" s="17">
        <f t="shared" si="6"/>
        <v>0.39449541284403672</v>
      </c>
      <c r="N31" s="17">
        <v>67</v>
      </c>
      <c r="O31" s="17">
        <f t="shared" ref="O31:P31" si="16">D31/7</f>
        <v>6.1428571428571432</v>
      </c>
      <c r="P31" s="17">
        <f t="shared" si="16"/>
        <v>0</v>
      </c>
      <c r="Q31" s="17">
        <f t="shared" si="8"/>
        <v>10</v>
      </c>
      <c r="R31" s="17" t="str">
        <f ca="1">IFERROR(__xludf.DUMMYFUNCTION("IFERROR(VLOOKUP($B$2,IMPORTRANGE(""https://docs.google.com/spreadsheets/d/1KiWZV1ko8G7lnRucBRBd29jj3Be6ltMfljMDqzOkQmI/edit#gid=1381463014"",""Lookup!A:F""),6,FALSE),"""")"),"")</f>
        <v/>
      </c>
      <c r="S31" s="48">
        <v>1.1531531531531529</v>
      </c>
      <c r="T31" s="48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1" s="49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1" s="54" t="str">
        <f ca="1">IFERROR(__xludf.DUMMYFUNCTION("IFERROR(VLOOKUP($B$2,IMPORTRANGE(""https://docs.google.com/spreadsheets/d/1KiWZV1ko8G7lnRucBRBd29jj3Be6ltMfljMDqzOkQmI/edit#gid=1381463014"",""Lookup!A:D""),2,FALSE),"""")"),"")</f>
        <v/>
      </c>
      <c r="W31" s="48">
        <v>0</v>
      </c>
      <c r="X31" s="48">
        <f t="shared" si="9"/>
        <v>0</v>
      </c>
      <c r="Y31" s="48">
        <f t="shared" si="10"/>
        <v>0</v>
      </c>
      <c r="Z31" s="48">
        <v>0</v>
      </c>
      <c r="AA31" s="48" t="s">
        <v>57</v>
      </c>
      <c r="AB31" s="51">
        <f t="shared" si="11"/>
        <v>-0.69</v>
      </c>
      <c r="AC31" s="48">
        <v>0.16848722222222226</v>
      </c>
      <c r="AD31" s="48">
        <f t="shared" si="12"/>
        <v>-9.9980317666666672</v>
      </c>
      <c r="AE31" s="48">
        <v>-7.18</v>
      </c>
      <c r="AF31" s="48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Info!B2:BZ7000""),36,false)),"""")*-1"),-3.68737625375)</f>
        <v>-3.6873762537500001</v>
      </c>
      <c r="AG31" s="48">
        <v>0</v>
      </c>
    </row>
    <row r="32" spans="1:33" ht="15.75" customHeight="1" x14ac:dyDescent="0.2">
      <c r="A32" s="13"/>
      <c r="B32" s="13"/>
      <c r="C32" s="24"/>
      <c r="D32" s="15"/>
      <c r="E32" s="15"/>
      <c r="F32" s="14"/>
      <c r="G32" s="14"/>
      <c r="H32" s="14"/>
      <c r="I32" s="15"/>
      <c r="J32" s="15"/>
      <c r="K32" s="15"/>
      <c r="L32" s="15"/>
      <c r="M32" s="16"/>
      <c r="N32" s="15"/>
      <c r="O32" s="15"/>
      <c r="P32" s="15"/>
      <c r="Q32" s="15"/>
      <c r="R32" s="15"/>
      <c r="S32" s="18"/>
      <c r="T32" s="13"/>
      <c r="U32" s="19"/>
      <c r="V32" s="1"/>
      <c r="W32" s="13"/>
      <c r="X32" s="13"/>
      <c r="Y32" s="13"/>
      <c r="Z32" s="13"/>
      <c r="AA32" s="13"/>
      <c r="AB32" s="13"/>
      <c r="AC32" s="13"/>
      <c r="AD32" s="13"/>
      <c r="AE32" s="20"/>
      <c r="AF32" s="20"/>
      <c r="AG32" s="20"/>
    </row>
    <row r="33" spans="1:33" ht="15.75" customHeight="1" x14ac:dyDescent="0.2">
      <c r="A33" s="13"/>
      <c r="B33" s="13"/>
      <c r="C33" s="24"/>
      <c r="D33" s="15"/>
      <c r="E33" s="15"/>
      <c r="F33" s="14"/>
      <c r="G33" s="14"/>
      <c r="H33" s="14"/>
      <c r="I33" s="15"/>
      <c r="J33" s="15"/>
      <c r="K33" s="15"/>
      <c r="L33" s="15"/>
      <c r="M33" s="16"/>
      <c r="N33" s="15"/>
      <c r="O33" s="15"/>
      <c r="P33" s="15"/>
      <c r="Q33" s="15"/>
      <c r="R33" s="15"/>
      <c r="S33" s="18"/>
      <c r="T33" s="13"/>
      <c r="U33" s="19"/>
      <c r="V33" s="1"/>
      <c r="W33" s="13"/>
      <c r="X33" s="13"/>
      <c r="Y33" s="13"/>
      <c r="Z33" s="13"/>
      <c r="AA33" s="13"/>
      <c r="AB33" s="13"/>
      <c r="AC33" s="13"/>
      <c r="AD33" s="13"/>
      <c r="AE33" s="20"/>
      <c r="AF33" s="20"/>
      <c r="AG33" s="20"/>
    </row>
    <row r="34" spans="1:33" ht="15.75" customHeight="1" x14ac:dyDescent="0.2">
      <c r="A34" s="13"/>
      <c r="B34" s="13"/>
      <c r="C34" s="24"/>
      <c r="D34" s="15"/>
      <c r="E34" s="15"/>
      <c r="F34" s="14"/>
      <c r="G34" s="14"/>
      <c r="H34" s="14"/>
      <c r="I34" s="15"/>
      <c r="J34" s="15"/>
      <c r="K34" s="15"/>
      <c r="L34" s="15"/>
      <c r="M34" s="16"/>
      <c r="N34" s="15"/>
      <c r="O34" s="15"/>
      <c r="P34" s="15"/>
      <c r="Q34" s="15"/>
      <c r="R34" s="15"/>
      <c r="S34" s="18"/>
      <c r="T34" s="13"/>
      <c r="U34" s="19"/>
      <c r="V34" s="1"/>
      <c r="W34" s="13"/>
      <c r="X34" s="13"/>
      <c r="Y34" s="13"/>
      <c r="Z34" s="13"/>
      <c r="AA34" s="13"/>
      <c r="AB34" s="13"/>
      <c r="AC34" s="13"/>
      <c r="AD34" s="13"/>
      <c r="AE34" s="20"/>
      <c r="AF34" s="20"/>
      <c r="AG34" s="20"/>
    </row>
    <row r="35" spans="1:33" ht="15.75" customHeight="1" x14ac:dyDescent="0.2">
      <c r="A35" s="13"/>
      <c r="B35" s="13"/>
      <c r="C35" s="24"/>
      <c r="D35" s="15"/>
      <c r="E35" s="15"/>
      <c r="F35" s="14"/>
      <c r="G35" s="14"/>
      <c r="H35" s="14"/>
      <c r="I35" s="15"/>
      <c r="J35" s="15"/>
      <c r="K35" s="15"/>
      <c r="L35" s="15"/>
      <c r="M35" s="16"/>
      <c r="N35" s="15"/>
      <c r="O35" s="15"/>
      <c r="P35" s="15"/>
      <c r="Q35" s="15"/>
      <c r="R35" s="15"/>
      <c r="S35" s="18"/>
      <c r="T35" s="13"/>
      <c r="U35" s="19"/>
      <c r="V35" s="1"/>
      <c r="W35" s="13"/>
      <c r="X35" s="13"/>
      <c r="Y35" s="13"/>
      <c r="Z35" s="13"/>
      <c r="AA35" s="13"/>
      <c r="AB35" s="13"/>
      <c r="AC35" s="13"/>
      <c r="AD35" s="13"/>
      <c r="AE35" s="20"/>
      <c r="AF35" s="20"/>
      <c r="AG35" s="20"/>
    </row>
    <row r="36" spans="1:33" ht="15.75" customHeight="1" x14ac:dyDescent="0.2">
      <c r="A36" s="13"/>
      <c r="B36" s="13"/>
      <c r="C36" s="24"/>
      <c r="D36" s="15"/>
      <c r="E36" s="15"/>
      <c r="F36" s="14"/>
      <c r="G36" s="14"/>
      <c r="H36" s="14"/>
      <c r="I36" s="15"/>
      <c r="J36" s="15"/>
      <c r="K36" s="15"/>
      <c r="L36" s="15"/>
      <c r="M36" s="16"/>
      <c r="N36" s="15"/>
      <c r="O36" s="15"/>
      <c r="P36" s="15"/>
      <c r="Q36" s="15"/>
      <c r="R36" s="15"/>
      <c r="S36" s="18"/>
      <c r="T36" s="13"/>
      <c r="U36" s="19"/>
      <c r="V36" s="1"/>
      <c r="W36" s="13"/>
      <c r="X36" s="13"/>
      <c r="Y36" s="13"/>
      <c r="Z36" s="13"/>
      <c r="AA36" s="13"/>
      <c r="AB36" s="13"/>
      <c r="AC36" s="13"/>
      <c r="AD36" s="13"/>
      <c r="AE36" s="20"/>
      <c r="AF36" s="20"/>
      <c r="AG36" s="20"/>
    </row>
    <row r="37" spans="1:33" ht="15.75" customHeight="1" x14ac:dyDescent="0.2">
      <c r="A37" s="13"/>
      <c r="B37" s="13"/>
      <c r="C37" s="24"/>
      <c r="D37" s="15"/>
      <c r="E37" s="15"/>
      <c r="F37" s="14"/>
      <c r="G37" s="14"/>
      <c r="H37" s="14"/>
      <c r="I37" s="15"/>
      <c r="J37" s="15"/>
      <c r="K37" s="15"/>
      <c r="L37" s="15"/>
      <c r="M37" s="16"/>
      <c r="N37" s="15"/>
      <c r="O37" s="15"/>
      <c r="P37" s="15"/>
      <c r="Q37" s="15"/>
      <c r="R37" s="15"/>
      <c r="S37" s="18"/>
      <c r="T37" s="13"/>
      <c r="U37" s="19"/>
      <c r="V37" s="1"/>
      <c r="W37" s="13"/>
      <c r="X37" s="13"/>
      <c r="Y37" s="13"/>
      <c r="Z37" s="13"/>
      <c r="AA37" s="13"/>
      <c r="AB37" s="13"/>
      <c r="AC37" s="13"/>
      <c r="AD37" s="13"/>
      <c r="AE37" s="20"/>
      <c r="AF37" s="20"/>
      <c r="AG37" s="20"/>
    </row>
    <row r="38" spans="1:33" ht="15.75" customHeight="1" x14ac:dyDescent="0.2">
      <c r="A38" s="13"/>
      <c r="B38" s="13"/>
      <c r="C38" s="24"/>
      <c r="D38" s="15"/>
      <c r="E38" s="15"/>
      <c r="F38" s="14"/>
      <c r="G38" s="14"/>
      <c r="H38" s="14"/>
      <c r="I38" s="15"/>
      <c r="J38" s="15"/>
      <c r="K38" s="15"/>
      <c r="L38" s="15"/>
      <c r="M38" s="16"/>
      <c r="N38" s="15"/>
      <c r="O38" s="15"/>
      <c r="P38" s="15"/>
      <c r="Q38" s="15"/>
      <c r="R38" s="15"/>
      <c r="S38" s="18"/>
      <c r="T38" s="13"/>
      <c r="U38" s="19"/>
      <c r="V38" s="1"/>
      <c r="W38" s="13"/>
      <c r="X38" s="13"/>
      <c r="Y38" s="13"/>
      <c r="Z38" s="13"/>
      <c r="AA38" s="13"/>
      <c r="AB38" s="13"/>
      <c r="AC38" s="13"/>
      <c r="AD38" s="13"/>
      <c r="AE38" s="20"/>
      <c r="AF38" s="20"/>
      <c r="AG38" s="20"/>
    </row>
    <row r="39" spans="1:33" ht="15.75" customHeight="1" x14ac:dyDescent="0.2">
      <c r="A39" s="13"/>
      <c r="B39" s="13"/>
      <c r="C39" s="24"/>
      <c r="D39" s="15"/>
      <c r="E39" s="15"/>
      <c r="F39" s="14"/>
      <c r="G39" s="14"/>
      <c r="H39" s="14"/>
      <c r="I39" s="15"/>
      <c r="J39" s="15"/>
      <c r="K39" s="15"/>
      <c r="L39" s="15"/>
      <c r="M39" s="16"/>
      <c r="N39" s="15"/>
      <c r="O39" s="15"/>
      <c r="P39" s="15"/>
      <c r="Q39" s="15"/>
      <c r="R39" s="15"/>
      <c r="S39" s="18"/>
      <c r="T39" s="13"/>
      <c r="U39" s="19"/>
      <c r="V39" s="1"/>
      <c r="W39" s="13"/>
      <c r="X39" s="13"/>
      <c r="Y39" s="13"/>
      <c r="Z39" s="13"/>
      <c r="AA39" s="13"/>
      <c r="AB39" s="13"/>
      <c r="AC39" s="13"/>
      <c r="AD39" s="13"/>
      <c r="AE39" s="20"/>
      <c r="AF39" s="20"/>
      <c r="AG39" s="20"/>
    </row>
    <row r="40" spans="1:33" ht="15.75" customHeight="1" x14ac:dyDescent="0.2">
      <c r="A40" s="13"/>
      <c r="B40" s="13"/>
      <c r="C40" s="24"/>
      <c r="D40" s="15"/>
      <c r="E40" s="15"/>
      <c r="F40" s="14"/>
      <c r="G40" s="14"/>
      <c r="H40" s="14"/>
      <c r="I40" s="15"/>
      <c r="J40" s="15"/>
      <c r="K40" s="15"/>
      <c r="L40" s="15"/>
      <c r="M40" s="16"/>
      <c r="N40" s="15"/>
      <c r="O40" s="15"/>
      <c r="P40" s="15"/>
      <c r="Q40" s="15"/>
      <c r="R40" s="15"/>
      <c r="S40" s="18"/>
      <c r="T40" s="13"/>
      <c r="U40" s="19"/>
      <c r="V40" s="1"/>
      <c r="W40" s="13"/>
      <c r="X40" s="13"/>
      <c r="Y40" s="13"/>
      <c r="Z40" s="13"/>
      <c r="AA40" s="13"/>
      <c r="AB40" s="13"/>
      <c r="AC40" s="13"/>
      <c r="AD40" s="13"/>
      <c r="AE40" s="20"/>
      <c r="AF40" s="20"/>
      <c r="AG40" s="20"/>
    </row>
    <row r="41" spans="1:33" ht="15.75" customHeight="1" x14ac:dyDescent="0.2">
      <c r="A41" s="13"/>
      <c r="B41" s="13"/>
      <c r="C41" s="24"/>
      <c r="D41" s="15"/>
      <c r="E41" s="15"/>
      <c r="F41" s="14"/>
      <c r="G41" s="14"/>
      <c r="H41" s="14"/>
      <c r="I41" s="15"/>
      <c r="J41" s="15"/>
      <c r="K41" s="15"/>
      <c r="L41" s="15"/>
      <c r="M41" s="16"/>
      <c r="N41" s="15"/>
      <c r="O41" s="15"/>
      <c r="P41" s="15"/>
      <c r="Q41" s="15"/>
      <c r="R41" s="15"/>
      <c r="S41" s="18"/>
      <c r="T41" s="13"/>
      <c r="U41" s="19"/>
      <c r="V41" s="1"/>
      <c r="W41" s="13"/>
      <c r="X41" s="13"/>
      <c r="Y41" s="13"/>
      <c r="Z41" s="13"/>
      <c r="AA41" s="13"/>
      <c r="AB41" s="13"/>
      <c r="AC41" s="13"/>
      <c r="AD41" s="13"/>
      <c r="AE41" s="20"/>
      <c r="AF41" s="20"/>
      <c r="AG41" s="20"/>
    </row>
    <row r="42" spans="1:33" ht="15.75" customHeight="1" x14ac:dyDescent="0.2">
      <c r="A42" s="13"/>
      <c r="B42" s="13"/>
      <c r="C42" s="24"/>
      <c r="D42" s="15"/>
      <c r="E42" s="15"/>
      <c r="F42" s="14"/>
      <c r="G42" s="14"/>
      <c r="H42" s="14"/>
      <c r="I42" s="15"/>
      <c r="J42" s="15"/>
      <c r="K42" s="15"/>
      <c r="L42" s="15"/>
      <c r="M42" s="16"/>
      <c r="N42" s="15"/>
      <c r="O42" s="15"/>
      <c r="P42" s="15"/>
      <c r="Q42" s="15"/>
      <c r="R42" s="15"/>
      <c r="S42" s="18"/>
      <c r="T42" s="13"/>
      <c r="U42" s="19"/>
      <c r="V42" s="1"/>
      <c r="W42" s="13"/>
      <c r="X42" s="13"/>
      <c r="Y42" s="13"/>
      <c r="Z42" s="13"/>
      <c r="AA42" s="13"/>
      <c r="AB42" s="13"/>
      <c r="AC42" s="13"/>
      <c r="AD42" s="13"/>
      <c r="AE42" s="20"/>
      <c r="AF42" s="20"/>
      <c r="AG42" s="20"/>
    </row>
    <row r="43" spans="1:33" ht="15.75" customHeight="1" x14ac:dyDescent="0.2">
      <c r="A43" s="13"/>
      <c r="B43" s="13"/>
      <c r="C43" s="24"/>
      <c r="D43" s="15"/>
      <c r="E43" s="15"/>
      <c r="F43" s="14"/>
      <c r="G43" s="14"/>
      <c r="H43" s="14"/>
      <c r="I43" s="15"/>
      <c r="J43" s="15"/>
      <c r="K43" s="15"/>
      <c r="L43" s="15"/>
      <c r="M43" s="16"/>
      <c r="N43" s="15"/>
      <c r="O43" s="15"/>
      <c r="P43" s="15"/>
      <c r="Q43" s="15"/>
      <c r="R43" s="15"/>
      <c r="S43" s="18"/>
      <c r="T43" s="13"/>
      <c r="U43" s="19"/>
      <c r="V43" s="1"/>
      <c r="W43" s="13"/>
      <c r="X43" s="13"/>
      <c r="Y43" s="13"/>
      <c r="Z43" s="13"/>
      <c r="AA43" s="13"/>
      <c r="AB43" s="13"/>
      <c r="AC43" s="13"/>
      <c r="AD43" s="13"/>
      <c r="AE43" s="20"/>
      <c r="AF43" s="20"/>
      <c r="AG43" s="20"/>
    </row>
    <row r="44" spans="1:33" ht="15.75" customHeight="1" x14ac:dyDescent="0.2">
      <c r="A44" s="13"/>
      <c r="B44" s="13"/>
      <c r="C44" s="24"/>
      <c r="D44" s="15"/>
      <c r="E44" s="15"/>
      <c r="F44" s="14"/>
      <c r="G44" s="14"/>
      <c r="H44" s="14"/>
      <c r="I44" s="15"/>
      <c r="J44" s="15"/>
      <c r="K44" s="15"/>
      <c r="L44" s="15"/>
      <c r="M44" s="16"/>
      <c r="N44" s="15"/>
      <c r="O44" s="15"/>
      <c r="P44" s="15"/>
      <c r="Q44" s="15"/>
      <c r="R44" s="15"/>
      <c r="S44" s="18"/>
      <c r="T44" s="13"/>
      <c r="U44" s="19"/>
      <c r="V44" s="1"/>
      <c r="W44" s="13"/>
      <c r="X44" s="13"/>
      <c r="Y44" s="13"/>
      <c r="Z44" s="13"/>
      <c r="AA44" s="13"/>
      <c r="AB44" s="13"/>
      <c r="AC44" s="13"/>
      <c r="AD44" s="13"/>
      <c r="AE44" s="20"/>
      <c r="AF44" s="20"/>
      <c r="AG44" s="20"/>
    </row>
    <row r="45" spans="1:33" ht="15.75" customHeight="1" x14ac:dyDescent="0.2">
      <c r="A45" s="13"/>
      <c r="B45" s="13"/>
      <c r="C45" s="24"/>
      <c r="D45" s="15"/>
      <c r="E45" s="15"/>
      <c r="F45" s="14"/>
      <c r="G45" s="14"/>
      <c r="H45" s="14"/>
      <c r="I45" s="15"/>
      <c r="J45" s="15"/>
      <c r="K45" s="15"/>
      <c r="L45" s="15"/>
      <c r="M45" s="16"/>
      <c r="N45" s="15"/>
      <c r="O45" s="15"/>
      <c r="P45" s="15"/>
      <c r="Q45" s="15"/>
      <c r="R45" s="15"/>
      <c r="S45" s="18"/>
      <c r="T45" s="13"/>
      <c r="U45" s="19"/>
      <c r="V45" s="1"/>
      <c r="W45" s="13"/>
      <c r="X45" s="13"/>
      <c r="Y45" s="13"/>
      <c r="Z45" s="13"/>
      <c r="AA45" s="13"/>
      <c r="AB45" s="13"/>
      <c r="AC45" s="13"/>
      <c r="AD45" s="13"/>
      <c r="AE45" s="20"/>
      <c r="AF45" s="20"/>
      <c r="AG45" s="20"/>
    </row>
    <row r="46" spans="1:33" ht="15.75" customHeight="1" x14ac:dyDescent="0.2">
      <c r="A46" s="13"/>
      <c r="B46" s="13"/>
      <c r="C46" s="24"/>
      <c r="D46" s="15"/>
      <c r="E46" s="15"/>
      <c r="F46" s="14"/>
      <c r="G46" s="14"/>
      <c r="H46" s="14"/>
      <c r="I46" s="15"/>
      <c r="J46" s="15"/>
      <c r="K46" s="15"/>
      <c r="L46" s="15"/>
      <c r="M46" s="16"/>
      <c r="N46" s="15"/>
      <c r="O46" s="15"/>
      <c r="P46" s="15"/>
      <c r="Q46" s="15"/>
      <c r="R46" s="15"/>
      <c r="S46" s="18"/>
      <c r="T46" s="13"/>
      <c r="U46" s="19"/>
      <c r="V46" s="1"/>
      <c r="W46" s="13"/>
      <c r="X46" s="13"/>
      <c r="Y46" s="13"/>
      <c r="Z46" s="13"/>
      <c r="AA46" s="13"/>
      <c r="AB46" s="13"/>
      <c r="AC46" s="13"/>
      <c r="AD46" s="13"/>
      <c r="AE46" s="20"/>
      <c r="AF46" s="20"/>
      <c r="AG46" s="20"/>
    </row>
    <row r="47" spans="1:33" ht="15.75" customHeight="1" x14ac:dyDescent="0.2">
      <c r="A47" s="13"/>
      <c r="B47" s="13"/>
      <c r="C47" s="24"/>
      <c r="D47" s="15"/>
      <c r="E47" s="15"/>
      <c r="F47" s="14"/>
      <c r="G47" s="14"/>
      <c r="H47" s="14"/>
      <c r="I47" s="15"/>
      <c r="J47" s="15"/>
      <c r="K47" s="15"/>
      <c r="L47" s="15"/>
      <c r="M47" s="16"/>
      <c r="N47" s="15"/>
      <c r="O47" s="15"/>
      <c r="P47" s="15"/>
      <c r="Q47" s="15"/>
      <c r="R47" s="15"/>
      <c r="S47" s="18"/>
      <c r="T47" s="13"/>
      <c r="U47" s="19"/>
      <c r="V47" s="1"/>
      <c r="W47" s="13"/>
      <c r="X47" s="13"/>
      <c r="Y47" s="13"/>
      <c r="Z47" s="13"/>
      <c r="AA47" s="13"/>
      <c r="AB47" s="13"/>
      <c r="AC47" s="13"/>
      <c r="AD47" s="13"/>
      <c r="AE47" s="20"/>
      <c r="AF47" s="20"/>
      <c r="AG47" s="20"/>
    </row>
    <row r="48" spans="1:33" ht="15.75" customHeight="1" x14ac:dyDescent="0.2">
      <c r="A48" s="13"/>
      <c r="B48" s="13"/>
      <c r="C48" s="24"/>
      <c r="D48" s="15"/>
      <c r="E48" s="15"/>
      <c r="F48" s="14"/>
      <c r="G48" s="14"/>
      <c r="H48" s="14"/>
      <c r="I48" s="15"/>
      <c r="J48" s="15"/>
      <c r="K48" s="15"/>
      <c r="L48" s="15"/>
      <c r="M48" s="16"/>
      <c r="N48" s="15"/>
      <c r="O48" s="15"/>
      <c r="P48" s="15"/>
      <c r="Q48" s="15"/>
      <c r="R48" s="15"/>
      <c r="S48" s="18"/>
      <c r="T48" s="13"/>
      <c r="U48" s="19"/>
      <c r="V48" s="1"/>
      <c r="W48" s="13"/>
      <c r="X48" s="13"/>
      <c r="Y48" s="13"/>
      <c r="Z48" s="13"/>
      <c r="AA48" s="13"/>
      <c r="AB48" s="13"/>
      <c r="AC48" s="13"/>
      <c r="AD48" s="13"/>
      <c r="AE48" s="20"/>
      <c r="AF48" s="20"/>
      <c r="AG48" s="20"/>
    </row>
    <row r="49" spans="1:33" ht="15.75" customHeight="1" x14ac:dyDescent="0.2">
      <c r="A49" s="13"/>
      <c r="B49" s="13"/>
      <c r="C49" s="24"/>
      <c r="D49" s="15"/>
      <c r="E49" s="15"/>
      <c r="F49" s="14"/>
      <c r="G49" s="14"/>
      <c r="H49" s="14"/>
      <c r="I49" s="15"/>
      <c r="J49" s="15"/>
      <c r="K49" s="15"/>
      <c r="L49" s="15"/>
      <c r="M49" s="16"/>
      <c r="N49" s="15"/>
      <c r="O49" s="15"/>
      <c r="P49" s="15"/>
      <c r="Q49" s="15"/>
      <c r="R49" s="15"/>
      <c r="S49" s="18"/>
      <c r="T49" s="13"/>
      <c r="U49" s="19"/>
      <c r="V49" s="1"/>
      <c r="W49" s="13"/>
      <c r="X49" s="13"/>
      <c r="Y49" s="13"/>
      <c r="Z49" s="13"/>
      <c r="AA49" s="13"/>
      <c r="AB49" s="13"/>
      <c r="AC49" s="13"/>
      <c r="AD49" s="13"/>
      <c r="AE49" s="20"/>
      <c r="AF49" s="20"/>
      <c r="AG49" s="20"/>
    </row>
    <row r="50" spans="1:33" ht="15.75" customHeight="1" x14ac:dyDescent="0.2">
      <c r="A50" s="13"/>
      <c r="B50" s="13"/>
      <c r="C50" s="24"/>
      <c r="D50" s="15"/>
      <c r="E50" s="15"/>
      <c r="F50" s="14"/>
      <c r="G50" s="14"/>
      <c r="H50" s="14"/>
      <c r="I50" s="15"/>
      <c r="J50" s="15"/>
      <c r="K50" s="15"/>
      <c r="L50" s="15"/>
      <c r="M50" s="16"/>
      <c r="N50" s="15"/>
      <c r="O50" s="15"/>
      <c r="P50" s="15"/>
      <c r="Q50" s="15"/>
      <c r="R50" s="15"/>
      <c r="S50" s="18"/>
      <c r="T50" s="13"/>
      <c r="U50" s="19"/>
      <c r="V50" s="1"/>
      <c r="W50" s="13"/>
      <c r="X50" s="13"/>
      <c r="Y50" s="13"/>
      <c r="Z50" s="13"/>
      <c r="AA50" s="13"/>
      <c r="AB50" s="13"/>
      <c r="AC50" s="13"/>
      <c r="AD50" s="13"/>
      <c r="AE50" s="20"/>
      <c r="AF50" s="20"/>
      <c r="AG50" s="20"/>
    </row>
    <row r="51" spans="1:33" ht="15.75" customHeight="1" x14ac:dyDescent="0.2">
      <c r="A51" s="13"/>
      <c r="B51" s="13"/>
      <c r="C51" s="24"/>
      <c r="D51" s="15"/>
      <c r="E51" s="15"/>
      <c r="F51" s="14"/>
      <c r="G51" s="14"/>
      <c r="H51" s="14"/>
      <c r="I51" s="15"/>
      <c r="J51" s="15"/>
      <c r="K51" s="15"/>
      <c r="L51" s="15"/>
      <c r="M51" s="16"/>
      <c r="N51" s="15"/>
      <c r="O51" s="15"/>
      <c r="P51" s="15"/>
      <c r="Q51" s="15"/>
      <c r="R51" s="15"/>
      <c r="S51" s="18"/>
      <c r="T51" s="13"/>
      <c r="U51" s="19"/>
      <c r="V51" s="1"/>
      <c r="W51" s="13"/>
      <c r="X51" s="13"/>
      <c r="Y51" s="13"/>
      <c r="Z51" s="13"/>
      <c r="AA51" s="13"/>
      <c r="AB51" s="13"/>
      <c r="AC51" s="13"/>
      <c r="AD51" s="13"/>
      <c r="AE51" s="20"/>
      <c r="AF51" s="20"/>
      <c r="AG51" s="20"/>
    </row>
    <row r="52" spans="1:33" ht="15.75" customHeight="1" x14ac:dyDescent="0.2">
      <c r="A52" s="13"/>
      <c r="B52" s="13"/>
      <c r="C52" s="24"/>
      <c r="D52" s="15"/>
      <c r="E52" s="15"/>
      <c r="F52" s="14"/>
      <c r="G52" s="14"/>
      <c r="H52" s="14"/>
      <c r="I52" s="15"/>
      <c r="J52" s="15"/>
      <c r="K52" s="15"/>
      <c r="L52" s="15"/>
      <c r="M52" s="16"/>
      <c r="N52" s="15"/>
      <c r="O52" s="15"/>
      <c r="P52" s="15"/>
      <c r="Q52" s="15"/>
      <c r="R52" s="15"/>
      <c r="S52" s="18"/>
      <c r="T52" s="13"/>
      <c r="U52" s="19"/>
      <c r="V52" s="1"/>
      <c r="W52" s="13"/>
      <c r="X52" s="13"/>
      <c r="Y52" s="13"/>
      <c r="Z52" s="13"/>
      <c r="AA52" s="13"/>
      <c r="AB52" s="13"/>
      <c r="AC52" s="13"/>
      <c r="AD52" s="13"/>
      <c r="AE52" s="20"/>
      <c r="AF52" s="20"/>
      <c r="AG52" s="20"/>
    </row>
    <row r="53" spans="1:33" ht="15.75" customHeight="1" x14ac:dyDescent="0.2">
      <c r="A53" s="13"/>
      <c r="B53" s="13"/>
      <c r="C53" s="24"/>
      <c r="D53" s="15"/>
      <c r="E53" s="15"/>
      <c r="F53" s="14"/>
      <c r="G53" s="14"/>
      <c r="H53" s="14"/>
      <c r="I53" s="15"/>
      <c r="J53" s="15"/>
      <c r="K53" s="15"/>
      <c r="L53" s="15"/>
      <c r="M53" s="16"/>
      <c r="N53" s="15"/>
      <c r="O53" s="15"/>
      <c r="P53" s="15"/>
      <c r="Q53" s="15"/>
      <c r="R53" s="15"/>
      <c r="S53" s="18"/>
      <c r="T53" s="13"/>
      <c r="U53" s="19"/>
      <c r="V53" s="1"/>
      <c r="W53" s="13"/>
      <c r="X53" s="13"/>
      <c r="Y53" s="13"/>
      <c r="Z53" s="13"/>
      <c r="AA53" s="13"/>
      <c r="AB53" s="13"/>
      <c r="AC53" s="13"/>
      <c r="AD53" s="13"/>
      <c r="AE53" s="20"/>
      <c r="AF53" s="20"/>
      <c r="AG53" s="20"/>
    </row>
    <row r="54" spans="1:33" ht="15.75" customHeight="1" x14ac:dyDescent="0.2">
      <c r="A54" s="13"/>
      <c r="B54" s="13"/>
      <c r="C54" s="24"/>
      <c r="D54" s="15"/>
      <c r="E54" s="15"/>
      <c r="F54" s="14"/>
      <c r="G54" s="14"/>
      <c r="H54" s="14"/>
      <c r="I54" s="15"/>
      <c r="J54" s="15"/>
      <c r="K54" s="15"/>
      <c r="L54" s="15"/>
      <c r="M54" s="16"/>
      <c r="N54" s="15"/>
      <c r="O54" s="15"/>
      <c r="P54" s="15"/>
      <c r="Q54" s="15"/>
      <c r="R54" s="15"/>
      <c r="S54" s="18"/>
      <c r="T54" s="13"/>
      <c r="U54" s="19"/>
      <c r="V54" s="1"/>
      <c r="W54" s="13"/>
      <c r="X54" s="13"/>
      <c r="Y54" s="13"/>
      <c r="Z54" s="13"/>
      <c r="AA54" s="13"/>
      <c r="AB54" s="13"/>
      <c r="AC54" s="13"/>
      <c r="AD54" s="13"/>
      <c r="AE54" s="20"/>
      <c r="AF54" s="20"/>
      <c r="AG54" s="20"/>
    </row>
    <row r="55" spans="1:33" ht="15.75" customHeight="1" x14ac:dyDescent="0.2">
      <c r="A55" s="13"/>
      <c r="B55" s="13"/>
      <c r="C55" s="24"/>
      <c r="D55" s="15"/>
      <c r="E55" s="15"/>
      <c r="F55" s="14"/>
      <c r="G55" s="14"/>
      <c r="H55" s="14"/>
      <c r="I55" s="15"/>
      <c r="J55" s="15"/>
      <c r="K55" s="15"/>
      <c r="L55" s="15"/>
      <c r="M55" s="16"/>
      <c r="N55" s="15"/>
      <c r="O55" s="15"/>
      <c r="P55" s="15"/>
      <c r="Q55" s="15"/>
      <c r="R55" s="15"/>
      <c r="S55" s="18"/>
      <c r="T55" s="13"/>
      <c r="U55" s="19"/>
      <c r="V55" s="1"/>
      <c r="W55" s="13"/>
      <c r="X55" s="13"/>
      <c r="Y55" s="13"/>
      <c r="Z55" s="13"/>
      <c r="AA55" s="13"/>
      <c r="AB55" s="13"/>
      <c r="AC55" s="13"/>
      <c r="AD55" s="13"/>
      <c r="AE55" s="20"/>
      <c r="AF55" s="20"/>
      <c r="AG55" s="20"/>
    </row>
    <row r="56" spans="1:33" ht="15.75" customHeight="1" x14ac:dyDescent="0.2">
      <c r="A56" s="13"/>
      <c r="B56" s="13"/>
      <c r="C56" s="24"/>
      <c r="D56" s="15"/>
      <c r="E56" s="15"/>
      <c r="F56" s="14"/>
      <c r="G56" s="14"/>
      <c r="H56" s="14"/>
      <c r="I56" s="15"/>
      <c r="J56" s="15"/>
      <c r="K56" s="15"/>
      <c r="L56" s="15"/>
      <c r="M56" s="16"/>
      <c r="N56" s="15"/>
      <c r="O56" s="15"/>
      <c r="P56" s="15"/>
      <c r="Q56" s="15"/>
      <c r="R56" s="15"/>
      <c r="S56" s="18"/>
      <c r="T56" s="13"/>
      <c r="U56" s="19"/>
      <c r="V56" s="1"/>
      <c r="W56" s="13"/>
      <c r="X56" s="13"/>
      <c r="Y56" s="13"/>
      <c r="Z56" s="13"/>
      <c r="AA56" s="13"/>
      <c r="AB56" s="13"/>
      <c r="AC56" s="13"/>
      <c r="AD56" s="13"/>
      <c r="AE56" s="20"/>
      <c r="AF56" s="20"/>
      <c r="AG56" s="20"/>
    </row>
    <row r="57" spans="1:33" ht="15.75" customHeight="1" x14ac:dyDescent="0.2">
      <c r="A57" s="13"/>
      <c r="B57" s="13"/>
      <c r="C57" s="24"/>
      <c r="D57" s="15"/>
      <c r="E57" s="15"/>
      <c r="F57" s="14"/>
      <c r="G57" s="14"/>
      <c r="H57" s="14"/>
      <c r="I57" s="15"/>
      <c r="J57" s="15"/>
      <c r="K57" s="15"/>
      <c r="L57" s="15"/>
      <c r="M57" s="16"/>
      <c r="N57" s="15"/>
      <c r="O57" s="15"/>
      <c r="P57" s="15"/>
      <c r="Q57" s="15"/>
      <c r="R57" s="15"/>
      <c r="S57" s="18"/>
      <c r="T57" s="13"/>
      <c r="U57" s="19"/>
      <c r="V57" s="1"/>
      <c r="W57" s="13"/>
      <c r="X57" s="13"/>
      <c r="Y57" s="13"/>
      <c r="Z57" s="13"/>
      <c r="AA57" s="13"/>
      <c r="AB57" s="13"/>
      <c r="AC57" s="13"/>
      <c r="AD57" s="13"/>
      <c r="AE57" s="20"/>
      <c r="AF57" s="20"/>
      <c r="AG57" s="20"/>
    </row>
    <row r="58" spans="1:33" ht="15.75" customHeight="1" x14ac:dyDescent="0.2">
      <c r="A58" s="13"/>
      <c r="B58" s="13"/>
      <c r="C58" s="24"/>
      <c r="D58" s="15"/>
      <c r="E58" s="15"/>
      <c r="F58" s="14"/>
      <c r="G58" s="14"/>
      <c r="H58" s="14"/>
      <c r="I58" s="15"/>
      <c r="J58" s="15"/>
      <c r="K58" s="15"/>
      <c r="L58" s="15"/>
      <c r="M58" s="16"/>
      <c r="N58" s="15"/>
      <c r="O58" s="15"/>
      <c r="P58" s="15"/>
      <c r="Q58" s="15"/>
      <c r="R58" s="15"/>
      <c r="S58" s="18"/>
      <c r="T58" s="13"/>
      <c r="U58" s="19"/>
      <c r="V58" s="1"/>
      <c r="W58" s="13"/>
      <c r="X58" s="13"/>
      <c r="Y58" s="13"/>
      <c r="Z58" s="13"/>
      <c r="AA58" s="13"/>
      <c r="AB58" s="13"/>
      <c r="AC58" s="13"/>
      <c r="AD58" s="13"/>
      <c r="AE58" s="20"/>
      <c r="AF58" s="20"/>
      <c r="AG58" s="20"/>
    </row>
    <row r="59" spans="1:33" ht="15.75" customHeight="1" x14ac:dyDescent="0.2">
      <c r="A59" s="13"/>
      <c r="B59" s="13"/>
      <c r="C59" s="24"/>
      <c r="D59" s="15"/>
      <c r="E59" s="15"/>
      <c r="F59" s="14"/>
      <c r="G59" s="14"/>
      <c r="H59" s="14"/>
      <c r="I59" s="15"/>
      <c r="J59" s="15"/>
      <c r="K59" s="15"/>
      <c r="L59" s="15"/>
      <c r="M59" s="16"/>
      <c r="N59" s="15"/>
      <c r="O59" s="15"/>
      <c r="P59" s="15"/>
      <c r="Q59" s="15"/>
      <c r="R59" s="15"/>
      <c r="S59" s="18"/>
      <c r="T59" s="13"/>
      <c r="U59" s="19"/>
      <c r="V59" s="1"/>
      <c r="W59" s="13"/>
      <c r="X59" s="13"/>
      <c r="Y59" s="13"/>
      <c r="Z59" s="13"/>
      <c r="AA59" s="13"/>
      <c r="AB59" s="13"/>
      <c r="AC59" s="13"/>
      <c r="AD59" s="13"/>
      <c r="AE59" s="20"/>
      <c r="AF59" s="20"/>
      <c r="AG59" s="20"/>
    </row>
    <row r="60" spans="1:33" ht="15.75" customHeight="1" x14ac:dyDescent="0.2">
      <c r="A60" s="13"/>
      <c r="B60" s="13"/>
      <c r="C60" s="24"/>
      <c r="D60" s="15"/>
      <c r="E60" s="15"/>
      <c r="F60" s="14"/>
      <c r="G60" s="14"/>
      <c r="H60" s="14"/>
      <c r="I60" s="15"/>
      <c r="J60" s="15"/>
      <c r="K60" s="15"/>
      <c r="L60" s="15"/>
      <c r="M60" s="16"/>
      <c r="N60" s="15"/>
      <c r="O60" s="15"/>
      <c r="P60" s="15"/>
      <c r="Q60" s="15"/>
      <c r="R60" s="15"/>
      <c r="S60" s="18"/>
      <c r="T60" s="13"/>
      <c r="U60" s="19"/>
      <c r="V60" s="1"/>
      <c r="W60" s="13"/>
      <c r="X60" s="13"/>
      <c r="Y60" s="13"/>
      <c r="Z60" s="13"/>
      <c r="AA60" s="13"/>
      <c r="AB60" s="13"/>
      <c r="AC60" s="13"/>
      <c r="AD60" s="13"/>
      <c r="AE60" s="20"/>
      <c r="AF60" s="20"/>
      <c r="AG60" s="20"/>
    </row>
    <row r="61" spans="1:33" ht="15.75" customHeight="1" x14ac:dyDescent="0.2">
      <c r="A61" s="13"/>
      <c r="B61" s="13"/>
      <c r="C61" s="24"/>
      <c r="D61" s="15"/>
      <c r="E61" s="15"/>
      <c r="F61" s="14"/>
      <c r="G61" s="14"/>
      <c r="H61" s="14"/>
      <c r="I61" s="15"/>
      <c r="J61" s="15"/>
      <c r="K61" s="15"/>
      <c r="L61" s="15"/>
      <c r="M61" s="16"/>
      <c r="N61" s="15"/>
      <c r="O61" s="15"/>
      <c r="P61" s="15"/>
      <c r="Q61" s="15"/>
      <c r="R61" s="15"/>
      <c r="S61" s="18"/>
      <c r="T61" s="13"/>
      <c r="U61" s="19"/>
      <c r="V61" s="1"/>
      <c r="W61" s="13"/>
      <c r="X61" s="13"/>
      <c r="Y61" s="13"/>
      <c r="Z61" s="13"/>
      <c r="AA61" s="13"/>
      <c r="AB61" s="13"/>
      <c r="AC61" s="13"/>
      <c r="AD61" s="13"/>
      <c r="AE61" s="20"/>
      <c r="AF61" s="20"/>
      <c r="AG61" s="20"/>
    </row>
    <row r="62" spans="1:33" ht="15.75" customHeight="1" x14ac:dyDescent="0.2">
      <c r="A62" s="13"/>
      <c r="B62" s="13"/>
      <c r="C62" s="24"/>
      <c r="D62" s="15"/>
      <c r="E62" s="15"/>
      <c r="F62" s="14"/>
      <c r="G62" s="14"/>
      <c r="H62" s="14"/>
      <c r="I62" s="15"/>
      <c r="J62" s="15"/>
      <c r="K62" s="15"/>
      <c r="L62" s="15"/>
      <c r="M62" s="16"/>
      <c r="N62" s="15"/>
      <c r="O62" s="15"/>
      <c r="P62" s="15"/>
      <c r="Q62" s="15"/>
      <c r="R62" s="15"/>
      <c r="S62" s="18"/>
      <c r="T62" s="13"/>
      <c r="U62" s="19"/>
      <c r="V62" s="1"/>
      <c r="W62" s="13"/>
      <c r="X62" s="13"/>
      <c r="Y62" s="13"/>
      <c r="Z62" s="13"/>
      <c r="AA62" s="13"/>
      <c r="AB62" s="13"/>
      <c r="AC62" s="13"/>
      <c r="AD62" s="13"/>
      <c r="AE62" s="20"/>
      <c r="AF62" s="20"/>
      <c r="AG62" s="20"/>
    </row>
    <row r="63" spans="1:33" ht="15.75" customHeight="1" x14ac:dyDescent="0.2">
      <c r="A63" s="13"/>
      <c r="B63" s="13"/>
      <c r="C63" s="24"/>
      <c r="D63" s="15"/>
      <c r="E63" s="15"/>
      <c r="F63" s="14"/>
      <c r="G63" s="14"/>
      <c r="H63" s="14"/>
      <c r="I63" s="15"/>
      <c r="J63" s="15"/>
      <c r="K63" s="15"/>
      <c r="L63" s="15"/>
      <c r="M63" s="16"/>
      <c r="N63" s="15"/>
      <c r="O63" s="15"/>
      <c r="P63" s="15"/>
      <c r="Q63" s="15"/>
      <c r="R63" s="15"/>
      <c r="S63" s="18"/>
      <c r="T63" s="13"/>
      <c r="U63" s="19"/>
      <c r="V63" s="1"/>
      <c r="W63" s="13"/>
      <c r="X63" s="13"/>
      <c r="Y63" s="13"/>
      <c r="Z63" s="13"/>
      <c r="AA63" s="13"/>
      <c r="AB63" s="13"/>
      <c r="AC63" s="13"/>
      <c r="AD63" s="13"/>
      <c r="AE63" s="20"/>
      <c r="AF63" s="20"/>
      <c r="AG63" s="20"/>
    </row>
    <row r="64" spans="1:33" ht="15.75" customHeight="1" x14ac:dyDescent="0.2">
      <c r="A64" s="13"/>
      <c r="B64" s="13"/>
      <c r="C64" s="24"/>
      <c r="D64" s="15"/>
      <c r="E64" s="15"/>
      <c r="F64" s="14"/>
      <c r="G64" s="14"/>
      <c r="H64" s="14"/>
      <c r="I64" s="15"/>
      <c r="J64" s="15"/>
      <c r="K64" s="15"/>
      <c r="L64" s="15"/>
      <c r="M64" s="16"/>
      <c r="N64" s="15"/>
      <c r="O64" s="15"/>
      <c r="P64" s="15"/>
      <c r="Q64" s="15"/>
      <c r="R64" s="15"/>
      <c r="S64" s="18"/>
      <c r="T64" s="13"/>
      <c r="U64" s="19"/>
      <c r="V64" s="1"/>
      <c r="W64" s="13"/>
      <c r="X64" s="13"/>
      <c r="Y64" s="13"/>
      <c r="Z64" s="13"/>
      <c r="AA64" s="13"/>
      <c r="AB64" s="13"/>
      <c r="AC64" s="13"/>
      <c r="AD64" s="13"/>
      <c r="AE64" s="20"/>
      <c r="AF64" s="20"/>
      <c r="AG64" s="20"/>
    </row>
    <row r="65" spans="1:33" ht="15.75" customHeight="1" x14ac:dyDescent="0.2">
      <c r="A65" s="13"/>
      <c r="B65" s="13"/>
      <c r="C65" s="24"/>
      <c r="D65" s="15"/>
      <c r="E65" s="15"/>
      <c r="F65" s="14"/>
      <c r="G65" s="14"/>
      <c r="H65" s="14"/>
      <c r="I65" s="15"/>
      <c r="J65" s="15"/>
      <c r="K65" s="15"/>
      <c r="L65" s="15"/>
      <c r="M65" s="16"/>
      <c r="N65" s="15"/>
      <c r="O65" s="15"/>
      <c r="P65" s="15"/>
      <c r="Q65" s="15"/>
      <c r="R65" s="15"/>
      <c r="S65" s="18"/>
      <c r="T65" s="13"/>
      <c r="U65" s="19"/>
      <c r="V65" s="1"/>
      <c r="W65" s="13"/>
      <c r="X65" s="13"/>
      <c r="Y65" s="13"/>
      <c r="Z65" s="13"/>
      <c r="AA65" s="13"/>
      <c r="AB65" s="13"/>
      <c r="AC65" s="13"/>
      <c r="AD65" s="13"/>
      <c r="AE65" s="20"/>
      <c r="AF65" s="20"/>
      <c r="AG65" s="20"/>
    </row>
    <row r="66" spans="1:33" ht="15.75" customHeight="1" x14ac:dyDescent="0.2">
      <c r="A66" s="13"/>
      <c r="B66" s="13"/>
      <c r="C66" s="24"/>
      <c r="D66" s="15"/>
      <c r="E66" s="15"/>
      <c r="F66" s="14"/>
      <c r="G66" s="14"/>
      <c r="H66" s="14"/>
      <c r="I66" s="15"/>
      <c r="J66" s="15"/>
      <c r="K66" s="15"/>
      <c r="L66" s="15"/>
      <c r="M66" s="16"/>
      <c r="N66" s="15"/>
      <c r="O66" s="15"/>
      <c r="P66" s="15"/>
      <c r="Q66" s="15"/>
      <c r="R66" s="15"/>
      <c r="S66" s="18"/>
      <c r="T66" s="13"/>
      <c r="U66" s="19"/>
      <c r="V66" s="1"/>
      <c r="W66" s="13"/>
      <c r="X66" s="13"/>
      <c r="Y66" s="13"/>
      <c r="Z66" s="13"/>
      <c r="AA66" s="13"/>
      <c r="AB66" s="13"/>
      <c r="AC66" s="13"/>
      <c r="AD66" s="13"/>
      <c r="AE66" s="20"/>
      <c r="AF66" s="20"/>
      <c r="AG66" s="20"/>
    </row>
    <row r="67" spans="1:33" ht="15.75" customHeight="1" x14ac:dyDescent="0.2">
      <c r="A67" s="13"/>
      <c r="B67" s="13"/>
      <c r="C67" s="24"/>
      <c r="D67" s="15"/>
      <c r="E67" s="15"/>
      <c r="F67" s="14"/>
      <c r="G67" s="14"/>
      <c r="H67" s="14"/>
      <c r="I67" s="15"/>
      <c r="J67" s="15"/>
      <c r="K67" s="15"/>
      <c r="L67" s="15"/>
      <c r="M67" s="16"/>
      <c r="N67" s="15"/>
      <c r="O67" s="15"/>
      <c r="P67" s="15"/>
      <c r="Q67" s="15"/>
      <c r="R67" s="15"/>
      <c r="S67" s="18"/>
      <c r="T67" s="13"/>
      <c r="U67" s="19"/>
      <c r="V67" s="1"/>
      <c r="W67" s="13"/>
      <c r="X67" s="13"/>
      <c r="Y67" s="13"/>
      <c r="Z67" s="13"/>
      <c r="AA67" s="13"/>
      <c r="AB67" s="13"/>
      <c r="AC67" s="13"/>
      <c r="AD67" s="13"/>
      <c r="AE67" s="20"/>
      <c r="AF67" s="20"/>
      <c r="AG67" s="20"/>
    </row>
    <row r="68" spans="1:33" ht="15.75" customHeight="1" x14ac:dyDescent="0.2">
      <c r="A68" s="13"/>
      <c r="B68" s="13"/>
      <c r="C68" s="24"/>
      <c r="D68" s="15"/>
      <c r="E68" s="15"/>
      <c r="F68" s="14"/>
      <c r="G68" s="14"/>
      <c r="H68" s="14"/>
      <c r="I68" s="15"/>
      <c r="J68" s="15"/>
      <c r="K68" s="15"/>
      <c r="L68" s="15"/>
      <c r="M68" s="16"/>
      <c r="N68" s="15"/>
      <c r="O68" s="15"/>
      <c r="P68" s="15"/>
      <c r="Q68" s="15"/>
      <c r="R68" s="15"/>
      <c r="S68" s="18"/>
      <c r="T68" s="13"/>
      <c r="U68" s="19"/>
      <c r="V68" s="1"/>
      <c r="W68" s="13"/>
      <c r="X68" s="13"/>
      <c r="Y68" s="13"/>
      <c r="Z68" s="13"/>
      <c r="AA68" s="13"/>
      <c r="AB68" s="13"/>
      <c r="AC68" s="13"/>
      <c r="AD68" s="13"/>
      <c r="AE68" s="20"/>
      <c r="AF68" s="20"/>
      <c r="AG68" s="20"/>
    </row>
    <row r="69" spans="1:33" ht="15.75" customHeight="1" x14ac:dyDescent="0.2">
      <c r="A69" s="13"/>
      <c r="B69" s="13"/>
      <c r="C69" s="24"/>
      <c r="D69" s="15"/>
      <c r="E69" s="15"/>
      <c r="F69" s="14"/>
      <c r="G69" s="14"/>
      <c r="H69" s="14"/>
      <c r="I69" s="15"/>
      <c r="J69" s="15"/>
      <c r="K69" s="15"/>
      <c r="L69" s="15"/>
      <c r="M69" s="16"/>
      <c r="N69" s="15"/>
      <c r="O69" s="15"/>
      <c r="P69" s="15"/>
      <c r="Q69" s="15"/>
      <c r="R69" s="15"/>
      <c r="S69" s="18"/>
      <c r="T69" s="13"/>
      <c r="U69" s="19"/>
      <c r="V69" s="1"/>
      <c r="W69" s="13"/>
      <c r="X69" s="13"/>
      <c r="Y69" s="13"/>
      <c r="Z69" s="13"/>
      <c r="AA69" s="13"/>
      <c r="AB69" s="13"/>
      <c r="AC69" s="13"/>
      <c r="AD69" s="13"/>
      <c r="AE69" s="20"/>
      <c r="AF69" s="20"/>
      <c r="AG69" s="20"/>
    </row>
    <row r="70" spans="1:33" ht="15.75" customHeight="1" x14ac:dyDescent="0.2">
      <c r="A70" s="13"/>
      <c r="B70" s="13"/>
      <c r="C70" s="24"/>
      <c r="D70" s="15"/>
      <c r="E70" s="15"/>
      <c r="F70" s="14"/>
      <c r="G70" s="14"/>
      <c r="H70" s="14"/>
      <c r="I70" s="15"/>
      <c r="J70" s="15"/>
      <c r="K70" s="15"/>
      <c r="L70" s="15"/>
      <c r="M70" s="16"/>
      <c r="N70" s="15"/>
      <c r="O70" s="15"/>
      <c r="P70" s="15"/>
      <c r="Q70" s="15"/>
      <c r="R70" s="15"/>
      <c r="S70" s="18"/>
      <c r="T70" s="13"/>
      <c r="U70" s="19"/>
      <c r="V70" s="1"/>
      <c r="W70" s="13"/>
      <c r="X70" s="13"/>
      <c r="Y70" s="13"/>
      <c r="Z70" s="13"/>
      <c r="AA70" s="13"/>
      <c r="AB70" s="13"/>
      <c r="AC70" s="13"/>
      <c r="AD70" s="13"/>
      <c r="AE70" s="20"/>
      <c r="AF70" s="20"/>
      <c r="AG70" s="20"/>
    </row>
    <row r="71" spans="1:33" ht="15.75" customHeight="1" x14ac:dyDescent="0.2">
      <c r="A71" s="13"/>
      <c r="B71" s="13"/>
      <c r="C71" s="24"/>
      <c r="D71" s="15"/>
      <c r="E71" s="15"/>
      <c r="F71" s="14"/>
      <c r="G71" s="14"/>
      <c r="H71" s="14"/>
      <c r="I71" s="15"/>
      <c r="J71" s="15"/>
      <c r="K71" s="15"/>
      <c r="L71" s="15"/>
      <c r="M71" s="16"/>
      <c r="N71" s="15"/>
      <c r="O71" s="15"/>
      <c r="P71" s="15"/>
      <c r="Q71" s="15"/>
      <c r="R71" s="15"/>
      <c r="S71" s="18"/>
      <c r="T71" s="13"/>
      <c r="U71" s="19"/>
      <c r="V71" s="1"/>
      <c r="W71" s="13"/>
      <c r="X71" s="13"/>
      <c r="Y71" s="13"/>
      <c r="Z71" s="13"/>
      <c r="AA71" s="13"/>
      <c r="AB71" s="13"/>
      <c r="AC71" s="13"/>
      <c r="AD71" s="13"/>
      <c r="AE71" s="20"/>
      <c r="AF71" s="20"/>
      <c r="AG71" s="20"/>
    </row>
    <row r="72" spans="1:33" ht="15.75" customHeight="1" x14ac:dyDescent="0.2">
      <c r="A72" s="13"/>
      <c r="B72" s="13"/>
      <c r="C72" s="24"/>
      <c r="D72" s="15"/>
      <c r="E72" s="15"/>
      <c r="F72" s="14"/>
      <c r="G72" s="14"/>
      <c r="H72" s="14"/>
      <c r="I72" s="15"/>
      <c r="J72" s="15"/>
      <c r="K72" s="15"/>
      <c r="L72" s="15"/>
      <c r="M72" s="16"/>
      <c r="N72" s="15"/>
      <c r="O72" s="15"/>
      <c r="P72" s="15"/>
      <c r="Q72" s="15"/>
      <c r="R72" s="15"/>
      <c r="S72" s="18"/>
      <c r="T72" s="13"/>
      <c r="U72" s="19"/>
      <c r="V72" s="1"/>
      <c r="W72" s="13"/>
      <c r="X72" s="13"/>
      <c r="Y72" s="13"/>
      <c r="Z72" s="13"/>
      <c r="AA72" s="13"/>
      <c r="AB72" s="13"/>
      <c r="AC72" s="13"/>
      <c r="AD72" s="13"/>
      <c r="AE72" s="20"/>
      <c r="AF72" s="20"/>
      <c r="AG72" s="20"/>
    </row>
    <row r="73" spans="1:33" ht="15.75" customHeight="1" x14ac:dyDescent="0.2">
      <c r="A73" s="13"/>
      <c r="B73" s="13"/>
      <c r="C73" s="24"/>
      <c r="D73" s="15"/>
      <c r="E73" s="15"/>
      <c r="F73" s="14"/>
      <c r="G73" s="14"/>
      <c r="H73" s="14"/>
      <c r="I73" s="15"/>
      <c r="J73" s="15"/>
      <c r="K73" s="15"/>
      <c r="L73" s="15"/>
      <c r="M73" s="16"/>
      <c r="N73" s="15"/>
      <c r="O73" s="15"/>
      <c r="P73" s="15"/>
      <c r="Q73" s="15"/>
      <c r="R73" s="15"/>
      <c r="S73" s="18"/>
      <c r="T73" s="13"/>
      <c r="U73" s="19"/>
      <c r="V73" s="1"/>
      <c r="W73" s="13"/>
      <c r="X73" s="13"/>
      <c r="Y73" s="13"/>
      <c r="Z73" s="13"/>
      <c r="AA73" s="13"/>
      <c r="AB73" s="13"/>
      <c r="AC73" s="13"/>
      <c r="AD73" s="13"/>
      <c r="AE73" s="20"/>
      <c r="AF73" s="20"/>
      <c r="AG73" s="20"/>
    </row>
    <row r="74" spans="1:33" ht="15.75" customHeight="1" x14ac:dyDescent="0.2">
      <c r="A74" s="13"/>
      <c r="B74" s="13"/>
      <c r="C74" s="24"/>
      <c r="D74" s="15"/>
      <c r="E74" s="15"/>
      <c r="F74" s="14"/>
      <c r="G74" s="14"/>
      <c r="H74" s="14"/>
      <c r="I74" s="15"/>
      <c r="J74" s="15"/>
      <c r="K74" s="15"/>
      <c r="L74" s="15"/>
      <c r="M74" s="16"/>
      <c r="N74" s="15"/>
      <c r="O74" s="15"/>
      <c r="P74" s="15"/>
      <c r="Q74" s="15"/>
      <c r="R74" s="15"/>
      <c r="S74" s="18"/>
      <c r="T74" s="13"/>
      <c r="U74" s="19"/>
      <c r="V74" s="1"/>
      <c r="W74" s="13"/>
      <c r="X74" s="13"/>
      <c r="Y74" s="13"/>
      <c r="Z74" s="13"/>
      <c r="AA74" s="13"/>
      <c r="AB74" s="13"/>
      <c r="AC74" s="13"/>
      <c r="AD74" s="13"/>
      <c r="AE74" s="20"/>
      <c r="AF74" s="20"/>
      <c r="AG74" s="20"/>
    </row>
    <row r="75" spans="1:33" ht="15.75" customHeight="1" x14ac:dyDescent="0.2">
      <c r="A75" s="13"/>
      <c r="B75" s="13"/>
      <c r="C75" s="24"/>
      <c r="D75" s="15"/>
      <c r="E75" s="15"/>
      <c r="F75" s="14"/>
      <c r="G75" s="14"/>
      <c r="H75" s="14"/>
      <c r="I75" s="15"/>
      <c r="J75" s="15"/>
      <c r="K75" s="15"/>
      <c r="L75" s="15"/>
      <c r="M75" s="16"/>
      <c r="N75" s="15"/>
      <c r="O75" s="15"/>
      <c r="P75" s="15"/>
      <c r="Q75" s="15"/>
      <c r="R75" s="15"/>
      <c r="S75" s="18"/>
      <c r="T75" s="13"/>
      <c r="U75" s="19"/>
      <c r="V75" s="1"/>
      <c r="W75" s="13"/>
      <c r="X75" s="13"/>
      <c r="Y75" s="13"/>
      <c r="Z75" s="13"/>
      <c r="AA75" s="13"/>
      <c r="AB75" s="13"/>
      <c r="AC75" s="13"/>
      <c r="AD75" s="13"/>
      <c r="AE75" s="20"/>
      <c r="AF75" s="20"/>
      <c r="AG75" s="20"/>
    </row>
    <row r="76" spans="1:33" ht="15.75" customHeight="1" x14ac:dyDescent="0.2">
      <c r="A76" s="13"/>
      <c r="B76" s="13"/>
      <c r="C76" s="24"/>
      <c r="D76" s="15"/>
      <c r="E76" s="15"/>
      <c r="F76" s="14"/>
      <c r="G76" s="14"/>
      <c r="H76" s="14"/>
      <c r="I76" s="15"/>
      <c r="J76" s="15"/>
      <c r="K76" s="15"/>
      <c r="L76" s="15"/>
      <c r="M76" s="16"/>
      <c r="N76" s="15"/>
      <c r="O76" s="15"/>
      <c r="P76" s="15"/>
      <c r="Q76" s="15"/>
      <c r="R76" s="15"/>
      <c r="S76" s="18"/>
      <c r="T76" s="13"/>
      <c r="U76" s="19"/>
      <c r="V76" s="1"/>
      <c r="W76" s="13"/>
      <c r="X76" s="13"/>
      <c r="Y76" s="13"/>
      <c r="Z76" s="13"/>
      <c r="AA76" s="13"/>
      <c r="AB76" s="13"/>
      <c r="AC76" s="13"/>
      <c r="AD76" s="13"/>
      <c r="AE76" s="20"/>
      <c r="AF76" s="20"/>
      <c r="AG76" s="20"/>
    </row>
    <row r="77" spans="1:33" ht="15.75" customHeight="1" x14ac:dyDescent="0.2">
      <c r="A77" s="13"/>
      <c r="B77" s="13"/>
      <c r="C77" s="24"/>
      <c r="D77" s="15"/>
      <c r="E77" s="15"/>
      <c r="F77" s="14"/>
      <c r="G77" s="14"/>
      <c r="H77" s="14"/>
      <c r="I77" s="15"/>
      <c r="J77" s="15"/>
      <c r="K77" s="15"/>
      <c r="L77" s="15"/>
      <c r="M77" s="16"/>
      <c r="N77" s="15"/>
      <c r="O77" s="15"/>
      <c r="P77" s="15"/>
      <c r="Q77" s="15"/>
      <c r="R77" s="15"/>
      <c r="S77" s="18"/>
      <c r="T77" s="13"/>
      <c r="U77" s="19"/>
      <c r="V77" s="1"/>
      <c r="W77" s="13"/>
      <c r="X77" s="13"/>
      <c r="Y77" s="13"/>
      <c r="Z77" s="13"/>
      <c r="AA77" s="13"/>
      <c r="AB77" s="13"/>
      <c r="AC77" s="13"/>
      <c r="AD77" s="13"/>
      <c r="AE77" s="20"/>
      <c r="AF77" s="20"/>
      <c r="AG77" s="20"/>
    </row>
    <row r="78" spans="1:33" ht="15.75" customHeight="1" x14ac:dyDescent="0.2">
      <c r="A78" s="13"/>
      <c r="B78" s="13"/>
      <c r="C78" s="24"/>
      <c r="D78" s="15"/>
      <c r="E78" s="15"/>
      <c r="F78" s="14"/>
      <c r="G78" s="14"/>
      <c r="H78" s="14"/>
      <c r="I78" s="15"/>
      <c r="J78" s="15"/>
      <c r="K78" s="15"/>
      <c r="L78" s="15"/>
      <c r="M78" s="16"/>
      <c r="N78" s="15"/>
      <c r="O78" s="15"/>
      <c r="P78" s="15"/>
      <c r="Q78" s="15"/>
      <c r="R78" s="15"/>
      <c r="S78" s="18"/>
      <c r="T78" s="13"/>
      <c r="U78" s="19"/>
      <c r="V78" s="1"/>
      <c r="W78" s="13"/>
      <c r="X78" s="13"/>
      <c r="Y78" s="13"/>
      <c r="Z78" s="13"/>
      <c r="AA78" s="13"/>
      <c r="AB78" s="13"/>
      <c r="AC78" s="13"/>
      <c r="AD78" s="13"/>
      <c r="AE78" s="20"/>
      <c r="AF78" s="20"/>
      <c r="AG78" s="20"/>
    </row>
    <row r="79" spans="1:33" ht="15.75" customHeight="1" x14ac:dyDescent="0.2">
      <c r="A79" s="13"/>
      <c r="B79" s="13"/>
      <c r="C79" s="24"/>
      <c r="D79" s="15"/>
      <c r="E79" s="15"/>
      <c r="F79" s="14"/>
      <c r="G79" s="14"/>
      <c r="H79" s="14"/>
      <c r="I79" s="15"/>
      <c r="J79" s="15"/>
      <c r="K79" s="15"/>
      <c r="L79" s="15"/>
      <c r="M79" s="16"/>
      <c r="N79" s="15"/>
      <c r="O79" s="15"/>
      <c r="P79" s="15"/>
      <c r="Q79" s="15"/>
      <c r="R79" s="15"/>
      <c r="S79" s="18"/>
      <c r="T79" s="13"/>
      <c r="U79" s="19"/>
      <c r="V79" s="1"/>
      <c r="W79" s="13"/>
      <c r="X79" s="13"/>
      <c r="Y79" s="13"/>
      <c r="Z79" s="13"/>
      <c r="AA79" s="13"/>
      <c r="AB79" s="13"/>
      <c r="AC79" s="13"/>
      <c r="AD79" s="13"/>
      <c r="AE79" s="20"/>
      <c r="AF79" s="20"/>
      <c r="AG79" s="20"/>
    </row>
    <row r="80" spans="1:33" ht="15.75" customHeight="1" x14ac:dyDescent="0.2">
      <c r="A80" s="13"/>
      <c r="B80" s="13"/>
      <c r="C80" s="24"/>
      <c r="D80" s="15"/>
      <c r="E80" s="15"/>
      <c r="F80" s="14"/>
      <c r="G80" s="14"/>
      <c r="H80" s="14"/>
      <c r="I80" s="15"/>
      <c r="J80" s="15"/>
      <c r="K80" s="15"/>
      <c r="L80" s="15"/>
      <c r="M80" s="16"/>
      <c r="N80" s="15"/>
      <c r="O80" s="15"/>
      <c r="P80" s="15"/>
      <c r="Q80" s="15"/>
      <c r="R80" s="15"/>
      <c r="S80" s="18"/>
      <c r="T80" s="13"/>
      <c r="U80" s="19"/>
      <c r="V80" s="1"/>
      <c r="W80" s="13"/>
      <c r="X80" s="13"/>
      <c r="Y80" s="13"/>
      <c r="Z80" s="13"/>
      <c r="AA80" s="13"/>
      <c r="AB80" s="13"/>
      <c r="AC80" s="13"/>
      <c r="AD80" s="13"/>
      <c r="AE80" s="20"/>
      <c r="AF80" s="20"/>
      <c r="AG80" s="20"/>
    </row>
    <row r="81" spans="1:33" ht="15.75" customHeight="1" x14ac:dyDescent="0.2">
      <c r="A81" s="13"/>
      <c r="B81" s="13"/>
      <c r="C81" s="24"/>
      <c r="D81" s="15"/>
      <c r="E81" s="15"/>
      <c r="F81" s="14"/>
      <c r="G81" s="14"/>
      <c r="H81" s="14"/>
      <c r="I81" s="15"/>
      <c r="J81" s="15"/>
      <c r="K81" s="15"/>
      <c r="L81" s="15"/>
      <c r="M81" s="16"/>
      <c r="N81" s="15"/>
      <c r="O81" s="15"/>
      <c r="P81" s="15"/>
      <c r="Q81" s="15"/>
      <c r="R81" s="15"/>
      <c r="S81" s="18"/>
      <c r="T81" s="13"/>
      <c r="U81" s="19"/>
      <c r="V81" s="1"/>
      <c r="W81" s="13"/>
      <c r="X81" s="13"/>
      <c r="Y81" s="13"/>
      <c r="Z81" s="13"/>
      <c r="AA81" s="13"/>
      <c r="AB81" s="13"/>
      <c r="AC81" s="13"/>
      <c r="AD81" s="13"/>
      <c r="AE81" s="20"/>
      <c r="AF81" s="20"/>
      <c r="AG81" s="20"/>
    </row>
    <row r="82" spans="1:33" ht="15.75" customHeight="1" x14ac:dyDescent="0.2">
      <c r="A82" s="13"/>
      <c r="B82" s="13"/>
      <c r="C82" s="24"/>
      <c r="D82" s="15"/>
      <c r="E82" s="15"/>
      <c r="F82" s="14"/>
      <c r="G82" s="14"/>
      <c r="H82" s="14"/>
      <c r="I82" s="15"/>
      <c r="J82" s="15"/>
      <c r="K82" s="15"/>
      <c r="L82" s="15"/>
      <c r="M82" s="16"/>
      <c r="N82" s="15"/>
      <c r="O82" s="15"/>
      <c r="P82" s="15"/>
      <c r="Q82" s="15"/>
      <c r="R82" s="15"/>
      <c r="S82" s="18"/>
      <c r="T82" s="13"/>
      <c r="U82" s="19"/>
      <c r="V82" s="1"/>
      <c r="W82" s="13"/>
      <c r="X82" s="13"/>
      <c r="Y82" s="13"/>
      <c r="Z82" s="13"/>
      <c r="AA82" s="13"/>
      <c r="AB82" s="13"/>
      <c r="AC82" s="13"/>
      <c r="AD82" s="13"/>
      <c r="AE82" s="20"/>
      <c r="AF82" s="20"/>
      <c r="AG82" s="20"/>
    </row>
    <row r="83" spans="1:33" ht="15.75" customHeight="1" x14ac:dyDescent="0.2">
      <c r="A83" s="13"/>
      <c r="B83" s="13"/>
      <c r="C83" s="24"/>
      <c r="D83" s="15"/>
      <c r="E83" s="15"/>
      <c r="F83" s="14"/>
      <c r="G83" s="14"/>
      <c r="H83" s="14"/>
      <c r="I83" s="15"/>
      <c r="J83" s="15"/>
      <c r="K83" s="15"/>
      <c r="L83" s="15"/>
      <c r="M83" s="16"/>
      <c r="N83" s="15"/>
      <c r="O83" s="15"/>
      <c r="P83" s="15"/>
      <c r="Q83" s="15"/>
      <c r="R83" s="15"/>
      <c r="S83" s="18"/>
      <c r="T83" s="13"/>
      <c r="U83" s="19"/>
      <c r="V83" s="1"/>
      <c r="W83" s="13"/>
      <c r="X83" s="13"/>
      <c r="Y83" s="13"/>
      <c r="Z83" s="13"/>
      <c r="AA83" s="13"/>
      <c r="AB83" s="13"/>
      <c r="AC83" s="13"/>
      <c r="AD83" s="13"/>
      <c r="AE83" s="20"/>
      <c r="AF83" s="20"/>
      <c r="AG83" s="20"/>
    </row>
    <row r="84" spans="1:33" ht="15.75" customHeight="1" x14ac:dyDescent="0.2">
      <c r="A84" s="13"/>
      <c r="B84" s="13"/>
      <c r="C84" s="24"/>
      <c r="D84" s="15"/>
      <c r="E84" s="15"/>
      <c r="F84" s="14"/>
      <c r="G84" s="14"/>
      <c r="H84" s="14"/>
      <c r="I84" s="15"/>
      <c r="J84" s="15"/>
      <c r="K84" s="15"/>
      <c r="L84" s="15"/>
      <c r="M84" s="16"/>
      <c r="N84" s="15"/>
      <c r="O84" s="15"/>
      <c r="P84" s="15"/>
      <c r="Q84" s="15"/>
      <c r="R84" s="15"/>
      <c r="S84" s="18"/>
      <c r="T84" s="13"/>
      <c r="U84" s="19"/>
      <c r="V84" s="1"/>
      <c r="W84" s="13"/>
      <c r="X84" s="13"/>
      <c r="Y84" s="13"/>
      <c r="Z84" s="13"/>
      <c r="AA84" s="13"/>
      <c r="AB84" s="13"/>
      <c r="AC84" s="13"/>
      <c r="AD84" s="13"/>
      <c r="AE84" s="20"/>
      <c r="AF84" s="20"/>
      <c r="AG84" s="20"/>
    </row>
    <row r="85" spans="1:33" ht="15.75" customHeight="1" x14ac:dyDescent="0.2">
      <c r="A85" s="13"/>
      <c r="B85" s="13"/>
      <c r="C85" s="24"/>
      <c r="D85" s="15"/>
      <c r="E85" s="15"/>
      <c r="F85" s="14"/>
      <c r="G85" s="14"/>
      <c r="H85" s="14"/>
      <c r="I85" s="15"/>
      <c r="J85" s="15"/>
      <c r="K85" s="15"/>
      <c r="L85" s="15"/>
      <c r="M85" s="16"/>
      <c r="N85" s="15"/>
      <c r="O85" s="15"/>
      <c r="P85" s="15"/>
      <c r="Q85" s="15"/>
      <c r="R85" s="15"/>
      <c r="S85" s="18"/>
      <c r="T85" s="13"/>
      <c r="U85" s="19"/>
      <c r="V85" s="1"/>
      <c r="W85" s="13"/>
      <c r="X85" s="13"/>
      <c r="Y85" s="13"/>
      <c r="Z85" s="13"/>
      <c r="AA85" s="13"/>
      <c r="AB85" s="13"/>
      <c r="AC85" s="13"/>
      <c r="AD85" s="13"/>
      <c r="AE85" s="20"/>
      <c r="AF85" s="20"/>
      <c r="AG85" s="20"/>
    </row>
    <row r="86" spans="1:33" ht="15.75" customHeight="1" x14ac:dyDescent="0.2">
      <c r="A86" s="13"/>
      <c r="B86" s="13"/>
      <c r="C86" s="24"/>
      <c r="D86" s="15"/>
      <c r="E86" s="15"/>
      <c r="F86" s="14"/>
      <c r="G86" s="14"/>
      <c r="H86" s="14"/>
      <c r="I86" s="15"/>
      <c r="J86" s="15"/>
      <c r="K86" s="15"/>
      <c r="L86" s="15"/>
      <c r="M86" s="16"/>
      <c r="N86" s="15"/>
      <c r="O86" s="15"/>
      <c r="P86" s="15"/>
      <c r="Q86" s="15"/>
      <c r="R86" s="15"/>
      <c r="S86" s="18"/>
      <c r="T86" s="13"/>
      <c r="U86" s="19"/>
      <c r="V86" s="1"/>
      <c r="W86" s="13"/>
      <c r="X86" s="13"/>
      <c r="Y86" s="13"/>
      <c r="Z86" s="13"/>
      <c r="AA86" s="13"/>
      <c r="AB86" s="13"/>
      <c r="AC86" s="13"/>
      <c r="AD86" s="13"/>
      <c r="AE86" s="20"/>
      <c r="AF86" s="20"/>
      <c r="AG86" s="20"/>
    </row>
    <row r="87" spans="1:33" ht="15.75" customHeight="1" x14ac:dyDescent="0.2">
      <c r="A87" s="13"/>
      <c r="B87" s="13"/>
      <c r="C87" s="24"/>
      <c r="D87" s="15"/>
      <c r="E87" s="15"/>
      <c r="F87" s="14"/>
      <c r="G87" s="14"/>
      <c r="H87" s="14"/>
      <c r="I87" s="15"/>
      <c r="J87" s="15"/>
      <c r="K87" s="15"/>
      <c r="L87" s="15"/>
      <c r="M87" s="16"/>
      <c r="N87" s="15"/>
      <c r="O87" s="15"/>
      <c r="P87" s="15"/>
      <c r="Q87" s="15"/>
      <c r="R87" s="15"/>
      <c r="S87" s="18"/>
      <c r="T87" s="13"/>
      <c r="U87" s="19"/>
      <c r="V87" s="1"/>
      <c r="W87" s="13"/>
      <c r="X87" s="13"/>
      <c r="Y87" s="13"/>
      <c r="Z87" s="13"/>
      <c r="AA87" s="13"/>
      <c r="AB87" s="13"/>
      <c r="AC87" s="13"/>
      <c r="AD87" s="13"/>
      <c r="AE87" s="20"/>
      <c r="AF87" s="20"/>
      <c r="AG87" s="20"/>
    </row>
    <row r="88" spans="1:33" ht="15.75" customHeight="1" x14ac:dyDescent="0.2">
      <c r="A88" s="13"/>
      <c r="B88" s="13"/>
      <c r="C88" s="24"/>
      <c r="D88" s="15"/>
      <c r="E88" s="15"/>
      <c r="F88" s="14"/>
      <c r="G88" s="14"/>
      <c r="H88" s="14"/>
      <c r="I88" s="15"/>
      <c r="J88" s="15"/>
      <c r="K88" s="15"/>
      <c r="L88" s="15"/>
      <c r="M88" s="16"/>
      <c r="N88" s="15"/>
      <c r="O88" s="15"/>
      <c r="P88" s="15"/>
      <c r="Q88" s="15"/>
      <c r="R88" s="15"/>
      <c r="S88" s="18"/>
      <c r="T88" s="13"/>
      <c r="U88" s="19"/>
      <c r="V88" s="1"/>
      <c r="W88" s="13"/>
      <c r="X88" s="13"/>
      <c r="Y88" s="13"/>
      <c r="Z88" s="13"/>
      <c r="AA88" s="13"/>
      <c r="AB88" s="13"/>
      <c r="AC88" s="13"/>
      <c r="AD88" s="13"/>
      <c r="AE88" s="20"/>
      <c r="AF88" s="20"/>
      <c r="AG88" s="20"/>
    </row>
    <row r="89" spans="1:33" ht="15.75" customHeight="1" x14ac:dyDescent="0.2">
      <c r="A89" s="13"/>
      <c r="B89" s="13"/>
      <c r="C89" s="24"/>
      <c r="D89" s="15"/>
      <c r="E89" s="15"/>
      <c r="F89" s="14"/>
      <c r="G89" s="14"/>
      <c r="H89" s="14"/>
      <c r="I89" s="15"/>
      <c r="J89" s="15"/>
      <c r="K89" s="15"/>
      <c r="L89" s="15"/>
      <c r="M89" s="16"/>
      <c r="N89" s="15"/>
      <c r="O89" s="15"/>
      <c r="P89" s="15"/>
      <c r="Q89" s="15"/>
      <c r="R89" s="15"/>
      <c r="S89" s="18"/>
      <c r="T89" s="13"/>
      <c r="U89" s="19"/>
      <c r="V89" s="1"/>
      <c r="W89" s="13"/>
      <c r="X89" s="13"/>
      <c r="Y89" s="13"/>
      <c r="Z89" s="13"/>
      <c r="AA89" s="13"/>
      <c r="AB89" s="13"/>
      <c r="AC89" s="13"/>
      <c r="AD89" s="13"/>
      <c r="AE89" s="20"/>
      <c r="AF89" s="20"/>
      <c r="AG89" s="20"/>
    </row>
    <row r="90" spans="1:33" ht="15.75" customHeight="1" x14ac:dyDescent="0.2">
      <c r="A90" s="13"/>
      <c r="B90" s="13"/>
      <c r="C90" s="24"/>
      <c r="D90" s="15"/>
      <c r="E90" s="15"/>
      <c r="F90" s="14"/>
      <c r="G90" s="14"/>
      <c r="H90" s="14"/>
      <c r="I90" s="15"/>
      <c r="J90" s="15"/>
      <c r="K90" s="15"/>
      <c r="L90" s="15"/>
      <c r="M90" s="16"/>
      <c r="N90" s="15"/>
      <c r="O90" s="15"/>
      <c r="P90" s="15"/>
      <c r="Q90" s="15"/>
      <c r="R90" s="15"/>
      <c r="S90" s="18"/>
      <c r="T90" s="13"/>
      <c r="U90" s="19"/>
      <c r="V90" s="1"/>
      <c r="W90" s="13"/>
      <c r="X90" s="13"/>
      <c r="Y90" s="13"/>
      <c r="Z90" s="13"/>
      <c r="AA90" s="13"/>
      <c r="AB90" s="13"/>
      <c r="AC90" s="13"/>
      <c r="AD90" s="13"/>
      <c r="AE90" s="20"/>
      <c r="AF90" s="20"/>
      <c r="AG90" s="20"/>
    </row>
    <row r="91" spans="1:33" ht="15.75" customHeight="1" x14ac:dyDescent="0.2">
      <c r="A91" s="13"/>
      <c r="B91" s="13"/>
      <c r="C91" s="24"/>
      <c r="D91" s="15"/>
      <c r="E91" s="15"/>
      <c r="F91" s="14"/>
      <c r="G91" s="14"/>
      <c r="H91" s="14"/>
      <c r="I91" s="15"/>
      <c r="J91" s="15"/>
      <c r="K91" s="15"/>
      <c r="L91" s="15"/>
      <c r="M91" s="16"/>
      <c r="N91" s="15"/>
      <c r="O91" s="15"/>
      <c r="P91" s="15"/>
      <c r="Q91" s="15"/>
      <c r="R91" s="15"/>
      <c r="S91" s="18"/>
      <c r="T91" s="13"/>
      <c r="U91" s="19"/>
      <c r="V91" s="1"/>
      <c r="W91" s="13"/>
      <c r="X91" s="13"/>
      <c r="Y91" s="13"/>
      <c r="Z91" s="13"/>
      <c r="AA91" s="13"/>
      <c r="AB91" s="13"/>
      <c r="AC91" s="13"/>
      <c r="AD91" s="13"/>
      <c r="AE91" s="20"/>
      <c r="AF91" s="20"/>
      <c r="AG91" s="20"/>
    </row>
    <row r="92" spans="1:33" ht="15.75" customHeight="1" x14ac:dyDescent="0.2">
      <c r="A92" s="13"/>
      <c r="B92" s="13"/>
      <c r="C92" s="24"/>
      <c r="D92" s="15"/>
      <c r="E92" s="15"/>
      <c r="F92" s="14"/>
      <c r="G92" s="14"/>
      <c r="H92" s="14"/>
      <c r="I92" s="15"/>
      <c r="J92" s="15"/>
      <c r="K92" s="15"/>
      <c r="L92" s="15"/>
      <c r="M92" s="16"/>
      <c r="N92" s="15"/>
      <c r="O92" s="15"/>
      <c r="P92" s="15"/>
      <c r="Q92" s="15"/>
      <c r="R92" s="15"/>
      <c r="S92" s="18"/>
      <c r="T92" s="13"/>
      <c r="U92" s="19"/>
      <c r="V92" s="1"/>
      <c r="W92" s="13"/>
      <c r="X92" s="13"/>
      <c r="Y92" s="13"/>
      <c r="Z92" s="13"/>
      <c r="AA92" s="13"/>
      <c r="AB92" s="13"/>
      <c r="AC92" s="13"/>
      <c r="AD92" s="13"/>
      <c r="AE92" s="20"/>
      <c r="AF92" s="20"/>
      <c r="AG92" s="20"/>
    </row>
    <row r="93" spans="1:33" ht="15.75" customHeight="1" x14ac:dyDescent="0.2">
      <c r="A93" s="13"/>
      <c r="B93" s="13"/>
      <c r="C93" s="24"/>
      <c r="D93" s="15"/>
      <c r="E93" s="15"/>
      <c r="F93" s="14"/>
      <c r="G93" s="14"/>
      <c r="H93" s="14"/>
      <c r="I93" s="15"/>
      <c r="J93" s="15"/>
      <c r="K93" s="15"/>
      <c r="L93" s="15"/>
      <c r="M93" s="16"/>
      <c r="N93" s="15"/>
      <c r="O93" s="15"/>
      <c r="P93" s="15"/>
      <c r="Q93" s="15"/>
      <c r="R93" s="15"/>
      <c r="S93" s="18"/>
      <c r="T93" s="13"/>
      <c r="U93" s="19"/>
      <c r="V93" s="1"/>
      <c r="W93" s="13"/>
      <c r="X93" s="13"/>
      <c r="Y93" s="13"/>
      <c r="Z93" s="13"/>
      <c r="AA93" s="13"/>
      <c r="AB93" s="13"/>
      <c r="AC93" s="13"/>
      <c r="AD93" s="13"/>
      <c r="AE93" s="20"/>
      <c r="AF93" s="20"/>
      <c r="AG93" s="20"/>
    </row>
    <row r="94" spans="1:33" ht="15.75" customHeight="1" x14ac:dyDescent="0.2">
      <c r="A94" s="13"/>
      <c r="B94" s="13"/>
      <c r="C94" s="24"/>
      <c r="D94" s="15"/>
      <c r="E94" s="15"/>
      <c r="F94" s="14"/>
      <c r="G94" s="14"/>
      <c r="H94" s="14"/>
      <c r="I94" s="15"/>
      <c r="J94" s="15"/>
      <c r="K94" s="15"/>
      <c r="L94" s="15"/>
      <c r="M94" s="16"/>
      <c r="N94" s="15"/>
      <c r="O94" s="15"/>
      <c r="P94" s="15"/>
      <c r="Q94" s="15"/>
      <c r="R94" s="15"/>
      <c r="S94" s="18"/>
      <c r="T94" s="13"/>
      <c r="U94" s="19"/>
      <c r="V94" s="1"/>
      <c r="W94" s="13"/>
      <c r="X94" s="13"/>
      <c r="Y94" s="13"/>
      <c r="Z94" s="13"/>
      <c r="AA94" s="13"/>
      <c r="AB94" s="13"/>
      <c r="AC94" s="13"/>
      <c r="AD94" s="13"/>
      <c r="AE94" s="20"/>
      <c r="AF94" s="20"/>
      <c r="AG94" s="20"/>
    </row>
    <row r="95" spans="1:33" ht="15.75" customHeight="1" x14ac:dyDescent="0.2">
      <c r="A95" s="13"/>
      <c r="B95" s="13"/>
      <c r="C95" s="15"/>
      <c r="D95" s="15"/>
      <c r="E95" s="15"/>
      <c r="F95" s="14"/>
      <c r="G95" s="14"/>
      <c r="H95" s="15"/>
      <c r="I95" s="15"/>
      <c r="J95" s="15"/>
      <c r="K95" s="15"/>
      <c r="L95" s="15"/>
      <c r="M95" s="15"/>
      <c r="N95" s="15"/>
      <c r="O95" s="15"/>
      <c r="P95" s="15"/>
      <c r="Q95" s="22"/>
      <c r="R95" s="22"/>
      <c r="S95" s="18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20"/>
    </row>
    <row r="96" spans="1:33" ht="15.75" customHeight="1" x14ac:dyDescent="0.2">
      <c r="A96" s="13"/>
      <c r="B96" s="13"/>
      <c r="C96" s="15"/>
      <c r="D96" s="15"/>
      <c r="E96" s="15"/>
      <c r="F96" s="14"/>
      <c r="G96" s="14"/>
      <c r="H96" s="15"/>
      <c r="I96" s="15"/>
      <c r="J96" s="15"/>
      <c r="K96" s="15"/>
      <c r="L96" s="15"/>
      <c r="M96" s="15"/>
      <c r="N96" s="15"/>
      <c r="O96" s="15"/>
      <c r="P96" s="15"/>
      <c r="Q96" s="22"/>
      <c r="R96" s="22"/>
      <c r="S96" s="18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20"/>
    </row>
    <row r="97" spans="1:33" ht="15.75" customHeight="1" x14ac:dyDescent="0.2">
      <c r="A97" s="13"/>
      <c r="B97" s="13"/>
      <c r="C97" s="15"/>
      <c r="D97" s="15"/>
      <c r="E97" s="15"/>
      <c r="F97" s="14"/>
      <c r="G97" s="14"/>
      <c r="H97" s="15"/>
      <c r="I97" s="15"/>
      <c r="J97" s="15"/>
      <c r="K97" s="15"/>
      <c r="L97" s="15"/>
      <c r="M97" s="15"/>
      <c r="N97" s="15"/>
      <c r="O97" s="15"/>
      <c r="P97" s="15"/>
      <c r="Q97" s="22"/>
      <c r="R97" s="22"/>
      <c r="S97" s="18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20"/>
    </row>
    <row r="98" spans="1:33" ht="15.75" customHeight="1" x14ac:dyDescent="0.2">
      <c r="A98" s="13"/>
      <c r="B98" s="13"/>
      <c r="C98" s="15"/>
      <c r="D98" s="15"/>
      <c r="E98" s="15"/>
      <c r="F98" s="14"/>
      <c r="G98" s="14"/>
      <c r="H98" s="15"/>
      <c r="I98" s="15"/>
      <c r="J98" s="15"/>
      <c r="K98" s="15"/>
      <c r="L98" s="15"/>
      <c r="M98" s="15"/>
      <c r="N98" s="15"/>
      <c r="O98" s="15"/>
      <c r="P98" s="15"/>
      <c r="Q98" s="22"/>
      <c r="R98" s="22"/>
      <c r="S98" s="18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20"/>
    </row>
    <row r="99" spans="1:33" ht="15.75" customHeight="1" x14ac:dyDescent="0.2">
      <c r="A99" s="13"/>
      <c r="B99" s="13"/>
      <c r="C99" s="15"/>
      <c r="D99" s="15"/>
      <c r="E99" s="15"/>
      <c r="F99" s="14"/>
      <c r="G99" s="14"/>
      <c r="H99" s="15"/>
      <c r="I99" s="15"/>
      <c r="J99" s="15"/>
      <c r="K99" s="15"/>
      <c r="L99" s="15"/>
      <c r="M99" s="15"/>
      <c r="N99" s="15"/>
      <c r="O99" s="15"/>
      <c r="P99" s="15"/>
      <c r="Q99" s="22"/>
      <c r="R99" s="22"/>
      <c r="S99" s="18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20"/>
    </row>
    <row r="100" spans="1:33" ht="15.75" customHeight="1" x14ac:dyDescent="0.2">
      <c r="A100" s="13"/>
      <c r="B100" s="13"/>
      <c r="C100" s="15"/>
      <c r="D100" s="15"/>
      <c r="E100" s="15"/>
      <c r="F100" s="14"/>
      <c r="G100" s="14"/>
      <c r="H100" s="15"/>
      <c r="I100" s="15"/>
      <c r="J100" s="15"/>
      <c r="K100" s="15"/>
      <c r="L100" s="15"/>
      <c r="M100" s="15"/>
      <c r="N100" s="15"/>
      <c r="O100" s="15"/>
      <c r="P100" s="15"/>
      <c r="Q100" s="22"/>
      <c r="R100" s="22"/>
      <c r="S100" s="18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20"/>
    </row>
    <row r="101" spans="1:33" ht="15.75" customHeight="1" x14ac:dyDescent="0.2">
      <c r="A101" s="13"/>
      <c r="B101" s="13"/>
      <c r="C101" s="15"/>
      <c r="D101" s="15"/>
      <c r="E101" s="15"/>
      <c r="F101" s="14"/>
      <c r="G101" s="14"/>
      <c r="H101" s="15"/>
      <c r="I101" s="15"/>
      <c r="J101" s="15"/>
      <c r="K101" s="15"/>
      <c r="L101" s="15"/>
      <c r="M101" s="15"/>
      <c r="N101" s="15"/>
      <c r="O101" s="15"/>
      <c r="P101" s="15"/>
      <c r="Q101" s="22"/>
      <c r="R101" s="22"/>
      <c r="S101" s="18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20"/>
    </row>
    <row r="102" spans="1:33" ht="15.75" customHeight="1" x14ac:dyDescent="0.2">
      <c r="A102" s="13"/>
      <c r="B102" s="13"/>
      <c r="C102" s="15"/>
      <c r="D102" s="15"/>
      <c r="E102" s="15"/>
      <c r="F102" s="14"/>
      <c r="G102" s="14"/>
      <c r="H102" s="15"/>
      <c r="I102" s="15"/>
      <c r="J102" s="15"/>
      <c r="K102" s="15"/>
      <c r="L102" s="15"/>
      <c r="M102" s="15"/>
      <c r="N102" s="15"/>
      <c r="O102" s="15"/>
      <c r="P102" s="15"/>
      <c r="Q102" s="22"/>
      <c r="R102" s="22"/>
      <c r="S102" s="18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20"/>
    </row>
    <row r="103" spans="1:33" ht="15.75" customHeight="1" x14ac:dyDescent="0.2">
      <c r="A103" s="13"/>
      <c r="B103" s="13"/>
      <c r="C103" s="15"/>
      <c r="D103" s="15"/>
      <c r="E103" s="15"/>
      <c r="F103" s="14"/>
      <c r="G103" s="14"/>
      <c r="H103" s="15"/>
      <c r="I103" s="15"/>
      <c r="J103" s="15"/>
      <c r="K103" s="15"/>
      <c r="L103" s="15"/>
      <c r="M103" s="15"/>
      <c r="N103" s="15"/>
      <c r="O103" s="15"/>
      <c r="P103" s="15"/>
      <c r="Q103" s="22"/>
      <c r="R103" s="22"/>
      <c r="S103" s="18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20"/>
    </row>
    <row r="104" spans="1:33" ht="15.75" customHeight="1" x14ac:dyDescent="0.2">
      <c r="A104" s="13"/>
      <c r="B104" s="13"/>
      <c r="C104" s="15"/>
      <c r="D104" s="15"/>
      <c r="E104" s="15"/>
      <c r="F104" s="14"/>
      <c r="G104" s="14"/>
      <c r="H104" s="15"/>
      <c r="I104" s="15"/>
      <c r="J104" s="15"/>
      <c r="K104" s="15"/>
      <c r="L104" s="15"/>
      <c r="M104" s="15"/>
      <c r="N104" s="15"/>
      <c r="O104" s="15"/>
      <c r="P104" s="15"/>
      <c r="Q104" s="22"/>
      <c r="R104" s="22"/>
      <c r="S104" s="18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20"/>
    </row>
    <row r="105" spans="1:33" ht="15.75" customHeight="1" x14ac:dyDescent="0.2">
      <c r="A105" s="13"/>
      <c r="B105" s="13"/>
      <c r="C105" s="15"/>
      <c r="D105" s="15"/>
      <c r="E105" s="15"/>
      <c r="F105" s="14"/>
      <c r="G105" s="14"/>
      <c r="H105" s="15"/>
      <c r="I105" s="15"/>
      <c r="J105" s="15"/>
      <c r="K105" s="15"/>
      <c r="L105" s="15"/>
      <c r="M105" s="15"/>
      <c r="N105" s="15"/>
      <c r="O105" s="15"/>
      <c r="P105" s="15"/>
      <c r="Q105" s="22"/>
      <c r="R105" s="22"/>
      <c r="S105" s="18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20"/>
    </row>
    <row r="106" spans="1:33" ht="15.75" customHeight="1" x14ac:dyDescent="0.2">
      <c r="A106" s="13"/>
      <c r="B106" s="13"/>
      <c r="C106" s="15"/>
      <c r="D106" s="15"/>
      <c r="E106" s="15"/>
      <c r="F106" s="14"/>
      <c r="G106" s="14"/>
      <c r="H106" s="15"/>
      <c r="I106" s="15"/>
      <c r="J106" s="15"/>
      <c r="K106" s="15"/>
      <c r="L106" s="15"/>
      <c r="M106" s="15"/>
      <c r="N106" s="15"/>
      <c r="O106" s="15"/>
      <c r="P106" s="15"/>
      <c r="Q106" s="22"/>
      <c r="R106" s="22"/>
      <c r="S106" s="18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20"/>
    </row>
    <row r="107" spans="1:33" ht="15.75" customHeight="1" x14ac:dyDescent="0.2">
      <c r="A107" s="13"/>
      <c r="B107" s="13"/>
      <c r="C107" s="15"/>
      <c r="D107" s="15"/>
      <c r="E107" s="15"/>
      <c r="F107" s="14"/>
      <c r="G107" s="14"/>
      <c r="H107" s="15"/>
      <c r="I107" s="15"/>
      <c r="J107" s="15"/>
      <c r="K107" s="15"/>
      <c r="L107" s="15"/>
      <c r="M107" s="15"/>
      <c r="N107" s="15"/>
      <c r="O107" s="15"/>
      <c r="P107" s="15"/>
      <c r="Q107" s="22"/>
      <c r="R107" s="22"/>
      <c r="S107" s="18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20"/>
    </row>
    <row r="108" spans="1:33" ht="15.75" customHeight="1" x14ac:dyDescent="0.2">
      <c r="A108" s="13"/>
      <c r="B108" s="13"/>
      <c r="C108" s="15"/>
      <c r="D108" s="15"/>
      <c r="E108" s="15"/>
      <c r="F108" s="14"/>
      <c r="G108" s="14"/>
      <c r="H108" s="15"/>
      <c r="I108" s="15"/>
      <c r="J108" s="15"/>
      <c r="K108" s="15"/>
      <c r="L108" s="15"/>
      <c r="M108" s="15"/>
      <c r="N108" s="15"/>
      <c r="O108" s="15"/>
      <c r="P108" s="15"/>
      <c r="Q108" s="22"/>
      <c r="R108" s="22"/>
      <c r="S108" s="18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20"/>
    </row>
    <row r="109" spans="1:33" ht="15.75" customHeight="1" x14ac:dyDescent="0.2">
      <c r="A109" s="13"/>
      <c r="B109" s="13"/>
      <c r="C109" s="15"/>
      <c r="D109" s="15"/>
      <c r="E109" s="15"/>
      <c r="F109" s="14"/>
      <c r="G109" s="14"/>
      <c r="H109" s="15"/>
      <c r="I109" s="15"/>
      <c r="J109" s="15"/>
      <c r="K109" s="15"/>
      <c r="L109" s="15"/>
      <c r="M109" s="15"/>
      <c r="N109" s="15"/>
      <c r="O109" s="15"/>
      <c r="P109" s="15"/>
      <c r="Q109" s="22"/>
      <c r="R109" s="22"/>
      <c r="S109" s="18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20"/>
    </row>
    <row r="110" spans="1:33" ht="15.75" customHeight="1" x14ac:dyDescent="0.2">
      <c r="A110" s="13"/>
      <c r="B110" s="13"/>
      <c r="C110" s="15"/>
      <c r="D110" s="15"/>
      <c r="E110" s="15"/>
      <c r="F110" s="14"/>
      <c r="G110" s="14"/>
      <c r="H110" s="15"/>
      <c r="I110" s="15"/>
      <c r="J110" s="15"/>
      <c r="K110" s="15"/>
      <c r="L110" s="15"/>
      <c r="M110" s="15"/>
      <c r="N110" s="15"/>
      <c r="O110" s="15"/>
      <c r="P110" s="15"/>
      <c r="Q110" s="22"/>
      <c r="R110" s="22"/>
      <c r="S110" s="18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20"/>
    </row>
    <row r="111" spans="1:33" ht="15.75" customHeight="1" x14ac:dyDescent="0.2">
      <c r="A111" s="13"/>
      <c r="B111" s="13"/>
      <c r="C111" s="15"/>
      <c r="D111" s="15"/>
      <c r="E111" s="15"/>
      <c r="F111" s="14"/>
      <c r="G111" s="14"/>
      <c r="H111" s="15"/>
      <c r="I111" s="15"/>
      <c r="J111" s="15"/>
      <c r="K111" s="15"/>
      <c r="L111" s="15"/>
      <c r="M111" s="15"/>
      <c r="N111" s="15"/>
      <c r="O111" s="15"/>
      <c r="P111" s="15"/>
      <c r="Q111" s="22"/>
      <c r="R111" s="22"/>
      <c r="S111" s="18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20"/>
    </row>
    <row r="112" spans="1:33" ht="15.75" customHeight="1" x14ac:dyDescent="0.2">
      <c r="A112" s="13"/>
      <c r="B112" s="13"/>
      <c r="C112" s="15"/>
      <c r="D112" s="15"/>
      <c r="E112" s="15"/>
      <c r="F112" s="14"/>
      <c r="G112" s="14"/>
      <c r="H112" s="15"/>
      <c r="I112" s="15"/>
      <c r="J112" s="15"/>
      <c r="K112" s="15"/>
      <c r="L112" s="15"/>
      <c r="M112" s="15"/>
      <c r="N112" s="15"/>
      <c r="O112" s="15"/>
      <c r="P112" s="15"/>
      <c r="Q112" s="22"/>
      <c r="R112" s="22"/>
      <c r="S112" s="18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20"/>
    </row>
    <row r="113" spans="1:33" ht="15.75" customHeight="1" x14ac:dyDescent="0.2">
      <c r="A113" s="13"/>
      <c r="B113" s="13"/>
      <c r="C113" s="15"/>
      <c r="D113" s="15"/>
      <c r="E113" s="15"/>
      <c r="F113" s="14"/>
      <c r="G113" s="14"/>
      <c r="H113" s="15"/>
      <c r="I113" s="15"/>
      <c r="J113" s="15"/>
      <c r="K113" s="15"/>
      <c r="L113" s="15"/>
      <c r="M113" s="15"/>
      <c r="N113" s="15"/>
      <c r="O113" s="15"/>
      <c r="P113" s="15"/>
      <c r="Q113" s="22"/>
      <c r="R113" s="22"/>
      <c r="S113" s="18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20"/>
    </row>
    <row r="114" spans="1:33" ht="15.75" customHeight="1" x14ac:dyDescent="0.2">
      <c r="A114" s="13"/>
      <c r="B114" s="13"/>
      <c r="C114" s="22"/>
      <c r="D114" s="15"/>
      <c r="E114" s="15"/>
      <c r="F114" s="14"/>
      <c r="G114" s="14"/>
      <c r="H114" s="15"/>
      <c r="I114" s="15"/>
      <c r="J114" s="22"/>
      <c r="K114" s="22"/>
      <c r="L114" s="15"/>
      <c r="M114" s="15"/>
      <c r="N114" s="15"/>
      <c r="O114" s="15"/>
      <c r="P114" s="22"/>
      <c r="Q114" s="22"/>
      <c r="R114" s="22"/>
      <c r="S114" s="18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20"/>
    </row>
    <row r="115" spans="1:33" ht="15.75" customHeight="1" x14ac:dyDescent="0.2">
      <c r="A115" s="13"/>
      <c r="B115" s="13"/>
      <c r="C115" s="22"/>
      <c r="D115" s="15"/>
      <c r="E115" s="15"/>
      <c r="F115" s="14"/>
      <c r="G115" s="14"/>
      <c r="H115" s="15"/>
      <c r="I115" s="15"/>
      <c r="J115" s="22"/>
      <c r="K115" s="22"/>
      <c r="L115" s="15"/>
      <c r="M115" s="15"/>
      <c r="N115" s="15"/>
      <c r="O115" s="15"/>
      <c r="P115" s="22"/>
      <c r="Q115" s="22"/>
      <c r="R115" s="22"/>
      <c r="S115" s="18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20"/>
    </row>
    <row r="116" spans="1:33" ht="15.75" customHeight="1" x14ac:dyDescent="0.2">
      <c r="A116" s="13"/>
      <c r="B116" s="13"/>
      <c r="C116" s="22"/>
      <c r="D116" s="15"/>
      <c r="E116" s="15"/>
      <c r="F116" s="14"/>
      <c r="G116" s="14"/>
      <c r="H116" s="15"/>
      <c r="I116" s="15"/>
      <c r="J116" s="22"/>
      <c r="K116" s="22"/>
      <c r="L116" s="15"/>
      <c r="M116" s="15"/>
      <c r="N116" s="15"/>
      <c r="O116" s="15"/>
      <c r="P116" s="22"/>
      <c r="Q116" s="22"/>
      <c r="R116" s="22"/>
      <c r="S116" s="18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20"/>
    </row>
    <row r="117" spans="1:33" ht="15.75" customHeight="1" x14ac:dyDescent="0.2">
      <c r="A117" s="13"/>
      <c r="B117" s="13"/>
      <c r="C117" s="22"/>
      <c r="D117" s="15"/>
      <c r="E117" s="15"/>
      <c r="F117" s="14"/>
      <c r="G117" s="14"/>
      <c r="H117" s="15"/>
      <c r="I117" s="15"/>
      <c r="J117" s="22"/>
      <c r="K117" s="22"/>
      <c r="L117" s="15"/>
      <c r="M117" s="15"/>
      <c r="N117" s="15"/>
      <c r="O117" s="15"/>
      <c r="P117" s="22"/>
      <c r="Q117" s="22"/>
      <c r="R117" s="22"/>
      <c r="S117" s="18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20"/>
    </row>
    <row r="118" spans="1:33" ht="15.75" customHeight="1" x14ac:dyDescent="0.2">
      <c r="A118" s="13"/>
      <c r="B118" s="13"/>
      <c r="C118" s="22"/>
      <c r="D118" s="15"/>
      <c r="E118" s="15"/>
      <c r="F118" s="14"/>
      <c r="G118" s="14"/>
      <c r="H118" s="15"/>
      <c r="I118" s="15"/>
      <c r="J118" s="22"/>
      <c r="K118" s="22"/>
      <c r="L118" s="15"/>
      <c r="M118" s="15"/>
      <c r="N118" s="15"/>
      <c r="O118" s="15"/>
      <c r="P118" s="22"/>
      <c r="Q118" s="22"/>
      <c r="R118" s="22"/>
      <c r="S118" s="18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20"/>
    </row>
    <row r="119" spans="1:33" ht="15.75" customHeight="1" x14ac:dyDescent="0.2">
      <c r="A119" s="13"/>
      <c r="B119" s="13"/>
      <c r="C119" s="22"/>
      <c r="D119" s="15"/>
      <c r="E119" s="15"/>
      <c r="F119" s="14"/>
      <c r="G119" s="14"/>
      <c r="H119" s="15"/>
      <c r="I119" s="15"/>
      <c r="J119" s="22"/>
      <c r="K119" s="22"/>
      <c r="L119" s="15"/>
      <c r="M119" s="15"/>
      <c r="N119" s="15"/>
      <c r="O119" s="15"/>
      <c r="P119" s="22"/>
      <c r="Q119" s="22"/>
      <c r="R119" s="22"/>
      <c r="S119" s="18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20"/>
    </row>
    <row r="120" spans="1:33" ht="15.75" customHeight="1" x14ac:dyDescent="0.2">
      <c r="A120" s="13"/>
      <c r="B120" s="13"/>
      <c r="C120" s="22"/>
      <c r="D120" s="15"/>
      <c r="E120" s="15"/>
      <c r="F120" s="14"/>
      <c r="G120" s="14"/>
      <c r="H120" s="15"/>
      <c r="I120" s="15"/>
      <c r="J120" s="22"/>
      <c r="K120" s="22"/>
      <c r="L120" s="15"/>
      <c r="M120" s="15"/>
      <c r="N120" s="15"/>
      <c r="O120" s="15"/>
      <c r="P120" s="22"/>
      <c r="Q120" s="22"/>
      <c r="R120" s="22"/>
      <c r="S120" s="18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20"/>
    </row>
    <row r="121" spans="1:33" ht="15.75" customHeight="1" x14ac:dyDescent="0.2">
      <c r="A121" s="13"/>
      <c r="B121" s="13"/>
      <c r="C121" s="22"/>
      <c r="D121" s="15"/>
      <c r="E121" s="15"/>
      <c r="F121" s="14"/>
      <c r="G121" s="14"/>
      <c r="H121" s="15"/>
      <c r="I121" s="15"/>
      <c r="J121" s="22"/>
      <c r="K121" s="22"/>
      <c r="L121" s="15"/>
      <c r="M121" s="15"/>
      <c r="N121" s="15"/>
      <c r="O121" s="15"/>
      <c r="P121" s="22"/>
      <c r="Q121" s="22"/>
      <c r="R121" s="22"/>
      <c r="S121" s="18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20"/>
    </row>
    <row r="122" spans="1:33" ht="15.75" customHeight="1" x14ac:dyDescent="0.2">
      <c r="A122" s="13"/>
      <c r="B122" s="13"/>
      <c r="C122" s="22"/>
      <c r="D122" s="15"/>
      <c r="E122" s="15"/>
      <c r="F122" s="14"/>
      <c r="G122" s="14"/>
      <c r="H122" s="15"/>
      <c r="I122" s="15"/>
      <c r="J122" s="22"/>
      <c r="K122" s="22"/>
      <c r="L122" s="15"/>
      <c r="M122" s="15"/>
      <c r="N122" s="15"/>
      <c r="O122" s="15"/>
      <c r="P122" s="22"/>
      <c r="Q122" s="22"/>
      <c r="R122" s="22"/>
      <c r="S122" s="18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20"/>
    </row>
    <row r="123" spans="1:33" ht="15.75" customHeight="1" x14ac:dyDescent="0.2">
      <c r="A123" s="13"/>
      <c r="B123" s="13"/>
      <c r="C123" s="22"/>
      <c r="D123" s="15"/>
      <c r="E123" s="15"/>
      <c r="F123" s="14"/>
      <c r="G123" s="14"/>
      <c r="H123" s="15"/>
      <c r="I123" s="15"/>
      <c r="J123" s="22"/>
      <c r="K123" s="22"/>
      <c r="L123" s="15"/>
      <c r="M123" s="15"/>
      <c r="N123" s="15"/>
      <c r="O123" s="15"/>
      <c r="P123" s="22"/>
      <c r="Q123" s="22"/>
      <c r="R123" s="22"/>
      <c r="S123" s="18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20"/>
    </row>
    <row r="124" spans="1:33" ht="15.75" customHeight="1" x14ac:dyDescent="0.2">
      <c r="A124" s="13"/>
      <c r="B124" s="13"/>
      <c r="C124" s="22"/>
      <c r="D124" s="15"/>
      <c r="E124" s="15"/>
      <c r="F124" s="14"/>
      <c r="G124" s="14"/>
      <c r="H124" s="15"/>
      <c r="I124" s="15"/>
      <c r="J124" s="22"/>
      <c r="K124" s="22"/>
      <c r="L124" s="15"/>
      <c r="M124" s="15"/>
      <c r="N124" s="15"/>
      <c r="O124" s="15"/>
      <c r="P124" s="22"/>
      <c r="Q124" s="22"/>
      <c r="R124" s="22"/>
      <c r="S124" s="18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20"/>
    </row>
    <row r="125" spans="1:33" ht="15.75" customHeight="1" x14ac:dyDescent="0.2">
      <c r="A125" s="13"/>
      <c r="B125" s="13"/>
      <c r="C125" s="22"/>
      <c r="D125" s="15"/>
      <c r="E125" s="15"/>
      <c r="F125" s="14"/>
      <c r="G125" s="14"/>
      <c r="H125" s="15"/>
      <c r="I125" s="15"/>
      <c r="J125" s="22"/>
      <c r="K125" s="22"/>
      <c r="L125" s="15"/>
      <c r="M125" s="15"/>
      <c r="N125" s="15"/>
      <c r="O125" s="15"/>
      <c r="P125" s="22"/>
      <c r="Q125" s="22"/>
      <c r="R125" s="22"/>
      <c r="S125" s="18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20"/>
    </row>
    <row r="126" spans="1:33" ht="15.75" customHeight="1" x14ac:dyDescent="0.2">
      <c r="A126" s="13"/>
      <c r="B126" s="13"/>
      <c r="C126" s="22"/>
      <c r="D126" s="15"/>
      <c r="E126" s="15"/>
      <c r="F126" s="14"/>
      <c r="G126" s="14"/>
      <c r="H126" s="15"/>
      <c r="I126" s="15"/>
      <c r="J126" s="22"/>
      <c r="K126" s="22"/>
      <c r="L126" s="15"/>
      <c r="M126" s="15"/>
      <c r="N126" s="15"/>
      <c r="O126" s="15"/>
      <c r="P126" s="22"/>
      <c r="Q126" s="22"/>
      <c r="R126" s="22"/>
      <c r="S126" s="18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20"/>
    </row>
    <row r="127" spans="1:33" ht="15.75" customHeight="1" x14ac:dyDescent="0.2">
      <c r="A127" s="13"/>
      <c r="B127" s="13"/>
      <c r="C127" s="22"/>
      <c r="D127" s="15"/>
      <c r="E127" s="15"/>
      <c r="F127" s="14"/>
      <c r="G127" s="14"/>
      <c r="H127" s="15"/>
      <c r="I127" s="15"/>
      <c r="J127" s="22"/>
      <c r="K127" s="22"/>
      <c r="L127" s="15"/>
      <c r="M127" s="15"/>
      <c r="N127" s="15"/>
      <c r="O127" s="15"/>
      <c r="P127" s="22"/>
      <c r="Q127" s="22"/>
      <c r="R127" s="22"/>
      <c r="S127" s="18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20"/>
    </row>
    <row r="128" spans="1:33" ht="15.75" customHeight="1" x14ac:dyDescent="0.2">
      <c r="A128" s="13"/>
      <c r="B128" s="13"/>
      <c r="C128" s="22"/>
      <c r="D128" s="15"/>
      <c r="E128" s="15"/>
      <c r="F128" s="14"/>
      <c r="G128" s="14"/>
      <c r="H128" s="15"/>
      <c r="I128" s="15"/>
      <c r="J128" s="22"/>
      <c r="K128" s="22"/>
      <c r="L128" s="15"/>
      <c r="M128" s="15"/>
      <c r="N128" s="15"/>
      <c r="O128" s="15"/>
      <c r="P128" s="22"/>
      <c r="Q128" s="22"/>
      <c r="R128" s="22"/>
      <c r="S128" s="18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20"/>
    </row>
    <row r="129" spans="1:33" ht="15.75" customHeight="1" x14ac:dyDescent="0.2">
      <c r="A129" s="13"/>
      <c r="B129" s="13"/>
      <c r="C129" s="22"/>
      <c r="D129" s="15"/>
      <c r="E129" s="15"/>
      <c r="F129" s="14"/>
      <c r="G129" s="14"/>
      <c r="H129" s="15"/>
      <c r="I129" s="15"/>
      <c r="J129" s="22"/>
      <c r="K129" s="22"/>
      <c r="L129" s="15"/>
      <c r="M129" s="15"/>
      <c r="N129" s="15"/>
      <c r="O129" s="15"/>
      <c r="P129" s="22"/>
      <c r="Q129" s="22"/>
      <c r="R129" s="22"/>
      <c r="S129" s="18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20"/>
    </row>
    <row r="130" spans="1:33" ht="15.75" customHeight="1" x14ac:dyDescent="0.2">
      <c r="A130" s="13"/>
      <c r="B130" s="13"/>
      <c r="C130" s="22"/>
      <c r="D130" s="15"/>
      <c r="E130" s="15"/>
      <c r="F130" s="14"/>
      <c r="G130" s="14"/>
      <c r="H130" s="15"/>
      <c r="I130" s="15"/>
      <c r="J130" s="22"/>
      <c r="K130" s="22"/>
      <c r="L130" s="15"/>
      <c r="M130" s="15"/>
      <c r="N130" s="15"/>
      <c r="O130" s="15"/>
      <c r="P130" s="22"/>
      <c r="Q130" s="22"/>
      <c r="R130" s="22"/>
      <c r="S130" s="18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20"/>
    </row>
    <row r="131" spans="1:33" ht="15.75" customHeight="1" x14ac:dyDescent="0.2">
      <c r="A131" s="13"/>
      <c r="B131" s="13"/>
      <c r="C131" s="22"/>
      <c r="D131" s="15"/>
      <c r="E131" s="15"/>
      <c r="F131" s="14"/>
      <c r="G131" s="14"/>
      <c r="H131" s="15"/>
      <c r="I131" s="15"/>
      <c r="J131" s="22"/>
      <c r="K131" s="22"/>
      <c r="L131" s="15"/>
      <c r="M131" s="15"/>
      <c r="N131" s="15"/>
      <c r="O131" s="15"/>
      <c r="P131" s="22"/>
      <c r="Q131" s="22"/>
      <c r="R131" s="22"/>
      <c r="S131" s="18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20"/>
    </row>
    <row r="132" spans="1:33" ht="15.75" customHeight="1" x14ac:dyDescent="0.2">
      <c r="A132" s="13"/>
      <c r="B132" s="13"/>
      <c r="C132" s="22"/>
      <c r="D132" s="15"/>
      <c r="E132" s="15"/>
      <c r="F132" s="14"/>
      <c r="G132" s="14"/>
      <c r="H132" s="15"/>
      <c r="I132" s="15"/>
      <c r="J132" s="22"/>
      <c r="K132" s="22"/>
      <c r="L132" s="15"/>
      <c r="M132" s="15"/>
      <c r="N132" s="15"/>
      <c r="O132" s="15"/>
      <c r="P132" s="22"/>
      <c r="Q132" s="22"/>
      <c r="R132" s="22"/>
      <c r="S132" s="18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20"/>
    </row>
    <row r="133" spans="1:33" ht="15.75" customHeight="1" x14ac:dyDescent="0.2">
      <c r="A133" s="13"/>
      <c r="B133" s="13"/>
      <c r="C133" s="22"/>
      <c r="D133" s="15"/>
      <c r="E133" s="15"/>
      <c r="F133" s="14"/>
      <c r="G133" s="14"/>
      <c r="H133" s="15"/>
      <c r="I133" s="15"/>
      <c r="J133" s="22"/>
      <c r="K133" s="22"/>
      <c r="L133" s="15"/>
      <c r="M133" s="15"/>
      <c r="N133" s="15"/>
      <c r="O133" s="15"/>
      <c r="P133" s="22"/>
      <c r="Q133" s="22"/>
      <c r="R133" s="22"/>
      <c r="S133" s="18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20"/>
    </row>
    <row r="134" spans="1:33" ht="15.75" customHeight="1" x14ac:dyDescent="0.2">
      <c r="A134" s="13"/>
      <c r="B134" s="13"/>
      <c r="C134" s="22"/>
      <c r="D134" s="15"/>
      <c r="E134" s="15"/>
      <c r="F134" s="14"/>
      <c r="G134" s="14"/>
      <c r="H134" s="15"/>
      <c r="I134" s="15"/>
      <c r="J134" s="22"/>
      <c r="K134" s="22"/>
      <c r="L134" s="15"/>
      <c r="M134" s="15"/>
      <c r="N134" s="15"/>
      <c r="O134" s="15"/>
      <c r="P134" s="22"/>
      <c r="Q134" s="22"/>
      <c r="R134" s="22"/>
      <c r="S134" s="18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20"/>
    </row>
    <row r="135" spans="1:33" ht="15.75" customHeight="1" x14ac:dyDescent="0.2">
      <c r="A135" s="13"/>
      <c r="B135" s="13"/>
      <c r="C135" s="22"/>
      <c r="D135" s="15"/>
      <c r="E135" s="15"/>
      <c r="F135" s="14"/>
      <c r="G135" s="14"/>
      <c r="H135" s="15"/>
      <c r="I135" s="15"/>
      <c r="J135" s="22"/>
      <c r="K135" s="22"/>
      <c r="L135" s="15"/>
      <c r="M135" s="15"/>
      <c r="N135" s="15"/>
      <c r="O135" s="15"/>
      <c r="P135" s="22"/>
      <c r="Q135" s="22"/>
      <c r="R135" s="22"/>
      <c r="S135" s="18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20"/>
    </row>
    <row r="136" spans="1:33" ht="15.75" customHeight="1" x14ac:dyDescent="0.2">
      <c r="A136" s="13"/>
      <c r="B136" s="13"/>
      <c r="C136" s="22"/>
      <c r="D136" s="15"/>
      <c r="E136" s="15"/>
      <c r="F136" s="14"/>
      <c r="G136" s="14"/>
      <c r="H136" s="15"/>
      <c r="I136" s="15"/>
      <c r="J136" s="22"/>
      <c r="K136" s="22"/>
      <c r="L136" s="15"/>
      <c r="M136" s="15"/>
      <c r="N136" s="15"/>
      <c r="O136" s="15"/>
      <c r="P136" s="22"/>
      <c r="Q136" s="22"/>
      <c r="R136" s="22"/>
      <c r="S136" s="18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20"/>
    </row>
    <row r="137" spans="1:33" ht="15.75" customHeight="1" x14ac:dyDescent="0.2">
      <c r="A137" s="13"/>
      <c r="B137" s="13"/>
      <c r="C137" s="22"/>
      <c r="D137" s="15"/>
      <c r="E137" s="15"/>
      <c r="F137" s="14"/>
      <c r="G137" s="14"/>
      <c r="H137" s="15"/>
      <c r="I137" s="15"/>
      <c r="J137" s="22"/>
      <c r="K137" s="22"/>
      <c r="L137" s="15"/>
      <c r="M137" s="15"/>
      <c r="N137" s="15"/>
      <c r="O137" s="15"/>
      <c r="P137" s="22"/>
      <c r="Q137" s="22"/>
      <c r="R137" s="22"/>
      <c r="S137" s="18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20"/>
    </row>
    <row r="138" spans="1:33" ht="15.75" customHeight="1" x14ac:dyDescent="0.2">
      <c r="A138" s="13"/>
      <c r="B138" s="13"/>
      <c r="C138" s="22"/>
      <c r="D138" s="15"/>
      <c r="E138" s="15"/>
      <c r="F138" s="14"/>
      <c r="G138" s="14"/>
      <c r="H138" s="15"/>
      <c r="I138" s="15"/>
      <c r="J138" s="22"/>
      <c r="K138" s="22"/>
      <c r="L138" s="15"/>
      <c r="M138" s="15"/>
      <c r="N138" s="15"/>
      <c r="O138" s="15"/>
      <c r="P138" s="22"/>
      <c r="Q138" s="22"/>
      <c r="R138" s="22"/>
      <c r="S138" s="18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20"/>
    </row>
    <row r="139" spans="1:33" ht="15.75" customHeight="1" x14ac:dyDescent="0.2">
      <c r="A139" s="13"/>
      <c r="B139" s="13"/>
      <c r="C139" s="22"/>
      <c r="D139" s="15"/>
      <c r="E139" s="15"/>
      <c r="F139" s="14"/>
      <c r="G139" s="14"/>
      <c r="H139" s="15"/>
      <c r="I139" s="15"/>
      <c r="J139" s="22"/>
      <c r="K139" s="22"/>
      <c r="L139" s="15"/>
      <c r="M139" s="15"/>
      <c r="N139" s="15"/>
      <c r="O139" s="15"/>
      <c r="P139" s="22"/>
      <c r="Q139" s="22"/>
      <c r="R139" s="22"/>
      <c r="S139" s="18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20"/>
    </row>
    <row r="140" spans="1:33" ht="15.75" customHeight="1" x14ac:dyDescent="0.2">
      <c r="A140" s="13"/>
      <c r="B140" s="13"/>
      <c r="C140" s="22"/>
      <c r="D140" s="15"/>
      <c r="E140" s="15"/>
      <c r="F140" s="14"/>
      <c r="G140" s="14"/>
      <c r="H140" s="15"/>
      <c r="I140" s="15"/>
      <c r="J140" s="22"/>
      <c r="K140" s="22"/>
      <c r="L140" s="15"/>
      <c r="M140" s="15"/>
      <c r="N140" s="15"/>
      <c r="O140" s="15"/>
      <c r="P140" s="22"/>
      <c r="Q140" s="22"/>
      <c r="R140" s="22"/>
      <c r="S140" s="18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20"/>
    </row>
    <row r="141" spans="1:33" ht="15.75" customHeight="1" x14ac:dyDescent="0.2">
      <c r="A141" s="13"/>
      <c r="B141" s="13"/>
      <c r="C141" s="22"/>
      <c r="D141" s="15"/>
      <c r="E141" s="15"/>
      <c r="F141" s="14"/>
      <c r="G141" s="14"/>
      <c r="H141" s="15"/>
      <c r="I141" s="15"/>
      <c r="J141" s="22"/>
      <c r="K141" s="22"/>
      <c r="L141" s="15"/>
      <c r="M141" s="15"/>
      <c r="N141" s="15"/>
      <c r="O141" s="15"/>
      <c r="P141" s="22"/>
      <c r="Q141" s="22"/>
      <c r="R141" s="22"/>
      <c r="S141" s="18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20"/>
    </row>
    <row r="142" spans="1:33" ht="15.75" customHeight="1" x14ac:dyDescent="0.2">
      <c r="A142" s="13"/>
      <c r="B142" s="13"/>
      <c r="C142" s="22"/>
      <c r="D142" s="15"/>
      <c r="E142" s="15"/>
      <c r="F142" s="14"/>
      <c r="G142" s="14"/>
      <c r="H142" s="15"/>
      <c r="I142" s="15"/>
      <c r="J142" s="22"/>
      <c r="K142" s="22"/>
      <c r="L142" s="15"/>
      <c r="M142" s="15"/>
      <c r="N142" s="15"/>
      <c r="O142" s="15"/>
      <c r="P142" s="22"/>
      <c r="Q142" s="22"/>
      <c r="R142" s="22"/>
      <c r="S142" s="18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20"/>
    </row>
    <row r="143" spans="1:33" ht="15.75" customHeight="1" x14ac:dyDescent="0.2">
      <c r="A143" s="13"/>
      <c r="B143" s="13"/>
      <c r="C143" s="22"/>
      <c r="D143" s="15"/>
      <c r="E143" s="15"/>
      <c r="F143" s="14"/>
      <c r="G143" s="14"/>
      <c r="H143" s="15"/>
      <c r="I143" s="15"/>
      <c r="J143" s="22"/>
      <c r="K143" s="22"/>
      <c r="L143" s="15"/>
      <c r="M143" s="15"/>
      <c r="N143" s="15"/>
      <c r="O143" s="15"/>
      <c r="P143" s="22"/>
      <c r="Q143" s="22"/>
      <c r="R143" s="22"/>
      <c r="S143" s="18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20"/>
    </row>
    <row r="144" spans="1:33" ht="15.75" customHeight="1" x14ac:dyDescent="0.2">
      <c r="A144" s="13"/>
      <c r="B144" s="13"/>
      <c r="C144" s="22"/>
      <c r="D144" s="15"/>
      <c r="E144" s="15"/>
      <c r="F144" s="14"/>
      <c r="G144" s="14"/>
      <c r="H144" s="15"/>
      <c r="I144" s="15"/>
      <c r="J144" s="22"/>
      <c r="K144" s="22"/>
      <c r="L144" s="15"/>
      <c r="M144" s="15"/>
      <c r="N144" s="15"/>
      <c r="O144" s="15"/>
      <c r="P144" s="22"/>
      <c r="Q144" s="22"/>
      <c r="R144" s="22"/>
      <c r="S144" s="18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20"/>
    </row>
    <row r="145" spans="1:33" ht="15.75" customHeight="1" x14ac:dyDescent="0.2">
      <c r="A145" s="13"/>
      <c r="B145" s="13"/>
      <c r="C145" s="22"/>
      <c r="D145" s="15"/>
      <c r="E145" s="15"/>
      <c r="F145" s="14"/>
      <c r="G145" s="14"/>
      <c r="H145" s="15"/>
      <c r="I145" s="15"/>
      <c r="J145" s="22"/>
      <c r="K145" s="22"/>
      <c r="L145" s="15"/>
      <c r="M145" s="15"/>
      <c r="N145" s="15"/>
      <c r="O145" s="15"/>
      <c r="P145" s="22"/>
      <c r="Q145" s="22"/>
      <c r="R145" s="22"/>
      <c r="S145" s="18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20"/>
    </row>
    <row r="146" spans="1:33" ht="15.75" customHeight="1" x14ac:dyDescent="0.2">
      <c r="A146" s="13"/>
      <c r="B146" s="13"/>
      <c r="C146" s="22"/>
      <c r="D146" s="15"/>
      <c r="E146" s="15"/>
      <c r="F146" s="14"/>
      <c r="G146" s="14"/>
      <c r="H146" s="15"/>
      <c r="I146" s="15"/>
      <c r="J146" s="22"/>
      <c r="K146" s="22"/>
      <c r="L146" s="15"/>
      <c r="M146" s="15"/>
      <c r="N146" s="15"/>
      <c r="O146" s="15"/>
      <c r="P146" s="22"/>
      <c r="Q146" s="22"/>
      <c r="R146" s="22"/>
      <c r="S146" s="18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20"/>
    </row>
    <row r="147" spans="1:33" ht="15.75" customHeight="1" x14ac:dyDescent="0.2">
      <c r="A147" s="13"/>
      <c r="B147" s="13"/>
      <c r="C147" s="22"/>
      <c r="D147" s="15"/>
      <c r="E147" s="15"/>
      <c r="F147" s="14"/>
      <c r="G147" s="14"/>
      <c r="H147" s="15"/>
      <c r="I147" s="15"/>
      <c r="J147" s="22"/>
      <c r="K147" s="22"/>
      <c r="L147" s="15"/>
      <c r="M147" s="15"/>
      <c r="N147" s="15"/>
      <c r="O147" s="15"/>
      <c r="P147" s="22"/>
      <c r="Q147" s="22"/>
      <c r="R147" s="22"/>
      <c r="S147" s="18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20"/>
    </row>
    <row r="148" spans="1:33" ht="15.75" customHeight="1" x14ac:dyDescent="0.2">
      <c r="A148" s="13"/>
      <c r="B148" s="13"/>
      <c r="C148" s="22"/>
      <c r="D148" s="15"/>
      <c r="E148" s="15"/>
      <c r="F148" s="14"/>
      <c r="G148" s="14"/>
      <c r="H148" s="15"/>
      <c r="I148" s="15"/>
      <c r="J148" s="22"/>
      <c r="K148" s="22"/>
      <c r="L148" s="15"/>
      <c r="M148" s="15"/>
      <c r="N148" s="15"/>
      <c r="O148" s="15"/>
      <c r="P148" s="22"/>
      <c r="Q148" s="22"/>
      <c r="R148" s="22"/>
      <c r="S148" s="18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20"/>
    </row>
    <row r="149" spans="1:33" ht="15.75" customHeight="1" x14ac:dyDescent="0.2">
      <c r="A149" s="13"/>
      <c r="B149" s="13"/>
      <c r="C149" s="22"/>
      <c r="D149" s="15"/>
      <c r="E149" s="15"/>
      <c r="F149" s="14"/>
      <c r="G149" s="14"/>
      <c r="H149" s="15"/>
      <c r="I149" s="15"/>
      <c r="J149" s="22"/>
      <c r="K149" s="22"/>
      <c r="L149" s="15"/>
      <c r="M149" s="15"/>
      <c r="N149" s="15"/>
      <c r="O149" s="15"/>
      <c r="P149" s="22"/>
      <c r="Q149" s="22"/>
      <c r="R149" s="22"/>
      <c r="S149" s="18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20"/>
    </row>
    <row r="150" spans="1:33" ht="15.75" customHeight="1" x14ac:dyDescent="0.2">
      <c r="A150" s="13"/>
      <c r="B150" s="13"/>
      <c r="C150" s="22"/>
      <c r="D150" s="15"/>
      <c r="E150" s="15"/>
      <c r="F150" s="14"/>
      <c r="G150" s="14"/>
      <c r="H150" s="15"/>
      <c r="I150" s="15"/>
      <c r="J150" s="22"/>
      <c r="K150" s="22"/>
      <c r="L150" s="15"/>
      <c r="M150" s="15"/>
      <c r="N150" s="15"/>
      <c r="O150" s="15"/>
      <c r="P150" s="22"/>
      <c r="Q150" s="22"/>
      <c r="R150" s="22"/>
      <c r="S150" s="18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20"/>
    </row>
    <row r="151" spans="1:33" ht="15.75" customHeight="1" x14ac:dyDescent="0.2">
      <c r="A151" s="13"/>
      <c r="B151" s="13"/>
      <c r="C151" s="22"/>
      <c r="D151" s="15"/>
      <c r="E151" s="15"/>
      <c r="F151" s="14"/>
      <c r="G151" s="14"/>
      <c r="H151" s="15"/>
      <c r="I151" s="15"/>
      <c r="J151" s="22"/>
      <c r="K151" s="22"/>
      <c r="L151" s="15"/>
      <c r="M151" s="15"/>
      <c r="N151" s="15"/>
      <c r="O151" s="15"/>
      <c r="P151" s="22"/>
      <c r="Q151" s="22"/>
      <c r="R151" s="22"/>
      <c r="S151" s="18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20"/>
    </row>
    <row r="152" spans="1:33" ht="15.75" customHeight="1" x14ac:dyDescent="0.2">
      <c r="A152" s="13"/>
      <c r="B152" s="13"/>
      <c r="C152" s="22"/>
      <c r="D152" s="15"/>
      <c r="E152" s="15"/>
      <c r="F152" s="14"/>
      <c r="G152" s="14"/>
      <c r="H152" s="15"/>
      <c r="I152" s="15"/>
      <c r="J152" s="22"/>
      <c r="K152" s="22"/>
      <c r="L152" s="15"/>
      <c r="M152" s="15"/>
      <c r="N152" s="15"/>
      <c r="O152" s="15"/>
      <c r="P152" s="22"/>
      <c r="Q152" s="22"/>
      <c r="R152" s="22"/>
      <c r="S152" s="18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20"/>
    </row>
    <row r="153" spans="1:33" ht="15.75" customHeight="1" x14ac:dyDescent="0.2">
      <c r="A153" s="13"/>
      <c r="B153" s="13"/>
      <c r="C153" s="22"/>
      <c r="D153" s="15"/>
      <c r="E153" s="15"/>
      <c r="F153" s="14"/>
      <c r="G153" s="14"/>
      <c r="H153" s="15"/>
      <c r="I153" s="15"/>
      <c r="J153" s="22"/>
      <c r="K153" s="22"/>
      <c r="L153" s="15"/>
      <c r="M153" s="15"/>
      <c r="N153" s="15"/>
      <c r="O153" s="15"/>
      <c r="P153" s="22"/>
      <c r="Q153" s="22"/>
      <c r="R153" s="22"/>
      <c r="S153" s="18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20"/>
    </row>
    <row r="154" spans="1:33" ht="15.75" customHeight="1" x14ac:dyDescent="0.2">
      <c r="A154" s="13"/>
      <c r="B154" s="13"/>
      <c r="C154" s="22"/>
      <c r="D154" s="15"/>
      <c r="E154" s="15"/>
      <c r="F154" s="14"/>
      <c r="G154" s="14"/>
      <c r="H154" s="15"/>
      <c r="I154" s="15"/>
      <c r="J154" s="22"/>
      <c r="K154" s="22"/>
      <c r="L154" s="15"/>
      <c r="M154" s="15"/>
      <c r="N154" s="15"/>
      <c r="O154" s="15"/>
      <c r="P154" s="22"/>
      <c r="Q154" s="22"/>
      <c r="R154" s="22"/>
      <c r="S154" s="18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20"/>
    </row>
    <row r="155" spans="1:33" ht="15.75" customHeight="1" x14ac:dyDescent="0.2">
      <c r="A155" s="13"/>
      <c r="B155" s="13"/>
      <c r="C155" s="22"/>
      <c r="D155" s="15"/>
      <c r="E155" s="15"/>
      <c r="F155" s="14"/>
      <c r="G155" s="14"/>
      <c r="H155" s="15"/>
      <c r="I155" s="15"/>
      <c r="J155" s="22"/>
      <c r="K155" s="22"/>
      <c r="L155" s="15"/>
      <c r="M155" s="15"/>
      <c r="N155" s="15"/>
      <c r="O155" s="15"/>
      <c r="P155" s="22"/>
      <c r="Q155" s="22"/>
      <c r="R155" s="22"/>
      <c r="S155" s="18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20"/>
    </row>
    <row r="156" spans="1:33" ht="15.75" customHeight="1" x14ac:dyDescent="0.2">
      <c r="A156" s="13"/>
      <c r="B156" s="13"/>
      <c r="C156" s="22"/>
      <c r="D156" s="15"/>
      <c r="E156" s="15"/>
      <c r="F156" s="14"/>
      <c r="G156" s="14"/>
      <c r="H156" s="15"/>
      <c r="I156" s="15"/>
      <c r="J156" s="22"/>
      <c r="K156" s="22"/>
      <c r="L156" s="15"/>
      <c r="M156" s="15"/>
      <c r="N156" s="15"/>
      <c r="O156" s="15"/>
      <c r="P156" s="22"/>
      <c r="Q156" s="22"/>
      <c r="R156" s="22"/>
      <c r="S156" s="18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20"/>
    </row>
    <row r="157" spans="1:33" ht="15.75" customHeight="1" x14ac:dyDescent="0.2">
      <c r="A157" s="13"/>
      <c r="B157" s="13"/>
      <c r="C157" s="22"/>
      <c r="D157" s="15"/>
      <c r="E157" s="15"/>
      <c r="F157" s="14"/>
      <c r="G157" s="14"/>
      <c r="H157" s="15"/>
      <c r="I157" s="15"/>
      <c r="J157" s="22"/>
      <c r="K157" s="22"/>
      <c r="L157" s="15"/>
      <c r="M157" s="15"/>
      <c r="N157" s="15"/>
      <c r="O157" s="15"/>
      <c r="P157" s="22"/>
      <c r="Q157" s="22"/>
      <c r="R157" s="22"/>
      <c r="S157" s="18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20"/>
    </row>
    <row r="158" spans="1:33" ht="15.75" customHeight="1" x14ac:dyDescent="0.2">
      <c r="A158" s="13"/>
      <c r="B158" s="13"/>
      <c r="C158" s="22"/>
      <c r="D158" s="15"/>
      <c r="E158" s="15"/>
      <c r="F158" s="14"/>
      <c r="G158" s="14"/>
      <c r="H158" s="15"/>
      <c r="I158" s="15"/>
      <c r="J158" s="22"/>
      <c r="K158" s="22"/>
      <c r="L158" s="15"/>
      <c r="M158" s="15"/>
      <c r="N158" s="15"/>
      <c r="O158" s="15"/>
      <c r="P158" s="22"/>
      <c r="Q158" s="22"/>
      <c r="R158" s="22"/>
      <c r="S158" s="18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20"/>
    </row>
    <row r="159" spans="1:33" ht="15.75" customHeight="1" x14ac:dyDescent="0.2">
      <c r="A159" s="13"/>
      <c r="B159" s="13"/>
      <c r="C159" s="22"/>
      <c r="D159" s="15"/>
      <c r="E159" s="15"/>
      <c r="F159" s="14"/>
      <c r="G159" s="14"/>
      <c r="H159" s="15"/>
      <c r="I159" s="15"/>
      <c r="J159" s="22"/>
      <c r="K159" s="22"/>
      <c r="L159" s="15"/>
      <c r="M159" s="15"/>
      <c r="N159" s="15"/>
      <c r="O159" s="15"/>
      <c r="P159" s="22"/>
      <c r="Q159" s="22"/>
      <c r="R159" s="22"/>
      <c r="S159" s="18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20"/>
    </row>
    <row r="160" spans="1:33" ht="15.75" customHeight="1" x14ac:dyDescent="0.2">
      <c r="A160" s="13"/>
      <c r="B160" s="13"/>
      <c r="C160" s="22"/>
      <c r="D160" s="15"/>
      <c r="E160" s="15"/>
      <c r="F160" s="14"/>
      <c r="G160" s="14"/>
      <c r="H160" s="15"/>
      <c r="I160" s="15"/>
      <c r="J160" s="22"/>
      <c r="K160" s="22"/>
      <c r="L160" s="15"/>
      <c r="M160" s="15"/>
      <c r="N160" s="15"/>
      <c r="O160" s="15"/>
      <c r="P160" s="22"/>
      <c r="Q160" s="22"/>
      <c r="R160" s="22"/>
      <c r="S160" s="18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20"/>
    </row>
    <row r="161" spans="1:33" ht="15.75" customHeight="1" x14ac:dyDescent="0.2">
      <c r="A161" s="13"/>
      <c r="B161" s="13"/>
      <c r="C161" s="22"/>
      <c r="D161" s="15"/>
      <c r="E161" s="15"/>
      <c r="F161" s="14"/>
      <c r="G161" s="14"/>
      <c r="H161" s="15"/>
      <c r="I161" s="15"/>
      <c r="J161" s="22"/>
      <c r="K161" s="22"/>
      <c r="L161" s="15"/>
      <c r="M161" s="15"/>
      <c r="N161" s="15"/>
      <c r="O161" s="15"/>
      <c r="P161" s="22"/>
      <c r="Q161" s="22"/>
      <c r="R161" s="22"/>
      <c r="S161" s="18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20"/>
    </row>
    <row r="162" spans="1:33" ht="15.75" customHeight="1" x14ac:dyDescent="0.2">
      <c r="A162" s="13"/>
      <c r="B162" s="13"/>
      <c r="C162" s="22"/>
      <c r="D162" s="15"/>
      <c r="E162" s="15"/>
      <c r="F162" s="14"/>
      <c r="G162" s="14"/>
      <c r="H162" s="15"/>
      <c r="I162" s="15"/>
      <c r="J162" s="22"/>
      <c r="K162" s="22"/>
      <c r="L162" s="15"/>
      <c r="M162" s="15"/>
      <c r="N162" s="15"/>
      <c r="O162" s="15"/>
      <c r="P162" s="22"/>
      <c r="Q162" s="22"/>
      <c r="R162" s="22"/>
      <c r="S162" s="18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20"/>
    </row>
    <row r="163" spans="1:33" ht="15.75" customHeight="1" x14ac:dyDescent="0.2">
      <c r="A163" s="13"/>
      <c r="B163" s="13"/>
      <c r="C163" s="22"/>
      <c r="D163" s="15"/>
      <c r="E163" s="15"/>
      <c r="F163" s="14"/>
      <c r="G163" s="14"/>
      <c r="H163" s="15"/>
      <c r="I163" s="15"/>
      <c r="J163" s="22"/>
      <c r="K163" s="22"/>
      <c r="L163" s="15"/>
      <c r="M163" s="15"/>
      <c r="N163" s="15"/>
      <c r="O163" s="15"/>
      <c r="P163" s="22"/>
      <c r="Q163" s="22"/>
      <c r="R163" s="22"/>
      <c r="S163" s="18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20"/>
    </row>
    <row r="164" spans="1:33" ht="15.75" customHeight="1" x14ac:dyDescent="0.2">
      <c r="A164" s="13"/>
      <c r="B164" s="13"/>
      <c r="C164" s="22"/>
      <c r="D164" s="15"/>
      <c r="E164" s="15"/>
      <c r="F164" s="14"/>
      <c r="G164" s="14"/>
      <c r="H164" s="15"/>
      <c r="I164" s="15"/>
      <c r="J164" s="22"/>
      <c r="K164" s="22"/>
      <c r="L164" s="15"/>
      <c r="M164" s="15"/>
      <c r="N164" s="15"/>
      <c r="O164" s="15"/>
      <c r="P164" s="22"/>
      <c r="Q164" s="22"/>
      <c r="R164" s="22"/>
      <c r="S164" s="18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20"/>
    </row>
    <row r="165" spans="1:33" ht="15.75" customHeight="1" x14ac:dyDescent="0.2">
      <c r="A165" s="13"/>
      <c r="B165" s="13"/>
      <c r="C165" s="22"/>
      <c r="D165" s="15"/>
      <c r="E165" s="15"/>
      <c r="F165" s="14"/>
      <c r="G165" s="14"/>
      <c r="H165" s="15"/>
      <c r="I165" s="15"/>
      <c r="J165" s="22"/>
      <c r="K165" s="22"/>
      <c r="L165" s="15"/>
      <c r="M165" s="15"/>
      <c r="N165" s="15"/>
      <c r="O165" s="15"/>
      <c r="P165" s="22"/>
      <c r="Q165" s="22"/>
      <c r="R165" s="22"/>
      <c r="S165" s="18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20"/>
    </row>
    <row r="166" spans="1:33" ht="15.75" customHeight="1" x14ac:dyDescent="0.2">
      <c r="A166" s="13"/>
      <c r="B166" s="13"/>
      <c r="C166" s="22"/>
      <c r="D166" s="15"/>
      <c r="E166" s="15"/>
      <c r="F166" s="14"/>
      <c r="G166" s="14"/>
      <c r="H166" s="15"/>
      <c r="I166" s="15"/>
      <c r="J166" s="22"/>
      <c r="K166" s="22"/>
      <c r="L166" s="15"/>
      <c r="M166" s="15"/>
      <c r="N166" s="15"/>
      <c r="O166" s="15"/>
      <c r="P166" s="22"/>
      <c r="Q166" s="22"/>
      <c r="R166" s="22"/>
      <c r="S166" s="18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20"/>
    </row>
    <row r="167" spans="1:33" ht="15.75" customHeight="1" x14ac:dyDescent="0.2">
      <c r="A167" s="13"/>
      <c r="B167" s="13"/>
      <c r="C167" s="22"/>
      <c r="D167" s="15"/>
      <c r="E167" s="15"/>
      <c r="F167" s="14"/>
      <c r="G167" s="14"/>
      <c r="H167" s="15"/>
      <c r="I167" s="15"/>
      <c r="J167" s="22"/>
      <c r="K167" s="22"/>
      <c r="L167" s="15"/>
      <c r="M167" s="15"/>
      <c r="N167" s="15"/>
      <c r="O167" s="15"/>
      <c r="P167" s="22"/>
      <c r="Q167" s="22"/>
      <c r="R167" s="22"/>
      <c r="S167" s="18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20"/>
    </row>
    <row r="168" spans="1:33" ht="15.75" customHeight="1" x14ac:dyDescent="0.2">
      <c r="A168" s="13"/>
      <c r="B168" s="13"/>
      <c r="C168" s="22"/>
      <c r="D168" s="15"/>
      <c r="E168" s="15"/>
      <c r="F168" s="14"/>
      <c r="G168" s="14"/>
      <c r="H168" s="15"/>
      <c r="I168" s="15"/>
      <c r="J168" s="22"/>
      <c r="K168" s="22"/>
      <c r="L168" s="15"/>
      <c r="M168" s="15"/>
      <c r="N168" s="15"/>
      <c r="O168" s="15"/>
      <c r="P168" s="22"/>
      <c r="Q168" s="22"/>
      <c r="R168" s="22"/>
      <c r="S168" s="18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20"/>
    </row>
    <row r="169" spans="1:33" ht="15.75" customHeight="1" x14ac:dyDescent="0.2">
      <c r="A169" s="13"/>
      <c r="B169" s="13"/>
      <c r="C169" s="22"/>
      <c r="D169" s="15"/>
      <c r="E169" s="15"/>
      <c r="F169" s="14"/>
      <c r="G169" s="14"/>
      <c r="H169" s="15"/>
      <c r="I169" s="15"/>
      <c r="J169" s="22"/>
      <c r="K169" s="22"/>
      <c r="L169" s="15"/>
      <c r="M169" s="15"/>
      <c r="N169" s="15"/>
      <c r="O169" s="15"/>
      <c r="P169" s="22"/>
      <c r="Q169" s="22"/>
      <c r="R169" s="22"/>
      <c r="S169" s="18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20"/>
    </row>
    <row r="170" spans="1:33" ht="15.75" customHeight="1" x14ac:dyDescent="0.2">
      <c r="A170" s="13"/>
      <c r="B170" s="13"/>
      <c r="C170" s="22"/>
      <c r="D170" s="15"/>
      <c r="E170" s="15"/>
      <c r="F170" s="14"/>
      <c r="G170" s="14"/>
      <c r="H170" s="15"/>
      <c r="I170" s="15"/>
      <c r="J170" s="22"/>
      <c r="K170" s="22"/>
      <c r="L170" s="15"/>
      <c r="M170" s="15"/>
      <c r="N170" s="15"/>
      <c r="O170" s="15"/>
      <c r="P170" s="22"/>
      <c r="Q170" s="22"/>
      <c r="R170" s="22"/>
      <c r="S170" s="18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20"/>
    </row>
    <row r="171" spans="1:33" ht="15.75" customHeight="1" x14ac:dyDescent="0.2">
      <c r="A171" s="13"/>
      <c r="B171" s="13"/>
      <c r="C171" s="22"/>
      <c r="D171" s="15"/>
      <c r="E171" s="15"/>
      <c r="F171" s="14"/>
      <c r="G171" s="14"/>
      <c r="H171" s="15"/>
      <c r="I171" s="15"/>
      <c r="J171" s="22"/>
      <c r="K171" s="22"/>
      <c r="L171" s="15"/>
      <c r="M171" s="15"/>
      <c r="N171" s="15"/>
      <c r="O171" s="15"/>
      <c r="P171" s="22"/>
      <c r="Q171" s="22"/>
      <c r="R171" s="22"/>
      <c r="S171" s="18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20"/>
    </row>
    <row r="172" spans="1:33" ht="15.75" customHeight="1" x14ac:dyDescent="0.2">
      <c r="A172" s="13"/>
      <c r="B172" s="13"/>
      <c r="C172" s="22"/>
      <c r="D172" s="15"/>
      <c r="E172" s="15"/>
      <c r="F172" s="14"/>
      <c r="G172" s="14"/>
      <c r="H172" s="15"/>
      <c r="I172" s="15"/>
      <c r="J172" s="22"/>
      <c r="K172" s="22"/>
      <c r="L172" s="15"/>
      <c r="M172" s="15"/>
      <c r="N172" s="15"/>
      <c r="O172" s="15"/>
      <c r="P172" s="22"/>
      <c r="Q172" s="22"/>
      <c r="R172" s="22"/>
      <c r="S172" s="18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20"/>
    </row>
    <row r="173" spans="1:33" ht="15.75" customHeight="1" x14ac:dyDescent="0.2">
      <c r="A173" s="13"/>
      <c r="B173" s="13"/>
      <c r="C173" s="22"/>
      <c r="D173" s="15"/>
      <c r="E173" s="15"/>
      <c r="F173" s="14"/>
      <c r="G173" s="14"/>
      <c r="H173" s="15"/>
      <c r="I173" s="15"/>
      <c r="J173" s="22"/>
      <c r="K173" s="22"/>
      <c r="L173" s="15"/>
      <c r="M173" s="15"/>
      <c r="N173" s="15"/>
      <c r="O173" s="15"/>
      <c r="P173" s="22"/>
      <c r="Q173" s="22"/>
      <c r="R173" s="22"/>
      <c r="S173" s="18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20"/>
    </row>
    <row r="174" spans="1:33" ht="15.75" customHeight="1" x14ac:dyDescent="0.2">
      <c r="A174" s="13"/>
      <c r="B174" s="13"/>
      <c r="C174" s="22"/>
      <c r="D174" s="15"/>
      <c r="E174" s="15"/>
      <c r="F174" s="14"/>
      <c r="G174" s="14"/>
      <c r="H174" s="15"/>
      <c r="I174" s="15"/>
      <c r="J174" s="22"/>
      <c r="K174" s="22"/>
      <c r="L174" s="15"/>
      <c r="M174" s="15"/>
      <c r="N174" s="15"/>
      <c r="O174" s="15"/>
      <c r="P174" s="22"/>
      <c r="Q174" s="22"/>
      <c r="R174" s="22"/>
      <c r="S174" s="18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20"/>
    </row>
    <row r="175" spans="1:33" ht="15.75" customHeight="1" x14ac:dyDescent="0.2">
      <c r="A175" s="13"/>
      <c r="B175" s="13"/>
      <c r="C175" s="22"/>
      <c r="D175" s="15"/>
      <c r="E175" s="15"/>
      <c r="F175" s="14"/>
      <c r="G175" s="14"/>
      <c r="H175" s="15"/>
      <c r="I175" s="15"/>
      <c r="J175" s="22"/>
      <c r="K175" s="22"/>
      <c r="L175" s="15"/>
      <c r="M175" s="15"/>
      <c r="N175" s="15"/>
      <c r="O175" s="15"/>
      <c r="P175" s="22"/>
      <c r="Q175" s="22"/>
      <c r="R175" s="22"/>
      <c r="S175" s="18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20"/>
    </row>
    <row r="176" spans="1:33" ht="15.75" customHeight="1" x14ac:dyDescent="0.2">
      <c r="A176" s="13"/>
      <c r="B176" s="13"/>
      <c r="C176" s="22"/>
      <c r="D176" s="15"/>
      <c r="E176" s="15"/>
      <c r="F176" s="14"/>
      <c r="G176" s="14"/>
      <c r="H176" s="15"/>
      <c r="I176" s="15"/>
      <c r="J176" s="22"/>
      <c r="K176" s="22"/>
      <c r="L176" s="15"/>
      <c r="M176" s="15"/>
      <c r="N176" s="15"/>
      <c r="O176" s="15"/>
      <c r="P176" s="22"/>
      <c r="Q176" s="22"/>
      <c r="R176" s="22"/>
      <c r="S176" s="18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20"/>
    </row>
    <row r="177" spans="1:33" ht="15.75" customHeight="1" x14ac:dyDescent="0.2">
      <c r="A177" s="13"/>
      <c r="B177" s="13"/>
      <c r="C177" s="22"/>
      <c r="D177" s="15"/>
      <c r="E177" s="15"/>
      <c r="F177" s="14"/>
      <c r="G177" s="14"/>
      <c r="H177" s="15"/>
      <c r="I177" s="15"/>
      <c r="J177" s="22"/>
      <c r="K177" s="22"/>
      <c r="L177" s="15"/>
      <c r="M177" s="15"/>
      <c r="N177" s="15"/>
      <c r="O177" s="15"/>
      <c r="P177" s="22"/>
      <c r="Q177" s="22"/>
      <c r="R177" s="22"/>
      <c r="S177" s="18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20"/>
    </row>
    <row r="178" spans="1:33" ht="15.75" customHeight="1" x14ac:dyDescent="0.2">
      <c r="A178" s="13"/>
      <c r="B178" s="13"/>
      <c r="C178" s="22"/>
      <c r="D178" s="15"/>
      <c r="E178" s="15"/>
      <c r="F178" s="14"/>
      <c r="G178" s="14"/>
      <c r="H178" s="15"/>
      <c r="I178" s="15"/>
      <c r="J178" s="22"/>
      <c r="K178" s="22"/>
      <c r="L178" s="15"/>
      <c r="M178" s="15"/>
      <c r="N178" s="15"/>
      <c r="O178" s="15"/>
      <c r="P178" s="22"/>
      <c r="Q178" s="22"/>
      <c r="R178" s="22"/>
      <c r="S178" s="18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20"/>
    </row>
    <row r="179" spans="1:33" ht="15.75" customHeight="1" x14ac:dyDescent="0.2">
      <c r="A179" s="13"/>
      <c r="B179" s="13"/>
      <c r="C179" s="22"/>
      <c r="D179" s="15"/>
      <c r="E179" s="15"/>
      <c r="F179" s="14"/>
      <c r="G179" s="14"/>
      <c r="H179" s="15"/>
      <c r="I179" s="15"/>
      <c r="J179" s="22"/>
      <c r="K179" s="22"/>
      <c r="L179" s="15"/>
      <c r="M179" s="15"/>
      <c r="N179" s="15"/>
      <c r="O179" s="15"/>
      <c r="P179" s="22"/>
      <c r="Q179" s="22"/>
      <c r="R179" s="22"/>
      <c r="S179" s="18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20"/>
    </row>
    <row r="180" spans="1:33" ht="15.75" customHeight="1" x14ac:dyDescent="0.2">
      <c r="A180" s="13"/>
      <c r="B180" s="13"/>
      <c r="C180" s="22"/>
      <c r="D180" s="15"/>
      <c r="E180" s="15"/>
      <c r="F180" s="14"/>
      <c r="G180" s="14"/>
      <c r="H180" s="15"/>
      <c r="I180" s="15"/>
      <c r="J180" s="22"/>
      <c r="K180" s="22"/>
      <c r="L180" s="15"/>
      <c r="M180" s="15"/>
      <c r="N180" s="15"/>
      <c r="O180" s="15"/>
      <c r="P180" s="22"/>
      <c r="Q180" s="22"/>
      <c r="R180" s="22"/>
      <c r="S180" s="18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20"/>
    </row>
    <row r="181" spans="1:33" ht="15.75" customHeight="1" x14ac:dyDescent="0.2">
      <c r="A181" s="13"/>
      <c r="B181" s="13"/>
      <c r="C181" s="22"/>
      <c r="D181" s="15"/>
      <c r="E181" s="15"/>
      <c r="F181" s="14"/>
      <c r="G181" s="14"/>
      <c r="H181" s="15"/>
      <c r="I181" s="15"/>
      <c r="J181" s="22"/>
      <c r="K181" s="22"/>
      <c r="L181" s="15"/>
      <c r="M181" s="15"/>
      <c r="N181" s="15"/>
      <c r="O181" s="15"/>
      <c r="P181" s="22"/>
      <c r="Q181" s="22"/>
      <c r="R181" s="22"/>
      <c r="S181" s="18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20"/>
    </row>
    <row r="182" spans="1:33" ht="15.75" customHeight="1" x14ac:dyDescent="0.2">
      <c r="A182" s="13"/>
      <c r="B182" s="13"/>
      <c r="C182" s="22"/>
      <c r="D182" s="15"/>
      <c r="E182" s="15"/>
      <c r="F182" s="14"/>
      <c r="G182" s="14"/>
      <c r="H182" s="15"/>
      <c r="I182" s="15"/>
      <c r="J182" s="22"/>
      <c r="K182" s="22"/>
      <c r="L182" s="15"/>
      <c r="M182" s="15"/>
      <c r="N182" s="15"/>
      <c r="O182" s="15"/>
      <c r="P182" s="22"/>
      <c r="Q182" s="22"/>
      <c r="R182" s="22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20"/>
    </row>
    <row r="183" spans="1:33" ht="15.75" customHeight="1" x14ac:dyDescent="0.2">
      <c r="A183" s="13"/>
      <c r="B183" s="13"/>
      <c r="C183" s="22"/>
      <c r="D183" s="15"/>
      <c r="E183" s="15"/>
      <c r="F183" s="14"/>
      <c r="G183" s="14"/>
      <c r="H183" s="15"/>
      <c r="I183" s="15"/>
      <c r="J183" s="22"/>
      <c r="K183" s="22"/>
      <c r="L183" s="15"/>
      <c r="M183" s="15"/>
      <c r="N183" s="15"/>
      <c r="O183" s="15"/>
      <c r="P183" s="22"/>
      <c r="Q183" s="22"/>
      <c r="R183" s="22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20"/>
    </row>
    <row r="184" spans="1:33" ht="15.75" customHeight="1" x14ac:dyDescent="0.2">
      <c r="A184" s="13"/>
      <c r="B184" s="13"/>
      <c r="C184" s="22"/>
      <c r="D184" s="15"/>
      <c r="E184" s="15"/>
      <c r="F184" s="14"/>
      <c r="G184" s="14"/>
      <c r="H184" s="15"/>
      <c r="I184" s="15"/>
      <c r="J184" s="22"/>
      <c r="K184" s="22"/>
      <c r="L184" s="15"/>
      <c r="M184" s="15"/>
      <c r="N184" s="15"/>
      <c r="O184" s="15"/>
      <c r="P184" s="22"/>
      <c r="Q184" s="22"/>
      <c r="R184" s="22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20"/>
    </row>
    <row r="185" spans="1:33" ht="15.75" customHeight="1" x14ac:dyDescent="0.2">
      <c r="A185" s="13"/>
      <c r="B185" s="13"/>
      <c r="C185" s="22"/>
      <c r="D185" s="15"/>
      <c r="E185" s="15"/>
      <c r="F185" s="14"/>
      <c r="G185" s="14"/>
      <c r="H185" s="15"/>
      <c r="I185" s="15"/>
      <c r="J185" s="22"/>
      <c r="K185" s="22"/>
      <c r="L185" s="15"/>
      <c r="M185" s="15"/>
      <c r="N185" s="15"/>
      <c r="O185" s="15"/>
      <c r="P185" s="22"/>
      <c r="Q185" s="22"/>
      <c r="R185" s="22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20"/>
    </row>
    <row r="186" spans="1:33" ht="15.75" customHeight="1" x14ac:dyDescent="0.2">
      <c r="A186" s="13"/>
      <c r="B186" s="13"/>
      <c r="C186" s="22"/>
      <c r="D186" s="15"/>
      <c r="E186" s="15"/>
      <c r="F186" s="14"/>
      <c r="G186" s="14"/>
      <c r="H186" s="15"/>
      <c r="I186" s="15"/>
      <c r="J186" s="22"/>
      <c r="K186" s="22"/>
      <c r="L186" s="15"/>
      <c r="M186" s="15"/>
      <c r="N186" s="15"/>
      <c r="O186" s="15"/>
      <c r="P186" s="22"/>
      <c r="Q186" s="22"/>
      <c r="R186" s="22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20"/>
    </row>
    <row r="187" spans="1:33" ht="15.75" customHeight="1" x14ac:dyDescent="0.2">
      <c r="A187" s="13"/>
      <c r="B187" s="13"/>
      <c r="C187" s="22"/>
      <c r="D187" s="15"/>
      <c r="E187" s="15"/>
      <c r="F187" s="14"/>
      <c r="G187" s="14"/>
      <c r="H187" s="15"/>
      <c r="I187" s="15"/>
      <c r="J187" s="22"/>
      <c r="K187" s="22"/>
      <c r="L187" s="15"/>
      <c r="M187" s="15"/>
      <c r="N187" s="15"/>
      <c r="O187" s="15"/>
      <c r="P187" s="22"/>
      <c r="Q187" s="22"/>
      <c r="R187" s="22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20"/>
    </row>
    <row r="188" spans="1:33" ht="15.75" customHeight="1" x14ac:dyDescent="0.2">
      <c r="A188" s="13"/>
      <c r="B188" s="13"/>
      <c r="C188" s="22"/>
      <c r="D188" s="15"/>
      <c r="E188" s="15"/>
      <c r="F188" s="14"/>
      <c r="G188" s="14"/>
      <c r="H188" s="15"/>
      <c r="I188" s="15"/>
      <c r="J188" s="22"/>
      <c r="K188" s="22"/>
      <c r="L188" s="15"/>
      <c r="M188" s="15"/>
      <c r="N188" s="15"/>
      <c r="O188" s="15"/>
      <c r="P188" s="22"/>
      <c r="Q188" s="22"/>
      <c r="R188" s="22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20"/>
    </row>
    <row r="189" spans="1:33" ht="15.75" customHeight="1" x14ac:dyDescent="0.2">
      <c r="A189" s="13"/>
      <c r="B189" s="13"/>
      <c r="C189" s="22"/>
      <c r="D189" s="15"/>
      <c r="E189" s="15"/>
      <c r="F189" s="14"/>
      <c r="G189" s="14"/>
      <c r="H189" s="15"/>
      <c r="I189" s="15"/>
      <c r="J189" s="22"/>
      <c r="K189" s="22"/>
      <c r="L189" s="15"/>
      <c r="M189" s="15"/>
      <c r="N189" s="15"/>
      <c r="O189" s="15"/>
      <c r="P189" s="22"/>
      <c r="Q189" s="22"/>
      <c r="R189" s="22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20"/>
    </row>
    <row r="190" spans="1:33" ht="15.75" customHeight="1" x14ac:dyDescent="0.2">
      <c r="A190" s="13"/>
      <c r="B190" s="13"/>
      <c r="C190" s="22"/>
      <c r="D190" s="15"/>
      <c r="E190" s="15"/>
      <c r="F190" s="14"/>
      <c r="G190" s="14"/>
      <c r="H190" s="15"/>
      <c r="I190" s="15"/>
      <c r="J190" s="22"/>
      <c r="K190" s="22"/>
      <c r="L190" s="15"/>
      <c r="M190" s="15"/>
      <c r="N190" s="15"/>
      <c r="O190" s="15"/>
      <c r="P190" s="22"/>
      <c r="Q190" s="22"/>
      <c r="R190" s="22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20"/>
    </row>
    <row r="191" spans="1:33" ht="15.75" customHeight="1" x14ac:dyDescent="0.2">
      <c r="A191" s="13"/>
      <c r="B191" s="13"/>
      <c r="C191" s="22"/>
      <c r="D191" s="15"/>
      <c r="E191" s="15"/>
      <c r="F191" s="14"/>
      <c r="G191" s="14"/>
      <c r="H191" s="15"/>
      <c r="I191" s="15"/>
      <c r="J191" s="22"/>
      <c r="K191" s="22"/>
      <c r="L191" s="15"/>
      <c r="M191" s="15"/>
      <c r="N191" s="15"/>
      <c r="O191" s="15"/>
      <c r="P191" s="22"/>
      <c r="Q191" s="22"/>
      <c r="R191" s="22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20"/>
    </row>
    <row r="192" spans="1:33" ht="15.75" customHeight="1" x14ac:dyDescent="0.2">
      <c r="A192" s="13"/>
      <c r="B192" s="13"/>
      <c r="C192" s="22"/>
      <c r="D192" s="15"/>
      <c r="E192" s="15"/>
      <c r="F192" s="14"/>
      <c r="G192" s="14"/>
      <c r="H192" s="15"/>
      <c r="I192" s="15"/>
      <c r="J192" s="22"/>
      <c r="K192" s="22"/>
      <c r="L192" s="15"/>
      <c r="M192" s="15"/>
      <c r="N192" s="15"/>
      <c r="O192" s="15"/>
      <c r="P192" s="22"/>
      <c r="Q192" s="22"/>
      <c r="R192" s="22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20"/>
    </row>
    <row r="193" spans="1:33" ht="15.75" customHeight="1" x14ac:dyDescent="0.2">
      <c r="A193" s="13"/>
      <c r="B193" s="13"/>
      <c r="C193" s="22"/>
      <c r="D193" s="15"/>
      <c r="E193" s="15"/>
      <c r="F193" s="14"/>
      <c r="G193" s="14"/>
      <c r="H193" s="15"/>
      <c r="I193" s="15"/>
      <c r="J193" s="22"/>
      <c r="K193" s="22"/>
      <c r="L193" s="15"/>
      <c r="M193" s="15"/>
      <c r="N193" s="15"/>
      <c r="O193" s="15"/>
      <c r="P193" s="22"/>
      <c r="Q193" s="22"/>
      <c r="R193" s="22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20"/>
    </row>
    <row r="194" spans="1:33" ht="15.75" customHeight="1" x14ac:dyDescent="0.2">
      <c r="A194" s="13"/>
      <c r="B194" s="13"/>
      <c r="C194" s="22"/>
      <c r="D194" s="15"/>
      <c r="E194" s="15"/>
      <c r="F194" s="14"/>
      <c r="G194" s="14"/>
      <c r="H194" s="15"/>
      <c r="I194" s="15"/>
      <c r="J194" s="22"/>
      <c r="K194" s="22"/>
      <c r="L194" s="15"/>
      <c r="M194" s="15"/>
      <c r="N194" s="15"/>
      <c r="O194" s="15"/>
      <c r="P194" s="22"/>
      <c r="Q194" s="22"/>
      <c r="R194" s="22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20"/>
    </row>
    <row r="195" spans="1:33" ht="15.75" customHeight="1" x14ac:dyDescent="0.2">
      <c r="C195" s="22"/>
      <c r="D195" s="15"/>
      <c r="E195" s="15"/>
      <c r="F195" s="14"/>
      <c r="G195" s="14"/>
      <c r="H195" s="15"/>
      <c r="I195" s="15"/>
      <c r="J195" s="22"/>
      <c r="K195" s="22"/>
      <c r="L195" s="15"/>
      <c r="M195" s="15"/>
      <c r="N195" s="15"/>
      <c r="O195" s="15"/>
      <c r="P195" s="22"/>
      <c r="Q195" s="22"/>
      <c r="R195" s="22"/>
      <c r="AG195" s="20"/>
    </row>
    <row r="196" spans="1:33" ht="15.75" customHeight="1" x14ac:dyDescent="0.2">
      <c r="C196" s="22"/>
      <c r="D196" s="15"/>
      <c r="E196" s="15"/>
      <c r="F196" s="14"/>
      <c r="G196" s="14"/>
      <c r="H196" s="15"/>
      <c r="I196" s="15"/>
      <c r="J196" s="22"/>
      <c r="K196" s="22"/>
      <c r="L196" s="15"/>
      <c r="M196" s="15"/>
      <c r="N196" s="15"/>
      <c r="O196" s="15"/>
      <c r="P196" s="22"/>
      <c r="Q196" s="22"/>
      <c r="R196" s="22"/>
      <c r="AG196" s="20"/>
    </row>
    <row r="197" spans="1:33" ht="15.75" customHeight="1" x14ac:dyDescent="0.2">
      <c r="C197" s="22"/>
      <c r="D197" s="22"/>
      <c r="E197" s="22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</row>
    <row r="198" spans="1:33" ht="15.75" customHeight="1" x14ac:dyDescent="0.2">
      <c r="C198" s="22"/>
      <c r="D198" s="22"/>
      <c r="E198" s="22"/>
      <c r="F198" s="22"/>
      <c r="G198" s="22"/>
      <c r="H198" s="22"/>
      <c r="I198" s="22"/>
      <c r="J198" s="22"/>
      <c r="K198" s="22"/>
      <c r="L198" s="22"/>
      <c r="M198" s="22"/>
      <c r="N198" s="22"/>
      <c r="O198" s="22"/>
      <c r="P198" s="22"/>
      <c r="Q198" s="22"/>
      <c r="R198" s="22"/>
    </row>
    <row r="199" spans="1:33" ht="15.75" customHeight="1" x14ac:dyDescent="0.2">
      <c r="C199" s="22"/>
      <c r="D199" s="22"/>
      <c r="E199" s="22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</row>
    <row r="200" spans="1:33" ht="15.75" customHeight="1" x14ac:dyDescent="0.2">
      <c r="C200" s="22"/>
      <c r="D200" s="22"/>
      <c r="E200" s="22"/>
      <c r="F200" s="22"/>
      <c r="G200" s="22"/>
      <c r="H200" s="22"/>
      <c r="I200" s="22"/>
      <c r="J200" s="22"/>
      <c r="K200" s="22"/>
      <c r="L200" s="22"/>
      <c r="M200" s="22"/>
      <c r="N200" s="22"/>
      <c r="O200" s="22"/>
      <c r="P200" s="22"/>
      <c r="Q200" s="22"/>
      <c r="R200" s="22"/>
    </row>
    <row r="201" spans="1:33" ht="15.75" customHeight="1" x14ac:dyDescent="0.2">
      <c r="C201" s="22"/>
      <c r="D201" s="22"/>
      <c r="E201" s="22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</row>
    <row r="202" spans="1:33" ht="15.75" customHeight="1" x14ac:dyDescent="0.2">
      <c r="C202" s="22"/>
      <c r="D202" s="22"/>
      <c r="E202" s="22"/>
      <c r="F202" s="22"/>
      <c r="G202" s="22"/>
      <c r="H202" s="22"/>
      <c r="I202" s="22"/>
      <c r="J202" s="22"/>
      <c r="K202" s="22"/>
      <c r="L202" s="22"/>
      <c r="M202" s="22"/>
      <c r="N202" s="22"/>
      <c r="O202" s="22"/>
      <c r="P202" s="22"/>
      <c r="Q202" s="22"/>
      <c r="R202" s="22"/>
    </row>
    <row r="203" spans="1:33" ht="15.75" customHeight="1" x14ac:dyDescent="0.2">
      <c r="C203" s="22"/>
      <c r="D203" s="22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</row>
    <row r="204" spans="1:33" ht="15.75" customHeight="1" x14ac:dyDescent="0.2">
      <c r="C204" s="22"/>
      <c r="D204" s="22"/>
      <c r="E204" s="22"/>
      <c r="F204" s="22"/>
      <c r="G204" s="22"/>
      <c r="H204" s="22"/>
      <c r="I204" s="22"/>
      <c r="J204" s="22"/>
      <c r="K204" s="22"/>
      <c r="L204" s="22"/>
      <c r="M204" s="22"/>
      <c r="N204" s="22"/>
      <c r="O204" s="22"/>
      <c r="P204" s="22"/>
      <c r="Q204" s="22"/>
      <c r="R204" s="22"/>
    </row>
    <row r="205" spans="1:33" ht="15.75" customHeight="1" x14ac:dyDescent="0.2">
      <c r="C205" s="22"/>
      <c r="D205" s="22"/>
      <c r="E205" s="22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</row>
    <row r="206" spans="1:33" ht="15.75" customHeight="1" x14ac:dyDescent="0.2">
      <c r="C206" s="22"/>
      <c r="D206" s="22"/>
      <c r="E206" s="22"/>
      <c r="F206" s="22"/>
      <c r="G206" s="22"/>
      <c r="H206" s="22"/>
      <c r="I206" s="22"/>
      <c r="J206" s="22"/>
      <c r="K206" s="22"/>
      <c r="L206" s="22"/>
      <c r="M206" s="22"/>
      <c r="N206" s="22"/>
      <c r="O206" s="22"/>
      <c r="P206" s="22"/>
      <c r="Q206" s="22"/>
      <c r="R206" s="22"/>
    </row>
    <row r="207" spans="1:33" ht="15.75" customHeight="1" x14ac:dyDescent="0.2">
      <c r="C207" s="22"/>
      <c r="D207" s="22"/>
      <c r="E207" s="22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</row>
    <row r="208" spans="1:33" ht="15.75" customHeight="1" x14ac:dyDescent="0.2">
      <c r="C208" s="22"/>
      <c r="D208" s="22"/>
      <c r="E208" s="22"/>
      <c r="F208" s="22"/>
      <c r="G208" s="22"/>
      <c r="H208" s="22"/>
      <c r="I208" s="22"/>
      <c r="J208" s="22"/>
      <c r="K208" s="22"/>
      <c r="L208" s="22"/>
      <c r="M208" s="22"/>
      <c r="N208" s="22"/>
      <c r="O208" s="22"/>
      <c r="P208" s="22"/>
      <c r="Q208" s="22"/>
      <c r="R208" s="22"/>
    </row>
    <row r="209" spans="3:18" ht="15.75" customHeight="1" x14ac:dyDescent="0.2">
      <c r="C209" s="22"/>
      <c r="D209" s="22"/>
      <c r="E209" s="22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</row>
    <row r="210" spans="3:18" ht="15.75" customHeight="1" x14ac:dyDescent="0.2">
      <c r="C210" s="22"/>
      <c r="D210" s="22"/>
      <c r="E210" s="22"/>
      <c r="F210" s="22"/>
      <c r="G210" s="22"/>
      <c r="H210" s="22"/>
      <c r="I210" s="22"/>
      <c r="J210" s="22"/>
      <c r="K210" s="22"/>
      <c r="L210" s="22"/>
      <c r="M210" s="22"/>
      <c r="N210" s="22"/>
      <c r="O210" s="22"/>
      <c r="P210" s="22"/>
      <c r="Q210" s="22"/>
      <c r="R210" s="22"/>
    </row>
    <row r="211" spans="3:18" ht="15.75" customHeight="1" x14ac:dyDescent="0.2">
      <c r="C211" s="22"/>
      <c r="D211" s="22"/>
      <c r="E211" s="22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</row>
    <row r="212" spans="3:18" ht="15.75" customHeight="1" x14ac:dyDescent="0.2">
      <c r="C212" s="22"/>
      <c r="D212" s="22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  <c r="R212" s="22"/>
    </row>
    <row r="213" spans="3:18" ht="15.75" customHeight="1" x14ac:dyDescent="0.2">
      <c r="C213" s="22"/>
      <c r="D213" s="22"/>
      <c r="E213" s="22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</row>
    <row r="214" spans="3:18" ht="15.75" customHeight="1" x14ac:dyDescent="0.2">
      <c r="C214" s="22"/>
      <c r="D214" s="22"/>
      <c r="E214" s="22"/>
      <c r="F214" s="22"/>
      <c r="G214" s="22"/>
      <c r="H214" s="22"/>
      <c r="I214" s="22"/>
      <c r="J214" s="22"/>
      <c r="K214" s="22"/>
      <c r="L214" s="22"/>
      <c r="M214" s="22"/>
      <c r="N214" s="22"/>
      <c r="O214" s="22"/>
      <c r="P214" s="22"/>
      <c r="Q214" s="22"/>
      <c r="R214" s="22"/>
    </row>
    <row r="215" spans="3:18" ht="15.75" customHeight="1" x14ac:dyDescent="0.2">
      <c r="C215" s="22"/>
      <c r="D215" s="22"/>
      <c r="E215" s="22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</row>
    <row r="216" spans="3:18" ht="15.75" customHeight="1" x14ac:dyDescent="0.2">
      <c r="C216" s="22"/>
      <c r="D216" s="22"/>
      <c r="E216" s="22"/>
      <c r="F216" s="22"/>
      <c r="G216" s="22"/>
      <c r="H216" s="22"/>
      <c r="I216" s="22"/>
      <c r="J216" s="22"/>
      <c r="K216" s="22"/>
      <c r="L216" s="22"/>
      <c r="M216" s="22"/>
      <c r="N216" s="22"/>
      <c r="O216" s="22"/>
      <c r="P216" s="22"/>
      <c r="Q216" s="22"/>
      <c r="R216" s="22"/>
    </row>
    <row r="217" spans="3:18" ht="15.75" customHeight="1" x14ac:dyDescent="0.2">
      <c r="C217" s="22"/>
      <c r="D217" s="22"/>
      <c r="E217" s="22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</row>
    <row r="218" spans="3:18" ht="15.75" customHeight="1" x14ac:dyDescent="0.2">
      <c r="C218" s="22"/>
      <c r="D218" s="22"/>
      <c r="E218" s="22"/>
      <c r="F218" s="22"/>
      <c r="G218" s="22"/>
      <c r="H218" s="22"/>
      <c r="I218" s="22"/>
      <c r="J218" s="22"/>
      <c r="K218" s="22"/>
      <c r="L218" s="22"/>
      <c r="M218" s="22"/>
      <c r="N218" s="22"/>
      <c r="O218" s="22"/>
      <c r="P218" s="22"/>
      <c r="Q218" s="22"/>
      <c r="R218" s="22"/>
    </row>
    <row r="219" spans="3:18" ht="15.75" customHeight="1" x14ac:dyDescent="0.2">
      <c r="C219" s="22"/>
      <c r="D219" s="22"/>
      <c r="E219" s="22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</row>
    <row r="220" spans="3:18" ht="15.75" customHeight="1" x14ac:dyDescent="0.2">
      <c r="C220" s="22"/>
      <c r="D220" s="22"/>
      <c r="E220" s="22"/>
      <c r="F220" s="22"/>
      <c r="G220" s="22"/>
      <c r="H220" s="22"/>
      <c r="I220" s="22"/>
      <c r="J220" s="22"/>
      <c r="K220" s="22"/>
      <c r="L220" s="22"/>
      <c r="M220" s="22"/>
      <c r="N220" s="22"/>
      <c r="O220" s="22"/>
      <c r="P220" s="22"/>
      <c r="Q220" s="22"/>
      <c r="R220" s="22"/>
    </row>
    <row r="221" spans="3:18" ht="15.75" customHeight="1" x14ac:dyDescent="0.15"/>
    <row r="222" spans="3:18" ht="15.75" customHeight="1" x14ac:dyDescent="0.15"/>
    <row r="223" spans="3:18" ht="15.75" customHeight="1" x14ac:dyDescent="0.15"/>
    <row r="224" spans="3:18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AG1000"/>
  <sheetViews>
    <sheetView tabSelected="1" workbookViewId="0">
      <pane xSplit="2" ySplit="3" topLeftCell="C4" activePane="bottomRight" state="frozen"/>
      <selection activeCell="C4" sqref="C4:XFD31"/>
      <selection pane="topRight" activeCell="C4" sqref="C4:XFD31"/>
      <selection pane="bottomLeft" activeCell="C4" sqref="C4:XFD31"/>
      <selection pane="bottomRight" activeCell="C4" sqref="C4:XFD31"/>
    </sheetView>
  </sheetViews>
  <sheetFormatPr baseColWidth="10" defaultColWidth="14.5" defaultRowHeight="15" customHeight="1" x14ac:dyDescent="0.15"/>
  <cols>
    <col min="1" max="1" width="14.83203125" customWidth="1"/>
    <col min="2" max="2" width="23.832031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6.83203125" customWidth="1"/>
    <col min="16" max="16" width="11" customWidth="1"/>
    <col min="17" max="18" width="8.5" customWidth="1"/>
    <col min="19" max="19" width="8.33203125" customWidth="1"/>
    <col min="20" max="20" width="11.5" customWidth="1"/>
    <col min="21" max="21" width="13.33203125" customWidth="1"/>
    <col min="22" max="22" width="13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29" t="str">
        <f ca="1">IFERROR(__xludf.DUMMYFUNCTION("IFERROR(VLOOKUP(B2,IMPORTRANGE(""https://docs.google.com/spreadsheets/d/1x0DhHglkXKoEBOD2MBsuK_EyIr1ouxD2ftIpqOYFa-k/edit?usp=sharing"",""OllieShops-SKU-Specific Info!B1:BJ7000""),4,FALSE),"""")"),"")</f>
        <v/>
      </c>
      <c r="B1" s="30"/>
      <c r="C1" s="31" t="s">
        <v>0</v>
      </c>
      <c r="D1" s="33" t="s">
        <v>1</v>
      </c>
      <c r="E1" s="33" t="s">
        <v>2</v>
      </c>
      <c r="F1" s="35" t="s">
        <v>3</v>
      </c>
      <c r="G1" s="35" t="s">
        <v>4</v>
      </c>
      <c r="H1" s="36" t="s">
        <v>5</v>
      </c>
      <c r="I1" s="33" t="s">
        <v>6</v>
      </c>
      <c r="J1" s="33" t="s">
        <v>7</v>
      </c>
      <c r="K1" s="33" t="s">
        <v>8</v>
      </c>
      <c r="L1" s="33" t="s">
        <v>9</v>
      </c>
      <c r="M1" s="40" t="s">
        <v>10</v>
      </c>
      <c r="N1" s="41" t="s">
        <v>11</v>
      </c>
      <c r="O1" s="33" t="s">
        <v>12</v>
      </c>
      <c r="P1" s="33" t="s">
        <v>13</v>
      </c>
      <c r="Q1" s="33" t="s">
        <v>14</v>
      </c>
      <c r="R1" s="33" t="s">
        <v>15</v>
      </c>
      <c r="S1" s="47" t="s">
        <v>16</v>
      </c>
      <c r="T1" s="42" t="s">
        <v>17</v>
      </c>
      <c r="U1" s="42" t="s">
        <v>18</v>
      </c>
      <c r="V1" s="42" t="s">
        <v>19</v>
      </c>
      <c r="W1" s="42" t="s">
        <v>20</v>
      </c>
      <c r="X1" s="42" t="s">
        <v>21</v>
      </c>
      <c r="Y1" s="42" t="s">
        <v>22</v>
      </c>
      <c r="Z1" s="42" t="s">
        <v>23</v>
      </c>
      <c r="AA1" s="42" t="s">
        <v>24</v>
      </c>
      <c r="AB1" s="42" t="s">
        <v>25</v>
      </c>
      <c r="AC1" s="42" t="s">
        <v>26</v>
      </c>
      <c r="AD1" s="44" t="s">
        <v>27</v>
      </c>
      <c r="AE1" s="45" t="s">
        <v>28</v>
      </c>
      <c r="AF1" s="46" t="s">
        <v>29</v>
      </c>
      <c r="AG1" s="45" t="s">
        <v>30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IFERROR(__xludf.DUMMYFUNCTION("IFERROR(VLOOKUP(B2,IMPORTRANGE(""https://docs.google.com/spreadsheets/d/1x0DhHglkXKoEBOD2MBsuK_EyIr1ouxD2ftIpqOYFa-k/edit?usp=sharing"",""OllieShops-SKU-Specific Info!B1:BJ7000""),3,FALSE),"""")"),"")</f>
        <v/>
      </c>
      <c r="B2" s="3" t="s">
        <v>159</v>
      </c>
      <c r="C2" s="32"/>
      <c r="D2" s="34"/>
      <c r="E2" s="32"/>
      <c r="F2" s="34"/>
      <c r="G2" s="34"/>
      <c r="H2" s="37"/>
      <c r="I2" s="34"/>
      <c r="J2" s="34"/>
      <c r="K2" s="37"/>
      <c r="L2" s="37"/>
      <c r="M2" s="37"/>
      <c r="N2" s="34"/>
      <c r="O2" s="34"/>
      <c r="P2" s="32"/>
      <c r="Q2" s="34"/>
      <c r="R2" s="34"/>
      <c r="S2" s="30"/>
      <c r="T2" s="30"/>
      <c r="U2" s="43"/>
      <c r="V2" s="43"/>
      <c r="W2" s="30"/>
      <c r="X2" s="30"/>
      <c r="Y2" s="30"/>
      <c r="Z2" s="30"/>
      <c r="AA2" s="43"/>
      <c r="AB2" s="43"/>
      <c r="AC2" s="43"/>
      <c r="AD2" s="43"/>
      <c r="AE2" s="30"/>
      <c r="AF2" s="30"/>
      <c r="AG2" s="30"/>
    </row>
    <row r="3" spans="1:33" ht="16" x14ac:dyDescent="0.15">
      <c r="A3" s="38" t="s">
        <v>32</v>
      </c>
      <c r="B3" s="39"/>
      <c r="C3" s="4">
        <f>((AE31+AF31)/0.85)*-1</f>
        <v>13.658876470588234</v>
      </c>
      <c r="D3" s="5">
        <f>SUM(D4:D99763)</f>
        <v>51</v>
      </c>
      <c r="E3" s="5"/>
      <c r="F3" s="6">
        <f t="shared" ref="F3:G3" si="0">SUM(F4:F99763)</f>
        <v>978.78</v>
      </c>
      <c r="G3" s="6">
        <f t="shared" si="0"/>
        <v>-40.36</v>
      </c>
      <c r="H3" s="7">
        <f>G3/F3*-1</f>
        <v>4.1235006845256342E-2</v>
      </c>
      <c r="I3" s="8">
        <f>J3/F3</f>
        <v>0.19105852460716405</v>
      </c>
      <c r="J3" s="6">
        <f>SUM(J4:J99763)</f>
        <v>187.00426271500001</v>
      </c>
      <c r="K3" s="6">
        <f>J3/D3</f>
        <v>3.6667502493137256</v>
      </c>
      <c r="L3" s="5"/>
      <c r="M3" s="9"/>
      <c r="N3" s="10"/>
      <c r="O3" s="5" t="str">
        <f ca="1">IFERROR(__xludf.DUMMYFUNCTION("IFERROR(VLOOKUP(B2,IMPORTRANGE(""https://docs.google.com/spreadsheets/d/1owCo6kL_VFQ5nPTdNogErmCBLjNiktT1m3SzTrxu3R0/edit#gid=2146806407"",""Ollie Shops - Compiled!b1:g5000""),2,FALSE),"""")"),"")</f>
        <v/>
      </c>
      <c r="P3" s="5"/>
      <c r="Q3" s="11"/>
      <c r="R3" s="11"/>
      <c r="S3" s="23"/>
      <c r="T3" s="10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10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10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5">
        <f>SUM(W4:W99763)</f>
        <v>2</v>
      </c>
      <c r="X3" s="7">
        <f>AVERAGE(X4:X99763)</f>
        <v>3.3333333333333333E-2</v>
      </c>
      <c r="Y3" s="6">
        <f>ROUND(AVERAGE(Y4:Y99763),2)</f>
        <v>3.3</v>
      </c>
      <c r="Z3" s="5"/>
      <c r="AA3" s="5"/>
      <c r="AB3" s="5"/>
      <c r="AC3" s="5"/>
      <c r="AD3" s="5"/>
      <c r="AE3" s="12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Info!B2:BZ7000""),36,false)),"""")*-1"),-3.68737625375)</f>
        <v>-3.6873762537500001</v>
      </c>
      <c r="AG3" s="6">
        <f>SUM(AG4:AG99763)</f>
        <v>0</v>
      </c>
    </row>
    <row r="4" spans="1:33" s="52" customFormat="1" ht="15.75" hidden="1" customHeight="1" x14ac:dyDescent="0.2">
      <c r="A4" s="13" t="s">
        <v>33</v>
      </c>
      <c r="B4" s="13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48"/>
      <c r="T4" s="48"/>
      <c r="U4" s="49"/>
      <c r="V4" s="54"/>
      <c r="W4" s="48"/>
      <c r="X4" s="48"/>
      <c r="Y4" s="48"/>
      <c r="Z4" s="48"/>
      <c r="AA4" s="48"/>
      <c r="AB4" s="51"/>
      <c r="AC4" s="48"/>
      <c r="AD4" s="48"/>
      <c r="AE4" s="48"/>
      <c r="AF4" s="48"/>
      <c r="AG4" s="48"/>
    </row>
    <row r="5" spans="1:33" s="52" customFormat="1" ht="15.75" hidden="1" customHeight="1" x14ac:dyDescent="0.2">
      <c r="A5" s="13" t="s">
        <v>34</v>
      </c>
      <c r="B5" s="13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48"/>
      <c r="T5" s="48"/>
      <c r="U5" s="49"/>
      <c r="V5" s="54"/>
      <c r="W5" s="48"/>
      <c r="X5" s="48"/>
      <c r="Y5" s="48"/>
      <c r="Z5" s="48"/>
      <c r="AA5" s="48"/>
      <c r="AB5" s="51"/>
      <c r="AC5" s="48"/>
      <c r="AD5" s="48"/>
      <c r="AE5" s="48"/>
      <c r="AF5" s="48"/>
      <c r="AG5" s="48"/>
    </row>
    <row r="6" spans="1:33" s="52" customFormat="1" ht="15.75" hidden="1" customHeight="1" x14ac:dyDescent="0.2">
      <c r="A6" s="13" t="s">
        <v>35</v>
      </c>
      <c r="B6" s="13"/>
      <c r="C6" s="17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48"/>
      <c r="T6" s="48"/>
      <c r="U6" s="49"/>
      <c r="V6" s="54"/>
      <c r="W6" s="48"/>
      <c r="X6" s="48"/>
      <c r="Y6" s="48"/>
      <c r="Z6" s="48"/>
      <c r="AA6" s="48"/>
      <c r="AB6" s="51"/>
      <c r="AC6" s="48"/>
      <c r="AD6" s="48"/>
      <c r="AE6" s="48"/>
      <c r="AF6" s="48"/>
      <c r="AG6" s="48"/>
    </row>
    <row r="7" spans="1:33" s="52" customFormat="1" ht="15.75" hidden="1" customHeight="1" x14ac:dyDescent="0.2">
      <c r="A7" s="13" t="s">
        <v>36</v>
      </c>
      <c r="B7" s="13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48"/>
      <c r="T7" s="48"/>
      <c r="U7" s="49"/>
      <c r="V7" s="54"/>
      <c r="W7" s="48"/>
      <c r="X7" s="48"/>
      <c r="Y7" s="48"/>
      <c r="Z7" s="48"/>
      <c r="AA7" s="48"/>
      <c r="AB7" s="51"/>
      <c r="AC7" s="48"/>
      <c r="AD7" s="48"/>
      <c r="AE7" s="48"/>
      <c r="AF7" s="48"/>
      <c r="AG7" s="48"/>
    </row>
    <row r="8" spans="1:33" s="52" customFormat="1" ht="15.75" hidden="1" customHeight="1" x14ac:dyDescent="0.2">
      <c r="A8" s="13" t="s">
        <v>37</v>
      </c>
      <c r="B8" s="13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48"/>
      <c r="T8" s="48"/>
      <c r="U8" s="49"/>
      <c r="V8" s="54"/>
      <c r="W8" s="48"/>
      <c r="X8" s="48"/>
      <c r="Y8" s="48"/>
      <c r="Z8" s="48"/>
      <c r="AA8" s="48"/>
      <c r="AB8" s="51"/>
      <c r="AC8" s="48"/>
      <c r="AD8" s="48"/>
      <c r="AE8" s="48"/>
      <c r="AF8" s="48"/>
      <c r="AG8" s="48"/>
    </row>
    <row r="9" spans="1:33" s="52" customFormat="1" ht="15.75" hidden="1" customHeight="1" x14ac:dyDescent="0.2">
      <c r="A9" s="13" t="s">
        <v>38</v>
      </c>
      <c r="B9" s="13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48"/>
      <c r="T9" s="48"/>
      <c r="U9" s="49"/>
      <c r="V9" s="54"/>
      <c r="W9" s="48"/>
      <c r="X9" s="48"/>
      <c r="Y9" s="48"/>
      <c r="Z9" s="48"/>
      <c r="AA9" s="48"/>
      <c r="AB9" s="51"/>
      <c r="AC9" s="48"/>
      <c r="AD9" s="48"/>
      <c r="AE9" s="48"/>
      <c r="AF9" s="48"/>
      <c r="AG9" s="48"/>
    </row>
    <row r="10" spans="1:33" s="52" customFormat="1" ht="15.75" hidden="1" customHeight="1" x14ac:dyDescent="0.2">
      <c r="A10" s="13" t="s">
        <v>39</v>
      </c>
      <c r="B10" s="13"/>
      <c r="C10" s="17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48"/>
      <c r="T10" s="48"/>
      <c r="U10" s="49"/>
      <c r="V10" s="54"/>
      <c r="W10" s="48"/>
      <c r="X10" s="48"/>
      <c r="Y10" s="48"/>
      <c r="Z10" s="48"/>
      <c r="AA10" s="48"/>
      <c r="AB10" s="51"/>
      <c r="AC10" s="48"/>
      <c r="AD10" s="48"/>
      <c r="AE10" s="48"/>
      <c r="AF10" s="48"/>
      <c r="AG10" s="48"/>
    </row>
    <row r="11" spans="1:33" s="52" customFormat="1" ht="15.75" hidden="1" customHeight="1" x14ac:dyDescent="0.2">
      <c r="A11" s="13" t="s">
        <v>40</v>
      </c>
      <c r="B11" s="13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48"/>
      <c r="T11" s="48"/>
      <c r="U11" s="49"/>
      <c r="V11" s="54"/>
      <c r="W11" s="48"/>
      <c r="X11" s="48"/>
      <c r="Y11" s="48"/>
      <c r="Z11" s="48"/>
      <c r="AA11" s="48"/>
      <c r="AB11" s="51"/>
      <c r="AC11" s="48"/>
      <c r="AD11" s="48"/>
      <c r="AE11" s="48"/>
      <c r="AF11" s="48"/>
      <c r="AG11" s="48"/>
    </row>
    <row r="12" spans="1:33" s="52" customFormat="1" ht="15.75" hidden="1" customHeight="1" x14ac:dyDescent="0.2">
      <c r="A12" s="13" t="s">
        <v>41</v>
      </c>
      <c r="B12" s="13"/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48"/>
      <c r="T12" s="48"/>
      <c r="U12" s="49"/>
      <c r="V12" s="54"/>
      <c r="W12" s="48"/>
      <c r="X12" s="48"/>
      <c r="Y12" s="48"/>
      <c r="Z12" s="48"/>
      <c r="AA12" s="48"/>
      <c r="AB12" s="51"/>
      <c r="AC12" s="48"/>
      <c r="AD12" s="48"/>
      <c r="AE12" s="48"/>
      <c r="AF12" s="48"/>
      <c r="AG12" s="48"/>
    </row>
    <row r="13" spans="1:33" s="52" customFormat="1" ht="15.75" hidden="1" customHeight="1" x14ac:dyDescent="0.2">
      <c r="A13" s="13" t="s">
        <v>42</v>
      </c>
      <c r="B13" s="13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48"/>
      <c r="T13" s="48"/>
      <c r="U13" s="49"/>
      <c r="V13" s="54"/>
      <c r="W13" s="48"/>
      <c r="X13" s="48"/>
      <c r="Y13" s="48"/>
      <c r="Z13" s="48"/>
      <c r="AA13" s="48"/>
      <c r="AB13" s="51"/>
      <c r="AC13" s="48"/>
      <c r="AD13" s="48"/>
      <c r="AE13" s="48"/>
      <c r="AF13" s="48"/>
      <c r="AG13" s="48"/>
    </row>
    <row r="14" spans="1:33" s="52" customFormat="1" ht="15.75" hidden="1" customHeight="1" x14ac:dyDescent="0.2">
      <c r="A14" s="13" t="s">
        <v>43</v>
      </c>
      <c r="B14" s="13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48"/>
      <c r="T14" s="48"/>
      <c r="U14" s="49"/>
      <c r="V14" s="54"/>
      <c r="W14" s="48"/>
      <c r="X14" s="48"/>
      <c r="Y14" s="48"/>
      <c r="Z14" s="48"/>
      <c r="AA14" s="48"/>
      <c r="AB14" s="51"/>
      <c r="AC14" s="48"/>
      <c r="AD14" s="48"/>
      <c r="AE14" s="48"/>
      <c r="AF14" s="48"/>
      <c r="AG14" s="48"/>
    </row>
    <row r="15" spans="1:33" s="52" customFormat="1" ht="15.75" hidden="1" customHeight="1" x14ac:dyDescent="0.2">
      <c r="A15" s="13" t="s">
        <v>44</v>
      </c>
      <c r="B15" s="13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48"/>
      <c r="T15" s="48"/>
      <c r="U15" s="49"/>
      <c r="V15" s="54"/>
      <c r="W15" s="48"/>
      <c r="X15" s="48"/>
      <c r="Y15" s="48"/>
      <c r="Z15" s="48"/>
      <c r="AA15" s="48"/>
      <c r="AB15" s="51"/>
      <c r="AC15" s="48"/>
      <c r="AD15" s="48"/>
      <c r="AE15" s="48"/>
      <c r="AF15" s="48"/>
      <c r="AG15" s="48"/>
    </row>
    <row r="16" spans="1:33" s="52" customFormat="1" ht="15.75" hidden="1" customHeight="1" x14ac:dyDescent="0.2">
      <c r="A16" s="13" t="s">
        <v>45</v>
      </c>
      <c r="B16" s="13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48"/>
      <c r="T16" s="48"/>
      <c r="U16" s="49"/>
      <c r="V16" s="54"/>
      <c r="W16" s="48"/>
      <c r="X16" s="48"/>
      <c r="Y16" s="48"/>
      <c r="Z16" s="48"/>
      <c r="AA16" s="48"/>
      <c r="AB16" s="51"/>
      <c r="AC16" s="48"/>
      <c r="AD16" s="48"/>
      <c r="AE16" s="48"/>
      <c r="AF16" s="48"/>
      <c r="AG16" s="48"/>
    </row>
    <row r="17" spans="1:33" s="52" customFormat="1" ht="15.75" hidden="1" customHeight="1" x14ac:dyDescent="0.2">
      <c r="A17" s="13" t="s">
        <v>46</v>
      </c>
      <c r="B17" s="13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48"/>
      <c r="T17" s="48"/>
      <c r="U17" s="49"/>
      <c r="V17" s="54"/>
      <c r="W17" s="48"/>
      <c r="X17" s="48"/>
      <c r="Y17" s="48"/>
      <c r="Z17" s="48"/>
      <c r="AA17" s="48"/>
      <c r="AB17" s="51"/>
      <c r="AC17" s="48"/>
      <c r="AD17" s="48"/>
      <c r="AE17" s="48"/>
      <c r="AF17" s="48"/>
      <c r="AG17" s="48"/>
    </row>
    <row r="18" spans="1:33" s="52" customFormat="1" ht="15.75" hidden="1" customHeight="1" x14ac:dyDescent="0.2">
      <c r="A18" s="13" t="s">
        <v>47</v>
      </c>
      <c r="B18" s="13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48"/>
      <c r="T18" s="48"/>
      <c r="U18" s="49"/>
      <c r="V18" s="54"/>
      <c r="W18" s="48"/>
      <c r="X18" s="48"/>
      <c r="Y18" s="48"/>
      <c r="Z18" s="48"/>
      <c r="AA18" s="48"/>
      <c r="AB18" s="51"/>
      <c r="AC18" s="48"/>
      <c r="AD18" s="48"/>
      <c r="AE18" s="48"/>
      <c r="AF18" s="48"/>
      <c r="AG18" s="48"/>
    </row>
    <row r="19" spans="1:33" s="52" customFormat="1" ht="15.75" hidden="1" customHeight="1" x14ac:dyDescent="0.2">
      <c r="A19" s="13" t="s">
        <v>83</v>
      </c>
      <c r="B19" s="13"/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48"/>
      <c r="T19" s="48"/>
      <c r="U19" s="49"/>
      <c r="V19" s="54"/>
      <c r="W19" s="48"/>
      <c r="X19" s="48"/>
      <c r="Y19" s="48"/>
      <c r="Z19" s="48"/>
      <c r="AA19" s="48"/>
      <c r="AB19" s="51"/>
      <c r="AC19" s="48"/>
      <c r="AD19" s="48"/>
      <c r="AE19" s="48"/>
      <c r="AF19" s="48"/>
      <c r="AG19" s="48"/>
    </row>
    <row r="20" spans="1:33" s="52" customFormat="1" ht="15.75" hidden="1" customHeight="1" x14ac:dyDescent="0.2">
      <c r="A20" s="13" t="s">
        <v>49</v>
      </c>
      <c r="B20" s="13"/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48"/>
      <c r="T20" s="48"/>
      <c r="U20" s="49"/>
      <c r="V20" s="54"/>
      <c r="W20" s="48"/>
      <c r="X20" s="48"/>
      <c r="Y20" s="48"/>
      <c r="Z20" s="48"/>
      <c r="AA20" s="48"/>
      <c r="AB20" s="51"/>
      <c r="AC20" s="48"/>
      <c r="AD20" s="48"/>
      <c r="AE20" s="48"/>
      <c r="AF20" s="48"/>
      <c r="AG20" s="48"/>
    </row>
    <row r="21" spans="1:33" s="52" customFormat="1" ht="15.75" hidden="1" customHeight="1" x14ac:dyDescent="0.2">
      <c r="A21" s="13" t="s">
        <v>50</v>
      </c>
      <c r="B21" s="13"/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48"/>
      <c r="T21" s="48"/>
      <c r="U21" s="49"/>
      <c r="V21" s="54"/>
      <c r="W21" s="48"/>
      <c r="X21" s="48"/>
      <c r="Y21" s="48"/>
      <c r="Z21" s="48"/>
      <c r="AA21" s="48"/>
      <c r="AB21" s="51"/>
      <c r="AC21" s="48"/>
      <c r="AD21" s="48"/>
      <c r="AE21" s="48"/>
      <c r="AF21" s="48"/>
      <c r="AG21" s="48"/>
    </row>
    <row r="22" spans="1:33" s="52" customFormat="1" ht="15.75" hidden="1" customHeight="1" x14ac:dyDescent="0.2">
      <c r="A22" s="13" t="s">
        <v>51</v>
      </c>
      <c r="B22" s="13"/>
      <c r="C22" s="17"/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48"/>
      <c r="T22" s="48"/>
      <c r="U22" s="49"/>
      <c r="V22" s="54"/>
      <c r="W22" s="48"/>
      <c r="X22" s="48"/>
      <c r="Y22" s="48"/>
      <c r="Z22" s="48"/>
      <c r="AA22" s="48"/>
      <c r="AB22" s="51"/>
      <c r="AC22" s="48"/>
      <c r="AD22" s="48"/>
      <c r="AE22" s="48"/>
      <c r="AF22" s="48"/>
      <c r="AG22" s="48"/>
    </row>
    <row r="23" spans="1:33" s="52" customFormat="1" ht="15.75" hidden="1" customHeight="1" x14ac:dyDescent="0.2">
      <c r="A23" s="13" t="s">
        <v>52</v>
      </c>
      <c r="B23" s="13"/>
      <c r="C23" s="17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48"/>
      <c r="T23" s="48"/>
      <c r="U23" s="49"/>
      <c r="V23" s="54"/>
      <c r="W23" s="48"/>
      <c r="X23" s="48"/>
      <c r="Y23" s="48"/>
      <c r="Z23" s="48"/>
      <c r="AA23" s="48"/>
      <c r="AB23" s="51"/>
      <c r="AC23" s="48"/>
      <c r="AD23" s="48"/>
      <c r="AE23" s="48"/>
      <c r="AF23" s="48"/>
      <c r="AG23" s="48"/>
    </row>
    <row r="24" spans="1:33" s="52" customFormat="1" ht="15.75" hidden="1" customHeight="1" x14ac:dyDescent="0.2">
      <c r="A24" s="13" t="s">
        <v>53</v>
      </c>
      <c r="B24" s="13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48"/>
      <c r="T24" s="48"/>
      <c r="U24" s="49"/>
      <c r="V24" s="54"/>
      <c r="W24" s="48"/>
      <c r="X24" s="48"/>
      <c r="Y24" s="48"/>
      <c r="Z24" s="48"/>
      <c r="AA24" s="48"/>
      <c r="AB24" s="51"/>
      <c r="AC24" s="48"/>
      <c r="AD24" s="48"/>
      <c r="AE24" s="48"/>
      <c r="AF24" s="48"/>
      <c r="AG24" s="48"/>
    </row>
    <row r="25" spans="1:33" s="52" customFormat="1" ht="15.75" hidden="1" customHeight="1" x14ac:dyDescent="0.2">
      <c r="A25" s="13" t="s">
        <v>54</v>
      </c>
      <c r="B25" s="13"/>
      <c r="C25" s="17"/>
      <c r="D25" s="17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48"/>
      <c r="T25" s="48"/>
      <c r="U25" s="49"/>
      <c r="V25" s="54"/>
      <c r="W25" s="48"/>
      <c r="X25" s="48"/>
      <c r="Y25" s="48"/>
      <c r="Z25" s="48"/>
      <c r="AA25" s="48"/>
      <c r="AB25" s="51"/>
      <c r="AC25" s="48"/>
      <c r="AD25" s="48"/>
      <c r="AE25" s="48"/>
      <c r="AF25" s="48"/>
      <c r="AG25" s="48"/>
    </row>
    <row r="26" spans="1:33" s="52" customFormat="1" ht="15.75" customHeight="1" x14ac:dyDescent="0.2">
      <c r="A26" s="13" t="s">
        <v>58</v>
      </c>
      <c r="B26" s="13"/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48"/>
      <c r="T26" s="48"/>
      <c r="U26" s="49"/>
      <c r="V26" s="54"/>
      <c r="W26" s="48"/>
      <c r="X26" s="48"/>
      <c r="Y26" s="48"/>
      <c r="Z26" s="48"/>
      <c r="AA26" s="48"/>
      <c r="AB26" s="51"/>
      <c r="AC26" s="48"/>
      <c r="AD26" s="48"/>
      <c r="AE26" s="48"/>
      <c r="AF26" s="48"/>
      <c r="AG26" s="48"/>
    </row>
    <row r="27" spans="1:33" s="52" customFormat="1" ht="15.75" customHeight="1" x14ac:dyDescent="0.2">
      <c r="A27" s="13" t="s">
        <v>60</v>
      </c>
      <c r="B27" s="13"/>
      <c r="C27" s="17">
        <f t="shared" ref="C27:C31" si="1">IFERROR(F27/D27," - ")</f>
        <v>19.28</v>
      </c>
      <c r="D27" s="17">
        <v>21</v>
      </c>
      <c r="E27" s="17">
        <v>0</v>
      </c>
      <c r="F27" s="17">
        <v>404.88</v>
      </c>
      <c r="G27" s="17">
        <v>0</v>
      </c>
      <c r="H27" s="17">
        <f t="shared" ref="H27:H31" si="2">G27/F27*-1</f>
        <v>0</v>
      </c>
      <c r="I27" s="17">
        <f t="shared" ref="I27:I31" si="3">J27/F27</f>
        <v>0.23512047709197778</v>
      </c>
      <c r="J27" s="17">
        <f t="shared" ref="J27:J31" si="4">F27*0.85+G27+AF27*D27+D27*AE27+AG27+AD27</f>
        <v>95.195578764999965</v>
      </c>
      <c r="K27" s="17">
        <f t="shared" ref="K27:K31" si="5">J27/D27</f>
        <v>4.5331227983333315</v>
      </c>
      <c r="L27" s="17">
        <v>118</v>
      </c>
      <c r="M27" s="17">
        <f t="shared" ref="M27:M31" si="6">IFERROR(D27/L27,"-")</f>
        <v>0.17796610169491525</v>
      </c>
      <c r="N27" s="17">
        <v>100</v>
      </c>
      <c r="O27" s="17">
        <f t="shared" ref="O27:P27" si="7">D27/7</f>
        <v>3</v>
      </c>
      <c r="P27" s="17">
        <f t="shared" si="7"/>
        <v>0</v>
      </c>
      <c r="Q27" s="17">
        <f t="shared" ref="Q27:Q31" si="8">ROUNDDOWN(N27/(O27+P27),0)</f>
        <v>33</v>
      </c>
      <c r="R27" s="17"/>
      <c r="S27" s="48">
        <v>0.1121495327102804</v>
      </c>
      <c r="T27" s="48" t="s">
        <v>56</v>
      </c>
      <c r="U27" s="49" t="s">
        <v>56</v>
      </c>
      <c r="V27" s="54" t="s">
        <v>56</v>
      </c>
      <c r="W27" s="48">
        <v>0</v>
      </c>
      <c r="X27" s="48">
        <f t="shared" ref="X27:X31" si="9">IFERROR(W27/D27,0)</f>
        <v>0</v>
      </c>
      <c r="Y27" s="48">
        <f t="shared" ref="Y27:Y31" si="10">IFERROR(G27/(W27+Z27)*-1,0)</f>
        <v>0</v>
      </c>
      <c r="Z27" s="48">
        <v>0</v>
      </c>
      <c r="AA27" s="48" t="s">
        <v>57</v>
      </c>
      <c r="AB27" s="51">
        <f t="shared" ref="AB27:AB31" si="11">IF(OR(AA27="UsLargeStandardSize",AA27="UsSmallStandardSize"),-0.69,-0.48)</f>
        <v>-0.69</v>
      </c>
      <c r="AC27" s="48">
        <v>0.17741463888888886</v>
      </c>
      <c r="AD27" s="48">
        <f t="shared" ref="AD27:AD31" si="12">IFERROR(AB27*AC27*D27*2,0)</f>
        <v>-5.141476234999999</v>
      </c>
      <c r="AE27" s="48">
        <v>-7.18</v>
      </c>
      <c r="AF27" s="48">
        <v>-4.4300449999999998</v>
      </c>
      <c r="AG27" s="48">
        <v>0</v>
      </c>
    </row>
    <row r="28" spans="1:33" s="52" customFormat="1" ht="15.75" customHeight="1" x14ac:dyDescent="0.2">
      <c r="A28" s="13" t="s">
        <v>61</v>
      </c>
      <c r="B28" s="13"/>
      <c r="C28" s="17">
        <f t="shared" si="1"/>
        <v>19.28</v>
      </c>
      <c r="D28" s="17">
        <v>14</v>
      </c>
      <c r="E28" s="17">
        <v>0</v>
      </c>
      <c r="F28" s="17">
        <v>269.92</v>
      </c>
      <c r="G28" s="17">
        <v>-11.73</v>
      </c>
      <c r="H28" s="17">
        <f t="shared" si="2"/>
        <v>4.3457320687611142E-2</v>
      </c>
      <c r="I28" s="17">
        <f t="shared" si="3"/>
        <v>0.19166315640436679</v>
      </c>
      <c r="J28" s="17">
        <f t="shared" si="4"/>
        <v>51.733719176666689</v>
      </c>
      <c r="K28" s="17">
        <f t="shared" si="5"/>
        <v>3.695265655476192</v>
      </c>
      <c r="L28" s="17">
        <v>79</v>
      </c>
      <c r="M28" s="17">
        <f t="shared" si="6"/>
        <v>0.17721518987341772</v>
      </c>
      <c r="N28" s="17">
        <v>78</v>
      </c>
      <c r="O28" s="17">
        <f t="shared" ref="O28:P28" si="13">D28/7</f>
        <v>2</v>
      </c>
      <c r="P28" s="17">
        <f t="shared" si="13"/>
        <v>0</v>
      </c>
      <c r="Q28" s="17">
        <f t="shared" si="8"/>
        <v>39</v>
      </c>
      <c r="R28" s="17"/>
      <c r="S28" s="48">
        <v>0.37804878048780488</v>
      </c>
      <c r="T28" s="48" t="s">
        <v>56</v>
      </c>
      <c r="U28" s="49" t="s">
        <v>56</v>
      </c>
      <c r="V28" s="54" t="s">
        <v>56</v>
      </c>
      <c r="W28" s="48">
        <v>0</v>
      </c>
      <c r="X28" s="48">
        <f t="shared" si="9"/>
        <v>0</v>
      </c>
      <c r="Y28" s="48">
        <f t="shared" si="10"/>
        <v>11.73</v>
      </c>
      <c r="Z28" s="48">
        <v>1</v>
      </c>
      <c r="AA28" s="48" t="s">
        <v>57</v>
      </c>
      <c r="AB28" s="51">
        <f t="shared" si="11"/>
        <v>-0.69</v>
      </c>
      <c r="AC28" s="48">
        <v>0.17741463888888886</v>
      </c>
      <c r="AD28" s="48">
        <f t="shared" si="12"/>
        <v>-3.4276508233333325</v>
      </c>
      <c r="AE28" s="48">
        <v>-7.18</v>
      </c>
      <c r="AF28" s="48">
        <v>-4.4300449999999998</v>
      </c>
      <c r="AG28" s="48">
        <v>0</v>
      </c>
    </row>
    <row r="29" spans="1:33" s="52" customFormat="1" ht="15.75" customHeight="1" x14ac:dyDescent="0.2">
      <c r="A29" s="13" t="s">
        <v>62</v>
      </c>
      <c r="B29" s="13"/>
      <c r="C29" s="17">
        <f t="shared" si="1"/>
        <v>19.28</v>
      </c>
      <c r="D29" s="17">
        <v>12</v>
      </c>
      <c r="E29" s="17">
        <v>0</v>
      </c>
      <c r="F29" s="17">
        <v>231.36</v>
      </c>
      <c r="G29" s="17">
        <v>-28.63</v>
      </c>
      <c r="H29" s="17">
        <f t="shared" si="2"/>
        <v>0.12374654218533886</v>
      </c>
      <c r="I29" s="17">
        <f t="shared" si="3"/>
        <v>0.11137393490663908</v>
      </c>
      <c r="J29" s="17">
        <f t="shared" si="4"/>
        <v>25.767473580000019</v>
      </c>
      <c r="K29" s="17">
        <f t="shared" si="5"/>
        <v>2.1472894650000014</v>
      </c>
      <c r="L29" s="17">
        <v>158</v>
      </c>
      <c r="M29" s="17">
        <f t="shared" si="6"/>
        <v>7.5949367088607597E-2</v>
      </c>
      <c r="N29" s="17">
        <v>61</v>
      </c>
      <c r="O29" s="17">
        <f t="shared" ref="O29:P29" si="14">D29/7</f>
        <v>1.7142857142857142</v>
      </c>
      <c r="P29" s="17">
        <f t="shared" si="14"/>
        <v>0</v>
      </c>
      <c r="Q29" s="17">
        <f t="shared" si="8"/>
        <v>35</v>
      </c>
      <c r="R29" s="17"/>
      <c r="S29" s="48">
        <v>0.73770491803278693</v>
      </c>
      <c r="T29" s="48" t="s">
        <v>56</v>
      </c>
      <c r="U29" s="49" t="s">
        <v>56</v>
      </c>
      <c r="V29" s="54" t="s">
        <v>56</v>
      </c>
      <c r="W29" s="48">
        <v>2</v>
      </c>
      <c r="X29" s="48">
        <f t="shared" si="9"/>
        <v>0.16666666666666666</v>
      </c>
      <c r="Y29" s="48">
        <f t="shared" si="10"/>
        <v>4.7716666666666665</v>
      </c>
      <c r="Z29" s="48">
        <v>4</v>
      </c>
      <c r="AA29" s="48" t="s">
        <v>57</v>
      </c>
      <c r="AB29" s="51">
        <f t="shared" si="11"/>
        <v>-0.69</v>
      </c>
      <c r="AC29" s="48">
        <v>0.17741463888888886</v>
      </c>
      <c r="AD29" s="48">
        <f t="shared" si="12"/>
        <v>-2.9379864199999992</v>
      </c>
      <c r="AE29" s="48">
        <v>-7.18</v>
      </c>
      <c r="AF29" s="48">
        <v>-4.4300449999999998</v>
      </c>
      <c r="AG29" s="48">
        <v>0</v>
      </c>
    </row>
    <row r="30" spans="1:33" s="52" customFormat="1" ht="15.75" customHeight="1" x14ac:dyDescent="0.2">
      <c r="A30" s="13" t="s">
        <v>63</v>
      </c>
      <c r="B30" s="13"/>
      <c r="C30" s="17">
        <f t="shared" si="1"/>
        <v>19.28</v>
      </c>
      <c r="D30" s="17">
        <v>1</v>
      </c>
      <c r="E30" s="17">
        <v>0</v>
      </c>
      <c r="F30" s="17">
        <v>19.28</v>
      </c>
      <c r="G30" s="17">
        <v>0</v>
      </c>
      <c r="H30" s="17">
        <f t="shared" si="2"/>
        <v>0</v>
      </c>
      <c r="I30" s="17">
        <f t="shared" si="3"/>
        <v>0.235120477091978</v>
      </c>
      <c r="J30" s="17">
        <f t="shared" si="4"/>
        <v>4.533122798333336</v>
      </c>
      <c r="K30" s="17">
        <f t="shared" si="5"/>
        <v>4.533122798333336</v>
      </c>
      <c r="L30" s="17">
        <v>142</v>
      </c>
      <c r="M30" s="17">
        <f t="shared" si="6"/>
        <v>7.0422535211267607E-3</v>
      </c>
      <c r="N30" s="17">
        <v>59</v>
      </c>
      <c r="O30" s="17">
        <f t="shared" ref="O30:P30" si="15">D30/7</f>
        <v>0.14285714285714285</v>
      </c>
      <c r="P30" s="17">
        <f t="shared" si="15"/>
        <v>0</v>
      </c>
      <c r="Q30" s="17">
        <f t="shared" si="8"/>
        <v>413</v>
      </c>
      <c r="R30" s="17"/>
      <c r="S30" s="48">
        <v>0.78333333333333333</v>
      </c>
      <c r="T30" s="48" t="s">
        <v>56</v>
      </c>
      <c r="U30" s="49" t="s">
        <v>56</v>
      </c>
      <c r="V30" s="54" t="s">
        <v>56</v>
      </c>
      <c r="W30" s="48">
        <v>0</v>
      </c>
      <c r="X30" s="48">
        <f t="shared" si="9"/>
        <v>0</v>
      </c>
      <c r="Y30" s="48">
        <f t="shared" si="10"/>
        <v>0</v>
      </c>
      <c r="Z30" s="48">
        <v>0</v>
      </c>
      <c r="AA30" s="48" t="s">
        <v>57</v>
      </c>
      <c r="AB30" s="51">
        <f t="shared" si="11"/>
        <v>-0.69</v>
      </c>
      <c r="AC30" s="48">
        <v>0.17741463888888886</v>
      </c>
      <c r="AD30" s="48">
        <f t="shared" si="12"/>
        <v>-0.24483220166666661</v>
      </c>
      <c r="AE30" s="48">
        <v>-7.18</v>
      </c>
      <c r="AF30" s="48">
        <v>-4.4300449999999998</v>
      </c>
      <c r="AG30" s="48">
        <v>0</v>
      </c>
    </row>
    <row r="31" spans="1:33" s="52" customFormat="1" ht="15.75" customHeight="1" x14ac:dyDescent="0.2">
      <c r="A31" s="13" t="s">
        <v>64</v>
      </c>
      <c r="B31" s="13"/>
      <c r="C31" s="17">
        <f t="shared" si="1"/>
        <v>17.78</v>
      </c>
      <c r="D31" s="17">
        <v>3</v>
      </c>
      <c r="E31" s="17">
        <v>0</v>
      </c>
      <c r="F31" s="17">
        <v>53.34</v>
      </c>
      <c r="G31" s="17">
        <v>0</v>
      </c>
      <c r="H31" s="17">
        <f t="shared" si="2"/>
        <v>0</v>
      </c>
      <c r="I31" s="17">
        <f t="shared" si="3"/>
        <v>0.1832465015935508</v>
      </c>
      <c r="J31" s="17">
        <f t="shared" si="4"/>
        <v>9.7743683949999998</v>
      </c>
      <c r="K31" s="17">
        <f t="shared" si="5"/>
        <v>3.2581227983333334</v>
      </c>
      <c r="L31" s="17">
        <v>156</v>
      </c>
      <c r="M31" s="17">
        <f t="shared" si="6"/>
        <v>1.9230769230769232E-2</v>
      </c>
      <c r="N31" s="17">
        <v>57</v>
      </c>
      <c r="O31" s="17">
        <f t="shared" ref="O31:P31" si="16">D31/7</f>
        <v>0.42857142857142855</v>
      </c>
      <c r="P31" s="17">
        <f t="shared" si="16"/>
        <v>0</v>
      </c>
      <c r="Q31" s="17">
        <f t="shared" si="8"/>
        <v>133</v>
      </c>
      <c r="R31" s="17" t="str">
        <f ca="1">IFERROR(__xludf.DUMMYFUNCTION("IFERROR(VLOOKUP($B$2,IMPORTRANGE(""https://docs.google.com/spreadsheets/d/1KiWZV1ko8G7lnRucBRBd29jj3Be6ltMfljMDqzOkQmI/edit#gid=1381463014"",""Lookup!A:F""),6,FALSE),"""")"),"")</f>
        <v/>
      </c>
      <c r="S31" s="48">
        <v>0.53631284916201116</v>
      </c>
      <c r="T31" s="48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1" s="49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1" s="54" t="str">
        <f ca="1">IFERROR(__xludf.DUMMYFUNCTION("IFERROR(VLOOKUP($B$2,IMPORTRANGE(""https://docs.google.com/spreadsheets/d/1KiWZV1ko8G7lnRucBRBd29jj3Be6ltMfljMDqzOkQmI/edit#gid=1381463014"",""Lookup!A:D""),2,FALSE),"""")"),"")</f>
        <v/>
      </c>
      <c r="W31" s="48">
        <v>0</v>
      </c>
      <c r="X31" s="48">
        <f t="shared" si="9"/>
        <v>0</v>
      </c>
      <c r="Y31" s="48">
        <f t="shared" si="10"/>
        <v>0</v>
      </c>
      <c r="Z31" s="48">
        <v>0</v>
      </c>
      <c r="AA31" s="48" t="s">
        <v>57</v>
      </c>
      <c r="AB31" s="51">
        <f t="shared" si="11"/>
        <v>-0.69</v>
      </c>
      <c r="AC31" s="48">
        <v>0.17741463888888886</v>
      </c>
      <c r="AD31" s="48">
        <f t="shared" si="12"/>
        <v>-0.7344966049999998</v>
      </c>
      <c r="AE31" s="48">
        <v>-7.18</v>
      </c>
      <c r="AF31" s="48">
        <v>-4.4300449999999998</v>
      </c>
      <c r="AG31" s="48">
        <v>0</v>
      </c>
    </row>
    <row r="32" spans="1:33" ht="15.75" customHeight="1" x14ac:dyDescent="0.2">
      <c r="A32" s="13"/>
      <c r="B32" s="13"/>
      <c r="C32" s="24"/>
      <c r="D32" s="15"/>
      <c r="E32" s="15"/>
      <c r="F32" s="14"/>
      <c r="G32" s="14"/>
      <c r="H32" s="14"/>
      <c r="I32" s="15"/>
      <c r="J32" s="15"/>
      <c r="K32" s="15"/>
      <c r="L32" s="15"/>
      <c r="M32" s="16"/>
      <c r="N32" s="15"/>
      <c r="O32" s="15"/>
      <c r="P32" s="15"/>
      <c r="Q32" s="15"/>
      <c r="R32" s="15"/>
      <c r="S32" s="18"/>
      <c r="T32" s="13"/>
      <c r="U32" s="19"/>
      <c r="V32" s="1"/>
      <c r="W32" s="13"/>
      <c r="X32" s="13"/>
      <c r="Y32" s="13"/>
      <c r="Z32" s="13"/>
      <c r="AA32" s="13"/>
      <c r="AB32" s="13"/>
      <c r="AC32" s="13"/>
      <c r="AD32" s="13"/>
      <c r="AE32" s="20"/>
      <c r="AF32" s="20"/>
      <c r="AG32" s="20"/>
    </row>
    <row r="33" spans="1:33" ht="15.75" customHeight="1" x14ac:dyDescent="0.2">
      <c r="A33" s="13"/>
      <c r="B33" s="13"/>
      <c r="C33" s="24"/>
      <c r="D33" s="15"/>
      <c r="E33" s="15"/>
      <c r="F33" s="14"/>
      <c r="G33" s="14"/>
      <c r="H33" s="14"/>
      <c r="I33" s="15"/>
      <c r="J33" s="15"/>
      <c r="K33" s="15"/>
      <c r="L33" s="15"/>
      <c r="M33" s="16"/>
      <c r="N33" s="15"/>
      <c r="O33" s="15"/>
      <c r="P33" s="15"/>
      <c r="Q33" s="15"/>
      <c r="R33" s="15"/>
      <c r="S33" s="18"/>
      <c r="T33" s="13"/>
      <c r="U33" s="19"/>
      <c r="V33" s="1"/>
      <c r="W33" s="13"/>
      <c r="X33" s="13"/>
      <c r="Y33" s="13"/>
      <c r="Z33" s="13"/>
      <c r="AA33" s="13"/>
      <c r="AB33" s="13"/>
      <c r="AC33" s="13"/>
      <c r="AD33" s="13"/>
      <c r="AE33" s="20"/>
      <c r="AF33" s="20"/>
      <c r="AG33" s="20"/>
    </row>
    <row r="34" spans="1:33" ht="15.75" customHeight="1" x14ac:dyDescent="0.2">
      <c r="A34" s="13"/>
      <c r="B34" s="13"/>
      <c r="C34" s="24"/>
      <c r="D34" s="15"/>
      <c r="E34" s="15"/>
      <c r="F34" s="14"/>
      <c r="G34" s="14"/>
      <c r="H34" s="14"/>
      <c r="I34" s="15"/>
      <c r="J34" s="15"/>
      <c r="K34" s="15"/>
      <c r="L34" s="15"/>
      <c r="M34" s="16"/>
      <c r="N34" s="15"/>
      <c r="O34" s="15"/>
      <c r="P34" s="15"/>
      <c r="Q34" s="15"/>
      <c r="R34" s="15"/>
      <c r="S34" s="18"/>
      <c r="T34" s="13"/>
      <c r="U34" s="19"/>
      <c r="V34" s="1"/>
      <c r="W34" s="13"/>
      <c r="X34" s="13"/>
      <c r="Y34" s="13"/>
      <c r="Z34" s="13"/>
      <c r="AA34" s="13"/>
      <c r="AB34" s="13"/>
      <c r="AC34" s="13"/>
      <c r="AD34" s="13"/>
      <c r="AE34" s="20"/>
      <c r="AF34" s="20"/>
      <c r="AG34" s="20"/>
    </row>
    <row r="35" spans="1:33" ht="15.75" customHeight="1" x14ac:dyDescent="0.2">
      <c r="A35" s="13"/>
      <c r="B35" s="13"/>
      <c r="C35" s="24"/>
      <c r="D35" s="15"/>
      <c r="E35" s="15"/>
      <c r="F35" s="14"/>
      <c r="G35" s="14"/>
      <c r="H35" s="14"/>
      <c r="I35" s="15"/>
      <c r="J35" s="15"/>
      <c r="K35" s="15"/>
      <c r="L35" s="15"/>
      <c r="M35" s="16"/>
      <c r="N35" s="15"/>
      <c r="O35" s="15"/>
      <c r="P35" s="15"/>
      <c r="Q35" s="15"/>
      <c r="R35" s="15"/>
      <c r="S35" s="18"/>
      <c r="T35" s="13"/>
      <c r="U35" s="19"/>
      <c r="V35" s="1"/>
      <c r="W35" s="13"/>
      <c r="X35" s="13"/>
      <c r="Y35" s="13"/>
      <c r="Z35" s="13"/>
      <c r="AA35" s="13"/>
      <c r="AB35" s="13"/>
      <c r="AC35" s="13"/>
      <c r="AD35" s="13"/>
      <c r="AE35" s="20"/>
      <c r="AF35" s="20"/>
      <c r="AG35" s="20"/>
    </row>
    <row r="36" spans="1:33" ht="15.75" customHeight="1" x14ac:dyDescent="0.2">
      <c r="A36" s="13"/>
      <c r="B36" s="13"/>
      <c r="C36" s="24"/>
      <c r="D36" s="15"/>
      <c r="E36" s="15"/>
      <c r="F36" s="14"/>
      <c r="G36" s="14"/>
      <c r="H36" s="14"/>
      <c r="I36" s="15"/>
      <c r="J36" s="15"/>
      <c r="K36" s="15"/>
      <c r="L36" s="15"/>
      <c r="M36" s="16"/>
      <c r="N36" s="15"/>
      <c r="O36" s="15"/>
      <c r="P36" s="15"/>
      <c r="Q36" s="15"/>
      <c r="R36" s="15"/>
      <c r="S36" s="18"/>
      <c r="T36" s="13"/>
      <c r="U36" s="19"/>
      <c r="V36" s="1"/>
      <c r="W36" s="13"/>
      <c r="X36" s="13"/>
      <c r="Y36" s="13"/>
      <c r="Z36" s="13"/>
      <c r="AA36" s="13"/>
      <c r="AB36" s="13"/>
      <c r="AC36" s="13"/>
      <c r="AD36" s="13"/>
      <c r="AE36" s="20"/>
      <c r="AF36" s="20"/>
      <c r="AG36" s="20"/>
    </row>
    <row r="37" spans="1:33" ht="15.75" customHeight="1" x14ac:dyDescent="0.2">
      <c r="A37" s="13"/>
      <c r="B37" s="13"/>
      <c r="C37" s="24"/>
      <c r="D37" s="15"/>
      <c r="E37" s="15"/>
      <c r="F37" s="14"/>
      <c r="G37" s="14"/>
      <c r="H37" s="14"/>
      <c r="I37" s="15"/>
      <c r="J37" s="15"/>
      <c r="K37" s="15"/>
      <c r="L37" s="15"/>
      <c r="M37" s="16"/>
      <c r="N37" s="15"/>
      <c r="O37" s="15"/>
      <c r="P37" s="15"/>
      <c r="Q37" s="15"/>
      <c r="R37" s="15"/>
      <c r="S37" s="18"/>
      <c r="T37" s="13"/>
      <c r="U37" s="19"/>
      <c r="V37" s="1"/>
      <c r="W37" s="13"/>
      <c r="X37" s="13"/>
      <c r="Y37" s="13"/>
      <c r="Z37" s="13"/>
      <c r="AA37" s="13"/>
      <c r="AB37" s="13"/>
      <c r="AC37" s="13"/>
      <c r="AD37" s="13"/>
      <c r="AE37" s="20"/>
      <c r="AF37" s="20"/>
      <c r="AG37" s="20"/>
    </row>
    <row r="38" spans="1:33" ht="15.75" customHeight="1" x14ac:dyDescent="0.2">
      <c r="A38" s="13"/>
      <c r="B38" s="13"/>
      <c r="C38" s="24"/>
      <c r="D38" s="15"/>
      <c r="E38" s="15"/>
      <c r="F38" s="14"/>
      <c r="G38" s="14"/>
      <c r="H38" s="14"/>
      <c r="I38" s="15"/>
      <c r="J38" s="15"/>
      <c r="K38" s="15"/>
      <c r="L38" s="15"/>
      <c r="M38" s="16"/>
      <c r="N38" s="15"/>
      <c r="O38" s="15"/>
      <c r="P38" s="15"/>
      <c r="Q38" s="15"/>
      <c r="R38" s="15"/>
      <c r="S38" s="18"/>
      <c r="T38" s="13"/>
      <c r="U38" s="19"/>
      <c r="V38" s="1"/>
      <c r="W38" s="13"/>
      <c r="X38" s="13"/>
      <c r="Y38" s="13"/>
      <c r="Z38" s="13"/>
      <c r="AA38" s="13"/>
      <c r="AB38" s="13"/>
      <c r="AC38" s="13"/>
      <c r="AD38" s="13"/>
      <c r="AE38" s="20"/>
      <c r="AF38" s="20"/>
      <c r="AG38" s="20"/>
    </row>
    <row r="39" spans="1:33" ht="15.75" customHeight="1" x14ac:dyDescent="0.2">
      <c r="A39" s="13"/>
      <c r="B39" s="13"/>
      <c r="C39" s="24"/>
      <c r="D39" s="15"/>
      <c r="E39" s="15"/>
      <c r="F39" s="14"/>
      <c r="G39" s="14"/>
      <c r="H39" s="14"/>
      <c r="I39" s="15"/>
      <c r="J39" s="15"/>
      <c r="K39" s="15"/>
      <c r="L39" s="15"/>
      <c r="M39" s="16"/>
      <c r="N39" s="15"/>
      <c r="O39" s="15"/>
      <c r="P39" s="15"/>
      <c r="Q39" s="15"/>
      <c r="R39" s="15"/>
      <c r="S39" s="18"/>
      <c r="T39" s="13"/>
      <c r="U39" s="19"/>
      <c r="V39" s="1"/>
      <c r="W39" s="13"/>
      <c r="X39" s="13"/>
      <c r="Y39" s="13"/>
      <c r="Z39" s="13"/>
      <c r="AA39" s="13"/>
      <c r="AB39" s="13"/>
      <c r="AC39" s="13"/>
      <c r="AD39" s="13"/>
      <c r="AE39" s="20"/>
      <c r="AF39" s="20"/>
      <c r="AG39" s="20"/>
    </row>
    <row r="40" spans="1:33" ht="15.75" customHeight="1" x14ac:dyDescent="0.2">
      <c r="A40" s="13"/>
      <c r="B40" s="13"/>
      <c r="C40" s="24"/>
      <c r="D40" s="15"/>
      <c r="E40" s="15"/>
      <c r="F40" s="14"/>
      <c r="G40" s="14"/>
      <c r="H40" s="14"/>
      <c r="I40" s="15"/>
      <c r="J40" s="15"/>
      <c r="K40" s="15"/>
      <c r="L40" s="15"/>
      <c r="M40" s="16"/>
      <c r="N40" s="15"/>
      <c r="O40" s="15"/>
      <c r="P40" s="15"/>
      <c r="Q40" s="15"/>
      <c r="R40" s="15"/>
      <c r="S40" s="18"/>
      <c r="T40" s="13"/>
      <c r="U40" s="19"/>
      <c r="V40" s="1"/>
      <c r="W40" s="13"/>
      <c r="X40" s="13"/>
      <c r="Y40" s="13"/>
      <c r="Z40" s="13"/>
      <c r="AA40" s="13"/>
      <c r="AB40" s="13"/>
      <c r="AC40" s="13"/>
      <c r="AD40" s="13"/>
      <c r="AE40" s="20"/>
      <c r="AF40" s="20"/>
      <c r="AG40" s="20"/>
    </row>
    <row r="41" spans="1:33" ht="15.75" customHeight="1" x14ac:dyDescent="0.2">
      <c r="A41" s="13"/>
      <c r="B41" s="13"/>
      <c r="C41" s="24"/>
      <c r="D41" s="15"/>
      <c r="E41" s="15"/>
      <c r="F41" s="14"/>
      <c r="G41" s="14"/>
      <c r="H41" s="14"/>
      <c r="I41" s="15"/>
      <c r="J41" s="15"/>
      <c r="K41" s="15"/>
      <c r="L41" s="15"/>
      <c r="M41" s="16"/>
      <c r="N41" s="15"/>
      <c r="O41" s="15"/>
      <c r="P41" s="15"/>
      <c r="Q41" s="15"/>
      <c r="R41" s="15"/>
      <c r="S41" s="18"/>
      <c r="T41" s="13"/>
      <c r="U41" s="19"/>
      <c r="V41" s="1"/>
      <c r="W41" s="13"/>
      <c r="X41" s="13"/>
      <c r="Y41" s="13"/>
      <c r="Z41" s="13"/>
      <c r="AA41" s="13"/>
      <c r="AB41" s="13"/>
      <c r="AC41" s="13"/>
      <c r="AD41" s="13"/>
      <c r="AE41" s="20"/>
      <c r="AF41" s="20"/>
      <c r="AG41" s="20"/>
    </row>
    <row r="42" spans="1:33" ht="15.75" customHeight="1" x14ac:dyDescent="0.2">
      <c r="A42" s="13"/>
      <c r="B42" s="13"/>
      <c r="C42" s="24"/>
      <c r="D42" s="15"/>
      <c r="E42" s="15"/>
      <c r="F42" s="14"/>
      <c r="G42" s="14"/>
      <c r="H42" s="14"/>
      <c r="I42" s="15"/>
      <c r="J42" s="15"/>
      <c r="K42" s="15"/>
      <c r="L42" s="15"/>
      <c r="M42" s="16"/>
      <c r="N42" s="15"/>
      <c r="O42" s="15"/>
      <c r="P42" s="15"/>
      <c r="Q42" s="15"/>
      <c r="R42" s="15"/>
      <c r="S42" s="18"/>
      <c r="T42" s="13"/>
      <c r="U42" s="19"/>
      <c r="V42" s="1"/>
      <c r="W42" s="13"/>
      <c r="X42" s="13"/>
      <c r="Y42" s="13"/>
      <c r="Z42" s="13"/>
      <c r="AA42" s="13"/>
      <c r="AB42" s="13"/>
      <c r="AC42" s="13"/>
      <c r="AD42" s="13"/>
      <c r="AE42" s="20"/>
      <c r="AF42" s="20"/>
      <c r="AG42" s="20"/>
    </row>
    <row r="43" spans="1:33" ht="15.75" customHeight="1" x14ac:dyDescent="0.2">
      <c r="A43" s="13"/>
      <c r="B43" s="13"/>
      <c r="C43" s="24"/>
      <c r="D43" s="15"/>
      <c r="E43" s="15"/>
      <c r="F43" s="14"/>
      <c r="G43" s="14"/>
      <c r="H43" s="14"/>
      <c r="I43" s="15"/>
      <c r="J43" s="15"/>
      <c r="K43" s="15"/>
      <c r="L43" s="15"/>
      <c r="M43" s="16"/>
      <c r="N43" s="15"/>
      <c r="O43" s="15"/>
      <c r="P43" s="15"/>
      <c r="Q43" s="15"/>
      <c r="R43" s="15"/>
      <c r="S43" s="18"/>
      <c r="T43" s="13"/>
      <c r="U43" s="19"/>
      <c r="V43" s="1"/>
      <c r="W43" s="13"/>
      <c r="X43" s="13"/>
      <c r="Y43" s="13"/>
      <c r="Z43" s="13"/>
      <c r="AA43" s="13"/>
      <c r="AB43" s="13"/>
      <c r="AC43" s="13"/>
      <c r="AD43" s="13"/>
      <c r="AE43" s="20"/>
      <c r="AF43" s="20"/>
      <c r="AG43" s="20"/>
    </row>
    <row r="44" spans="1:33" ht="15.75" customHeight="1" x14ac:dyDescent="0.2">
      <c r="A44" s="13"/>
      <c r="B44" s="13"/>
      <c r="C44" s="24"/>
      <c r="D44" s="15"/>
      <c r="E44" s="15"/>
      <c r="F44" s="14"/>
      <c r="G44" s="14"/>
      <c r="H44" s="14"/>
      <c r="I44" s="15"/>
      <c r="J44" s="15"/>
      <c r="K44" s="15"/>
      <c r="L44" s="15"/>
      <c r="M44" s="16"/>
      <c r="N44" s="15"/>
      <c r="O44" s="15"/>
      <c r="P44" s="15"/>
      <c r="Q44" s="15"/>
      <c r="R44" s="15"/>
      <c r="S44" s="18"/>
      <c r="T44" s="13"/>
      <c r="U44" s="19"/>
      <c r="V44" s="1"/>
      <c r="W44" s="13"/>
      <c r="X44" s="13"/>
      <c r="Y44" s="13"/>
      <c r="Z44" s="13"/>
      <c r="AA44" s="13"/>
      <c r="AB44" s="13"/>
      <c r="AC44" s="13"/>
      <c r="AD44" s="13"/>
      <c r="AE44" s="20"/>
      <c r="AF44" s="20"/>
      <c r="AG44" s="20"/>
    </row>
    <row r="45" spans="1:33" ht="15.75" customHeight="1" x14ac:dyDescent="0.2">
      <c r="A45" s="13"/>
      <c r="B45" s="13"/>
      <c r="C45" s="24"/>
      <c r="D45" s="15"/>
      <c r="E45" s="15"/>
      <c r="F45" s="14"/>
      <c r="G45" s="14"/>
      <c r="H45" s="14"/>
      <c r="I45" s="15"/>
      <c r="J45" s="15"/>
      <c r="K45" s="15"/>
      <c r="L45" s="15"/>
      <c r="M45" s="16"/>
      <c r="N45" s="15"/>
      <c r="O45" s="15"/>
      <c r="P45" s="15"/>
      <c r="Q45" s="15"/>
      <c r="R45" s="15"/>
      <c r="S45" s="18"/>
      <c r="T45" s="13"/>
      <c r="U45" s="19"/>
      <c r="V45" s="1"/>
      <c r="W45" s="13"/>
      <c r="X45" s="13"/>
      <c r="Y45" s="13"/>
      <c r="Z45" s="13"/>
      <c r="AA45" s="13"/>
      <c r="AB45" s="13"/>
      <c r="AC45" s="13"/>
      <c r="AD45" s="13"/>
      <c r="AE45" s="20"/>
      <c r="AF45" s="20"/>
      <c r="AG45" s="20"/>
    </row>
    <row r="46" spans="1:33" ht="15.75" customHeight="1" x14ac:dyDescent="0.2">
      <c r="A46" s="13"/>
      <c r="B46" s="13"/>
      <c r="C46" s="24"/>
      <c r="D46" s="15"/>
      <c r="E46" s="15"/>
      <c r="F46" s="14"/>
      <c r="G46" s="14"/>
      <c r="H46" s="14"/>
      <c r="I46" s="15"/>
      <c r="J46" s="15"/>
      <c r="K46" s="15"/>
      <c r="L46" s="15"/>
      <c r="M46" s="16"/>
      <c r="N46" s="15"/>
      <c r="O46" s="15"/>
      <c r="P46" s="15"/>
      <c r="Q46" s="15"/>
      <c r="R46" s="15"/>
      <c r="S46" s="18"/>
      <c r="T46" s="13"/>
      <c r="U46" s="19"/>
      <c r="V46" s="1"/>
      <c r="W46" s="13"/>
      <c r="X46" s="13"/>
      <c r="Y46" s="13"/>
      <c r="Z46" s="13"/>
      <c r="AA46" s="13"/>
      <c r="AB46" s="13"/>
      <c r="AC46" s="13"/>
      <c r="AD46" s="13"/>
      <c r="AE46" s="20"/>
      <c r="AF46" s="20"/>
      <c r="AG46" s="20"/>
    </row>
    <row r="47" spans="1:33" ht="15.75" customHeight="1" x14ac:dyDescent="0.2">
      <c r="A47" s="13"/>
      <c r="B47" s="13"/>
      <c r="C47" s="24"/>
      <c r="D47" s="15"/>
      <c r="E47" s="15"/>
      <c r="F47" s="14"/>
      <c r="G47" s="14"/>
      <c r="H47" s="14"/>
      <c r="I47" s="15"/>
      <c r="J47" s="15"/>
      <c r="K47" s="15"/>
      <c r="L47" s="15"/>
      <c r="M47" s="16"/>
      <c r="N47" s="15"/>
      <c r="O47" s="15"/>
      <c r="P47" s="15"/>
      <c r="Q47" s="15"/>
      <c r="R47" s="15"/>
      <c r="S47" s="18"/>
      <c r="T47" s="13"/>
      <c r="U47" s="19"/>
      <c r="V47" s="1"/>
      <c r="W47" s="13"/>
      <c r="X47" s="13"/>
      <c r="Y47" s="13"/>
      <c r="Z47" s="13"/>
      <c r="AA47" s="13"/>
      <c r="AB47" s="13"/>
      <c r="AC47" s="13"/>
      <c r="AD47" s="13"/>
      <c r="AE47" s="20"/>
      <c r="AF47" s="20"/>
      <c r="AG47" s="20"/>
    </row>
    <row r="48" spans="1:33" ht="15.75" customHeight="1" x14ac:dyDescent="0.2">
      <c r="A48" s="13"/>
      <c r="B48" s="13"/>
      <c r="C48" s="24"/>
      <c r="D48" s="15"/>
      <c r="E48" s="15"/>
      <c r="F48" s="14"/>
      <c r="G48" s="14"/>
      <c r="H48" s="14"/>
      <c r="I48" s="15"/>
      <c r="J48" s="15"/>
      <c r="K48" s="15"/>
      <c r="L48" s="15"/>
      <c r="M48" s="16"/>
      <c r="N48" s="15"/>
      <c r="O48" s="15"/>
      <c r="P48" s="15"/>
      <c r="Q48" s="15"/>
      <c r="R48" s="15"/>
      <c r="S48" s="18"/>
      <c r="T48" s="13"/>
      <c r="U48" s="19"/>
      <c r="V48" s="1"/>
      <c r="W48" s="13"/>
      <c r="X48" s="13"/>
      <c r="Y48" s="13"/>
      <c r="Z48" s="13"/>
      <c r="AA48" s="13"/>
      <c r="AB48" s="13"/>
      <c r="AC48" s="13"/>
      <c r="AD48" s="13"/>
      <c r="AE48" s="20"/>
      <c r="AF48" s="20"/>
      <c r="AG48" s="20"/>
    </row>
    <row r="49" spans="1:33" ht="15.75" customHeight="1" x14ac:dyDescent="0.2">
      <c r="A49" s="13"/>
      <c r="B49" s="13"/>
      <c r="C49" s="24"/>
      <c r="D49" s="15"/>
      <c r="E49" s="15"/>
      <c r="F49" s="14"/>
      <c r="G49" s="14"/>
      <c r="H49" s="14"/>
      <c r="I49" s="15"/>
      <c r="J49" s="15"/>
      <c r="K49" s="15"/>
      <c r="L49" s="15"/>
      <c r="M49" s="16"/>
      <c r="N49" s="15"/>
      <c r="O49" s="15"/>
      <c r="P49" s="15"/>
      <c r="Q49" s="15"/>
      <c r="R49" s="15"/>
      <c r="S49" s="18"/>
      <c r="T49" s="13"/>
      <c r="U49" s="19"/>
      <c r="V49" s="1"/>
      <c r="W49" s="13"/>
      <c r="X49" s="13"/>
      <c r="Y49" s="13"/>
      <c r="Z49" s="13"/>
      <c r="AA49" s="13"/>
      <c r="AB49" s="13"/>
      <c r="AC49" s="13"/>
      <c r="AD49" s="13"/>
      <c r="AE49" s="20"/>
      <c r="AF49" s="20"/>
      <c r="AG49" s="20"/>
    </row>
    <row r="50" spans="1:33" ht="15.75" customHeight="1" x14ac:dyDescent="0.2">
      <c r="A50" s="13"/>
      <c r="B50" s="13"/>
      <c r="C50" s="24"/>
      <c r="D50" s="15"/>
      <c r="E50" s="15"/>
      <c r="F50" s="14"/>
      <c r="G50" s="14"/>
      <c r="H50" s="14"/>
      <c r="I50" s="15"/>
      <c r="J50" s="15"/>
      <c r="K50" s="15"/>
      <c r="L50" s="15"/>
      <c r="M50" s="16"/>
      <c r="N50" s="15"/>
      <c r="O50" s="15"/>
      <c r="P50" s="15"/>
      <c r="Q50" s="15"/>
      <c r="R50" s="15"/>
      <c r="S50" s="18"/>
      <c r="T50" s="13"/>
      <c r="U50" s="19"/>
      <c r="V50" s="1"/>
      <c r="W50" s="13"/>
      <c r="X50" s="13"/>
      <c r="Y50" s="13"/>
      <c r="Z50" s="13"/>
      <c r="AA50" s="13"/>
      <c r="AB50" s="13"/>
      <c r="AC50" s="13"/>
      <c r="AD50" s="13"/>
      <c r="AE50" s="20"/>
      <c r="AF50" s="20"/>
      <c r="AG50" s="20"/>
    </row>
    <row r="51" spans="1:33" ht="15.75" customHeight="1" x14ac:dyDescent="0.2">
      <c r="A51" s="13"/>
      <c r="B51" s="13"/>
      <c r="C51" s="24"/>
      <c r="D51" s="15"/>
      <c r="E51" s="15"/>
      <c r="F51" s="14"/>
      <c r="G51" s="14"/>
      <c r="H51" s="14"/>
      <c r="I51" s="15"/>
      <c r="J51" s="15"/>
      <c r="K51" s="15"/>
      <c r="L51" s="15"/>
      <c r="M51" s="16"/>
      <c r="N51" s="15"/>
      <c r="O51" s="15"/>
      <c r="P51" s="15"/>
      <c r="Q51" s="15"/>
      <c r="R51" s="15"/>
      <c r="S51" s="18"/>
      <c r="T51" s="13"/>
      <c r="U51" s="19"/>
      <c r="V51" s="1"/>
      <c r="W51" s="13"/>
      <c r="X51" s="13"/>
      <c r="Y51" s="13"/>
      <c r="Z51" s="13"/>
      <c r="AA51" s="13"/>
      <c r="AB51" s="13"/>
      <c r="AC51" s="13"/>
      <c r="AD51" s="13"/>
      <c r="AE51" s="20"/>
      <c r="AF51" s="20"/>
      <c r="AG51" s="20"/>
    </row>
    <row r="52" spans="1:33" ht="15.75" customHeight="1" x14ac:dyDescent="0.2">
      <c r="A52" s="13"/>
      <c r="B52" s="13"/>
      <c r="C52" s="24"/>
      <c r="D52" s="15"/>
      <c r="E52" s="15"/>
      <c r="F52" s="14"/>
      <c r="G52" s="14"/>
      <c r="H52" s="14"/>
      <c r="I52" s="15"/>
      <c r="J52" s="15"/>
      <c r="K52" s="15"/>
      <c r="L52" s="15"/>
      <c r="M52" s="16"/>
      <c r="N52" s="15"/>
      <c r="O52" s="15"/>
      <c r="P52" s="15"/>
      <c r="Q52" s="15"/>
      <c r="R52" s="15"/>
      <c r="S52" s="18"/>
      <c r="T52" s="13"/>
      <c r="U52" s="19"/>
      <c r="V52" s="1"/>
      <c r="W52" s="13"/>
      <c r="X52" s="13"/>
      <c r="Y52" s="13"/>
      <c r="Z52" s="13"/>
      <c r="AA52" s="13"/>
      <c r="AB52" s="13"/>
      <c r="AC52" s="13"/>
      <c r="AD52" s="13"/>
      <c r="AE52" s="20"/>
      <c r="AF52" s="20"/>
      <c r="AG52" s="20"/>
    </row>
    <row r="53" spans="1:33" ht="15.75" customHeight="1" x14ac:dyDescent="0.2">
      <c r="A53" s="13"/>
      <c r="B53" s="13"/>
      <c r="C53" s="24"/>
      <c r="D53" s="15"/>
      <c r="E53" s="15"/>
      <c r="F53" s="14"/>
      <c r="G53" s="14"/>
      <c r="H53" s="14"/>
      <c r="I53" s="15"/>
      <c r="J53" s="15"/>
      <c r="K53" s="15"/>
      <c r="L53" s="15"/>
      <c r="M53" s="16"/>
      <c r="N53" s="15"/>
      <c r="O53" s="15"/>
      <c r="P53" s="15"/>
      <c r="Q53" s="15"/>
      <c r="R53" s="15"/>
      <c r="S53" s="18"/>
      <c r="T53" s="13"/>
      <c r="U53" s="19"/>
      <c r="V53" s="1"/>
      <c r="W53" s="13"/>
      <c r="X53" s="13"/>
      <c r="Y53" s="13"/>
      <c r="Z53" s="13"/>
      <c r="AA53" s="13"/>
      <c r="AB53" s="13"/>
      <c r="AC53" s="13"/>
      <c r="AD53" s="13"/>
      <c r="AE53" s="20"/>
      <c r="AF53" s="20"/>
      <c r="AG53" s="20"/>
    </row>
    <row r="54" spans="1:33" ht="15.75" customHeight="1" x14ac:dyDescent="0.2">
      <c r="A54" s="13"/>
      <c r="B54" s="13"/>
      <c r="C54" s="24"/>
      <c r="D54" s="15"/>
      <c r="E54" s="15"/>
      <c r="F54" s="14"/>
      <c r="G54" s="14"/>
      <c r="H54" s="14"/>
      <c r="I54" s="15"/>
      <c r="J54" s="15"/>
      <c r="K54" s="15"/>
      <c r="L54" s="15"/>
      <c r="M54" s="16"/>
      <c r="N54" s="15"/>
      <c r="O54" s="15"/>
      <c r="P54" s="15"/>
      <c r="Q54" s="15"/>
      <c r="R54" s="15"/>
      <c r="S54" s="18"/>
      <c r="T54" s="13"/>
      <c r="U54" s="19"/>
      <c r="V54" s="1"/>
      <c r="W54" s="13"/>
      <c r="X54" s="13"/>
      <c r="Y54" s="13"/>
      <c r="Z54" s="13"/>
      <c r="AA54" s="13"/>
      <c r="AB54" s="13"/>
      <c r="AC54" s="13"/>
      <c r="AD54" s="13"/>
      <c r="AE54" s="20"/>
      <c r="AF54" s="20"/>
      <c r="AG54" s="20"/>
    </row>
    <row r="55" spans="1:33" ht="15.75" customHeight="1" x14ac:dyDescent="0.2">
      <c r="A55" s="13"/>
      <c r="B55" s="13"/>
      <c r="C55" s="24"/>
      <c r="D55" s="15"/>
      <c r="E55" s="15"/>
      <c r="F55" s="14"/>
      <c r="G55" s="14"/>
      <c r="H55" s="14"/>
      <c r="I55" s="15"/>
      <c r="J55" s="15"/>
      <c r="K55" s="15"/>
      <c r="L55" s="15"/>
      <c r="M55" s="16"/>
      <c r="N55" s="15"/>
      <c r="O55" s="15"/>
      <c r="P55" s="15"/>
      <c r="Q55" s="15"/>
      <c r="R55" s="15"/>
      <c r="S55" s="18"/>
      <c r="T55" s="13"/>
      <c r="U55" s="19"/>
      <c r="V55" s="1"/>
      <c r="W55" s="13"/>
      <c r="X55" s="13"/>
      <c r="Y55" s="13"/>
      <c r="Z55" s="13"/>
      <c r="AA55" s="13"/>
      <c r="AB55" s="13"/>
      <c r="AC55" s="13"/>
      <c r="AD55" s="13"/>
      <c r="AE55" s="20"/>
      <c r="AF55" s="20"/>
      <c r="AG55" s="20"/>
    </row>
    <row r="56" spans="1:33" ht="15.75" customHeight="1" x14ac:dyDescent="0.2">
      <c r="A56" s="13"/>
      <c r="B56" s="13"/>
      <c r="C56" s="24"/>
      <c r="D56" s="15"/>
      <c r="E56" s="15"/>
      <c r="F56" s="14"/>
      <c r="G56" s="14"/>
      <c r="H56" s="14"/>
      <c r="I56" s="15"/>
      <c r="J56" s="15"/>
      <c r="K56" s="15"/>
      <c r="L56" s="15"/>
      <c r="M56" s="16"/>
      <c r="N56" s="15"/>
      <c r="O56" s="15"/>
      <c r="P56" s="15"/>
      <c r="Q56" s="15"/>
      <c r="R56" s="15"/>
      <c r="S56" s="18"/>
      <c r="T56" s="13"/>
      <c r="U56" s="19"/>
      <c r="V56" s="1"/>
      <c r="W56" s="13"/>
      <c r="X56" s="13"/>
      <c r="Y56" s="13"/>
      <c r="Z56" s="13"/>
      <c r="AA56" s="13"/>
      <c r="AB56" s="13"/>
      <c r="AC56" s="13"/>
      <c r="AD56" s="13"/>
      <c r="AE56" s="20"/>
      <c r="AF56" s="20"/>
      <c r="AG56" s="20"/>
    </row>
    <row r="57" spans="1:33" ht="15.75" customHeight="1" x14ac:dyDescent="0.2">
      <c r="A57" s="13"/>
      <c r="B57" s="13"/>
      <c r="C57" s="24"/>
      <c r="D57" s="15"/>
      <c r="E57" s="15"/>
      <c r="F57" s="14"/>
      <c r="G57" s="14"/>
      <c r="H57" s="14"/>
      <c r="I57" s="15"/>
      <c r="J57" s="15"/>
      <c r="K57" s="15"/>
      <c r="L57" s="15"/>
      <c r="M57" s="16"/>
      <c r="N57" s="15"/>
      <c r="O57" s="15"/>
      <c r="P57" s="15"/>
      <c r="Q57" s="15"/>
      <c r="R57" s="15"/>
      <c r="S57" s="18"/>
      <c r="T57" s="13"/>
      <c r="U57" s="19"/>
      <c r="V57" s="1"/>
      <c r="W57" s="13"/>
      <c r="X57" s="13"/>
      <c r="Y57" s="13"/>
      <c r="Z57" s="13"/>
      <c r="AA57" s="13"/>
      <c r="AB57" s="13"/>
      <c r="AC57" s="13"/>
      <c r="AD57" s="13"/>
      <c r="AE57" s="20"/>
      <c r="AF57" s="20"/>
      <c r="AG57" s="20"/>
    </row>
    <row r="58" spans="1:33" ht="15.75" customHeight="1" x14ac:dyDescent="0.2">
      <c r="A58" s="13"/>
      <c r="B58" s="13"/>
      <c r="C58" s="24"/>
      <c r="D58" s="15"/>
      <c r="E58" s="15"/>
      <c r="F58" s="14"/>
      <c r="G58" s="14"/>
      <c r="H58" s="14"/>
      <c r="I58" s="15"/>
      <c r="J58" s="15"/>
      <c r="K58" s="15"/>
      <c r="L58" s="15"/>
      <c r="M58" s="16"/>
      <c r="N58" s="15"/>
      <c r="O58" s="15"/>
      <c r="P58" s="15"/>
      <c r="Q58" s="15"/>
      <c r="R58" s="15"/>
      <c r="S58" s="18"/>
      <c r="T58" s="13"/>
      <c r="U58" s="19"/>
      <c r="V58" s="1"/>
      <c r="W58" s="13"/>
      <c r="X58" s="13"/>
      <c r="Y58" s="13"/>
      <c r="Z58" s="13"/>
      <c r="AA58" s="13"/>
      <c r="AB58" s="13"/>
      <c r="AC58" s="13"/>
      <c r="AD58" s="13"/>
      <c r="AE58" s="20"/>
      <c r="AF58" s="20"/>
      <c r="AG58" s="20"/>
    </row>
    <row r="59" spans="1:33" ht="15.75" customHeight="1" x14ac:dyDescent="0.2">
      <c r="A59" s="13"/>
      <c r="B59" s="13"/>
      <c r="C59" s="24"/>
      <c r="D59" s="15"/>
      <c r="E59" s="15"/>
      <c r="F59" s="14"/>
      <c r="G59" s="14"/>
      <c r="H59" s="14"/>
      <c r="I59" s="15"/>
      <c r="J59" s="15"/>
      <c r="K59" s="15"/>
      <c r="L59" s="15"/>
      <c r="M59" s="16"/>
      <c r="N59" s="15"/>
      <c r="O59" s="15"/>
      <c r="P59" s="15"/>
      <c r="Q59" s="15"/>
      <c r="R59" s="15"/>
      <c r="S59" s="18"/>
      <c r="T59" s="13"/>
      <c r="U59" s="19"/>
      <c r="V59" s="1"/>
      <c r="W59" s="13"/>
      <c r="X59" s="13"/>
      <c r="Y59" s="13"/>
      <c r="Z59" s="13"/>
      <c r="AA59" s="13"/>
      <c r="AB59" s="13"/>
      <c r="AC59" s="13"/>
      <c r="AD59" s="13"/>
      <c r="AE59" s="20"/>
      <c r="AF59" s="20"/>
      <c r="AG59" s="20"/>
    </row>
    <row r="60" spans="1:33" ht="15.75" customHeight="1" x14ac:dyDescent="0.2">
      <c r="A60" s="13"/>
      <c r="B60" s="13"/>
      <c r="C60" s="24"/>
      <c r="D60" s="15"/>
      <c r="E60" s="15"/>
      <c r="F60" s="14"/>
      <c r="G60" s="14"/>
      <c r="H60" s="14"/>
      <c r="I60" s="15"/>
      <c r="J60" s="15"/>
      <c r="K60" s="15"/>
      <c r="L60" s="15"/>
      <c r="M60" s="16"/>
      <c r="N60" s="15"/>
      <c r="O60" s="15"/>
      <c r="P60" s="15"/>
      <c r="Q60" s="15"/>
      <c r="R60" s="15"/>
      <c r="S60" s="18"/>
      <c r="T60" s="13"/>
      <c r="U60" s="19"/>
      <c r="V60" s="1"/>
      <c r="W60" s="13"/>
      <c r="X60" s="13"/>
      <c r="Y60" s="13"/>
      <c r="Z60" s="13"/>
      <c r="AA60" s="13"/>
      <c r="AB60" s="13"/>
      <c r="AC60" s="13"/>
      <c r="AD60" s="13"/>
      <c r="AE60" s="20"/>
      <c r="AF60" s="20"/>
      <c r="AG60" s="20"/>
    </row>
    <row r="61" spans="1:33" ht="15.75" customHeight="1" x14ac:dyDescent="0.2">
      <c r="A61" s="13"/>
      <c r="B61" s="13"/>
      <c r="C61" s="24"/>
      <c r="D61" s="15"/>
      <c r="E61" s="15"/>
      <c r="F61" s="14"/>
      <c r="G61" s="14"/>
      <c r="H61" s="14"/>
      <c r="I61" s="15"/>
      <c r="J61" s="15"/>
      <c r="K61" s="15"/>
      <c r="L61" s="15"/>
      <c r="M61" s="16"/>
      <c r="N61" s="15"/>
      <c r="O61" s="15"/>
      <c r="P61" s="15"/>
      <c r="Q61" s="15"/>
      <c r="R61" s="15"/>
      <c r="S61" s="18"/>
      <c r="T61" s="13"/>
      <c r="U61" s="19"/>
      <c r="V61" s="1"/>
      <c r="W61" s="13"/>
      <c r="X61" s="13"/>
      <c r="Y61" s="13"/>
      <c r="Z61" s="13"/>
      <c r="AA61" s="13"/>
      <c r="AB61" s="13"/>
      <c r="AC61" s="13"/>
      <c r="AD61" s="13"/>
      <c r="AE61" s="20"/>
      <c r="AF61" s="20"/>
      <c r="AG61" s="20"/>
    </row>
    <row r="62" spans="1:33" ht="15.75" customHeight="1" x14ac:dyDescent="0.2">
      <c r="A62" s="13"/>
      <c r="B62" s="13"/>
      <c r="C62" s="24"/>
      <c r="D62" s="15"/>
      <c r="E62" s="15"/>
      <c r="F62" s="14"/>
      <c r="G62" s="14"/>
      <c r="H62" s="14"/>
      <c r="I62" s="15"/>
      <c r="J62" s="15"/>
      <c r="K62" s="15"/>
      <c r="L62" s="15"/>
      <c r="M62" s="16"/>
      <c r="N62" s="15"/>
      <c r="O62" s="15"/>
      <c r="P62" s="15"/>
      <c r="Q62" s="15"/>
      <c r="R62" s="15"/>
      <c r="S62" s="18"/>
      <c r="T62" s="13"/>
      <c r="U62" s="19"/>
      <c r="V62" s="1"/>
      <c r="W62" s="13"/>
      <c r="X62" s="13"/>
      <c r="Y62" s="13"/>
      <c r="Z62" s="13"/>
      <c r="AA62" s="13"/>
      <c r="AB62" s="13"/>
      <c r="AC62" s="13"/>
      <c r="AD62" s="13"/>
      <c r="AE62" s="20"/>
      <c r="AF62" s="20"/>
      <c r="AG62" s="20"/>
    </row>
    <row r="63" spans="1:33" ht="15.75" customHeight="1" x14ac:dyDescent="0.2">
      <c r="A63" s="13"/>
      <c r="B63" s="13"/>
      <c r="C63" s="24"/>
      <c r="D63" s="15"/>
      <c r="E63" s="15"/>
      <c r="F63" s="14"/>
      <c r="G63" s="14"/>
      <c r="H63" s="14"/>
      <c r="I63" s="15"/>
      <c r="J63" s="15"/>
      <c r="K63" s="15"/>
      <c r="L63" s="15"/>
      <c r="M63" s="16"/>
      <c r="N63" s="15"/>
      <c r="O63" s="15"/>
      <c r="P63" s="15"/>
      <c r="Q63" s="15"/>
      <c r="R63" s="15"/>
      <c r="S63" s="18"/>
      <c r="T63" s="13"/>
      <c r="U63" s="19"/>
      <c r="V63" s="1"/>
      <c r="W63" s="13"/>
      <c r="X63" s="13"/>
      <c r="Y63" s="13"/>
      <c r="Z63" s="13"/>
      <c r="AA63" s="13"/>
      <c r="AB63" s="13"/>
      <c r="AC63" s="13"/>
      <c r="AD63" s="13"/>
      <c r="AE63" s="20"/>
      <c r="AF63" s="20"/>
      <c r="AG63" s="20"/>
    </row>
    <row r="64" spans="1:33" ht="15.75" customHeight="1" x14ac:dyDescent="0.2">
      <c r="A64" s="13"/>
      <c r="B64" s="13"/>
      <c r="C64" s="24"/>
      <c r="D64" s="15"/>
      <c r="E64" s="15"/>
      <c r="F64" s="14"/>
      <c r="G64" s="14"/>
      <c r="H64" s="14"/>
      <c r="I64" s="15"/>
      <c r="J64" s="15"/>
      <c r="K64" s="15"/>
      <c r="L64" s="15"/>
      <c r="M64" s="16"/>
      <c r="N64" s="15"/>
      <c r="O64" s="15"/>
      <c r="P64" s="15"/>
      <c r="Q64" s="15"/>
      <c r="R64" s="15"/>
      <c r="S64" s="18"/>
      <c r="T64" s="13"/>
      <c r="U64" s="19"/>
      <c r="V64" s="1"/>
      <c r="W64" s="13"/>
      <c r="X64" s="13"/>
      <c r="Y64" s="13"/>
      <c r="Z64" s="13"/>
      <c r="AA64" s="13"/>
      <c r="AB64" s="13"/>
      <c r="AC64" s="13"/>
      <c r="AD64" s="13"/>
      <c r="AE64" s="20"/>
      <c r="AF64" s="20"/>
      <c r="AG64" s="20"/>
    </row>
    <row r="65" spans="1:33" ht="15.75" customHeight="1" x14ac:dyDescent="0.2">
      <c r="A65" s="13"/>
      <c r="B65" s="13"/>
      <c r="C65" s="24"/>
      <c r="D65" s="15"/>
      <c r="E65" s="15"/>
      <c r="F65" s="14"/>
      <c r="G65" s="14"/>
      <c r="H65" s="14"/>
      <c r="I65" s="15"/>
      <c r="J65" s="15"/>
      <c r="K65" s="15"/>
      <c r="L65" s="15"/>
      <c r="M65" s="16"/>
      <c r="N65" s="15"/>
      <c r="O65" s="15"/>
      <c r="P65" s="15"/>
      <c r="Q65" s="15"/>
      <c r="R65" s="15"/>
      <c r="S65" s="18"/>
      <c r="T65" s="13"/>
      <c r="U65" s="19"/>
      <c r="V65" s="1"/>
      <c r="W65" s="13"/>
      <c r="X65" s="13"/>
      <c r="Y65" s="13"/>
      <c r="Z65" s="13"/>
      <c r="AA65" s="13"/>
      <c r="AB65" s="13"/>
      <c r="AC65" s="13"/>
      <c r="AD65" s="13"/>
      <c r="AE65" s="20"/>
      <c r="AF65" s="20"/>
      <c r="AG65" s="20"/>
    </row>
    <row r="66" spans="1:33" ht="15.75" customHeight="1" x14ac:dyDescent="0.2">
      <c r="A66" s="13"/>
      <c r="B66" s="13"/>
      <c r="C66" s="24"/>
      <c r="D66" s="15"/>
      <c r="E66" s="15"/>
      <c r="F66" s="14"/>
      <c r="G66" s="14"/>
      <c r="H66" s="14"/>
      <c r="I66" s="15"/>
      <c r="J66" s="15"/>
      <c r="K66" s="15"/>
      <c r="L66" s="15"/>
      <c r="M66" s="16"/>
      <c r="N66" s="15"/>
      <c r="O66" s="15"/>
      <c r="P66" s="15"/>
      <c r="Q66" s="15"/>
      <c r="R66" s="15"/>
      <c r="S66" s="18"/>
      <c r="T66" s="13"/>
      <c r="U66" s="19"/>
      <c r="V66" s="1"/>
      <c r="W66" s="13"/>
      <c r="X66" s="13"/>
      <c r="Y66" s="13"/>
      <c r="Z66" s="13"/>
      <c r="AA66" s="13"/>
      <c r="AB66" s="13"/>
      <c r="AC66" s="13"/>
      <c r="AD66" s="13"/>
      <c r="AE66" s="20"/>
      <c r="AF66" s="20"/>
      <c r="AG66" s="20"/>
    </row>
    <row r="67" spans="1:33" ht="15.75" customHeight="1" x14ac:dyDescent="0.2">
      <c r="A67" s="13"/>
      <c r="B67" s="13"/>
      <c r="C67" s="24"/>
      <c r="D67" s="15"/>
      <c r="E67" s="15"/>
      <c r="F67" s="14"/>
      <c r="G67" s="14"/>
      <c r="H67" s="14"/>
      <c r="I67" s="15"/>
      <c r="J67" s="15"/>
      <c r="K67" s="15"/>
      <c r="L67" s="15"/>
      <c r="M67" s="16"/>
      <c r="N67" s="15"/>
      <c r="O67" s="15"/>
      <c r="P67" s="15"/>
      <c r="Q67" s="15"/>
      <c r="R67" s="15"/>
      <c r="S67" s="18"/>
      <c r="T67" s="13"/>
      <c r="U67" s="19"/>
      <c r="V67" s="1"/>
      <c r="W67" s="13"/>
      <c r="X67" s="13"/>
      <c r="Y67" s="13"/>
      <c r="Z67" s="13"/>
      <c r="AA67" s="13"/>
      <c r="AB67" s="13"/>
      <c r="AC67" s="13"/>
      <c r="AD67" s="13"/>
      <c r="AE67" s="20"/>
      <c r="AF67" s="20"/>
      <c r="AG67" s="20"/>
    </row>
    <row r="68" spans="1:33" ht="15.75" customHeight="1" x14ac:dyDescent="0.2">
      <c r="A68" s="13"/>
      <c r="B68" s="13"/>
      <c r="C68" s="24"/>
      <c r="D68" s="15"/>
      <c r="E68" s="15"/>
      <c r="F68" s="14"/>
      <c r="G68" s="14"/>
      <c r="H68" s="14"/>
      <c r="I68" s="15"/>
      <c r="J68" s="15"/>
      <c r="K68" s="15"/>
      <c r="L68" s="15"/>
      <c r="M68" s="16"/>
      <c r="N68" s="15"/>
      <c r="O68" s="15"/>
      <c r="P68" s="15"/>
      <c r="Q68" s="15"/>
      <c r="R68" s="15"/>
      <c r="S68" s="18"/>
      <c r="T68" s="13"/>
      <c r="U68" s="19"/>
      <c r="V68" s="1"/>
      <c r="W68" s="13"/>
      <c r="X68" s="13"/>
      <c r="Y68" s="13"/>
      <c r="Z68" s="13"/>
      <c r="AA68" s="13"/>
      <c r="AB68" s="13"/>
      <c r="AC68" s="13"/>
      <c r="AD68" s="13"/>
      <c r="AE68" s="20"/>
      <c r="AF68" s="20"/>
      <c r="AG68" s="20"/>
    </row>
    <row r="69" spans="1:33" ht="15.75" customHeight="1" x14ac:dyDescent="0.2">
      <c r="A69" s="13"/>
      <c r="B69" s="13"/>
      <c r="C69" s="24"/>
      <c r="D69" s="15"/>
      <c r="E69" s="15"/>
      <c r="F69" s="14"/>
      <c r="G69" s="14"/>
      <c r="H69" s="14"/>
      <c r="I69" s="15"/>
      <c r="J69" s="15"/>
      <c r="K69" s="15"/>
      <c r="L69" s="15"/>
      <c r="M69" s="16"/>
      <c r="N69" s="15"/>
      <c r="O69" s="15"/>
      <c r="P69" s="15"/>
      <c r="Q69" s="15"/>
      <c r="R69" s="15"/>
      <c r="S69" s="18"/>
      <c r="T69" s="13"/>
      <c r="U69" s="19"/>
      <c r="V69" s="1"/>
      <c r="W69" s="13"/>
      <c r="X69" s="13"/>
      <c r="Y69" s="13"/>
      <c r="Z69" s="13"/>
      <c r="AA69" s="13"/>
      <c r="AB69" s="13"/>
      <c r="AC69" s="13"/>
      <c r="AD69" s="13"/>
      <c r="AE69" s="20"/>
      <c r="AF69" s="20"/>
      <c r="AG69" s="20"/>
    </row>
    <row r="70" spans="1:33" ht="15.75" customHeight="1" x14ac:dyDescent="0.2">
      <c r="A70" s="13"/>
      <c r="B70" s="13"/>
      <c r="C70" s="24"/>
      <c r="D70" s="15"/>
      <c r="E70" s="15"/>
      <c r="F70" s="14"/>
      <c r="G70" s="14"/>
      <c r="H70" s="14"/>
      <c r="I70" s="15"/>
      <c r="J70" s="15"/>
      <c r="K70" s="15"/>
      <c r="L70" s="15"/>
      <c r="M70" s="16"/>
      <c r="N70" s="15"/>
      <c r="O70" s="15"/>
      <c r="P70" s="15"/>
      <c r="Q70" s="15"/>
      <c r="R70" s="15"/>
      <c r="S70" s="18"/>
      <c r="T70" s="13"/>
      <c r="U70" s="19"/>
      <c r="V70" s="1"/>
      <c r="W70" s="13"/>
      <c r="X70" s="13"/>
      <c r="Y70" s="13"/>
      <c r="Z70" s="13"/>
      <c r="AA70" s="13"/>
      <c r="AB70" s="13"/>
      <c r="AC70" s="13"/>
      <c r="AD70" s="13"/>
      <c r="AE70" s="20"/>
      <c r="AF70" s="20"/>
      <c r="AG70" s="20"/>
    </row>
    <row r="71" spans="1:33" ht="15.75" customHeight="1" x14ac:dyDescent="0.2">
      <c r="A71" s="13"/>
      <c r="B71" s="13"/>
      <c r="C71" s="24"/>
      <c r="D71" s="15"/>
      <c r="E71" s="15"/>
      <c r="F71" s="14"/>
      <c r="G71" s="14"/>
      <c r="H71" s="14"/>
      <c r="I71" s="15"/>
      <c r="J71" s="15"/>
      <c r="K71" s="15"/>
      <c r="L71" s="15"/>
      <c r="M71" s="16"/>
      <c r="N71" s="15"/>
      <c r="O71" s="15"/>
      <c r="P71" s="15"/>
      <c r="Q71" s="15"/>
      <c r="R71" s="15"/>
      <c r="S71" s="18"/>
      <c r="T71" s="13"/>
      <c r="U71" s="19"/>
      <c r="V71" s="1"/>
      <c r="W71" s="13"/>
      <c r="X71" s="13"/>
      <c r="Y71" s="13"/>
      <c r="Z71" s="13"/>
      <c r="AA71" s="13"/>
      <c r="AB71" s="13"/>
      <c r="AC71" s="13"/>
      <c r="AD71" s="13"/>
      <c r="AE71" s="20"/>
      <c r="AF71" s="20"/>
      <c r="AG71" s="20"/>
    </row>
    <row r="72" spans="1:33" ht="15.75" customHeight="1" x14ac:dyDescent="0.2">
      <c r="A72" s="13"/>
      <c r="B72" s="13"/>
      <c r="C72" s="24"/>
      <c r="D72" s="15"/>
      <c r="E72" s="15"/>
      <c r="F72" s="14"/>
      <c r="G72" s="14"/>
      <c r="H72" s="14"/>
      <c r="I72" s="15"/>
      <c r="J72" s="15"/>
      <c r="K72" s="15"/>
      <c r="L72" s="15"/>
      <c r="M72" s="16"/>
      <c r="N72" s="15"/>
      <c r="O72" s="15"/>
      <c r="P72" s="15"/>
      <c r="Q72" s="15"/>
      <c r="R72" s="15"/>
      <c r="S72" s="18"/>
      <c r="T72" s="13"/>
      <c r="U72" s="19"/>
      <c r="V72" s="1"/>
      <c r="W72" s="13"/>
      <c r="X72" s="13"/>
      <c r="Y72" s="13"/>
      <c r="Z72" s="13"/>
      <c r="AA72" s="13"/>
      <c r="AB72" s="13"/>
      <c r="AC72" s="13"/>
      <c r="AD72" s="13"/>
      <c r="AE72" s="20"/>
      <c r="AF72" s="20"/>
      <c r="AG72" s="20"/>
    </row>
    <row r="73" spans="1:33" ht="15.75" customHeight="1" x14ac:dyDescent="0.2">
      <c r="A73" s="13"/>
      <c r="B73" s="13"/>
      <c r="C73" s="24"/>
      <c r="D73" s="15"/>
      <c r="E73" s="15"/>
      <c r="F73" s="14"/>
      <c r="G73" s="14"/>
      <c r="H73" s="14"/>
      <c r="I73" s="15"/>
      <c r="J73" s="15"/>
      <c r="K73" s="15"/>
      <c r="L73" s="15"/>
      <c r="M73" s="16"/>
      <c r="N73" s="15"/>
      <c r="O73" s="15"/>
      <c r="P73" s="15"/>
      <c r="Q73" s="15"/>
      <c r="R73" s="15"/>
      <c r="S73" s="18"/>
      <c r="T73" s="13"/>
      <c r="U73" s="19"/>
      <c r="V73" s="1"/>
      <c r="W73" s="13"/>
      <c r="X73" s="13"/>
      <c r="Y73" s="13"/>
      <c r="Z73" s="13"/>
      <c r="AA73" s="13"/>
      <c r="AB73" s="13"/>
      <c r="AC73" s="13"/>
      <c r="AD73" s="13"/>
      <c r="AE73" s="20"/>
      <c r="AF73" s="20"/>
      <c r="AG73" s="20"/>
    </row>
    <row r="74" spans="1:33" ht="15.75" customHeight="1" x14ac:dyDescent="0.2">
      <c r="A74" s="13"/>
      <c r="B74" s="13"/>
      <c r="C74" s="24"/>
      <c r="D74" s="15"/>
      <c r="E74" s="15"/>
      <c r="F74" s="14"/>
      <c r="G74" s="14"/>
      <c r="H74" s="14"/>
      <c r="I74" s="15"/>
      <c r="J74" s="15"/>
      <c r="K74" s="15"/>
      <c r="L74" s="15"/>
      <c r="M74" s="16"/>
      <c r="N74" s="15"/>
      <c r="O74" s="15"/>
      <c r="P74" s="15"/>
      <c r="Q74" s="15"/>
      <c r="R74" s="15"/>
      <c r="S74" s="18"/>
      <c r="T74" s="13"/>
      <c r="U74" s="19"/>
      <c r="V74" s="1"/>
      <c r="W74" s="13"/>
      <c r="X74" s="13"/>
      <c r="Y74" s="13"/>
      <c r="Z74" s="13"/>
      <c r="AA74" s="13"/>
      <c r="AB74" s="13"/>
      <c r="AC74" s="13"/>
      <c r="AD74" s="13"/>
      <c r="AE74" s="20"/>
      <c r="AF74" s="20"/>
      <c r="AG74" s="20"/>
    </row>
    <row r="75" spans="1:33" ht="15.75" customHeight="1" x14ac:dyDescent="0.2">
      <c r="A75" s="13"/>
      <c r="B75" s="13"/>
      <c r="C75" s="24"/>
      <c r="D75" s="15"/>
      <c r="E75" s="15"/>
      <c r="F75" s="14"/>
      <c r="G75" s="14"/>
      <c r="H75" s="14"/>
      <c r="I75" s="15"/>
      <c r="J75" s="15"/>
      <c r="K75" s="15"/>
      <c r="L75" s="15"/>
      <c r="M75" s="16"/>
      <c r="N75" s="15"/>
      <c r="O75" s="15"/>
      <c r="P75" s="15"/>
      <c r="Q75" s="15"/>
      <c r="R75" s="15"/>
      <c r="S75" s="18"/>
      <c r="T75" s="13"/>
      <c r="U75" s="19"/>
      <c r="V75" s="1"/>
      <c r="W75" s="13"/>
      <c r="X75" s="13"/>
      <c r="Y75" s="13"/>
      <c r="Z75" s="13"/>
      <c r="AA75" s="13"/>
      <c r="AB75" s="13"/>
      <c r="AC75" s="13"/>
      <c r="AD75" s="13"/>
      <c r="AE75" s="20"/>
      <c r="AF75" s="20"/>
      <c r="AG75" s="20"/>
    </row>
    <row r="76" spans="1:33" ht="15.75" customHeight="1" x14ac:dyDescent="0.2">
      <c r="A76" s="13"/>
      <c r="B76" s="13"/>
      <c r="C76" s="24"/>
      <c r="D76" s="15"/>
      <c r="E76" s="15"/>
      <c r="F76" s="14"/>
      <c r="G76" s="14"/>
      <c r="H76" s="14"/>
      <c r="I76" s="15"/>
      <c r="J76" s="15"/>
      <c r="K76" s="15"/>
      <c r="L76" s="15"/>
      <c r="M76" s="16"/>
      <c r="N76" s="15"/>
      <c r="O76" s="15"/>
      <c r="P76" s="15"/>
      <c r="Q76" s="15"/>
      <c r="R76" s="15"/>
      <c r="S76" s="18"/>
      <c r="T76" s="13"/>
      <c r="U76" s="19"/>
      <c r="V76" s="1"/>
      <c r="W76" s="13"/>
      <c r="X76" s="13"/>
      <c r="Y76" s="13"/>
      <c r="Z76" s="13"/>
      <c r="AA76" s="13"/>
      <c r="AB76" s="13"/>
      <c r="AC76" s="13"/>
      <c r="AD76" s="13"/>
      <c r="AE76" s="20"/>
      <c r="AF76" s="20"/>
      <c r="AG76" s="20"/>
    </row>
    <row r="77" spans="1:33" ht="15.75" customHeight="1" x14ac:dyDescent="0.2">
      <c r="A77" s="13"/>
      <c r="B77" s="13"/>
      <c r="C77" s="24"/>
      <c r="D77" s="15"/>
      <c r="E77" s="15"/>
      <c r="F77" s="14"/>
      <c r="G77" s="14"/>
      <c r="H77" s="14"/>
      <c r="I77" s="15"/>
      <c r="J77" s="15"/>
      <c r="K77" s="15"/>
      <c r="L77" s="15"/>
      <c r="M77" s="16"/>
      <c r="N77" s="15"/>
      <c r="O77" s="15"/>
      <c r="P77" s="15"/>
      <c r="Q77" s="15"/>
      <c r="R77" s="15"/>
      <c r="S77" s="18"/>
      <c r="T77" s="13"/>
      <c r="U77" s="19"/>
      <c r="V77" s="1"/>
      <c r="W77" s="13"/>
      <c r="X77" s="13"/>
      <c r="Y77" s="13"/>
      <c r="Z77" s="13"/>
      <c r="AA77" s="13"/>
      <c r="AB77" s="13"/>
      <c r="AC77" s="13"/>
      <c r="AD77" s="13"/>
      <c r="AE77" s="20"/>
      <c r="AF77" s="20"/>
      <c r="AG77" s="20"/>
    </row>
    <row r="78" spans="1:33" ht="15.75" customHeight="1" x14ac:dyDescent="0.2">
      <c r="A78" s="13"/>
      <c r="B78" s="13"/>
      <c r="C78" s="24"/>
      <c r="D78" s="15"/>
      <c r="E78" s="15"/>
      <c r="F78" s="14"/>
      <c r="G78" s="14"/>
      <c r="H78" s="14"/>
      <c r="I78" s="15"/>
      <c r="J78" s="15"/>
      <c r="K78" s="15"/>
      <c r="L78" s="15"/>
      <c r="M78" s="16"/>
      <c r="N78" s="15"/>
      <c r="O78" s="15"/>
      <c r="P78" s="15"/>
      <c r="Q78" s="15"/>
      <c r="R78" s="15"/>
      <c r="S78" s="18"/>
      <c r="T78" s="13"/>
      <c r="U78" s="19"/>
      <c r="V78" s="1"/>
      <c r="W78" s="13"/>
      <c r="X78" s="13"/>
      <c r="Y78" s="13"/>
      <c r="Z78" s="13"/>
      <c r="AA78" s="13"/>
      <c r="AB78" s="13"/>
      <c r="AC78" s="13"/>
      <c r="AD78" s="13"/>
      <c r="AE78" s="20"/>
      <c r="AF78" s="20"/>
      <c r="AG78" s="20"/>
    </row>
    <row r="79" spans="1:33" ht="15.75" customHeight="1" x14ac:dyDescent="0.2">
      <c r="A79" s="13"/>
      <c r="B79" s="13"/>
      <c r="C79" s="24"/>
      <c r="D79" s="15"/>
      <c r="E79" s="15"/>
      <c r="F79" s="14"/>
      <c r="G79" s="14"/>
      <c r="H79" s="14"/>
      <c r="I79" s="15"/>
      <c r="J79" s="15"/>
      <c r="K79" s="15"/>
      <c r="L79" s="15"/>
      <c r="M79" s="16"/>
      <c r="N79" s="15"/>
      <c r="O79" s="15"/>
      <c r="P79" s="15"/>
      <c r="Q79" s="15"/>
      <c r="R79" s="15"/>
      <c r="S79" s="18"/>
      <c r="T79" s="13"/>
      <c r="U79" s="19"/>
      <c r="V79" s="1"/>
      <c r="W79" s="13"/>
      <c r="X79" s="13"/>
      <c r="Y79" s="13"/>
      <c r="Z79" s="13"/>
      <c r="AA79" s="13"/>
      <c r="AB79" s="13"/>
      <c r="AC79" s="13"/>
      <c r="AD79" s="13"/>
      <c r="AE79" s="20"/>
      <c r="AF79" s="20"/>
      <c r="AG79" s="20"/>
    </row>
    <row r="80" spans="1:33" ht="15.75" customHeight="1" x14ac:dyDescent="0.2">
      <c r="A80" s="13"/>
      <c r="B80" s="13"/>
      <c r="C80" s="24"/>
      <c r="D80" s="15"/>
      <c r="E80" s="15"/>
      <c r="F80" s="14"/>
      <c r="G80" s="14"/>
      <c r="H80" s="14"/>
      <c r="I80" s="15"/>
      <c r="J80" s="15"/>
      <c r="K80" s="15"/>
      <c r="L80" s="15"/>
      <c r="M80" s="16"/>
      <c r="N80" s="15"/>
      <c r="O80" s="15"/>
      <c r="P80" s="15"/>
      <c r="Q80" s="15"/>
      <c r="R80" s="15"/>
      <c r="S80" s="18"/>
      <c r="T80" s="13"/>
      <c r="U80" s="19"/>
      <c r="V80" s="1"/>
      <c r="W80" s="13"/>
      <c r="X80" s="13"/>
      <c r="Y80" s="13"/>
      <c r="Z80" s="13"/>
      <c r="AA80" s="13"/>
      <c r="AB80" s="13"/>
      <c r="AC80" s="13"/>
      <c r="AD80" s="13"/>
      <c r="AE80" s="20"/>
      <c r="AF80" s="20"/>
      <c r="AG80" s="20"/>
    </row>
    <row r="81" spans="1:33" ht="15.75" customHeight="1" x14ac:dyDescent="0.2">
      <c r="A81" s="13"/>
      <c r="B81" s="13"/>
      <c r="C81" s="24"/>
      <c r="D81" s="15"/>
      <c r="E81" s="15"/>
      <c r="F81" s="14"/>
      <c r="G81" s="14"/>
      <c r="H81" s="14"/>
      <c r="I81" s="15"/>
      <c r="J81" s="15"/>
      <c r="K81" s="15"/>
      <c r="L81" s="15"/>
      <c r="M81" s="16"/>
      <c r="N81" s="15"/>
      <c r="O81" s="15"/>
      <c r="P81" s="15"/>
      <c r="Q81" s="15"/>
      <c r="R81" s="15"/>
      <c r="S81" s="18"/>
      <c r="T81" s="13"/>
      <c r="U81" s="19"/>
      <c r="V81" s="1"/>
      <c r="W81" s="13"/>
      <c r="X81" s="13"/>
      <c r="Y81" s="13"/>
      <c r="Z81" s="13"/>
      <c r="AA81" s="13"/>
      <c r="AB81" s="13"/>
      <c r="AC81" s="13"/>
      <c r="AD81" s="13"/>
      <c r="AE81" s="20"/>
      <c r="AF81" s="20"/>
      <c r="AG81" s="20"/>
    </row>
    <row r="82" spans="1:33" ht="15.75" customHeight="1" x14ac:dyDescent="0.2">
      <c r="A82" s="13"/>
      <c r="B82" s="13"/>
      <c r="C82" s="24"/>
      <c r="D82" s="15"/>
      <c r="E82" s="15"/>
      <c r="F82" s="14"/>
      <c r="G82" s="14"/>
      <c r="H82" s="14"/>
      <c r="I82" s="15"/>
      <c r="J82" s="15"/>
      <c r="K82" s="15"/>
      <c r="L82" s="15"/>
      <c r="M82" s="16"/>
      <c r="N82" s="15"/>
      <c r="O82" s="15"/>
      <c r="P82" s="15"/>
      <c r="Q82" s="15"/>
      <c r="R82" s="15"/>
      <c r="S82" s="18"/>
      <c r="T82" s="13"/>
      <c r="U82" s="19"/>
      <c r="V82" s="1"/>
      <c r="W82" s="13"/>
      <c r="X82" s="13"/>
      <c r="Y82" s="13"/>
      <c r="Z82" s="13"/>
      <c r="AA82" s="13"/>
      <c r="AB82" s="13"/>
      <c r="AC82" s="13"/>
      <c r="AD82" s="13"/>
      <c r="AE82" s="20"/>
      <c r="AF82" s="20"/>
      <c r="AG82" s="20"/>
    </row>
    <row r="83" spans="1:33" ht="15.75" customHeight="1" x14ac:dyDescent="0.2">
      <c r="A83" s="13"/>
      <c r="B83" s="13"/>
      <c r="C83" s="24"/>
      <c r="D83" s="15"/>
      <c r="E83" s="15"/>
      <c r="F83" s="14"/>
      <c r="G83" s="14"/>
      <c r="H83" s="14"/>
      <c r="I83" s="15"/>
      <c r="J83" s="15"/>
      <c r="K83" s="15"/>
      <c r="L83" s="15"/>
      <c r="M83" s="16"/>
      <c r="N83" s="15"/>
      <c r="O83" s="15"/>
      <c r="P83" s="15"/>
      <c r="Q83" s="15"/>
      <c r="R83" s="15"/>
      <c r="S83" s="18"/>
      <c r="T83" s="13"/>
      <c r="U83" s="19"/>
      <c r="V83" s="1"/>
      <c r="W83" s="13"/>
      <c r="X83" s="13"/>
      <c r="Y83" s="13"/>
      <c r="Z83" s="13"/>
      <c r="AA83" s="13"/>
      <c r="AB83" s="13"/>
      <c r="AC83" s="13"/>
      <c r="AD83" s="13"/>
      <c r="AE83" s="20"/>
      <c r="AF83" s="20"/>
      <c r="AG83" s="20"/>
    </row>
    <row r="84" spans="1:33" ht="15.75" customHeight="1" x14ac:dyDescent="0.2">
      <c r="A84" s="13"/>
      <c r="B84" s="13"/>
      <c r="C84" s="24"/>
      <c r="D84" s="15"/>
      <c r="E84" s="15"/>
      <c r="F84" s="14"/>
      <c r="G84" s="14"/>
      <c r="H84" s="14"/>
      <c r="I84" s="15"/>
      <c r="J84" s="15"/>
      <c r="K84" s="15"/>
      <c r="L84" s="15"/>
      <c r="M84" s="16"/>
      <c r="N84" s="15"/>
      <c r="O84" s="15"/>
      <c r="P84" s="15"/>
      <c r="Q84" s="15"/>
      <c r="R84" s="15"/>
      <c r="S84" s="18"/>
      <c r="T84" s="13"/>
      <c r="U84" s="19"/>
      <c r="V84" s="1"/>
      <c r="W84" s="13"/>
      <c r="X84" s="13"/>
      <c r="Y84" s="13"/>
      <c r="Z84" s="13"/>
      <c r="AA84" s="13"/>
      <c r="AB84" s="13"/>
      <c r="AC84" s="13"/>
      <c r="AD84" s="13"/>
      <c r="AE84" s="20"/>
      <c r="AF84" s="20"/>
      <c r="AG84" s="20"/>
    </row>
    <row r="85" spans="1:33" ht="15.75" customHeight="1" x14ac:dyDescent="0.2">
      <c r="A85" s="13"/>
      <c r="B85" s="13"/>
      <c r="C85" s="24"/>
      <c r="D85" s="15"/>
      <c r="E85" s="15"/>
      <c r="F85" s="14"/>
      <c r="G85" s="14"/>
      <c r="H85" s="14"/>
      <c r="I85" s="15"/>
      <c r="J85" s="15"/>
      <c r="K85" s="15"/>
      <c r="L85" s="15"/>
      <c r="M85" s="16"/>
      <c r="N85" s="15"/>
      <c r="O85" s="15"/>
      <c r="P85" s="15"/>
      <c r="Q85" s="15"/>
      <c r="R85" s="15"/>
      <c r="S85" s="18"/>
      <c r="T85" s="13"/>
      <c r="U85" s="19"/>
      <c r="V85" s="1"/>
      <c r="W85" s="13"/>
      <c r="X85" s="13"/>
      <c r="Y85" s="13"/>
      <c r="Z85" s="13"/>
      <c r="AA85" s="13"/>
      <c r="AB85" s="13"/>
      <c r="AC85" s="13"/>
      <c r="AD85" s="13"/>
      <c r="AE85" s="20"/>
      <c r="AF85" s="20"/>
      <c r="AG85" s="20"/>
    </row>
    <row r="86" spans="1:33" ht="15.75" customHeight="1" x14ac:dyDescent="0.2">
      <c r="A86" s="13"/>
      <c r="B86" s="13"/>
      <c r="C86" s="24"/>
      <c r="D86" s="15"/>
      <c r="E86" s="15"/>
      <c r="F86" s="14"/>
      <c r="G86" s="14"/>
      <c r="H86" s="14"/>
      <c r="I86" s="15"/>
      <c r="J86" s="15"/>
      <c r="K86" s="15"/>
      <c r="L86" s="15"/>
      <c r="M86" s="16"/>
      <c r="N86" s="15"/>
      <c r="O86" s="15"/>
      <c r="P86" s="15"/>
      <c r="Q86" s="15"/>
      <c r="R86" s="15"/>
      <c r="S86" s="18"/>
      <c r="T86" s="13"/>
      <c r="U86" s="19"/>
      <c r="V86" s="1"/>
      <c r="W86" s="13"/>
      <c r="X86" s="13"/>
      <c r="Y86" s="13"/>
      <c r="Z86" s="13"/>
      <c r="AA86" s="13"/>
      <c r="AB86" s="13"/>
      <c r="AC86" s="13"/>
      <c r="AD86" s="13"/>
      <c r="AE86" s="20"/>
      <c r="AF86" s="20"/>
      <c r="AG86" s="20"/>
    </row>
    <row r="87" spans="1:33" ht="15.75" customHeight="1" x14ac:dyDescent="0.2">
      <c r="A87" s="13"/>
      <c r="B87" s="13"/>
      <c r="C87" s="24"/>
      <c r="D87" s="15"/>
      <c r="E87" s="15"/>
      <c r="F87" s="14"/>
      <c r="G87" s="14"/>
      <c r="H87" s="14"/>
      <c r="I87" s="15"/>
      <c r="J87" s="15"/>
      <c r="K87" s="15"/>
      <c r="L87" s="15"/>
      <c r="M87" s="16"/>
      <c r="N87" s="15"/>
      <c r="O87" s="15"/>
      <c r="P87" s="15"/>
      <c r="Q87" s="15"/>
      <c r="R87" s="15"/>
      <c r="S87" s="18"/>
      <c r="T87" s="13"/>
      <c r="U87" s="19"/>
      <c r="V87" s="1"/>
      <c r="W87" s="13"/>
      <c r="X87" s="13"/>
      <c r="Y87" s="13"/>
      <c r="Z87" s="13"/>
      <c r="AA87" s="13"/>
      <c r="AB87" s="13"/>
      <c r="AC87" s="13"/>
      <c r="AD87" s="13"/>
      <c r="AE87" s="20"/>
      <c r="AF87" s="20"/>
      <c r="AG87" s="20"/>
    </row>
    <row r="88" spans="1:33" ht="15.75" customHeight="1" x14ac:dyDescent="0.2">
      <c r="A88" s="13"/>
      <c r="B88" s="13"/>
      <c r="C88" s="24"/>
      <c r="D88" s="15"/>
      <c r="E88" s="15"/>
      <c r="F88" s="14"/>
      <c r="G88" s="14"/>
      <c r="H88" s="14"/>
      <c r="I88" s="15"/>
      <c r="J88" s="15"/>
      <c r="K88" s="15"/>
      <c r="L88" s="15"/>
      <c r="M88" s="16"/>
      <c r="N88" s="15"/>
      <c r="O88" s="15"/>
      <c r="P88" s="15"/>
      <c r="Q88" s="15"/>
      <c r="R88" s="15"/>
      <c r="S88" s="18"/>
      <c r="T88" s="13"/>
      <c r="U88" s="19"/>
      <c r="V88" s="1"/>
      <c r="W88" s="13"/>
      <c r="X88" s="13"/>
      <c r="Y88" s="13"/>
      <c r="Z88" s="13"/>
      <c r="AA88" s="13"/>
      <c r="AB88" s="13"/>
      <c r="AC88" s="13"/>
      <c r="AD88" s="13"/>
      <c r="AE88" s="20"/>
      <c r="AF88" s="20"/>
      <c r="AG88" s="20"/>
    </row>
    <row r="89" spans="1:33" ht="15.75" customHeight="1" x14ac:dyDescent="0.2">
      <c r="A89" s="13"/>
      <c r="B89" s="13"/>
      <c r="C89" s="24"/>
      <c r="D89" s="15"/>
      <c r="E89" s="15"/>
      <c r="F89" s="14"/>
      <c r="G89" s="14"/>
      <c r="H89" s="14"/>
      <c r="I89" s="15"/>
      <c r="J89" s="15"/>
      <c r="K89" s="15"/>
      <c r="L89" s="15"/>
      <c r="M89" s="16"/>
      <c r="N89" s="15"/>
      <c r="O89" s="15"/>
      <c r="P89" s="15"/>
      <c r="Q89" s="15"/>
      <c r="R89" s="15"/>
      <c r="S89" s="18"/>
      <c r="T89" s="13"/>
      <c r="U89" s="19"/>
      <c r="V89" s="1"/>
      <c r="W89" s="13"/>
      <c r="X89" s="13"/>
      <c r="Y89" s="13"/>
      <c r="Z89" s="13"/>
      <c r="AA89" s="13"/>
      <c r="AB89" s="13"/>
      <c r="AC89" s="13"/>
      <c r="AD89" s="13"/>
      <c r="AE89" s="20"/>
      <c r="AF89" s="20"/>
      <c r="AG89" s="20"/>
    </row>
    <row r="90" spans="1:33" ht="15.75" customHeight="1" x14ac:dyDescent="0.2">
      <c r="A90" s="13"/>
      <c r="B90" s="13"/>
      <c r="C90" s="24"/>
      <c r="D90" s="15"/>
      <c r="E90" s="15"/>
      <c r="F90" s="14"/>
      <c r="G90" s="14"/>
      <c r="H90" s="14"/>
      <c r="I90" s="15"/>
      <c r="J90" s="15"/>
      <c r="K90" s="15"/>
      <c r="L90" s="15"/>
      <c r="M90" s="16"/>
      <c r="N90" s="15"/>
      <c r="O90" s="15"/>
      <c r="P90" s="15"/>
      <c r="Q90" s="15"/>
      <c r="R90" s="15"/>
      <c r="S90" s="18"/>
      <c r="T90" s="13"/>
      <c r="U90" s="19"/>
      <c r="V90" s="1"/>
      <c r="W90" s="13"/>
      <c r="X90" s="13"/>
      <c r="Y90" s="13"/>
      <c r="Z90" s="13"/>
      <c r="AA90" s="13"/>
      <c r="AB90" s="13"/>
      <c r="AC90" s="13"/>
      <c r="AD90" s="13"/>
      <c r="AE90" s="20"/>
      <c r="AF90" s="20"/>
      <c r="AG90" s="20"/>
    </row>
    <row r="91" spans="1:33" ht="15.75" customHeight="1" x14ac:dyDescent="0.2">
      <c r="A91" s="13"/>
      <c r="B91" s="13"/>
      <c r="C91" s="24"/>
      <c r="D91" s="15"/>
      <c r="E91" s="15"/>
      <c r="F91" s="14"/>
      <c r="G91" s="14"/>
      <c r="H91" s="14"/>
      <c r="I91" s="15"/>
      <c r="J91" s="15"/>
      <c r="K91" s="15"/>
      <c r="L91" s="15"/>
      <c r="M91" s="16"/>
      <c r="N91" s="15"/>
      <c r="O91" s="15"/>
      <c r="P91" s="15"/>
      <c r="Q91" s="15"/>
      <c r="R91" s="15"/>
      <c r="S91" s="18"/>
      <c r="T91" s="13"/>
      <c r="U91" s="19"/>
      <c r="V91" s="1"/>
      <c r="W91" s="13"/>
      <c r="X91" s="13"/>
      <c r="Y91" s="13"/>
      <c r="Z91" s="13"/>
      <c r="AA91" s="13"/>
      <c r="AB91" s="13"/>
      <c r="AC91" s="13"/>
      <c r="AD91" s="13"/>
      <c r="AE91" s="20"/>
      <c r="AF91" s="20"/>
      <c r="AG91" s="20"/>
    </row>
    <row r="92" spans="1:33" ht="15.75" customHeight="1" x14ac:dyDescent="0.2">
      <c r="A92" s="13"/>
      <c r="B92" s="13"/>
      <c r="C92" s="24"/>
      <c r="D92" s="15"/>
      <c r="E92" s="15"/>
      <c r="F92" s="14"/>
      <c r="G92" s="14"/>
      <c r="H92" s="14"/>
      <c r="I92" s="15"/>
      <c r="J92" s="15"/>
      <c r="K92" s="15"/>
      <c r="L92" s="15"/>
      <c r="M92" s="16"/>
      <c r="N92" s="15"/>
      <c r="O92" s="15"/>
      <c r="P92" s="15"/>
      <c r="Q92" s="15"/>
      <c r="R92" s="15"/>
      <c r="S92" s="18"/>
      <c r="T92" s="13"/>
      <c r="U92" s="19"/>
      <c r="V92" s="1"/>
      <c r="W92" s="13"/>
      <c r="X92" s="13"/>
      <c r="Y92" s="13"/>
      <c r="Z92" s="13"/>
      <c r="AA92" s="13"/>
      <c r="AB92" s="13"/>
      <c r="AC92" s="13"/>
      <c r="AD92" s="13"/>
      <c r="AE92" s="20"/>
      <c r="AF92" s="20"/>
      <c r="AG92" s="20"/>
    </row>
    <row r="93" spans="1:33" ht="15.75" customHeight="1" x14ac:dyDescent="0.2">
      <c r="A93" s="13"/>
      <c r="B93" s="13"/>
      <c r="C93" s="24"/>
      <c r="D93" s="15"/>
      <c r="E93" s="15"/>
      <c r="F93" s="14"/>
      <c r="G93" s="14"/>
      <c r="H93" s="14"/>
      <c r="I93" s="15"/>
      <c r="J93" s="15"/>
      <c r="K93" s="15"/>
      <c r="L93" s="15"/>
      <c r="M93" s="16"/>
      <c r="N93" s="15"/>
      <c r="O93" s="15"/>
      <c r="P93" s="15"/>
      <c r="Q93" s="15"/>
      <c r="R93" s="15"/>
      <c r="S93" s="18"/>
      <c r="T93" s="13"/>
      <c r="U93" s="19"/>
      <c r="V93" s="1"/>
      <c r="W93" s="13"/>
      <c r="X93" s="13"/>
      <c r="Y93" s="13"/>
      <c r="Z93" s="13"/>
      <c r="AA93" s="13"/>
      <c r="AB93" s="13"/>
      <c r="AC93" s="13"/>
      <c r="AD93" s="13"/>
      <c r="AE93" s="20"/>
      <c r="AF93" s="20"/>
      <c r="AG93" s="20"/>
    </row>
    <row r="94" spans="1:33" ht="15.75" customHeight="1" x14ac:dyDescent="0.2">
      <c r="A94" s="13"/>
      <c r="B94" s="13"/>
      <c r="C94" s="24"/>
      <c r="D94" s="15"/>
      <c r="E94" s="15"/>
      <c r="F94" s="14"/>
      <c r="G94" s="14"/>
      <c r="H94" s="14"/>
      <c r="I94" s="15"/>
      <c r="J94" s="15"/>
      <c r="K94" s="15"/>
      <c r="L94" s="15"/>
      <c r="M94" s="16"/>
      <c r="N94" s="15"/>
      <c r="O94" s="15"/>
      <c r="P94" s="15"/>
      <c r="Q94" s="15"/>
      <c r="R94" s="15"/>
      <c r="S94" s="18"/>
      <c r="T94" s="13"/>
      <c r="U94" s="19"/>
      <c r="V94" s="1"/>
      <c r="W94" s="13"/>
      <c r="X94" s="13"/>
      <c r="Y94" s="13"/>
      <c r="Z94" s="13"/>
      <c r="AA94" s="13"/>
      <c r="AB94" s="13"/>
      <c r="AC94" s="13"/>
      <c r="AD94" s="13"/>
      <c r="AE94" s="20"/>
      <c r="AF94" s="20"/>
      <c r="AG94" s="20"/>
    </row>
    <row r="95" spans="1:33" ht="15.75" customHeight="1" x14ac:dyDescent="0.2">
      <c r="A95" s="13"/>
      <c r="B95" s="13"/>
      <c r="C95" s="15"/>
      <c r="D95" s="15"/>
      <c r="E95" s="15"/>
      <c r="F95" s="14"/>
      <c r="G95" s="14"/>
      <c r="H95" s="15"/>
      <c r="I95" s="15"/>
      <c r="J95" s="15"/>
      <c r="K95" s="15"/>
      <c r="L95" s="15"/>
      <c r="M95" s="15"/>
      <c r="N95" s="15"/>
      <c r="O95" s="15"/>
      <c r="P95" s="15"/>
      <c r="Q95" s="22"/>
      <c r="R95" s="22"/>
      <c r="S95" s="18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20"/>
    </row>
    <row r="96" spans="1:33" ht="15.75" customHeight="1" x14ac:dyDescent="0.2">
      <c r="A96" s="13"/>
      <c r="B96" s="13"/>
      <c r="C96" s="15"/>
      <c r="D96" s="15"/>
      <c r="E96" s="15"/>
      <c r="F96" s="14"/>
      <c r="G96" s="14"/>
      <c r="H96" s="15"/>
      <c r="I96" s="15"/>
      <c r="J96" s="15"/>
      <c r="K96" s="15"/>
      <c r="L96" s="15"/>
      <c r="M96" s="15"/>
      <c r="N96" s="15"/>
      <c r="O96" s="15"/>
      <c r="P96" s="15"/>
      <c r="Q96" s="22"/>
      <c r="R96" s="22"/>
      <c r="S96" s="18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20"/>
    </row>
    <row r="97" spans="1:33" ht="15.75" customHeight="1" x14ac:dyDescent="0.2">
      <c r="A97" s="13"/>
      <c r="B97" s="13"/>
      <c r="C97" s="15"/>
      <c r="D97" s="15"/>
      <c r="E97" s="15"/>
      <c r="F97" s="14"/>
      <c r="G97" s="14"/>
      <c r="H97" s="15"/>
      <c r="I97" s="15"/>
      <c r="J97" s="15"/>
      <c r="K97" s="15"/>
      <c r="L97" s="15"/>
      <c r="M97" s="15"/>
      <c r="N97" s="15"/>
      <c r="O97" s="15"/>
      <c r="P97" s="15"/>
      <c r="Q97" s="22"/>
      <c r="R97" s="22"/>
      <c r="S97" s="18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20"/>
    </row>
    <row r="98" spans="1:33" ht="15.75" customHeight="1" x14ac:dyDescent="0.2">
      <c r="A98" s="13"/>
      <c r="B98" s="13"/>
      <c r="C98" s="15"/>
      <c r="D98" s="15"/>
      <c r="E98" s="15"/>
      <c r="F98" s="14"/>
      <c r="G98" s="14"/>
      <c r="H98" s="15"/>
      <c r="I98" s="15"/>
      <c r="J98" s="15"/>
      <c r="K98" s="15"/>
      <c r="L98" s="15"/>
      <c r="M98" s="15"/>
      <c r="N98" s="15"/>
      <c r="O98" s="15"/>
      <c r="P98" s="15"/>
      <c r="Q98" s="22"/>
      <c r="R98" s="22"/>
      <c r="S98" s="18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20"/>
    </row>
    <row r="99" spans="1:33" ht="15.75" customHeight="1" x14ac:dyDescent="0.2">
      <c r="A99" s="13"/>
      <c r="B99" s="13"/>
      <c r="C99" s="15"/>
      <c r="D99" s="15"/>
      <c r="E99" s="15"/>
      <c r="F99" s="14"/>
      <c r="G99" s="14"/>
      <c r="H99" s="15"/>
      <c r="I99" s="15"/>
      <c r="J99" s="15"/>
      <c r="K99" s="15"/>
      <c r="L99" s="15"/>
      <c r="M99" s="15"/>
      <c r="N99" s="15"/>
      <c r="O99" s="15"/>
      <c r="P99" s="15"/>
      <c r="Q99" s="22"/>
      <c r="R99" s="22"/>
      <c r="S99" s="18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20"/>
    </row>
    <row r="100" spans="1:33" ht="15.75" customHeight="1" x14ac:dyDescent="0.2">
      <c r="A100" s="13"/>
      <c r="B100" s="13"/>
      <c r="C100" s="15"/>
      <c r="D100" s="15"/>
      <c r="E100" s="15"/>
      <c r="F100" s="14"/>
      <c r="G100" s="14"/>
      <c r="H100" s="15"/>
      <c r="I100" s="15"/>
      <c r="J100" s="15"/>
      <c r="K100" s="15"/>
      <c r="L100" s="15"/>
      <c r="M100" s="15"/>
      <c r="N100" s="15"/>
      <c r="O100" s="15"/>
      <c r="P100" s="15"/>
      <c r="Q100" s="22"/>
      <c r="R100" s="22"/>
      <c r="S100" s="18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20"/>
    </row>
    <row r="101" spans="1:33" ht="15.75" customHeight="1" x14ac:dyDescent="0.2">
      <c r="A101" s="13"/>
      <c r="B101" s="13"/>
      <c r="C101" s="15"/>
      <c r="D101" s="15"/>
      <c r="E101" s="15"/>
      <c r="F101" s="14"/>
      <c r="G101" s="14"/>
      <c r="H101" s="15"/>
      <c r="I101" s="15"/>
      <c r="J101" s="15"/>
      <c r="K101" s="15"/>
      <c r="L101" s="15"/>
      <c r="M101" s="15"/>
      <c r="N101" s="15"/>
      <c r="O101" s="15"/>
      <c r="P101" s="15"/>
      <c r="Q101" s="22"/>
      <c r="R101" s="22"/>
      <c r="S101" s="18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20"/>
    </row>
    <row r="102" spans="1:33" ht="15.75" customHeight="1" x14ac:dyDescent="0.2">
      <c r="A102" s="13"/>
      <c r="B102" s="13"/>
      <c r="C102" s="15"/>
      <c r="D102" s="15"/>
      <c r="E102" s="15"/>
      <c r="F102" s="14"/>
      <c r="G102" s="14"/>
      <c r="H102" s="15"/>
      <c r="I102" s="15"/>
      <c r="J102" s="15"/>
      <c r="K102" s="15"/>
      <c r="L102" s="15"/>
      <c r="M102" s="15"/>
      <c r="N102" s="15"/>
      <c r="O102" s="15"/>
      <c r="P102" s="15"/>
      <c r="Q102" s="22"/>
      <c r="R102" s="22"/>
      <c r="S102" s="18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20"/>
    </row>
    <row r="103" spans="1:33" ht="15.75" customHeight="1" x14ac:dyDescent="0.2">
      <c r="A103" s="13"/>
      <c r="B103" s="13"/>
      <c r="C103" s="15"/>
      <c r="D103" s="15"/>
      <c r="E103" s="15"/>
      <c r="F103" s="14"/>
      <c r="G103" s="14"/>
      <c r="H103" s="15"/>
      <c r="I103" s="15"/>
      <c r="J103" s="15"/>
      <c r="K103" s="15"/>
      <c r="L103" s="15"/>
      <c r="M103" s="15"/>
      <c r="N103" s="15"/>
      <c r="O103" s="15"/>
      <c r="P103" s="15"/>
      <c r="Q103" s="22"/>
      <c r="R103" s="22"/>
      <c r="S103" s="18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20"/>
    </row>
    <row r="104" spans="1:33" ht="15.75" customHeight="1" x14ac:dyDescent="0.2">
      <c r="A104" s="13"/>
      <c r="B104" s="13"/>
      <c r="C104" s="15"/>
      <c r="D104" s="15"/>
      <c r="E104" s="15"/>
      <c r="F104" s="14"/>
      <c r="G104" s="14"/>
      <c r="H104" s="15"/>
      <c r="I104" s="15"/>
      <c r="J104" s="15"/>
      <c r="K104" s="15"/>
      <c r="L104" s="15"/>
      <c r="M104" s="15"/>
      <c r="N104" s="15"/>
      <c r="O104" s="15"/>
      <c r="P104" s="15"/>
      <c r="Q104" s="22"/>
      <c r="R104" s="22"/>
      <c r="S104" s="18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20"/>
    </row>
    <row r="105" spans="1:33" ht="15.75" customHeight="1" x14ac:dyDescent="0.2">
      <c r="A105" s="13"/>
      <c r="B105" s="13"/>
      <c r="C105" s="15"/>
      <c r="D105" s="15"/>
      <c r="E105" s="15"/>
      <c r="F105" s="14"/>
      <c r="G105" s="14"/>
      <c r="H105" s="15"/>
      <c r="I105" s="15"/>
      <c r="J105" s="15"/>
      <c r="K105" s="15"/>
      <c r="L105" s="15"/>
      <c r="M105" s="15"/>
      <c r="N105" s="15"/>
      <c r="O105" s="15"/>
      <c r="P105" s="15"/>
      <c r="Q105" s="22"/>
      <c r="R105" s="22"/>
      <c r="S105" s="18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20"/>
    </row>
    <row r="106" spans="1:33" ht="15.75" customHeight="1" x14ac:dyDescent="0.2">
      <c r="A106" s="13"/>
      <c r="B106" s="13"/>
      <c r="C106" s="15"/>
      <c r="D106" s="15"/>
      <c r="E106" s="15"/>
      <c r="F106" s="14"/>
      <c r="G106" s="14"/>
      <c r="H106" s="15"/>
      <c r="I106" s="15"/>
      <c r="J106" s="15"/>
      <c r="K106" s="15"/>
      <c r="L106" s="15"/>
      <c r="M106" s="15"/>
      <c r="N106" s="15"/>
      <c r="O106" s="15"/>
      <c r="P106" s="15"/>
      <c r="Q106" s="22"/>
      <c r="R106" s="22"/>
      <c r="S106" s="18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20"/>
    </row>
    <row r="107" spans="1:33" ht="15.75" customHeight="1" x14ac:dyDescent="0.2">
      <c r="A107" s="13"/>
      <c r="B107" s="13"/>
      <c r="C107" s="15"/>
      <c r="D107" s="15"/>
      <c r="E107" s="15"/>
      <c r="F107" s="14"/>
      <c r="G107" s="14"/>
      <c r="H107" s="15"/>
      <c r="I107" s="15"/>
      <c r="J107" s="15"/>
      <c r="K107" s="15"/>
      <c r="L107" s="15"/>
      <c r="M107" s="15"/>
      <c r="N107" s="15"/>
      <c r="O107" s="15"/>
      <c r="P107" s="15"/>
      <c r="Q107" s="22"/>
      <c r="R107" s="22"/>
      <c r="S107" s="18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20"/>
    </row>
    <row r="108" spans="1:33" ht="15.75" customHeight="1" x14ac:dyDescent="0.2">
      <c r="A108" s="13"/>
      <c r="B108" s="13"/>
      <c r="C108" s="15"/>
      <c r="D108" s="15"/>
      <c r="E108" s="15"/>
      <c r="F108" s="14"/>
      <c r="G108" s="14"/>
      <c r="H108" s="15"/>
      <c r="I108" s="15"/>
      <c r="J108" s="15"/>
      <c r="K108" s="15"/>
      <c r="L108" s="15"/>
      <c r="M108" s="15"/>
      <c r="N108" s="15"/>
      <c r="O108" s="15"/>
      <c r="P108" s="15"/>
      <c r="Q108" s="22"/>
      <c r="R108" s="22"/>
      <c r="S108" s="18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20"/>
    </row>
    <row r="109" spans="1:33" ht="15.75" customHeight="1" x14ac:dyDescent="0.2">
      <c r="A109" s="13"/>
      <c r="B109" s="13"/>
      <c r="C109" s="15"/>
      <c r="D109" s="15"/>
      <c r="E109" s="15"/>
      <c r="F109" s="14"/>
      <c r="G109" s="14"/>
      <c r="H109" s="15"/>
      <c r="I109" s="15"/>
      <c r="J109" s="15"/>
      <c r="K109" s="15"/>
      <c r="L109" s="15"/>
      <c r="M109" s="15"/>
      <c r="N109" s="15"/>
      <c r="O109" s="15"/>
      <c r="P109" s="15"/>
      <c r="Q109" s="22"/>
      <c r="R109" s="22"/>
      <c r="S109" s="18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20"/>
    </row>
    <row r="110" spans="1:33" ht="15.75" customHeight="1" x14ac:dyDescent="0.2">
      <c r="A110" s="13"/>
      <c r="B110" s="13"/>
      <c r="C110" s="15"/>
      <c r="D110" s="15"/>
      <c r="E110" s="15"/>
      <c r="F110" s="14"/>
      <c r="G110" s="14"/>
      <c r="H110" s="15"/>
      <c r="I110" s="15"/>
      <c r="J110" s="15"/>
      <c r="K110" s="15"/>
      <c r="L110" s="15"/>
      <c r="M110" s="15"/>
      <c r="N110" s="15"/>
      <c r="O110" s="15"/>
      <c r="P110" s="15"/>
      <c r="Q110" s="22"/>
      <c r="R110" s="22"/>
      <c r="S110" s="18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20"/>
    </row>
    <row r="111" spans="1:33" ht="15.75" customHeight="1" x14ac:dyDescent="0.2">
      <c r="A111" s="13"/>
      <c r="B111" s="13"/>
      <c r="C111" s="15"/>
      <c r="D111" s="15"/>
      <c r="E111" s="15"/>
      <c r="F111" s="14"/>
      <c r="G111" s="14"/>
      <c r="H111" s="15"/>
      <c r="I111" s="15"/>
      <c r="J111" s="15"/>
      <c r="K111" s="15"/>
      <c r="L111" s="15"/>
      <c r="M111" s="15"/>
      <c r="N111" s="15"/>
      <c r="O111" s="15"/>
      <c r="P111" s="15"/>
      <c r="Q111" s="22"/>
      <c r="R111" s="22"/>
      <c r="S111" s="18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20"/>
    </row>
    <row r="112" spans="1:33" ht="15.75" customHeight="1" x14ac:dyDescent="0.2">
      <c r="A112" s="13"/>
      <c r="B112" s="13"/>
      <c r="C112" s="15"/>
      <c r="D112" s="15"/>
      <c r="E112" s="15"/>
      <c r="F112" s="14"/>
      <c r="G112" s="14"/>
      <c r="H112" s="15"/>
      <c r="I112" s="15"/>
      <c r="J112" s="15"/>
      <c r="K112" s="15"/>
      <c r="L112" s="15"/>
      <c r="M112" s="15"/>
      <c r="N112" s="15"/>
      <c r="O112" s="15"/>
      <c r="P112" s="15"/>
      <c r="Q112" s="22"/>
      <c r="R112" s="22"/>
      <c r="S112" s="18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20"/>
    </row>
    <row r="113" spans="1:33" ht="15.75" customHeight="1" x14ac:dyDescent="0.2">
      <c r="A113" s="13"/>
      <c r="B113" s="13"/>
      <c r="C113" s="15"/>
      <c r="D113" s="15"/>
      <c r="E113" s="15"/>
      <c r="F113" s="14"/>
      <c r="G113" s="14"/>
      <c r="H113" s="15"/>
      <c r="I113" s="15"/>
      <c r="J113" s="15"/>
      <c r="K113" s="15"/>
      <c r="L113" s="15"/>
      <c r="M113" s="15"/>
      <c r="N113" s="15"/>
      <c r="O113" s="15"/>
      <c r="P113" s="15"/>
      <c r="Q113" s="22"/>
      <c r="R113" s="22"/>
      <c r="S113" s="18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20"/>
    </row>
    <row r="114" spans="1:33" ht="15.75" customHeight="1" x14ac:dyDescent="0.2">
      <c r="A114" s="13"/>
      <c r="B114" s="13"/>
      <c r="C114" s="22"/>
      <c r="D114" s="15"/>
      <c r="E114" s="15"/>
      <c r="F114" s="14"/>
      <c r="G114" s="14"/>
      <c r="H114" s="15"/>
      <c r="I114" s="15"/>
      <c r="J114" s="22"/>
      <c r="K114" s="22"/>
      <c r="L114" s="15"/>
      <c r="M114" s="15"/>
      <c r="N114" s="15"/>
      <c r="O114" s="15"/>
      <c r="P114" s="22"/>
      <c r="Q114" s="22"/>
      <c r="R114" s="22"/>
      <c r="S114" s="18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20"/>
    </row>
    <row r="115" spans="1:33" ht="15.75" customHeight="1" x14ac:dyDescent="0.2">
      <c r="A115" s="13"/>
      <c r="B115" s="13"/>
      <c r="C115" s="22"/>
      <c r="D115" s="15"/>
      <c r="E115" s="15"/>
      <c r="F115" s="14"/>
      <c r="G115" s="14"/>
      <c r="H115" s="15"/>
      <c r="I115" s="15"/>
      <c r="J115" s="22"/>
      <c r="K115" s="22"/>
      <c r="L115" s="15"/>
      <c r="M115" s="15"/>
      <c r="N115" s="15"/>
      <c r="O115" s="15"/>
      <c r="P115" s="22"/>
      <c r="Q115" s="22"/>
      <c r="R115" s="22"/>
      <c r="S115" s="18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20"/>
    </row>
    <row r="116" spans="1:33" ht="15.75" customHeight="1" x14ac:dyDescent="0.2">
      <c r="A116" s="13"/>
      <c r="B116" s="13"/>
      <c r="C116" s="22"/>
      <c r="D116" s="15"/>
      <c r="E116" s="15"/>
      <c r="F116" s="14"/>
      <c r="G116" s="14"/>
      <c r="H116" s="15"/>
      <c r="I116" s="15"/>
      <c r="J116" s="22"/>
      <c r="K116" s="22"/>
      <c r="L116" s="15"/>
      <c r="M116" s="15"/>
      <c r="N116" s="15"/>
      <c r="O116" s="15"/>
      <c r="P116" s="22"/>
      <c r="Q116" s="22"/>
      <c r="R116" s="22"/>
      <c r="S116" s="18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20"/>
    </row>
    <row r="117" spans="1:33" ht="15.75" customHeight="1" x14ac:dyDescent="0.2">
      <c r="A117" s="13"/>
      <c r="B117" s="13"/>
      <c r="C117" s="22"/>
      <c r="D117" s="15"/>
      <c r="E117" s="15"/>
      <c r="F117" s="14"/>
      <c r="G117" s="14"/>
      <c r="H117" s="15"/>
      <c r="I117" s="15"/>
      <c r="J117" s="22"/>
      <c r="K117" s="22"/>
      <c r="L117" s="15"/>
      <c r="M117" s="15"/>
      <c r="N117" s="15"/>
      <c r="O117" s="15"/>
      <c r="P117" s="22"/>
      <c r="Q117" s="22"/>
      <c r="R117" s="22"/>
      <c r="S117" s="18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20"/>
    </row>
    <row r="118" spans="1:33" ht="15.75" customHeight="1" x14ac:dyDescent="0.2">
      <c r="A118" s="13"/>
      <c r="B118" s="13"/>
      <c r="C118" s="22"/>
      <c r="D118" s="15"/>
      <c r="E118" s="15"/>
      <c r="F118" s="14"/>
      <c r="G118" s="14"/>
      <c r="H118" s="15"/>
      <c r="I118" s="15"/>
      <c r="J118" s="22"/>
      <c r="K118" s="22"/>
      <c r="L118" s="15"/>
      <c r="M118" s="15"/>
      <c r="N118" s="15"/>
      <c r="O118" s="15"/>
      <c r="P118" s="22"/>
      <c r="Q118" s="22"/>
      <c r="R118" s="22"/>
      <c r="S118" s="18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20"/>
    </row>
    <row r="119" spans="1:33" ht="15.75" customHeight="1" x14ac:dyDescent="0.2">
      <c r="A119" s="13"/>
      <c r="B119" s="13"/>
      <c r="C119" s="22"/>
      <c r="D119" s="15"/>
      <c r="E119" s="15"/>
      <c r="F119" s="14"/>
      <c r="G119" s="14"/>
      <c r="H119" s="15"/>
      <c r="I119" s="15"/>
      <c r="J119" s="22"/>
      <c r="K119" s="22"/>
      <c r="L119" s="15"/>
      <c r="M119" s="15"/>
      <c r="N119" s="15"/>
      <c r="O119" s="15"/>
      <c r="P119" s="22"/>
      <c r="Q119" s="22"/>
      <c r="R119" s="22"/>
      <c r="S119" s="18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20"/>
    </row>
    <row r="120" spans="1:33" ht="15.75" customHeight="1" x14ac:dyDescent="0.2">
      <c r="A120" s="13"/>
      <c r="B120" s="13"/>
      <c r="C120" s="22"/>
      <c r="D120" s="15"/>
      <c r="E120" s="15"/>
      <c r="F120" s="14"/>
      <c r="G120" s="14"/>
      <c r="H120" s="15"/>
      <c r="I120" s="15"/>
      <c r="J120" s="22"/>
      <c r="K120" s="22"/>
      <c r="L120" s="15"/>
      <c r="M120" s="15"/>
      <c r="N120" s="15"/>
      <c r="O120" s="15"/>
      <c r="P120" s="22"/>
      <c r="Q120" s="22"/>
      <c r="R120" s="22"/>
      <c r="S120" s="18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20"/>
    </row>
    <row r="121" spans="1:33" ht="15.75" customHeight="1" x14ac:dyDescent="0.2">
      <c r="A121" s="13"/>
      <c r="B121" s="13"/>
      <c r="C121" s="22"/>
      <c r="D121" s="15"/>
      <c r="E121" s="15"/>
      <c r="F121" s="14"/>
      <c r="G121" s="14"/>
      <c r="H121" s="15"/>
      <c r="I121" s="15"/>
      <c r="J121" s="22"/>
      <c r="K121" s="22"/>
      <c r="L121" s="15"/>
      <c r="M121" s="15"/>
      <c r="N121" s="15"/>
      <c r="O121" s="15"/>
      <c r="P121" s="22"/>
      <c r="Q121" s="22"/>
      <c r="R121" s="22"/>
      <c r="S121" s="18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20"/>
    </row>
    <row r="122" spans="1:33" ht="15.75" customHeight="1" x14ac:dyDescent="0.2">
      <c r="A122" s="13"/>
      <c r="B122" s="13"/>
      <c r="C122" s="22"/>
      <c r="D122" s="15"/>
      <c r="E122" s="15"/>
      <c r="F122" s="14"/>
      <c r="G122" s="14"/>
      <c r="H122" s="15"/>
      <c r="I122" s="15"/>
      <c r="J122" s="22"/>
      <c r="K122" s="22"/>
      <c r="L122" s="15"/>
      <c r="M122" s="15"/>
      <c r="N122" s="15"/>
      <c r="O122" s="15"/>
      <c r="P122" s="22"/>
      <c r="Q122" s="22"/>
      <c r="R122" s="22"/>
      <c r="S122" s="18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20"/>
    </row>
    <row r="123" spans="1:33" ht="15.75" customHeight="1" x14ac:dyDescent="0.2">
      <c r="A123" s="13"/>
      <c r="B123" s="13"/>
      <c r="C123" s="22"/>
      <c r="D123" s="15"/>
      <c r="E123" s="15"/>
      <c r="F123" s="14"/>
      <c r="G123" s="14"/>
      <c r="H123" s="15"/>
      <c r="I123" s="15"/>
      <c r="J123" s="22"/>
      <c r="K123" s="22"/>
      <c r="L123" s="15"/>
      <c r="M123" s="15"/>
      <c r="N123" s="15"/>
      <c r="O123" s="15"/>
      <c r="P123" s="22"/>
      <c r="Q123" s="22"/>
      <c r="R123" s="22"/>
      <c r="S123" s="18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20"/>
    </row>
    <row r="124" spans="1:33" ht="15.75" customHeight="1" x14ac:dyDescent="0.2">
      <c r="A124" s="13"/>
      <c r="B124" s="13"/>
      <c r="C124" s="22"/>
      <c r="D124" s="15"/>
      <c r="E124" s="15"/>
      <c r="F124" s="14"/>
      <c r="G124" s="14"/>
      <c r="H124" s="15"/>
      <c r="I124" s="15"/>
      <c r="J124" s="22"/>
      <c r="K124" s="22"/>
      <c r="L124" s="15"/>
      <c r="M124" s="15"/>
      <c r="N124" s="15"/>
      <c r="O124" s="15"/>
      <c r="P124" s="22"/>
      <c r="Q124" s="22"/>
      <c r="R124" s="22"/>
      <c r="S124" s="18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20"/>
    </row>
    <row r="125" spans="1:33" ht="15.75" customHeight="1" x14ac:dyDescent="0.2">
      <c r="A125" s="13"/>
      <c r="B125" s="13"/>
      <c r="C125" s="22"/>
      <c r="D125" s="15"/>
      <c r="E125" s="15"/>
      <c r="F125" s="14"/>
      <c r="G125" s="14"/>
      <c r="H125" s="15"/>
      <c r="I125" s="15"/>
      <c r="J125" s="22"/>
      <c r="K125" s="22"/>
      <c r="L125" s="15"/>
      <c r="M125" s="15"/>
      <c r="N125" s="15"/>
      <c r="O125" s="15"/>
      <c r="P125" s="22"/>
      <c r="Q125" s="22"/>
      <c r="R125" s="22"/>
      <c r="S125" s="18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20"/>
    </row>
    <row r="126" spans="1:33" ht="15.75" customHeight="1" x14ac:dyDescent="0.2">
      <c r="A126" s="13"/>
      <c r="B126" s="13"/>
      <c r="C126" s="22"/>
      <c r="D126" s="15"/>
      <c r="E126" s="15"/>
      <c r="F126" s="14"/>
      <c r="G126" s="14"/>
      <c r="H126" s="15"/>
      <c r="I126" s="15"/>
      <c r="J126" s="22"/>
      <c r="K126" s="22"/>
      <c r="L126" s="15"/>
      <c r="M126" s="15"/>
      <c r="N126" s="15"/>
      <c r="O126" s="15"/>
      <c r="P126" s="22"/>
      <c r="Q126" s="22"/>
      <c r="R126" s="22"/>
      <c r="S126" s="18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20"/>
    </row>
    <row r="127" spans="1:33" ht="15.75" customHeight="1" x14ac:dyDescent="0.2">
      <c r="A127" s="13"/>
      <c r="B127" s="13"/>
      <c r="C127" s="22"/>
      <c r="D127" s="15"/>
      <c r="E127" s="15"/>
      <c r="F127" s="14"/>
      <c r="G127" s="14"/>
      <c r="H127" s="15"/>
      <c r="I127" s="15"/>
      <c r="J127" s="22"/>
      <c r="K127" s="22"/>
      <c r="L127" s="15"/>
      <c r="M127" s="15"/>
      <c r="N127" s="15"/>
      <c r="O127" s="15"/>
      <c r="P127" s="22"/>
      <c r="Q127" s="22"/>
      <c r="R127" s="22"/>
      <c r="S127" s="18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20"/>
    </row>
    <row r="128" spans="1:33" ht="15.75" customHeight="1" x14ac:dyDescent="0.2">
      <c r="A128" s="13"/>
      <c r="B128" s="13"/>
      <c r="C128" s="22"/>
      <c r="D128" s="15"/>
      <c r="E128" s="15"/>
      <c r="F128" s="14"/>
      <c r="G128" s="14"/>
      <c r="H128" s="15"/>
      <c r="I128" s="15"/>
      <c r="J128" s="22"/>
      <c r="K128" s="22"/>
      <c r="L128" s="15"/>
      <c r="M128" s="15"/>
      <c r="N128" s="15"/>
      <c r="O128" s="15"/>
      <c r="P128" s="22"/>
      <c r="Q128" s="22"/>
      <c r="R128" s="22"/>
      <c r="S128" s="18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20"/>
    </row>
    <row r="129" spans="1:33" ht="15.75" customHeight="1" x14ac:dyDescent="0.2">
      <c r="A129" s="13"/>
      <c r="B129" s="13"/>
      <c r="C129" s="22"/>
      <c r="D129" s="15"/>
      <c r="E129" s="15"/>
      <c r="F129" s="14"/>
      <c r="G129" s="14"/>
      <c r="H129" s="15"/>
      <c r="I129" s="15"/>
      <c r="J129" s="22"/>
      <c r="K129" s="22"/>
      <c r="L129" s="15"/>
      <c r="M129" s="15"/>
      <c r="N129" s="15"/>
      <c r="O129" s="15"/>
      <c r="P129" s="22"/>
      <c r="Q129" s="22"/>
      <c r="R129" s="22"/>
      <c r="S129" s="18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20"/>
    </row>
    <row r="130" spans="1:33" ht="15.75" customHeight="1" x14ac:dyDescent="0.2">
      <c r="A130" s="13"/>
      <c r="B130" s="13"/>
      <c r="C130" s="22"/>
      <c r="D130" s="15"/>
      <c r="E130" s="15"/>
      <c r="F130" s="14"/>
      <c r="G130" s="14"/>
      <c r="H130" s="15"/>
      <c r="I130" s="15"/>
      <c r="J130" s="22"/>
      <c r="K130" s="22"/>
      <c r="L130" s="15"/>
      <c r="M130" s="15"/>
      <c r="N130" s="15"/>
      <c r="O130" s="15"/>
      <c r="P130" s="22"/>
      <c r="Q130" s="22"/>
      <c r="R130" s="22"/>
      <c r="S130" s="18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20"/>
    </row>
    <row r="131" spans="1:33" ht="15.75" customHeight="1" x14ac:dyDescent="0.2">
      <c r="A131" s="13"/>
      <c r="B131" s="13"/>
      <c r="C131" s="22"/>
      <c r="D131" s="15"/>
      <c r="E131" s="15"/>
      <c r="F131" s="14"/>
      <c r="G131" s="14"/>
      <c r="H131" s="15"/>
      <c r="I131" s="15"/>
      <c r="J131" s="22"/>
      <c r="K131" s="22"/>
      <c r="L131" s="15"/>
      <c r="M131" s="15"/>
      <c r="N131" s="15"/>
      <c r="O131" s="15"/>
      <c r="P131" s="22"/>
      <c r="Q131" s="22"/>
      <c r="R131" s="22"/>
      <c r="S131" s="18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20"/>
    </row>
    <row r="132" spans="1:33" ht="15.75" customHeight="1" x14ac:dyDescent="0.2">
      <c r="A132" s="13"/>
      <c r="B132" s="13"/>
      <c r="C132" s="22"/>
      <c r="D132" s="15"/>
      <c r="E132" s="15"/>
      <c r="F132" s="14"/>
      <c r="G132" s="14"/>
      <c r="H132" s="15"/>
      <c r="I132" s="15"/>
      <c r="J132" s="22"/>
      <c r="K132" s="22"/>
      <c r="L132" s="15"/>
      <c r="M132" s="15"/>
      <c r="N132" s="15"/>
      <c r="O132" s="15"/>
      <c r="P132" s="22"/>
      <c r="Q132" s="22"/>
      <c r="R132" s="22"/>
      <c r="S132" s="18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20"/>
    </row>
    <row r="133" spans="1:33" ht="15.75" customHeight="1" x14ac:dyDescent="0.2">
      <c r="A133" s="13"/>
      <c r="B133" s="13"/>
      <c r="C133" s="22"/>
      <c r="D133" s="15"/>
      <c r="E133" s="15"/>
      <c r="F133" s="14"/>
      <c r="G133" s="14"/>
      <c r="H133" s="15"/>
      <c r="I133" s="15"/>
      <c r="J133" s="22"/>
      <c r="K133" s="22"/>
      <c r="L133" s="15"/>
      <c r="M133" s="15"/>
      <c r="N133" s="15"/>
      <c r="O133" s="15"/>
      <c r="P133" s="22"/>
      <c r="Q133" s="22"/>
      <c r="R133" s="22"/>
      <c r="S133" s="18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20"/>
    </row>
    <row r="134" spans="1:33" ht="15.75" customHeight="1" x14ac:dyDescent="0.2">
      <c r="A134" s="13"/>
      <c r="B134" s="13"/>
      <c r="C134" s="22"/>
      <c r="D134" s="15"/>
      <c r="E134" s="15"/>
      <c r="F134" s="14"/>
      <c r="G134" s="14"/>
      <c r="H134" s="15"/>
      <c r="I134" s="15"/>
      <c r="J134" s="22"/>
      <c r="K134" s="22"/>
      <c r="L134" s="15"/>
      <c r="M134" s="15"/>
      <c r="N134" s="15"/>
      <c r="O134" s="15"/>
      <c r="P134" s="22"/>
      <c r="Q134" s="22"/>
      <c r="R134" s="22"/>
      <c r="S134" s="18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20"/>
    </row>
    <row r="135" spans="1:33" ht="15.75" customHeight="1" x14ac:dyDescent="0.2">
      <c r="A135" s="13"/>
      <c r="B135" s="13"/>
      <c r="C135" s="22"/>
      <c r="D135" s="15"/>
      <c r="E135" s="15"/>
      <c r="F135" s="14"/>
      <c r="G135" s="14"/>
      <c r="H135" s="15"/>
      <c r="I135" s="15"/>
      <c r="J135" s="22"/>
      <c r="K135" s="22"/>
      <c r="L135" s="15"/>
      <c r="M135" s="15"/>
      <c r="N135" s="15"/>
      <c r="O135" s="15"/>
      <c r="P135" s="22"/>
      <c r="Q135" s="22"/>
      <c r="R135" s="22"/>
      <c r="S135" s="18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20"/>
    </row>
    <row r="136" spans="1:33" ht="15.75" customHeight="1" x14ac:dyDescent="0.2">
      <c r="A136" s="13"/>
      <c r="B136" s="13"/>
      <c r="C136" s="22"/>
      <c r="D136" s="15"/>
      <c r="E136" s="15"/>
      <c r="F136" s="14"/>
      <c r="G136" s="14"/>
      <c r="H136" s="15"/>
      <c r="I136" s="15"/>
      <c r="J136" s="22"/>
      <c r="K136" s="22"/>
      <c r="L136" s="15"/>
      <c r="M136" s="15"/>
      <c r="N136" s="15"/>
      <c r="O136" s="15"/>
      <c r="P136" s="22"/>
      <c r="Q136" s="22"/>
      <c r="R136" s="22"/>
      <c r="S136" s="18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20"/>
    </row>
    <row r="137" spans="1:33" ht="15.75" customHeight="1" x14ac:dyDescent="0.2">
      <c r="A137" s="13"/>
      <c r="B137" s="13"/>
      <c r="C137" s="22"/>
      <c r="D137" s="15"/>
      <c r="E137" s="15"/>
      <c r="F137" s="14"/>
      <c r="G137" s="14"/>
      <c r="H137" s="15"/>
      <c r="I137" s="15"/>
      <c r="J137" s="22"/>
      <c r="K137" s="22"/>
      <c r="L137" s="15"/>
      <c r="M137" s="15"/>
      <c r="N137" s="15"/>
      <c r="O137" s="15"/>
      <c r="P137" s="22"/>
      <c r="Q137" s="22"/>
      <c r="R137" s="22"/>
      <c r="S137" s="18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20"/>
    </row>
    <row r="138" spans="1:33" ht="15.75" customHeight="1" x14ac:dyDescent="0.2">
      <c r="A138" s="13"/>
      <c r="B138" s="13"/>
      <c r="C138" s="22"/>
      <c r="D138" s="15"/>
      <c r="E138" s="15"/>
      <c r="F138" s="14"/>
      <c r="G138" s="14"/>
      <c r="H138" s="15"/>
      <c r="I138" s="15"/>
      <c r="J138" s="22"/>
      <c r="K138" s="22"/>
      <c r="L138" s="15"/>
      <c r="M138" s="15"/>
      <c r="N138" s="15"/>
      <c r="O138" s="15"/>
      <c r="P138" s="22"/>
      <c r="Q138" s="22"/>
      <c r="R138" s="22"/>
      <c r="S138" s="18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20"/>
    </row>
    <row r="139" spans="1:33" ht="15.75" customHeight="1" x14ac:dyDescent="0.2">
      <c r="A139" s="13"/>
      <c r="B139" s="13"/>
      <c r="C139" s="22"/>
      <c r="D139" s="15"/>
      <c r="E139" s="15"/>
      <c r="F139" s="14"/>
      <c r="G139" s="14"/>
      <c r="H139" s="15"/>
      <c r="I139" s="15"/>
      <c r="J139" s="22"/>
      <c r="K139" s="22"/>
      <c r="L139" s="15"/>
      <c r="M139" s="15"/>
      <c r="N139" s="15"/>
      <c r="O139" s="15"/>
      <c r="P139" s="22"/>
      <c r="Q139" s="22"/>
      <c r="R139" s="22"/>
      <c r="S139" s="18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20"/>
    </row>
    <row r="140" spans="1:33" ht="15.75" customHeight="1" x14ac:dyDescent="0.2">
      <c r="A140" s="13"/>
      <c r="B140" s="13"/>
      <c r="C140" s="22"/>
      <c r="D140" s="15"/>
      <c r="E140" s="15"/>
      <c r="F140" s="14"/>
      <c r="G140" s="14"/>
      <c r="H140" s="15"/>
      <c r="I140" s="15"/>
      <c r="J140" s="22"/>
      <c r="K140" s="22"/>
      <c r="L140" s="15"/>
      <c r="M140" s="15"/>
      <c r="N140" s="15"/>
      <c r="O140" s="15"/>
      <c r="P140" s="22"/>
      <c r="Q140" s="22"/>
      <c r="R140" s="22"/>
      <c r="S140" s="18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20"/>
    </row>
    <row r="141" spans="1:33" ht="15.75" customHeight="1" x14ac:dyDescent="0.2">
      <c r="A141" s="13"/>
      <c r="B141" s="13"/>
      <c r="C141" s="22"/>
      <c r="D141" s="15"/>
      <c r="E141" s="15"/>
      <c r="F141" s="14"/>
      <c r="G141" s="14"/>
      <c r="H141" s="15"/>
      <c r="I141" s="15"/>
      <c r="J141" s="22"/>
      <c r="K141" s="22"/>
      <c r="L141" s="15"/>
      <c r="M141" s="15"/>
      <c r="N141" s="15"/>
      <c r="O141" s="15"/>
      <c r="P141" s="22"/>
      <c r="Q141" s="22"/>
      <c r="R141" s="22"/>
      <c r="S141" s="18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20"/>
    </row>
    <row r="142" spans="1:33" ht="15.75" customHeight="1" x14ac:dyDescent="0.2">
      <c r="A142" s="13"/>
      <c r="B142" s="13"/>
      <c r="C142" s="22"/>
      <c r="D142" s="15"/>
      <c r="E142" s="15"/>
      <c r="F142" s="14"/>
      <c r="G142" s="14"/>
      <c r="H142" s="15"/>
      <c r="I142" s="15"/>
      <c r="J142" s="22"/>
      <c r="K142" s="22"/>
      <c r="L142" s="15"/>
      <c r="M142" s="15"/>
      <c r="N142" s="15"/>
      <c r="O142" s="15"/>
      <c r="P142" s="22"/>
      <c r="Q142" s="22"/>
      <c r="R142" s="22"/>
      <c r="S142" s="18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20"/>
    </row>
    <row r="143" spans="1:33" ht="15.75" customHeight="1" x14ac:dyDescent="0.2">
      <c r="A143" s="13"/>
      <c r="B143" s="13"/>
      <c r="C143" s="22"/>
      <c r="D143" s="15"/>
      <c r="E143" s="15"/>
      <c r="F143" s="14"/>
      <c r="G143" s="14"/>
      <c r="H143" s="15"/>
      <c r="I143" s="15"/>
      <c r="J143" s="22"/>
      <c r="K143" s="22"/>
      <c r="L143" s="15"/>
      <c r="M143" s="15"/>
      <c r="N143" s="15"/>
      <c r="O143" s="15"/>
      <c r="P143" s="22"/>
      <c r="Q143" s="22"/>
      <c r="R143" s="22"/>
      <c r="S143" s="18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20"/>
    </row>
    <row r="144" spans="1:33" ht="15.75" customHeight="1" x14ac:dyDescent="0.2">
      <c r="A144" s="13"/>
      <c r="B144" s="13"/>
      <c r="C144" s="22"/>
      <c r="D144" s="15"/>
      <c r="E144" s="15"/>
      <c r="F144" s="14"/>
      <c r="G144" s="14"/>
      <c r="H144" s="15"/>
      <c r="I144" s="15"/>
      <c r="J144" s="22"/>
      <c r="K144" s="22"/>
      <c r="L144" s="15"/>
      <c r="M144" s="15"/>
      <c r="N144" s="15"/>
      <c r="O144" s="15"/>
      <c r="P144" s="22"/>
      <c r="Q144" s="22"/>
      <c r="R144" s="22"/>
      <c r="S144" s="18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20"/>
    </row>
    <row r="145" spans="1:33" ht="15.75" customHeight="1" x14ac:dyDescent="0.2">
      <c r="A145" s="13"/>
      <c r="B145" s="13"/>
      <c r="C145" s="22"/>
      <c r="D145" s="15"/>
      <c r="E145" s="15"/>
      <c r="F145" s="14"/>
      <c r="G145" s="14"/>
      <c r="H145" s="15"/>
      <c r="I145" s="15"/>
      <c r="J145" s="22"/>
      <c r="K145" s="22"/>
      <c r="L145" s="15"/>
      <c r="M145" s="15"/>
      <c r="N145" s="15"/>
      <c r="O145" s="15"/>
      <c r="P145" s="22"/>
      <c r="Q145" s="22"/>
      <c r="R145" s="22"/>
      <c r="S145" s="18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20"/>
    </row>
    <row r="146" spans="1:33" ht="15.75" customHeight="1" x14ac:dyDescent="0.2">
      <c r="A146" s="13"/>
      <c r="B146" s="13"/>
      <c r="C146" s="22"/>
      <c r="D146" s="15"/>
      <c r="E146" s="15"/>
      <c r="F146" s="14"/>
      <c r="G146" s="14"/>
      <c r="H146" s="15"/>
      <c r="I146" s="15"/>
      <c r="J146" s="22"/>
      <c r="K146" s="22"/>
      <c r="L146" s="15"/>
      <c r="M146" s="15"/>
      <c r="N146" s="15"/>
      <c r="O146" s="15"/>
      <c r="P146" s="22"/>
      <c r="Q146" s="22"/>
      <c r="R146" s="22"/>
      <c r="S146" s="18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20"/>
    </row>
    <row r="147" spans="1:33" ht="15.75" customHeight="1" x14ac:dyDescent="0.2">
      <c r="A147" s="13"/>
      <c r="B147" s="13"/>
      <c r="C147" s="22"/>
      <c r="D147" s="15"/>
      <c r="E147" s="15"/>
      <c r="F147" s="14"/>
      <c r="G147" s="14"/>
      <c r="H147" s="15"/>
      <c r="I147" s="15"/>
      <c r="J147" s="22"/>
      <c r="K147" s="22"/>
      <c r="L147" s="15"/>
      <c r="M147" s="15"/>
      <c r="N147" s="15"/>
      <c r="O147" s="15"/>
      <c r="P147" s="22"/>
      <c r="Q147" s="22"/>
      <c r="R147" s="22"/>
      <c r="S147" s="18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20"/>
    </row>
    <row r="148" spans="1:33" ht="15.75" customHeight="1" x14ac:dyDescent="0.2">
      <c r="A148" s="13"/>
      <c r="B148" s="13"/>
      <c r="C148" s="22"/>
      <c r="D148" s="15"/>
      <c r="E148" s="15"/>
      <c r="F148" s="14"/>
      <c r="G148" s="14"/>
      <c r="H148" s="15"/>
      <c r="I148" s="15"/>
      <c r="J148" s="22"/>
      <c r="K148" s="22"/>
      <c r="L148" s="15"/>
      <c r="M148" s="15"/>
      <c r="N148" s="15"/>
      <c r="O148" s="15"/>
      <c r="P148" s="22"/>
      <c r="Q148" s="22"/>
      <c r="R148" s="22"/>
      <c r="S148" s="18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20"/>
    </row>
    <row r="149" spans="1:33" ht="15.75" customHeight="1" x14ac:dyDescent="0.2">
      <c r="A149" s="13"/>
      <c r="B149" s="13"/>
      <c r="C149" s="22"/>
      <c r="D149" s="15"/>
      <c r="E149" s="15"/>
      <c r="F149" s="14"/>
      <c r="G149" s="14"/>
      <c r="H149" s="15"/>
      <c r="I149" s="15"/>
      <c r="J149" s="22"/>
      <c r="K149" s="22"/>
      <c r="L149" s="15"/>
      <c r="M149" s="15"/>
      <c r="N149" s="15"/>
      <c r="O149" s="15"/>
      <c r="P149" s="22"/>
      <c r="Q149" s="22"/>
      <c r="R149" s="22"/>
      <c r="S149" s="18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20"/>
    </row>
    <row r="150" spans="1:33" ht="15.75" customHeight="1" x14ac:dyDescent="0.2">
      <c r="A150" s="13"/>
      <c r="B150" s="13"/>
      <c r="C150" s="22"/>
      <c r="D150" s="15"/>
      <c r="E150" s="15"/>
      <c r="F150" s="14"/>
      <c r="G150" s="14"/>
      <c r="H150" s="15"/>
      <c r="I150" s="15"/>
      <c r="J150" s="22"/>
      <c r="K150" s="22"/>
      <c r="L150" s="15"/>
      <c r="M150" s="15"/>
      <c r="N150" s="15"/>
      <c r="O150" s="15"/>
      <c r="P150" s="22"/>
      <c r="Q150" s="22"/>
      <c r="R150" s="22"/>
      <c r="S150" s="18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20"/>
    </row>
    <row r="151" spans="1:33" ht="15.75" customHeight="1" x14ac:dyDescent="0.2">
      <c r="A151" s="13"/>
      <c r="B151" s="13"/>
      <c r="C151" s="22"/>
      <c r="D151" s="15"/>
      <c r="E151" s="15"/>
      <c r="F151" s="14"/>
      <c r="G151" s="14"/>
      <c r="H151" s="15"/>
      <c r="I151" s="15"/>
      <c r="J151" s="22"/>
      <c r="K151" s="22"/>
      <c r="L151" s="15"/>
      <c r="M151" s="15"/>
      <c r="N151" s="15"/>
      <c r="O151" s="15"/>
      <c r="P151" s="22"/>
      <c r="Q151" s="22"/>
      <c r="R151" s="22"/>
      <c r="S151" s="18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20"/>
    </row>
    <row r="152" spans="1:33" ht="15.75" customHeight="1" x14ac:dyDescent="0.2">
      <c r="A152" s="13"/>
      <c r="B152" s="13"/>
      <c r="C152" s="22"/>
      <c r="D152" s="15"/>
      <c r="E152" s="15"/>
      <c r="F152" s="14"/>
      <c r="G152" s="14"/>
      <c r="H152" s="15"/>
      <c r="I152" s="15"/>
      <c r="J152" s="22"/>
      <c r="K152" s="22"/>
      <c r="L152" s="15"/>
      <c r="M152" s="15"/>
      <c r="N152" s="15"/>
      <c r="O152" s="15"/>
      <c r="P152" s="22"/>
      <c r="Q152" s="22"/>
      <c r="R152" s="22"/>
      <c r="S152" s="18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20"/>
    </row>
    <row r="153" spans="1:33" ht="15.75" customHeight="1" x14ac:dyDescent="0.2">
      <c r="A153" s="13"/>
      <c r="B153" s="13"/>
      <c r="C153" s="22"/>
      <c r="D153" s="15"/>
      <c r="E153" s="15"/>
      <c r="F153" s="14"/>
      <c r="G153" s="14"/>
      <c r="H153" s="15"/>
      <c r="I153" s="15"/>
      <c r="J153" s="22"/>
      <c r="K153" s="22"/>
      <c r="L153" s="15"/>
      <c r="M153" s="15"/>
      <c r="N153" s="15"/>
      <c r="O153" s="15"/>
      <c r="P153" s="22"/>
      <c r="Q153" s="22"/>
      <c r="R153" s="22"/>
      <c r="S153" s="18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20"/>
    </row>
    <row r="154" spans="1:33" ht="15.75" customHeight="1" x14ac:dyDescent="0.2">
      <c r="A154" s="13"/>
      <c r="B154" s="13"/>
      <c r="C154" s="22"/>
      <c r="D154" s="15"/>
      <c r="E154" s="15"/>
      <c r="F154" s="14"/>
      <c r="G154" s="14"/>
      <c r="H154" s="15"/>
      <c r="I154" s="15"/>
      <c r="J154" s="22"/>
      <c r="K154" s="22"/>
      <c r="L154" s="15"/>
      <c r="M154" s="15"/>
      <c r="N154" s="15"/>
      <c r="O154" s="15"/>
      <c r="P154" s="22"/>
      <c r="Q154" s="22"/>
      <c r="R154" s="22"/>
      <c r="S154" s="18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20"/>
    </row>
    <row r="155" spans="1:33" ht="15.75" customHeight="1" x14ac:dyDescent="0.2">
      <c r="A155" s="13"/>
      <c r="B155" s="13"/>
      <c r="C155" s="22"/>
      <c r="D155" s="15"/>
      <c r="E155" s="15"/>
      <c r="F155" s="14"/>
      <c r="G155" s="14"/>
      <c r="H155" s="15"/>
      <c r="I155" s="15"/>
      <c r="J155" s="22"/>
      <c r="K155" s="22"/>
      <c r="L155" s="15"/>
      <c r="M155" s="15"/>
      <c r="N155" s="15"/>
      <c r="O155" s="15"/>
      <c r="P155" s="22"/>
      <c r="Q155" s="22"/>
      <c r="R155" s="22"/>
      <c r="S155" s="18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20"/>
    </row>
    <row r="156" spans="1:33" ht="15.75" customHeight="1" x14ac:dyDescent="0.2">
      <c r="A156" s="13"/>
      <c r="B156" s="13"/>
      <c r="C156" s="22"/>
      <c r="D156" s="15"/>
      <c r="E156" s="15"/>
      <c r="F156" s="14"/>
      <c r="G156" s="14"/>
      <c r="H156" s="15"/>
      <c r="I156" s="15"/>
      <c r="J156" s="22"/>
      <c r="K156" s="22"/>
      <c r="L156" s="15"/>
      <c r="M156" s="15"/>
      <c r="N156" s="15"/>
      <c r="O156" s="15"/>
      <c r="P156" s="22"/>
      <c r="Q156" s="22"/>
      <c r="R156" s="22"/>
      <c r="S156" s="18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20"/>
    </row>
    <row r="157" spans="1:33" ht="15.75" customHeight="1" x14ac:dyDescent="0.2">
      <c r="A157" s="13"/>
      <c r="B157" s="13"/>
      <c r="C157" s="22"/>
      <c r="D157" s="15"/>
      <c r="E157" s="15"/>
      <c r="F157" s="14"/>
      <c r="G157" s="14"/>
      <c r="H157" s="15"/>
      <c r="I157" s="15"/>
      <c r="J157" s="22"/>
      <c r="K157" s="22"/>
      <c r="L157" s="15"/>
      <c r="M157" s="15"/>
      <c r="N157" s="15"/>
      <c r="O157" s="15"/>
      <c r="P157" s="22"/>
      <c r="Q157" s="22"/>
      <c r="R157" s="22"/>
      <c r="S157" s="18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20"/>
    </row>
    <row r="158" spans="1:33" ht="15.75" customHeight="1" x14ac:dyDescent="0.2">
      <c r="A158" s="13"/>
      <c r="B158" s="13"/>
      <c r="C158" s="22"/>
      <c r="D158" s="15"/>
      <c r="E158" s="15"/>
      <c r="F158" s="14"/>
      <c r="G158" s="14"/>
      <c r="H158" s="15"/>
      <c r="I158" s="15"/>
      <c r="J158" s="22"/>
      <c r="K158" s="22"/>
      <c r="L158" s="15"/>
      <c r="M158" s="15"/>
      <c r="N158" s="15"/>
      <c r="O158" s="15"/>
      <c r="P158" s="22"/>
      <c r="Q158" s="22"/>
      <c r="R158" s="22"/>
      <c r="S158" s="18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20"/>
    </row>
    <row r="159" spans="1:33" ht="15.75" customHeight="1" x14ac:dyDescent="0.2">
      <c r="A159" s="13"/>
      <c r="B159" s="13"/>
      <c r="C159" s="22"/>
      <c r="D159" s="15"/>
      <c r="E159" s="15"/>
      <c r="F159" s="14"/>
      <c r="G159" s="14"/>
      <c r="H159" s="15"/>
      <c r="I159" s="15"/>
      <c r="J159" s="22"/>
      <c r="K159" s="22"/>
      <c r="L159" s="15"/>
      <c r="M159" s="15"/>
      <c r="N159" s="15"/>
      <c r="O159" s="15"/>
      <c r="P159" s="22"/>
      <c r="Q159" s="22"/>
      <c r="R159" s="22"/>
      <c r="S159" s="18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20"/>
    </row>
    <row r="160" spans="1:33" ht="15.75" customHeight="1" x14ac:dyDescent="0.2">
      <c r="A160" s="13"/>
      <c r="B160" s="13"/>
      <c r="C160" s="22"/>
      <c r="D160" s="15"/>
      <c r="E160" s="15"/>
      <c r="F160" s="14"/>
      <c r="G160" s="14"/>
      <c r="H160" s="15"/>
      <c r="I160" s="15"/>
      <c r="J160" s="22"/>
      <c r="K160" s="22"/>
      <c r="L160" s="15"/>
      <c r="M160" s="15"/>
      <c r="N160" s="15"/>
      <c r="O160" s="15"/>
      <c r="P160" s="22"/>
      <c r="Q160" s="22"/>
      <c r="R160" s="22"/>
      <c r="S160" s="18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20"/>
    </row>
    <row r="161" spans="1:33" ht="15.75" customHeight="1" x14ac:dyDescent="0.2">
      <c r="A161" s="13"/>
      <c r="B161" s="13"/>
      <c r="C161" s="22"/>
      <c r="D161" s="15"/>
      <c r="E161" s="15"/>
      <c r="F161" s="14"/>
      <c r="G161" s="14"/>
      <c r="H161" s="15"/>
      <c r="I161" s="15"/>
      <c r="J161" s="22"/>
      <c r="K161" s="22"/>
      <c r="L161" s="15"/>
      <c r="M161" s="15"/>
      <c r="N161" s="15"/>
      <c r="O161" s="15"/>
      <c r="P161" s="22"/>
      <c r="Q161" s="22"/>
      <c r="R161" s="22"/>
      <c r="S161" s="18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20"/>
    </row>
    <row r="162" spans="1:33" ht="15.75" customHeight="1" x14ac:dyDescent="0.2">
      <c r="A162" s="13"/>
      <c r="B162" s="13"/>
      <c r="C162" s="22"/>
      <c r="D162" s="15"/>
      <c r="E162" s="15"/>
      <c r="F162" s="14"/>
      <c r="G162" s="14"/>
      <c r="H162" s="15"/>
      <c r="I162" s="15"/>
      <c r="J162" s="22"/>
      <c r="K162" s="22"/>
      <c r="L162" s="15"/>
      <c r="M162" s="15"/>
      <c r="N162" s="15"/>
      <c r="O162" s="15"/>
      <c r="P162" s="22"/>
      <c r="Q162" s="22"/>
      <c r="R162" s="22"/>
      <c r="S162" s="18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20"/>
    </row>
    <row r="163" spans="1:33" ht="15.75" customHeight="1" x14ac:dyDescent="0.2">
      <c r="A163" s="13"/>
      <c r="B163" s="13"/>
      <c r="C163" s="22"/>
      <c r="D163" s="15"/>
      <c r="E163" s="15"/>
      <c r="F163" s="14"/>
      <c r="G163" s="14"/>
      <c r="H163" s="15"/>
      <c r="I163" s="15"/>
      <c r="J163" s="22"/>
      <c r="K163" s="22"/>
      <c r="L163" s="15"/>
      <c r="M163" s="15"/>
      <c r="N163" s="15"/>
      <c r="O163" s="15"/>
      <c r="P163" s="22"/>
      <c r="Q163" s="22"/>
      <c r="R163" s="22"/>
      <c r="S163" s="18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20"/>
    </row>
    <row r="164" spans="1:33" ht="15.75" customHeight="1" x14ac:dyDescent="0.2">
      <c r="A164" s="13"/>
      <c r="B164" s="13"/>
      <c r="C164" s="22"/>
      <c r="D164" s="15"/>
      <c r="E164" s="15"/>
      <c r="F164" s="14"/>
      <c r="G164" s="14"/>
      <c r="H164" s="15"/>
      <c r="I164" s="15"/>
      <c r="J164" s="22"/>
      <c r="K164" s="22"/>
      <c r="L164" s="15"/>
      <c r="M164" s="15"/>
      <c r="N164" s="15"/>
      <c r="O164" s="15"/>
      <c r="P164" s="22"/>
      <c r="Q164" s="22"/>
      <c r="R164" s="22"/>
      <c r="S164" s="18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20"/>
    </row>
    <row r="165" spans="1:33" ht="15.75" customHeight="1" x14ac:dyDescent="0.2">
      <c r="A165" s="13"/>
      <c r="B165" s="13"/>
      <c r="C165" s="22"/>
      <c r="D165" s="15"/>
      <c r="E165" s="15"/>
      <c r="F165" s="14"/>
      <c r="G165" s="14"/>
      <c r="H165" s="15"/>
      <c r="I165" s="15"/>
      <c r="J165" s="22"/>
      <c r="K165" s="22"/>
      <c r="L165" s="15"/>
      <c r="M165" s="15"/>
      <c r="N165" s="15"/>
      <c r="O165" s="15"/>
      <c r="P165" s="22"/>
      <c r="Q165" s="22"/>
      <c r="R165" s="22"/>
      <c r="S165" s="18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20"/>
    </row>
    <row r="166" spans="1:33" ht="15.75" customHeight="1" x14ac:dyDescent="0.2">
      <c r="A166" s="13"/>
      <c r="B166" s="13"/>
      <c r="C166" s="22"/>
      <c r="D166" s="15"/>
      <c r="E166" s="15"/>
      <c r="F166" s="14"/>
      <c r="G166" s="14"/>
      <c r="H166" s="15"/>
      <c r="I166" s="15"/>
      <c r="J166" s="22"/>
      <c r="K166" s="22"/>
      <c r="L166" s="15"/>
      <c r="M166" s="15"/>
      <c r="N166" s="15"/>
      <c r="O166" s="15"/>
      <c r="P166" s="22"/>
      <c r="Q166" s="22"/>
      <c r="R166" s="22"/>
      <c r="S166" s="18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20"/>
    </row>
    <row r="167" spans="1:33" ht="15.75" customHeight="1" x14ac:dyDescent="0.2">
      <c r="A167" s="13"/>
      <c r="B167" s="13"/>
      <c r="C167" s="22"/>
      <c r="D167" s="15"/>
      <c r="E167" s="15"/>
      <c r="F167" s="14"/>
      <c r="G167" s="14"/>
      <c r="H167" s="15"/>
      <c r="I167" s="15"/>
      <c r="J167" s="22"/>
      <c r="K167" s="22"/>
      <c r="L167" s="15"/>
      <c r="M167" s="15"/>
      <c r="N167" s="15"/>
      <c r="O167" s="15"/>
      <c r="P167" s="22"/>
      <c r="Q167" s="22"/>
      <c r="R167" s="22"/>
      <c r="S167" s="18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20"/>
    </row>
    <row r="168" spans="1:33" ht="15.75" customHeight="1" x14ac:dyDescent="0.2">
      <c r="A168" s="13"/>
      <c r="B168" s="13"/>
      <c r="C168" s="22"/>
      <c r="D168" s="15"/>
      <c r="E168" s="15"/>
      <c r="F168" s="14"/>
      <c r="G168" s="14"/>
      <c r="H168" s="15"/>
      <c r="I168" s="15"/>
      <c r="J168" s="22"/>
      <c r="K168" s="22"/>
      <c r="L168" s="15"/>
      <c r="M168" s="15"/>
      <c r="N168" s="15"/>
      <c r="O168" s="15"/>
      <c r="P168" s="22"/>
      <c r="Q168" s="22"/>
      <c r="R168" s="22"/>
      <c r="S168" s="18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20"/>
    </row>
    <row r="169" spans="1:33" ht="15.75" customHeight="1" x14ac:dyDescent="0.2">
      <c r="A169" s="13"/>
      <c r="B169" s="13"/>
      <c r="C169" s="22"/>
      <c r="D169" s="15"/>
      <c r="E169" s="15"/>
      <c r="F169" s="14"/>
      <c r="G169" s="14"/>
      <c r="H169" s="15"/>
      <c r="I169" s="15"/>
      <c r="J169" s="22"/>
      <c r="K169" s="22"/>
      <c r="L169" s="15"/>
      <c r="M169" s="15"/>
      <c r="N169" s="15"/>
      <c r="O169" s="15"/>
      <c r="P169" s="22"/>
      <c r="Q169" s="22"/>
      <c r="R169" s="22"/>
      <c r="S169" s="18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20"/>
    </row>
    <row r="170" spans="1:33" ht="15.75" customHeight="1" x14ac:dyDescent="0.2">
      <c r="A170" s="13"/>
      <c r="B170" s="13"/>
      <c r="C170" s="22"/>
      <c r="D170" s="15"/>
      <c r="E170" s="15"/>
      <c r="F170" s="14"/>
      <c r="G170" s="14"/>
      <c r="H170" s="15"/>
      <c r="I170" s="15"/>
      <c r="J170" s="22"/>
      <c r="K170" s="22"/>
      <c r="L170" s="15"/>
      <c r="M170" s="15"/>
      <c r="N170" s="15"/>
      <c r="O170" s="15"/>
      <c r="P170" s="22"/>
      <c r="Q170" s="22"/>
      <c r="R170" s="22"/>
      <c r="S170" s="18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20"/>
    </row>
    <row r="171" spans="1:33" ht="15.75" customHeight="1" x14ac:dyDescent="0.2">
      <c r="A171" s="13"/>
      <c r="B171" s="13"/>
      <c r="C171" s="22"/>
      <c r="D171" s="15"/>
      <c r="E171" s="15"/>
      <c r="F171" s="14"/>
      <c r="G171" s="14"/>
      <c r="H171" s="15"/>
      <c r="I171" s="15"/>
      <c r="J171" s="22"/>
      <c r="K171" s="22"/>
      <c r="L171" s="15"/>
      <c r="M171" s="15"/>
      <c r="N171" s="15"/>
      <c r="O171" s="15"/>
      <c r="P171" s="22"/>
      <c r="Q171" s="22"/>
      <c r="R171" s="22"/>
      <c r="S171" s="18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20"/>
    </row>
    <row r="172" spans="1:33" ht="15.75" customHeight="1" x14ac:dyDescent="0.2">
      <c r="A172" s="13"/>
      <c r="B172" s="13"/>
      <c r="C172" s="22"/>
      <c r="D172" s="15"/>
      <c r="E172" s="15"/>
      <c r="F172" s="14"/>
      <c r="G172" s="14"/>
      <c r="H172" s="15"/>
      <c r="I172" s="15"/>
      <c r="J172" s="22"/>
      <c r="K172" s="22"/>
      <c r="L172" s="15"/>
      <c r="M172" s="15"/>
      <c r="N172" s="15"/>
      <c r="O172" s="15"/>
      <c r="P172" s="22"/>
      <c r="Q172" s="22"/>
      <c r="R172" s="22"/>
      <c r="S172" s="18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20"/>
    </row>
    <row r="173" spans="1:33" ht="15.75" customHeight="1" x14ac:dyDescent="0.2">
      <c r="A173" s="13"/>
      <c r="B173" s="13"/>
      <c r="C173" s="22"/>
      <c r="D173" s="15"/>
      <c r="E173" s="15"/>
      <c r="F173" s="14"/>
      <c r="G173" s="14"/>
      <c r="H173" s="15"/>
      <c r="I173" s="15"/>
      <c r="J173" s="22"/>
      <c r="K173" s="22"/>
      <c r="L173" s="15"/>
      <c r="M173" s="15"/>
      <c r="N173" s="15"/>
      <c r="O173" s="15"/>
      <c r="P173" s="22"/>
      <c r="Q173" s="22"/>
      <c r="R173" s="22"/>
      <c r="S173" s="18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20"/>
    </row>
    <row r="174" spans="1:33" ht="15.75" customHeight="1" x14ac:dyDescent="0.2">
      <c r="A174" s="13"/>
      <c r="B174" s="13"/>
      <c r="C174" s="22"/>
      <c r="D174" s="15"/>
      <c r="E174" s="15"/>
      <c r="F174" s="14"/>
      <c r="G174" s="14"/>
      <c r="H174" s="15"/>
      <c r="I174" s="15"/>
      <c r="J174" s="22"/>
      <c r="K174" s="22"/>
      <c r="L174" s="15"/>
      <c r="M174" s="15"/>
      <c r="N174" s="15"/>
      <c r="O174" s="15"/>
      <c r="P174" s="22"/>
      <c r="Q174" s="22"/>
      <c r="R174" s="22"/>
      <c r="S174" s="18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20"/>
    </row>
    <row r="175" spans="1:33" ht="15.75" customHeight="1" x14ac:dyDescent="0.2">
      <c r="A175" s="13"/>
      <c r="B175" s="13"/>
      <c r="C175" s="22"/>
      <c r="D175" s="15"/>
      <c r="E175" s="15"/>
      <c r="F175" s="14"/>
      <c r="G175" s="14"/>
      <c r="H175" s="15"/>
      <c r="I175" s="15"/>
      <c r="J175" s="22"/>
      <c r="K175" s="22"/>
      <c r="L175" s="15"/>
      <c r="M175" s="15"/>
      <c r="N175" s="15"/>
      <c r="O175" s="15"/>
      <c r="P175" s="22"/>
      <c r="Q175" s="22"/>
      <c r="R175" s="22"/>
      <c r="S175" s="18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20"/>
    </row>
    <row r="176" spans="1:33" ht="15.75" customHeight="1" x14ac:dyDescent="0.2">
      <c r="A176" s="13"/>
      <c r="B176" s="13"/>
      <c r="C176" s="22"/>
      <c r="D176" s="15"/>
      <c r="E176" s="15"/>
      <c r="F176" s="14"/>
      <c r="G176" s="14"/>
      <c r="H176" s="15"/>
      <c r="I176" s="15"/>
      <c r="J176" s="22"/>
      <c r="K176" s="22"/>
      <c r="L176" s="15"/>
      <c r="M176" s="15"/>
      <c r="N176" s="15"/>
      <c r="O176" s="15"/>
      <c r="P176" s="22"/>
      <c r="Q176" s="22"/>
      <c r="R176" s="22"/>
      <c r="S176" s="18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20"/>
    </row>
    <row r="177" spans="1:33" ht="15.75" customHeight="1" x14ac:dyDescent="0.2">
      <c r="A177" s="13"/>
      <c r="B177" s="13"/>
      <c r="C177" s="22"/>
      <c r="D177" s="15"/>
      <c r="E177" s="15"/>
      <c r="F177" s="14"/>
      <c r="G177" s="14"/>
      <c r="H177" s="15"/>
      <c r="I177" s="15"/>
      <c r="J177" s="22"/>
      <c r="K177" s="22"/>
      <c r="L177" s="15"/>
      <c r="M177" s="15"/>
      <c r="N177" s="15"/>
      <c r="O177" s="15"/>
      <c r="P177" s="22"/>
      <c r="Q177" s="22"/>
      <c r="R177" s="22"/>
      <c r="S177" s="18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20"/>
    </row>
    <row r="178" spans="1:33" ht="15.75" customHeight="1" x14ac:dyDescent="0.2">
      <c r="A178" s="13"/>
      <c r="B178" s="13"/>
      <c r="C178" s="22"/>
      <c r="D178" s="15"/>
      <c r="E178" s="15"/>
      <c r="F178" s="14"/>
      <c r="G178" s="14"/>
      <c r="H178" s="15"/>
      <c r="I178" s="15"/>
      <c r="J178" s="22"/>
      <c r="K178" s="22"/>
      <c r="L178" s="15"/>
      <c r="M178" s="15"/>
      <c r="N178" s="15"/>
      <c r="O178" s="15"/>
      <c r="P178" s="22"/>
      <c r="Q178" s="22"/>
      <c r="R178" s="22"/>
      <c r="S178" s="18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20"/>
    </row>
    <row r="179" spans="1:33" ht="15.75" customHeight="1" x14ac:dyDescent="0.2">
      <c r="A179" s="13"/>
      <c r="B179" s="13"/>
      <c r="C179" s="22"/>
      <c r="D179" s="15"/>
      <c r="E179" s="15"/>
      <c r="F179" s="14"/>
      <c r="G179" s="14"/>
      <c r="H179" s="15"/>
      <c r="I179" s="15"/>
      <c r="J179" s="22"/>
      <c r="K179" s="22"/>
      <c r="L179" s="15"/>
      <c r="M179" s="15"/>
      <c r="N179" s="15"/>
      <c r="O179" s="15"/>
      <c r="P179" s="22"/>
      <c r="Q179" s="22"/>
      <c r="R179" s="22"/>
      <c r="S179" s="18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20"/>
    </row>
    <row r="180" spans="1:33" ht="15.75" customHeight="1" x14ac:dyDescent="0.2">
      <c r="A180" s="13"/>
      <c r="B180" s="13"/>
      <c r="C180" s="22"/>
      <c r="D180" s="15"/>
      <c r="E180" s="15"/>
      <c r="F180" s="14"/>
      <c r="G180" s="14"/>
      <c r="H180" s="15"/>
      <c r="I180" s="15"/>
      <c r="J180" s="22"/>
      <c r="K180" s="22"/>
      <c r="L180" s="15"/>
      <c r="M180" s="15"/>
      <c r="N180" s="15"/>
      <c r="O180" s="15"/>
      <c r="P180" s="22"/>
      <c r="Q180" s="22"/>
      <c r="R180" s="22"/>
      <c r="S180" s="18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20"/>
    </row>
    <row r="181" spans="1:33" ht="15.75" customHeight="1" x14ac:dyDescent="0.2">
      <c r="A181" s="13"/>
      <c r="B181" s="13"/>
      <c r="C181" s="22"/>
      <c r="D181" s="15"/>
      <c r="E181" s="15"/>
      <c r="F181" s="14"/>
      <c r="G181" s="14"/>
      <c r="H181" s="15"/>
      <c r="I181" s="15"/>
      <c r="J181" s="22"/>
      <c r="K181" s="22"/>
      <c r="L181" s="15"/>
      <c r="M181" s="15"/>
      <c r="N181" s="15"/>
      <c r="O181" s="15"/>
      <c r="P181" s="22"/>
      <c r="Q181" s="22"/>
      <c r="R181" s="22"/>
      <c r="S181" s="18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20"/>
    </row>
    <row r="182" spans="1:33" ht="15.75" customHeight="1" x14ac:dyDescent="0.2">
      <c r="A182" s="13"/>
      <c r="B182" s="13"/>
      <c r="C182" s="22"/>
      <c r="D182" s="15"/>
      <c r="E182" s="15"/>
      <c r="F182" s="14"/>
      <c r="G182" s="14"/>
      <c r="H182" s="15"/>
      <c r="I182" s="15"/>
      <c r="J182" s="22"/>
      <c r="K182" s="22"/>
      <c r="L182" s="15"/>
      <c r="M182" s="15"/>
      <c r="N182" s="15"/>
      <c r="O182" s="15"/>
      <c r="P182" s="22"/>
      <c r="Q182" s="22"/>
      <c r="R182" s="22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20"/>
    </row>
    <row r="183" spans="1:33" ht="15.75" customHeight="1" x14ac:dyDescent="0.2">
      <c r="A183" s="13"/>
      <c r="B183" s="13"/>
      <c r="C183" s="22"/>
      <c r="D183" s="15"/>
      <c r="E183" s="15"/>
      <c r="F183" s="14"/>
      <c r="G183" s="14"/>
      <c r="H183" s="15"/>
      <c r="I183" s="15"/>
      <c r="J183" s="22"/>
      <c r="K183" s="22"/>
      <c r="L183" s="15"/>
      <c r="M183" s="15"/>
      <c r="N183" s="15"/>
      <c r="O183" s="15"/>
      <c r="P183" s="22"/>
      <c r="Q183" s="22"/>
      <c r="R183" s="22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20"/>
    </row>
    <row r="184" spans="1:33" ht="15.75" customHeight="1" x14ac:dyDescent="0.2">
      <c r="A184" s="13"/>
      <c r="B184" s="13"/>
      <c r="C184" s="22"/>
      <c r="D184" s="15"/>
      <c r="E184" s="15"/>
      <c r="F184" s="14"/>
      <c r="G184" s="14"/>
      <c r="H184" s="15"/>
      <c r="I184" s="15"/>
      <c r="J184" s="22"/>
      <c r="K184" s="22"/>
      <c r="L184" s="15"/>
      <c r="M184" s="15"/>
      <c r="N184" s="15"/>
      <c r="O184" s="15"/>
      <c r="P184" s="22"/>
      <c r="Q184" s="22"/>
      <c r="R184" s="22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20"/>
    </row>
    <row r="185" spans="1:33" ht="15.75" customHeight="1" x14ac:dyDescent="0.2">
      <c r="A185" s="13"/>
      <c r="B185" s="13"/>
      <c r="C185" s="22"/>
      <c r="D185" s="15"/>
      <c r="E185" s="15"/>
      <c r="F185" s="14"/>
      <c r="G185" s="14"/>
      <c r="H185" s="15"/>
      <c r="I185" s="15"/>
      <c r="J185" s="22"/>
      <c r="K185" s="22"/>
      <c r="L185" s="15"/>
      <c r="M185" s="15"/>
      <c r="N185" s="15"/>
      <c r="O185" s="15"/>
      <c r="P185" s="22"/>
      <c r="Q185" s="22"/>
      <c r="R185" s="22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20"/>
    </row>
    <row r="186" spans="1:33" ht="15.75" customHeight="1" x14ac:dyDescent="0.2">
      <c r="A186" s="13"/>
      <c r="B186" s="13"/>
      <c r="C186" s="22"/>
      <c r="D186" s="15"/>
      <c r="E186" s="15"/>
      <c r="F186" s="14"/>
      <c r="G186" s="14"/>
      <c r="H186" s="15"/>
      <c r="I186" s="15"/>
      <c r="J186" s="22"/>
      <c r="K186" s="22"/>
      <c r="L186" s="15"/>
      <c r="M186" s="15"/>
      <c r="N186" s="15"/>
      <c r="O186" s="15"/>
      <c r="P186" s="22"/>
      <c r="Q186" s="22"/>
      <c r="R186" s="22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20"/>
    </row>
    <row r="187" spans="1:33" ht="15.75" customHeight="1" x14ac:dyDescent="0.2">
      <c r="A187" s="13"/>
      <c r="B187" s="13"/>
      <c r="C187" s="22"/>
      <c r="D187" s="15"/>
      <c r="E187" s="15"/>
      <c r="F187" s="14"/>
      <c r="G187" s="14"/>
      <c r="H187" s="15"/>
      <c r="I187" s="15"/>
      <c r="J187" s="22"/>
      <c r="K187" s="22"/>
      <c r="L187" s="15"/>
      <c r="M187" s="15"/>
      <c r="N187" s="15"/>
      <c r="O187" s="15"/>
      <c r="P187" s="22"/>
      <c r="Q187" s="22"/>
      <c r="R187" s="22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20"/>
    </row>
    <row r="188" spans="1:33" ht="15.75" customHeight="1" x14ac:dyDescent="0.2">
      <c r="A188" s="13"/>
      <c r="B188" s="13"/>
      <c r="C188" s="22"/>
      <c r="D188" s="15"/>
      <c r="E188" s="15"/>
      <c r="F188" s="14"/>
      <c r="G188" s="14"/>
      <c r="H188" s="15"/>
      <c r="I188" s="15"/>
      <c r="J188" s="22"/>
      <c r="K188" s="22"/>
      <c r="L188" s="15"/>
      <c r="M188" s="15"/>
      <c r="N188" s="15"/>
      <c r="O188" s="15"/>
      <c r="P188" s="22"/>
      <c r="Q188" s="22"/>
      <c r="R188" s="22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20"/>
    </row>
    <row r="189" spans="1:33" ht="15.75" customHeight="1" x14ac:dyDescent="0.2">
      <c r="A189" s="13"/>
      <c r="B189" s="13"/>
      <c r="C189" s="22"/>
      <c r="D189" s="15"/>
      <c r="E189" s="15"/>
      <c r="F189" s="14"/>
      <c r="G189" s="14"/>
      <c r="H189" s="15"/>
      <c r="I189" s="15"/>
      <c r="J189" s="22"/>
      <c r="K189" s="22"/>
      <c r="L189" s="15"/>
      <c r="M189" s="15"/>
      <c r="N189" s="15"/>
      <c r="O189" s="15"/>
      <c r="P189" s="22"/>
      <c r="Q189" s="22"/>
      <c r="R189" s="22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20"/>
    </row>
    <row r="190" spans="1:33" ht="15.75" customHeight="1" x14ac:dyDescent="0.2">
      <c r="A190" s="13"/>
      <c r="B190" s="13"/>
      <c r="C190" s="22"/>
      <c r="D190" s="15"/>
      <c r="E190" s="15"/>
      <c r="F190" s="14"/>
      <c r="G190" s="14"/>
      <c r="H190" s="15"/>
      <c r="I190" s="15"/>
      <c r="J190" s="22"/>
      <c r="K190" s="22"/>
      <c r="L190" s="15"/>
      <c r="M190" s="15"/>
      <c r="N190" s="15"/>
      <c r="O190" s="15"/>
      <c r="P190" s="22"/>
      <c r="Q190" s="22"/>
      <c r="R190" s="22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20"/>
    </row>
    <row r="191" spans="1:33" ht="15.75" customHeight="1" x14ac:dyDescent="0.2">
      <c r="A191" s="13"/>
      <c r="B191" s="13"/>
      <c r="C191" s="22"/>
      <c r="D191" s="15"/>
      <c r="E191" s="15"/>
      <c r="F191" s="14"/>
      <c r="G191" s="14"/>
      <c r="H191" s="15"/>
      <c r="I191" s="15"/>
      <c r="J191" s="22"/>
      <c r="K191" s="22"/>
      <c r="L191" s="15"/>
      <c r="M191" s="15"/>
      <c r="N191" s="15"/>
      <c r="O191" s="15"/>
      <c r="P191" s="22"/>
      <c r="Q191" s="22"/>
      <c r="R191" s="22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20"/>
    </row>
    <row r="192" spans="1:33" ht="15.75" customHeight="1" x14ac:dyDescent="0.2">
      <c r="A192" s="13"/>
      <c r="B192" s="13"/>
      <c r="C192" s="22"/>
      <c r="D192" s="15"/>
      <c r="E192" s="15"/>
      <c r="F192" s="14"/>
      <c r="G192" s="14"/>
      <c r="H192" s="15"/>
      <c r="I192" s="15"/>
      <c r="J192" s="22"/>
      <c r="K192" s="22"/>
      <c r="L192" s="15"/>
      <c r="M192" s="15"/>
      <c r="N192" s="15"/>
      <c r="O192" s="15"/>
      <c r="P192" s="22"/>
      <c r="Q192" s="22"/>
      <c r="R192" s="22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20"/>
    </row>
    <row r="193" spans="1:33" ht="15.75" customHeight="1" x14ac:dyDescent="0.2">
      <c r="A193" s="13"/>
      <c r="B193" s="13"/>
      <c r="C193" s="22"/>
      <c r="D193" s="15"/>
      <c r="E193" s="15"/>
      <c r="F193" s="14"/>
      <c r="G193" s="14"/>
      <c r="H193" s="15"/>
      <c r="I193" s="15"/>
      <c r="J193" s="22"/>
      <c r="K193" s="22"/>
      <c r="L193" s="15"/>
      <c r="M193" s="15"/>
      <c r="N193" s="15"/>
      <c r="O193" s="15"/>
      <c r="P193" s="22"/>
      <c r="Q193" s="22"/>
      <c r="R193" s="22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20"/>
    </row>
    <row r="194" spans="1:33" ht="15.75" customHeight="1" x14ac:dyDescent="0.2">
      <c r="A194" s="13"/>
      <c r="B194" s="13"/>
      <c r="C194" s="22"/>
      <c r="D194" s="15"/>
      <c r="E194" s="15"/>
      <c r="F194" s="14"/>
      <c r="G194" s="14"/>
      <c r="H194" s="15"/>
      <c r="I194" s="15"/>
      <c r="J194" s="22"/>
      <c r="K194" s="22"/>
      <c r="L194" s="15"/>
      <c r="M194" s="15"/>
      <c r="N194" s="15"/>
      <c r="O194" s="15"/>
      <c r="P194" s="22"/>
      <c r="Q194" s="22"/>
      <c r="R194" s="22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20"/>
    </row>
    <row r="195" spans="1:33" ht="15.75" customHeight="1" x14ac:dyDescent="0.2">
      <c r="C195" s="22"/>
      <c r="D195" s="15"/>
      <c r="E195" s="15"/>
      <c r="F195" s="14"/>
      <c r="G195" s="14"/>
      <c r="H195" s="15"/>
      <c r="I195" s="15"/>
      <c r="J195" s="22"/>
      <c r="K195" s="22"/>
      <c r="L195" s="15"/>
      <c r="M195" s="15"/>
      <c r="N195" s="15"/>
      <c r="O195" s="15"/>
      <c r="P195" s="22"/>
      <c r="Q195" s="22"/>
      <c r="R195" s="22"/>
      <c r="AG195" s="20"/>
    </row>
    <row r="196" spans="1:33" ht="15.75" customHeight="1" x14ac:dyDescent="0.2">
      <c r="C196" s="22"/>
      <c r="D196" s="15"/>
      <c r="E196" s="15"/>
      <c r="F196" s="14"/>
      <c r="G196" s="14"/>
      <c r="H196" s="15"/>
      <c r="I196" s="15"/>
      <c r="J196" s="22"/>
      <c r="K196" s="22"/>
      <c r="L196" s="15"/>
      <c r="M196" s="15"/>
      <c r="N196" s="15"/>
      <c r="O196" s="15"/>
      <c r="P196" s="22"/>
      <c r="Q196" s="22"/>
      <c r="R196" s="22"/>
      <c r="AG196" s="20"/>
    </row>
    <row r="197" spans="1:33" ht="15.75" customHeight="1" x14ac:dyDescent="0.2">
      <c r="C197" s="22"/>
      <c r="D197" s="22"/>
      <c r="E197" s="22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</row>
    <row r="198" spans="1:33" ht="15.75" customHeight="1" x14ac:dyDescent="0.2">
      <c r="C198" s="22"/>
      <c r="D198" s="22"/>
      <c r="E198" s="22"/>
      <c r="F198" s="22"/>
      <c r="G198" s="22"/>
      <c r="H198" s="22"/>
      <c r="I198" s="22"/>
      <c r="J198" s="22"/>
      <c r="K198" s="22"/>
      <c r="L198" s="22"/>
      <c r="M198" s="22"/>
      <c r="N198" s="22"/>
      <c r="O198" s="22"/>
      <c r="P198" s="22"/>
      <c r="Q198" s="22"/>
      <c r="R198" s="22"/>
    </row>
    <row r="199" spans="1:33" ht="15.75" customHeight="1" x14ac:dyDescent="0.2">
      <c r="C199" s="22"/>
      <c r="D199" s="22"/>
      <c r="E199" s="22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</row>
    <row r="200" spans="1:33" ht="15.75" customHeight="1" x14ac:dyDescent="0.2">
      <c r="C200" s="22"/>
      <c r="D200" s="22"/>
      <c r="E200" s="22"/>
      <c r="F200" s="22"/>
      <c r="G200" s="22"/>
      <c r="H200" s="22"/>
      <c r="I200" s="22"/>
      <c r="J200" s="22"/>
      <c r="K200" s="22"/>
      <c r="L200" s="22"/>
      <c r="M200" s="22"/>
      <c r="N200" s="22"/>
      <c r="O200" s="22"/>
      <c r="P200" s="22"/>
      <c r="Q200" s="22"/>
      <c r="R200" s="22"/>
    </row>
    <row r="201" spans="1:33" ht="15.75" customHeight="1" x14ac:dyDescent="0.2">
      <c r="C201" s="22"/>
      <c r="D201" s="22"/>
      <c r="E201" s="22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</row>
    <row r="202" spans="1:33" ht="15.75" customHeight="1" x14ac:dyDescent="0.2">
      <c r="C202" s="22"/>
      <c r="D202" s="22"/>
      <c r="E202" s="22"/>
      <c r="F202" s="22"/>
      <c r="G202" s="22"/>
      <c r="H202" s="22"/>
      <c r="I202" s="22"/>
      <c r="J202" s="22"/>
      <c r="K202" s="22"/>
      <c r="L202" s="22"/>
      <c r="M202" s="22"/>
      <c r="N202" s="22"/>
      <c r="O202" s="22"/>
      <c r="P202" s="22"/>
      <c r="Q202" s="22"/>
      <c r="R202" s="22"/>
    </row>
    <row r="203" spans="1:33" ht="15.75" customHeight="1" x14ac:dyDescent="0.2">
      <c r="C203" s="22"/>
      <c r="D203" s="22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</row>
    <row r="204" spans="1:33" ht="15.75" customHeight="1" x14ac:dyDescent="0.2">
      <c r="C204" s="22"/>
      <c r="D204" s="22"/>
      <c r="E204" s="22"/>
      <c r="F204" s="22"/>
      <c r="G204" s="22"/>
      <c r="H204" s="22"/>
      <c r="I204" s="22"/>
      <c r="J204" s="22"/>
      <c r="K204" s="22"/>
      <c r="L204" s="22"/>
      <c r="M204" s="22"/>
      <c r="N204" s="22"/>
      <c r="O204" s="22"/>
      <c r="P204" s="22"/>
      <c r="Q204" s="22"/>
      <c r="R204" s="22"/>
    </row>
    <row r="205" spans="1:33" ht="15.75" customHeight="1" x14ac:dyDescent="0.2">
      <c r="C205" s="22"/>
      <c r="D205" s="22"/>
      <c r="E205" s="22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</row>
    <row r="206" spans="1:33" ht="15.75" customHeight="1" x14ac:dyDescent="0.2">
      <c r="C206" s="22"/>
      <c r="D206" s="22"/>
      <c r="E206" s="22"/>
      <c r="F206" s="22"/>
      <c r="G206" s="22"/>
      <c r="H206" s="22"/>
      <c r="I206" s="22"/>
      <c r="J206" s="22"/>
      <c r="K206" s="22"/>
      <c r="L206" s="22"/>
      <c r="M206" s="22"/>
      <c r="N206" s="22"/>
      <c r="O206" s="22"/>
      <c r="P206" s="22"/>
      <c r="Q206" s="22"/>
      <c r="R206" s="22"/>
    </row>
    <row r="207" spans="1:33" ht="15.75" customHeight="1" x14ac:dyDescent="0.2">
      <c r="C207" s="22"/>
      <c r="D207" s="22"/>
      <c r="E207" s="22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</row>
    <row r="208" spans="1:33" ht="15.75" customHeight="1" x14ac:dyDescent="0.2">
      <c r="C208" s="22"/>
      <c r="D208" s="22"/>
      <c r="E208" s="22"/>
      <c r="F208" s="22"/>
      <c r="G208" s="22"/>
      <c r="H208" s="22"/>
      <c r="I208" s="22"/>
      <c r="J208" s="22"/>
      <c r="K208" s="22"/>
      <c r="L208" s="22"/>
      <c r="M208" s="22"/>
      <c r="N208" s="22"/>
      <c r="O208" s="22"/>
      <c r="P208" s="22"/>
      <c r="Q208" s="22"/>
      <c r="R208" s="22"/>
    </row>
    <row r="209" spans="3:18" ht="15.75" customHeight="1" x14ac:dyDescent="0.2">
      <c r="C209" s="22"/>
      <c r="D209" s="22"/>
      <c r="E209" s="22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</row>
    <row r="210" spans="3:18" ht="15.75" customHeight="1" x14ac:dyDescent="0.2">
      <c r="C210" s="22"/>
      <c r="D210" s="22"/>
      <c r="E210" s="22"/>
      <c r="F210" s="22"/>
      <c r="G210" s="22"/>
      <c r="H210" s="22"/>
      <c r="I210" s="22"/>
      <c r="J210" s="22"/>
      <c r="K210" s="22"/>
      <c r="L210" s="22"/>
      <c r="M210" s="22"/>
      <c r="N210" s="22"/>
      <c r="O210" s="22"/>
      <c r="P210" s="22"/>
      <c r="Q210" s="22"/>
      <c r="R210" s="22"/>
    </row>
    <row r="211" spans="3:18" ht="15.75" customHeight="1" x14ac:dyDescent="0.2">
      <c r="C211" s="22"/>
      <c r="D211" s="22"/>
      <c r="E211" s="22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</row>
    <row r="212" spans="3:18" ht="15.75" customHeight="1" x14ac:dyDescent="0.2">
      <c r="C212" s="22"/>
      <c r="D212" s="22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  <c r="R212" s="22"/>
    </row>
    <row r="213" spans="3:18" ht="15.75" customHeight="1" x14ac:dyDescent="0.2">
      <c r="C213" s="22"/>
      <c r="D213" s="22"/>
      <c r="E213" s="22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</row>
    <row r="214" spans="3:18" ht="15.75" customHeight="1" x14ac:dyDescent="0.2">
      <c r="C214" s="22"/>
      <c r="D214" s="22"/>
      <c r="E214" s="22"/>
      <c r="F214" s="22"/>
      <c r="G214" s="22"/>
      <c r="H214" s="22"/>
      <c r="I214" s="22"/>
      <c r="J214" s="22"/>
      <c r="K214" s="22"/>
      <c r="L214" s="22"/>
      <c r="M214" s="22"/>
      <c r="N214" s="22"/>
      <c r="O214" s="22"/>
      <c r="P214" s="22"/>
      <c r="Q214" s="22"/>
      <c r="R214" s="22"/>
    </row>
    <row r="215" spans="3:18" ht="15.75" customHeight="1" x14ac:dyDescent="0.2">
      <c r="C215" s="22"/>
      <c r="D215" s="22"/>
      <c r="E215" s="22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</row>
    <row r="216" spans="3:18" ht="15.75" customHeight="1" x14ac:dyDescent="0.2">
      <c r="C216" s="22"/>
      <c r="D216" s="22"/>
      <c r="E216" s="22"/>
      <c r="F216" s="22"/>
      <c r="G216" s="22"/>
      <c r="H216" s="22"/>
      <c r="I216" s="22"/>
      <c r="J216" s="22"/>
      <c r="K216" s="22"/>
      <c r="L216" s="22"/>
      <c r="M216" s="22"/>
      <c r="N216" s="22"/>
      <c r="O216" s="22"/>
      <c r="P216" s="22"/>
      <c r="Q216" s="22"/>
      <c r="R216" s="22"/>
    </row>
    <row r="217" spans="3:18" ht="15.75" customHeight="1" x14ac:dyDescent="0.2">
      <c r="C217" s="22"/>
      <c r="D217" s="22"/>
      <c r="E217" s="22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</row>
    <row r="218" spans="3:18" ht="15.75" customHeight="1" x14ac:dyDescent="0.2">
      <c r="C218" s="22"/>
      <c r="D218" s="22"/>
      <c r="E218" s="22"/>
      <c r="F218" s="22"/>
      <c r="G218" s="22"/>
      <c r="H218" s="22"/>
      <c r="I218" s="22"/>
      <c r="J218" s="22"/>
      <c r="K218" s="22"/>
      <c r="L218" s="22"/>
      <c r="M218" s="22"/>
      <c r="N218" s="22"/>
      <c r="O218" s="22"/>
      <c r="P218" s="22"/>
      <c r="Q218" s="22"/>
      <c r="R218" s="22"/>
    </row>
    <row r="219" spans="3:18" ht="15.75" customHeight="1" x14ac:dyDescent="0.2">
      <c r="C219" s="22"/>
      <c r="D219" s="22"/>
      <c r="E219" s="22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</row>
    <row r="220" spans="3:18" ht="15.75" customHeight="1" x14ac:dyDescent="0.2">
      <c r="C220" s="22"/>
      <c r="D220" s="22"/>
      <c r="E220" s="22"/>
      <c r="F220" s="22"/>
      <c r="G220" s="22"/>
      <c r="H220" s="22"/>
      <c r="I220" s="22"/>
      <c r="J220" s="22"/>
      <c r="K220" s="22"/>
      <c r="L220" s="22"/>
      <c r="M220" s="22"/>
      <c r="N220" s="22"/>
      <c r="O220" s="22"/>
      <c r="P220" s="22"/>
      <c r="Q220" s="22"/>
      <c r="R220" s="22"/>
    </row>
    <row r="221" spans="3:18" ht="15.75" customHeight="1" x14ac:dyDescent="0.15"/>
    <row r="222" spans="3:18" ht="15.75" customHeight="1" x14ac:dyDescent="0.15"/>
    <row r="223" spans="3:18" ht="15.75" customHeight="1" x14ac:dyDescent="0.15"/>
    <row r="224" spans="3:18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AG1000"/>
  <sheetViews>
    <sheetView tabSelected="1" workbookViewId="0">
      <pane xSplit="2" ySplit="3" topLeftCell="C4" activePane="bottomRight" state="frozen"/>
      <selection activeCell="C4" sqref="C4:XFD31"/>
      <selection pane="topRight" activeCell="C4" sqref="C4:XFD31"/>
      <selection pane="bottomLeft" activeCell="C4" sqref="C4:XFD31"/>
      <selection pane="bottomRight" activeCell="C4" sqref="C4:XFD31"/>
    </sheetView>
  </sheetViews>
  <sheetFormatPr baseColWidth="10" defaultColWidth="14.5" defaultRowHeight="15" customHeight="1" x14ac:dyDescent="0.15"/>
  <cols>
    <col min="1" max="1" width="14.83203125" customWidth="1"/>
    <col min="2" max="2" width="23.832031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6.83203125" customWidth="1"/>
    <col min="16" max="16" width="11" customWidth="1"/>
    <col min="17" max="18" width="8.5" customWidth="1"/>
    <col min="19" max="19" width="8.33203125" customWidth="1"/>
    <col min="20" max="20" width="11.5" customWidth="1"/>
    <col min="21" max="21" width="13.33203125" customWidth="1"/>
    <col min="22" max="22" width="13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29" t="str">
        <f ca="1">IFERROR(__xludf.DUMMYFUNCTION("IFERROR(VLOOKUP(B2,IMPORTRANGE(""https://docs.google.com/spreadsheets/d/1x0DhHglkXKoEBOD2MBsuK_EyIr1ouxD2ftIpqOYFa-k/edit?usp=sharing"",""OllieShops-SKU-Specific Info!B1:BJ7000""),4,FALSE),"""")"),"Weather Resistant Cornhole Bean Bags Set of 8 - Purple &amp; Black")</f>
        <v>Weather Resistant Cornhole Bean Bags Set of 8 - Purple &amp; Black</v>
      </c>
      <c r="B1" s="30"/>
      <c r="C1" s="31" t="s">
        <v>0</v>
      </c>
      <c r="D1" s="33" t="s">
        <v>1</v>
      </c>
      <c r="E1" s="33" t="s">
        <v>2</v>
      </c>
      <c r="F1" s="35" t="s">
        <v>3</v>
      </c>
      <c r="G1" s="35" t="s">
        <v>4</v>
      </c>
      <c r="H1" s="36" t="s">
        <v>5</v>
      </c>
      <c r="I1" s="33" t="s">
        <v>6</v>
      </c>
      <c r="J1" s="33" t="s">
        <v>7</v>
      </c>
      <c r="K1" s="33" t="s">
        <v>8</v>
      </c>
      <c r="L1" s="33" t="s">
        <v>9</v>
      </c>
      <c r="M1" s="40" t="s">
        <v>10</v>
      </c>
      <c r="N1" s="41" t="s">
        <v>11</v>
      </c>
      <c r="O1" s="33" t="s">
        <v>12</v>
      </c>
      <c r="P1" s="33" t="s">
        <v>13</v>
      </c>
      <c r="Q1" s="33" t="s">
        <v>14</v>
      </c>
      <c r="R1" s="33" t="s">
        <v>15</v>
      </c>
      <c r="S1" s="47" t="s">
        <v>16</v>
      </c>
      <c r="T1" s="42" t="s">
        <v>17</v>
      </c>
      <c r="U1" s="42" t="s">
        <v>18</v>
      </c>
      <c r="V1" s="42" t="s">
        <v>19</v>
      </c>
      <c r="W1" s="42" t="s">
        <v>20</v>
      </c>
      <c r="X1" s="42" t="s">
        <v>21</v>
      </c>
      <c r="Y1" s="42" t="s">
        <v>22</v>
      </c>
      <c r="Z1" s="42" t="s">
        <v>23</v>
      </c>
      <c r="AA1" s="42" t="s">
        <v>24</v>
      </c>
      <c r="AB1" s="42" t="s">
        <v>25</v>
      </c>
      <c r="AC1" s="42" t="s">
        <v>26</v>
      </c>
      <c r="AD1" s="44" t="s">
        <v>27</v>
      </c>
      <c r="AE1" s="45" t="s">
        <v>28</v>
      </c>
      <c r="AF1" s="46" t="s">
        <v>29</v>
      </c>
      <c r="AG1" s="45" t="s">
        <v>30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IFERROR(__xludf.DUMMYFUNCTION("IFERROR(VLOOKUP(B2,IMPORTRANGE(""https://docs.google.com/spreadsheets/d/1x0DhHglkXKoEBOD2MBsuK_EyIr1ouxD2ftIpqOYFa-k/edit?usp=sharing"",""OllieShops-SKU-Specific Info!B1:BJ7000""),3,FALSE),"""")"),"B07MWKT9F4")</f>
        <v>B07MWKT9F4</v>
      </c>
      <c r="B2" s="3" t="s">
        <v>160</v>
      </c>
      <c r="C2" s="32"/>
      <c r="D2" s="34"/>
      <c r="E2" s="32"/>
      <c r="F2" s="34"/>
      <c r="G2" s="34"/>
      <c r="H2" s="37"/>
      <c r="I2" s="34"/>
      <c r="J2" s="34"/>
      <c r="K2" s="37"/>
      <c r="L2" s="37"/>
      <c r="M2" s="37"/>
      <c r="N2" s="34"/>
      <c r="O2" s="34"/>
      <c r="P2" s="32"/>
      <c r="Q2" s="34"/>
      <c r="R2" s="34"/>
      <c r="S2" s="30"/>
      <c r="T2" s="30"/>
      <c r="U2" s="43"/>
      <c r="V2" s="43"/>
      <c r="W2" s="30"/>
      <c r="X2" s="30"/>
      <c r="Y2" s="30"/>
      <c r="Z2" s="30"/>
      <c r="AA2" s="43"/>
      <c r="AB2" s="43"/>
      <c r="AC2" s="43"/>
      <c r="AD2" s="43"/>
      <c r="AE2" s="30"/>
      <c r="AF2" s="30"/>
      <c r="AG2" s="30"/>
    </row>
    <row r="3" spans="1:33" ht="16" x14ac:dyDescent="0.15">
      <c r="A3" s="38" t="s">
        <v>32</v>
      </c>
      <c r="B3" s="39"/>
      <c r="C3" s="4">
        <f>((AE31+AF31)/0.85)*-1</f>
        <v>12.785148533823529</v>
      </c>
      <c r="D3" s="5">
        <f>SUM(D4:D99763)</f>
        <v>3</v>
      </c>
      <c r="E3" s="5"/>
      <c r="F3" s="6">
        <f t="shared" ref="F3:G3" si="0">SUM(F4:F99763)</f>
        <v>65.94</v>
      </c>
      <c r="G3" s="6">
        <f t="shared" si="0"/>
        <v>-1.03</v>
      </c>
      <c r="H3" s="7">
        <f>G3/F3*-1</f>
        <v>1.562026084319078E-2</v>
      </c>
      <c r="I3" s="8">
        <f>J3/F3</f>
        <v>0.3367486903308563</v>
      </c>
      <c r="J3" s="6">
        <f>SUM(J4:J99763)</f>
        <v>22.205208640416664</v>
      </c>
      <c r="K3" s="6">
        <f>J3/D3</f>
        <v>7.4017362134722218</v>
      </c>
      <c r="L3" s="5"/>
      <c r="M3" s="9"/>
      <c r="N3" s="10"/>
      <c r="O3" s="5" t="str">
        <f ca="1">IFERROR(__xludf.DUMMYFUNCTION("IFERROR(VLOOKUP(B2,IMPORTRANGE(""https://docs.google.com/spreadsheets/d/1owCo6kL_VFQ5nPTdNogErmCBLjNiktT1m3SzTrxu3R0/edit#gid=2146806407"",""Ollie Shops - Compiled!b1:g5000""),2,FALSE),"""")"),"")</f>
        <v/>
      </c>
      <c r="P3" s="5"/>
      <c r="Q3" s="11"/>
      <c r="R3" s="11"/>
      <c r="S3" s="23"/>
      <c r="T3" s="10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10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10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5">
        <f>SUM(W4:W99763)</f>
        <v>1</v>
      </c>
      <c r="X3" s="7">
        <f>AVERAGE(X4:X99763)</f>
        <v>0.33333333333333331</v>
      </c>
      <c r="Y3" s="6">
        <f>ROUND(AVERAGE(Y4:Y99763),2)</f>
        <v>1.03</v>
      </c>
      <c r="Z3" s="5"/>
      <c r="AA3" s="5"/>
      <c r="AB3" s="5"/>
      <c r="AC3" s="5"/>
      <c r="AD3" s="5"/>
      <c r="AE3" s="12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Info!B2:BZ7000""),36,false)),"""")*-1"),-3.68737625375)</f>
        <v>-3.6873762537500001</v>
      </c>
      <c r="AG3" s="6">
        <f>SUM(AG4:AG99763)</f>
        <v>0</v>
      </c>
    </row>
    <row r="4" spans="1:33" s="52" customFormat="1" ht="15.75" hidden="1" customHeight="1" x14ac:dyDescent="0.2">
      <c r="A4" s="13" t="s">
        <v>33</v>
      </c>
      <c r="B4" s="13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48"/>
      <c r="T4" s="48"/>
      <c r="U4" s="49"/>
      <c r="V4" s="54"/>
      <c r="W4" s="48"/>
      <c r="X4" s="48"/>
      <c r="Y4" s="48"/>
      <c r="Z4" s="48"/>
      <c r="AA4" s="48"/>
      <c r="AB4" s="51"/>
      <c r="AC4" s="48"/>
      <c r="AD4" s="48"/>
      <c r="AE4" s="48"/>
      <c r="AF4" s="48"/>
      <c r="AG4" s="48"/>
    </row>
    <row r="5" spans="1:33" s="52" customFormat="1" ht="15.75" hidden="1" customHeight="1" x14ac:dyDescent="0.2">
      <c r="A5" s="13" t="s">
        <v>34</v>
      </c>
      <c r="B5" s="13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48"/>
      <c r="T5" s="48"/>
      <c r="U5" s="49"/>
      <c r="V5" s="54"/>
      <c r="W5" s="48"/>
      <c r="X5" s="48"/>
      <c r="Y5" s="48"/>
      <c r="Z5" s="48"/>
      <c r="AA5" s="48"/>
      <c r="AB5" s="51"/>
      <c r="AC5" s="48"/>
      <c r="AD5" s="48"/>
      <c r="AE5" s="48"/>
      <c r="AF5" s="48"/>
      <c r="AG5" s="48"/>
    </row>
    <row r="6" spans="1:33" s="52" customFormat="1" ht="15.75" hidden="1" customHeight="1" x14ac:dyDescent="0.2">
      <c r="A6" s="13" t="s">
        <v>35</v>
      </c>
      <c r="B6" s="13"/>
      <c r="C6" s="17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48"/>
      <c r="T6" s="48"/>
      <c r="U6" s="49"/>
      <c r="V6" s="54"/>
      <c r="W6" s="48"/>
      <c r="X6" s="48"/>
      <c r="Y6" s="48"/>
      <c r="Z6" s="48"/>
      <c r="AA6" s="48"/>
      <c r="AB6" s="51"/>
      <c r="AC6" s="48"/>
      <c r="AD6" s="48"/>
      <c r="AE6" s="48"/>
      <c r="AF6" s="48"/>
      <c r="AG6" s="48"/>
    </row>
    <row r="7" spans="1:33" s="52" customFormat="1" ht="15.75" hidden="1" customHeight="1" x14ac:dyDescent="0.2">
      <c r="A7" s="13" t="s">
        <v>36</v>
      </c>
      <c r="B7" s="13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48"/>
      <c r="T7" s="48"/>
      <c r="U7" s="49"/>
      <c r="V7" s="54"/>
      <c r="W7" s="48"/>
      <c r="X7" s="48"/>
      <c r="Y7" s="48"/>
      <c r="Z7" s="48"/>
      <c r="AA7" s="48"/>
      <c r="AB7" s="51"/>
      <c r="AC7" s="48"/>
      <c r="AD7" s="48"/>
      <c r="AE7" s="48"/>
      <c r="AF7" s="48"/>
      <c r="AG7" s="48"/>
    </row>
    <row r="8" spans="1:33" s="52" customFormat="1" ht="15.75" hidden="1" customHeight="1" x14ac:dyDescent="0.2">
      <c r="A8" s="13" t="s">
        <v>37</v>
      </c>
      <c r="B8" s="13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48"/>
      <c r="T8" s="48"/>
      <c r="U8" s="49"/>
      <c r="V8" s="54"/>
      <c r="W8" s="48"/>
      <c r="X8" s="48"/>
      <c r="Y8" s="48"/>
      <c r="Z8" s="48"/>
      <c r="AA8" s="48"/>
      <c r="AB8" s="51"/>
      <c r="AC8" s="48"/>
      <c r="AD8" s="48"/>
      <c r="AE8" s="48"/>
      <c r="AF8" s="48"/>
      <c r="AG8" s="48"/>
    </row>
    <row r="9" spans="1:33" s="52" customFormat="1" ht="15.75" hidden="1" customHeight="1" x14ac:dyDescent="0.2">
      <c r="A9" s="13" t="s">
        <v>38</v>
      </c>
      <c r="B9" s="13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48"/>
      <c r="T9" s="48"/>
      <c r="U9" s="49"/>
      <c r="V9" s="54"/>
      <c r="W9" s="48"/>
      <c r="X9" s="48"/>
      <c r="Y9" s="48"/>
      <c r="Z9" s="48"/>
      <c r="AA9" s="48"/>
      <c r="AB9" s="51"/>
      <c r="AC9" s="48"/>
      <c r="AD9" s="48"/>
      <c r="AE9" s="48"/>
      <c r="AF9" s="48"/>
      <c r="AG9" s="48"/>
    </row>
    <row r="10" spans="1:33" s="52" customFormat="1" ht="15.75" hidden="1" customHeight="1" x14ac:dyDescent="0.2">
      <c r="A10" s="13" t="s">
        <v>39</v>
      </c>
      <c r="B10" s="13"/>
      <c r="C10" s="17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48"/>
      <c r="T10" s="48"/>
      <c r="U10" s="49"/>
      <c r="V10" s="54"/>
      <c r="W10" s="48"/>
      <c r="X10" s="48"/>
      <c r="Y10" s="48"/>
      <c r="Z10" s="48"/>
      <c r="AA10" s="48"/>
      <c r="AB10" s="51"/>
      <c r="AC10" s="48"/>
      <c r="AD10" s="48"/>
      <c r="AE10" s="48"/>
      <c r="AF10" s="48"/>
      <c r="AG10" s="48"/>
    </row>
    <row r="11" spans="1:33" s="52" customFormat="1" ht="15.75" hidden="1" customHeight="1" x14ac:dyDescent="0.2">
      <c r="A11" s="13" t="s">
        <v>40</v>
      </c>
      <c r="B11" s="13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48"/>
      <c r="T11" s="48"/>
      <c r="U11" s="49"/>
      <c r="V11" s="54"/>
      <c r="W11" s="48"/>
      <c r="X11" s="48"/>
      <c r="Y11" s="48"/>
      <c r="Z11" s="48"/>
      <c r="AA11" s="48"/>
      <c r="AB11" s="51"/>
      <c r="AC11" s="48"/>
      <c r="AD11" s="48"/>
      <c r="AE11" s="48"/>
      <c r="AF11" s="48"/>
      <c r="AG11" s="48"/>
    </row>
    <row r="12" spans="1:33" s="52" customFormat="1" ht="15.75" hidden="1" customHeight="1" x14ac:dyDescent="0.2">
      <c r="A12" s="13" t="s">
        <v>41</v>
      </c>
      <c r="B12" s="13"/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48"/>
      <c r="T12" s="48"/>
      <c r="U12" s="49"/>
      <c r="V12" s="54"/>
      <c r="W12" s="48"/>
      <c r="X12" s="48"/>
      <c r="Y12" s="48"/>
      <c r="Z12" s="48"/>
      <c r="AA12" s="48"/>
      <c r="AB12" s="51"/>
      <c r="AC12" s="48"/>
      <c r="AD12" s="48"/>
      <c r="AE12" s="48"/>
      <c r="AF12" s="48"/>
      <c r="AG12" s="48"/>
    </row>
    <row r="13" spans="1:33" s="52" customFormat="1" ht="15.75" hidden="1" customHeight="1" x14ac:dyDescent="0.2">
      <c r="A13" s="13" t="s">
        <v>42</v>
      </c>
      <c r="B13" s="13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48"/>
      <c r="T13" s="48"/>
      <c r="U13" s="49"/>
      <c r="V13" s="54"/>
      <c r="W13" s="48"/>
      <c r="X13" s="48"/>
      <c r="Y13" s="48"/>
      <c r="Z13" s="48"/>
      <c r="AA13" s="48"/>
      <c r="AB13" s="51"/>
      <c r="AC13" s="48"/>
      <c r="AD13" s="48"/>
      <c r="AE13" s="48"/>
      <c r="AF13" s="48"/>
      <c r="AG13" s="48"/>
    </row>
    <row r="14" spans="1:33" s="52" customFormat="1" ht="15.75" hidden="1" customHeight="1" x14ac:dyDescent="0.2">
      <c r="A14" s="13" t="s">
        <v>43</v>
      </c>
      <c r="B14" s="13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48"/>
      <c r="T14" s="48"/>
      <c r="U14" s="49"/>
      <c r="V14" s="54"/>
      <c r="W14" s="48"/>
      <c r="X14" s="48"/>
      <c r="Y14" s="48"/>
      <c r="Z14" s="48"/>
      <c r="AA14" s="48"/>
      <c r="AB14" s="51"/>
      <c r="AC14" s="48"/>
      <c r="AD14" s="48"/>
      <c r="AE14" s="48"/>
      <c r="AF14" s="48"/>
      <c r="AG14" s="48"/>
    </row>
    <row r="15" spans="1:33" s="52" customFormat="1" ht="15.75" hidden="1" customHeight="1" x14ac:dyDescent="0.2">
      <c r="A15" s="13" t="s">
        <v>44</v>
      </c>
      <c r="B15" s="13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48"/>
      <c r="T15" s="48"/>
      <c r="U15" s="49"/>
      <c r="V15" s="54"/>
      <c r="W15" s="48"/>
      <c r="X15" s="48"/>
      <c r="Y15" s="48"/>
      <c r="Z15" s="48"/>
      <c r="AA15" s="48"/>
      <c r="AB15" s="51"/>
      <c r="AC15" s="48"/>
      <c r="AD15" s="48"/>
      <c r="AE15" s="48"/>
      <c r="AF15" s="48"/>
      <c r="AG15" s="48"/>
    </row>
    <row r="16" spans="1:33" s="52" customFormat="1" ht="15.75" hidden="1" customHeight="1" x14ac:dyDescent="0.2">
      <c r="A16" s="13" t="s">
        <v>45</v>
      </c>
      <c r="B16" s="13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48"/>
      <c r="T16" s="48"/>
      <c r="U16" s="49"/>
      <c r="V16" s="54"/>
      <c r="W16" s="48"/>
      <c r="X16" s="48"/>
      <c r="Y16" s="48"/>
      <c r="Z16" s="48"/>
      <c r="AA16" s="48"/>
      <c r="AB16" s="51"/>
      <c r="AC16" s="48"/>
      <c r="AD16" s="48"/>
      <c r="AE16" s="48"/>
      <c r="AF16" s="48"/>
      <c r="AG16" s="48"/>
    </row>
    <row r="17" spans="1:33" s="52" customFormat="1" ht="15.75" hidden="1" customHeight="1" x14ac:dyDescent="0.2">
      <c r="A17" s="13" t="s">
        <v>46</v>
      </c>
      <c r="B17" s="13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48"/>
      <c r="T17" s="48"/>
      <c r="U17" s="49"/>
      <c r="V17" s="54"/>
      <c r="W17" s="48"/>
      <c r="X17" s="48"/>
      <c r="Y17" s="48"/>
      <c r="Z17" s="48"/>
      <c r="AA17" s="48"/>
      <c r="AB17" s="51"/>
      <c r="AC17" s="48"/>
      <c r="AD17" s="48"/>
      <c r="AE17" s="48"/>
      <c r="AF17" s="48"/>
      <c r="AG17" s="48"/>
    </row>
    <row r="18" spans="1:33" s="52" customFormat="1" ht="15.75" hidden="1" customHeight="1" x14ac:dyDescent="0.2">
      <c r="A18" s="13" t="s">
        <v>47</v>
      </c>
      <c r="B18" s="13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48"/>
      <c r="T18" s="48"/>
      <c r="U18" s="49"/>
      <c r="V18" s="54"/>
      <c r="W18" s="48"/>
      <c r="X18" s="48"/>
      <c r="Y18" s="48"/>
      <c r="Z18" s="48"/>
      <c r="AA18" s="48"/>
      <c r="AB18" s="51"/>
      <c r="AC18" s="48"/>
      <c r="AD18" s="48"/>
      <c r="AE18" s="48"/>
      <c r="AF18" s="48"/>
      <c r="AG18" s="48"/>
    </row>
    <row r="19" spans="1:33" s="52" customFormat="1" ht="15.75" hidden="1" customHeight="1" x14ac:dyDescent="0.2">
      <c r="A19" s="13" t="s">
        <v>83</v>
      </c>
      <c r="B19" s="13"/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48"/>
      <c r="T19" s="48"/>
      <c r="U19" s="49"/>
      <c r="V19" s="54"/>
      <c r="W19" s="48"/>
      <c r="X19" s="48"/>
      <c r="Y19" s="48"/>
      <c r="Z19" s="48"/>
      <c r="AA19" s="48"/>
      <c r="AB19" s="51"/>
      <c r="AC19" s="48"/>
      <c r="AD19" s="48"/>
      <c r="AE19" s="48"/>
      <c r="AF19" s="48"/>
      <c r="AG19" s="48"/>
    </row>
    <row r="20" spans="1:33" s="52" customFormat="1" ht="15.75" hidden="1" customHeight="1" x14ac:dyDescent="0.2">
      <c r="A20" s="13" t="s">
        <v>49</v>
      </c>
      <c r="B20" s="13"/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48"/>
      <c r="T20" s="48"/>
      <c r="U20" s="49"/>
      <c r="V20" s="54"/>
      <c r="W20" s="48"/>
      <c r="X20" s="48"/>
      <c r="Y20" s="48"/>
      <c r="Z20" s="48"/>
      <c r="AA20" s="48"/>
      <c r="AB20" s="51"/>
      <c r="AC20" s="48"/>
      <c r="AD20" s="48"/>
      <c r="AE20" s="48"/>
      <c r="AF20" s="48"/>
      <c r="AG20" s="48"/>
    </row>
    <row r="21" spans="1:33" s="52" customFormat="1" ht="15.75" hidden="1" customHeight="1" x14ac:dyDescent="0.2">
      <c r="A21" s="13" t="s">
        <v>50</v>
      </c>
      <c r="B21" s="13"/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48"/>
      <c r="T21" s="48"/>
      <c r="U21" s="49"/>
      <c r="V21" s="54"/>
      <c r="W21" s="48"/>
      <c r="X21" s="48"/>
      <c r="Y21" s="48"/>
      <c r="Z21" s="48"/>
      <c r="AA21" s="48"/>
      <c r="AB21" s="51"/>
      <c r="AC21" s="48"/>
      <c r="AD21" s="48"/>
      <c r="AE21" s="48"/>
      <c r="AF21" s="48"/>
      <c r="AG21" s="48"/>
    </row>
    <row r="22" spans="1:33" s="52" customFormat="1" ht="15.75" hidden="1" customHeight="1" x14ac:dyDescent="0.2">
      <c r="A22" s="13" t="s">
        <v>51</v>
      </c>
      <c r="B22" s="13"/>
      <c r="C22" s="17"/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48"/>
      <c r="T22" s="48"/>
      <c r="U22" s="49"/>
      <c r="V22" s="54"/>
      <c r="W22" s="48"/>
      <c r="X22" s="48"/>
      <c r="Y22" s="48"/>
      <c r="Z22" s="48"/>
      <c r="AA22" s="48"/>
      <c r="AB22" s="51"/>
      <c r="AC22" s="48"/>
      <c r="AD22" s="48"/>
      <c r="AE22" s="48"/>
      <c r="AF22" s="48"/>
      <c r="AG22" s="48"/>
    </row>
    <row r="23" spans="1:33" s="52" customFormat="1" ht="15.75" hidden="1" customHeight="1" x14ac:dyDescent="0.2">
      <c r="A23" s="13" t="s">
        <v>52</v>
      </c>
      <c r="B23" s="13"/>
      <c r="C23" s="17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48"/>
      <c r="T23" s="48"/>
      <c r="U23" s="49"/>
      <c r="V23" s="54"/>
      <c r="W23" s="48"/>
      <c r="X23" s="48"/>
      <c r="Y23" s="48"/>
      <c r="Z23" s="48"/>
      <c r="AA23" s="48"/>
      <c r="AB23" s="51"/>
      <c r="AC23" s="48"/>
      <c r="AD23" s="48"/>
      <c r="AE23" s="48"/>
      <c r="AF23" s="48"/>
      <c r="AG23" s="48"/>
    </row>
    <row r="24" spans="1:33" s="52" customFormat="1" ht="15.75" hidden="1" customHeight="1" x14ac:dyDescent="0.2">
      <c r="A24" s="13" t="s">
        <v>53</v>
      </c>
      <c r="B24" s="13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48"/>
      <c r="T24" s="48"/>
      <c r="U24" s="49"/>
      <c r="V24" s="54"/>
      <c r="W24" s="48"/>
      <c r="X24" s="48"/>
      <c r="Y24" s="48"/>
      <c r="Z24" s="48"/>
      <c r="AA24" s="48"/>
      <c r="AB24" s="51"/>
      <c r="AC24" s="48"/>
      <c r="AD24" s="48"/>
      <c r="AE24" s="48"/>
      <c r="AF24" s="48"/>
      <c r="AG24" s="48"/>
    </row>
    <row r="25" spans="1:33" s="52" customFormat="1" ht="15.75" hidden="1" customHeight="1" x14ac:dyDescent="0.2">
      <c r="A25" s="13" t="s">
        <v>54</v>
      </c>
      <c r="B25" s="13"/>
      <c r="C25" s="17"/>
      <c r="D25" s="17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48"/>
      <c r="T25" s="48"/>
      <c r="U25" s="49"/>
      <c r="V25" s="54"/>
      <c r="W25" s="48"/>
      <c r="X25" s="48"/>
      <c r="Y25" s="48"/>
      <c r="Z25" s="48"/>
      <c r="AA25" s="48"/>
      <c r="AB25" s="51"/>
      <c r="AC25" s="48"/>
      <c r="AD25" s="48"/>
      <c r="AE25" s="48"/>
      <c r="AF25" s="48"/>
      <c r="AG25" s="48"/>
    </row>
    <row r="26" spans="1:33" s="52" customFormat="1" ht="15.75" hidden="1" customHeight="1" x14ac:dyDescent="0.2">
      <c r="A26" s="13" t="s">
        <v>58</v>
      </c>
      <c r="B26" s="13"/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48"/>
      <c r="T26" s="48"/>
      <c r="U26" s="49"/>
      <c r="V26" s="54"/>
      <c r="W26" s="48"/>
      <c r="X26" s="48"/>
      <c r="Y26" s="48"/>
      <c r="Z26" s="48"/>
      <c r="AA26" s="48"/>
      <c r="AB26" s="51"/>
      <c r="AC26" s="48"/>
      <c r="AD26" s="48"/>
      <c r="AE26" s="48"/>
      <c r="AF26" s="48"/>
      <c r="AG26" s="48"/>
    </row>
    <row r="27" spans="1:33" s="52" customFormat="1" ht="15.75" hidden="1" customHeight="1" x14ac:dyDescent="0.2">
      <c r="A27" s="13" t="s">
        <v>60</v>
      </c>
      <c r="B27" s="13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48"/>
      <c r="T27" s="48"/>
      <c r="U27" s="49"/>
      <c r="V27" s="54"/>
      <c r="W27" s="48"/>
      <c r="X27" s="48"/>
      <c r="Y27" s="48"/>
      <c r="Z27" s="48"/>
      <c r="AA27" s="48"/>
      <c r="AB27" s="51"/>
      <c r="AC27" s="48"/>
      <c r="AD27" s="48"/>
      <c r="AE27" s="48"/>
      <c r="AF27" s="48"/>
      <c r="AG27" s="48"/>
    </row>
    <row r="28" spans="1:33" s="52" customFormat="1" ht="15.75" hidden="1" customHeight="1" x14ac:dyDescent="0.2">
      <c r="A28" s="13" t="s">
        <v>61</v>
      </c>
      <c r="B28" s="13"/>
      <c r="C28" s="17"/>
      <c r="D28" s="17"/>
      <c r="E28" s="17"/>
      <c r="F28" s="17"/>
      <c r="G28" s="17"/>
      <c r="H28" s="17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48"/>
      <c r="T28" s="48"/>
      <c r="U28" s="49"/>
      <c r="V28" s="54"/>
      <c r="W28" s="48"/>
      <c r="X28" s="48"/>
      <c r="Y28" s="48"/>
      <c r="Z28" s="48"/>
      <c r="AA28" s="48"/>
      <c r="AB28" s="51"/>
      <c r="AC28" s="48"/>
      <c r="AD28" s="48"/>
      <c r="AE28" s="48"/>
      <c r="AF28" s="48"/>
      <c r="AG28" s="48"/>
    </row>
    <row r="29" spans="1:33" s="52" customFormat="1" ht="15.75" hidden="1" customHeight="1" x14ac:dyDescent="0.2">
      <c r="A29" s="13" t="s">
        <v>62</v>
      </c>
      <c r="B29" s="13"/>
      <c r="C29" s="17"/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48"/>
      <c r="T29" s="48"/>
      <c r="U29" s="49"/>
      <c r="V29" s="54"/>
      <c r="W29" s="48"/>
      <c r="X29" s="48"/>
      <c r="Y29" s="48"/>
      <c r="Z29" s="48"/>
      <c r="AA29" s="48"/>
      <c r="AB29" s="51"/>
      <c r="AC29" s="48"/>
      <c r="AD29" s="48"/>
      <c r="AE29" s="48"/>
      <c r="AF29" s="48"/>
      <c r="AG29" s="48"/>
    </row>
    <row r="30" spans="1:33" s="52" customFormat="1" ht="15.75" customHeight="1" x14ac:dyDescent="0.2">
      <c r="A30" s="13" t="s">
        <v>63</v>
      </c>
      <c r="B30" s="13"/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48"/>
      <c r="T30" s="48"/>
      <c r="U30" s="49"/>
      <c r="V30" s="54"/>
      <c r="W30" s="48"/>
      <c r="X30" s="48"/>
      <c r="Y30" s="48"/>
      <c r="Z30" s="48"/>
      <c r="AA30" s="48"/>
      <c r="AB30" s="51"/>
      <c r="AC30" s="48"/>
      <c r="AD30" s="48"/>
      <c r="AE30" s="48"/>
      <c r="AF30" s="48"/>
      <c r="AG30" s="48"/>
    </row>
    <row r="31" spans="1:33" s="52" customFormat="1" ht="15.75" customHeight="1" x14ac:dyDescent="0.2">
      <c r="A31" s="13" t="s">
        <v>64</v>
      </c>
      <c r="B31" s="13"/>
      <c r="C31" s="17">
        <f>IFERROR(F31/D31," - ")</f>
        <v>21.98</v>
      </c>
      <c r="D31" s="17">
        <v>3</v>
      </c>
      <c r="E31" s="17">
        <v>0</v>
      </c>
      <c r="F31" s="17">
        <v>65.94</v>
      </c>
      <c r="G31" s="17">
        <v>-1.03</v>
      </c>
      <c r="H31" s="17">
        <f>G31/F31*-1</f>
        <v>1.562026084319078E-2</v>
      </c>
      <c r="I31" s="17">
        <f>J31/F31</f>
        <v>0.3367486903308563</v>
      </c>
      <c r="J31" s="17">
        <f>F31*0.85+G31+AF31*D31+D31*AE31+AG31+AD31</f>
        <v>22.205208640416664</v>
      </c>
      <c r="K31" s="17">
        <f>J31/D31</f>
        <v>7.4017362134722218</v>
      </c>
      <c r="L31" s="17">
        <v>35</v>
      </c>
      <c r="M31" s="17">
        <f>IFERROR(D31/L31,"-")</f>
        <v>8.5714285714285715E-2</v>
      </c>
      <c r="N31" s="17">
        <v>58</v>
      </c>
      <c r="O31" s="17">
        <f t="shared" ref="O31:P31" si="1">D31/7</f>
        <v>0.42857142857142855</v>
      </c>
      <c r="P31" s="17">
        <f t="shared" si="1"/>
        <v>0</v>
      </c>
      <c r="Q31" s="17">
        <f>ROUNDDOWN(N31/(O31+P31),0)</f>
        <v>135</v>
      </c>
      <c r="R31" s="17" t="str">
        <f ca="1">IFERROR(__xludf.DUMMYFUNCTION("IFERROR(VLOOKUP($B$2,IMPORTRANGE(""https://docs.google.com/spreadsheets/d/1KiWZV1ko8G7lnRucBRBd29jj3Be6ltMfljMDqzOkQmI/edit#gid=1381463014"",""Lookup!A:F""),6,FALSE),"""")"),"")</f>
        <v/>
      </c>
      <c r="S31" s="48">
        <v>6.8965517241379309E-2</v>
      </c>
      <c r="T31" s="48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1" s="49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1" s="54" t="str">
        <f ca="1">IFERROR(__xludf.DUMMYFUNCTION("IFERROR(VLOOKUP($B$2,IMPORTRANGE(""https://docs.google.com/spreadsheets/d/1KiWZV1ko8G7lnRucBRBd29jj3Be6ltMfljMDqzOkQmI/edit#gid=1381463014"",""Lookup!A:D""),2,FALSE),"""")"),"")</f>
        <v/>
      </c>
      <c r="W31" s="48">
        <v>1</v>
      </c>
      <c r="X31" s="48">
        <f>IFERROR(W31/D31,0)</f>
        <v>0.33333333333333331</v>
      </c>
      <c r="Y31" s="48">
        <f>IFERROR(G31/(W31+Z31)*-1,0)</f>
        <v>1.03</v>
      </c>
      <c r="Z31" s="48">
        <v>0</v>
      </c>
      <c r="AA31" s="48" t="s">
        <v>57</v>
      </c>
      <c r="AB31" s="51">
        <f>IF(OR(AA31="UsLargeStandardSize",AA31="UsSmallStandardSize"),-0.69,-0.48)</f>
        <v>-0.69</v>
      </c>
      <c r="AC31" s="48">
        <v>5.1126231481481488E-2</v>
      </c>
      <c r="AD31" s="48">
        <f>IFERROR(AB31*AC31*D31*2,0)</f>
        <v>-0.21166259833333334</v>
      </c>
      <c r="AE31" s="48">
        <v>-7.18</v>
      </c>
      <c r="AF31" s="48">
        <v>-3.6873762537500001</v>
      </c>
      <c r="AG31" s="48">
        <v>0</v>
      </c>
    </row>
    <row r="32" spans="1:33" ht="15.75" customHeight="1" x14ac:dyDescent="0.2">
      <c r="A32" s="13"/>
      <c r="B32" s="13"/>
      <c r="C32" s="24"/>
      <c r="D32" s="15"/>
      <c r="E32" s="15"/>
      <c r="F32" s="14"/>
      <c r="G32" s="14"/>
      <c r="H32" s="14"/>
      <c r="I32" s="15"/>
      <c r="J32" s="15"/>
      <c r="K32" s="15"/>
      <c r="L32" s="15"/>
      <c r="M32" s="16"/>
      <c r="N32" s="15"/>
      <c r="O32" s="15"/>
      <c r="P32" s="15"/>
      <c r="Q32" s="15"/>
      <c r="R32" s="15"/>
      <c r="S32" s="18"/>
      <c r="T32" s="13"/>
      <c r="U32" s="19"/>
      <c r="V32" s="1"/>
      <c r="W32" s="13"/>
      <c r="X32" s="13"/>
      <c r="Y32" s="13"/>
      <c r="Z32" s="13"/>
      <c r="AA32" s="13"/>
      <c r="AB32" s="13"/>
      <c r="AC32" s="13"/>
      <c r="AD32" s="13"/>
      <c r="AE32" s="20"/>
      <c r="AF32" s="20"/>
      <c r="AG32" s="20"/>
    </row>
    <row r="33" spans="1:33" ht="15.75" customHeight="1" x14ac:dyDescent="0.2">
      <c r="A33" s="13"/>
      <c r="B33" s="13"/>
      <c r="C33" s="24"/>
      <c r="D33" s="15"/>
      <c r="E33" s="15"/>
      <c r="F33" s="14"/>
      <c r="G33" s="14"/>
      <c r="H33" s="14"/>
      <c r="I33" s="15"/>
      <c r="J33" s="15"/>
      <c r="K33" s="15"/>
      <c r="L33" s="15"/>
      <c r="M33" s="16"/>
      <c r="N33" s="15"/>
      <c r="O33" s="15"/>
      <c r="P33" s="15"/>
      <c r="Q33" s="15"/>
      <c r="R33" s="15"/>
      <c r="S33" s="18"/>
      <c r="T33" s="13"/>
      <c r="U33" s="19"/>
      <c r="V33" s="1"/>
      <c r="W33" s="13"/>
      <c r="X33" s="13"/>
      <c r="Y33" s="13"/>
      <c r="Z33" s="13"/>
      <c r="AA33" s="13"/>
      <c r="AB33" s="13"/>
      <c r="AC33" s="13"/>
      <c r="AD33" s="13"/>
      <c r="AE33" s="20"/>
      <c r="AF33" s="20"/>
      <c r="AG33" s="20"/>
    </row>
    <row r="34" spans="1:33" ht="15.75" customHeight="1" x14ac:dyDescent="0.2">
      <c r="A34" s="13"/>
      <c r="B34" s="13"/>
      <c r="C34" s="24"/>
      <c r="D34" s="15"/>
      <c r="E34" s="15"/>
      <c r="F34" s="14"/>
      <c r="G34" s="14"/>
      <c r="H34" s="14"/>
      <c r="I34" s="15"/>
      <c r="J34" s="15"/>
      <c r="K34" s="15"/>
      <c r="L34" s="15"/>
      <c r="M34" s="16"/>
      <c r="N34" s="15"/>
      <c r="O34" s="15"/>
      <c r="P34" s="15"/>
      <c r="Q34" s="15"/>
      <c r="R34" s="15"/>
      <c r="S34" s="18"/>
      <c r="T34" s="13"/>
      <c r="U34" s="19"/>
      <c r="V34" s="1"/>
      <c r="W34" s="13"/>
      <c r="X34" s="13"/>
      <c r="Y34" s="13"/>
      <c r="Z34" s="13"/>
      <c r="AA34" s="13"/>
      <c r="AB34" s="13"/>
      <c r="AC34" s="13"/>
      <c r="AD34" s="13"/>
      <c r="AE34" s="20"/>
      <c r="AF34" s="20"/>
      <c r="AG34" s="20"/>
    </row>
    <row r="35" spans="1:33" ht="15.75" customHeight="1" x14ac:dyDescent="0.2">
      <c r="A35" s="13"/>
      <c r="B35" s="13"/>
      <c r="C35" s="24"/>
      <c r="D35" s="15"/>
      <c r="E35" s="15"/>
      <c r="F35" s="14"/>
      <c r="G35" s="14"/>
      <c r="H35" s="14"/>
      <c r="I35" s="15"/>
      <c r="J35" s="15"/>
      <c r="K35" s="15"/>
      <c r="L35" s="15"/>
      <c r="M35" s="16"/>
      <c r="N35" s="15"/>
      <c r="O35" s="15"/>
      <c r="P35" s="15"/>
      <c r="Q35" s="15"/>
      <c r="R35" s="15"/>
      <c r="S35" s="18"/>
      <c r="T35" s="13"/>
      <c r="U35" s="19"/>
      <c r="V35" s="1"/>
      <c r="W35" s="13"/>
      <c r="X35" s="13"/>
      <c r="Y35" s="13"/>
      <c r="Z35" s="13"/>
      <c r="AA35" s="13"/>
      <c r="AB35" s="13"/>
      <c r="AC35" s="13"/>
      <c r="AD35" s="13"/>
      <c r="AE35" s="20"/>
      <c r="AF35" s="20"/>
      <c r="AG35" s="20"/>
    </row>
    <row r="36" spans="1:33" ht="15.75" customHeight="1" x14ac:dyDescent="0.2">
      <c r="A36" s="13"/>
      <c r="B36" s="13"/>
      <c r="C36" s="24"/>
      <c r="D36" s="15"/>
      <c r="E36" s="15"/>
      <c r="F36" s="14"/>
      <c r="G36" s="14"/>
      <c r="H36" s="14"/>
      <c r="I36" s="15"/>
      <c r="J36" s="15"/>
      <c r="K36" s="15"/>
      <c r="L36" s="15"/>
      <c r="M36" s="16"/>
      <c r="N36" s="15"/>
      <c r="O36" s="15"/>
      <c r="P36" s="15"/>
      <c r="Q36" s="15"/>
      <c r="R36" s="15"/>
      <c r="S36" s="18"/>
      <c r="T36" s="13"/>
      <c r="U36" s="19"/>
      <c r="V36" s="1"/>
      <c r="W36" s="13"/>
      <c r="X36" s="13"/>
      <c r="Y36" s="13"/>
      <c r="Z36" s="13"/>
      <c r="AA36" s="13"/>
      <c r="AB36" s="13"/>
      <c r="AC36" s="13"/>
      <c r="AD36" s="13"/>
      <c r="AE36" s="20"/>
      <c r="AF36" s="20"/>
      <c r="AG36" s="20"/>
    </row>
    <row r="37" spans="1:33" ht="15.75" customHeight="1" x14ac:dyDescent="0.2">
      <c r="A37" s="13"/>
      <c r="B37" s="13"/>
      <c r="C37" s="24"/>
      <c r="D37" s="15"/>
      <c r="E37" s="15"/>
      <c r="F37" s="14"/>
      <c r="G37" s="14"/>
      <c r="H37" s="14"/>
      <c r="I37" s="15"/>
      <c r="J37" s="15"/>
      <c r="K37" s="15"/>
      <c r="L37" s="15"/>
      <c r="M37" s="16"/>
      <c r="N37" s="15"/>
      <c r="O37" s="15"/>
      <c r="P37" s="15"/>
      <c r="Q37" s="15"/>
      <c r="R37" s="15"/>
      <c r="S37" s="18"/>
      <c r="T37" s="13"/>
      <c r="U37" s="19"/>
      <c r="V37" s="1"/>
      <c r="W37" s="13"/>
      <c r="X37" s="13"/>
      <c r="Y37" s="13"/>
      <c r="Z37" s="13"/>
      <c r="AA37" s="13"/>
      <c r="AB37" s="13"/>
      <c r="AC37" s="13"/>
      <c r="AD37" s="13"/>
      <c r="AE37" s="20"/>
      <c r="AF37" s="20"/>
      <c r="AG37" s="20"/>
    </row>
    <row r="38" spans="1:33" ht="15.75" customHeight="1" x14ac:dyDescent="0.2">
      <c r="A38" s="13"/>
      <c r="B38" s="13"/>
      <c r="C38" s="24"/>
      <c r="D38" s="15"/>
      <c r="E38" s="15"/>
      <c r="F38" s="14"/>
      <c r="G38" s="14"/>
      <c r="H38" s="14"/>
      <c r="I38" s="15"/>
      <c r="J38" s="15"/>
      <c r="K38" s="15"/>
      <c r="L38" s="15"/>
      <c r="M38" s="16"/>
      <c r="N38" s="15"/>
      <c r="O38" s="15"/>
      <c r="P38" s="15"/>
      <c r="Q38" s="15"/>
      <c r="R38" s="15"/>
      <c r="S38" s="18"/>
      <c r="T38" s="13"/>
      <c r="U38" s="19"/>
      <c r="V38" s="1"/>
      <c r="W38" s="13"/>
      <c r="X38" s="13"/>
      <c r="Y38" s="13"/>
      <c r="Z38" s="13"/>
      <c r="AA38" s="13"/>
      <c r="AB38" s="13"/>
      <c r="AC38" s="13"/>
      <c r="AD38" s="13"/>
      <c r="AE38" s="20"/>
      <c r="AF38" s="20"/>
      <c r="AG38" s="20"/>
    </row>
    <row r="39" spans="1:33" ht="15.75" customHeight="1" x14ac:dyDescent="0.2">
      <c r="A39" s="13"/>
      <c r="B39" s="13"/>
      <c r="C39" s="24"/>
      <c r="D39" s="15"/>
      <c r="E39" s="15"/>
      <c r="F39" s="14"/>
      <c r="G39" s="14"/>
      <c r="H39" s="14"/>
      <c r="I39" s="15"/>
      <c r="J39" s="15"/>
      <c r="K39" s="15"/>
      <c r="L39" s="15"/>
      <c r="M39" s="16"/>
      <c r="N39" s="15"/>
      <c r="O39" s="15"/>
      <c r="P39" s="15"/>
      <c r="Q39" s="15"/>
      <c r="R39" s="15"/>
      <c r="S39" s="18"/>
      <c r="T39" s="13"/>
      <c r="U39" s="19"/>
      <c r="V39" s="1"/>
      <c r="W39" s="13"/>
      <c r="X39" s="13"/>
      <c r="Y39" s="13"/>
      <c r="Z39" s="13"/>
      <c r="AA39" s="13"/>
      <c r="AB39" s="13"/>
      <c r="AC39" s="13"/>
      <c r="AD39" s="13"/>
      <c r="AE39" s="20"/>
      <c r="AF39" s="20"/>
      <c r="AG39" s="20"/>
    </row>
    <row r="40" spans="1:33" ht="15.75" customHeight="1" x14ac:dyDescent="0.2">
      <c r="A40" s="13"/>
      <c r="B40" s="13"/>
      <c r="C40" s="24"/>
      <c r="D40" s="15"/>
      <c r="E40" s="15"/>
      <c r="F40" s="14"/>
      <c r="G40" s="14"/>
      <c r="H40" s="14"/>
      <c r="I40" s="15"/>
      <c r="J40" s="15"/>
      <c r="K40" s="15"/>
      <c r="L40" s="15"/>
      <c r="M40" s="16"/>
      <c r="N40" s="15"/>
      <c r="O40" s="15"/>
      <c r="P40" s="15"/>
      <c r="Q40" s="15"/>
      <c r="R40" s="15"/>
      <c r="S40" s="18"/>
      <c r="T40" s="13"/>
      <c r="U40" s="19"/>
      <c r="V40" s="1"/>
      <c r="W40" s="13"/>
      <c r="X40" s="13"/>
      <c r="Y40" s="13"/>
      <c r="Z40" s="13"/>
      <c r="AA40" s="13"/>
      <c r="AB40" s="13"/>
      <c r="AC40" s="13"/>
      <c r="AD40" s="13"/>
      <c r="AE40" s="20"/>
      <c r="AF40" s="20"/>
      <c r="AG40" s="20"/>
    </row>
    <row r="41" spans="1:33" ht="15.75" customHeight="1" x14ac:dyDescent="0.2">
      <c r="A41" s="13"/>
      <c r="B41" s="13"/>
      <c r="C41" s="24"/>
      <c r="D41" s="15"/>
      <c r="E41" s="15"/>
      <c r="F41" s="14"/>
      <c r="G41" s="14"/>
      <c r="H41" s="14"/>
      <c r="I41" s="15"/>
      <c r="J41" s="15"/>
      <c r="K41" s="15"/>
      <c r="L41" s="15"/>
      <c r="M41" s="16"/>
      <c r="N41" s="15"/>
      <c r="O41" s="15"/>
      <c r="P41" s="15"/>
      <c r="Q41" s="15"/>
      <c r="R41" s="15"/>
      <c r="S41" s="18"/>
      <c r="T41" s="13"/>
      <c r="U41" s="19"/>
      <c r="V41" s="1"/>
      <c r="W41" s="13"/>
      <c r="X41" s="13"/>
      <c r="Y41" s="13"/>
      <c r="Z41" s="13"/>
      <c r="AA41" s="13"/>
      <c r="AB41" s="13"/>
      <c r="AC41" s="13"/>
      <c r="AD41" s="13"/>
      <c r="AE41" s="20"/>
      <c r="AF41" s="20"/>
      <c r="AG41" s="20"/>
    </row>
    <row r="42" spans="1:33" ht="15.75" customHeight="1" x14ac:dyDescent="0.2">
      <c r="A42" s="13"/>
      <c r="B42" s="13"/>
      <c r="C42" s="24"/>
      <c r="D42" s="15"/>
      <c r="E42" s="15"/>
      <c r="F42" s="14"/>
      <c r="G42" s="14"/>
      <c r="H42" s="14"/>
      <c r="I42" s="15"/>
      <c r="J42" s="15"/>
      <c r="K42" s="15"/>
      <c r="L42" s="15"/>
      <c r="M42" s="16"/>
      <c r="N42" s="15"/>
      <c r="O42" s="15"/>
      <c r="P42" s="15"/>
      <c r="Q42" s="15"/>
      <c r="R42" s="15"/>
      <c r="S42" s="18"/>
      <c r="T42" s="13"/>
      <c r="U42" s="19"/>
      <c r="V42" s="1"/>
      <c r="W42" s="13"/>
      <c r="X42" s="13"/>
      <c r="Y42" s="13"/>
      <c r="Z42" s="13"/>
      <c r="AA42" s="13"/>
      <c r="AB42" s="13"/>
      <c r="AC42" s="13"/>
      <c r="AD42" s="13"/>
      <c r="AE42" s="20"/>
      <c r="AF42" s="20"/>
      <c r="AG42" s="20"/>
    </row>
    <row r="43" spans="1:33" ht="15.75" customHeight="1" x14ac:dyDescent="0.2">
      <c r="A43" s="13"/>
      <c r="B43" s="13"/>
      <c r="C43" s="24"/>
      <c r="D43" s="15"/>
      <c r="E43" s="15"/>
      <c r="F43" s="14"/>
      <c r="G43" s="14"/>
      <c r="H43" s="14"/>
      <c r="I43" s="15"/>
      <c r="J43" s="15"/>
      <c r="K43" s="15"/>
      <c r="L43" s="15"/>
      <c r="M43" s="16"/>
      <c r="N43" s="15"/>
      <c r="O43" s="15"/>
      <c r="P43" s="15"/>
      <c r="Q43" s="15"/>
      <c r="R43" s="15"/>
      <c r="S43" s="18"/>
      <c r="T43" s="13"/>
      <c r="U43" s="19"/>
      <c r="V43" s="1"/>
      <c r="W43" s="13"/>
      <c r="X43" s="13"/>
      <c r="Y43" s="13"/>
      <c r="Z43" s="13"/>
      <c r="AA43" s="13"/>
      <c r="AB43" s="13"/>
      <c r="AC43" s="13"/>
      <c r="AD43" s="13"/>
      <c r="AE43" s="20"/>
      <c r="AF43" s="20"/>
      <c r="AG43" s="20"/>
    </row>
    <row r="44" spans="1:33" ht="15.75" customHeight="1" x14ac:dyDescent="0.2">
      <c r="A44" s="13"/>
      <c r="B44" s="13"/>
      <c r="C44" s="24"/>
      <c r="D44" s="15"/>
      <c r="E44" s="15"/>
      <c r="F44" s="14"/>
      <c r="G44" s="14"/>
      <c r="H44" s="14"/>
      <c r="I44" s="15"/>
      <c r="J44" s="15"/>
      <c r="K44" s="15"/>
      <c r="L44" s="15"/>
      <c r="M44" s="16"/>
      <c r="N44" s="15"/>
      <c r="O44" s="15"/>
      <c r="P44" s="15"/>
      <c r="Q44" s="15"/>
      <c r="R44" s="15"/>
      <c r="S44" s="18"/>
      <c r="T44" s="13"/>
      <c r="U44" s="19"/>
      <c r="V44" s="1"/>
      <c r="W44" s="13"/>
      <c r="X44" s="13"/>
      <c r="Y44" s="13"/>
      <c r="Z44" s="13"/>
      <c r="AA44" s="13"/>
      <c r="AB44" s="13"/>
      <c r="AC44" s="13"/>
      <c r="AD44" s="13"/>
      <c r="AE44" s="20"/>
      <c r="AF44" s="20"/>
      <c r="AG44" s="20"/>
    </row>
    <row r="45" spans="1:33" ht="15.75" customHeight="1" x14ac:dyDescent="0.2">
      <c r="A45" s="13"/>
      <c r="B45" s="13"/>
      <c r="C45" s="24"/>
      <c r="D45" s="15"/>
      <c r="E45" s="15"/>
      <c r="F45" s="14"/>
      <c r="G45" s="14"/>
      <c r="H45" s="14"/>
      <c r="I45" s="15"/>
      <c r="J45" s="15"/>
      <c r="K45" s="15"/>
      <c r="L45" s="15"/>
      <c r="M45" s="16"/>
      <c r="N45" s="15"/>
      <c r="O45" s="15"/>
      <c r="P45" s="15"/>
      <c r="Q45" s="15"/>
      <c r="R45" s="15"/>
      <c r="S45" s="18"/>
      <c r="T45" s="13"/>
      <c r="U45" s="19"/>
      <c r="V45" s="1"/>
      <c r="W45" s="13"/>
      <c r="X45" s="13"/>
      <c r="Y45" s="13"/>
      <c r="Z45" s="13"/>
      <c r="AA45" s="13"/>
      <c r="AB45" s="13"/>
      <c r="AC45" s="13"/>
      <c r="AD45" s="13"/>
      <c r="AE45" s="20"/>
      <c r="AF45" s="20"/>
      <c r="AG45" s="20"/>
    </row>
    <row r="46" spans="1:33" ht="15.75" customHeight="1" x14ac:dyDescent="0.2">
      <c r="A46" s="13"/>
      <c r="B46" s="13"/>
      <c r="C46" s="24"/>
      <c r="D46" s="15"/>
      <c r="E46" s="15"/>
      <c r="F46" s="14"/>
      <c r="G46" s="14"/>
      <c r="H46" s="14"/>
      <c r="I46" s="15"/>
      <c r="J46" s="15"/>
      <c r="K46" s="15"/>
      <c r="L46" s="15"/>
      <c r="M46" s="16"/>
      <c r="N46" s="15"/>
      <c r="O46" s="15"/>
      <c r="P46" s="15"/>
      <c r="Q46" s="15"/>
      <c r="R46" s="15"/>
      <c r="S46" s="18"/>
      <c r="T46" s="13"/>
      <c r="U46" s="19"/>
      <c r="V46" s="1"/>
      <c r="W46" s="13"/>
      <c r="X46" s="13"/>
      <c r="Y46" s="13"/>
      <c r="Z46" s="13"/>
      <c r="AA46" s="13"/>
      <c r="AB46" s="13"/>
      <c r="AC46" s="13"/>
      <c r="AD46" s="13"/>
      <c r="AE46" s="20"/>
      <c r="AF46" s="20"/>
      <c r="AG46" s="20"/>
    </row>
    <row r="47" spans="1:33" ht="15.75" customHeight="1" x14ac:dyDescent="0.2">
      <c r="A47" s="13"/>
      <c r="B47" s="13"/>
      <c r="C47" s="24"/>
      <c r="D47" s="15"/>
      <c r="E47" s="15"/>
      <c r="F47" s="14"/>
      <c r="G47" s="14"/>
      <c r="H47" s="14"/>
      <c r="I47" s="15"/>
      <c r="J47" s="15"/>
      <c r="K47" s="15"/>
      <c r="L47" s="15"/>
      <c r="M47" s="16"/>
      <c r="N47" s="15"/>
      <c r="O47" s="15"/>
      <c r="P47" s="15"/>
      <c r="Q47" s="15"/>
      <c r="R47" s="15"/>
      <c r="S47" s="18"/>
      <c r="T47" s="13"/>
      <c r="U47" s="19"/>
      <c r="V47" s="1"/>
      <c r="W47" s="13"/>
      <c r="X47" s="13"/>
      <c r="Y47" s="13"/>
      <c r="Z47" s="13"/>
      <c r="AA47" s="13"/>
      <c r="AB47" s="13"/>
      <c r="AC47" s="13"/>
      <c r="AD47" s="13"/>
      <c r="AE47" s="20"/>
      <c r="AF47" s="20"/>
      <c r="AG47" s="20"/>
    </row>
    <row r="48" spans="1:33" ht="15.75" customHeight="1" x14ac:dyDescent="0.2">
      <c r="A48" s="13"/>
      <c r="B48" s="13"/>
      <c r="C48" s="24"/>
      <c r="D48" s="15"/>
      <c r="E48" s="15"/>
      <c r="F48" s="14"/>
      <c r="G48" s="14"/>
      <c r="H48" s="14"/>
      <c r="I48" s="15"/>
      <c r="J48" s="15"/>
      <c r="K48" s="15"/>
      <c r="L48" s="15"/>
      <c r="M48" s="16"/>
      <c r="N48" s="15"/>
      <c r="O48" s="15"/>
      <c r="P48" s="15"/>
      <c r="Q48" s="15"/>
      <c r="R48" s="15"/>
      <c r="S48" s="18"/>
      <c r="T48" s="13"/>
      <c r="U48" s="19"/>
      <c r="V48" s="1"/>
      <c r="W48" s="13"/>
      <c r="X48" s="13"/>
      <c r="Y48" s="13"/>
      <c r="Z48" s="13"/>
      <c r="AA48" s="13"/>
      <c r="AB48" s="13"/>
      <c r="AC48" s="13"/>
      <c r="AD48" s="13"/>
      <c r="AE48" s="20"/>
      <c r="AF48" s="20"/>
      <c r="AG48" s="20"/>
    </row>
    <row r="49" spans="1:33" ht="15.75" customHeight="1" x14ac:dyDescent="0.2">
      <c r="A49" s="13"/>
      <c r="B49" s="13"/>
      <c r="C49" s="24"/>
      <c r="D49" s="15"/>
      <c r="E49" s="15"/>
      <c r="F49" s="14"/>
      <c r="G49" s="14"/>
      <c r="H49" s="14"/>
      <c r="I49" s="15"/>
      <c r="J49" s="15"/>
      <c r="K49" s="15"/>
      <c r="L49" s="15"/>
      <c r="M49" s="16"/>
      <c r="N49" s="15"/>
      <c r="O49" s="15"/>
      <c r="P49" s="15"/>
      <c r="Q49" s="15"/>
      <c r="R49" s="15"/>
      <c r="S49" s="18"/>
      <c r="T49" s="13"/>
      <c r="U49" s="19"/>
      <c r="V49" s="1"/>
      <c r="W49" s="13"/>
      <c r="X49" s="13"/>
      <c r="Y49" s="13"/>
      <c r="Z49" s="13"/>
      <c r="AA49" s="13"/>
      <c r="AB49" s="13"/>
      <c r="AC49" s="13"/>
      <c r="AD49" s="13"/>
      <c r="AE49" s="20"/>
      <c r="AF49" s="20"/>
      <c r="AG49" s="20"/>
    </row>
    <row r="50" spans="1:33" ht="15.75" customHeight="1" x14ac:dyDescent="0.2">
      <c r="A50" s="13"/>
      <c r="B50" s="13"/>
      <c r="C50" s="24"/>
      <c r="D50" s="15"/>
      <c r="E50" s="15"/>
      <c r="F50" s="14"/>
      <c r="G50" s="14"/>
      <c r="H50" s="14"/>
      <c r="I50" s="15"/>
      <c r="J50" s="15"/>
      <c r="K50" s="15"/>
      <c r="L50" s="15"/>
      <c r="M50" s="16"/>
      <c r="N50" s="15"/>
      <c r="O50" s="15"/>
      <c r="P50" s="15"/>
      <c r="Q50" s="15"/>
      <c r="R50" s="15"/>
      <c r="S50" s="18"/>
      <c r="T50" s="13"/>
      <c r="U50" s="19"/>
      <c r="V50" s="1"/>
      <c r="W50" s="13"/>
      <c r="X50" s="13"/>
      <c r="Y50" s="13"/>
      <c r="Z50" s="13"/>
      <c r="AA50" s="13"/>
      <c r="AB50" s="13"/>
      <c r="AC50" s="13"/>
      <c r="AD50" s="13"/>
      <c r="AE50" s="20"/>
      <c r="AF50" s="20"/>
      <c r="AG50" s="20"/>
    </row>
    <row r="51" spans="1:33" ht="15.75" customHeight="1" x14ac:dyDescent="0.2">
      <c r="A51" s="13"/>
      <c r="B51" s="13"/>
      <c r="C51" s="24"/>
      <c r="D51" s="15"/>
      <c r="E51" s="15"/>
      <c r="F51" s="14"/>
      <c r="G51" s="14"/>
      <c r="H51" s="14"/>
      <c r="I51" s="15"/>
      <c r="J51" s="15"/>
      <c r="K51" s="15"/>
      <c r="L51" s="15"/>
      <c r="M51" s="16"/>
      <c r="N51" s="15"/>
      <c r="O51" s="15"/>
      <c r="P51" s="15"/>
      <c r="Q51" s="15"/>
      <c r="R51" s="15"/>
      <c r="S51" s="18"/>
      <c r="T51" s="13"/>
      <c r="U51" s="19"/>
      <c r="V51" s="1"/>
      <c r="W51" s="13"/>
      <c r="X51" s="13"/>
      <c r="Y51" s="13"/>
      <c r="Z51" s="13"/>
      <c r="AA51" s="13"/>
      <c r="AB51" s="13"/>
      <c r="AC51" s="13"/>
      <c r="AD51" s="13"/>
      <c r="AE51" s="20"/>
      <c r="AF51" s="20"/>
      <c r="AG51" s="20"/>
    </row>
    <row r="52" spans="1:33" ht="15.75" customHeight="1" x14ac:dyDescent="0.2">
      <c r="A52" s="13"/>
      <c r="B52" s="13"/>
      <c r="C52" s="24"/>
      <c r="D52" s="15"/>
      <c r="E52" s="15"/>
      <c r="F52" s="14"/>
      <c r="G52" s="14"/>
      <c r="H52" s="14"/>
      <c r="I52" s="15"/>
      <c r="J52" s="15"/>
      <c r="K52" s="15"/>
      <c r="L52" s="15"/>
      <c r="M52" s="16"/>
      <c r="N52" s="15"/>
      <c r="O52" s="15"/>
      <c r="P52" s="15"/>
      <c r="Q52" s="15"/>
      <c r="R52" s="15"/>
      <c r="S52" s="18"/>
      <c r="T52" s="13"/>
      <c r="U52" s="19"/>
      <c r="V52" s="1"/>
      <c r="W52" s="13"/>
      <c r="X52" s="13"/>
      <c r="Y52" s="13"/>
      <c r="Z52" s="13"/>
      <c r="AA52" s="13"/>
      <c r="AB52" s="13"/>
      <c r="AC52" s="13"/>
      <c r="AD52" s="13"/>
      <c r="AE52" s="20"/>
      <c r="AF52" s="20"/>
      <c r="AG52" s="20"/>
    </row>
    <row r="53" spans="1:33" ht="15.75" customHeight="1" x14ac:dyDescent="0.2">
      <c r="A53" s="13"/>
      <c r="B53" s="13"/>
      <c r="C53" s="24"/>
      <c r="D53" s="15"/>
      <c r="E53" s="15"/>
      <c r="F53" s="14"/>
      <c r="G53" s="14"/>
      <c r="H53" s="14"/>
      <c r="I53" s="15"/>
      <c r="J53" s="15"/>
      <c r="K53" s="15"/>
      <c r="L53" s="15"/>
      <c r="M53" s="16"/>
      <c r="N53" s="15"/>
      <c r="O53" s="15"/>
      <c r="P53" s="15"/>
      <c r="Q53" s="15"/>
      <c r="R53" s="15"/>
      <c r="S53" s="18"/>
      <c r="T53" s="13"/>
      <c r="U53" s="19"/>
      <c r="V53" s="1"/>
      <c r="W53" s="13"/>
      <c r="X53" s="13"/>
      <c r="Y53" s="13"/>
      <c r="Z53" s="13"/>
      <c r="AA53" s="13"/>
      <c r="AB53" s="13"/>
      <c r="AC53" s="13"/>
      <c r="AD53" s="13"/>
      <c r="AE53" s="20"/>
      <c r="AF53" s="20"/>
      <c r="AG53" s="20"/>
    </row>
    <row r="54" spans="1:33" ht="15.75" customHeight="1" x14ac:dyDescent="0.2">
      <c r="A54" s="13"/>
      <c r="B54" s="13"/>
      <c r="C54" s="24"/>
      <c r="D54" s="15"/>
      <c r="E54" s="15"/>
      <c r="F54" s="14"/>
      <c r="G54" s="14"/>
      <c r="H54" s="14"/>
      <c r="I54" s="15"/>
      <c r="J54" s="15"/>
      <c r="K54" s="15"/>
      <c r="L54" s="15"/>
      <c r="M54" s="16"/>
      <c r="N54" s="15"/>
      <c r="O54" s="15"/>
      <c r="P54" s="15"/>
      <c r="Q54" s="15"/>
      <c r="R54" s="15"/>
      <c r="S54" s="18"/>
      <c r="T54" s="13"/>
      <c r="U54" s="19"/>
      <c r="V54" s="1"/>
      <c r="W54" s="13"/>
      <c r="X54" s="13"/>
      <c r="Y54" s="13"/>
      <c r="Z54" s="13"/>
      <c r="AA54" s="13"/>
      <c r="AB54" s="13"/>
      <c r="AC54" s="13"/>
      <c r="AD54" s="13"/>
      <c r="AE54" s="20"/>
      <c r="AF54" s="20"/>
      <c r="AG54" s="20"/>
    </row>
    <row r="55" spans="1:33" ht="15.75" customHeight="1" x14ac:dyDescent="0.2">
      <c r="A55" s="13"/>
      <c r="B55" s="13"/>
      <c r="C55" s="24"/>
      <c r="D55" s="15"/>
      <c r="E55" s="15"/>
      <c r="F55" s="14"/>
      <c r="G55" s="14"/>
      <c r="H55" s="14"/>
      <c r="I55" s="15"/>
      <c r="J55" s="15"/>
      <c r="K55" s="15"/>
      <c r="L55" s="15"/>
      <c r="M55" s="16"/>
      <c r="N55" s="15"/>
      <c r="O55" s="15"/>
      <c r="P55" s="15"/>
      <c r="Q55" s="15"/>
      <c r="R55" s="15"/>
      <c r="S55" s="18"/>
      <c r="T55" s="13"/>
      <c r="U55" s="19"/>
      <c r="V55" s="1"/>
      <c r="W55" s="13"/>
      <c r="X55" s="13"/>
      <c r="Y55" s="13"/>
      <c r="Z55" s="13"/>
      <c r="AA55" s="13"/>
      <c r="AB55" s="13"/>
      <c r="AC55" s="13"/>
      <c r="AD55" s="13"/>
      <c r="AE55" s="20"/>
      <c r="AF55" s="20"/>
      <c r="AG55" s="20"/>
    </row>
    <row r="56" spans="1:33" ht="15.75" customHeight="1" x14ac:dyDescent="0.2">
      <c r="A56" s="13"/>
      <c r="B56" s="13"/>
      <c r="C56" s="24"/>
      <c r="D56" s="15"/>
      <c r="E56" s="15"/>
      <c r="F56" s="14"/>
      <c r="G56" s="14"/>
      <c r="H56" s="14"/>
      <c r="I56" s="15"/>
      <c r="J56" s="15"/>
      <c r="K56" s="15"/>
      <c r="L56" s="15"/>
      <c r="M56" s="16"/>
      <c r="N56" s="15"/>
      <c r="O56" s="15"/>
      <c r="P56" s="15"/>
      <c r="Q56" s="15"/>
      <c r="R56" s="15"/>
      <c r="S56" s="18"/>
      <c r="T56" s="13"/>
      <c r="U56" s="19"/>
      <c r="V56" s="1"/>
      <c r="W56" s="13"/>
      <c r="X56" s="13"/>
      <c r="Y56" s="13"/>
      <c r="Z56" s="13"/>
      <c r="AA56" s="13"/>
      <c r="AB56" s="13"/>
      <c r="AC56" s="13"/>
      <c r="AD56" s="13"/>
      <c r="AE56" s="20"/>
      <c r="AF56" s="20"/>
      <c r="AG56" s="20"/>
    </row>
    <row r="57" spans="1:33" ht="15.75" customHeight="1" x14ac:dyDescent="0.2">
      <c r="A57" s="13"/>
      <c r="B57" s="13"/>
      <c r="C57" s="24"/>
      <c r="D57" s="15"/>
      <c r="E57" s="15"/>
      <c r="F57" s="14"/>
      <c r="G57" s="14"/>
      <c r="H57" s="14"/>
      <c r="I57" s="15"/>
      <c r="J57" s="15"/>
      <c r="K57" s="15"/>
      <c r="L57" s="15"/>
      <c r="M57" s="16"/>
      <c r="N57" s="15"/>
      <c r="O57" s="15"/>
      <c r="P57" s="15"/>
      <c r="Q57" s="15"/>
      <c r="R57" s="15"/>
      <c r="S57" s="18"/>
      <c r="T57" s="13"/>
      <c r="U57" s="19"/>
      <c r="V57" s="1"/>
      <c r="W57" s="13"/>
      <c r="X57" s="13"/>
      <c r="Y57" s="13"/>
      <c r="Z57" s="13"/>
      <c r="AA57" s="13"/>
      <c r="AB57" s="13"/>
      <c r="AC57" s="13"/>
      <c r="AD57" s="13"/>
      <c r="AE57" s="20"/>
      <c r="AF57" s="20"/>
      <c r="AG57" s="20"/>
    </row>
    <row r="58" spans="1:33" ht="15.75" customHeight="1" x14ac:dyDescent="0.2">
      <c r="A58" s="13"/>
      <c r="B58" s="13"/>
      <c r="C58" s="24"/>
      <c r="D58" s="15"/>
      <c r="E58" s="15"/>
      <c r="F58" s="14"/>
      <c r="G58" s="14"/>
      <c r="H58" s="14"/>
      <c r="I58" s="15"/>
      <c r="J58" s="15"/>
      <c r="K58" s="15"/>
      <c r="L58" s="15"/>
      <c r="M58" s="16"/>
      <c r="N58" s="15"/>
      <c r="O58" s="15"/>
      <c r="P58" s="15"/>
      <c r="Q58" s="15"/>
      <c r="R58" s="15"/>
      <c r="S58" s="18"/>
      <c r="T58" s="13"/>
      <c r="U58" s="19"/>
      <c r="V58" s="1"/>
      <c r="W58" s="13"/>
      <c r="X58" s="13"/>
      <c r="Y58" s="13"/>
      <c r="Z58" s="13"/>
      <c r="AA58" s="13"/>
      <c r="AB58" s="13"/>
      <c r="AC58" s="13"/>
      <c r="AD58" s="13"/>
      <c r="AE58" s="20"/>
      <c r="AF58" s="20"/>
      <c r="AG58" s="20"/>
    </row>
    <row r="59" spans="1:33" ht="15.75" customHeight="1" x14ac:dyDescent="0.2">
      <c r="A59" s="13"/>
      <c r="B59" s="13"/>
      <c r="C59" s="24"/>
      <c r="D59" s="15"/>
      <c r="E59" s="15"/>
      <c r="F59" s="14"/>
      <c r="G59" s="14"/>
      <c r="H59" s="14"/>
      <c r="I59" s="15"/>
      <c r="J59" s="15"/>
      <c r="K59" s="15"/>
      <c r="L59" s="15"/>
      <c r="M59" s="16"/>
      <c r="N59" s="15"/>
      <c r="O59" s="15"/>
      <c r="P59" s="15"/>
      <c r="Q59" s="15"/>
      <c r="R59" s="15"/>
      <c r="S59" s="18"/>
      <c r="T59" s="13"/>
      <c r="U59" s="19"/>
      <c r="V59" s="1"/>
      <c r="W59" s="13"/>
      <c r="X59" s="13"/>
      <c r="Y59" s="13"/>
      <c r="Z59" s="13"/>
      <c r="AA59" s="13"/>
      <c r="AB59" s="13"/>
      <c r="AC59" s="13"/>
      <c r="AD59" s="13"/>
      <c r="AE59" s="20"/>
      <c r="AF59" s="20"/>
      <c r="AG59" s="20"/>
    </row>
    <row r="60" spans="1:33" ht="15.75" customHeight="1" x14ac:dyDescent="0.2">
      <c r="A60" s="13"/>
      <c r="B60" s="13"/>
      <c r="C60" s="24"/>
      <c r="D60" s="15"/>
      <c r="E60" s="15"/>
      <c r="F60" s="14"/>
      <c r="G60" s="14"/>
      <c r="H60" s="14"/>
      <c r="I60" s="15"/>
      <c r="J60" s="15"/>
      <c r="K60" s="15"/>
      <c r="L60" s="15"/>
      <c r="M60" s="16"/>
      <c r="N60" s="15"/>
      <c r="O60" s="15"/>
      <c r="P60" s="15"/>
      <c r="Q60" s="15"/>
      <c r="R60" s="15"/>
      <c r="S60" s="18"/>
      <c r="T60" s="13"/>
      <c r="U60" s="19"/>
      <c r="V60" s="1"/>
      <c r="W60" s="13"/>
      <c r="X60" s="13"/>
      <c r="Y60" s="13"/>
      <c r="Z60" s="13"/>
      <c r="AA60" s="13"/>
      <c r="AB60" s="13"/>
      <c r="AC60" s="13"/>
      <c r="AD60" s="13"/>
      <c r="AE60" s="20"/>
      <c r="AF60" s="20"/>
      <c r="AG60" s="20"/>
    </row>
    <row r="61" spans="1:33" ht="15.75" customHeight="1" x14ac:dyDescent="0.2">
      <c r="A61" s="13"/>
      <c r="B61" s="13"/>
      <c r="C61" s="24"/>
      <c r="D61" s="15"/>
      <c r="E61" s="15"/>
      <c r="F61" s="14"/>
      <c r="G61" s="14"/>
      <c r="H61" s="14"/>
      <c r="I61" s="15"/>
      <c r="J61" s="15"/>
      <c r="K61" s="15"/>
      <c r="L61" s="15"/>
      <c r="M61" s="16"/>
      <c r="N61" s="15"/>
      <c r="O61" s="15"/>
      <c r="P61" s="15"/>
      <c r="Q61" s="15"/>
      <c r="R61" s="15"/>
      <c r="S61" s="18"/>
      <c r="T61" s="13"/>
      <c r="U61" s="19"/>
      <c r="V61" s="1"/>
      <c r="W61" s="13"/>
      <c r="X61" s="13"/>
      <c r="Y61" s="13"/>
      <c r="Z61" s="13"/>
      <c r="AA61" s="13"/>
      <c r="AB61" s="13"/>
      <c r="AC61" s="13"/>
      <c r="AD61" s="13"/>
      <c r="AE61" s="20"/>
      <c r="AF61" s="20"/>
      <c r="AG61" s="20"/>
    </row>
    <row r="62" spans="1:33" ht="15.75" customHeight="1" x14ac:dyDescent="0.2">
      <c r="A62" s="13"/>
      <c r="B62" s="13"/>
      <c r="C62" s="24"/>
      <c r="D62" s="15"/>
      <c r="E62" s="15"/>
      <c r="F62" s="14"/>
      <c r="G62" s="14"/>
      <c r="H62" s="14"/>
      <c r="I62" s="15"/>
      <c r="J62" s="15"/>
      <c r="K62" s="15"/>
      <c r="L62" s="15"/>
      <c r="M62" s="16"/>
      <c r="N62" s="15"/>
      <c r="O62" s="15"/>
      <c r="P62" s="15"/>
      <c r="Q62" s="15"/>
      <c r="R62" s="15"/>
      <c r="S62" s="18"/>
      <c r="T62" s="13"/>
      <c r="U62" s="19"/>
      <c r="V62" s="1"/>
      <c r="W62" s="13"/>
      <c r="X62" s="13"/>
      <c r="Y62" s="13"/>
      <c r="Z62" s="13"/>
      <c r="AA62" s="13"/>
      <c r="AB62" s="13"/>
      <c r="AC62" s="13"/>
      <c r="AD62" s="13"/>
      <c r="AE62" s="20"/>
      <c r="AF62" s="20"/>
      <c r="AG62" s="20"/>
    </row>
    <row r="63" spans="1:33" ht="15.75" customHeight="1" x14ac:dyDescent="0.2">
      <c r="A63" s="13"/>
      <c r="B63" s="13"/>
      <c r="C63" s="24"/>
      <c r="D63" s="15"/>
      <c r="E63" s="15"/>
      <c r="F63" s="14"/>
      <c r="G63" s="14"/>
      <c r="H63" s="14"/>
      <c r="I63" s="15"/>
      <c r="J63" s="15"/>
      <c r="K63" s="15"/>
      <c r="L63" s="15"/>
      <c r="M63" s="16"/>
      <c r="N63" s="15"/>
      <c r="O63" s="15"/>
      <c r="P63" s="15"/>
      <c r="Q63" s="15"/>
      <c r="R63" s="15"/>
      <c r="S63" s="18"/>
      <c r="T63" s="13"/>
      <c r="U63" s="19"/>
      <c r="V63" s="1"/>
      <c r="W63" s="13"/>
      <c r="X63" s="13"/>
      <c r="Y63" s="13"/>
      <c r="Z63" s="13"/>
      <c r="AA63" s="13"/>
      <c r="AB63" s="13"/>
      <c r="AC63" s="13"/>
      <c r="AD63" s="13"/>
      <c r="AE63" s="20"/>
      <c r="AF63" s="20"/>
      <c r="AG63" s="20"/>
    </row>
    <row r="64" spans="1:33" ht="15.75" customHeight="1" x14ac:dyDescent="0.2">
      <c r="A64" s="13"/>
      <c r="B64" s="13"/>
      <c r="C64" s="24"/>
      <c r="D64" s="15"/>
      <c r="E64" s="15"/>
      <c r="F64" s="14"/>
      <c r="G64" s="14"/>
      <c r="H64" s="14"/>
      <c r="I64" s="15"/>
      <c r="J64" s="15"/>
      <c r="K64" s="15"/>
      <c r="L64" s="15"/>
      <c r="M64" s="16"/>
      <c r="N64" s="15"/>
      <c r="O64" s="15"/>
      <c r="P64" s="15"/>
      <c r="Q64" s="15"/>
      <c r="R64" s="15"/>
      <c r="S64" s="18"/>
      <c r="T64" s="13"/>
      <c r="U64" s="19"/>
      <c r="V64" s="1"/>
      <c r="W64" s="13"/>
      <c r="X64" s="13"/>
      <c r="Y64" s="13"/>
      <c r="Z64" s="13"/>
      <c r="AA64" s="13"/>
      <c r="AB64" s="13"/>
      <c r="AC64" s="13"/>
      <c r="AD64" s="13"/>
      <c r="AE64" s="20"/>
      <c r="AF64" s="20"/>
      <c r="AG64" s="20"/>
    </row>
    <row r="65" spans="1:33" ht="15.75" customHeight="1" x14ac:dyDescent="0.2">
      <c r="A65" s="13"/>
      <c r="B65" s="13"/>
      <c r="C65" s="24"/>
      <c r="D65" s="15"/>
      <c r="E65" s="15"/>
      <c r="F65" s="14"/>
      <c r="G65" s="14"/>
      <c r="H65" s="14"/>
      <c r="I65" s="15"/>
      <c r="J65" s="15"/>
      <c r="K65" s="15"/>
      <c r="L65" s="15"/>
      <c r="M65" s="16"/>
      <c r="N65" s="15"/>
      <c r="O65" s="15"/>
      <c r="P65" s="15"/>
      <c r="Q65" s="15"/>
      <c r="R65" s="15"/>
      <c r="S65" s="18"/>
      <c r="T65" s="13"/>
      <c r="U65" s="19"/>
      <c r="V65" s="1"/>
      <c r="W65" s="13"/>
      <c r="X65" s="13"/>
      <c r="Y65" s="13"/>
      <c r="Z65" s="13"/>
      <c r="AA65" s="13"/>
      <c r="AB65" s="13"/>
      <c r="AC65" s="13"/>
      <c r="AD65" s="13"/>
      <c r="AE65" s="20"/>
      <c r="AF65" s="20"/>
      <c r="AG65" s="20"/>
    </row>
    <row r="66" spans="1:33" ht="15.75" customHeight="1" x14ac:dyDescent="0.2">
      <c r="A66" s="13"/>
      <c r="B66" s="13"/>
      <c r="C66" s="24"/>
      <c r="D66" s="15"/>
      <c r="E66" s="15"/>
      <c r="F66" s="14"/>
      <c r="G66" s="14"/>
      <c r="H66" s="14"/>
      <c r="I66" s="15"/>
      <c r="J66" s="15"/>
      <c r="K66" s="15"/>
      <c r="L66" s="15"/>
      <c r="M66" s="16"/>
      <c r="N66" s="15"/>
      <c r="O66" s="15"/>
      <c r="P66" s="15"/>
      <c r="Q66" s="15"/>
      <c r="R66" s="15"/>
      <c r="S66" s="18"/>
      <c r="T66" s="13"/>
      <c r="U66" s="19"/>
      <c r="V66" s="1"/>
      <c r="W66" s="13"/>
      <c r="X66" s="13"/>
      <c r="Y66" s="13"/>
      <c r="Z66" s="13"/>
      <c r="AA66" s="13"/>
      <c r="AB66" s="13"/>
      <c r="AC66" s="13"/>
      <c r="AD66" s="13"/>
      <c r="AE66" s="20"/>
      <c r="AF66" s="20"/>
      <c r="AG66" s="20"/>
    </row>
    <row r="67" spans="1:33" ht="15.75" customHeight="1" x14ac:dyDescent="0.2">
      <c r="A67" s="13"/>
      <c r="B67" s="13"/>
      <c r="C67" s="24"/>
      <c r="D67" s="15"/>
      <c r="E67" s="15"/>
      <c r="F67" s="14"/>
      <c r="G67" s="14"/>
      <c r="H67" s="14"/>
      <c r="I67" s="15"/>
      <c r="J67" s="15"/>
      <c r="K67" s="15"/>
      <c r="L67" s="15"/>
      <c r="M67" s="16"/>
      <c r="N67" s="15"/>
      <c r="O67" s="15"/>
      <c r="P67" s="15"/>
      <c r="Q67" s="15"/>
      <c r="R67" s="15"/>
      <c r="S67" s="18"/>
      <c r="T67" s="13"/>
      <c r="U67" s="19"/>
      <c r="V67" s="1"/>
      <c r="W67" s="13"/>
      <c r="X67" s="13"/>
      <c r="Y67" s="13"/>
      <c r="Z67" s="13"/>
      <c r="AA67" s="13"/>
      <c r="AB67" s="13"/>
      <c r="AC67" s="13"/>
      <c r="AD67" s="13"/>
      <c r="AE67" s="20"/>
      <c r="AF67" s="20"/>
      <c r="AG67" s="20"/>
    </row>
    <row r="68" spans="1:33" ht="15.75" customHeight="1" x14ac:dyDescent="0.2">
      <c r="A68" s="13"/>
      <c r="B68" s="13"/>
      <c r="C68" s="24"/>
      <c r="D68" s="15"/>
      <c r="E68" s="15"/>
      <c r="F68" s="14"/>
      <c r="G68" s="14"/>
      <c r="H68" s="14"/>
      <c r="I68" s="15"/>
      <c r="J68" s="15"/>
      <c r="K68" s="15"/>
      <c r="L68" s="15"/>
      <c r="M68" s="16"/>
      <c r="N68" s="15"/>
      <c r="O68" s="15"/>
      <c r="P68" s="15"/>
      <c r="Q68" s="15"/>
      <c r="R68" s="15"/>
      <c r="S68" s="18"/>
      <c r="T68" s="13"/>
      <c r="U68" s="19"/>
      <c r="V68" s="1"/>
      <c r="W68" s="13"/>
      <c r="X68" s="13"/>
      <c r="Y68" s="13"/>
      <c r="Z68" s="13"/>
      <c r="AA68" s="13"/>
      <c r="AB68" s="13"/>
      <c r="AC68" s="13"/>
      <c r="AD68" s="13"/>
      <c r="AE68" s="20"/>
      <c r="AF68" s="20"/>
      <c r="AG68" s="20"/>
    </row>
    <row r="69" spans="1:33" ht="15.75" customHeight="1" x14ac:dyDescent="0.2">
      <c r="A69" s="13"/>
      <c r="B69" s="13"/>
      <c r="C69" s="24"/>
      <c r="D69" s="15"/>
      <c r="E69" s="15"/>
      <c r="F69" s="14"/>
      <c r="G69" s="14"/>
      <c r="H69" s="14"/>
      <c r="I69" s="15"/>
      <c r="J69" s="15"/>
      <c r="K69" s="15"/>
      <c r="L69" s="15"/>
      <c r="M69" s="16"/>
      <c r="N69" s="15"/>
      <c r="O69" s="15"/>
      <c r="P69" s="15"/>
      <c r="Q69" s="15"/>
      <c r="R69" s="15"/>
      <c r="S69" s="18"/>
      <c r="T69" s="13"/>
      <c r="U69" s="19"/>
      <c r="V69" s="1"/>
      <c r="W69" s="13"/>
      <c r="X69" s="13"/>
      <c r="Y69" s="13"/>
      <c r="Z69" s="13"/>
      <c r="AA69" s="13"/>
      <c r="AB69" s="13"/>
      <c r="AC69" s="13"/>
      <c r="AD69" s="13"/>
      <c r="AE69" s="20"/>
      <c r="AF69" s="20"/>
      <c r="AG69" s="20"/>
    </row>
    <row r="70" spans="1:33" ht="15.75" customHeight="1" x14ac:dyDescent="0.2">
      <c r="A70" s="13"/>
      <c r="B70" s="13"/>
      <c r="C70" s="24"/>
      <c r="D70" s="15"/>
      <c r="E70" s="15"/>
      <c r="F70" s="14"/>
      <c r="G70" s="14"/>
      <c r="H70" s="14"/>
      <c r="I70" s="15"/>
      <c r="J70" s="15"/>
      <c r="K70" s="15"/>
      <c r="L70" s="15"/>
      <c r="M70" s="16"/>
      <c r="N70" s="15"/>
      <c r="O70" s="15"/>
      <c r="P70" s="15"/>
      <c r="Q70" s="15"/>
      <c r="R70" s="15"/>
      <c r="S70" s="18"/>
      <c r="T70" s="13"/>
      <c r="U70" s="19"/>
      <c r="V70" s="1"/>
      <c r="W70" s="13"/>
      <c r="X70" s="13"/>
      <c r="Y70" s="13"/>
      <c r="Z70" s="13"/>
      <c r="AA70" s="13"/>
      <c r="AB70" s="13"/>
      <c r="AC70" s="13"/>
      <c r="AD70" s="13"/>
      <c r="AE70" s="20"/>
      <c r="AF70" s="20"/>
      <c r="AG70" s="20"/>
    </row>
    <row r="71" spans="1:33" ht="15.75" customHeight="1" x14ac:dyDescent="0.2">
      <c r="A71" s="13"/>
      <c r="B71" s="13"/>
      <c r="C71" s="24"/>
      <c r="D71" s="15"/>
      <c r="E71" s="15"/>
      <c r="F71" s="14"/>
      <c r="G71" s="14"/>
      <c r="H71" s="14"/>
      <c r="I71" s="15"/>
      <c r="J71" s="15"/>
      <c r="K71" s="15"/>
      <c r="L71" s="15"/>
      <c r="M71" s="16"/>
      <c r="N71" s="15"/>
      <c r="O71" s="15"/>
      <c r="P71" s="15"/>
      <c r="Q71" s="15"/>
      <c r="R71" s="15"/>
      <c r="S71" s="18"/>
      <c r="T71" s="13"/>
      <c r="U71" s="19"/>
      <c r="V71" s="1"/>
      <c r="W71" s="13"/>
      <c r="X71" s="13"/>
      <c r="Y71" s="13"/>
      <c r="Z71" s="13"/>
      <c r="AA71" s="13"/>
      <c r="AB71" s="13"/>
      <c r="AC71" s="13"/>
      <c r="AD71" s="13"/>
      <c r="AE71" s="20"/>
      <c r="AF71" s="20"/>
      <c r="AG71" s="20"/>
    </row>
    <row r="72" spans="1:33" ht="15.75" customHeight="1" x14ac:dyDescent="0.2">
      <c r="A72" s="13"/>
      <c r="B72" s="13"/>
      <c r="C72" s="24"/>
      <c r="D72" s="15"/>
      <c r="E72" s="15"/>
      <c r="F72" s="14"/>
      <c r="G72" s="14"/>
      <c r="H72" s="14"/>
      <c r="I72" s="15"/>
      <c r="J72" s="15"/>
      <c r="K72" s="15"/>
      <c r="L72" s="15"/>
      <c r="M72" s="16"/>
      <c r="N72" s="15"/>
      <c r="O72" s="15"/>
      <c r="P72" s="15"/>
      <c r="Q72" s="15"/>
      <c r="R72" s="15"/>
      <c r="S72" s="18"/>
      <c r="T72" s="13"/>
      <c r="U72" s="19"/>
      <c r="V72" s="1"/>
      <c r="W72" s="13"/>
      <c r="X72" s="13"/>
      <c r="Y72" s="13"/>
      <c r="Z72" s="13"/>
      <c r="AA72" s="13"/>
      <c r="AB72" s="13"/>
      <c r="AC72" s="13"/>
      <c r="AD72" s="13"/>
      <c r="AE72" s="20"/>
      <c r="AF72" s="20"/>
      <c r="AG72" s="20"/>
    </row>
    <row r="73" spans="1:33" ht="15.75" customHeight="1" x14ac:dyDescent="0.2">
      <c r="A73" s="13"/>
      <c r="B73" s="13"/>
      <c r="C73" s="24"/>
      <c r="D73" s="15"/>
      <c r="E73" s="15"/>
      <c r="F73" s="14"/>
      <c r="G73" s="14"/>
      <c r="H73" s="14"/>
      <c r="I73" s="15"/>
      <c r="J73" s="15"/>
      <c r="K73" s="15"/>
      <c r="L73" s="15"/>
      <c r="M73" s="16"/>
      <c r="N73" s="15"/>
      <c r="O73" s="15"/>
      <c r="P73" s="15"/>
      <c r="Q73" s="15"/>
      <c r="R73" s="15"/>
      <c r="S73" s="18"/>
      <c r="T73" s="13"/>
      <c r="U73" s="19"/>
      <c r="V73" s="1"/>
      <c r="W73" s="13"/>
      <c r="X73" s="13"/>
      <c r="Y73" s="13"/>
      <c r="Z73" s="13"/>
      <c r="AA73" s="13"/>
      <c r="AB73" s="13"/>
      <c r="AC73" s="13"/>
      <c r="AD73" s="13"/>
      <c r="AE73" s="20"/>
      <c r="AF73" s="20"/>
      <c r="AG73" s="20"/>
    </row>
    <row r="74" spans="1:33" ht="15.75" customHeight="1" x14ac:dyDescent="0.2">
      <c r="A74" s="13"/>
      <c r="B74" s="13"/>
      <c r="C74" s="24"/>
      <c r="D74" s="15"/>
      <c r="E74" s="15"/>
      <c r="F74" s="14"/>
      <c r="G74" s="14"/>
      <c r="H74" s="14"/>
      <c r="I74" s="15"/>
      <c r="J74" s="15"/>
      <c r="K74" s="15"/>
      <c r="L74" s="15"/>
      <c r="M74" s="16"/>
      <c r="N74" s="15"/>
      <c r="O74" s="15"/>
      <c r="P74" s="15"/>
      <c r="Q74" s="15"/>
      <c r="R74" s="15"/>
      <c r="S74" s="18"/>
      <c r="T74" s="13"/>
      <c r="U74" s="19"/>
      <c r="V74" s="1"/>
      <c r="W74" s="13"/>
      <c r="X74" s="13"/>
      <c r="Y74" s="13"/>
      <c r="Z74" s="13"/>
      <c r="AA74" s="13"/>
      <c r="AB74" s="13"/>
      <c r="AC74" s="13"/>
      <c r="AD74" s="13"/>
      <c r="AE74" s="20"/>
      <c r="AF74" s="20"/>
      <c r="AG74" s="20"/>
    </row>
    <row r="75" spans="1:33" ht="15.75" customHeight="1" x14ac:dyDescent="0.2">
      <c r="A75" s="13"/>
      <c r="B75" s="13"/>
      <c r="C75" s="24"/>
      <c r="D75" s="15"/>
      <c r="E75" s="15"/>
      <c r="F75" s="14"/>
      <c r="G75" s="14"/>
      <c r="H75" s="14"/>
      <c r="I75" s="15"/>
      <c r="J75" s="15"/>
      <c r="K75" s="15"/>
      <c r="L75" s="15"/>
      <c r="M75" s="16"/>
      <c r="N75" s="15"/>
      <c r="O75" s="15"/>
      <c r="P75" s="15"/>
      <c r="Q75" s="15"/>
      <c r="R75" s="15"/>
      <c r="S75" s="18"/>
      <c r="T75" s="13"/>
      <c r="U75" s="19"/>
      <c r="V75" s="1"/>
      <c r="W75" s="13"/>
      <c r="X75" s="13"/>
      <c r="Y75" s="13"/>
      <c r="Z75" s="13"/>
      <c r="AA75" s="13"/>
      <c r="AB75" s="13"/>
      <c r="AC75" s="13"/>
      <c r="AD75" s="13"/>
      <c r="AE75" s="20"/>
      <c r="AF75" s="20"/>
      <c r="AG75" s="20"/>
    </row>
    <row r="76" spans="1:33" ht="15.75" customHeight="1" x14ac:dyDescent="0.2">
      <c r="A76" s="13"/>
      <c r="B76" s="13"/>
      <c r="C76" s="24"/>
      <c r="D76" s="15"/>
      <c r="E76" s="15"/>
      <c r="F76" s="14"/>
      <c r="G76" s="14"/>
      <c r="H76" s="14"/>
      <c r="I76" s="15"/>
      <c r="J76" s="15"/>
      <c r="K76" s="15"/>
      <c r="L76" s="15"/>
      <c r="M76" s="16"/>
      <c r="N76" s="15"/>
      <c r="O76" s="15"/>
      <c r="P76" s="15"/>
      <c r="Q76" s="15"/>
      <c r="R76" s="15"/>
      <c r="S76" s="18"/>
      <c r="T76" s="13"/>
      <c r="U76" s="19"/>
      <c r="V76" s="1"/>
      <c r="W76" s="13"/>
      <c r="X76" s="13"/>
      <c r="Y76" s="13"/>
      <c r="Z76" s="13"/>
      <c r="AA76" s="13"/>
      <c r="AB76" s="13"/>
      <c r="AC76" s="13"/>
      <c r="AD76" s="13"/>
      <c r="AE76" s="20"/>
      <c r="AF76" s="20"/>
      <c r="AG76" s="20"/>
    </row>
    <row r="77" spans="1:33" ht="15.75" customHeight="1" x14ac:dyDescent="0.2">
      <c r="A77" s="13"/>
      <c r="B77" s="13"/>
      <c r="C77" s="24"/>
      <c r="D77" s="15"/>
      <c r="E77" s="15"/>
      <c r="F77" s="14"/>
      <c r="G77" s="14"/>
      <c r="H77" s="14"/>
      <c r="I77" s="15"/>
      <c r="J77" s="15"/>
      <c r="K77" s="15"/>
      <c r="L77" s="15"/>
      <c r="M77" s="16"/>
      <c r="N77" s="15"/>
      <c r="O77" s="15"/>
      <c r="P77" s="15"/>
      <c r="Q77" s="15"/>
      <c r="R77" s="15"/>
      <c r="S77" s="18"/>
      <c r="T77" s="13"/>
      <c r="U77" s="19"/>
      <c r="V77" s="1"/>
      <c r="W77" s="13"/>
      <c r="X77" s="13"/>
      <c r="Y77" s="13"/>
      <c r="Z77" s="13"/>
      <c r="AA77" s="13"/>
      <c r="AB77" s="13"/>
      <c r="AC77" s="13"/>
      <c r="AD77" s="13"/>
      <c r="AE77" s="20"/>
      <c r="AF77" s="20"/>
      <c r="AG77" s="20"/>
    </row>
    <row r="78" spans="1:33" ht="15.75" customHeight="1" x14ac:dyDescent="0.2">
      <c r="A78" s="13"/>
      <c r="B78" s="13"/>
      <c r="C78" s="24"/>
      <c r="D78" s="15"/>
      <c r="E78" s="15"/>
      <c r="F78" s="14"/>
      <c r="G78" s="14"/>
      <c r="H78" s="14"/>
      <c r="I78" s="15"/>
      <c r="J78" s="15"/>
      <c r="K78" s="15"/>
      <c r="L78" s="15"/>
      <c r="M78" s="16"/>
      <c r="N78" s="15"/>
      <c r="O78" s="15"/>
      <c r="P78" s="15"/>
      <c r="Q78" s="15"/>
      <c r="R78" s="15"/>
      <c r="S78" s="18"/>
      <c r="T78" s="13"/>
      <c r="U78" s="19"/>
      <c r="V78" s="1"/>
      <c r="W78" s="13"/>
      <c r="X78" s="13"/>
      <c r="Y78" s="13"/>
      <c r="Z78" s="13"/>
      <c r="AA78" s="13"/>
      <c r="AB78" s="13"/>
      <c r="AC78" s="13"/>
      <c r="AD78" s="13"/>
      <c r="AE78" s="20"/>
      <c r="AF78" s="20"/>
      <c r="AG78" s="20"/>
    </row>
    <row r="79" spans="1:33" ht="15.75" customHeight="1" x14ac:dyDescent="0.2">
      <c r="A79" s="13"/>
      <c r="B79" s="13"/>
      <c r="C79" s="24"/>
      <c r="D79" s="15"/>
      <c r="E79" s="15"/>
      <c r="F79" s="14"/>
      <c r="G79" s="14"/>
      <c r="H79" s="14"/>
      <c r="I79" s="15"/>
      <c r="J79" s="15"/>
      <c r="K79" s="15"/>
      <c r="L79" s="15"/>
      <c r="M79" s="16"/>
      <c r="N79" s="15"/>
      <c r="O79" s="15"/>
      <c r="P79" s="15"/>
      <c r="Q79" s="15"/>
      <c r="R79" s="15"/>
      <c r="S79" s="18"/>
      <c r="T79" s="13"/>
      <c r="U79" s="19"/>
      <c r="V79" s="1"/>
      <c r="W79" s="13"/>
      <c r="X79" s="13"/>
      <c r="Y79" s="13"/>
      <c r="Z79" s="13"/>
      <c r="AA79" s="13"/>
      <c r="AB79" s="13"/>
      <c r="AC79" s="13"/>
      <c r="AD79" s="13"/>
      <c r="AE79" s="20"/>
      <c r="AF79" s="20"/>
      <c r="AG79" s="20"/>
    </row>
    <row r="80" spans="1:33" ht="15.75" customHeight="1" x14ac:dyDescent="0.2">
      <c r="A80" s="13"/>
      <c r="B80" s="13"/>
      <c r="C80" s="24"/>
      <c r="D80" s="15"/>
      <c r="E80" s="15"/>
      <c r="F80" s="14"/>
      <c r="G80" s="14"/>
      <c r="H80" s="14"/>
      <c r="I80" s="15"/>
      <c r="J80" s="15"/>
      <c r="K80" s="15"/>
      <c r="L80" s="15"/>
      <c r="M80" s="16"/>
      <c r="N80" s="15"/>
      <c r="O80" s="15"/>
      <c r="P80" s="15"/>
      <c r="Q80" s="15"/>
      <c r="R80" s="15"/>
      <c r="S80" s="18"/>
      <c r="T80" s="13"/>
      <c r="U80" s="19"/>
      <c r="V80" s="1"/>
      <c r="W80" s="13"/>
      <c r="X80" s="13"/>
      <c r="Y80" s="13"/>
      <c r="Z80" s="13"/>
      <c r="AA80" s="13"/>
      <c r="AB80" s="13"/>
      <c r="AC80" s="13"/>
      <c r="AD80" s="13"/>
      <c r="AE80" s="20"/>
      <c r="AF80" s="20"/>
      <c r="AG80" s="20"/>
    </row>
    <row r="81" spans="1:33" ht="15.75" customHeight="1" x14ac:dyDescent="0.2">
      <c r="A81" s="13"/>
      <c r="B81" s="13"/>
      <c r="C81" s="24"/>
      <c r="D81" s="15"/>
      <c r="E81" s="15"/>
      <c r="F81" s="14"/>
      <c r="G81" s="14"/>
      <c r="H81" s="14"/>
      <c r="I81" s="15"/>
      <c r="J81" s="15"/>
      <c r="K81" s="15"/>
      <c r="L81" s="15"/>
      <c r="M81" s="16"/>
      <c r="N81" s="15"/>
      <c r="O81" s="15"/>
      <c r="P81" s="15"/>
      <c r="Q81" s="15"/>
      <c r="R81" s="15"/>
      <c r="S81" s="18"/>
      <c r="T81" s="13"/>
      <c r="U81" s="19"/>
      <c r="V81" s="1"/>
      <c r="W81" s="13"/>
      <c r="X81" s="13"/>
      <c r="Y81" s="13"/>
      <c r="Z81" s="13"/>
      <c r="AA81" s="13"/>
      <c r="AB81" s="13"/>
      <c r="AC81" s="13"/>
      <c r="AD81" s="13"/>
      <c r="AE81" s="20"/>
      <c r="AF81" s="20"/>
      <c r="AG81" s="20"/>
    </row>
    <row r="82" spans="1:33" ht="15.75" customHeight="1" x14ac:dyDescent="0.2">
      <c r="A82" s="13"/>
      <c r="B82" s="13"/>
      <c r="C82" s="24"/>
      <c r="D82" s="15"/>
      <c r="E82" s="15"/>
      <c r="F82" s="14"/>
      <c r="G82" s="14"/>
      <c r="H82" s="14"/>
      <c r="I82" s="15"/>
      <c r="J82" s="15"/>
      <c r="K82" s="15"/>
      <c r="L82" s="15"/>
      <c r="M82" s="16"/>
      <c r="N82" s="15"/>
      <c r="O82" s="15"/>
      <c r="P82" s="15"/>
      <c r="Q82" s="15"/>
      <c r="R82" s="15"/>
      <c r="S82" s="18"/>
      <c r="T82" s="13"/>
      <c r="U82" s="19"/>
      <c r="V82" s="1"/>
      <c r="W82" s="13"/>
      <c r="X82" s="13"/>
      <c r="Y82" s="13"/>
      <c r="Z82" s="13"/>
      <c r="AA82" s="13"/>
      <c r="AB82" s="13"/>
      <c r="AC82" s="13"/>
      <c r="AD82" s="13"/>
      <c r="AE82" s="20"/>
      <c r="AF82" s="20"/>
      <c r="AG82" s="20"/>
    </row>
    <row r="83" spans="1:33" ht="15.75" customHeight="1" x14ac:dyDescent="0.2">
      <c r="A83" s="13"/>
      <c r="B83" s="13"/>
      <c r="C83" s="24"/>
      <c r="D83" s="15"/>
      <c r="E83" s="15"/>
      <c r="F83" s="14"/>
      <c r="G83" s="14"/>
      <c r="H83" s="14"/>
      <c r="I83" s="15"/>
      <c r="J83" s="15"/>
      <c r="K83" s="15"/>
      <c r="L83" s="15"/>
      <c r="M83" s="16"/>
      <c r="N83" s="15"/>
      <c r="O83" s="15"/>
      <c r="P83" s="15"/>
      <c r="Q83" s="15"/>
      <c r="R83" s="15"/>
      <c r="S83" s="18"/>
      <c r="T83" s="13"/>
      <c r="U83" s="19"/>
      <c r="V83" s="1"/>
      <c r="W83" s="13"/>
      <c r="X83" s="13"/>
      <c r="Y83" s="13"/>
      <c r="Z83" s="13"/>
      <c r="AA83" s="13"/>
      <c r="AB83" s="13"/>
      <c r="AC83" s="13"/>
      <c r="AD83" s="13"/>
      <c r="AE83" s="20"/>
      <c r="AF83" s="20"/>
      <c r="AG83" s="20"/>
    </row>
    <row r="84" spans="1:33" ht="15.75" customHeight="1" x14ac:dyDescent="0.2">
      <c r="A84" s="13"/>
      <c r="B84" s="13"/>
      <c r="C84" s="24"/>
      <c r="D84" s="15"/>
      <c r="E84" s="15"/>
      <c r="F84" s="14"/>
      <c r="G84" s="14"/>
      <c r="H84" s="14"/>
      <c r="I84" s="15"/>
      <c r="J84" s="15"/>
      <c r="K84" s="15"/>
      <c r="L84" s="15"/>
      <c r="M84" s="16"/>
      <c r="N84" s="15"/>
      <c r="O84" s="15"/>
      <c r="P84" s="15"/>
      <c r="Q84" s="15"/>
      <c r="R84" s="15"/>
      <c r="S84" s="18"/>
      <c r="T84" s="13"/>
      <c r="U84" s="19"/>
      <c r="V84" s="1"/>
      <c r="W84" s="13"/>
      <c r="X84" s="13"/>
      <c r="Y84" s="13"/>
      <c r="Z84" s="13"/>
      <c r="AA84" s="13"/>
      <c r="AB84" s="13"/>
      <c r="AC84" s="13"/>
      <c r="AD84" s="13"/>
      <c r="AE84" s="20"/>
      <c r="AF84" s="20"/>
      <c r="AG84" s="20"/>
    </row>
    <row r="85" spans="1:33" ht="15.75" customHeight="1" x14ac:dyDescent="0.2">
      <c r="A85" s="13"/>
      <c r="B85" s="13"/>
      <c r="C85" s="24"/>
      <c r="D85" s="15"/>
      <c r="E85" s="15"/>
      <c r="F85" s="14"/>
      <c r="G85" s="14"/>
      <c r="H85" s="14"/>
      <c r="I85" s="15"/>
      <c r="J85" s="15"/>
      <c r="K85" s="15"/>
      <c r="L85" s="15"/>
      <c r="M85" s="16"/>
      <c r="N85" s="15"/>
      <c r="O85" s="15"/>
      <c r="P85" s="15"/>
      <c r="Q85" s="15"/>
      <c r="R85" s="15"/>
      <c r="S85" s="18"/>
      <c r="T85" s="13"/>
      <c r="U85" s="19"/>
      <c r="V85" s="1"/>
      <c r="W85" s="13"/>
      <c r="X85" s="13"/>
      <c r="Y85" s="13"/>
      <c r="Z85" s="13"/>
      <c r="AA85" s="13"/>
      <c r="AB85" s="13"/>
      <c r="AC85" s="13"/>
      <c r="AD85" s="13"/>
      <c r="AE85" s="20"/>
      <c r="AF85" s="20"/>
      <c r="AG85" s="20"/>
    </row>
    <row r="86" spans="1:33" ht="15.75" customHeight="1" x14ac:dyDescent="0.2">
      <c r="A86" s="13"/>
      <c r="B86" s="13"/>
      <c r="C86" s="24"/>
      <c r="D86" s="15"/>
      <c r="E86" s="15"/>
      <c r="F86" s="14"/>
      <c r="G86" s="14"/>
      <c r="H86" s="14"/>
      <c r="I86" s="15"/>
      <c r="J86" s="15"/>
      <c r="K86" s="15"/>
      <c r="L86" s="15"/>
      <c r="M86" s="16"/>
      <c r="N86" s="15"/>
      <c r="O86" s="15"/>
      <c r="P86" s="15"/>
      <c r="Q86" s="15"/>
      <c r="R86" s="15"/>
      <c r="S86" s="18"/>
      <c r="T86" s="13"/>
      <c r="U86" s="19"/>
      <c r="V86" s="1"/>
      <c r="W86" s="13"/>
      <c r="X86" s="13"/>
      <c r="Y86" s="13"/>
      <c r="Z86" s="13"/>
      <c r="AA86" s="13"/>
      <c r="AB86" s="13"/>
      <c r="AC86" s="13"/>
      <c r="AD86" s="13"/>
      <c r="AE86" s="20"/>
      <c r="AF86" s="20"/>
      <c r="AG86" s="20"/>
    </row>
    <row r="87" spans="1:33" ht="15.75" customHeight="1" x14ac:dyDescent="0.2">
      <c r="A87" s="13"/>
      <c r="B87" s="13"/>
      <c r="C87" s="24"/>
      <c r="D87" s="15"/>
      <c r="E87" s="15"/>
      <c r="F87" s="14"/>
      <c r="G87" s="14"/>
      <c r="H87" s="14"/>
      <c r="I87" s="15"/>
      <c r="J87" s="15"/>
      <c r="K87" s="15"/>
      <c r="L87" s="15"/>
      <c r="M87" s="16"/>
      <c r="N87" s="15"/>
      <c r="O87" s="15"/>
      <c r="P87" s="15"/>
      <c r="Q87" s="15"/>
      <c r="R87" s="15"/>
      <c r="S87" s="18"/>
      <c r="T87" s="13"/>
      <c r="U87" s="19"/>
      <c r="V87" s="1"/>
      <c r="W87" s="13"/>
      <c r="X87" s="13"/>
      <c r="Y87" s="13"/>
      <c r="Z87" s="13"/>
      <c r="AA87" s="13"/>
      <c r="AB87" s="13"/>
      <c r="AC87" s="13"/>
      <c r="AD87" s="13"/>
      <c r="AE87" s="20"/>
      <c r="AF87" s="20"/>
      <c r="AG87" s="20"/>
    </row>
    <row r="88" spans="1:33" ht="15.75" customHeight="1" x14ac:dyDescent="0.2">
      <c r="A88" s="13"/>
      <c r="B88" s="13"/>
      <c r="C88" s="24"/>
      <c r="D88" s="15"/>
      <c r="E88" s="15"/>
      <c r="F88" s="14"/>
      <c r="G88" s="14"/>
      <c r="H88" s="14"/>
      <c r="I88" s="15"/>
      <c r="J88" s="15"/>
      <c r="K88" s="15"/>
      <c r="L88" s="15"/>
      <c r="M88" s="16"/>
      <c r="N88" s="15"/>
      <c r="O88" s="15"/>
      <c r="P88" s="15"/>
      <c r="Q88" s="15"/>
      <c r="R88" s="15"/>
      <c r="S88" s="18"/>
      <c r="T88" s="13"/>
      <c r="U88" s="19"/>
      <c r="V88" s="1"/>
      <c r="W88" s="13"/>
      <c r="X88" s="13"/>
      <c r="Y88" s="13"/>
      <c r="Z88" s="13"/>
      <c r="AA88" s="13"/>
      <c r="AB88" s="13"/>
      <c r="AC88" s="13"/>
      <c r="AD88" s="13"/>
      <c r="AE88" s="20"/>
      <c r="AF88" s="20"/>
      <c r="AG88" s="20"/>
    </row>
    <row r="89" spans="1:33" ht="15.75" customHeight="1" x14ac:dyDescent="0.2">
      <c r="A89" s="13"/>
      <c r="B89" s="13"/>
      <c r="C89" s="24"/>
      <c r="D89" s="15"/>
      <c r="E89" s="15"/>
      <c r="F89" s="14"/>
      <c r="G89" s="14"/>
      <c r="H89" s="14"/>
      <c r="I89" s="15"/>
      <c r="J89" s="15"/>
      <c r="K89" s="15"/>
      <c r="L89" s="15"/>
      <c r="M89" s="16"/>
      <c r="N89" s="15"/>
      <c r="O89" s="15"/>
      <c r="P89" s="15"/>
      <c r="Q89" s="15"/>
      <c r="R89" s="15"/>
      <c r="S89" s="18"/>
      <c r="T89" s="13"/>
      <c r="U89" s="19"/>
      <c r="V89" s="1"/>
      <c r="W89" s="13"/>
      <c r="X89" s="13"/>
      <c r="Y89" s="13"/>
      <c r="Z89" s="13"/>
      <c r="AA89" s="13"/>
      <c r="AB89" s="13"/>
      <c r="AC89" s="13"/>
      <c r="AD89" s="13"/>
      <c r="AE89" s="20"/>
      <c r="AF89" s="20"/>
      <c r="AG89" s="20"/>
    </row>
    <row r="90" spans="1:33" ht="15.75" customHeight="1" x14ac:dyDescent="0.2">
      <c r="A90" s="13"/>
      <c r="B90" s="13"/>
      <c r="C90" s="24"/>
      <c r="D90" s="15"/>
      <c r="E90" s="15"/>
      <c r="F90" s="14"/>
      <c r="G90" s="14"/>
      <c r="H90" s="14"/>
      <c r="I90" s="15"/>
      <c r="J90" s="15"/>
      <c r="K90" s="15"/>
      <c r="L90" s="15"/>
      <c r="M90" s="16"/>
      <c r="N90" s="15"/>
      <c r="O90" s="15"/>
      <c r="P90" s="15"/>
      <c r="Q90" s="15"/>
      <c r="R90" s="15"/>
      <c r="S90" s="18"/>
      <c r="T90" s="13"/>
      <c r="U90" s="19"/>
      <c r="V90" s="1"/>
      <c r="W90" s="13"/>
      <c r="X90" s="13"/>
      <c r="Y90" s="13"/>
      <c r="Z90" s="13"/>
      <c r="AA90" s="13"/>
      <c r="AB90" s="13"/>
      <c r="AC90" s="13"/>
      <c r="AD90" s="13"/>
      <c r="AE90" s="20"/>
      <c r="AF90" s="20"/>
      <c r="AG90" s="20"/>
    </row>
    <row r="91" spans="1:33" ht="15.75" customHeight="1" x14ac:dyDescent="0.2">
      <c r="A91" s="13"/>
      <c r="B91" s="13"/>
      <c r="C91" s="24"/>
      <c r="D91" s="15"/>
      <c r="E91" s="15"/>
      <c r="F91" s="14"/>
      <c r="G91" s="14"/>
      <c r="H91" s="14"/>
      <c r="I91" s="15"/>
      <c r="J91" s="15"/>
      <c r="K91" s="15"/>
      <c r="L91" s="15"/>
      <c r="M91" s="16"/>
      <c r="N91" s="15"/>
      <c r="O91" s="15"/>
      <c r="P91" s="15"/>
      <c r="Q91" s="15"/>
      <c r="R91" s="15"/>
      <c r="S91" s="18"/>
      <c r="T91" s="13"/>
      <c r="U91" s="19"/>
      <c r="V91" s="1"/>
      <c r="W91" s="13"/>
      <c r="X91" s="13"/>
      <c r="Y91" s="13"/>
      <c r="Z91" s="13"/>
      <c r="AA91" s="13"/>
      <c r="AB91" s="13"/>
      <c r="AC91" s="13"/>
      <c r="AD91" s="13"/>
      <c r="AE91" s="20"/>
      <c r="AF91" s="20"/>
      <c r="AG91" s="20"/>
    </row>
    <row r="92" spans="1:33" ht="15.75" customHeight="1" x14ac:dyDescent="0.2">
      <c r="A92" s="13"/>
      <c r="B92" s="13"/>
      <c r="C92" s="24"/>
      <c r="D92" s="15"/>
      <c r="E92" s="15"/>
      <c r="F92" s="14"/>
      <c r="G92" s="14"/>
      <c r="H92" s="14"/>
      <c r="I92" s="15"/>
      <c r="J92" s="15"/>
      <c r="K92" s="15"/>
      <c r="L92" s="15"/>
      <c r="M92" s="16"/>
      <c r="N92" s="15"/>
      <c r="O92" s="15"/>
      <c r="P92" s="15"/>
      <c r="Q92" s="15"/>
      <c r="R92" s="15"/>
      <c r="S92" s="18"/>
      <c r="T92" s="13"/>
      <c r="U92" s="19"/>
      <c r="V92" s="1"/>
      <c r="W92" s="13"/>
      <c r="X92" s="13"/>
      <c r="Y92" s="13"/>
      <c r="Z92" s="13"/>
      <c r="AA92" s="13"/>
      <c r="AB92" s="13"/>
      <c r="AC92" s="13"/>
      <c r="AD92" s="13"/>
      <c r="AE92" s="20"/>
      <c r="AF92" s="20"/>
      <c r="AG92" s="20"/>
    </row>
    <row r="93" spans="1:33" ht="15.75" customHeight="1" x14ac:dyDescent="0.2">
      <c r="A93" s="13"/>
      <c r="B93" s="13"/>
      <c r="C93" s="24"/>
      <c r="D93" s="15"/>
      <c r="E93" s="15"/>
      <c r="F93" s="14"/>
      <c r="G93" s="14"/>
      <c r="H93" s="14"/>
      <c r="I93" s="15"/>
      <c r="J93" s="15"/>
      <c r="K93" s="15"/>
      <c r="L93" s="15"/>
      <c r="M93" s="16"/>
      <c r="N93" s="15"/>
      <c r="O93" s="15"/>
      <c r="P93" s="15"/>
      <c r="Q93" s="15"/>
      <c r="R93" s="15"/>
      <c r="S93" s="18"/>
      <c r="T93" s="13"/>
      <c r="U93" s="19"/>
      <c r="V93" s="1"/>
      <c r="W93" s="13"/>
      <c r="X93" s="13"/>
      <c r="Y93" s="13"/>
      <c r="Z93" s="13"/>
      <c r="AA93" s="13"/>
      <c r="AB93" s="13"/>
      <c r="AC93" s="13"/>
      <c r="AD93" s="13"/>
      <c r="AE93" s="20"/>
      <c r="AF93" s="20"/>
      <c r="AG93" s="20"/>
    </row>
    <row r="94" spans="1:33" ht="15.75" customHeight="1" x14ac:dyDescent="0.2">
      <c r="A94" s="13"/>
      <c r="B94" s="13"/>
      <c r="C94" s="24"/>
      <c r="D94" s="15"/>
      <c r="E94" s="15"/>
      <c r="F94" s="14"/>
      <c r="G94" s="14"/>
      <c r="H94" s="14"/>
      <c r="I94" s="15"/>
      <c r="J94" s="15"/>
      <c r="K94" s="15"/>
      <c r="L94" s="15"/>
      <c r="M94" s="16"/>
      <c r="N94" s="15"/>
      <c r="O94" s="15"/>
      <c r="P94" s="15"/>
      <c r="Q94" s="15"/>
      <c r="R94" s="15"/>
      <c r="S94" s="18"/>
      <c r="T94" s="13"/>
      <c r="U94" s="19"/>
      <c r="V94" s="1"/>
      <c r="W94" s="13"/>
      <c r="X94" s="13"/>
      <c r="Y94" s="13"/>
      <c r="Z94" s="13"/>
      <c r="AA94" s="13"/>
      <c r="AB94" s="13"/>
      <c r="AC94" s="13"/>
      <c r="AD94" s="13"/>
      <c r="AE94" s="20"/>
      <c r="AF94" s="20"/>
      <c r="AG94" s="20"/>
    </row>
    <row r="95" spans="1:33" ht="15.75" customHeight="1" x14ac:dyDescent="0.2">
      <c r="A95" s="13"/>
      <c r="B95" s="13"/>
      <c r="C95" s="15"/>
      <c r="D95" s="15"/>
      <c r="E95" s="15"/>
      <c r="F95" s="14"/>
      <c r="G95" s="14"/>
      <c r="H95" s="15"/>
      <c r="I95" s="15"/>
      <c r="J95" s="15"/>
      <c r="K95" s="15"/>
      <c r="L95" s="15"/>
      <c r="M95" s="15"/>
      <c r="N95" s="15"/>
      <c r="O95" s="15"/>
      <c r="P95" s="15"/>
      <c r="Q95" s="22"/>
      <c r="R95" s="22"/>
      <c r="S95" s="18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20"/>
    </row>
    <row r="96" spans="1:33" ht="15.75" customHeight="1" x14ac:dyDescent="0.2">
      <c r="A96" s="13"/>
      <c r="B96" s="13"/>
      <c r="C96" s="15"/>
      <c r="D96" s="15"/>
      <c r="E96" s="15"/>
      <c r="F96" s="14"/>
      <c r="G96" s="14"/>
      <c r="H96" s="15"/>
      <c r="I96" s="15"/>
      <c r="J96" s="15"/>
      <c r="K96" s="15"/>
      <c r="L96" s="15"/>
      <c r="M96" s="15"/>
      <c r="N96" s="15"/>
      <c r="O96" s="15"/>
      <c r="P96" s="15"/>
      <c r="Q96" s="22"/>
      <c r="R96" s="22"/>
      <c r="S96" s="18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20"/>
    </row>
    <row r="97" spans="1:33" ht="15.75" customHeight="1" x14ac:dyDescent="0.2">
      <c r="A97" s="13"/>
      <c r="B97" s="13"/>
      <c r="C97" s="15"/>
      <c r="D97" s="15"/>
      <c r="E97" s="15"/>
      <c r="F97" s="14"/>
      <c r="G97" s="14"/>
      <c r="H97" s="15"/>
      <c r="I97" s="15"/>
      <c r="J97" s="15"/>
      <c r="K97" s="15"/>
      <c r="L97" s="15"/>
      <c r="M97" s="15"/>
      <c r="N97" s="15"/>
      <c r="O97" s="15"/>
      <c r="P97" s="15"/>
      <c r="Q97" s="22"/>
      <c r="R97" s="22"/>
      <c r="S97" s="18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20"/>
    </row>
    <row r="98" spans="1:33" ht="15.75" customHeight="1" x14ac:dyDescent="0.2">
      <c r="A98" s="13"/>
      <c r="B98" s="13"/>
      <c r="C98" s="15"/>
      <c r="D98" s="15"/>
      <c r="E98" s="15"/>
      <c r="F98" s="14"/>
      <c r="G98" s="14"/>
      <c r="H98" s="15"/>
      <c r="I98" s="15"/>
      <c r="J98" s="15"/>
      <c r="K98" s="15"/>
      <c r="L98" s="15"/>
      <c r="M98" s="15"/>
      <c r="N98" s="15"/>
      <c r="O98" s="15"/>
      <c r="P98" s="15"/>
      <c r="Q98" s="22"/>
      <c r="R98" s="22"/>
      <c r="S98" s="18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20"/>
    </row>
    <row r="99" spans="1:33" ht="15.75" customHeight="1" x14ac:dyDescent="0.2">
      <c r="A99" s="13"/>
      <c r="B99" s="13"/>
      <c r="C99" s="15"/>
      <c r="D99" s="15"/>
      <c r="E99" s="15"/>
      <c r="F99" s="14"/>
      <c r="G99" s="14"/>
      <c r="H99" s="15"/>
      <c r="I99" s="15"/>
      <c r="J99" s="15"/>
      <c r="K99" s="15"/>
      <c r="L99" s="15"/>
      <c r="M99" s="15"/>
      <c r="N99" s="15"/>
      <c r="O99" s="15"/>
      <c r="P99" s="15"/>
      <c r="Q99" s="22"/>
      <c r="R99" s="22"/>
      <c r="S99" s="18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20"/>
    </row>
    <row r="100" spans="1:33" ht="15.75" customHeight="1" x14ac:dyDescent="0.2">
      <c r="A100" s="13"/>
      <c r="B100" s="13"/>
      <c r="C100" s="15"/>
      <c r="D100" s="15"/>
      <c r="E100" s="15"/>
      <c r="F100" s="14"/>
      <c r="G100" s="14"/>
      <c r="H100" s="15"/>
      <c r="I100" s="15"/>
      <c r="J100" s="15"/>
      <c r="K100" s="15"/>
      <c r="L100" s="15"/>
      <c r="M100" s="15"/>
      <c r="N100" s="15"/>
      <c r="O100" s="15"/>
      <c r="P100" s="15"/>
      <c r="Q100" s="22"/>
      <c r="R100" s="22"/>
      <c r="S100" s="18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20"/>
    </row>
    <row r="101" spans="1:33" ht="15.75" customHeight="1" x14ac:dyDescent="0.2">
      <c r="A101" s="13"/>
      <c r="B101" s="13"/>
      <c r="C101" s="15"/>
      <c r="D101" s="15"/>
      <c r="E101" s="15"/>
      <c r="F101" s="14"/>
      <c r="G101" s="14"/>
      <c r="H101" s="15"/>
      <c r="I101" s="15"/>
      <c r="J101" s="15"/>
      <c r="K101" s="15"/>
      <c r="L101" s="15"/>
      <c r="M101" s="15"/>
      <c r="N101" s="15"/>
      <c r="O101" s="15"/>
      <c r="P101" s="15"/>
      <c r="Q101" s="22"/>
      <c r="R101" s="22"/>
      <c r="S101" s="18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20"/>
    </row>
    <row r="102" spans="1:33" ht="15.75" customHeight="1" x14ac:dyDescent="0.2">
      <c r="A102" s="13"/>
      <c r="B102" s="13"/>
      <c r="C102" s="15"/>
      <c r="D102" s="15"/>
      <c r="E102" s="15"/>
      <c r="F102" s="14"/>
      <c r="G102" s="14"/>
      <c r="H102" s="15"/>
      <c r="I102" s="15"/>
      <c r="J102" s="15"/>
      <c r="K102" s="15"/>
      <c r="L102" s="15"/>
      <c r="M102" s="15"/>
      <c r="N102" s="15"/>
      <c r="O102" s="15"/>
      <c r="P102" s="15"/>
      <c r="Q102" s="22"/>
      <c r="R102" s="22"/>
      <c r="S102" s="18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20"/>
    </row>
    <row r="103" spans="1:33" ht="15.75" customHeight="1" x14ac:dyDescent="0.2">
      <c r="A103" s="13"/>
      <c r="B103" s="13"/>
      <c r="C103" s="15"/>
      <c r="D103" s="15"/>
      <c r="E103" s="15"/>
      <c r="F103" s="14"/>
      <c r="G103" s="14"/>
      <c r="H103" s="15"/>
      <c r="I103" s="15"/>
      <c r="J103" s="15"/>
      <c r="K103" s="15"/>
      <c r="L103" s="15"/>
      <c r="M103" s="15"/>
      <c r="N103" s="15"/>
      <c r="O103" s="15"/>
      <c r="P103" s="15"/>
      <c r="Q103" s="22"/>
      <c r="R103" s="22"/>
      <c r="S103" s="18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20"/>
    </row>
    <row r="104" spans="1:33" ht="15.75" customHeight="1" x14ac:dyDescent="0.2">
      <c r="A104" s="13"/>
      <c r="B104" s="13"/>
      <c r="C104" s="15"/>
      <c r="D104" s="15"/>
      <c r="E104" s="15"/>
      <c r="F104" s="14"/>
      <c r="G104" s="14"/>
      <c r="H104" s="15"/>
      <c r="I104" s="15"/>
      <c r="J104" s="15"/>
      <c r="K104" s="15"/>
      <c r="L104" s="15"/>
      <c r="M104" s="15"/>
      <c r="N104" s="15"/>
      <c r="O104" s="15"/>
      <c r="P104" s="15"/>
      <c r="Q104" s="22"/>
      <c r="R104" s="22"/>
      <c r="S104" s="18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20"/>
    </row>
    <row r="105" spans="1:33" ht="15.75" customHeight="1" x14ac:dyDescent="0.2">
      <c r="A105" s="13"/>
      <c r="B105" s="13"/>
      <c r="C105" s="15"/>
      <c r="D105" s="15"/>
      <c r="E105" s="15"/>
      <c r="F105" s="14"/>
      <c r="G105" s="14"/>
      <c r="H105" s="15"/>
      <c r="I105" s="15"/>
      <c r="J105" s="15"/>
      <c r="K105" s="15"/>
      <c r="L105" s="15"/>
      <c r="M105" s="15"/>
      <c r="N105" s="15"/>
      <c r="O105" s="15"/>
      <c r="P105" s="15"/>
      <c r="Q105" s="22"/>
      <c r="R105" s="22"/>
      <c r="S105" s="18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20"/>
    </row>
    <row r="106" spans="1:33" ht="15.75" customHeight="1" x14ac:dyDescent="0.2">
      <c r="A106" s="13"/>
      <c r="B106" s="13"/>
      <c r="C106" s="15"/>
      <c r="D106" s="15"/>
      <c r="E106" s="15"/>
      <c r="F106" s="14"/>
      <c r="G106" s="14"/>
      <c r="H106" s="15"/>
      <c r="I106" s="15"/>
      <c r="J106" s="15"/>
      <c r="K106" s="15"/>
      <c r="L106" s="15"/>
      <c r="M106" s="15"/>
      <c r="N106" s="15"/>
      <c r="O106" s="15"/>
      <c r="P106" s="15"/>
      <c r="Q106" s="22"/>
      <c r="R106" s="22"/>
      <c r="S106" s="18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20"/>
    </row>
    <row r="107" spans="1:33" ht="15.75" customHeight="1" x14ac:dyDescent="0.2">
      <c r="A107" s="13"/>
      <c r="B107" s="13"/>
      <c r="C107" s="15"/>
      <c r="D107" s="15"/>
      <c r="E107" s="15"/>
      <c r="F107" s="14"/>
      <c r="G107" s="14"/>
      <c r="H107" s="15"/>
      <c r="I107" s="15"/>
      <c r="J107" s="15"/>
      <c r="K107" s="15"/>
      <c r="L107" s="15"/>
      <c r="M107" s="15"/>
      <c r="N107" s="15"/>
      <c r="O107" s="15"/>
      <c r="P107" s="15"/>
      <c r="Q107" s="22"/>
      <c r="R107" s="22"/>
      <c r="S107" s="18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20"/>
    </row>
    <row r="108" spans="1:33" ht="15.75" customHeight="1" x14ac:dyDescent="0.2">
      <c r="A108" s="13"/>
      <c r="B108" s="13"/>
      <c r="C108" s="15"/>
      <c r="D108" s="15"/>
      <c r="E108" s="15"/>
      <c r="F108" s="14"/>
      <c r="G108" s="14"/>
      <c r="H108" s="15"/>
      <c r="I108" s="15"/>
      <c r="J108" s="15"/>
      <c r="K108" s="15"/>
      <c r="L108" s="15"/>
      <c r="M108" s="15"/>
      <c r="N108" s="15"/>
      <c r="O108" s="15"/>
      <c r="P108" s="15"/>
      <c r="Q108" s="22"/>
      <c r="R108" s="22"/>
      <c r="S108" s="18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20"/>
    </row>
    <row r="109" spans="1:33" ht="15.75" customHeight="1" x14ac:dyDescent="0.2">
      <c r="A109" s="13"/>
      <c r="B109" s="13"/>
      <c r="C109" s="15"/>
      <c r="D109" s="15"/>
      <c r="E109" s="15"/>
      <c r="F109" s="14"/>
      <c r="G109" s="14"/>
      <c r="H109" s="15"/>
      <c r="I109" s="15"/>
      <c r="J109" s="15"/>
      <c r="K109" s="15"/>
      <c r="L109" s="15"/>
      <c r="M109" s="15"/>
      <c r="N109" s="15"/>
      <c r="O109" s="15"/>
      <c r="P109" s="15"/>
      <c r="Q109" s="22"/>
      <c r="R109" s="22"/>
      <c r="S109" s="18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20"/>
    </row>
    <row r="110" spans="1:33" ht="15.75" customHeight="1" x14ac:dyDescent="0.2">
      <c r="A110" s="13"/>
      <c r="B110" s="13"/>
      <c r="C110" s="15"/>
      <c r="D110" s="15"/>
      <c r="E110" s="15"/>
      <c r="F110" s="14"/>
      <c r="G110" s="14"/>
      <c r="H110" s="15"/>
      <c r="I110" s="15"/>
      <c r="J110" s="15"/>
      <c r="K110" s="15"/>
      <c r="L110" s="15"/>
      <c r="M110" s="15"/>
      <c r="N110" s="15"/>
      <c r="O110" s="15"/>
      <c r="P110" s="15"/>
      <c r="Q110" s="22"/>
      <c r="R110" s="22"/>
      <c r="S110" s="18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20"/>
    </row>
    <row r="111" spans="1:33" ht="15.75" customHeight="1" x14ac:dyDescent="0.2">
      <c r="A111" s="13"/>
      <c r="B111" s="13"/>
      <c r="C111" s="15"/>
      <c r="D111" s="15"/>
      <c r="E111" s="15"/>
      <c r="F111" s="14"/>
      <c r="G111" s="14"/>
      <c r="H111" s="15"/>
      <c r="I111" s="15"/>
      <c r="J111" s="15"/>
      <c r="K111" s="15"/>
      <c r="L111" s="15"/>
      <c r="M111" s="15"/>
      <c r="N111" s="15"/>
      <c r="O111" s="15"/>
      <c r="P111" s="15"/>
      <c r="Q111" s="22"/>
      <c r="R111" s="22"/>
      <c r="S111" s="18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20"/>
    </row>
    <row r="112" spans="1:33" ht="15.75" customHeight="1" x14ac:dyDescent="0.2">
      <c r="A112" s="13"/>
      <c r="B112" s="13"/>
      <c r="C112" s="15"/>
      <c r="D112" s="15"/>
      <c r="E112" s="15"/>
      <c r="F112" s="14"/>
      <c r="G112" s="14"/>
      <c r="H112" s="15"/>
      <c r="I112" s="15"/>
      <c r="J112" s="15"/>
      <c r="K112" s="15"/>
      <c r="L112" s="15"/>
      <c r="M112" s="15"/>
      <c r="N112" s="15"/>
      <c r="O112" s="15"/>
      <c r="P112" s="15"/>
      <c r="Q112" s="22"/>
      <c r="R112" s="22"/>
      <c r="S112" s="18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20"/>
    </row>
    <row r="113" spans="1:33" ht="15.75" customHeight="1" x14ac:dyDescent="0.2">
      <c r="A113" s="13"/>
      <c r="B113" s="13"/>
      <c r="C113" s="15"/>
      <c r="D113" s="15"/>
      <c r="E113" s="15"/>
      <c r="F113" s="14"/>
      <c r="G113" s="14"/>
      <c r="H113" s="15"/>
      <c r="I113" s="15"/>
      <c r="J113" s="15"/>
      <c r="K113" s="15"/>
      <c r="L113" s="15"/>
      <c r="M113" s="15"/>
      <c r="N113" s="15"/>
      <c r="O113" s="15"/>
      <c r="P113" s="15"/>
      <c r="Q113" s="22"/>
      <c r="R113" s="22"/>
      <c r="S113" s="18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20"/>
    </row>
    <row r="114" spans="1:33" ht="15.75" customHeight="1" x14ac:dyDescent="0.2">
      <c r="A114" s="13"/>
      <c r="B114" s="13"/>
      <c r="C114" s="22"/>
      <c r="D114" s="15"/>
      <c r="E114" s="15"/>
      <c r="F114" s="14"/>
      <c r="G114" s="14"/>
      <c r="H114" s="15"/>
      <c r="I114" s="15"/>
      <c r="J114" s="22"/>
      <c r="K114" s="22"/>
      <c r="L114" s="15"/>
      <c r="M114" s="15"/>
      <c r="N114" s="15"/>
      <c r="O114" s="15"/>
      <c r="P114" s="22"/>
      <c r="Q114" s="22"/>
      <c r="R114" s="22"/>
      <c r="S114" s="18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20"/>
    </row>
    <row r="115" spans="1:33" ht="15.75" customHeight="1" x14ac:dyDescent="0.2">
      <c r="A115" s="13"/>
      <c r="B115" s="13"/>
      <c r="C115" s="22"/>
      <c r="D115" s="15"/>
      <c r="E115" s="15"/>
      <c r="F115" s="14"/>
      <c r="G115" s="14"/>
      <c r="H115" s="15"/>
      <c r="I115" s="15"/>
      <c r="J115" s="22"/>
      <c r="K115" s="22"/>
      <c r="L115" s="15"/>
      <c r="M115" s="15"/>
      <c r="N115" s="15"/>
      <c r="O115" s="15"/>
      <c r="P115" s="22"/>
      <c r="Q115" s="22"/>
      <c r="R115" s="22"/>
      <c r="S115" s="18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20"/>
    </row>
    <row r="116" spans="1:33" ht="15.75" customHeight="1" x14ac:dyDescent="0.2">
      <c r="A116" s="13"/>
      <c r="B116" s="13"/>
      <c r="C116" s="22"/>
      <c r="D116" s="15"/>
      <c r="E116" s="15"/>
      <c r="F116" s="14"/>
      <c r="G116" s="14"/>
      <c r="H116" s="15"/>
      <c r="I116" s="15"/>
      <c r="J116" s="22"/>
      <c r="K116" s="22"/>
      <c r="L116" s="15"/>
      <c r="M116" s="15"/>
      <c r="N116" s="15"/>
      <c r="O116" s="15"/>
      <c r="P116" s="22"/>
      <c r="Q116" s="22"/>
      <c r="R116" s="22"/>
      <c r="S116" s="18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20"/>
    </row>
    <row r="117" spans="1:33" ht="15.75" customHeight="1" x14ac:dyDescent="0.2">
      <c r="A117" s="13"/>
      <c r="B117" s="13"/>
      <c r="C117" s="22"/>
      <c r="D117" s="15"/>
      <c r="E117" s="15"/>
      <c r="F117" s="14"/>
      <c r="G117" s="14"/>
      <c r="H117" s="15"/>
      <c r="I117" s="15"/>
      <c r="J117" s="22"/>
      <c r="K117" s="22"/>
      <c r="L117" s="15"/>
      <c r="M117" s="15"/>
      <c r="N117" s="15"/>
      <c r="O117" s="15"/>
      <c r="P117" s="22"/>
      <c r="Q117" s="22"/>
      <c r="R117" s="22"/>
      <c r="S117" s="18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20"/>
    </row>
    <row r="118" spans="1:33" ht="15.75" customHeight="1" x14ac:dyDescent="0.2">
      <c r="A118" s="13"/>
      <c r="B118" s="13"/>
      <c r="C118" s="22"/>
      <c r="D118" s="15"/>
      <c r="E118" s="15"/>
      <c r="F118" s="14"/>
      <c r="G118" s="14"/>
      <c r="H118" s="15"/>
      <c r="I118" s="15"/>
      <c r="J118" s="22"/>
      <c r="K118" s="22"/>
      <c r="L118" s="15"/>
      <c r="M118" s="15"/>
      <c r="N118" s="15"/>
      <c r="O118" s="15"/>
      <c r="P118" s="22"/>
      <c r="Q118" s="22"/>
      <c r="R118" s="22"/>
      <c r="S118" s="18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20"/>
    </row>
    <row r="119" spans="1:33" ht="15.75" customHeight="1" x14ac:dyDescent="0.2">
      <c r="A119" s="13"/>
      <c r="B119" s="13"/>
      <c r="C119" s="22"/>
      <c r="D119" s="15"/>
      <c r="E119" s="15"/>
      <c r="F119" s="14"/>
      <c r="G119" s="14"/>
      <c r="H119" s="15"/>
      <c r="I119" s="15"/>
      <c r="J119" s="22"/>
      <c r="K119" s="22"/>
      <c r="L119" s="15"/>
      <c r="M119" s="15"/>
      <c r="N119" s="15"/>
      <c r="O119" s="15"/>
      <c r="P119" s="22"/>
      <c r="Q119" s="22"/>
      <c r="R119" s="22"/>
      <c r="S119" s="18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20"/>
    </row>
    <row r="120" spans="1:33" ht="15.75" customHeight="1" x14ac:dyDescent="0.2">
      <c r="A120" s="13"/>
      <c r="B120" s="13"/>
      <c r="C120" s="22"/>
      <c r="D120" s="15"/>
      <c r="E120" s="15"/>
      <c r="F120" s="14"/>
      <c r="G120" s="14"/>
      <c r="H120" s="15"/>
      <c r="I120" s="15"/>
      <c r="J120" s="22"/>
      <c r="K120" s="22"/>
      <c r="L120" s="15"/>
      <c r="M120" s="15"/>
      <c r="N120" s="15"/>
      <c r="O120" s="15"/>
      <c r="P120" s="22"/>
      <c r="Q120" s="22"/>
      <c r="R120" s="22"/>
      <c r="S120" s="18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20"/>
    </row>
    <row r="121" spans="1:33" ht="15.75" customHeight="1" x14ac:dyDescent="0.2">
      <c r="A121" s="13"/>
      <c r="B121" s="13"/>
      <c r="C121" s="22"/>
      <c r="D121" s="15"/>
      <c r="E121" s="15"/>
      <c r="F121" s="14"/>
      <c r="G121" s="14"/>
      <c r="H121" s="15"/>
      <c r="I121" s="15"/>
      <c r="J121" s="22"/>
      <c r="K121" s="22"/>
      <c r="L121" s="15"/>
      <c r="M121" s="15"/>
      <c r="N121" s="15"/>
      <c r="O121" s="15"/>
      <c r="P121" s="22"/>
      <c r="Q121" s="22"/>
      <c r="R121" s="22"/>
      <c r="S121" s="18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20"/>
    </row>
    <row r="122" spans="1:33" ht="15.75" customHeight="1" x14ac:dyDescent="0.2">
      <c r="A122" s="13"/>
      <c r="B122" s="13"/>
      <c r="C122" s="22"/>
      <c r="D122" s="15"/>
      <c r="E122" s="15"/>
      <c r="F122" s="14"/>
      <c r="G122" s="14"/>
      <c r="H122" s="15"/>
      <c r="I122" s="15"/>
      <c r="J122" s="22"/>
      <c r="K122" s="22"/>
      <c r="L122" s="15"/>
      <c r="M122" s="15"/>
      <c r="N122" s="15"/>
      <c r="O122" s="15"/>
      <c r="P122" s="22"/>
      <c r="Q122" s="22"/>
      <c r="R122" s="22"/>
      <c r="S122" s="18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20"/>
    </row>
    <row r="123" spans="1:33" ht="15.75" customHeight="1" x14ac:dyDescent="0.2">
      <c r="A123" s="13"/>
      <c r="B123" s="13"/>
      <c r="C123" s="22"/>
      <c r="D123" s="15"/>
      <c r="E123" s="15"/>
      <c r="F123" s="14"/>
      <c r="G123" s="14"/>
      <c r="H123" s="15"/>
      <c r="I123" s="15"/>
      <c r="J123" s="22"/>
      <c r="K123" s="22"/>
      <c r="L123" s="15"/>
      <c r="M123" s="15"/>
      <c r="N123" s="15"/>
      <c r="O123" s="15"/>
      <c r="P123" s="22"/>
      <c r="Q123" s="22"/>
      <c r="R123" s="22"/>
      <c r="S123" s="18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20"/>
    </row>
    <row r="124" spans="1:33" ht="15.75" customHeight="1" x14ac:dyDescent="0.2">
      <c r="A124" s="13"/>
      <c r="B124" s="13"/>
      <c r="C124" s="22"/>
      <c r="D124" s="15"/>
      <c r="E124" s="15"/>
      <c r="F124" s="14"/>
      <c r="G124" s="14"/>
      <c r="H124" s="15"/>
      <c r="I124" s="15"/>
      <c r="J124" s="22"/>
      <c r="K124" s="22"/>
      <c r="L124" s="15"/>
      <c r="M124" s="15"/>
      <c r="N124" s="15"/>
      <c r="O124" s="15"/>
      <c r="P124" s="22"/>
      <c r="Q124" s="22"/>
      <c r="R124" s="22"/>
      <c r="S124" s="18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20"/>
    </row>
    <row r="125" spans="1:33" ht="15.75" customHeight="1" x14ac:dyDescent="0.2">
      <c r="A125" s="13"/>
      <c r="B125" s="13"/>
      <c r="C125" s="22"/>
      <c r="D125" s="15"/>
      <c r="E125" s="15"/>
      <c r="F125" s="14"/>
      <c r="G125" s="14"/>
      <c r="H125" s="15"/>
      <c r="I125" s="15"/>
      <c r="J125" s="22"/>
      <c r="K125" s="22"/>
      <c r="L125" s="15"/>
      <c r="M125" s="15"/>
      <c r="N125" s="15"/>
      <c r="O125" s="15"/>
      <c r="P125" s="22"/>
      <c r="Q125" s="22"/>
      <c r="R125" s="22"/>
      <c r="S125" s="18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20"/>
    </row>
    <row r="126" spans="1:33" ht="15.75" customHeight="1" x14ac:dyDescent="0.2">
      <c r="A126" s="13"/>
      <c r="B126" s="13"/>
      <c r="C126" s="22"/>
      <c r="D126" s="15"/>
      <c r="E126" s="15"/>
      <c r="F126" s="14"/>
      <c r="G126" s="14"/>
      <c r="H126" s="15"/>
      <c r="I126" s="15"/>
      <c r="J126" s="22"/>
      <c r="K126" s="22"/>
      <c r="L126" s="15"/>
      <c r="M126" s="15"/>
      <c r="N126" s="15"/>
      <c r="O126" s="15"/>
      <c r="P126" s="22"/>
      <c r="Q126" s="22"/>
      <c r="R126" s="22"/>
      <c r="S126" s="18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20"/>
    </row>
    <row r="127" spans="1:33" ht="15.75" customHeight="1" x14ac:dyDescent="0.2">
      <c r="A127" s="13"/>
      <c r="B127" s="13"/>
      <c r="C127" s="22"/>
      <c r="D127" s="15"/>
      <c r="E127" s="15"/>
      <c r="F127" s="14"/>
      <c r="G127" s="14"/>
      <c r="H127" s="15"/>
      <c r="I127" s="15"/>
      <c r="J127" s="22"/>
      <c r="K127" s="22"/>
      <c r="L127" s="15"/>
      <c r="M127" s="15"/>
      <c r="N127" s="15"/>
      <c r="O127" s="15"/>
      <c r="P127" s="22"/>
      <c r="Q127" s="22"/>
      <c r="R127" s="22"/>
      <c r="S127" s="18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20"/>
    </row>
    <row r="128" spans="1:33" ht="15.75" customHeight="1" x14ac:dyDescent="0.2">
      <c r="A128" s="13"/>
      <c r="B128" s="13"/>
      <c r="C128" s="22"/>
      <c r="D128" s="15"/>
      <c r="E128" s="15"/>
      <c r="F128" s="14"/>
      <c r="G128" s="14"/>
      <c r="H128" s="15"/>
      <c r="I128" s="15"/>
      <c r="J128" s="22"/>
      <c r="K128" s="22"/>
      <c r="L128" s="15"/>
      <c r="M128" s="15"/>
      <c r="N128" s="15"/>
      <c r="O128" s="15"/>
      <c r="P128" s="22"/>
      <c r="Q128" s="22"/>
      <c r="R128" s="22"/>
      <c r="S128" s="18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20"/>
    </row>
    <row r="129" spans="1:33" ht="15.75" customHeight="1" x14ac:dyDescent="0.2">
      <c r="A129" s="13"/>
      <c r="B129" s="13"/>
      <c r="C129" s="22"/>
      <c r="D129" s="15"/>
      <c r="E129" s="15"/>
      <c r="F129" s="14"/>
      <c r="G129" s="14"/>
      <c r="H129" s="15"/>
      <c r="I129" s="15"/>
      <c r="J129" s="22"/>
      <c r="K129" s="22"/>
      <c r="L129" s="15"/>
      <c r="M129" s="15"/>
      <c r="N129" s="15"/>
      <c r="O129" s="15"/>
      <c r="P129" s="22"/>
      <c r="Q129" s="22"/>
      <c r="R129" s="22"/>
      <c r="S129" s="18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20"/>
    </row>
    <row r="130" spans="1:33" ht="15.75" customHeight="1" x14ac:dyDescent="0.2">
      <c r="A130" s="13"/>
      <c r="B130" s="13"/>
      <c r="C130" s="22"/>
      <c r="D130" s="15"/>
      <c r="E130" s="15"/>
      <c r="F130" s="14"/>
      <c r="G130" s="14"/>
      <c r="H130" s="15"/>
      <c r="I130" s="15"/>
      <c r="J130" s="22"/>
      <c r="K130" s="22"/>
      <c r="L130" s="15"/>
      <c r="M130" s="15"/>
      <c r="N130" s="15"/>
      <c r="O130" s="15"/>
      <c r="P130" s="22"/>
      <c r="Q130" s="22"/>
      <c r="R130" s="22"/>
      <c r="S130" s="18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20"/>
    </row>
    <row r="131" spans="1:33" ht="15.75" customHeight="1" x14ac:dyDescent="0.2">
      <c r="A131" s="13"/>
      <c r="B131" s="13"/>
      <c r="C131" s="22"/>
      <c r="D131" s="15"/>
      <c r="E131" s="15"/>
      <c r="F131" s="14"/>
      <c r="G131" s="14"/>
      <c r="H131" s="15"/>
      <c r="I131" s="15"/>
      <c r="J131" s="22"/>
      <c r="K131" s="22"/>
      <c r="L131" s="15"/>
      <c r="M131" s="15"/>
      <c r="N131" s="15"/>
      <c r="O131" s="15"/>
      <c r="P131" s="22"/>
      <c r="Q131" s="22"/>
      <c r="R131" s="22"/>
      <c r="S131" s="18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20"/>
    </row>
    <row r="132" spans="1:33" ht="15.75" customHeight="1" x14ac:dyDescent="0.2">
      <c r="A132" s="13"/>
      <c r="B132" s="13"/>
      <c r="C132" s="22"/>
      <c r="D132" s="15"/>
      <c r="E132" s="15"/>
      <c r="F132" s="14"/>
      <c r="G132" s="14"/>
      <c r="H132" s="15"/>
      <c r="I132" s="15"/>
      <c r="J132" s="22"/>
      <c r="K132" s="22"/>
      <c r="L132" s="15"/>
      <c r="M132" s="15"/>
      <c r="N132" s="15"/>
      <c r="O132" s="15"/>
      <c r="P132" s="22"/>
      <c r="Q132" s="22"/>
      <c r="R132" s="22"/>
      <c r="S132" s="18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20"/>
    </row>
    <row r="133" spans="1:33" ht="15.75" customHeight="1" x14ac:dyDescent="0.2">
      <c r="A133" s="13"/>
      <c r="B133" s="13"/>
      <c r="C133" s="22"/>
      <c r="D133" s="15"/>
      <c r="E133" s="15"/>
      <c r="F133" s="14"/>
      <c r="G133" s="14"/>
      <c r="H133" s="15"/>
      <c r="I133" s="15"/>
      <c r="J133" s="22"/>
      <c r="K133" s="22"/>
      <c r="L133" s="15"/>
      <c r="M133" s="15"/>
      <c r="N133" s="15"/>
      <c r="O133" s="15"/>
      <c r="P133" s="22"/>
      <c r="Q133" s="22"/>
      <c r="R133" s="22"/>
      <c r="S133" s="18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20"/>
    </row>
    <row r="134" spans="1:33" ht="15.75" customHeight="1" x14ac:dyDescent="0.2">
      <c r="A134" s="13"/>
      <c r="B134" s="13"/>
      <c r="C134" s="22"/>
      <c r="D134" s="15"/>
      <c r="E134" s="15"/>
      <c r="F134" s="14"/>
      <c r="G134" s="14"/>
      <c r="H134" s="15"/>
      <c r="I134" s="15"/>
      <c r="J134" s="22"/>
      <c r="K134" s="22"/>
      <c r="L134" s="15"/>
      <c r="M134" s="15"/>
      <c r="N134" s="15"/>
      <c r="O134" s="15"/>
      <c r="P134" s="22"/>
      <c r="Q134" s="22"/>
      <c r="R134" s="22"/>
      <c r="S134" s="18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20"/>
    </row>
    <row r="135" spans="1:33" ht="15.75" customHeight="1" x14ac:dyDescent="0.2">
      <c r="A135" s="13"/>
      <c r="B135" s="13"/>
      <c r="C135" s="22"/>
      <c r="D135" s="15"/>
      <c r="E135" s="15"/>
      <c r="F135" s="14"/>
      <c r="G135" s="14"/>
      <c r="H135" s="15"/>
      <c r="I135" s="15"/>
      <c r="J135" s="22"/>
      <c r="K135" s="22"/>
      <c r="L135" s="15"/>
      <c r="M135" s="15"/>
      <c r="N135" s="15"/>
      <c r="O135" s="15"/>
      <c r="P135" s="22"/>
      <c r="Q135" s="22"/>
      <c r="R135" s="22"/>
      <c r="S135" s="18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20"/>
    </row>
    <row r="136" spans="1:33" ht="15.75" customHeight="1" x14ac:dyDescent="0.2">
      <c r="A136" s="13"/>
      <c r="B136" s="13"/>
      <c r="C136" s="22"/>
      <c r="D136" s="15"/>
      <c r="E136" s="15"/>
      <c r="F136" s="14"/>
      <c r="G136" s="14"/>
      <c r="H136" s="15"/>
      <c r="I136" s="15"/>
      <c r="J136" s="22"/>
      <c r="K136" s="22"/>
      <c r="L136" s="15"/>
      <c r="M136" s="15"/>
      <c r="N136" s="15"/>
      <c r="O136" s="15"/>
      <c r="P136" s="22"/>
      <c r="Q136" s="22"/>
      <c r="R136" s="22"/>
      <c r="S136" s="18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20"/>
    </row>
    <row r="137" spans="1:33" ht="15.75" customHeight="1" x14ac:dyDescent="0.2">
      <c r="A137" s="13"/>
      <c r="B137" s="13"/>
      <c r="C137" s="22"/>
      <c r="D137" s="15"/>
      <c r="E137" s="15"/>
      <c r="F137" s="14"/>
      <c r="G137" s="14"/>
      <c r="H137" s="15"/>
      <c r="I137" s="15"/>
      <c r="J137" s="22"/>
      <c r="K137" s="22"/>
      <c r="L137" s="15"/>
      <c r="M137" s="15"/>
      <c r="N137" s="15"/>
      <c r="O137" s="15"/>
      <c r="P137" s="22"/>
      <c r="Q137" s="22"/>
      <c r="R137" s="22"/>
      <c r="S137" s="18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20"/>
    </row>
    <row r="138" spans="1:33" ht="15.75" customHeight="1" x14ac:dyDescent="0.2">
      <c r="A138" s="13"/>
      <c r="B138" s="13"/>
      <c r="C138" s="22"/>
      <c r="D138" s="15"/>
      <c r="E138" s="15"/>
      <c r="F138" s="14"/>
      <c r="G138" s="14"/>
      <c r="H138" s="15"/>
      <c r="I138" s="15"/>
      <c r="J138" s="22"/>
      <c r="K138" s="22"/>
      <c r="L138" s="15"/>
      <c r="M138" s="15"/>
      <c r="N138" s="15"/>
      <c r="O138" s="15"/>
      <c r="P138" s="22"/>
      <c r="Q138" s="22"/>
      <c r="R138" s="22"/>
      <c r="S138" s="18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20"/>
    </row>
    <row r="139" spans="1:33" ht="15.75" customHeight="1" x14ac:dyDescent="0.2">
      <c r="A139" s="13"/>
      <c r="B139" s="13"/>
      <c r="C139" s="22"/>
      <c r="D139" s="15"/>
      <c r="E139" s="15"/>
      <c r="F139" s="14"/>
      <c r="G139" s="14"/>
      <c r="H139" s="15"/>
      <c r="I139" s="15"/>
      <c r="J139" s="22"/>
      <c r="K139" s="22"/>
      <c r="L139" s="15"/>
      <c r="M139" s="15"/>
      <c r="N139" s="15"/>
      <c r="O139" s="15"/>
      <c r="P139" s="22"/>
      <c r="Q139" s="22"/>
      <c r="R139" s="22"/>
      <c r="S139" s="18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20"/>
    </row>
    <row r="140" spans="1:33" ht="15.75" customHeight="1" x14ac:dyDescent="0.2">
      <c r="A140" s="13"/>
      <c r="B140" s="13"/>
      <c r="C140" s="22"/>
      <c r="D140" s="15"/>
      <c r="E140" s="15"/>
      <c r="F140" s="14"/>
      <c r="G140" s="14"/>
      <c r="H140" s="15"/>
      <c r="I140" s="15"/>
      <c r="J140" s="22"/>
      <c r="K140" s="22"/>
      <c r="L140" s="15"/>
      <c r="M140" s="15"/>
      <c r="N140" s="15"/>
      <c r="O140" s="15"/>
      <c r="P140" s="22"/>
      <c r="Q140" s="22"/>
      <c r="R140" s="22"/>
      <c r="S140" s="18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20"/>
    </row>
    <row r="141" spans="1:33" ht="15.75" customHeight="1" x14ac:dyDescent="0.2">
      <c r="A141" s="13"/>
      <c r="B141" s="13"/>
      <c r="C141" s="22"/>
      <c r="D141" s="15"/>
      <c r="E141" s="15"/>
      <c r="F141" s="14"/>
      <c r="G141" s="14"/>
      <c r="H141" s="15"/>
      <c r="I141" s="15"/>
      <c r="J141" s="22"/>
      <c r="K141" s="22"/>
      <c r="L141" s="15"/>
      <c r="M141" s="15"/>
      <c r="N141" s="15"/>
      <c r="O141" s="15"/>
      <c r="P141" s="22"/>
      <c r="Q141" s="22"/>
      <c r="R141" s="22"/>
      <c r="S141" s="18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20"/>
    </row>
    <row r="142" spans="1:33" ht="15.75" customHeight="1" x14ac:dyDescent="0.2">
      <c r="A142" s="13"/>
      <c r="B142" s="13"/>
      <c r="C142" s="22"/>
      <c r="D142" s="15"/>
      <c r="E142" s="15"/>
      <c r="F142" s="14"/>
      <c r="G142" s="14"/>
      <c r="H142" s="15"/>
      <c r="I142" s="15"/>
      <c r="J142" s="22"/>
      <c r="K142" s="22"/>
      <c r="L142" s="15"/>
      <c r="M142" s="15"/>
      <c r="N142" s="15"/>
      <c r="O142" s="15"/>
      <c r="P142" s="22"/>
      <c r="Q142" s="22"/>
      <c r="R142" s="22"/>
      <c r="S142" s="18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20"/>
    </row>
    <row r="143" spans="1:33" ht="15.75" customHeight="1" x14ac:dyDescent="0.2">
      <c r="A143" s="13"/>
      <c r="B143" s="13"/>
      <c r="C143" s="22"/>
      <c r="D143" s="15"/>
      <c r="E143" s="15"/>
      <c r="F143" s="14"/>
      <c r="G143" s="14"/>
      <c r="H143" s="15"/>
      <c r="I143" s="15"/>
      <c r="J143" s="22"/>
      <c r="K143" s="22"/>
      <c r="L143" s="15"/>
      <c r="M143" s="15"/>
      <c r="N143" s="15"/>
      <c r="O143" s="15"/>
      <c r="P143" s="22"/>
      <c r="Q143" s="22"/>
      <c r="R143" s="22"/>
      <c r="S143" s="18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20"/>
    </row>
    <row r="144" spans="1:33" ht="15.75" customHeight="1" x14ac:dyDescent="0.2">
      <c r="A144" s="13"/>
      <c r="B144" s="13"/>
      <c r="C144" s="22"/>
      <c r="D144" s="15"/>
      <c r="E144" s="15"/>
      <c r="F144" s="14"/>
      <c r="G144" s="14"/>
      <c r="H144" s="15"/>
      <c r="I144" s="15"/>
      <c r="J144" s="22"/>
      <c r="K144" s="22"/>
      <c r="L144" s="15"/>
      <c r="M144" s="15"/>
      <c r="N144" s="15"/>
      <c r="O144" s="15"/>
      <c r="P144" s="22"/>
      <c r="Q144" s="22"/>
      <c r="R144" s="22"/>
      <c r="S144" s="18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20"/>
    </row>
    <row r="145" spans="1:33" ht="15.75" customHeight="1" x14ac:dyDescent="0.2">
      <c r="A145" s="13"/>
      <c r="B145" s="13"/>
      <c r="C145" s="22"/>
      <c r="D145" s="15"/>
      <c r="E145" s="15"/>
      <c r="F145" s="14"/>
      <c r="G145" s="14"/>
      <c r="H145" s="15"/>
      <c r="I145" s="15"/>
      <c r="J145" s="22"/>
      <c r="K145" s="22"/>
      <c r="L145" s="15"/>
      <c r="M145" s="15"/>
      <c r="N145" s="15"/>
      <c r="O145" s="15"/>
      <c r="P145" s="22"/>
      <c r="Q145" s="22"/>
      <c r="R145" s="22"/>
      <c r="S145" s="18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20"/>
    </row>
    <row r="146" spans="1:33" ht="15.75" customHeight="1" x14ac:dyDescent="0.2">
      <c r="A146" s="13"/>
      <c r="B146" s="13"/>
      <c r="C146" s="22"/>
      <c r="D146" s="15"/>
      <c r="E146" s="15"/>
      <c r="F146" s="14"/>
      <c r="G146" s="14"/>
      <c r="H146" s="15"/>
      <c r="I146" s="15"/>
      <c r="J146" s="22"/>
      <c r="K146" s="22"/>
      <c r="L146" s="15"/>
      <c r="M146" s="15"/>
      <c r="N146" s="15"/>
      <c r="O146" s="15"/>
      <c r="P146" s="22"/>
      <c r="Q146" s="22"/>
      <c r="R146" s="22"/>
      <c r="S146" s="18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20"/>
    </row>
    <row r="147" spans="1:33" ht="15.75" customHeight="1" x14ac:dyDescent="0.2">
      <c r="A147" s="13"/>
      <c r="B147" s="13"/>
      <c r="C147" s="22"/>
      <c r="D147" s="15"/>
      <c r="E147" s="15"/>
      <c r="F147" s="14"/>
      <c r="G147" s="14"/>
      <c r="H147" s="15"/>
      <c r="I147" s="15"/>
      <c r="J147" s="22"/>
      <c r="K147" s="22"/>
      <c r="L147" s="15"/>
      <c r="M147" s="15"/>
      <c r="N147" s="15"/>
      <c r="O147" s="15"/>
      <c r="P147" s="22"/>
      <c r="Q147" s="22"/>
      <c r="R147" s="22"/>
      <c r="S147" s="18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20"/>
    </row>
    <row r="148" spans="1:33" ht="15.75" customHeight="1" x14ac:dyDescent="0.2">
      <c r="A148" s="13"/>
      <c r="B148" s="13"/>
      <c r="C148" s="22"/>
      <c r="D148" s="15"/>
      <c r="E148" s="15"/>
      <c r="F148" s="14"/>
      <c r="G148" s="14"/>
      <c r="H148" s="15"/>
      <c r="I148" s="15"/>
      <c r="J148" s="22"/>
      <c r="K148" s="22"/>
      <c r="L148" s="15"/>
      <c r="M148" s="15"/>
      <c r="N148" s="15"/>
      <c r="O148" s="15"/>
      <c r="P148" s="22"/>
      <c r="Q148" s="22"/>
      <c r="R148" s="22"/>
      <c r="S148" s="18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20"/>
    </row>
    <row r="149" spans="1:33" ht="15.75" customHeight="1" x14ac:dyDescent="0.2">
      <c r="A149" s="13"/>
      <c r="B149" s="13"/>
      <c r="C149" s="22"/>
      <c r="D149" s="15"/>
      <c r="E149" s="15"/>
      <c r="F149" s="14"/>
      <c r="G149" s="14"/>
      <c r="H149" s="15"/>
      <c r="I149" s="15"/>
      <c r="J149" s="22"/>
      <c r="K149" s="22"/>
      <c r="L149" s="15"/>
      <c r="M149" s="15"/>
      <c r="N149" s="15"/>
      <c r="O149" s="15"/>
      <c r="P149" s="22"/>
      <c r="Q149" s="22"/>
      <c r="R149" s="22"/>
      <c r="S149" s="18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20"/>
    </row>
    <row r="150" spans="1:33" ht="15.75" customHeight="1" x14ac:dyDescent="0.2">
      <c r="A150" s="13"/>
      <c r="B150" s="13"/>
      <c r="C150" s="22"/>
      <c r="D150" s="15"/>
      <c r="E150" s="15"/>
      <c r="F150" s="14"/>
      <c r="G150" s="14"/>
      <c r="H150" s="15"/>
      <c r="I150" s="15"/>
      <c r="J150" s="22"/>
      <c r="K150" s="22"/>
      <c r="L150" s="15"/>
      <c r="M150" s="15"/>
      <c r="N150" s="15"/>
      <c r="O150" s="15"/>
      <c r="P150" s="22"/>
      <c r="Q150" s="22"/>
      <c r="R150" s="22"/>
      <c r="S150" s="18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20"/>
    </row>
    <row r="151" spans="1:33" ht="15.75" customHeight="1" x14ac:dyDescent="0.2">
      <c r="A151" s="13"/>
      <c r="B151" s="13"/>
      <c r="C151" s="22"/>
      <c r="D151" s="15"/>
      <c r="E151" s="15"/>
      <c r="F151" s="14"/>
      <c r="G151" s="14"/>
      <c r="H151" s="15"/>
      <c r="I151" s="15"/>
      <c r="J151" s="22"/>
      <c r="K151" s="22"/>
      <c r="L151" s="15"/>
      <c r="M151" s="15"/>
      <c r="N151" s="15"/>
      <c r="O151" s="15"/>
      <c r="P151" s="22"/>
      <c r="Q151" s="22"/>
      <c r="R151" s="22"/>
      <c r="S151" s="18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20"/>
    </row>
    <row r="152" spans="1:33" ht="15.75" customHeight="1" x14ac:dyDescent="0.2">
      <c r="A152" s="13"/>
      <c r="B152" s="13"/>
      <c r="C152" s="22"/>
      <c r="D152" s="15"/>
      <c r="E152" s="15"/>
      <c r="F152" s="14"/>
      <c r="G152" s="14"/>
      <c r="H152" s="15"/>
      <c r="I152" s="15"/>
      <c r="J152" s="22"/>
      <c r="K152" s="22"/>
      <c r="L152" s="15"/>
      <c r="M152" s="15"/>
      <c r="N152" s="15"/>
      <c r="O152" s="15"/>
      <c r="P152" s="22"/>
      <c r="Q152" s="22"/>
      <c r="R152" s="22"/>
      <c r="S152" s="18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20"/>
    </row>
    <row r="153" spans="1:33" ht="15.75" customHeight="1" x14ac:dyDescent="0.2">
      <c r="A153" s="13"/>
      <c r="B153" s="13"/>
      <c r="C153" s="22"/>
      <c r="D153" s="15"/>
      <c r="E153" s="15"/>
      <c r="F153" s="14"/>
      <c r="G153" s="14"/>
      <c r="H153" s="15"/>
      <c r="I153" s="15"/>
      <c r="J153" s="22"/>
      <c r="K153" s="22"/>
      <c r="L153" s="15"/>
      <c r="M153" s="15"/>
      <c r="N153" s="15"/>
      <c r="O153" s="15"/>
      <c r="P153" s="22"/>
      <c r="Q153" s="22"/>
      <c r="R153" s="22"/>
      <c r="S153" s="18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20"/>
    </row>
    <row r="154" spans="1:33" ht="15.75" customHeight="1" x14ac:dyDescent="0.2">
      <c r="A154" s="13"/>
      <c r="B154" s="13"/>
      <c r="C154" s="22"/>
      <c r="D154" s="15"/>
      <c r="E154" s="15"/>
      <c r="F154" s="14"/>
      <c r="G154" s="14"/>
      <c r="H154" s="15"/>
      <c r="I154" s="15"/>
      <c r="J154" s="22"/>
      <c r="K154" s="22"/>
      <c r="L154" s="15"/>
      <c r="M154" s="15"/>
      <c r="N154" s="15"/>
      <c r="O154" s="15"/>
      <c r="P154" s="22"/>
      <c r="Q154" s="22"/>
      <c r="R154" s="22"/>
      <c r="S154" s="18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20"/>
    </row>
    <row r="155" spans="1:33" ht="15.75" customHeight="1" x14ac:dyDescent="0.2">
      <c r="A155" s="13"/>
      <c r="B155" s="13"/>
      <c r="C155" s="22"/>
      <c r="D155" s="15"/>
      <c r="E155" s="15"/>
      <c r="F155" s="14"/>
      <c r="G155" s="14"/>
      <c r="H155" s="15"/>
      <c r="I155" s="15"/>
      <c r="J155" s="22"/>
      <c r="K155" s="22"/>
      <c r="L155" s="15"/>
      <c r="M155" s="15"/>
      <c r="N155" s="15"/>
      <c r="O155" s="15"/>
      <c r="P155" s="22"/>
      <c r="Q155" s="22"/>
      <c r="R155" s="22"/>
      <c r="S155" s="18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20"/>
    </row>
    <row r="156" spans="1:33" ht="15.75" customHeight="1" x14ac:dyDescent="0.2">
      <c r="A156" s="13"/>
      <c r="B156" s="13"/>
      <c r="C156" s="22"/>
      <c r="D156" s="15"/>
      <c r="E156" s="15"/>
      <c r="F156" s="14"/>
      <c r="G156" s="14"/>
      <c r="H156" s="15"/>
      <c r="I156" s="15"/>
      <c r="J156" s="22"/>
      <c r="K156" s="22"/>
      <c r="L156" s="15"/>
      <c r="M156" s="15"/>
      <c r="N156" s="15"/>
      <c r="O156" s="15"/>
      <c r="P156" s="22"/>
      <c r="Q156" s="22"/>
      <c r="R156" s="22"/>
      <c r="S156" s="18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20"/>
    </row>
    <row r="157" spans="1:33" ht="15.75" customHeight="1" x14ac:dyDescent="0.2">
      <c r="A157" s="13"/>
      <c r="B157" s="13"/>
      <c r="C157" s="22"/>
      <c r="D157" s="15"/>
      <c r="E157" s="15"/>
      <c r="F157" s="14"/>
      <c r="G157" s="14"/>
      <c r="H157" s="15"/>
      <c r="I157" s="15"/>
      <c r="J157" s="22"/>
      <c r="K157" s="22"/>
      <c r="L157" s="15"/>
      <c r="M157" s="15"/>
      <c r="N157" s="15"/>
      <c r="O157" s="15"/>
      <c r="P157" s="22"/>
      <c r="Q157" s="22"/>
      <c r="R157" s="22"/>
      <c r="S157" s="18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20"/>
    </row>
    <row r="158" spans="1:33" ht="15.75" customHeight="1" x14ac:dyDescent="0.2">
      <c r="A158" s="13"/>
      <c r="B158" s="13"/>
      <c r="C158" s="22"/>
      <c r="D158" s="15"/>
      <c r="E158" s="15"/>
      <c r="F158" s="14"/>
      <c r="G158" s="14"/>
      <c r="H158" s="15"/>
      <c r="I158" s="15"/>
      <c r="J158" s="22"/>
      <c r="K158" s="22"/>
      <c r="L158" s="15"/>
      <c r="M158" s="15"/>
      <c r="N158" s="15"/>
      <c r="O158" s="15"/>
      <c r="P158" s="22"/>
      <c r="Q158" s="22"/>
      <c r="R158" s="22"/>
      <c r="S158" s="18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20"/>
    </row>
    <row r="159" spans="1:33" ht="15.75" customHeight="1" x14ac:dyDescent="0.2">
      <c r="A159" s="13"/>
      <c r="B159" s="13"/>
      <c r="C159" s="22"/>
      <c r="D159" s="15"/>
      <c r="E159" s="15"/>
      <c r="F159" s="14"/>
      <c r="G159" s="14"/>
      <c r="H159" s="15"/>
      <c r="I159" s="15"/>
      <c r="J159" s="22"/>
      <c r="K159" s="22"/>
      <c r="L159" s="15"/>
      <c r="M159" s="15"/>
      <c r="N159" s="15"/>
      <c r="O159" s="15"/>
      <c r="P159" s="22"/>
      <c r="Q159" s="22"/>
      <c r="R159" s="22"/>
      <c r="S159" s="18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20"/>
    </row>
    <row r="160" spans="1:33" ht="15.75" customHeight="1" x14ac:dyDescent="0.2">
      <c r="A160" s="13"/>
      <c r="B160" s="13"/>
      <c r="C160" s="22"/>
      <c r="D160" s="15"/>
      <c r="E160" s="15"/>
      <c r="F160" s="14"/>
      <c r="G160" s="14"/>
      <c r="H160" s="15"/>
      <c r="I160" s="15"/>
      <c r="J160" s="22"/>
      <c r="K160" s="22"/>
      <c r="L160" s="15"/>
      <c r="M160" s="15"/>
      <c r="N160" s="15"/>
      <c r="O160" s="15"/>
      <c r="P160" s="22"/>
      <c r="Q160" s="22"/>
      <c r="R160" s="22"/>
      <c r="S160" s="18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20"/>
    </row>
    <row r="161" spans="1:33" ht="15.75" customHeight="1" x14ac:dyDescent="0.2">
      <c r="A161" s="13"/>
      <c r="B161" s="13"/>
      <c r="C161" s="22"/>
      <c r="D161" s="15"/>
      <c r="E161" s="15"/>
      <c r="F161" s="14"/>
      <c r="G161" s="14"/>
      <c r="H161" s="15"/>
      <c r="I161" s="15"/>
      <c r="J161" s="22"/>
      <c r="K161" s="22"/>
      <c r="L161" s="15"/>
      <c r="M161" s="15"/>
      <c r="N161" s="15"/>
      <c r="O161" s="15"/>
      <c r="P161" s="22"/>
      <c r="Q161" s="22"/>
      <c r="R161" s="22"/>
      <c r="S161" s="18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20"/>
    </row>
    <row r="162" spans="1:33" ht="15.75" customHeight="1" x14ac:dyDescent="0.2">
      <c r="A162" s="13"/>
      <c r="B162" s="13"/>
      <c r="C162" s="22"/>
      <c r="D162" s="15"/>
      <c r="E162" s="15"/>
      <c r="F162" s="14"/>
      <c r="G162" s="14"/>
      <c r="H162" s="15"/>
      <c r="I162" s="15"/>
      <c r="J162" s="22"/>
      <c r="K162" s="22"/>
      <c r="L162" s="15"/>
      <c r="M162" s="15"/>
      <c r="N162" s="15"/>
      <c r="O162" s="15"/>
      <c r="P162" s="22"/>
      <c r="Q162" s="22"/>
      <c r="R162" s="22"/>
      <c r="S162" s="18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20"/>
    </row>
    <row r="163" spans="1:33" ht="15.75" customHeight="1" x14ac:dyDescent="0.2">
      <c r="A163" s="13"/>
      <c r="B163" s="13"/>
      <c r="C163" s="22"/>
      <c r="D163" s="15"/>
      <c r="E163" s="15"/>
      <c r="F163" s="14"/>
      <c r="G163" s="14"/>
      <c r="H163" s="15"/>
      <c r="I163" s="15"/>
      <c r="J163" s="22"/>
      <c r="K163" s="22"/>
      <c r="L163" s="15"/>
      <c r="M163" s="15"/>
      <c r="N163" s="15"/>
      <c r="O163" s="15"/>
      <c r="P163" s="22"/>
      <c r="Q163" s="22"/>
      <c r="R163" s="22"/>
      <c r="S163" s="18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20"/>
    </row>
    <row r="164" spans="1:33" ht="15.75" customHeight="1" x14ac:dyDescent="0.2">
      <c r="A164" s="13"/>
      <c r="B164" s="13"/>
      <c r="C164" s="22"/>
      <c r="D164" s="15"/>
      <c r="E164" s="15"/>
      <c r="F164" s="14"/>
      <c r="G164" s="14"/>
      <c r="H164" s="15"/>
      <c r="I164" s="15"/>
      <c r="J164" s="22"/>
      <c r="K164" s="22"/>
      <c r="L164" s="15"/>
      <c r="M164" s="15"/>
      <c r="N164" s="15"/>
      <c r="O164" s="15"/>
      <c r="P164" s="22"/>
      <c r="Q164" s="22"/>
      <c r="R164" s="22"/>
      <c r="S164" s="18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20"/>
    </row>
    <row r="165" spans="1:33" ht="15.75" customHeight="1" x14ac:dyDescent="0.2">
      <c r="A165" s="13"/>
      <c r="B165" s="13"/>
      <c r="C165" s="22"/>
      <c r="D165" s="15"/>
      <c r="E165" s="15"/>
      <c r="F165" s="14"/>
      <c r="G165" s="14"/>
      <c r="H165" s="15"/>
      <c r="I165" s="15"/>
      <c r="J165" s="22"/>
      <c r="K165" s="22"/>
      <c r="L165" s="15"/>
      <c r="M165" s="15"/>
      <c r="N165" s="15"/>
      <c r="O165" s="15"/>
      <c r="P165" s="22"/>
      <c r="Q165" s="22"/>
      <c r="R165" s="22"/>
      <c r="S165" s="18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20"/>
    </row>
    <row r="166" spans="1:33" ht="15.75" customHeight="1" x14ac:dyDescent="0.2">
      <c r="A166" s="13"/>
      <c r="B166" s="13"/>
      <c r="C166" s="22"/>
      <c r="D166" s="15"/>
      <c r="E166" s="15"/>
      <c r="F166" s="14"/>
      <c r="G166" s="14"/>
      <c r="H166" s="15"/>
      <c r="I166" s="15"/>
      <c r="J166" s="22"/>
      <c r="K166" s="22"/>
      <c r="L166" s="15"/>
      <c r="M166" s="15"/>
      <c r="N166" s="15"/>
      <c r="O166" s="15"/>
      <c r="P166" s="22"/>
      <c r="Q166" s="22"/>
      <c r="R166" s="22"/>
      <c r="S166" s="18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20"/>
    </row>
    <row r="167" spans="1:33" ht="15.75" customHeight="1" x14ac:dyDescent="0.2">
      <c r="A167" s="13"/>
      <c r="B167" s="13"/>
      <c r="C167" s="22"/>
      <c r="D167" s="15"/>
      <c r="E167" s="15"/>
      <c r="F167" s="14"/>
      <c r="G167" s="14"/>
      <c r="H167" s="15"/>
      <c r="I167" s="15"/>
      <c r="J167" s="22"/>
      <c r="K167" s="22"/>
      <c r="L167" s="15"/>
      <c r="M167" s="15"/>
      <c r="N167" s="15"/>
      <c r="O167" s="15"/>
      <c r="P167" s="22"/>
      <c r="Q167" s="22"/>
      <c r="R167" s="22"/>
      <c r="S167" s="18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20"/>
    </row>
    <row r="168" spans="1:33" ht="15.75" customHeight="1" x14ac:dyDescent="0.2">
      <c r="A168" s="13"/>
      <c r="B168" s="13"/>
      <c r="C168" s="22"/>
      <c r="D168" s="15"/>
      <c r="E168" s="15"/>
      <c r="F168" s="14"/>
      <c r="G168" s="14"/>
      <c r="H168" s="15"/>
      <c r="I168" s="15"/>
      <c r="J168" s="22"/>
      <c r="K168" s="22"/>
      <c r="L168" s="15"/>
      <c r="M168" s="15"/>
      <c r="N168" s="15"/>
      <c r="O168" s="15"/>
      <c r="P168" s="22"/>
      <c r="Q168" s="22"/>
      <c r="R168" s="22"/>
      <c r="S168" s="18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20"/>
    </row>
    <row r="169" spans="1:33" ht="15.75" customHeight="1" x14ac:dyDescent="0.2">
      <c r="A169" s="13"/>
      <c r="B169" s="13"/>
      <c r="C169" s="22"/>
      <c r="D169" s="15"/>
      <c r="E169" s="15"/>
      <c r="F169" s="14"/>
      <c r="G169" s="14"/>
      <c r="H169" s="15"/>
      <c r="I169" s="15"/>
      <c r="J169" s="22"/>
      <c r="K169" s="22"/>
      <c r="L169" s="15"/>
      <c r="M169" s="15"/>
      <c r="N169" s="15"/>
      <c r="O169" s="15"/>
      <c r="P169" s="22"/>
      <c r="Q169" s="22"/>
      <c r="R169" s="22"/>
      <c r="S169" s="18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20"/>
    </row>
    <row r="170" spans="1:33" ht="15.75" customHeight="1" x14ac:dyDescent="0.2">
      <c r="A170" s="13"/>
      <c r="B170" s="13"/>
      <c r="C170" s="22"/>
      <c r="D170" s="15"/>
      <c r="E170" s="15"/>
      <c r="F170" s="14"/>
      <c r="G170" s="14"/>
      <c r="H170" s="15"/>
      <c r="I170" s="15"/>
      <c r="J170" s="22"/>
      <c r="K170" s="22"/>
      <c r="L170" s="15"/>
      <c r="M170" s="15"/>
      <c r="N170" s="15"/>
      <c r="O170" s="15"/>
      <c r="P170" s="22"/>
      <c r="Q170" s="22"/>
      <c r="R170" s="22"/>
      <c r="S170" s="18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20"/>
    </row>
    <row r="171" spans="1:33" ht="15.75" customHeight="1" x14ac:dyDescent="0.2">
      <c r="A171" s="13"/>
      <c r="B171" s="13"/>
      <c r="C171" s="22"/>
      <c r="D171" s="15"/>
      <c r="E171" s="15"/>
      <c r="F171" s="14"/>
      <c r="G171" s="14"/>
      <c r="H171" s="15"/>
      <c r="I171" s="15"/>
      <c r="J171" s="22"/>
      <c r="K171" s="22"/>
      <c r="L171" s="15"/>
      <c r="M171" s="15"/>
      <c r="N171" s="15"/>
      <c r="O171" s="15"/>
      <c r="P171" s="22"/>
      <c r="Q171" s="22"/>
      <c r="R171" s="22"/>
      <c r="S171" s="18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20"/>
    </row>
    <row r="172" spans="1:33" ht="15.75" customHeight="1" x14ac:dyDescent="0.2">
      <c r="A172" s="13"/>
      <c r="B172" s="13"/>
      <c r="C172" s="22"/>
      <c r="D172" s="15"/>
      <c r="E172" s="15"/>
      <c r="F172" s="14"/>
      <c r="G172" s="14"/>
      <c r="H172" s="15"/>
      <c r="I172" s="15"/>
      <c r="J172" s="22"/>
      <c r="K172" s="22"/>
      <c r="L172" s="15"/>
      <c r="M172" s="15"/>
      <c r="N172" s="15"/>
      <c r="O172" s="15"/>
      <c r="P172" s="22"/>
      <c r="Q172" s="22"/>
      <c r="R172" s="22"/>
      <c r="S172" s="18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20"/>
    </row>
    <row r="173" spans="1:33" ht="15.75" customHeight="1" x14ac:dyDescent="0.2">
      <c r="A173" s="13"/>
      <c r="B173" s="13"/>
      <c r="C173" s="22"/>
      <c r="D173" s="15"/>
      <c r="E173" s="15"/>
      <c r="F173" s="14"/>
      <c r="G173" s="14"/>
      <c r="H173" s="15"/>
      <c r="I173" s="15"/>
      <c r="J173" s="22"/>
      <c r="K173" s="22"/>
      <c r="L173" s="15"/>
      <c r="M173" s="15"/>
      <c r="N173" s="15"/>
      <c r="O173" s="15"/>
      <c r="P173" s="22"/>
      <c r="Q173" s="22"/>
      <c r="R173" s="22"/>
      <c r="S173" s="18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20"/>
    </row>
    <row r="174" spans="1:33" ht="15.75" customHeight="1" x14ac:dyDescent="0.2">
      <c r="A174" s="13"/>
      <c r="B174" s="13"/>
      <c r="C174" s="22"/>
      <c r="D174" s="15"/>
      <c r="E174" s="15"/>
      <c r="F174" s="14"/>
      <c r="G174" s="14"/>
      <c r="H174" s="15"/>
      <c r="I174" s="15"/>
      <c r="J174" s="22"/>
      <c r="K174" s="22"/>
      <c r="L174" s="15"/>
      <c r="M174" s="15"/>
      <c r="N174" s="15"/>
      <c r="O174" s="15"/>
      <c r="P174" s="22"/>
      <c r="Q174" s="22"/>
      <c r="R174" s="22"/>
      <c r="S174" s="18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20"/>
    </row>
    <row r="175" spans="1:33" ht="15.75" customHeight="1" x14ac:dyDescent="0.2">
      <c r="A175" s="13"/>
      <c r="B175" s="13"/>
      <c r="C175" s="22"/>
      <c r="D175" s="15"/>
      <c r="E175" s="15"/>
      <c r="F175" s="14"/>
      <c r="G175" s="14"/>
      <c r="H175" s="15"/>
      <c r="I175" s="15"/>
      <c r="J175" s="22"/>
      <c r="K175" s="22"/>
      <c r="L175" s="15"/>
      <c r="M175" s="15"/>
      <c r="N175" s="15"/>
      <c r="O175" s="15"/>
      <c r="P175" s="22"/>
      <c r="Q175" s="22"/>
      <c r="R175" s="22"/>
      <c r="S175" s="18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20"/>
    </row>
    <row r="176" spans="1:33" ht="15.75" customHeight="1" x14ac:dyDescent="0.2">
      <c r="A176" s="13"/>
      <c r="B176" s="13"/>
      <c r="C176" s="22"/>
      <c r="D176" s="15"/>
      <c r="E176" s="15"/>
      <c r="F176" s="14"/>
      <c r="G176" s="14"/>
      <c r="H176" s="15"/>
      <c r="I176" s="15"/>
      <c r="J176" s="22"/>
      <c r="K176" s="22"/>
      <c r="L176" s="15"/>
      <c r="M176" s="15"/>
      <c r="N176" s="15"/>
      <c r="O176" s="15"/>
      <c r="P176" s="22"/>
      <c r="Q176" s="22"/>
      <c r="R176" s="22"/>
      <c r="S176" s="18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20"/>
    </row>
    <row r="177" spans="1:33" ht="15.75" customHeight="1" x14ac:dyDescent="0.2">
      <c r="A177" s="13"/>
      <c r="B177" s="13"/>
      <c r="C177" s="22"/>
      <c r="D177" s="15"/>
      <c r="E177" s="15"/>
      <c r="F177" s="14"/>
      <c r="G177" s="14"/>
      <c r="H177" s="15"/>
      <c r="I177" s="15"/>
      <c r="J177" s="22"/>
      <c r="K177" s="22"/>
      <c r="L177" s="15"/>
      <c r="M177" s="15"/>
      <c r="N177" s="15"/>
      <c r="O177" s="15"/>
      <c r="P177" s="22"/>
      <c r="Q177" s="22"/>
      <c r="R177" s="22"/>
      <c r="S177" s="18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20"/>
    </row>
    <row r="178" spans="1:33" ht="15.75" customHeight="1" x14ac:dyDescent="0.2">
      <c r="A178" s="13"/>
      <c r="B178" s="13"/>
      <c r="C178" s="22"/>
      <c r="D178" s="15"/>
      <c r="E178" s="15"/>
      <c r="F178" s="14"/>
      <c r="G178" s="14"/>
      <c r="H178" s="15"/>
      <c r="I178" s="15"/>
      <c r="J178" s="22"/>
      <c r="K178" s="22"/>
      <c r="L178" s="15"/>
      <c r="M178" s="15"/>
      <c r="N178" s="15"/>
      <c r="O178" s="15"/>
      <c r="P178" s="22"/>
      <c r="Q178" s="22"/>
      <c r="R178" s="22"/>
      <c r="S178" s="18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20"/>
    </row>
    <row r="179" spans="1:33" ht="15.75" customHeight="1" x14ac:dyDescent="0.2">
      <c r="A179" s="13"/>
      <c r="B179" s="13"/>
      <c r="C179" s="22"/>
      <c r="D179" s="15"/>
      <c r="E179" s="15"/>
      <c r="F179" s="14"/>
      <c r="G179" s="14"/>
      <c r="H179" s="15"/>
      <c r="I179" s="15"/>
      <c r="J179" s="22"/>
      <c r="K179" s="22"/>
      <c r="L179" s="15"/>
      <c r="M179" s="15"/>
      <c r="N179" s="15"/>
      <c r="O179" s="15"/>
      <c r="P179" s="22"/>
      <c r="Q179" s="22"/>
      <c r="R179" s="22"/>
      <c r="S179" s="18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20"/>
    </row>
    <row r="180" spans="1:33" ht="15.75" customHeight="1" x14ac:dyDescent="0.2">
      <c r="A180" s="13"/>
      <c r="B180" s="13"/>
      <c r="C180" s="22"/>
      <c r="D180" s="15"/>
      <c r="E180" s="15"/>
      <c r="F180" s="14"/>
      <c r="G180" s="14"/>
      <c r="H180" s="15"/>
      <c r="I180" s="15"/>
      <c r="J180" s="22"/>
      <c r="K180" s="22"/>
      <c r="L180" s="15"/>
      <c r="M180" s="15"/>
      <c r="N180" s="15"/>
      <c r="O180" s="15"/>
      <c r="P180" s="22"/>
      <c r="Q180" s="22"/>
      <c r="R180" s="22"/>
      <c r="S180" s="18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20"/>
    </row>
    <row r="181" spans="1:33" ht="15.75" customHeight="1" x14ac:dyDescent="0.2">
      <c r="A181" s="13"/>
      <c r="B181" s="13"/>
      <c r="C181" s="22"/>
      <c r="D181" s="15"/>
      <c r="E181" s="15"/>
      <c r="F181" s="14"/>
      <c r="G181" s="14"/>
      <c r="H181" s="15"/>
      <c r="I181" s="15"/>
      <c r="J181" s="22"/>
      <c r="K181" s="22"/>
      <c r="L181" s="15"/>
      <c r="M181" s="15"/>
      <c r="N181" s="15"/>
      <c r="O181" s="15"/>
      <c r="P181" s="22"/>
      <c r="Q181" s="22"/>
      <c r="R181" s="22"/>
      <c r="S181" s="18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20"/>
    </row>
    <row r="182" spans="1:33" ht="15.75" customHeight="1" x14ac:dyDescent="0.2">
      <c r="A182" s="13"/>
      <c r="B182" s="13"/>
      <c r="C182" s="22"/>
      <c r="D182" s="15"/>
      <c r="E182" s="15"/>
      <c r="F182" s="14"/>
      <c r="G182" s="14"/>
      <c r="H182" s="15"/>
      <c r="I182" s="15"/>
      <c r="J182" s="22"/>
      <c r="K182" s="22"/>
      <c r="L182" s="15"/>
      <c r="M182" s="15"/>
      <c r="N182" s="15"/>
      <c r="O182" s="15"/>
      <c r="P182" s="22"/>
      <c r="Q182" s="22"/>
      <c r="R182" s="22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20"/>
    </row>
    <row r="183" spans="1:33" ht="15.75" customHeight="1" x14ac:dyDescent="0.2">
      <c r="A183" s="13"/>
      <c r="B183" s="13"/>
      <c r="C183" s="22"/>
      <c r="D183" s="15"/>
      <c r="E183" s="15"/>
      <c r="F183" s="14"/>
      <c r="G183" s="14"/>
      <c r="H183" s="15"/>
      <c r="I183" s="15"/>
      <c r="J183" s="22"/>
      <c r="K183" s="22"/>
      <c r="L183" s="15"/>
      <c r="M183" s="15"/>
      <c r="N183" s="15"/>
      <c r="O183" s="15"/>
      <c r="P183" s="22"/>
      <c r="Q183" s="22"/>
      <c r="R183" s="22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20"/>
    </row>
    <row r="184" spans="1:33" ht="15.75" customHeight="1" x14ac:dyDescent="0.2">
      <c r="A184" s="13"/>
      <c r="B184" s="13"/>
      <c r="C184" s="22"/>
      <c r="D184" s="15"/>
      <c r="E184" s="15"/>
      <c r="F184" s="14"/>
      <c r="G184" s="14"/>
      <c r="H184" s="15"/>
      <c r="I184" s="15"/>
      <c r="J184" s="22"/>
      <c r="K184" s="22"/>
      <c r="L184" s="15"/>
      <c r="M184" s="15"/>
      <c r="N184" s="15"/>
      <c r="O184" s="15"/>
      <c r="P184" s="22"/>
      <c r="Q184" s="22"/>
      <c r="R184" s="22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20"/>
    </row>
    <row r="185" spans="1:33" ht="15.75" customHeight="1" x14ac:dyDescent="0.2">
      <c r="A185" s="13"/>
      <c r="B185" s="13"/>
      <c r="C185" s="22"/>
      <c r="D185" s="15"/>
      <c r="E185" s="15"/>
      <c r="F185" s="14"/>
      <c r="G185" s="14"/>
      <c r="H185" s="15"/>
      <c r="I185" s="15"/>
      <c r="J185" s="22"/>
      <c r="K185" s="22"/>
      <c r="L185" s="15"/>
      <c r="M185" s="15"/>
      <c r="N185" s="15"/>
      <c r="O185" s="15"/>
      <c r="P185" s="22"/>
      <c r="Q185" s="22"/>
      <c r="R185" s="22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20"/>
    </row>
    <row r="186" spans="1:33" ht="15.75" customHeight="1" x14ac:dyDescent="0.2">
      <c r="A186" s="13"/>
      <c r="B186" s="13"/>
      <c r="C186" s="22"/>
      <c r="D186" s="15"/>
      <c r="E186" s="15"/>
      <c r="F186" s="14"/>
      <c r="G186" s="14"/>
      <c r="H186" s="15"/>
      <c r="I186" s="15"/>
      <c r="J186" s="22"/>
      <c r="K186" s="22"/>
      <c r="L186" s="15"/>
      <c r="M186" s="15"/>
      <c r="N186" s="15"/>
      <c r="O186" s="15"/>
      <c r="P186" s="22"/>
      <c r="Q186" s="22"/>
      <c r="R186" s="22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20"/>
    </row>
    <row r="187" spans="1:33" ht="15.75" customHeight="1" x14ac:dyDescent="0.2">
      <c r="A187" s="13"/>
      <c r="B187" s="13"/>
      <c r="C187" s="22"/>
      <c r="D187" s="15"/>
      <c r="E187" s="15"/>
      <c r="F187" s="14"/>
      <c r="G187" s="14"/>
      <c r="H187" s="15"/>
      <c r="I187" s="15"/>
      <c r="J187" s="22"/>
      <c r="K187" s="22"/>
      <c r="L187" s="15"/>
      <c r="M187" s="15"/>
      <c r="N187" s="15"/>
      <c r="O187" s="15"/>
      <c r="P187" s="22"/>
      <c r="Q187" s="22"/>
      <c r="R187" s="22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20"/>
    </row>
    <row r="188" spans="1:33" ht="15.75" customHeight="1" x14ac:dyDescent="0.2">
      <c r="A188" s="13"/>
      <c r="B188" s="13"/>
      <c r="C188" s="22"/>
      <c r="D188" s="15"/>
      <c r="E188" s="15"/>
      <c r="F188" s="14"/>
      <c r="G188" s="14"/>
      <c r="H188" s="15"/>
      <c r="I188" s="15"/>
      <c r="J188" s="22"/>
      <c r="K188" s="22"/>
      <c r="L188" s="15"/>
      <c r="M188" s="15"/>
      <c r="N188" s="15"/>
      <c r="O188" s="15"/>
      <c r="P188" s="22"/>
      <c r="Q188" s="22"/>
      <c r="R188" s="22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20"/>
    </row>
    <row r="189" spans="1:33" ht="15.75" customHeight="1" x14ac:dyDescent="0.2">
      <c r="A189" s="13"/>
      <c r="B189" s="13"/>
      <c r="C189" s="22"/>
      <c r="D189" s="15"/>
      <c r="E189" s="15"/>
      <c r="F189" s="14"/>
      <c r="G189" s="14"/>
      <c r="H189" s="15"/>
      <c r="I189" s="15"/>
      <c r="J189" s="22"/>
      <c r="K189" s="22"/>
      <c r="L189" s="15"/>
      <c r="M189" s="15"/>
      <c r="N189" s="15"/>
      <c r="O189" s="15"/>
      <c r="P189" s="22"/>
      <c r="Q189" s="22"/>
      <c r="R189" s="22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20"/>
    </row>
    <row r="190" spans="1:33" ht="15.75" customHeight="1" x14ac:dyDescent="0.2">
      <c r="A190" s="13"/>
      <c r="B190" s="13"/>
      <c r="C190" s="22"/>
      <c r="D190" s="15"/>
      <c r="E190" s="15"/>
      <c r="F190" s="14"/>
      <c r="G190" s="14"/>
      <c r="H190" s="15"/>
      <c r="I190" s="15"/>
      <c r="J190" s="22"/>
      <c r="K190" s="22"/>
      <c r="L190" s="15"/>
      <c r="M190" s="15"/>
      <c r="N190" s="15"/>
      <c r="O190" s="15"/>
      <c r="P190" s="22"/>
      <c r="Q190" s="22"/>
      <c r="R190" s="22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20"/>
    </row>
    <row r="191" spans="1:33" ht="15.75" customHeight="1" x14ac:dyDescent="0.2">
      <c r="A191" s="13"/>
      <c r="B191" s="13"/>
      <c r="C191" s="22"/>
      <c r="D191" s="15"/>
      <c r="E191" s="15"/>
      <c r="F191" s="14"/>
      <c r="G191" s="14"/>
      <c r="H191" s="15"/>
      <c r="I191" s="15"/>
      <c r="J191" s="22"/>
      <c r="K191" s="22"/>
      <c r="L191" s="15"/>
      <c r="M191" s="15"/>
      <c r="N191" s="15"/>
      <c r="O191" s="15"/>
      <c r="P191" s="22"/>
      <c r="Q191" s="22"/>
      <c r="R191" s="22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20"/>
    </row>
    <row r="192" spans="1:33" ht="15.75" customHeight="1" x14ac:dyDescent="0.2">
      <c r="A192" s="13"/>
      <c r="B192" s="13"/>
      <c r="C192" s="22"/>
      <c r="D192" s="15"/>
      <c r="E192" s="15"/>
      <c r="F192" s="14"/>
      <c r="G192" s="14"/>
      <c r="H192" s="15"/>
      <c r="I192" s="15"/>
      <c r="J192" s="22"/>
      <c r="K192" s="22"/>
      <c r="L192" s="15"/>
      <c r="M192" s="15"/>
      <c r="N192" s="15"/>
      <c r="O192" s="15"/>
      <c r="P192" s="22"/>
      <c r="Q192" s="22"/>
      <c r="R192" s="22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20"/>
    </row>
    <row r="193" spans="1:33" ht="15.75" customHeight="1" x14ac:dyDescent="0.2">
      <c r="A193" s="13"/>
      <c r="B193" s="13"/>
      <c r="C193" s="22"/>
      <c r="D193" s="15"/>
      <c r="E193" s="15"/>
      <c r="F193" s="14"/>
      <c r="G193" s="14"/>
      <c r="H193" s="15"/>
      <c r="I193" s="15"/>
      <c r="J193" s="22"/>
      <c r="K193" s="22"/>
      <c r="L193" s="15"/>
      <c r="M193" s="15"/>
      <c r="N193" s="15"/>
      <c r="O193" s="15"/>
      <c r="P193" s="22"/>
      <c r="Q193" s="22"/>
      <c r="R193" s="22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20"/>
    </row>
    <row r="194" spans="1:33" ht="15.75" customHeight="1" x14ac:dyDescent="0.2">
      <c r="A194" s="13"/>
      <c r="B194" s="13"/>
      <c r="C194" s="22"/>
      <c r="D194" s="15"/>
      <c r="E194" s="15"/>
      <c r="F194" s="14"/>
      <c r="G194" s="14"/>
      <c r="H194" s="15"/>
      <c r="I194" s="15"/>
      <c r="J194" s="22"/>
      <c r="K194" s="22"/>
      <c r="L194" s="15"/>
      <c r="M194" s="15"/>
      <c r="N194" s="15"/>
      <c r="O194" s="15"/>
      <c r="P194" s="22"/>
      <c r="Q194" s="22"/>
      <c r="R194" s="22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20"/>
    </row>
    <row r="195" spans="1:33" ht="15.75" customHeight="1" x14ac:dyDescent="0.2">
      <c r="C195" s="22"/>
      <c r="D195" s="15"/>
      <c r="E195" s="15"/>
      <c r="F195" s="14"/>
      <c r="G195" s="14"/>
      <c r="H195" s="15"/>
      <c r="I195" s="15"/>
      <c r="J195" s="22"/>
      <c r="K195" s="22"/>
      <c r="L195" s="15"/>
      <c r="M195" s="15"/>
      <c r="N195" s="15"/>
      <c r="O195" s="15"/>
      <c r="P195" s="22"/>
      <c r="Q195" s="22"/>
      <c r="R195" s="22"/>
      <c r="AG195" s="20"/>
    </row>
    <row r="196" spans="1:33" ht="15.75" customHeight="1" x14ac:dyDescent="0.2">
      <c r="C196" s="22"/>
      <c r="D196" s="15"/>
      <c r="E196" s="15"/>
      <c r="F196" s="14"/>
      <c r="G196" s="14"/>
      <c r="H196" s="15"/>
      <c r="I196" s="15"/>
      <c r="J196" s="22"/>
      <c r="K196" s="22"/>
      <c r="L196" s="15"/>
      <c r="M196" s="15"/>
      <c r="N196" s="15"/>
      <c r="O196" s="15"/>
      <c r="P196" s="22"/>
      <c r="Q196" s="22"/>
      <c r="R196" s="22"/>
      <c r="AG196" s="20"/>
    </row>
    <row r="197" spans="1:33" ht="15.75" customHeight="1" x14ac:dyDescent="0.2">
      <c r="C197" s="22"/>
      <c r="D197" s="22"/>
      <c r="E197" s="22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</row>
    <row r="198" spans="1:33" ht="15.75" customHeight="1" x14ac:dyDescent="0.2">
      <c r="C198" s="22"/>
      <c r="D198" s="22"/>
      <c r="E198" s="22"/>
      <c r="F198" s="22"/>
      <c r="G198" s="22"/>
      <c r="H198" s="22"/>
      <c r="I198" s="22"/>
      <c r="J198" s="22"/>
      <c r="K198" s="22"/>
      <c r="L198" s="22"/>
      <c r="M198" s="22"/>
      <c r="N198" s="22"/>
      <c r="O198" s="22"/>
      <c r="P198" s="22"/>
      <c r="Q198" s="22"/>
      <c r="R198" s="22"/>
    </row>
    <row r="199" spans="1:33" ht="15.75" customHeight="1" x14ac:dyDescent="0.2">
      <c r="C199" s="22"/>
      <c r="D199" s="22"/>
      <c r="E199" s="22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</row>
    <row r="200" spans="1:33" ht="15.75" customHeight="1" x14ac:dyDescent="0.2">
      <c r="C200" s="22"/>
      <c r="D200" s="22"/>
      <c r="E200" s="22"/>
      <c r="F200" s="22"/>
      <c r="G200" s="22"/>
      <c r="H200" s="22"/>
      <c r="I200" s="22"/>
      <c r="J200" s="22"/>
      <c r="K200" s="22"/>
      <c r="L200" s="22"/>
      <c r="M200" s="22"/>
      <c r="N200" s="22"/>
      <c r="O200" s="22"/>
      <c r="P200" s="22"/>
      <c r="Q200" s="22"/>
      <c r="R200" s="22"/>
    </row>
    <row r="201" spans="1:33" ht="15.75" customHeight="1" x14ac:dyDescent="0.2">
      <c r="C201" s="22"/>
      <c r="D201" s="22"/>
      <c r="E201" s="22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</row>
    <row r="202" spans="1:33" ht="15.75" customHeight="1" x14ac:dyDescent="0.2">
      <c r="C202" s="22"/>
      <c r="D202" s="22"/>
      <c r="E202" s="22"/>
      <c r="F202" s="22"/>
      <c r="G202" s="22"/>
      <c r="H202" s="22"/>
      <c r="I202" s="22"/>
      <c r="J202" s="22"/>
      <c r="K202" s="22"/>
      <c r="L202" s="22"/>
      <c r="M202" s="22"/>
      <c r="N202" s="22"/>
      <c r="O202" s="22"/>
      <c r="P202" s="22"/>
      <c r="Q202" s="22"/>
      <c r="R202" s="22"/>
    </row>
    <row r="203" spans="1:33" ht="15.75" customHeight="1" x14ac:dyDescent="0.2">
      <c r="C203" s="22"/>
      <c r="D203" s="22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</row>
    <row r="204" spans="1:33" ht="15.75" customHeight="1" x14ac:dyDescent="0.2">
      <c r="C204" s="22"/>
      <c r="D204" s="22"/>
      <c r="E204" s="22"/>
      <c r="F204" s="22"/>
      <c r="G204" s="22"/>
      <c r="H204" s="22"/>
      <c r="I204" s="22"/>
      <c r="J204" s="22"/>
      <c r="K204" s="22"/>
      <c r="L204" s="22"/>
      <c r="M204" s="22"/>
      <c r="N204" s="22"/>
      <c r="O204" s="22"/>
      <c r="P204" s="22"/>
      <c r="Q204" s="22"/>
      <c r="R204" s="22"/>
    </row>
    <row r="205" spans="1:33" ht="15.75" customHeight="1" x14ac:dyDescent="0.2">
      <c r="C205" s="22"/>
      <c r="D205" s="22"/>
      <c r="E205" s="22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</row>
    <row r="206" spans="1:33" ht="15.75" customHeight="1" x14ac:dyDescent="0.2">
      <c r="C206" s="22"/>
      <c r="D206" s="22"/>
      <c r="E206" s="22"/>
      <c r="F206" s="22"/>
      <c r="G206" s="22"/>
      <c r="H206" s="22"/>
      <c r="I206" s="22"/>
      <c r="J206" s="22"/>
      <c r="K206" s="22"/>
      <c r="L206" s="22"/>
      <c r="M206" s="22"/>
      <c r="N206" s="22"/>
      <c r="O206" s="22"/>
      <c r="P206" s="22"/>
      <c r="Q206" s="22"/>
      <c r="R206" s="22"/>
    </row>
    <row r="207" spans="1:33" ht="15.75" customHeight="1" x14ac:dyDescent="0.2">
      <c r="C207" s="22"/>
      <c r="D207" s="22"/>
      <c r="E207" s="22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</row>
    <row r="208" spans="1:33" ht="15.75" customHeight="1" x14ac:dyDescent="0.2">
      <c r="C208" s="22"/>
      <c r="D208" s="22"/>
      <c r="E208" s="22"/>
      <c r="F208" s="22"/>
      <c r="G208" s="22"/>
      <c r="H208" s="22"/>
      <c r="I208" s="22"/>
      <c r="J208" s="22"/>
      <c r="K208" s="22"/>
      <c r="L208" s="22"/>
      <c r="M208" s="22"/>
      <c r="N208" s="22"/>
      <c r="O208" s="22"/>
      <c r="P208" s="22"/>
      <c r="Q208" s="22"/>
      <c r="R208" s="22"/>
    </row>
    <row r="209" spans="3:18" ht="15.75" customHeight="1" x14ac:dyDescent="0.2">
      <c r="C209" s="22"/>
      <c r="D209" s="22"/>
      <c r="E209" s="22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</row>
    <row r="210" spans="3:18" ht="15.75" customHeight="1" x14ac:dyDescent="0.2">
      <c r="C210" s="22"/>
      <c r="D210" s="22"/>
      <c r="E210" s="22"/>
      <c r="F210" s="22"/>
      <c r="G210" s="22"/>
      <c r="H210" s="22"/>
      <c r="I210" s="22"/>
      <c r="J210" s="22"/>
      <c r="K210" s="22"/>
      <c r="L210" s="22"/>
      <c r="M210" s="22"/>
      <c r="N210" s="22"/>
      <c r="O210" s="22"/>
      <c r="P210" s="22"/>
      <c r="Q210" s="22"/>
      <c r="R210" s="22"/>
    </row>
    <row r="211" spans="3:18" ht="15.75" customHeight="1" x14ac:dyDescent="0.2">
      <c r="C211" s="22"/>
      <c r="D211" s="22"/>
      <c r="E211" s="22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</row>
    <row r="212" spans="3:18" ht="15.75" customHeight="1" x14ac:dyDescent="0.2">
      <c r="C212" s="22"/>
      <c r="D212" s="22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  <c r="R212" s="22"/>
    </row>
    <row r="213" spans="3:18" ht="15.75" customHeight="1" x14ac:dyDescent="0.2">
      <c r="C213" s="22"/>
      <c r="D213" s="22"/>
      <c r="E213" s="22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</row>
    <row r="214" spans="3:18" ht="15.75" customHeight="1" x14ac:dyDescent="0.2">
      <c r="C214" s="22"/>
      <c r="D214" s="22"/>
      <c r="E214" s="22"/>
      <c r="F214" s="22"/>
      <c r="G214" s="22"/>
      <c r="H214" s="22"/>
      <c r="I214" s="22"/>
      <c r="J214" s="22"/>
      <c r="K214" s="22"/>
      <c r="L214" s="22"/>
      <c r="M214" s="22"/>
      <c r="N214" s="22"/>
      <c r="O214" s="22"/>
      <c r="P214" s="22"/>
      <c r="Q214" s="22"/>
      <c r="R214" s="22"/>
    </row>
    <row r="215" spans="3:18" ht="15.75" customHeight="1" x14ac:dyDescent="0.2">
      <c r="C215" s="22"/>
      <c r="D215" s="22"/>
      <c r="E215" s="22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</row>
    <row r="216" spans="3:18" ht="15.75" customHeight="1" x14ac:dyDescent="0.2">
      <c r="C216" s="22"/>
      <c r="D216" s="22"/>
      <c r="E216" s="22"/>
      <c r="F216" s="22"/>
      <c r="G216" s="22"/>
      <c r="H216" s="22"/>
      <c r="I216" s="22"/>
      <c r="J216" s="22"/>
      <c r="K216" s="22"/>
      <c r="L216" s="22"/>
      <c r="M216" s="22"/>
      <c r="N216" s="22"/>
      <c r="O216" s="22"/>
      <c r="P216" s="22"/>
      <c r="Q216" s="22"/>
      <c r="R216" s="22"/>
    </row>
    <row r="217" spans="3:18" ht="15.75" customHeight="1" x14ac:dyDescent="0.2">
      <c r="C217" s="22"/>
      <c r="D217" s="22"/>
      <c r="E217" s="22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</row>
    <row r="218" spans="3:18" ht="15.75" customHeight="1" x14ac:dyDescent="0.2">
      <c r="C218" s="22"/>
      <c r="D218" s="22"/>
      <c r="E218" s="22"/>
      <c r="F218" s="22"/>
      <c r="G218" s="22"/>
      <c r="H218" s="22"/>
      <c r="I218" s="22"/>
      <c r="J218" s="22"/>
      <c r="K218" s="22"/>
      <c r="L218" s="22"/>
      <c r="M218" s="22"/>
      <c r="N218" s="22"/>
      <c r="O218" s="22"/>
      <c r="P218" s="22"/>
      <c r="Q218" s="22"/>
      <c r="R218" s="22"/>
    </row>
    <row r="219" spans="3:18" ht="15.75" customHeight="1" x14ac:dyDescent="0.2">
      <c r="C219" s="22"/>
      <c r="D219" s="22"/>
      <c r="E219" s="22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</row>
    <row r="220" spans="3:18" ht="15.75" customHeight="1" x14ac:dyDescent="0.2">
      <c r="C220" s="22"/>
      <c r="D220" s="22"/>
      <c r="E220" s="22"/>
      <c r="F220" s="22"/>
      <c r="G220" s="22"/>
      <c r="H220" s="22"/>
      <c r="I220" s="22"/>
      <c r="J220" s="22"/>
      <c r="K220" s="22"/>
      <c r="L220" s="22"/>
      <c r="M220" s="22"/>
      <c r="N220" s="22"/>
      <c r="O220" s="22"/>
      <c r="P220" s="22"/>
      <c r="Q220" s="22"/>
      <c r="R220" s="22"/>
    </row>
    <row r="221" spans="3:18" ht="15.75" customHeight="1" x14ac:dyDescent="0.15"/>
    <row r="222" spans="3:18" ht="15.75" customHeight="1" x14ac:dyDescent="0.15"/>
    <row r="223" spans="3:18" ht="15.75" customHeight="1" x14ac:dyDescent="0.15"/>
    <row r="224" spans="3:18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AG1000"/>
  <sheetViews>
    <sheetView tabSelected="1" workbookViewId="0">
      <pane xSplit="2" ySplit="3" topLeftCell="C4" activePane="bottomRight" state="frozen"/>
      <selection activeCell="C4" sqref="C4:XFD31"/>
      <selection pane="topRight" activeCell="C4" sqref="C4:XFD31"/>
      <selection pane="bottomLeft" activeCell="C4" sqref="C4:XFD31"/>
      <selection pane="bottomRight" activeCell="C4" sqref="C4:XFD31"/>
    </sheetView>
  </sheetViews>
  <sheetFormatPr baseColWidth="10" defaultColWidth="14.5" defaultRowHeight="15" customHeight="1" x14ac:dyDescent="0.15"/>
  <cols>
    <col min="1" max="1" width="14.83203125" customWidth="1"/>
    <col min="2" max="2" width="23.832031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6.83203125" customWidth="1"/>
    <col min="16" max="16" width="11" customWidth="1"/>
    <col min="17" max="18" width="8.5" customWidth="1"/>
    <col min="19" max="19" width="8.33203125" customWidth="1"/>
    <col min="20" max="20" width="11.5" customWidth="1"/>
    <col min="21" max="21" width="13.33203125" customWidth="1"/>
    <col min="22" max="22" width="13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29" t="str">
        <f ca="1">IFERROR(__xludf.DUMMYFUNCTION("IFERROR(VLOOKUP(B2,IMPORTRANGE(""https://docs.google.com/spreadsheets/d/1x0DhHglkXKoEBOD2MBsuK_EyIr1ouxD2ftIpqOYFa-k/edit?usp=sharing"",""OllieShops-SKU-Specific Info!B1:BJ7000""),4,FALSE),"""")"),"")</f>
        <v/>
      </c>
      <c r="B1" s="30"/>
      <c r="C1" s="31" t="s">
        <v>0</v>
      </c>
      <c r="D1" s="33" t="s">
        <v>1</v>
      </c>
      <c r="E1" s="33" t="s">
        <v>2</v>
      </c>
      <c r="F1" s="35" t="s">
        <v>3</v>
      </c>
      <c r="G1" s="35" t="s">
        <v>4</v>
      </c>
      <c r="H1" s="36" t="s">
        <v>5</v>
      </c>
      <c r="I1" s="33" t="s">
        <v>6</v>
      </c>
      <c r="J1" s="33" t="s">
        <v>7</v>
      </c>
      <c r="K1" s="33" t="s">
        <v>8</v>
      </c>
      <c r="L1" s="33" t="s">
        <v>9</v>
      </c>
      <c r="M1" s="40" t="s">
        <v>10</v>
      </c>
      <c r="N1" s="41" t="s">
        <v>11</v>
      </c>
      <c r="O1" s="33" t="s">
        <v>12</v>
      </c>
      <c r="P1" s="33" t="s">
        <v>13</v>
      </c>
      <c r="Q1" s="33" t="s">
        <v>14</v>
      </c>
      <c r="R1" s="33" t="s">
        <v>15</v>
      </c>
      <c r="S1" s="47" t="s">
        <v>16</v>
      </c>
      <c r="T1" s="42" t="s">
        <v>17</v>
      </c>
      <c r="U1" s="42" t="s">
        <v>18</v>
      </c>
      <c r="V1" s="42" t="s">
        <v>19</v>
      </c>
      <c r="W1" s="42" t="s">
        <v>20</v>
      </c>
      <c r="X1" s="42" t="s">
        <v>21</v>
      </c>
      <c r="Y1" s="42" t="s">
        <v>22</v>
      </c>
      <c r="Z1" s="42" t="s">
        <v>23</v>
      </c>
      <c r="AA1" s="42" t="s">
        <v>24</v>
      </c>
      <c r="AB1" s="42" t="s">
        <v>25</v>
      </c>
      <c r="AC1" s="42" t="s">
        <v>26</v>
      </c>
      <c r="AD1" s="44" t="s">
        <v>27</v>
      </c>
      <c r="AE1" s="45" t="s">
        <v>28</v>
      </c>
      <c r="AF1" s="46" t="s">
        <v>29</v>
      </c>
      <c r="AG1" s="45" t="s">
        <v>30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IFERROR(__xludf.DUMMYFUNCTION("IFERROR(VLOOKUP(B2,IMPORTRANGE(""https://docs.google.com/spreadsheets/d/1x0DhHglkXKoEBOD2MBsuK_EyIr1ouxD2ftIpqOYFa-k/edit?usp=sharing"",""OllieShops-SKU-Specific Info!B1:BJ7000""),3,FALSE),"""")"),"")</f>
        <v/>
      </c>
      <c r="B2" s="3" t="s">
        <v>161</v>
      </c>
      <c r="C2" s="32"/>
      <c r="D2" s="34"/>
      <c r="E2" s="32"/>
      <c r="F2" s="34"/>
      <c r="G2" s="34"/>
      <c r="H2" s="37"/>
      <c r="I2" s="34"/>
      <c r="J2" s="34"/>
      <c r="K2" s="37"/>
      <c r="L2" s="37"/>
      <c r="M2" s="37"/>
      <c r="N2" s="34"/>
      <c r="O2" s="34"/>
      <c r="P2" s="32"/>
      <c r="Q2" s="34"/>
      <c r="R2" s="34"/>
      <c r="S2" s="30"/>
      <c r="T2" s="30"/>
      <c r="U2" s="43"/>
      <c r="V2" s="43"/>
      <c r="W2" s="30"/>
      <c r="X2" s="30"/>
      <c r="Y2" s="30"/>
      <c r="Z2" s="30"/>
      <c r="AA2" s="43"/>
      <c r="AB2" s="43"/>
      <c r="AC2" s="43"/>
      <c r="AD2" s="43"/>
      <c r="AE2" s="30"/>
      <c r="AF2" s="30"/>
      <c r="AG2" s="30"/>
    </row>
    <row r="3" spans="1:33" ht="16" x14ac:dyDescent="0.15">
      <c r="A3" s="38" t="s">
        <v>32</v>
      </c>
      <c r="B3" s="39"/>
      <c r="C3" s="4">
        <f ca="1">((AE31+AF31)/0.85)*-1</f>
        <v>12.785148533823529</v>
      </c>
      <c r="D3" s="5">
        <f>SUM(D4:D99763)</f>
        <v>18</v>
      </c>
      <c r="E3" s="5"/>
      <c r="F3" s="6">
        <f t="shared" ref="F3:G3" si="0">SUM(F4:F99763)</f>
        <v>314.09999999999997</v>
      </c>
      <c r="G3" s="6">
        <f t="shared" si="0"/>
        <v>-50.51</v>
      </c>
      <c r="H3" s="7">
        <f>G3/F3*-1</f>
        <v>0.16080865966252786</v>
      </c>
      <c r="I3" s="8">
        <f ca="1">J3/F3</f>
        <v>0.19615130946354659</v>
      </c>
      <c r="J3" s="6">
        <f ca="1">SUM(J4:J99763)</f>
        <v>61.611126302499976</v>
      </c>
      <c r="K3" s="6">
        <f ca="1">J3/D3</f>
        <v>3.4228403501388875</v>
      </c>
      <c r="L3" s="5"/>
      <c r="M3" s="9"/>
      <c r="N3" s="10"/>
      <c r="O3" s="5" t="str">
        <f ca="1">IFERROR(__xludf.DUMMYFUNCTION("IFERROR(VLOOKUP(B2,IMPORTRANGE(""https://docs.google.com/spreadsheets/d/1owCo6kL_VFQ5nPTdNogErmCBLjNiktT1m3SzTrxu3R0/edit#gid=2146806407"",""Ollie Shops - Compiled!b1:g5000""),2,FALSE),"""")"),"")</f>
        <v/>
      </c>
      <c r="P3" s="5"/>
      <c r="Q3" s="11"/>
      <c r="R3" s="11"/>
      <c r="S3" s="23"/>
      <c r="T3" s="10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10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10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5">
        <f>SUM(W4:W99763)</f>
        <v>2</v>
      </c>
      <c r="X3" s="7">
        <f>AVERAGE(X4:X99763)</f>
        <v>0.15</v>
      </c>
      <c r="Y3" s="6">
        <f>ROUND(AVERAGE(Y4:Y99763),2)</f>
        <v>9.94</v>
      </c>
      <c r="Z3" s="5"/>
      <c r="AA3" s="5"/>
      <c r="AB3" s="5"/>
      <c r="AC3" s="5"/>
      <c r="AD3" s="5"/>
      <c r="AE3" s="12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Info!B2:BZ7000""),36,false)),"""")*-1"),-3.68737625375)</f>
        <v>-3.6873762537500001</v>
      </c>
      <c r="AG3" s="6">
        <f>SUM(AG4:AG99763)</f>
        <v>0</v>
      </c>
    </row>
    <row r="4" spans="1:33" s="52" customFormat="1" ht="15.75" hidden="1" customHeight="1" x14ac:dyDescent="0.2">
      <c r="A4" s="13" t="s">
        <v>33</v>
      </c>
      <c r="B4" s="13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48"/>
      <c r="T4" s="48"/>
      <c r="U4" s="49"/>
      <c r="V4" s="54"/>
      <c r="W4" s="48"/>
      <c r="X4" s="48"/>
      <c r="Y4" s="48"/>
      <c r="Z4" s="48"/>
      <c r="AA4" s="48"/>
      <c r="AB4" s="51"/>
      <c r="AC4" s="48"/>
      <c r="AD4" s="48"/>
      <c r="AE4" s="48"/>
      <c r="AF4" s="48"/>
      <c r="AG4" s="48"/>
    </row>
    <row r="5" spans="1:33" s="52" customFormat="1" ht="15.75" hidden="1" customHeight="1" x14ac:dyDescent="0.2">
      <c r="A5" s="13" t="s">
        <v>34</v>
      </c>
      <c r="B5" s="13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48"/>
      <c r="T5" s="48"/>
      <c r="U5" s="49"/>
      <c r="V5" s="54"/>
      <c r="W5" s="48"/>
      <c r="X5" s="48"/>
      <c r="Y5" s="48"/>
      <c r="Z5" s="48"/>
      <c r="AA5" s="48"/>
      <c r="AB5" s="51"/>
      <c r="AC5" s="48"/>
      <c r="AD5" s="48"/>
      <c r="AE5" s="48"/>
      <c r="AF5" s="48"/>
      <c r="AG5" s="48"/>
    </row>
    <row r="6" spans="1:33" s="52" customFormat="1" ht="15.75" hidden="1" customHeight="1" x14ac:dyDescent="0.2">
      <c r="A6" s="13" t="s">
        <v>35</v>
      </c>
      <c r="B6" s="13"/>
      <c r="C6" s="17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48"/>
      <c r="T6" s="48"/>
      <c r="U6" s="49"/>
      <c r="V6" s="54"/>
      <c r="W6" s="48"/>
      <c r="X6" s="48"/>
      <c r="Y6" s="48"/>
      <c r="Z6" s="48"/>
      <c r="AA6" s="48"/>
      <c r="AB6" s="51"/>
      <c r="AC6" s="48"/>
      <c r="AD6" s="48"/>
      <c r="AE6" s="48"/>
      <c r="AF6" s="48"/>
      <c r="AG6" s="48"/>
    </row>
    <row r="7" spans="1:33" s="52" customFormat="1" ht="15.75" hidden="1" customHeight="1" x14ac:dyDescent="0.2">
      <c r="A7" s="13" t="s">
        <v>36</v>
      </c>
      <c r="B7" s="13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48"/>
      <c r="T7" s="48"/>
      <c r="U7" s="49"/>
      <c r="V7" s="54"/>
      <c r="W7" s="48"/>
      <c r="X7" s="48"/>
      <c r="Y7" s="48"/>
      <c r="Z7" s="48"/>
      <c r="AA7" s="48"/>
      <c r="AB7" s="51"/>
      <c r="AC7" s="48"/>
      <c r="AD7" s="48"/>
      <c r="AE7" s="48"/>
      <c r="AF7" s="48"/>
      <c r="AG7" s="48"/>
    </row>
    <row r="8" spans="1:33" s="52" customFormat="1" ht="15.75" hidden="1" customHeight="1" x14ac:dyDescent="0.2">
      <c r="A8" s="13" t="s">
        <v>37</v>
      </c>
      <c r="B8" s="13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48"/>
      <c r="T8" s="48"/>
      <c r="U8" s="49"/>
      <c r="V8" s="54"/>
      <c r="W8" s="48"/>
      <c r="X8" s="48"/>
      <c r="Y8" s="48"/>
      <c r="Z8" s="48"/>
      <c r="AA8" s="48"/>
      <c r="AB8" s="51"/>
      <c r="AC8" s="48"/>
      <c r="AD8" s="48"/>
      <c r="AE8" s="48"/>
      <c r="AF8" s="48"/>
      <c r="AG8" s="48"/>
    </row>
    <row r="9" spans="1:33" s="52" customFormat="1" ht="15.75" hidden="1" customHeight="1" x14ac:dyDescent="0.2">
      <c r="A9" s="13" t="s">
        <v>38</v>
      </c>
      <c r="B9" s="13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48"/>
      <c r="T9" s="48"/>
      <c r="U9" s="49"/>
      <c r="V9" s="54"/>
      <c r="W9" s="48"/>
      <c r="X9" s="48"/>
      <c r="Y9" s="48"/>
      <c r="Z9" s="48"/>
      <c r="AA9" s="48"/>
      <c r="AB9" s="51"/>
      <c r="AC9" s="48"/>
      <c r="AD9" s="48"/>
      <c r="AE9" s="48"/>
      <c r="AF9" s="48"/>
      <c r="AG9" s="48"/>
    </row>
    <row r="10" spans="1:33" s="52" customFormat="1" ht="15.75" hidden="1" customHeight="1" x14ac:dyDescent="0.2">
      <c r="A10" s="13" t="s">
        <v>39</v>
      </c>
      <c r="B10" s="13"/>
      <c r="C10" s="17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48"/>
      <c r="T10" s="48"/>
      <c r="U10" s="49"/>
      <c r="V10" s="54"/>
      <c r="W10" s="48"/>
      <c r="X10" s="48"/>
      <c r="Y10" s="48"/>
      <c r="Z10" s="48"/>
      <c r="AA10" s="48"/>
      <c r="AB10" s="51"/>
      <c r="AC10" s="48"/>
      <c r="AD10" s="48"/>
      <c r="AE10" s="48"/>
      <c r="AF10" s="48"/>
      <c r="AG10" s="48"/>
    </row>
    <row r="11" spans="1:33" s="52" customFormat="1" ht="15.75" hidden="1" customHeight="1" x14ac:dyDescent="0.2">
      <c r="A11" s="13" t="s">
        <v>40</v>
      </c>
      <c r="B11" s="13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48"/>
      <c r="T11" s="48"/>
      <c r="U11" s="49"/>
      <c r="V11" s="54"/>
      <c r="W11" s="48"/>
      <c r="X11" s="48"/>
      <c r="Y11" s="48"/>
      <c r="Z11" s="48"/>
      <c r="AA11" s="48"/>
      <c r="AB11" s="51"/>
      <c r="AC11" s="48"/>
      <c r="AD11" s="48"/>
      <c r="AE11" s="48"/>
      <c r="AF11" s="48"/>
      <c r="AG11" s="48"/>
    </row>
    <row r="12" spans="1:33" s="52" customFormat="1" ht="15.75" hidden="1" customHeight="1" x14ac:dyDescent="0.2">
      <c r="A12" s="13" t="s">
        <v>41</v>
      </c>
      <c r="B12" s="13"/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48"/>
      <c r="T12" s="48"/>
      <c r="U12" s="49"/>
      <c r="V12" s="54"/>
      <c r="W12" s="48"/>
      <c r="X12" s="48"/>
      <c r="Y12" s="48"/>
      <c r="Z12" s="48"/>
      <c r="AA12" s="48"/>
      <c r="AB12" s="51"/>
      <c r="AC12" s="48"/>
      <c r="AD12" s="48"/>
      <c r="AE12" s="48"/>
      <c r="AF12" s="48"/>
      <c r="AG12" s="48"/>
    </row>
    <row r="13" spans="1:33" s="52" customFormat="1" ht="15.75" hidden="1" customHeight="1" x14ac:dyDescent="0.2">
      <c r="A13" s="13" t="s">
        <v>42</v>
      </c>
      <c r="B13" s="13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48"/>
      <c r="T13" s="48"/>
      <c r="U13" s="49"/>
      <c r="V13" s="54"/>
      <c r="W13" s="48"/>
      <c r="X13" s="48"/>
      <c r="Y13" s="48"/>
      <c r="Z13" s="48"/>
      <c r="AA13" s="48"/>
      <c r="AB13" s="51"/>
      <c r="AC13" s="48"/>
      <c r="AD13" s="48"/>
      <c r="AE13" s="48"/>
      <c r="AF13" s="48"/>
      <c r="AG13" s="48"/>
    </row>
    <row r="14" spans="1:33" s="52" customFormat="1" ht="15.75" hidden="1" customHeight="1" x14ac:dyDescent="0.2">
      <c r="A14" s="13" t="s">
        <v>43</v>
      </c>
      <c r="B14" s="13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48"/>
      <c r="T14" s="48"/>
      <c r="U14" s="49"/>
      <c r="V14" s="54"/>
      <c r="W14" s="48"/>
      <c r="X14" s="48"/>
      <c r="Y14" s="48"/>
      <c r="Z14" s="48"/>
      <c r="AA14" s="48"/>
      <c r="AB14" s="51"/>
      <c r="AC14" s="48"/>
      <c r="AD14" s="48"/>
      <c r="AE14" s="48"/>
      <c r="AF14" s="48"/>
      <c r="AG14" s="48"/>
    </row>
    <row r="15" spans="1:33" s="52" customFormat="1" ht="15.75" hidden="1" customHeight="1" x14ac:dyDescent="0.2">
      <c r="A15" s="13" t="s">
        <v>44</v>
      </c>
      <c r="B15" s="13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48"/>
      <c r="T15" s="48"/>
      <c r="U15" s="49"/>
      <c r="V15" s="54"/>
      <c r="W15" s="48"/>
      <c r="X15" s="48"/>
      <c r="Y15" s="48"/>
      <c r="Z15" s="48"/>
      <c r="AA15" s="48"/>
      <c r="AB15" s="51"/>
      <c r="AC15" s="48"/>
      <c r="AD15" s="48"/>
      <c r="AE15" s="48"/>
      <c r="AF15" s="48"/>
      <c r="AG15" s="48"/>
    </row>
    <row r="16" spans="1:33" s="52" customFormat="1" ht="15.75" hidden="1" customHeight="1" x14ac:dyDescent="0.2">
      <c r="A16" s="13" t="s">
        <v>45</v>
      </c>
      <c r="B16" s="13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48"/>
      <c r="T16" s="48"/>
      <c r="U16" s="49"/>
      <c r="V16" s="54"/>
      <c r="W16" s="48"/>
      <c r="X16" s="48"/>
      <c r="Y16" s="48"/>
      <c r="Z16" s="48"/>
      <c r="AA16" s="48"/>
      <c r="AB16" s="51"/>
      <c r="AC16" s="48"/>
      <c r="AD16" s="48"/>
      <c r="AE16" s="48"/>
      <c r="AF16" s="48"/>
      <c r="AG16" s="48"/>
    </row>
    <row r="17" spans="1:33" s="52" customFormat="1" ht="15.75" hidden="1" customHeight="1" x14ac:dyDescent="0.2">
      <c r="A17" s="13" t="s">
        <v>46</v>
      </c>
      <c r="B17" s="13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48"/>
      <c r="T17" s="48"/>
      <c r="U17" s="49"/>
      <c r="V17" s="54"/>
      <c r="W17" s="48"/>
      <c r="X17" s="48"/>
      <c r="Y17" s="48"/>
      <c r="Z17" s="48"/>
      <c r="AA17" s="48"/>
      <c r="AB17" s="51"/>
      <c r="AC17" s="48"/>
      <c r="AD17" s="48"/>
      <c r="AE17" s="48"/>
      <c r="AF17" s="48"/>
      <c r="AG17" s="48"/>
    </row>
    <row r="18" spans="1:33" s="52" customFormat="1" ht="15.75" hidden="1" customHeight="1" x14ac:dyDescent="0.2">
      <c r="A18" s="13" t="s">
        <v>47</v>
      </c>
      <c r="B18" s="13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48"/>
      <c r="T18" s="48"/>
      <c r="U18" s="49"/>
      <c r="V18" s="54"/>
      <c r="W18" s="48"/>
      <c r="X18" s="48"/>
      <c r="Y18" s="48"/>
      <c r="Z18" s="48"/>
      <c r="AA18" s="48"/>
      <c r="AB18" s="51"/>
      <c r="AC18" s="48"/>
      <c r="AD18" s="48"/>
      <c r="AE18" s="48"/>
      <c r="AF18" s="48"/>
      <c r="AG18" s="48"/>
    </row>
    <row r="19" spans="1:33" s="52" customFormat="1" ht="15.75" hidden="1" customHeight="1" x14ac:dyDescent="0.2">
      <c r="A19" s="13" t="s">
        <v>83</v>
      </c>
      <c r="B19" s="13"/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48"/>
      <c r="T19" s="48"/>
      <c r="U19" s="49"/>
      <c r="V19" s="54"/>
      <c r="W19" s="48"/>
      <c r="X19" s="48"/>
      <c r="Y19" s="48"/>
      <c r="Z19" s="48"/>
      <c r="AA19" s="48"/>
      <c r="AB19" s="51"/>
      <c r="AC19" s="48"/>
      <c r="AD19" s="48"/>
      <c r="AE19" s="48"/>
      <c r="AF19" s="48"/>
      <c r="AG19" s="48"/>
    </row>
    <row r="20" spans="1:33" s="52" customFormat="1" ht="15.75" hidden="1" customHeight="1" x14ac:dyDescent="0.2">
      <c r="A20" s="13" t="s">
        <v>49</v>
      </c>
      <c r="B20" s="13"/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48"/>
      <c r="T20" s="48"/>
      <c r="U20" s="49"/>
      <c r="V20" s="54"/>
      <c r="W20" s="48"/>
      <c r="X20" s="48"/>
      <c r="Y20" s="48"/>
      <c r="Z20" s="48"/>
      <c r="AA20" s="48"/>
      <c r="AB20" s="51"/>
      <c r="AC20" s="48"/>
      <c r="AD20" s="48"/>
      <c r="AE20" s="48"/>
      <c r="AF20" s="48"/>
      <c r="AG20" s="48"/>
    </row>
    <row r="21" spans="1:33" s="52" customFormat="1" ht="15.75" hidden="1" customHeight="1" x14ac:dyDescent="0.2">
      <c r="A21" s="13" t="s">
        <v>50</v>
      </c>
      <c r="B21" s="13"/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48"/>
      <c r="T21" s="48"/>
      <c r="U21" s="49"/>
      <c r="V21" s="54"/>
      <c r="W21" s="48"/>
      <c r="X21" s="48"/>
      <c r="Y21" s="48"/>
      <c r="Z21" s="48"/>
      <c r="AA21" s="48"/>
      <c r="AB21" s="51"/>
      <c r="AC21" s="48"/>
      <c r="AD21" s="48"/>
      <c r="AE21" s="48"/>
      <c r="AF21" s="48"/>
      <c r="AG21" s="48"/>
    </row>
    <row r="22" spans="1:33" s="52" customFormat="1" ht="15.75" hidden="1" customHeight="1" x14ac:dyDescent="0.2">
      <c r="A22" s="13" t="s">
        <v>51</v>
      </c>
      <c r="B22" s="13"/>
      <c r="C22" s="17"/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48"/>
      <c r="T22" s="48"/>
      <c r="U22" s="49"/>
      <c r="V22" s="54"/>
      <c r="W22" s="48"/>
      <c r="X22" s="48"/>
      <c r="Y22" s="48"/>
      <c r="Z22" s="48"/>
      <c r="AA22" s="48"/>
      <c r="AB22" s="51"/>
      <c r="AC22" s="48"/>
      <c r="AD22" s="48"/>
      <c r="AE22" s="48"/>
      <c r="AF22" s="48"/>
      <c r="AG22" s="48"/>
    </row>
    <row r="23" spans="1:33" s="52" customFormat="1" ht="15.75" hidden="1" customHeight="1" x14ac:dyDescent="0.2">
      <c r="A23" s="13" t="s">
        <v>52</v>
      </c>
      <c r="B23" s="13"/>
      <c r="C23" s="17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48"/>
      <c r="T23" s="48"/>
      <c r="U23" s="49"/>
      <c r="V23" s="54"/>
      <c r="W23" s="48"/>
      <c r="X23" s="48"/>
      <c r="Y23" s="48"/>
      <c r="Z23" s="48"/>
      <c r="AA23" s="48"/>
      <c r="AB23" s="51"/>
      <c r="AC23" s="48"/>
      <c r="AD23" s="48"/>
      <c r="AE23" s="48"/>
      <c r="AF23" s="48"/>
      <c r="AG23" s="48"/>
    </row>
    <row r="24" spans="1:33" s="52" customFormat="1" ht="15.75" hidden="1" customHeight="1" x14ac:dyDescent="0.2">
      <c r="A24" s="13" t="s">
        <v>53</v>
      </c>
      <c r="B24" s="13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48"/>
      <c r="T24" s="48"/>
      <c r="U24" s="49"/>
      <c r="V24" s="54"/>
      <c r="W24" s="48"/>
      <c r="X24" s="48"/>
      <c r="Y24" s="48"/>
      <c r="Z24" s="48"/>
      <c r="AA24" s="48"/>
      <c r="AB24" s="51"/>
      <c r="AC24" s="48"/>
      <c r="AD24" s="48"/>
      <c r="AE24" s="48"/>
      <c r="AF24" s="48"/>
      <c r="AG24" s="48"/>
    </row>
    <row r="25" spans="1:33" s="52" customFormat="1" ht="15.75" hidden="1" customHeight="1" x14ac:dyDescent="0.2">
      <c r="A25" s="13" t="s">
        <v>54</v>
      </c>
      <c r="B25" s="13"/>
      <c r="C25" s="17"/>
      <c r="D25" s="17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48"/>
      <c r="T25" s="48"/>
      <c r="U25" s="49"/>
      <c r="V25" s="54"/>
      <c r="W25" s="48"/>
      <c r="X25" s="48"/>
      <c r="Y25" s="48"/>
      <c r="Z25" s="48"/>
      <c r="AA25" s="48"/>
      <c r="AB25" s="51"/>
      <c r="AC25" s="48"/>
      <c r="AD25" s="48"/>
      <c r="AE25" s="48"/>
      <c r="AF25" s="48"/>
      <c r="AG25" s="48"/>
    </row>
    <row r="26" spans="1:33" s="52" customFormat="1" ht="15.75" customHeight="1" x14ac:dyDescent="0.2">
      <c r="A26" s="13" t="s">
        <v>58</v>
      </c>
      <c r="B26" s="13"/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48"/>
      <c r="T26" s="48"/>
      <c r="U26" s="49"/>
      <c r="V26" s="54"/>
      <c r="W26" s="48"/>
      <c r="X26" s="48"/>
      <c r="Y26" s="48"/>
      <c r="Z26" s="48"/>
      <c r="AA26" s="48"/>
      <c r="AB26" s="51"/>
      <c r="AC26" s="48"/>
      <c r="AD26" s="48"/>
      <c r="AE26" s="48"/>
      <c r="AF26" s="48"/>
      <c r="AG26" s="48"/>
    </row>
    <row r="27" spans="1:33" s="52" customFormat="1" ht="15.75" customHeight="1" x14ac:dyDescent="0.2">
      <c r="A27" s="13" t="s">
        <v>60</v>
      </c>
      <c r="B27" s="13"/>
      <c r="C27" s="17">
        <f t="shared" ref="C27:C31" si="1">IFERROR(F27/D27," - ")</f>
        <v>17.05</v>
      </c>
      <c r="D27" s="17">
        <v>10</v>
      </c>
      <c r="E27" s="17">
        <v>0</v>
      </c>
      <c r="F27" s="17">
        <v>170.5</v>
      </c>
      <c r="G27" s="17">
        <v>-14.56</v>
      </c>
      <c r="H27" s="17">
        <f t="shared" ref="H27:H31" si="2">G27/F27*-1</f>
        <v>8.53958944281525E-2</v>
      </c>
      <c r="I27" s="17">
        <f t="shared" ref="I27:I31" si="3">J27/F27</f>
        <v>0.3320866204789833</v>
      </c>
      <c r="J27" s="17">
        <f t="shared" ref="J27:J31" si="4">F27*0.85+G27+AF27*D27+D27*AE27+AG27+AD27</f>
        <v>56.620768791666649</v>
      </c>
      <c r="K27" s="17">
        <f t="shared" ref="K27:K31" si="5">J27/D27</f>
        <v>5.6620768791666647</v>
      </c>
      <c r="L27" s="17">
        <v>38</v>
      </c>
      <c r="M27" s="17">
        <f t="shared" ref="M27:M31" si="6">IFERROR(D27/L27,"-")</f>
        <v>0.26315789473684209</v>
      </c>
      <c r="N27" s="17">
        <v>90</v>
      </c>
      <c r="O27" s="17">
        <f t="shared" ref="O27:P27" si="7">D27/7</f>
        <v>1.4285714285714286</v>
      </c>
      <c r="P27" s="17">
        <f t="shared" si="7"/>
        <v>0</v>
      </c>
      <c r="Q27" s="17">
        <f t="shared" ref="Q27:Q31" si="8">ROUNDDOWN(N27/(O27+P27),0)</f>
        <v>63</v>
      </c>
      <c r="R27" s="17"/>
      <c r="S27" s="48">
        <v>1.0526315789473681E-2</v>
      </c>
      <c r="T27" s="48" t="s">
        <v>56</v>
      </c>
      <c r="U27" s="49" t="s">
        <v>56</v>
      </c>
      <c r="V27" s="54" t="s">
        <v>56</v>
      </c>
      <c r="W27" s="48">
        <v>0</v>
      </c>
      <c r="X27" s="48">
        <f t="shared" ref="X27:X31" si="9">IFERROR(W27/D27,0)</f>
        <v>0</v>
      </c>
      <c r="Y27" s="48">
        <f t="shared" ref="Y27:Y31" si="10">IFERROR(G27/(W27+Z27)*-1,0)</f>
        <v>14.56</v>
      </c>
      <c r="Z27" s="48">
        <v>1</v>
      </c>
      <c r="AA27" s="48" t="s">
        <v>57</v>
      </c>
      <c r="AB27" s="51">
        <f t="shared" ref="AB27:AB31" si="11">IF(OR(AA27="UsLargeStandardSize",AA27="UsSmallStandardSize"),-0.69,-0.48)</f>
        <v>-0.69</v>
      </c>
      <c r="AC27" s="48">
        <v>0.14088631944444444</v>
      </c>
      <c r="AD27" s="48">
        <f t="shared" ref="AD27:AD31" si="12">IFERROR(AB27*AC27*D27*2,0)</f>
        <v>-1.9442312083333331</v>
      </c>
      <c r="AE27" s="48">
        <v>-7.18</v>
      </c>
      <c r="AF27" s="48">
        <v>0</v>
      </c>
      <c r="AG27" s="48">
        <v>0</v>
      </c>
    </row>
    <row r="28" spans="1:33" s="52" customFormat="1" ht="15.75" customHeight="1" x14ac:dyDescent="0.2">
      <c r="A28" s="13" t="s">
        <v>61</v>
      </c>
      <c r="B28" s="13"/>
      <c r="C28" s="17">
        <f t="shared" si="1"/>
        <v>17.95</v>
      </c>
      <c r="D28" s="17">
        <v>2</v>
      </c>
      <c r="E28" s="17">
        <v>0</v>
      </c>
      <c r="F28" s="17">
        <v>35.9</v>
      </c>
      <c r="G28" s="17">
        <v>-34.19</v>
      </c>
      <c r="H28" s="17">
        <f t="shared" si="2"/>
        <v>0.95236768802228411</v>
      </c>
      <c r="I28" s="17">
        <f t="shared" si="3"/>
        <v>-0.51319905965645307</v>
      </c>
      <c r="J28" s="17">
        <f t="shared" si="4"/>
        <v>-18.423846241666666</v>
      </c>
      <c r="K28" s="17">
        <f t="shared" si="5"/>
        <v>-9.2119231208333332</v>
      </c>
      <c r="L28" s="17">
        <v>35</v>
      </c>
      <c r="M28" s="17">
        <f t="shared" si="6"/>
        <v>5.7142857142857141E-2</v>
      </c>
      <c r="N28" s="17">
        <v>82</v>
      </c>
      <c r="O28" s="17">
        <f t="shared" ref="O28:P28" si="13">D28/7</f>
        <v>0.2857142857142857</v>
      </c>
      <c r="P28" s="17">
        <f t="shared" si="13"/>
        <v>0</v>
      </c>
      <c r="Q28" s="17">
        <f t="shared" si="8"/>
        <v>287</v>
      </c>
      <c r="R28" s="17"/>
      <c r="S28" s="48">
        <v>0.13414634146341459</v>
      </c>
      <c r="T28" s="48" t="s">
        <v>56</v>
      </c>
      <c r="U28" s="49" t="s">
        <v>56</v>
      </c>
      <c r="V28" s="54" t="s">
        <v>56</v>
      </c>
      <c r="W28" s="48">
        <v>1</v>
      </c>
      <c r="X28" s="48">
        <f t="shared" si="9"/>
        <v>0.5</v>
      </c>
      <c r="Y28" s="48">
        <f t="shared" si="10"/>
        <v>34.19</v>
      </c>
      <c r="Z28" s="48">
        <v>0</v>
      </c>
      <c r="AA28" s="48" t="s">
        <v>57</v>
      </c>
      <c r="AB28" s="51">
        <f t="shared" si="11"/>
        <v>-0.69</v>
      </c>
      <c r="AC28" s="48">
        <v>0.14088631944444444</v>
      </c>
      <c r="AD28" s="48">
        <f t="shared" si="12"/>
        <v>-0.38884624166666659</v>
      </c>
      <c r="AE28" s="48">
        <v>-7.18</v>
      </c>
      <c r="AF28" s="48">
        <v>0</v>
      </c>
      <c r="AG28" s="48">
        <v>0</v>
      </c>
    </row>
    <row r="29" spans="1:33" s="52" customFormat="1" ht="15.75" customHeight="1" x14ac:dyDescent="0.2">
      <c r="A29" s="13" t="s">
        <v>62</v>
      </c>
      <c r="B29" s="13"/>
      <c r="C29" s="17">
        <f t="shared" si="1"/>
        <v>17.95</v>
      </c>
      <c r="D29" s="17">
        <v>4</v>
      </c>
      <c r="E29" s="17">
        <v>0</v>
      </c>
      <c r="F29" s="17">
        <v>71.8</v>
      </c>
      <c r="G29" s="17">
        <v>-0.93</v>
      </c>
      <c r="H29" s="17">
        <f t="shared" si="2"/>
        <v>1.2952646239554319E-2</v>
      </c>
      <c r="I29" s="17">
        <f t="shared" ca="1" si="3"/>
        <v>0.22079112119312908</v>
      </c>
      <c r="J29" s="17">
        <f t="shared" ca="1" si="4"/>
        <v>15.852802501666666</v>
      </c>
      <c r="K29" s="17">
        <f t="shared" ca="1" si="5"/>
        <v>3.9632006254166665</v>
      </c>
      <c r="L29" s="17">
        <v>25</v>
      </c>
      <c r="M29" s="17">
        <f t="shared" si="6"/>
        <v>0.16</v>
      </c>
      <c r="N29" s="17">
        <v>61</v>
      </c>
      <c r="O29" s="17">
        <f t="shared" ref="O29:P29" si="14">D29/7</f>
        <v>0.5714285714285714</v>
      </c>
      <c r="P29" s="17">
        <f t="shared" si="14"/>
        <v>0</v>
      </c>
      <c r="Q29" s="17">
        <f t="shared" si="8"/>
        <v>106</v>
      </c>
      <c r="R29" s="17"/>
      <c r="S29" s="48">
        <v>0.26229508196721307</v>
      </c>
      <c r="T29" s="48" t="s">
        <v>56</v>
      </c>
      <c r="U29" s="49" t="s">
        <v>56</v>
      </c>
      <c r="V29" s="54" t="s">
        <v>56</v>
      </c>
      <c r="W29" s="48">
        <v>1</v>
      </c>
      <c r="X29" s="48">
        <f t="shared" si="9"/>
        <v>0.25</v>
      </c>
      <c r="Y29" s="48">
        <f t="shared" si="10"/>
        <v>0.93</v>
      </c>
      <c r="Z29" s="48">
        <v>0</v>
      </c>
      <c r="AA29" s="48" t="s">
        <v>57</v>
      </c>
      <c r="AB29" s="51">
        <f t="shared" si="11"/>
        <v>-0.69</v>
      </c>
      <c r="AC29" s="48">
        <v>0.14088631944444444</v>
      </c>
      <c r="AD29" s="48">
        <f t="shared" si="12"/>
        <v>-0.77769248333333318</v>
      </c>
      <c r="AE29" s="48">
        <v>-7.18</v>
      </c>
      <c r="AF29" s="48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Info!B2:BZ7000""),36,false)),"""")*-1"),-3.68737625375)</f>
        <v>-3.6873762537500001</v>
      </c>
      <c r="AG29" s="48">
        <v>0</v>
      </c>
    </row>
    <row r="30" spans="1:33" s="52" customFormat="1" ht="15.75" customHeight="1" x14ac:dyDescent="0.2">
      <c r="A30" s="13" t="s">
        <v>63</v>
      </c>
      <c r="B30" s="13"/>
      <c r="C30" s="17">
        <f t="shared" si="1"/>
        <v>17.95</v>
      </c>
      <c r="D30" s="17">
        <v>1</v>
      </c>
      <c r="E30" s="17">
        <v>0</v>
      </c>
      <c r="F30" s="17">
        <v>17.95</v>
      </c>
      <c r="G30" s="17">
        <v>-0.83</v>
      </c>
      <c r="H30" s="17">
        <f t="shared" si="2"/>
        <v>4.6239554317548746E-2</v>
      </c>
      <c r="I30" s="17">
        <f t="shared" ca="1" si="3"/>
        <v>0.18750421311513463</v>
      </c>
      <c r="J30" s="17">
        <f t="shared" ca="1" si="4"/>
        <v>3.3657006254166664</v>
      </c>
      <c r="K30" s="17">
        <f t="shared" ca="1" si="5"/>
        <v>3.3657006254166664</v>
      </c>
      <c r="L30" s="17">
        <v>25</v>
      </c>
      <c r="M30" s="17">
        <f t="shared" si="6"/>
        <v>0.04</v>
      </c>
      <c r="N30" s="17">
        <v>68</v>
      </c>
      <c r="O30" s="17">
        <f t="shared" ref="O30:P30" si="15">D30/7</f>
        <v>0.14285714285714285</v>
      </c>
      <c r="P30" s="17">
        <f t="shared" si="15"/>
        <v>0</v>
      </c>
      <c r="Q30" s="17">
        <f t="shared" si="8"/>
        <v>476</v>
      </c>
      <c r="R30" s="17"/>
      <c r="S30" s="48">
        <v>0.25</v>
      </c>
      <c r="T30" s="48" t="s">
        <v>56</v>
      </c>
      <c r="U30" s="49" t="s">
        <v>56</v>
      </c>
      <c r="V30" s="54" t="s">
        <v>56</v>
      </c>
      <c r="W30" s="48">
        <v>0</v>
      </c>
      <c r="X30" s="48">
        <f t="shared" si="9"/>
        <v>0</v>
      </c>
      <c r="Y30" s="48">
        <f t="shared" si="10"/>
        <v>0</v>
      </c>
      <c r="Z30" s="48">
        <v>0</v>
      </c>
      <c r="AA30" s="48" t="s">
        <v>57</v>
      </c>
      <c r="AB30" s="51">
        <f t="shared" si="11"/>
        <v>-0.69</v>
      </c>
      <c r="AC30" s="48">
        <v>0.14088631944444444</v>
      </c>
      <c r="AD30" s="48">
        <f t="shared" si="12"/>
        <v>-0.1944231208333333</v>
      </c>
      <c r="AE30" s="48">
        <v>-7.18</v>
      </c>
      <c r="AF30" s="48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Info!B2:BZ7000""),36,false)),"""")*-1"),-3.68737625375)</f>
        <v>-3.6873762537500001</v>
      </c>
      <c r="AG30" s="48">
        <v>0</v>
      </c>
    </row>
    <row r="31" spans="1:33" s="52" customFormat="1" ht="15.75" customHeight="1" x14ac:dyDescent="0.2">
      <c r="A31" s="13" t="s">
        <v>64</v>
      </c>
      <c r="B31" s="13"/>
      <c r="C31" s="17">
        <f t="shared" si="1"/>
        <v>17.95</v>
      </c>
      <c r="D31" s="17">
        <v>1</v>
      </c>
      <c r="E31" s="17">
        <v>0</v>
      </c>
      <c r="F31" s="17">
        <v>17.95</v>
      </c>
      <c r="G31" s="17">
        <v>0</v>
      </c>
      <c r="H31" s="17">
        <f t="shared" si="2"/>
        <v>0</v>
      </c>
      <c r="I31" s="17">
        <f t="shared" ca="1" si="3"/>
        <v>0.23374376743268327</v>
      </c>
      <c r="J31" s="17">
        <f t="shared" ca="1" si="4"/>
        <v>4.1957006254166647</v>
      </c>
      <c r="K31" s="17">
        <f t="shared" ca="1" si="5"/>
        <v>4.1957006254166647</v>
      </c>
      <c r="L31" s="17">
        <v>24</v>
      </c>
      <c r="M31" s="17">
        <f t="shared" si="6"/>
        <v>4.1666666666666664E-2</v>
      </c>
      <c r="N31" s="17">
        <v>67</v>
      </c>
      <c r="O31" s="17">
        <f t="shared" ref="O31:P31" si="16">D31/7</f>
        <v>0.14285714285714285</v>
      </c>
      <c r="P31" s="17">
        <f t="shared" si="16"/>
        <v>0</v>
      </c>
      <c r="Q31" s="17">
        <f t="shared" si="8"/>
        <v>469</v>
      </c>
      <c r="R31" s="17" t="str">
        <f ca="1">IFERROR(__xludf.DUMMYFUNCTION("IFERROR(VLOOKUP($B$2,IMPORTRANGE(""https://docs.google.com/spreadsheets/d/1KiWZV1ko8G7lnRucBRBd29jj3Be6ltMfljMDqzOkQmI/edit#gid=1381463014"",""Lookup!A:F""),6,FALSE),"""")"),"")</f>
        <v/>
      </c>
      <c r="S31" s="48">
        <v>0.2073170731707317</v>
      </c>
      <c r="T31" s="48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1" s="49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1" s="54" t="str">
        <f ca="1">IFERROR(__xludf.DUMMYFUNCTION("IFERROR(VLOOKUP($B$2,IMPORTRANGE(""https://docs.google.com/spreadsheets/d/1KiWZV1ko8G7lnRucBRBd29jj3Be6ltMfljMDqzOkQmI/edit#gid=1381463014"",""Lookup!A:D""),2,FALSE),"""")"),"")</f>
        <v/>
      </c>
      <c r="W31" s="48">
        <v>0</v>
      </c>
      <c r="X31" s="48">
        <f t="shared" si="9"/>
        <v>0</v>
      </c>
      <c r="Y31" s="48">
        <f t="shared" si="10"/>
        <v>0</v>
      </c>
      <c r="Z31" s="48">
        <v>0</v>
      </c>
      <c r="AA31" s="48" t="s">
        <v>57</v>
      </c>
      <c r="AB31" s="51">
        <f t="shared" si="11"/>
        <v>-0.69</v>
      </c>
      <c r="AC31" s="48">
        <v>0.14088631944444444</v>
      </c>
      <c r="AD31" s="48">
        <f t="shared" si="12"/>
        <v>-0.1944231208333333</v>
      </c>
      <c r="AE31" s="48">
        <v>-7.18</v>
      </c>
      <c r="AF31" s="48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Info!B2:BZ7000""),36,false)),"""")*-1"),-3.68737625375)</f>
        <v>-3.6873762537500001</v>
      </c>
      <c r="AG31" s="48">
        <v>0</v>
      </c>
    </row>
    <row r="32" spans="1:33" ht="15.75" customHeight="1" x14ac:dyDescent="0.2">
      <c r="A32" s="13"/>
      <c r="B32" s="13"/>
      <c r="C32" s="24"/>
      <c r="D32" s="15"/>
      <c r="E32" s="15"/>
      <c r="F32" s="14"/>
      <c r="G32" s="14"/>
      <c r="H32" s="14"/>
      <c r="I32" s="15"/>
      <c r="J32" s="15"/>
      <c r="K32" s="15"/>
      <c r="L32" s="15"/>
      <c r="M32" s="16"/>
      <c r="N32" s="15"/>
      <c r="O32" s="15"/>
      <c r="P32" s="15"/>
      <c r="Q32" s="15"/>
      <c r="R32" s="15"/>
      <c r="S32" s="18"/>
      <c r="T32" s="13"/>
      <c r="U32" s="19"/>
      <c r="V32" s="1"/>
      <c r="W32" s="13"/>
      <c r="X32" s="13"/>
      <c r="Y32" s="13"/>
      <c r="Z32" s="13"/>
      <c r="AA32" s="13"/>
      <c r="AB32" s="13"/>
      <c r="AC32" s="13"/>
      <c r="AD32" s="13"/>
      <c r="AE32" s="20"/>
      <c r="AF32" s="20"/>
      <c r="AG32" s="20"/>
    </row>
    <row r="33" spans="1:33" ht="15.75" customHeight="1" x14ac:dyDescent="0.2">
      <c r="A33" s="13"/>
      <c r="B33" s="13"/>
      <c r="C33" s="24"/>
      <c r="D33" s="15"/>
      <c r="E33" s="15"/>
      <c r="F33" s="14"/>
      <c r="G33" s="14"/>
      <c r="H33" s="14"/>
      <c r="I33" s="15"/>
      <c r="J33" s="15"/>
      <c r="K33" s="15"/>
      <c r="L33" s="15"/>
      <c r="M33" s="16"/>
      <c r="N33" s="15"/>
      <c r="O33" s="15"/>
      <c r="P33" s="15"/>
      <c r="Q33" s="15"/>
      <c r="R33" s="15"/>
      <c r="S33" s="18"/>
      <c r="T33" s="13"/>
      <c r="U33" s="19"/>
      <c r="V33" s="1"/>
      <c r="W33" s="13"/>
      <c r="X33" s="13"/>
      <c r="Y33" s="13"/>
      <c r="Z33" s="13"/>
      <c r="AA33" s="13"/>
      <c r="AB33" s="13"/>
      <c r="AC33" s="13"/>
      <c r="AD33" s="13"/>
      <c r="AE33" s="20"/>
      <c r="AF33" s="20"/>
      <c r="AG33" s="20"/>
    </row>
    <row r="34" spans="1:33" ht="15.75" customHeight="1" x14ac:dyDescent="0.2">
      <c r="A34" s="13"/>
      <c r="B34" s="13"/>
      <c r="C34" s="24"/>
      <c r="D34" s="15"/>
      <c r="E34" s="15"/>
      <c r="F34" s="14"/>
      <c r="G34" s="14"/>
      <c r="H34" s="14"/>
      <c r="I34" s="15"/>
      <c r="J34" s="15"/>
      <c r="K34" s="15"/>
      <c r="L34" s="15"/>
      <c r="M34" s="16"/>
      <c r="N34" s="15"/>
      <c r="O34" s="15"/>
      <c r="P34" s="15"/>
      <c r="Q34" s="15"/>
      <c r="R34" s="15"/>
      <c r="S34" s="18"/>
      <c r="T34" s="13"/>
      <c r="U34" s="19"/>
      <c r="V34" s="1"/>
      <c r="W34" s="13"/>
      <c r="X34" s="13"/>
      <c r="Y34" s="13"/>
      <c r="Z34" s="13"/>
      <c r="AA34" s="13"/>
      <c r="AB34" s="13"/>
      <c r="AC34" s="13"/>
      <c r="AD34" s="13"/>
      <c r="AE34" s="20"/>
      <c r="AF34" s="20"/>
      <c r="AG34" s="20"/>
    </row>
    <row r="35" spans="1:33" ht="15.75" customHeight="1" x14ac:dyDescent="0.2">
      <c r="A35" s="13"/>
      <c r="B35" s="13"/>
      <c r="C35" s="24"/>
      <c r="D35" s="15"/>
      <c r="E35" s="15"/>
      <c r="F35" s="14"/>
      <c r="G35" s="14"/>
      <c r="H35" s="14"/>
      <c r="I35" s="15"/>
      <c r="J35" s="15"/>
      <c r="K35" s="15"/>
      <c r="L35" s="15"/>
      <c r="M35" s="16"/>
      <c r="N35" s="15"/>
      <c r="O35" s="15"/>
      <c r="P35" s="15"/>
      <c r="Q35" s="15"/>
      <c r="R35" s="15"/>
      <c r="S35" s="18"/>
      <c r="T35" s="13"/>
      <c r="U35" s="19"/>
      <c r="V35" s="1"/>
      <c r="W35" s="13"/>
      <c r="X35" s="13"/>
      <c r="Y35" s="13"/>
      <c r="Z35" s="13"/>
      <c r="AA35" s="13"/>
      <c r="AB35" s="13"/>
      <c r="AC35" s="13"/>
      <c r="AD35" s="13"/>
      <c r="AE35" s="20"/>
      <c r="AF35" s="20"/>
      <c r="AG35" s="20"/>
    </row>
    <row r="36" spans="1:33" ht="15.75" customHeight="1" x14ac:dyDescent="0.2">
      <c r="A36" s="13"/>
      <c r="B36" s="13"/>
      <c r="C36" s="24"/>
      <c r="D36" s="15"/>
      <c r="E36" s="15"/>
      <c r="F36" s="14"/>
      <c r="G36" s="14"/>
      <c r="H36" s="14"/>
      <c r="I36" s="15"/>
      <c r="J36" s="15"/>
      <c r="K36" s="15"/>
      <c r="L36" s="15"/>
      <c r="M36" s="16"/>
      <c r="N36" s="15"/>
      <c r="O36" s="15"/>
      <c r="P36" s="15"/>
      <c r="Q36" s="15"/>
      <c r="R36" s="15"/>
      <c r="S36" s="18"/>
      <c r="T36" s="13"/>
      <c r="U36" s="19"/>
      <c r="V36" s="1"/>
      <c r="W36" s="13"/>
      <c r="X36" s="13"/>
      <c r="Y36" s="13"/>
      <c r="Z36" s="13"/>
      <c r="AA36" s="13"/>
      <c r="AB36" s="13"/>
      <c r="AC36" s="13"/>
      <c r="AD36" s="13"/>
      <c r="AE36" s="20"/>
      <c r="AF36" s="20"/>
      <c r="AG36" s="20"/>
    </row>
    <row r="37" spans="1:33" ht="15.75" customHeight="1" x14ac:dyDescent="0.2">
      <c r="A37" s="13"/>
      <c r="B37" s="13"/>
      <c r="C37" s="24"/>
      <c r="D37" s="15"/>
      <c r="E37" s="15"/>
      <c r="F37" s="14"/>
      <c r="G37" s="14"/>
      <c r="H37" s="14"/>
      <c r="I37" s="15"/>
      <c r="J37" s="15"/>
      <c r="K37" s="15"/>
      <c r="L37" s="15"/>
      <c r="M37" s="16"/>
      <c r="N37" s="15"/>
      <c r="O37" s="15"/>
      <c r="P37" s="15"/>
      <c r="Q37" s="15"/>
      <c r="R37" s="15"/>
      <c r="S37" s="18"/>
      <c r="T37" s="13"/>
      <c r="U37" s="19"/>
      <c r="V37" s="1"/>
      <c r="W37" s="13"/>
      <c r="X37" s="13"/>
      <c r="Y37" s="13"/>
      <c r="Z37" s="13"/>
      <c r="AA37" s="13"/>
      <c r="AB37" s="13"/>
      <c r="AC37" s="13"/>
      <c r="AD37" s="13"/>
      <c r="AE37" s="20"/>
      <c r="AF37" s="20"/>
      <c r="AG37" s="20"/>
    </row>
    <row r="38" spans="1:33" ht="15.75" customHeight="1" x14ac:dyDescent="0.2">
      <c r="A38" s="13"/>
      <c r="B38" s="13"/>
      <c r="C38" s="24"/>
      <c r="D38" s="15"/>
      <c r="E38" s="15"/>
      <c r="F38" s="14"/>
      <c r="G38" s="14"/>
      <c r="H38" s="14"/>
      <c r="I38" s="15"/>
      <c r="J38" s="15"/>
      <c r="K38" s="15"/>
      <c r="L38" s="15"/>
      <c r="M38" s="16"/>
      <c r="N38" s="15"/>
      <c r="O38" s="15"/>
      <c r="P38" s="15"/>
      <c r="Q38" s="15"/>
      <c r="R38" s="15"/>
      <c r="S38" s="18"/>
      <c r="T38" s="13"/>
      <c r="U38" s="19"/>
      <c r="V38" s="1"/>
      <c r="W38" s="13"/>
      <c r="X38" s="13"/>
      <c r="Y38" s="13"/>
      <c r="Z38" s="13"/>
      <c r="AA38" s="13"/>
      <c r="AB38" s="13"/>
      <c r="AC38" s="13"/>
      <c r="AD38" s="13"/>
      <c r="AE38" s="20"/>
      <c r="AF38" s="20"/>
      <c r="AG38" s="20"/>
    </row>
    <row r="39" spans="1:33" ht="15.75" customHeight="1" x14ac:dyDescent="0.2">
      <c r="A39" s="13"/>
      <c r="B39" s="13"/>
      <c r="C39" s="24"/>
      <c r="D39" s="15"/>
      <c r="E39" s="15"/>
      <c r="F39" s="14"/>
      <c r="G39" s="14"/>
      <c r="H39" s="14"/>
      <c r="I39" s="15"/>
      <c r="J39" s="15"/>
      <c r="K39" s="15"/>
      <c r="L39" s="15"/>
      <c r="M39" s="16"/>
      <c r="N39" s="15"/>
      <c r="O39" s="15"/>
      <c r="P39" s="15"/>
      <c r="Q39" s="15"/>
      <c r="R39" s="15"/>
      <c r="S39" s="18"/>
      <c r="T39" s="13"/>
      <c r="U39" s="19"/>
      <c r="V39" s="1"/>
      <c r="W39" s="13"/>
      <c r="X39" s="13"/>
      <c r="Y39" s="13"/>
      <c r="Z39" s="13"/>
      <c r="AA39" s="13"/>
      <c r="AB39" s="13"/>
      <c r="AC39" s="13"/>
      <c r="AD39" s="13"/>
      <c r="AE39" s="20"/>
      <c r="AF39" s="20"/>
      <c r="AG39" s="20"/>
    </row>
    <row r="40" spans="1:33" ht="15.75" customHeight="1" x14ac:dyDescent="0.2">
      <c r="A40" s="13"/>
      <c r="B40" s="13"/>
      <c r="C40" s="24"/>
      <c r="D40" s="15"/>
      <c r="E40" s="15"/>
      <c r="F40" s="14"/>
      <c r="G40" s="14"/>
      <c r="H40" s="14"/>
      <c r="I40" s="15"/>
      <c r="J40" s="15"/>
      <c r="K40" s="15"/>
      <c r="L40" s="15"/>
      <c r="M40" s="16"/>
      <c r="N40" s="15"/>
      <c r="O40" s="15"/>
      <c r="P40" s="15"/>
      <c r="Q40" s="15"/>
      <c r="R40" s="15"/>
      <c r="S40" s="18"/>
      <c r="T40" s="13"/>
      <c r="U40" s="19"/>
      <c r="V40" s="1"/>
      <c r="W40" s="13"/>
      <c r="X40" s="13"/>
      <c r="Y40" s="13"/>
      <c r="Z40" s="13"/>
      <c r="AA40" s="13"/>
      <c r="AB40" s="13"/>
      <c r="AC40" s="13"/>
      <c r="AD40" s="13"/>
      <c r="AE40" s="20"/>
      <c r="AF40" s="20"/>
      <c r="AG40" s="20"/>
    </row>
    <row r="41" spans="1:33" ht="15.75" customHeight="1" x14ac:dyDescent="0.2">
      <c r="A41" s="13"/>
      <c r="B41" s="13"/>
      <c r="C41" s="24"/>
      <c r="D41" s="15"/>
      <c r="E41" s="15"/>
      <c r="F41" s="14"/>
      <c r="G41" s="14"/>
      <c r="H41" s="14"/>
      <c r="I41" s="15"/>
      <c r="J41" s="15"/>
      <c r="K41" s="15"/>
      <c r="L41" s="15"/>
      <c r="M41" s="16"/>
      <c r="N41" s="15"/>
      <c r="O41" s="15"/>
      <c r="P41" s="15"/>
      <c r="Q41" s="15"/>
      <c r="R41" s="15"/>
      <c r="S41" s="18"/>
      <c r="T41" s="13"/>
      <c r="U41" s="19"/>
      <c r="V41" s="1"/>
      <c r="W41" s="13"/>
      <c r="X41" s="13"/>
      <c r="Y41" s="13"/>
      <c r="Z41" s="13"/>
      <c r="AA41" s="13"/>
      <c r="AB41" s="13"/>
      <c r="AC41" s="13"/>
      <c r="AD41" s="13"/>
      <c r="AE41" s="20"/>
      <c r="AF41" s="20"/>
      <c r="AG41" s="20"/>
    </row>
    <row r="42" spans="1:33" ht="15.75" customHeight="1" x14ac:dyDescent="0.2">
      <c r="A42" s="13"/>
      <c r="B42" s="13"/>
      <c r="C42" s="24"/>
      <c r="D42" s="15"/>
      <c r="E42" s="15"/>
      <c r="F42" s="14"/>
      <c r="G42" s="14"/>
      <c r="H42" s="14"/>
      <c r="I42" s="15"/>
      <c r="J42" s="15"/>
      <c r="K42" s="15"/>
      <c r="L42" s="15"/>
      <c r="M42" s="16"/>
      <c r="N42" s="15"/>
      <c r="O42" s="15"/>
      <c r="P42" s="15"/>
      <c r="Q42" s="15"/>
      <c r="R42" s="15"/>
      <c r="S42" s="18"/>
      <c r="T42" s="13"/>
      <c r="U42" s="19"/>
      <c r="V42" s="1"/>
      <c r="W42" s="13"/>
      <c r="X42" s="13"/>
      <c r="Y42" s="13"/>
      <c r="Z42" s="13"/>
      <c r="AA42" s="13"/>
      <c r="AB42" s="13"/>
      <c r="AC42" s="13"/>
      <c r="AD42" s="13"/>
      <c r="AE42" s="20"/>
      <c r="AF42" s="20"/>
      <c r="AG42" s="20"/>
    </row>
    <row r="43" spans="1:33" ht="15.75" customHeight="1" x14ac:dyDescent="0.2">
      <c r="A43" s="13"/>
      <c r="B43" s="13"/>
      <c r="C43" s="24"/>
      <c r="D43" s="15"/>
      <c r="E43" s="15"/>
      <c r="F43" s="14"/>
      <c r="G43" s="14"/>
      <c r="H43" s="14"/>
      <c r="I43" s="15"/>
      <c r="J43" s="15"/>
      <c r="K43" s="15"/>
      <c r="L43" s="15"/>
      <c r="M43" s="16"/>
      <c r="N43" s="15"/>
      <c r="O43" s="15"/>
      <c r="P43" s="15"/>
      <c r="Q43" s="15"/>
      <c r="R43" s="15"/>
      <c r="S43" s="18"/>
      <c r="T43" s="13"/>
      <c r="U43" s="19"/>
      <c r="V43" s="1"/>
      <c r="W43" s="13"/>
      <c r="X43" s="13"/>
      <c r="Y43" s="13"/>
      <c r="Z43" s="13"/>
      <c r="AA43" s="13"/>
      <c r="AB43" s="13"/>
      <c r="AC43" s="13"/>
      <c r="AD43" s="13"/>
      <c r="AE43" s="20"/>
      <c r="AF43" s="20"/>
      <c r="AG43" s="20"/>
    </row>
    <row r="44" spans="1:33" ht="15.75" customHeight="1" x14ac:dyDescent="0.2">
      <c r="A44" s="13"/>
      <c r="B44" s="13"/>
      <c r="C44" s="24"/>
      <c r="D44" s="15"/>
      <c r="E44" s="15"/>
      <c r="F44" s="14"/>
      <c r="G44" s="14"/>
      <c r="H44" s="14"/>
      <c r="I44" s="15"/>
      <c r="J44" s="15"/>
      <c r="K44" s="15"/>
      <c r="L44" s="15"/>
      <c r="M44" s="16"/>
      <c r="N44" s="15"/>
      <c r="O44" s="15"/>
      <c r="P44" s="15"/>
      <c r="Q44" s="15"/>
      <c r="R44" s="15"/>
      <c r="S44" s="18"/>
      <c r="T44" s="13"/>
      <c r="U44" s="19"/>
      <c r="V44" s="1"/>
      <c r="W44" s="13"/>
      <c r="X44" s="13"/>
      <c r="Y44" s="13"/>
      <c r="Z44" s="13"/>
      <c r="AA44" s="13"/>
      <c r="AB44" s="13"/>
      <c r="AC44" s="13"/>
      <c r="AD44" s="13"/>
      <c r="AE44" s="20"/>
      <c r="AF44" s="20"/>
      <c r="AG44" s="20"/>
    </row>
    <row r="45" spans="1:33" ht="15.75" customHeight="1" x14ac:dyDescent="0.2">
      <c r="A45" s="13"/>
      <c r="B45" s="13"/>
      <c r="C45" s="24"/>
      <c r="D45" s="15"/>
      <c r="E45" s="15"/>
      <c r="F45" s="14"/>
      <c r="G45" s="14"/>
      <c r="H45" s="14"/>
      <c r="I45" s="15"/>
      <c r="J45" s="15"/>
      <c r="K45" s="15"/>
      <c r="L45" s="15"/>
      <c r="M45" s="16"/>
      <c r="N45" s="15"/>
      <c r="O45" s="15"/>
      <c r="P45" s="15"/>
      <c r="Q45" s="15"/>
      <c r="R45" s="15"/>
      <c r="S45" s="18"/>
      <c r="T45" s="13"/>
      <c r="U45" s="19"/>
      <c r="V45" s="1"/>
      <c r="W45" s="13"/>
      <c r="X45" s="13"/>
      <c r="Y45" s="13"/>
      <c r="Z45" s="13"/>
      <c r="AA45" s="13"/>
      <c r="AB45" s="13"/>
      <c r="AC45" s="13"/>
      <c r="AD45" s="13"/>
      <c r="AE45" s="20"/>
      <c r="AF45" s="20"/>
      <c r="AG45" s="20"/>
    </row>
    <row r="46" spans="1:33" ht="15.75" customHeight="1" x14ac:dyDescent="0.2">
      <c r="A46" s="13"/>
      <c r="B46" s="13"/>
      <c r="C46" s="24"/>
      <c r="D46" s="15"/>
      <c r="E46" s="15"/>
      <c r="F46" s="14"/>
      <c r="G46" s="14"/>
      <c r="H46" s="14"/>
      <c r="I46" s="15"/>
      <c r="J46" s="15"/>
      <c r="K46" s="15"/>
      <c r="L46" s="15"/>
      <c r="M46" s="16"/>
      <c r="N46" s="15"/>
      <c r="O46" s="15"/>
      <c r="P46" s="15"/>
      <c r="Q46" s="15"/>
      <c r="R46" s="15"/>
      <c r="S46" s="18"/>
      <c r="T46" s="13"/>
      <c r="U46" s="19"/>
      <c r="V46" s="1"/>
      <c r="W46" s="13"/>
      <c r="X46" s="13"/>
      <c r="Y46" s="13"/>
      <c r="Z46" s="13"/>
      <c r="AA46" s="13"/>
      <c r="AB46" s="13"/>
      <c r="AC46" s="13"/>
      <c r="AD46" s="13"/>
      <c r="AE46" s="20"/>
      <c r="AF46" s="20"/>
      <c r="AG46" s="20"/>
    </row>
    <row r="47" spans="1:33" ht="15.75" customHeight="1" x14ac:dyDescent="0.2">
      <c r="A47" s="13"/>
      <c r="B47" s="13"/>
      <c r="C47" s="24"/>
      <c r="D47" s="15"/>
      <c r="E47" s="15"/>
      <c r="F47" s="14"/>
      <c r="G47" s="14"/>
      <c r="H47" s="14"/>
      <c r="I47" s="15"/>
      <c r="J47" s="15"/>
      <c r="K47" s="15"/>
      <c r="L47" s="15"/>
      <c r="M47" s="16"/>
      <c r="N47" s="15"/>
      <c r="O47" s="15"/>
      <c r="P47" s="15"/>
      <c r="Q47" s="15"/>
      <c r="R47" s="15"/>
      <c r="S47" s="18"/>
      <c r="T47" s="13"/>
      <c r="U47" s="19"/>
      <c r="V47" s="1"/>
      <c r="W47" s="13"/>
      <c r="X47" s="13"/>
      <c r="Y47" s="13"/>
      <c r="Z47" s="13"/>
      <c r="AA47" s="13"/>
      <c r="AB47" s="13"/>
      <c r="AC47" s="13"/>
      <c r="AD47" s="13"/>
      <c r="AE47" s="20"/>
      <c r="AF47" s="20"/>
      <c r="AG47" s="20"/>
    </row>
    <row r="48" spans="1:33" ht="15.75" customHeight="1" x14ac:dyDescent="0.2">
      <c r="A48" s="13"/>
      <c r="B48" s="13"/>
      <c r="C48" s="24"/>
      <c r="D48" s="15"/>
      <c r="E48" s="15"/>
      <c r="F48" s="14"/>
      <c r="G48" s="14"/>
      <c r="H48" s="14"/>
      <c r="I48" s="15"/>
      <c r="J48" s="15"/>
      <c r="K48" s="15"/>
      <c r="L48" s="15"/>
      <c r="M48" s="16"/>
      <c r="N48" s="15"/>
      <c r="O48" s="15"/>
      <c r="P48" s="15"/>
      <c r="Q48" s="15"/>
      <c r="R48" s="15"/>
      <c r="S48" s="18"/>
      <c r="T48" s="13"/>
      <c r="U48" s="19"/>
      <c r="V48" s="1"/>
      <c r="W48" s="13"/>
      <c r="X48" s="13"/>
      <c r="Y48" s="13"/>
      <c r="Z48" s="13"/>
      <c r="AA48" s="13"/>
      <c r="AB48" s="13"/>
      <c r="AC48" s="13"/>
      <c r="AD48" s="13"/>
      <c r="AE48" s="20"/>
      <c r="AF48" s="20"/>
      <c r="AG48" s="20"/>
    </row>
    <row r="49" spans="1:33" ht="15.75" customHeight="1" x14ac:dyDescent="0.2">
      <c r="A49" s="13"/>
      <c r="B49" s="13"/>
      <c r="C49" s="24"/>
      <c r="D49" s="15"/>
      <c r="E49" s="15"/>
      <c r="F49" s="14"/>
      <c r="G49" s="14"/>
      <c r="H49" s="14"/>
      <c r="I49" s="15"/>
      <c r="J49" s="15"/>
      <c r="K49" s="15"/>
      <c r="L49" s="15"/>
      <c r="M49" s="16"/>
      <c r="N49" s="15"/>
      <c r="O49" s="15"/>
      <c r="P49" s="15"/>
      <c r="Q49" s="15"/>
      <c r="R49" s="15"/>
      <c r="S49" s="18"/>
      <c r="T49" s="13"/>
      <c r="U49" s="19"/>
      <c r="V49" s="1"/>
      <c r="W49" s="13"/>
      <c r="X49" s="13"/>
      <c r="Y49" s="13"/>
      <c r="Z49" s="13"/>
      <c r="AA49" s="13"/>
      <c r="AB49" s="13"/>
      <c r="AC49" s="13"/>
      <c r="AD49" s="13"/>
      <c r="AE49" s="20"/>
      <c r="AF49" s="20"/>
      <c r="AG49" s="20"/>
    </row>
    <row r="50" spans="1:33" ht="15.75" customHeight="1" x14ac:dyDescent="0.2">
      <c r="A50" s="13"/>
      <c r="B50" s="13"/>
      <c r="C50" s="24"/>
      <c r="D50" s="15"/>
      <c r="E50" s="15"/>
      <c r="F50" s="14"/>
      <c r="G50" s="14"/>
      <c r="H50" s="14"/>
      <c r="I50" s="15"/>
      <c r="J50" s="15"/>
      <c r="K50" s="15"/>
      <c r="L50" s="15"/>
      <c r="M50" s="16"/>
      <c r="N50" s="15"/>
      <c r="O50" s="15"/>
      <c r="P50" s="15"/>
      <c r="Q50" s="15"/>
      <c r="R50" s="15"/>
      <c r="S50" s="18"/>
      <c r="T50" s="13"/>
      <c r="U50" s="19"/>
      <c r="V50" s="1"/>
      <c r="W50" s="13"/>
      <c r="X50" s="13"/>
      <c r="Y50" s="13"/>
      <c r="Z50" s="13"/>
      <c r="AA50" s="13"/>
      <c r="AB50" s="13"/>
      <c r="AC50" s="13"/>
      <c r="AD50" s="13"/>
      <c r="AE50" s="20"/>
      <c r="AF50" s="20"/>
      <c r="AG50" s="20"/>
    </row>
    <row r="51" spans="1:33" ht="15.75" customHeight="1" x14ac:dyDescent="0.2">
      <c r="A51" s="13"/>
      <c r="B51" s="13"/>
      <c r="C51" s="24"/>
      <c r="D51" s="15"/>
      <c r="E51" s="15"/>
      <c r="F51" s="14"/>
      <c r="G51" s="14"/>
      <c r="H51" s="14"/>
      <c r="I51" s="15"/>
      <c r="J51" s="15"/>
      <c r="K51" s="15"/>
      <c r="L51" s="15"/>
      <c r="M51" s="16"/>
      <c r="N51" s="15"/>
      <c r="O51" s="15"/>
      <c r="P51" s="15"/>
      <c r="Q51" s="15"/>
      <c r="R51" s="15"/>
      <c r="S51" s="18"/>
      <c r="T51" s="13"/>
      <c r="U51" s="19"/>
      <c r="V51" s="1"/>
      <c r="W51" s="13"/>
      <c r="X51" s="13"/>
      <c r="Y51" s="13"/>
      <c r="Z51" s="13"/>
      <c r="AA51" s="13"/>
      <c r="AB51" s="13"/>
      <c r="AC51" s="13"/>
      <c r="AD51" s="13"/>
      <c r="AE51" s="20"/>
      <c r="AF51" s="20"/>
      <c r="AG51" s="20"/>
    </row>
    <row r="52" spans="1:33" ht="15.75" customHeight="1" x14ac:dyDescent="0.2">
      <c r="A52" s="13"/>
      <c r="B52" s="13"/>
      <c r="C52" s="24"/>
      <c r="D52" s="15"/>
      <c r="E52" s="15"/>
      <c r="F52" s="14"/>
      <c r="G52" s="14"/>
      <c r="H52" s="14"/>
      <c r="I52" s="15"/>
      <c r="J52" s="15"/>
      <c r="K52" s="15"/>
      <c r="L52" s="15"/>
      <c r="M52" s="16"/>
      <c r="N52" s="15"/>
      <c r="O52" s="15"/>
      <c r="P52" s="15"/>
      <c r="Q52" s="15"/>
      <c r="R52" s="15"/>
      <c r="S52" s="18"/>
      <c r="T52" s="13"/>
      <c r="U52" s="19"/>
      <c r="V52" s="1"/>
      <c r="W52" s="13"/>
      <c r="X52" s="13"/>
      <c r="Y52" s="13"/>
      <c r="Z52" s="13"/>
      <c r="AA52" s="13"/>
      <c r="AB52" s="13"/>
      <c r="AC52" s="13"/>
      <c r="AD52" s="13"/>
      <c r="AE52" s="20"/>
      <c r="AF52" s="20"/>
      <c r="AG52" s="20"/>
    </row>
    <row r="53" spans="1:33" ht="15.75" customHeight="1" x14ac:dyDescent="0.2">
      <c r="A53" s="13"/>
      <c r="B53" s="13"/>
      <c r="C53" s="24"/>
      <c r="D53" s="15"/>
      <c r="E53" s="15"/>
      <c r="F53" s="14"/>
      <c r="G53" s="14"/>
      <c r="H53" s="14"/>
      <c r="I53" s="15"/>
      <c r="J53" s="15"/>
      <c r="K53" s="15"/>
      <c r="L53" s="15"/>
      <c r="M53" s="16"/>
      <c r="N53" s="15"/>
      <c r="O53" s="15"/>
      <c r="P53" s="15"/>
      <c r="Q53" s="15"/>
      <c r="R53" s="15"/>
      <c r="S53" s="18"/>
      <c r="T53" s="13"/>
      <c r="U53" s="19"/>
      <c r="V53" s="1"/>
      <c r="W53" s="13"/>
      <c r="X53" s="13"/>
      <c r="Y53" s="13"/>
      <c r="Z53" s="13"/>
      <c r="AA53" s="13"/>
      <c r="AB53" s="13"/>
      <c r="AC53" s="13"/>
      <c r="AD53" s="13"/>
      <c r="AE53" s="20"/>
      <c r="AF53" s="20"/>
      <c r="AG53" s="20"/>
    </row>
    <row r="54" spans="1:33" ht="15.75" customHeight="1" x14ac:dyDescent="0.2">
      <c r="A54" s="13"/>
      <c r="B54" s="13"/>
      <c r="C54" s="24"/>
      <c r="D54" s="15"/>
      <c r="E54" s="15"/>
      <c r="F54" s="14"/>
      <c r="G54" s="14"/>
      <c r="H54" s="14"/>
      <c r="I54" s="15"/>
      <c r="J54" s="15"/>
      <c r="K54" s="15"/>
      <c r="L54" s="15"/>
      <c r="M54" s="16"/>
      <c r="N54" s="15"/>
      <c r="O54" s="15"/>
      <c r="P54" s="15"/>
      <c r="Q54" s="15"/>
      <c r="R54" s="15"/>
      <c r="S54" s="18"/>
      <c r="T54" s="13"/>
      <c r="U54" s="19"/>
      <c r="V54" s="1"/>
      <c r="W54" s="13"/>
      <c r="X54" s="13"/>
      <c r="Y54" s="13"/>
      <c r="Z54" s="13"/>
      <c r="AA54" s="13"/>
      <c r="AB54" s="13"/>
      <c r="AC54" s="13"/>
      <c r="AD54" s="13"/>
      <c r="AE54" s="20"/>
      <c r="AF54" s="20"/>
      <c r="AG54" s="20"/>
    </row>
    <row r="55" spans="1:33" ht="15.75" customHeight="1" x14ac:dyDescent="0.2">
      <c r="A55" s="13"/>
      <c r="B55" s="13"/>
      <c r="C55" s="24"/>
      <c r="D55" s="15"/>
      <c r="E55" s="15"/>
      <c r="F55" s="14"/>
      <c r="G55" s="14"/>
      <c r="H55" s="14"/>
      <c r="I55" s="15"/>
      <c r="J55" s="15"/>
      <c r="K55" s="15"/>
      <c r="L55" s="15"/>
      <c r="M55" s="16"/>
      <c r="N55" s="15"/>
      <c r="O55" s="15"/>
      <c r="P55" s="15"/>
      <c r="Q55" s="15"/>
      <c r="R55" s="15"/>
      <c r="S55" s="18"/>
      <c r="T55" s="13"/>
      <c r="U55" s="19"/>
      <c r="V55" s="1"/>
      <c r="W55" s="13"/>
      <c r="X55" s="13"/>
      <c r="Y55" s="13"/>
      <c r="Z55" s="13"/>
      <c r="AA55" s="13"/>
      <c r="AB55" s="13"/>
      <c r="AC55" s="13"/>
      <c r="AD55" s="13"/>
      <c r="AE55" s="20"/>
      <c r="AF55" s="20"/>
      <c r="AG55" s="20"/>
    </row>
    <row r="56" spans="1:33" ht="15.75" customHeight="1" x14ac:dyDescent="0.2">
      <c r="A56" s="13"/>
      <c r="B56" s="13"/>
      <c r="C56" s="24"/>
      <c r="D56" s="15"/>
      <c r="E56" s="15"/>
      <c r="F56" s="14"/>
      <c r="G56" s="14"/>
      <c r="H56" s="14"/>
      <c r="I56" s="15"/>
      <c r="J56" s="15"/>
      <c r="K56" s="15"/>
      <c r="L56" s="15"/>
      <c r="M56" s="16"/>
      <c r="N56" s="15"/>
      <c r="O56" s="15"/>
      <c r="P56" s="15"/>
      <c r="Q56" s="15"/>
      <c r="R56" s="15"/>
      <c r="S56" s="18"/>
      <c r="T56" s="13"/>
      <c r="U56" s="19"/>
      <c r="V56" s="1"/>
      <c r="W56" s="13"/>
      <c r="X56" s="13"/>
      <c r="Y56" s="13"/>
      <c r="Z56" s="13"/>
      <c r="AA56" s="13"/>
      <c r="AB56" s="13"/>
      <c r="AC56" s="13"/>
      <c r="AD56" s="13"/>
      <c r="AE56" s="20"/>
      <c r="AF56" s="20"/>
      <c r="AG56" s="20"/>
    </row>
    <row r="57" spans="1:33" ht="15.75" customHeight="1" x14ac:dyDescent="0.2">
      <c r="A57" s="13"/>
      <c r="B57" s="13"/>
      <c r="C57" s="24"/>
      <c r="D57" s="15"/>
      <c r="E57" s="15"/>
      <c r="F57" s="14"/>
      <c r="G57" s="14"/>
      <c r="H57" s="14"/>
      <c r="I57" s="15"/>
      <c r="J57" s="15"/>
      <c r="K57" s="15"/>
      <c r="L57" s="15"/>
      <c r="M57" s="16"/>
      <c r="N57" s="15"/>
      <c r="O57" s="15"/>
      <c r="P57" s="15"/>
      <c r="Q57" s="15"/>
      <c r="R57" s="15"/>
      <c r="S57" s="18"/>
      <c r="T57" s="13"/>
      <c r="U57" s="19"/>
      <c r="V57" s="1"/>
      <c r="W57" s="13"/>
      <c r="X57" s="13"/>
      <c r="Y57" s="13"/>
      <c r="Z57" s="13"/>
      <c r="AA57" s="13"/>
      <c r="AB57" s="13"/>
      <c r="AC57" s="13"/>
      <c r="AD57" s="13"/>
      <c r="AE57" s="20"/>
      <c r="AF57" s="20"/>
      <c r="AG57" s="20"/>
    </row>
    <row r="58" spans="1:33" ht="15.75" customHeight="1" x14ac:dyDescent="0.2">
      <c r="A58" s="13"/>
      <c r="B58" s="13"/>
      <c r="C58" s="24"/>
      <c r="D58" s="15"/>
      <c r="E58" s="15"/>
      <c r="F58" s="14"/>
      <c r="G58" s="14"/>
      <c r="H58" s="14"/>
      <c r="I58" s="15"/>
      <c r="J58" s="15"/>
      <c r="K58" s="15"/>
      <c r="L58" s="15"/>
      <c r="M58" s="16"/>
      <c r="N58" s="15"/>
      <c r="O58" s="15"/>
      <c r="P58" s="15"/>
      <c r="Q58" s="15"/>
      <c r="R58" s="15"/>
      <c r="S58" s="18"/>
      <c r="T58" s="13"/>
      <c r="U58" s="19"/>
      <c r="V58" s="1"/>
      <c r="W58" s="13"/>
      <c r="X58" s="13"/>
      <c r="Y58" s="13"/>
      <c r="Z58" s="13"/>
      <c r="AA58" s="13"/>
      <c r="AB58" s="13"/>
      <c r="AC58" s="13"/>
      <c r="AD58" s="13"/>
      <c r="AE58" s="20"/>
      <c r="AF58" s="20"/>
      <c r="AG58" s="20"/>
    </row>
    <row r="59" spans="1:33" ht="15.75" customHeight="1" x14ac:dyDescent="0.2">
      <c r="A59" s="13"/>
      <c r="B59" s="13"/>
      <c r="C59" s="24"/>
      <c r="D59" s="15"/>
      <c r="E59" s="15"/>
      <c r="F59" s="14"/>
      <c r="G59" s="14"/>
      <c r="H59" s="14"/>
      <c r="I59" s="15"/>
      <c r="J59" s="15"/>
      <c r="K59" s="15"/>
      <c r="L59" s="15"/>
      <c r="M59" s="16"/>
      <c r="N59" s="15"/>
      <c r="O59" s="15"/>
      <c r="P59" s="15"/>
      <c r="Q59" s="15"/>
      <c r="R59" s="15"/>
      <c r="S59" s="18"/>
      <c r="T59" s="13"/>
      <c r="U59" s="19"/>
      <c r="V59" s="1"/>
      <c r="W59" s="13"/>
      <c r="X59" s="13"/>
      <c r="Y59" s="13"/>
      <c r="Z59" s="13"/>
      <c r="AA59" s="13"/>
      <c r="AB59" s="13"/>
      <c r="AC59" s="13"/>
      <c r="AD59" s="13"/>
      <c r="AE59" s="20"/>
      <c r="AF59" s="20"/>
      <c r="AG59" s="20"/>
    </row>
    <row r="60" spans="1:33" ht="15.75" customHeight="1" x14ac:dyDescent="0.2">
      <c r="A60" s="13"/>
      <c r="B60" s="13"/>
      <c r="C60" s="24"/>
      <c r="D60" s="15"/>
      <c r="E60" s="15"/>
      <c r="F60" s="14"/>
      <c r="G60" s="14"/>
      <c r="H60" s="14"/>
      <c r="I60" s="15"/>
      <c r="J60" s="15"/>
      <c r="K60" s="15"/>
      <c r="L60" s="15"/>
      <c r="M60" s="16"/>
      <c r="N60" s="15"/>
      <c r="O60" s="15"/>
      <c r="P60" s="15"/>
      <c r="Q60" s="15"/>
      <c r="R60" s="15"/>
      <c r="S60" s="18"/>
      <c r="T60" s="13"/>
      <c r="U60" s="19"/>
      <c r="V60" s="1"/>
      <c r="W60" s="13"/>
      <c r="X60" s="13"/>
      <c r="Y60" s="13"/>
      <c r="Z60" s="13"/>
      <c r="AA60" s="13"/>
      <c r="AB60" s="13"/>
      <c r="AC60" s="13"/>
      <c r="AD60" s="13"/>
      <c r="AE60" s="20"/>
      <c r="AF60" s="20"/>
      <c r="AG60" s="20"/>
    </row>
    <row r="61" spans="1:33" ht="15.75" customHeight="1" x14ac:dyDescent="0.2">
      <c r="A61" s="13"/>
      <c r="B61" s="13"/>
      <c r="C61" s="24"/>
      <c r="D61" s="15"/>
      <c r="E61" s="15"/>
      <c r="F61" s="14"/>
      <c r="G61" s="14"/>
      <c r="H61" s="14"/>
      <c r="I61" s="15"/>
      <c r="J61" s="15"/>
      <c r="K61" s="15"/>
      <c r="L61" s="15"/>
      <c r="M61" s="16"/>
      <c r="N61" s="15"/>
      <c r="O61" s="15"/>
      <c r="P61" s="15"/>
      <c r="Q61" s="15"/>
      <c r="R61" s="15"/>
      <c r="S61" s="18"/>
      <c r="T61" s="13"/>
      <c r="U61" s="19"/>
      <c r="V61" s="1"/>
      <c r="W61" s="13"/>
      <c r="X61" s="13"/>
      <c r="Y61" s="13"/>
      <c r="Z61" s="13"/>
      <c r="AA61" s="13"/>
      <c r="AB61" s="13"/>
      <c r="AC61" s="13"/>
      <c r="AD61" s="13"/>
      <c r="AE61" s="20"/>
      <c r="AF61" s="20"/>
      <c r="AG61" s="20"/>
    </row>
    <row r="62" spans="1:33" ht="15.75" customHeight="1" x14ac:dyDescent="0.2">
      <c r="A62" s="13"/>
      <c r="B62" s="13"/>
      <c r="C62" s="24"/>
      <c r="D62" s="15"/>
      <c r="E62" s="15"/>
      <c r="F62" s="14"/>
      <c r="G62" s="14"/>
      <c r="H62" s="14"/>
      <c r="I62" s="15"/>
      <c r="J62" s="15"/>
      <c r="K62" s="15"/>
      <c r="L62" s="15"/>
      <c r="M62" s="16"/>
      <c r="N62" s="15"/>
      <c r="O62" s="15"/>
      <c r="P62" s="15"/>
      <c r="Q62" s="15"/>
      <c r="R62" s="15"/>
      <c r="S62" s="18"/>
      <c r="T62" s="13"/>
      <c r="U62" s="19"/>
      <c r="V62" s="1"/>
      <c r="W62" s="13"/>
      <c r="X62" s="13"/>
      <c r="Y62" s="13"/>
      <c r="Z62" s="13"/>
      <c r="AA62" s="13"/>
      <c r="AB62" s="13"/>
      <c r="AC62" s="13"/>
      <c r="AD62" s="13"/>
      <c r="AE62" s="20"/>
      <c r="AF62" s="20"/>
      <c r="AG62" s="20"/>
    </row>
    <row r="63" spans="1:33" ht="15.75" customHeight="1" x14ac:dyDescent="0.2">
      <c r="A63" s="13"/>
      <c r="B63" s="13"/>
      <c r="C63" s="24"/>
      <c r="D63" s="15"/>
      <c r="E63" s="15"/>
      <c r="F63" s="14"/>
      <c r="G63" s="14"/>
      <c r="H63" s="14"/>
      <c r="I63" s="15"/>
      <c r="J63" s="15"/>
      <c r="K63" s="15"/>
      <c r="L63" s="15"/>
      <c r="M63" s="16"/>
      <c r="N63" s="15"/>
      <c r="O63" s="15"/>
      <c r="P63" s="15"/>
      <c r="Q63" s="15"/>
      <c r="R63" s="15"/>
      <c r="S63" s="18"/>
      <c r="T63" s="13"/>
      <c r="U63" s="19"/>
      <c r="V63" s="1"/>
      <c r="W63" s="13"/>
      <c r="X63" s="13"/>
      <c r="Y63" s="13"/>
      <c r="Z63" s="13"/>
      <c r="AA63" s="13"/>
      <c r="AB63" s="13"/>
      <c r="AC63" s="13"/>
      <c r="AD63" s="13"/>
      <c r="AE63" s="20"/>
      <c r="AF63" s="20"/>
      <c r="AG63" s="20"/>
    </row>
    <row r="64" spans="1:33" ht="15.75" customHeight="1" x14ac:dyDescent="0.2">
      <c r="A64" s="13"/>
      <c r="B64" s="13"/>
      <c r="C64" s="24"/>
      <c r="D64" s="15"/>
      <c r="E64" s="15"/>
      <c r="F64" s="14"/>
      <c r="G64" s="14"/>
      <c r="H64" s="14"/>
      <c r="I64" s="15"/>
      <c r="J64" s="15"/>
      <c r="K64" s="15"/>
      <c r="L64" s="15"/>
      <c r="M64" s="16"/>
      <c r="N64" s="15"/>
      <c r="O64" s="15"/>
      <c r="P64" s="15"/>
      <c r="Q64" s="15"/>
      <c r="R64" s="15"/>
      <c r="S64" s="18"/>
      <c r="T64" s="13"/>
      <c r="U64" s="19"/>
      <c r="V64" s="1"/>
      <c r="W64" s="13"/>
      <c r="X64" s="13"/>
      <c r="Y64" s="13"/>
      <c r="Z64" s="13"/>
      <c r="AA64" s="13"/>
      <c r="AB64" s="13"/>
      <c r="AC64" s="13"/>
      <c r="AD64" s="13"/>
      <c r="AE64" s="20"/>
      <c r="AF64" s="20"/>
      <c r="AG64" s="20"/>
    </row>
    <row r="65" spans="1:33" ht="15.75" customHeight="1" x14ac:dyDescent="0.2">
      <c r="A65" s="13"/>
      <c r="B65" s="13"/>
      <c r="C65" s="24"/>
      <c r="D65" s="15"/>
      <c r="E65" s="15"/>
      <c r="F65" s="14"/>
      <c r="G65" s="14"/>
      <c r="H65" s="14"/>
      <c r="I65" s="15"/>
      <c r="J65" s="15"/>
      <c r="K65" s="15"/>
      <c r="L65" s="15"/>
      <c r="M65" s="16"/>
      <c r="N65" s="15"/>
      <c r="O65" s="15"/>
      <c r="P65" s="15"/>
      <c r="Q65" s="15"/>
      <c r="R65" s="15"/>
      <c r="S65" s="18"/>
      <c r="T65" s="13"/>
      <c r="U65" s="19"/>
      <c r="V65" s="1"/>
      <c r="W65" s="13"/>
      <c r="X65" s="13"/>
      <c r="Y65" s="13"/>
      <c r="Z65" s="13"/>
      <c r="AA65" s="13"/>
      <c r="AB65" s="13"/>
      <c r="AC65" s="13"/>
      <c r="AD65" s="13"/>
      <c r="AE65" s="20"/>
      <c r="AF65" s="20"/>
      <c r="AG65" s="20"/>
    </row>
    <row r="66" spans="1:33" ht="15.75" customHeight="1" x14ac:dyDescent="0.2">
      <c r="A66" s="13"/>
      <c r="B66" s="13"/>
      <c r="C66" s="24"/>
      <c r="D66" s="15"/>
      <c r="E66" s="15"/>
      <c r="F66" s="14"/>
      <c r="G66" s="14"/>
      <c r="H66" s="14"/>
      <c r="I66" s="15"/>
      <c r="J66" s="15"/>
      <c r="K66" s="15"/>
      <c r="L66" s="15"/>
      <c r="M66" s="16"/>
      <c r="N66" s="15"/>
      <c r="O66" s="15"/>
      <c r="P66" s="15"/>
      <c r="Q66" s="15"/>
      <c r="R66" s="15"/>
      <c r="S66" s="18"/>
      <c r="T66" s="13"/>
      <c r="U66" s="19"/>
      <c r="V66" s="1"/>
      <c r="W66" s="13"/>
      <c r="X66" s="13"/>
      <c r="Y66" s="13"/>
      <c r="Z66" s="13"/>
      <c r="AA66" s="13"/>
      <c r="AB66" s="13"/>
      <c r="AC66" s="13"/>
      <c r="AD66" s="13"/>
      <c r="AE66" s="20"/>
      <c r="AF66" s="20"/>
      <c r="AG66" s="20"/>
    </row>
    <row r="67" spans="1:33" ht="15.75" customHeight="1" x14ac:dyDescent="0.2">
      <c r="A67" s="13"/>
      <c r="B67" s="13"/>
      <c r="C67" s="24"/>
      <c r="D67" s="15"/>
      <c r="E67" s="15"/>
      <c r="F67" s="14"/>
      <c r="G67" s="14"/>
      <c r="H67" s="14"/>
      <c r="I67" s="15"/>
      <c r="J67" s="15"/>
      <c r="K67" s="15"/>
      <c r="L67" s="15"/>
      <c r="M67" s="16"/>
      <c r="N67" s="15"/>
      <c r="O67" s="15"/>
      <c r="P67" s="15"/>
      <c r="Q67" s="15"/>
      <c r="R67" s="15"/>
      <c r="S67" s="18"/>
      <c r="T67" s="13"/>
      <c r="U67" s="19"/>
      <c r="V67" s="1"/>
      <c r="W67" s="13"/>
      <c r="X67" s="13"/>
      <c r="Y67" s="13"/>
      <c r="Z67" s="13"/>
      <c r="AA67" s="13"/>
      <c r="AB67" s="13"/>
      <c r="AC67" s="13"/>
      <c r="AD67" s="13"/>
      <c r="AE67" s="20"/>
      <c r="AF67" s="20"/>
      <c r="AG67" s="20"/>
    </row>
    <row r="68" spans="1:33" ht="15.75" customHeight="1" x14ac:dyDescent="0.2">
      <c r="A68" s="13"/>
      <c r="B68" s="13"/>
      <c r="C68" s="24"/>
      <c r="D68" s="15"/>
      <c r="E68" s="15"/>
      <c r="F68" s="14"/>
      <c r="G68" s="14"/>
      <c r="H68" s="14"/>
      <c r="I68" s="15"/>
      <c r="J68" s="15"/>
      <c r="K68" s="15"/>
      <c r="L68" s="15"/>
      <c r="M68" s="16"/>
      <c r="N68" s="15"/>
      <c r="O68" s="15"/>
      <c r="P68" s="15"/>
      <c r="Q68" s="15"/>
      <c r="R68" s="15"/>
      <c r="S68" s="18"/>
      <c r="T68" s="13"/>
      <c r="U68" s="19"/>
      <c r="V68" s="1"/>
      <c r="W68" s="13"/>
      <c r="X68" s="13"/>
      <c r="Y68" s="13"/>
      <c r="Z68" s="13"/>
      <c r="AA68" s="13"/>
      <c r="AB68" s="13"/>
      <c r="AC68" s="13"/>
      <c r="AD68" s="13"/>
      <c r="AE68" s="20"/>
      <c r="AF68" s="20"/>
      <c r="AG68" s="20"/>
    </row>
    <row r="69" spans="1:33" ht="15.75" customHeight="1" x14ac:dyDescent="0.2">
      <c r="A69" s="13"/>
      <c r="B69" s="13"/>
      <c r="C69" s="24"/>
      <c r="D69" s="15"/>
      <c r="E69" s="15"/>
      <c r="F69" s="14"/>
      <c r="G69" s="14"/>
      <c r="H69" s="14"/>
      <c r="I69" s="15"/>
      <c r="J69" s="15"/>
      <c r="K69" s="15"/>
      <c r="L69" s="15"/>
      <c r="M69" s="16"/>
      <c r="N69" s="15"/>
      <c r="O69" s="15"/>
      <c r="P69" s="15"/>
      <c r="Q69" s="15"/>
      <c r="R69" s="15"/>
      <c r="S69" s="18"/>
      <c r="T69" s="13"/>
      <c r="U69" s="19"/>
      <c r="V69" s="1"/>
      <c r="W69" s="13"/>
      <c r="X69" s="13"/>
      <c r="Y69" s="13"/>
      <c r="Z69" s="13"/>
      <c r="AA69" s="13"/>
      <c r="AB69" s="13"/>
      <c r="AC69" s="13"/>
      <c r="AD69" s="13"/>
      <c r="AE69" s="20"/>
      <c r="AF69" s="20"/>
      <c r="AG69" s="20"/>
    </row>
    <row r="70" spans="1:33" ht="15.75" customHeight="1" x14ac:dyDescent="0.2">
      <c r="A70" s="13"/>
      <c r="B70" s="13"/>
      <c r="C70" s="24"/>
      <c r="D70" s="15"/>
      <c r="E70" s="15"/>
      <c r="F70" s="14"/>
      <c r="G70" s="14"/>
      <c r="H70" s="14"/>
      <c r="I70" s="15"/>
      <c r="J70" s="15"/>
      <c r="K70" s="15"/>
      <c r="L70" s="15"/>
      <c r="M70" s="16"/>
      <c r="N70" s="15"/>
      <c r="O70" s="15"/>
      <c r="P70" s="15"/>
      <c r="Q70" s="15"/>
      <c r="R70" s="15"/>
      <c r="S70" s="18"/>
      <c r="T70" s="13"/>
      <c r="U70" s="19"/>
      <c r="V70" s="1"/>
      <c r="W70" s="13"/>
      <c r="X70" s="13"/>
      <c r="Y70" s="13"/>
      <c r="Z70" s="13"/>
      <c r="AA70" s="13"/>
      <c r="AB70" s="13"/>
      <c r="AC70" s="13"/>
      <c r="AD70" s="13"/>
      <c r="AE70" s="20"/>
      <c r="AF70" s="20"/>
      <c r="AG70" s="20"/>
    </row>
    <row r="71" spans="1:33" ht="15.75" customHeight="1" x14ac:dyDescent="0.2">
      <c r="A71" s="13"/>
      <c r="B71" s="13"/>
      <c r="C71" s="24"/>
      <c r="D71" s="15"/>
      <c r="E71" s="15"/>
      <c r="F71" s="14"/>
      <c r="G71" s="14"/>
      <c r="H71" s="14"/>
      <c r="I71" s="15"/>
      <c r="J71" s="15"/>
      <c r="K71" s="15"/>
      <c r="L71" s="15"/>
      <c r="M71" s="16"/>
      <c r="N71" s="15"/>
      <c r="O71" s="15"/>
      <c r="P71" s="15"/>
      <c r="Q71" s="15"/>
      <c r="R71" s="15"/>
      <c r="S71" s="18"/>
      <c r="T71" s="13"/>
      <c r="U71" s="19"/>
      <c r="V71" s="1"/>
      <c r="W71" s="13"/>
      <c r="X71" s="13"/>
      <c r="Y71" s="13"/>
      <c r="Z71" s="13"/>
      <c r="AA71" s="13"/>
      <c r="AB71" s="13"/>
      <c r="AC71" s="13"/>
      <c r="AD71" s="13"/>
      <c r="AE71" s="20"/>
      <c r="AF71" s="20"/>
      <c r="AG71" s="20"/>
    </row>
    <row r="72" spans="1:33" ht="15.75" customHeight="1" x14ac:dyDescent="0.2">
      <c r="A72" s="13"/>
      <c r="B72" s="13"/>
      <c r="C72" s="24"/>
      <c r="D72" s="15"/>
      <c r="E72" s="15"/>
      <c r="F72" s="14"/>
      <c r="G72" s="14"/>
      <c r="H72" s="14"/>
      <c r="I72" s="15"/>
      <c r="J72" s="15"/>
      <c r="K72" s="15"/>
      <c r="L72" s="15"/>
      <c r="M72" s="16"/>
      <c r="N72" s="15"/>
      <c r="O72" s="15"/>
      <c r="P72" s="15"/>
      <c r="Q72" s="15"/>
      <c r="R72" s="15"/>
      <c r="S72" s="18"/>
      <c r="T72" s="13"/>
      <c r="U72" s="19"/>
      <c r="V72" s="1"/>
      <c r="W72" s="13"/>
      <c r="X72" s="13"/>
      <c r="Y72" s="13"/>
      <c r="Z72" s="13"/>
      <c r="AA72" s="13"/>
      <c r="AB72" s="13"/>
      <c r="AC72" s="13"/>
      <c r="AD72" s="13"/>
      <c r="AE72" s="20"/>
      <c r="AF72" s="20"/>
      <c r="AG72" s="20"/>
    </row>
    <row r="73" spans="1:33" ht="15.75" customHeight="1" x14ac:dyDescent="0.2">
      <c r="A73" s="13"/>
      <c r="B73" s="13"/>
      <c r="C73" s="24"/>
      <c r="D73" s="15"/>
      <c r="E73" s="15"/>
      <c r="F73" s="14"/>
      <c r="G73" s="14"/>
      <c r="H73" s="14"/>
      <c r="I73" s="15"/>
      <c r="J73" s="15"/>
      <c r="K73" s="15"/>
      <c r="L73" s="15"/>
      <c r="M73" s="16"/>
      <c r="N73" s="15"/>
      <c r="O73" s="15"/>
      <c r="P73" s="15"/>
      <c r="Q73" s="15"/>
      <c r="R73" s="15"/>
      <c r="S73" s="18"/>
      <c r="T73" s="13"/>
      <c r="U73" s="19"/>
      <c r="V73" s="1"/>
      <c r="W73" s="13"/>
      <c r="X73" s="13"/>
      <c r="Y73" s="13"/>
      <c r="Z73" s="13"/>
      <c r="AA73" s="13"/>
      <c r="AB73" s="13"/>
      <c r="AC73" s="13"/>
      <c r="AD73" s="13"/>
      <c r="AE73" s="20"/>
      <c r="AF73" s="20"/>
      <c r="AG73" s="20"/>
    </row>
    <row r="74" spans="1:33" ht="15.75" customHeight="1" x14ac:dyDescent="0.2">
      <c r="A74" s="13"/>
      <c r="B74" s="13"/>
      <c r="C74" s="24"/>
      <c r="D74" s="15"/>
      <c r="E74" s="15"/>
      <c r="F74" s="14"/>
      <c r="G74" s="14"/>
      <c r="H74" s="14"/>
      <c r="I74" s="15"/>
      <c r="J74" s="15"/>
      <c r="K74" s="15"/>
      <c r="L74" s="15"/>
      <c r="M74" s="16"/>
      <c r="N74" s="15"/>
      <c r="O74" s="15"/>
      <c r="P74" s="15"/>
      <c r="Q74" s="15"/>
      <c r="R74" s="15"/>
      <c r="S74" s="18"/>
      <c r="T74" s="13"/>
      <c r="U74" s="19"/>
      <c r="V74" s="1"/>
      <c r="W74" s="13"/>
      <c r="X74" s="13"/>
      <c r="Y74" s="13"/>
      <c r="Z74" s="13"/>
      <c r="AA74" s="13"/>
      <c r="AB74" s="13"/>
      <c r="AC74" s="13"/>
      <c r="AD74" s="13"/>
      <c r="AE74" s="20"/>
      <c r="AF74" s="20"/>
      <c r="AG74" s="20"/>
    </row>
    <row r="75" spans="1:33" ht="15.75" customHeight="1" x14ac:dyDescent="0.2">
      <c r="A75" s="13"/>
      <c r="B75" s="13"/>
      <c r="C75" s="24"/>
      <c r="D75" s="15"/>
      <c r="E75" s="15"/>
      <c r="F75" s="14"/>
      <c r="G75" s="14"/>
      <c r="H75" s="14"/>
      <c r="I75" s="15"/>
      <c r="J75" s="15"/>
      <c r="K75" s="15"/>
      <c r="L75" s="15"/>
      <c r="M75" s="16"/>
      <c r="N75" s="15"/>
      <c r="O75" s="15"/>
      <c r="P75" s="15"/>
      <c r="Q75" s="15"/>
      <c r="R75" s="15"/>
      <c r="S75" s="18"/>
      <c r="T75" s="13"/>
      <c r="U75" s="19"/>
      <c r="V75" s="1"/>
      <c r="W75" s="13"/>
      <c r="X75" s="13"/>
      <c r="Y75" s="13"/>
      <c r="Z75" s="13"/>
      <c r="AA75" s="13"/>
      <c r="AB75" s="13"/>
      <c r="AC75" s="13"/>
      <c r="AD75" s="13"/>
      <c r="AE75" s="20"/>
      <c r="AF75" s="20"/>
      <c r="AG75" s="20"/>
    </row>
    <row r="76" spans="1:33" ht="15.75" customHeight="1" x14ac:dyDescent="0.2">
      <c r="A76" s="13"/>
      <c r="B76" s="13"/>
      <c r="C76" s="24"/>
      <c r="D76" s="15"/>
      <c r="E76" s="15"/>
      <c r="F76" s="14"/>
      <c r="G76" s="14"/>
      <c r="H76" s="14"/>
      <c r="I76" s="15"/>
      <c r="J76" s="15"/>
      <c r="K76" s="15"/>
      <c r="L76" s="15"/>
      <c r="M76" s="16"/>
      <c r="N76" s="15"/>
      <c r="O76" s="15"/>
      <c r="P76" s="15"/>
      <c r="Q76" s="15"/>
      <c r="R76" s="15"/>
      <c r="S76" s="18"/>
      <c r="T76" s="13"/>
      <c r="U76" s="19"/>
      <c r="V76" s="1"/>
      <c r="W76" s="13"/>
      <c r="X76" s="13"/>
      <c r="Y76" s="13"/>
      <c r="Z76" s="13"/>
      <c r="AA76" s="13"/>
      <c r="AB76" s="13"/>
      <c r="AC76" s="13"/>
      <c r="AD76" s="13"/>
      <c r="AE76" s="20"/>
      <c r="AF76" s="20"/>
      <c r="AG76" s="20"/>
    </row>
    <row r="77" spans="1:33" ht="15.75" customHeight="1" x14ac:dyDescent="0.2">
      <c r="A77" s="13"/>
      <c r="B77" s="13"/>
      <c r="C77" s="24"/>
      <c r="D77" s="15"/>
      <c r="E77" s="15"/>
      <c r="F77" s="14"/>
      <c r="G77" s="14"/>
      <c r="H77" s="14"/>
      <c r="I77" s="15"/>
      <c r="J77" s="15"/>
      <c r="K77" s="15"/>
      <c r="L77" s="15"/>
      <c r="M77" s="16"/>
      <c r="N77" s="15"/>
      <c r="O77" s="15"/>
      <c r="P77" s="15"/>
      <c r="Q77" s="15"/>
      <c r="R77" s="15"/>
      <c r="S77" s="18"/>
      <c r="T77" s="13"/>
      <c r="U77" s="19"/>
      <c r="V77" s="1"/>
      <c r="W77" s="13"/>
      <c r="X77" s="13"/>
      <c r="Y77" s="13"/>
      <c r="Z77" s="13"/>
      <c r="AA77" s="13"/>
      <c r="AB77" s="13"/>
      <c r="AC77" s="13"/>
      <c r="AD77" s="13"/>
      <c r="AE77" s="20"/>
      <c r="AF77" s="20"/>
      <c r="AG77" s="20"/>
    </row>
    <row r="78" spans="1:33" ht="15.75" customHeight="1" x14ac:dyDescent="0.2">
      <c r="A78" s="13"/>
      <c r="B78" s="13"/>
      <c r="C78" s="24"/>
      <c r="D78" s="15"/>
      <c r="E78" s="15"/>
      <c r="F78" s="14"/>
      <c r="G78" s="14"/>
      <c r="H78" s="14"/>
      <c r="I78" s="15"/>
      <c r="J78" s="15"/>
      <c r="K78" s="15"/>
      <c r="L78" s="15"/>
      <c r="M78" s="16"/>
      <c r="N78" s="15"/>
      <c r="O78" s="15"/>
      <c r="P78" s="15"/>
      <c r="Q78" s="15"/>
      <c r="R78" s="15"/>
      <c r="S78" s="18"/>
      <c r="T78" s="13"/>
      <c r="U78" s="19"/>
      <c r="V78" s="1"/>
      <c r="W78" s="13"/>
      <c r="X78" s="13"/>
      <c r="Y78" s="13"/>
      <c r="Z78" s="13"/>
      <c r="AA78" s="13"/>
      <c r="AB78" s="13"/>
      <c r="AC78" s="13"/>
      <c r="AD78" s="13"/>
      <c r="AE78" s="20"/>
      <c r="AF78" s="20"/>
      <c r="AG78" s="20"/>
    </row>
    <row r="79" spans="1:33" ht="15.75" customHeight="1" x14ac:dyDescent="0.2">
      <c r="A79" s="13"/>
      <c r="B79" s="13"/>
      <c r="C79" s="24"/>
      <c r="D79" s="15"/>
      <c r="E79" s="15"/>
      <c r="F79" s="14"/>
      <c r="G79" s="14"/>
      <c r="H79" s="14"/>
      <c r="I79" s="15"/>
      <c r="J79" s="15"/>
      <c r="K79" s="15"/>
      <c r="L79" s="15"/>
      <c r="M79" s="16"/>
      <c r="N79" s="15"/>
      <c r="O79" s="15"/>
      <c r="P79" s="15"/>
      <c r="Q79" s="15"/>
      <c r="R79" s="15"/>
      <c r="S79" s="18"/>
      <c r="T79" s="13"/>
      <c r="U79" s="19"/>
      <c r="V79" s="1"/>
      <c r="W79" s="13"/>
      <c r="X79" s="13"/>
      <c r="Y79" s="13"/>
      <c r="Z79" s="13"/>
      <c r="AA79" s="13"/>
      <c r="AB79" s="13"/>
      <c r="AC79" s="13"/>
      <c r="AD79" s="13"/>
      <c r="AE79" s="20"/>
      <c r="AF79" s="20"/>
      <c r="AG79" s="20"/>
    </row>
    <row r="80" spans="1:33" ht="15.75" customHeight="1" x14ac:dyDescent="0.2">
      <c r="A80" s="13"/>
      <c r="B80" s="13"/>
      <c r="C80" s="24"/>
      <c r="D80" s="15"/>
      <c r="E80" s="15"/>
      <c r="F80" s="14"/>
      <c r="G80" s="14"/>
      <c r="H80" s="14"/>
      <c r="I80" s="15"/>
      <c r="J80" s="15"/>
      <c r="K80" s="15"/>
      <c r="L80" s="15"/>
      <c r="M80" s="16"/>
      <c r="N80" s="15"/>
      <c r="O80" s="15"/>
      <c r="P80" s="15"/>
      <c r="Q80" s="15"/>
      <c r="R80" s="15"/>
      <c r="S80" s="18"/>
      <c r="T80" s="13"/>
      <c r="U80" s="19"/>
      <c r="V80" s="1"/>
      <c r="W80" s="13"/>
      <c r="X80" s="13"/>
      <c r="Y80" s="13"/>
      <c r="Z80" s="13"/>
      <c r="AA80" s="13"/>
      <c r="AB80" s="13"/>
      <c r="AC80" s="13"/>
      <c r="AD80" s="13"/>
      <c r="AE80" s="20"/>
      <c r="AF80" s="20"/>
      <c r="AG80" s="20"/>
    </row>
    <row r="81" spans="1:33" ht="15.75" customHeight="1" x14ac:dyDescent="0.2">
      <c r="A81" s="13"/>
      <c r="B81" s="13"/>
      <c r="C81" s="24"/>
      <c r="D81" s="15"/>
      <c r="E81" s="15"/>
      <c r="F81" s="14"/>
      <c r="G81" s="14"/>
      <c r="H81" s="14"/>
      <c r="I81" s="15"/>
      <c r="J81" s="15"/>
      <c r="K81" s="15"/>
      <c r="L81" s="15"/>
      <c r="M81" s="16"/>
      <c r="N81" s="15"/>
      <c r="O81" s="15"/>
      <c r="P81" s="15"/>
      <c r="Q81" s="15"/>
      <c r="R81" s="15"/>
      <c r="S81" s="18"/>
      <c r="T81" s="13"/>
      <c r="U81" s="19"/>
      <c r="V81" s="1"/>
      <c r="W81" s="13"/>
      <c r="X81" s="13"/>
      <c r="Y81" s="13"/>
      <c r="Z81" s="13"/>
      <c r="AA81" s="13"/>
      <c r="AB81" s="13"/>
      <c r="AC81" s="13"/>
      <c r="AD81" s="13"/>
      <c r="AE81" s="20"/>
      <c r="AF81" s="20"/>
      <c r="AG81" s="20"/>
    </row>
    <row r="82" spans="1:33" ht="15.75" customHeight="1" x14ac:dyDescent="0.2">
      <c r="A82" s="13"/>
      <c r="B82" s="13"/>
      <c r="C82" s="24"/>
      <c r="D82" s="15"/>
      <c r="E82" s="15"/>
      <c r="F82" s="14"/>
      <c r="G82" s="14"/>
      <c r="H82" s="14"/>
      <c r="I82" s="15"/>
      <c r="J82" s="15"/>
      <c r="K82" s="15"/>
      <c r="L82" s="15"/>
      <c r="M82" s="16"/>
      <c r="N82" s="15"/>
      <c r="O82" s="15"/>
      <c r="P82" s="15"/>
      <c r="Q82" s="15"/>
      <c r="R82" s="15"/>
      <c r="S82" s="18"/>
      <c r="T82" s="13"/>
      <c r="U82" s="19"/>
      <c r="V82" s="1"/>
      <c r="W82" s="13"/>
      <c r="X82" s="13"/>
      <c r="Y82" s="13"/>
      <c r="Z82" s="13"/>
      <c r="AA82" s="13"/>
      <c r="AB82" s="13"/>
      <c r="AC82" s="13"/>
      <c r="AD82" s="13"/>
      <c r="AE82" s="20"/>
      <c r="AF82" s="20"/>
      <c r="AG82" s="20"/>
    </row>
    <row r="83" spans="1:33" ht="15.75" customHeight="1" x14ac:dyDescent="0.2">
      <c r="A83" s="13"/>
      <c r="B83" s="13"/>
      <c r="C83" s="24"/>
      <c r="D83" s="15"/>
      <c r="E83" s="15"/>
      <c r="F83" s="14"/>
      <c r="G83" s="14"/>
      <c r="H83" s="14"/>
      <c r="I83" s="15"/>
      <c r="J83" s="15"/>
      <c r="K83" s="15"/>
      <c r="L83" s="15"/>
      <c r="M83" s="16"/>
      <c r="N83" s="15"/>
      <c r="O83" s="15"/>
      <c r="P83" s="15"/>
      <c r="Q83" s="15"/>
      <c r="R83" s="15"/>
      <c r="S83" s="18"/>
      <c r="T83" s="13"/>
      <c r="U83" s="19"/>
      <c r="V83" s="1"/>
      <c r="W83" s="13"/>
      <c r="X83" s="13"/>
      <c r="Y83" s="13"/>
      <c r="Z83" s="13"/>
      <c r="AA83" s="13"/>
      <c r="AB83" s="13"/>
      <c r="AC83" s="13"/>
      <c r="AD83" s="13"/>
      <c r="AE83" s="20"/>
      <c r="AF83" s="20"/>
      <c r="AG83" s="20"/>
    </row>
    <row r="84" spans="1:33" ht="15.75" customHeight="1" x14ac:dyDescent="0.2">
      <c r="A84" s="13"/>
      <c r="B84" s="13"/>
      <c r="C84" s="24"/>
      <c r="D84" s="15"/>
      <c r="E84" s="15"/>
      <c r="F84" s="14"/>
      <c r="G84" s="14"/>
      <c r="H84" s="14"/>
      <c r="I84" s="15"/>
      <c r="J84" s="15"/>
      <c r="K84" s="15"/>
      <c r="L84" s="15"/>
      <c r="M84" s="16"/>
      <c r="N84" s="15"/>
      <c r="O84" s="15"/>
      <c r="P84" s="15"/>
      <c r="Q84" s="15"/>
      <c r="R84" s="15"/>
      <c r="S84" s="18"/>
      <c r="T84" s="13"/>
      <c r="U84" s="19"/>
      <c r="V84" s="1"/>
      <c r="W84" s="13"/>
      <c r="X84" s="13"/>
      <c r="Y84" s="13"/>
      <c r="Z84" s="13"/>
      <c r="AA84" s="13"/>
      <c r="AB84" s="13"/>
      <c r="AC84" s="13"/>
      <c r="AD84" s="13"/>
      <c r="AE84" s="20"/>
      <c r="AF84" s="20"/>
      <c r="AG84" s="20"/>
    </row>
    <row r="85" spans="1:33" ht="15.75" customHeight="1" x14ac:dyDescent="0.2">
      <c r="A85" s="13"/>
      <c r="B85" s="13"/>
      <c r="C85" s="24"/>
      <c r="D85" s="15"/>
      <c r="E85" s="15"/>
      <c r="F85" s="14"/>
      <c r="G85" s="14"/>
      <c r="H85" s="14"/>
      <c r="I85" s="15"/>
      <c r="J85" s="15"/>
      <c r="K85" s="15"/>
      <c r="L85" s="15"/>
      <c r="M85" s="16"/>
      <c r="N85" s="15"/>
      <c r="O85" s="15"/>
      <c r="P85" s="15"/>
      <c r="Q85" s="15"/>
      <c r="R85" s="15"/>
      <c r="S85" s="18"/>
      <c r="T85" s="13"/>
      <c r="U85" s="19"/>
      <c r="V85" s="1"/>
      <c r="W85" s="13"/>
      <c r="X85" s="13"/>
      <c r="Y85" s="13"/>
      <c r="Z85" s="13"/>
      <c r="AA85" s="13"/>
      <c r="AB85" s="13"/>
      <c r="AC85" s="13"/>
      <c r="AD85" s="13"/>
      <c r="AE85" s="20"/>
      <c r="AF85" s="20"/>
      <c r="AG85" s="20"/>
    </row>
    <row r="86" spans="1:33" ht="15.75" customHeight="1" x14ac:dyDescent="0.2">
      <c r="A86" s="13"/>
      <c r="B86" s="13"/>
      <c r="C86" s="24"/>
      <c r="D86" s="15"/>
      <c r="E86" s="15"/>
      <c r="F86" s="14"/>
      <c r="G86" s="14"/>
      <c r="H86" s="14"/>
      <c r="I86" s="15"/>
      <c r="J86" s="15"/>
      <c r="K86" s="15"/>
      <c r="L86" s="15"/>
      <c r="M86" s="16"/>
      <c r="N86" s="15"/>
      <c r="O86" s="15"/>
      <c r="P86" s="15"/>
      <c r="Q86" s="15"/>
      <c r="R86" s="15"/>
      <c r="S86" s="18"/>
      <c r="T86" s="13"/>
      <c r="U86" s="19"/>
      <c r="V86" s="1"/>
      <c r="W86" s="13"/>
      <c r="X86" s="13"/>
      <c r="Y86" s="13"/>
      <c r="Z86" s="13"/>
      <c r="AA86" s="13"/>
      <c r="AB86" s="13"/>
      <c r="AC86" s="13"/>
      <c r="AD86" s="13"/>
      <c r="AE86" s="20"/>
      <c r="AF86" s="20"/>
      <c r="AG86" s="20"/>
    </row>
    <row r="87" spans="1:33" ht="15.75" customHeight="1" x14ac:dyDescent="0.2">
      <c r="A87" s="13"/>
      <c r="B87" s="13"/>
      <c r="C87" s="24"/>
      <c r="D87" s="15"/>
      <c r="E87" s="15"/>
      <c r="F87" s="14"/>
      <c r="G87" s="14"/>
      <c r="H87" s="14"/>
      <c r="I87" s="15"/>
      <c r="J87" s="15"/>
      <c r="K87" s="15"/>
      <c r="L87" s="15"/>
      <c r="M87" s="16"/>
      <c r="N87" s="15"/>
      <c r="O87" s="15"/>
      <c r="P87" s="15"/>
      <c r="Q87" s="15"/>
      <c r="R87" s="15"/>
      <c r="S87" s="18"/>
      <c r="T87" s="13"/>
      <c r="U87" s="19"/>
      <c r="V87" s="1"/>
      <c r="W87" s="13"/>
      <c r="X87" s="13"/>
      <c r="Y87" s="13"/>
      <c r="Z87" s="13"/>
      <c r="AA87" s="13"/>
      <c r="AB87" s="13"/>
      <c r="AC87" s="13"/>
      <c r="AD87" s="13"/>
      <c r="AE87" s="20"/>
      <c r="AF87" s="20"/>
      <c r="AG87" s="20"/>
    </row>
    <row r="88" spans="1:33" ht="15.75" customHeight="1" x14ac:dyDescent="0.2">
      <c r="A88" s="13"/>
      <c r="B88" s="13"/>
      <c r="C88" s="24"/>
      <c r="D88" s="15"/>
      <c r="E88" s="15"/>
      <c r="F88" s="14"/>
      <c r="G88" s="14"/>
      <c r="H88" s="14"/>
      <c r="I88" s="15"/>
      <c r="J88" s="15"/>
      <c r="K88" s="15"/>
      <c r="L88" s="15"/>
      <c r="M88" s="16"/>
      <c r="N88" s="15"/>
      <c r="O88" s="15"/>
      <c r="P88" s="15"/>
      <c r="Q88" s="15"/>
      <c r="R88" s="15"/>
      <c r="S88" s="18"/>
      <c r="T88" s="13"/>
      <c r="U88" s="19"/>
      <c r="V88" s="1"/>
      <c r="W88" s="13"/>
      <c r="X88" s="13"/>
      <c r="Y88" s="13"/>
      <c r="Z88" s="13"/>
      <c r="AA88" s="13"/>
      <c r="AB88" s="13"/>
      <c r="AC88" s="13"/>
      <c r="AD88" s="13"/>
      <c r="AE88" s="20"/>
      <c r="AF88" s="20"/>
      <c r="AG88" s="20"/>
    </row>
    <row r="89" spans="1:33" ht="15.75" customHeight="1" x14ac:dyDescent="0.2">
      <c r="A89" s="13"/>
      <c r="B89" s="13"/>
      <c r="C89" s="24"/>
      <c r="D89" s="15"/>
      <c r="E89" s="15"/>
      <c r="F89" s="14"/>
      <c r="G89" s="14"/>
      <c r="H89" s="14"/>
      <c r="I89" s="15"/>
      <c r="J89" s="15"/>
      <c r="K89" s="15"/>
      <c r="L89" s="15"/>
      <c r="M89" s="16"/>
      <c r="N89" s="15"/>
      <c r="O89" s="15"/>
      <c r="P89" s="15"/>
      <c r="Q89" s="15"/>
      <c r="R89" s="15"/>
      <c r="S89" s="18"/>
      <c r="T89" s="13"/>
      <c r="U89" s="19"/>
      <c r="V89" s="1"/>
      <c r="W89" s="13"/>
      <c r="X89" s="13"/>
      <c r="Y89" s="13"/>
      <c r="Z89" s="13"/>
      <c r="AA89" s="13"/>
      <c r="AB89" s="13"/>
      <c r="AC89" s="13"/>
      <c r="AD89" s="13"/>
      <c r="AE89" s="20"/>
      <c r="AF89" s="20"/>
      <c r="AG89" s="20"/>
    </row>
    <row r="90" spans="1:33" ht="15.75" customHeight="1" x14ac:dyDescent="0.2">
      <c r="A90" s="13"/>
      <c r="B90" s="13"/>
      <c r="C90" s="24"/>
      <c r="D90" s="15"/>
      <c r="E90" s="15"/>
      <c r="F90" s="14"/>
      <c r="G90" s="14"/>
      <c r="H90" s="14"/>
      <c r="I90" s="15"/>
      <c r="J90" s="15"/>
      <c r="K90" s="15"/>
      <c r="L90" s="15"/>
      <c r="M90" s="16"/>
      <c r="N90" s="15"/>
      <c r="O90" s="15"/>
      <c r="P90" s="15"/>
      <c r="Q90" s="15"/>
      <c r="R90" s="15"/>
      <c r="S90" s="18"/>
      <c r="T90" s="13"/>
      <c r="U90" s="19"/>
      <c r="V90" s="1"/>
      <c r="W90" s="13"/>
      <c r="X90" s="13"/>
      <c r="Y90" s="13"/>
      <c r="Z90" s="13"/>
      <c r="AA90" s="13"/>
      <c r="AB90" s="13"/>
      <c r="AC90" s="13"/>
      <c r="AD90" s="13"/>
      <c r="AE90" s="20"/>
      <c r="AF90" s="20"/>
      <c r="AG90" s="20"/>
    </row>
    <row r="91" spans="1:33" ht="15.75" customHeight="1" x14ac:dyDescent="0.2">
      <c r="A91" s="13"/>
      <c r="B91" s="13"/>
      <c r="C91" s="24"/>
      <c r="D91" s="15"/>
      <c r="E91" s="15"/>
      <c r="F91" s="14"/>
      <c r="G91" s="14"/>
      <c r="H91" s="14"/>
      <c r="I91" s="15"/>
      <c r="J91" s="15"/>
      <c r="K91" s="15"/>
      <c r="L91" s="15"/>
      <c r="M91" s="16"/>
      <c r="N91" s="15"/>
      <c r="O91" s="15"/>
      <c r="P91" s="15"/>
      <c r="Q91" s="15"/>
      <c r="R91" s="15"/>
      <c r="S91" s="18"/>
      <c r="T91" s="13"/>
      <c r="U91" s="19"/>
      <c r="V91" s="1"/>
      <c r="W91" s="13"/>
      <c r="X91" s="13"/>
      <c r="Y91" s="13"/>
      <c r="Z91" s="13"/>
      <c r="AA91" s="13"/>
      <c r="AB91" s="13"/>
      <c r="AC91" s="13"/>
      <c r="AD91" s="13"/>
      <c r="AE91" s="20"/>
      <c r="AF91" s="20"/>
      <c r="AG91" s="20"/>
    </row>
    <row r="92" spans="1:33" ht="15.75" customHeight="1" x14ac:dyDescent="0.2">
      <c r="A92" s="13"/>
      <c r="B92" s="13"/>
      <c r="C92" s="24"/>
      <c r="D92" s="15"/>
      <c r="E92" s="15"/>
      <c r="F92" s="14"/>
      <c r="G92" s="14"/>
      <c r="H92" s="14"/>
      <c r="I92" s="15"/>
      <c r="J92" s="15"/>
      <c r="K92" s="15"/>
      <c r="L92" s="15"/>
      <c r="M92" s="16"/>
      <c r="N92" s="15"/>
      <c r="O92" s="15"/>
      <c r="P92" s="15"/>
      <c r="Q92" s="15"/>
      <c r="R92" s="15"/>
      <c r="S92" s="18"/>
      <c r="T92" s="13"/>
      <c r="U92" s="19"/>
      <c r="V92" s="1"/>
      <c r="W92" s="13"/>
      <c r="X92" s="13"/>
      <c r="Y92" s="13"/>
      <c r="Z92" s="13"/>
      <c r="AA92" s="13"/>
      <c r="AB92" s="13"/>
      <c r="AC92" s="13"/>
      <c r="AD92" s="13"/>
      <c r="AE92" s="20"/>
      <c r="AF92" s="20"/>
      <c r="AG92" s="20"/>
    </row>
    <row r="93" spans="1:33" ht="15.75" customHeight="1" x14ac:dyDescent="0.2">
      <c r="A93" s="13"/>
      <c r="B93" s="13"/>
      <c r="C93" s="24"/>
      <c r="D93" s="15"/>
      <c r="E93" s="15"/>
      <c r="F93" s="14"/>
      <c r="G93" s="14"/>
      <c r="H93" s="14"/>
      <c r="I93" s="15"/>
      <c r="J93" s="15"/>
      <c r="K93" s="15"/>
      <c r="L93" s="15"/>
      <c r="M93" s="16"/>
      <c r="N93" s="15"/>
      <c r="O93" s="15"/>
      <c r="P93" s="15"/>
      <c r="Q93" s="15"/>
      <c r="R93" s="15"/>
      <c r="S93" s="18"/>
      <c r="T93" s="13"/>
      <c r="U93" s="19"/>
      <c r="V93" s="1"/>
      <c r="W93" s="13"/>
      <c r="X93" s="13"/>
      <c r="Y93" s="13"/>
      <c r="Z93" s="13"/>
      <c r="AA93" s="13"/>
      <c r="AB93" s="13"/>
      <c r="AC93" s="13"/>
      <c r="AD93" s="13"/>
      <c r="AE93" s="20"/>
      <c r="AF93" s="20"/>
      <c r="AG93" s="20"/>
    </row>
    <row r="94" spans="1:33" ht="15.75" customHeight="1" x14ac:dyDescent="0.2">
      <c r="A94" s="13"/>
      <c r="B94" s="13"/>
      <c r="C94" s="24"/>
      <c r="D94" s="15"/>
      <c r="E94" s="15"/>
      <c r="F94" s="14"/>
      <c r="G94" s="14"/>
      <c r="H94" s="14"/>
      <c r="I94" s="15"/>
      <c r="J94" s="15"/>
      <c r="K94" s="15"/>
      <c r="L94" s="15"/>
      <c r="M94" s="16"/>
      <c r="N94" s="15"/>
      <c r="O94" s="15"/>
      <c r="P94" s="15"/>
      <c r="Q94" s="15"/>
      <c r="R94" s="15"/>
      <c r="S94" s="18"/>
      <c r="T94" s="13"/>
      <c r="U94" s="19"/>
      <c r="V94" s="1"/>
      <c r="W94" s="13"/>
      <c r="X94" s="13"/>
      <c r="Y94" s="13"/>
      <c r="Z94" s="13"/>
      <c r="AA94" s="13"/>
      <c r="AB94" s="13"/>
      <c r="AC94" s="13"/>
      <c r="AD94" s="13"/>
      <c r="AE94" s="20"/>
      <c r="AF94" s="20"/>
      <c r="AG94" s="20"/>
    </row>
    <row r="95" spans="1:33" ht="15.75" customHeight="1" x14ac:dyDescent="0.2">
      <c r="A95" s="13"/>
      <c r="B95" s="13"/>
      <c r="C95" s="15"/>
      <c r="D95" s="15"/>
      <c r="E95" s="15"/>
      <c r="F95" s="14"/>
      <c r="G95" s="14"/>
      <c r="H95" s="15"/>
      <c r="I95" s="15"/>
      <c r="J95" s="15"/>
      <c r="K95" s="15"/>
      <c r="L95" s="15"/>
      <c r="M95" s="15"/>
      <c r="N95" s="15"/>
      <c r="O95" s="15"/>
      <c r="P95" s="15"/>
      <c r="Q95" s="22"/>
      <c r="R95" s="22"/>
      <c r="S95" s="18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20"/>
    </row>
    <row r="96" spans="1:33" ht="15.75" customHeight="1" x14ac:dyDescent="0.2">
      <c r="A96" s="13"/>
      <c r="B96" s="13"/>
      <c r="C96" s="15"/>
      <c r="D96" s="15"/>
      <c r="E96" s="15"/>
      <c r="F96" s="14"/>
      <c r="G96" s="14"/>
      <c r="H96" s="15"/>
      <c r="I96" s="15"/>
      <c r="J96" s="15"/>
      <c r="K96" s="15"/>
      <c r="L96" s="15"/>
      <c r="M96" s="15"/>
      <c r="N96" s="15"/>
      <c r="O96" s="15"/>
      <c r="P96" s="15"/>
      <c r="Q96" s="22"/>
      <c r="R96" s="22"/>
      <c r="S96" s="18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20"/>
    </row>
    <row r="97" spans="1:33" ht="15.75" customHeight="1" x14ac:dyDescent="0.2">
      <c r="A97" s="13"/>
      <c r="B97" s="13"/>
      <c r="C97" s="15"/>
      <c r="D97" s="15"/>
      <c r="E97" s="15"/>
      <c r="F97" s="14"/>
      <c r="G97" s="14"/>
      <c r="H97" s="15"/>
      <c r="I97" s="15"/>
      <c r="J97" s="15"/>
      <c r="K97" s="15"/>
      <c r="L97" s="15"/>
      <c r="M97" s="15"/>
      <c r="N97" s="15"/>
      <c r="O97" s="15"/>
      <c r="P97" s="15"/>
      <c r="Q97" s="22"/>
      <c r="R97" s="22"/>
      <c r="S97" s="18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20"/>
    </row>
    <row r="98" spans="1:33" ht="15.75" customHeight="1" x14ac:dyDescent="0.2">
      <c r="A98" s="13"/>
      <c r="B98" s="13"/>
      <c r="C98" s="15"/>
      <c r="D98" s="15"/>
      <c r="E98" s="15"/>
      <c r="F98" s="14"/>
      <c r="G98" s="14"/>
      <c r="H98" s="15"/>
      <c r="I98" s="15"/>
      <c r="J98" s="15"/>
      <c r="K98" s="15"/>
      <c r="L98" s="15"/>
      <c r="M98" s="15"/>
      <c r="N98" s="15"/>
      <c r="O98" s="15"/>
      <c r="P98" s="15"/>
      <c r="Q98" s="22"/>
      <c r="R98" s="22"/>
      <c r="S98" s="18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20"/>
    </row>
    <row r="99" spans="1:33" ht="15.75" customHeight="1" x14ac:dyDescent="0.2">
      <c r="A99" s="13"/>
      <c r="B99" s="13"/>
      <c r="C99" s="15"/>
      <c r="D99" s="15"/>
      <c r="E99" s="15"/>
      <c r="F99" s="14"/>
      <c r="G99" s="14"/>
      <c r="H99" s="15"/>
      <c r="I99" s="15"/>
      <c r="J99" s="15"/>
      <c r="K99" s="15"/>
      <c r="L99" s="15"/>
      <c r="M99" s="15"/>
      <c r="N99" s="15"/>
      <c r="O99" s="15"/>
      <c r="P99" s="15"/>
      <c r="Q99" s="22"/>
      <c r="R99" s="22"/>
      <c r="S99" s="18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20"/>
    </row>
    <row r="100" spans="1:33" ht="15.75" customHeight="1" x14ac:dyDescent="0.2">
      <c r="A100" s="13"/>
      <c r="B100" s="13"/>
      <c r="C100" s="15"/>
      <c r="D100" s="15"/>
      <c r="E100" s="15"/>
      <c r="F100" s="14"/>
      <c r="G100" s="14"/>
      <c r="H100" s="15"/>
      <c r="I100" s="15"/>
      <c r="J100" s="15"/>
      <c r="K100" s="15"/>
      <c r="L100" s="15"/>
      <c r="M100" s="15"/>
      <c r="N100" s="15"/>
      <c r="O100" s="15"/>
      <c r="P100" s="15"/>
      <c r="Q100" s="22"/>
      <c r="R100" s="22"/>
      <c r="S100" s="18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20"/>
    </row>
    <row r="101" spans="1:33" ht="15.75" customHeight="1" x14ac:dyDescent="0.2">
      <c r="A101" s="13"/>
      <c r="B101" s="13"/>
      <c r="C101" s="15"/>
      <c r="D101" s="15"/>
      <c r="E101" s="15"/>
      <c r="F101" s="14"/>
      <c r="G101" s="14"/>
      <c r="H101" s="15"/>
      <c r="I101" s="15"/>
      <c r="J101" s="15"/>
      <c r="K101" s="15"/>
      <c r="L101" s="15"/>
      <c r="M101" s="15"/>
      <c r="N101" s="15"/>
      <c r="O101" s="15"/>
      <c r="P101" s="15"/>
      <c r="Q101" s="22"/>
      <c r="R101" s="22"/>
      <c r="S101" s="18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20"/>
    </row>
    <row r="102" spans="1:33" ht="15.75" customHeight="1" x14ac:dyDescent="0.2">
      <c r="A102" s="13"/>
      <c r="B102" s="13"/>
      <c r="C102" s="15"/>
      <c r="D102" s="15"/>
      <c r="E102" s="15"/>
      <c r="F102" s="14"/>
      <c r="G102" s="14"/>
      <c r="H102" s="15"/>
      <c r="I102" s="15"/>
      <c r="J102" s="15"/>
      <c r="K102" s="15"/>
      <c r="L102" s="15"/>
      <c r="M102" s="15"/>
      <c r="N102" s="15"/>
      <c r="O102" s="15"/>
      <c r="P102" s="15"/>
      <c r="Q102" s="22"/>
      <c r="R102" s="22"/>
      <c r="S102" s="18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20"/>
    </row>
    <row r="103" spans="1:33" ht="15.75" customHeight="1" x14ac:dyDescent="0.2">
      <c r="A103" s="13"/>
      <c r="B103" s="13"/>
      <c r="C103" s="15"/>
      <c r="D103" s="15"/>
      <c r="E103" s="15"/>
      <c r="F103" s="14"/>
      <c r="G103" s="14"/>
      <c r="H103" s="15"/>
      <c r="I103" s="15"/>
      <c r="J103" s="15"/>
      <c r="K103" s="15"/>
      <c r="L103" s="15"/>
      <c r="M103" s="15"/>
      <c r="N103" s="15"/>
      <c r="O103" s="15"/>
      <c r="P103" s="15"/>
      <c r="Q103" s="22"/>
      <c r="R103" s="22"/>
      <c r="S103" s="18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20"/>
    </row>
    <row r="104" spans="1:33" ht="15.75" customHeight="1" x14ac:dyDescent="0.2">
      <c r="A104" s="13"/>
      <c r="B104" s="13"/>
      <c r="C104" s="15"/>
      <c r="D104" s="15"/>
      <c r="E104" s="15"/>
      <c r="F104" s="14"/>
      <c r="G104" s="14"/>
      <c r="H104" s="15"/>
      <c r="I104" s="15"/>
      <c r="J104" s="15"/>
      <c r="K104" s="15"/>
      <c r="L104" s="15"/>
      <c r="M104" s="15"/>
      <c r="N104" s="15"/>
      <c r="O104" s="15"/>
      <c r="P104" s="15"/>
      <c r="Q104" s="22"/>
      <c r="R104" s="22"/>
      <c r="S104" s="18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20"/>
    </row>
    <row r="105" spans="1:33" ht="15.75" customHeight="1" x14ac:dyDescent="0.2">
      <c r="A105" s="13"/>
      <c r="B105" s="13"/>
      <c r="C105" s="15"/>
      <c r="D105" s="15"/>
      <c r="E105" s="15"/>
      <c r="F105" s="14"/>
      <c r="G105" s="14"/>
      <c r="H105" s="15"/>
      <c r="I105" s="15"/>
      <c r="J105" s="15"/>
      <c r="K105" s="15"/>
      <c r="L105" s="15"/>
      <c r="M105" s="15"/>
      <c r="N105" s="15"/>
      <c r="O105" s="15"/>
      <c r="P105" s="15"/>
      <c r="Q105" s="22"/>
      <c r="R105" s="22"/>
      <c r="S105" s="18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20"/>
    </row>
    <row r="106" spans="1:33" ht="15.75" customHeight="1" x14ac:dyDescent="0.2">
      <c r="A106" s="13"/>
      <c r="B106" s="13"/>
      <c r="C106" s="15"/>
      <c r="D106" s="15"/>
      <c r="E106" s="15"/>
      <c r="F106" s="14"/>
      <c r="G106" s="14"/>
      <c r="H106" s="15"/>
      <c r="I106" s="15"/>
      <c r="J106" s="15"/>
      <c r="K106" s="15"/>
      <c r="L106" s="15"/>
      <c r="M106" s="15"/>
      <c r="N106" s="15"/>
      <c r="O106" s="15"/>
      <c r="P106" s="15"/>
      <c r="Q106" s="22"/>
      <c r="R106" s="22"/>
      <c r="S106" s="18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20"/>
    </row>
    <row r="107" spans="1:33" ht="15.75" customHeight="1" x14ac:dyDescent="0.2">
      <c r="A107" s="13"/>
      <c r="B107" s="13"/>
      <c r="C107" s="15"/>
      <c r="D107" s="15"/>
      <c r="E107" s="15"/>
      <c r="F107" s="14"/>
      <c r="G107" s="14"/>
      <c r="H107" s="15"/>
      <c r="I107" s="15"/>
      <c r="J107" s="15"/>
      <c r="K107" s="15"/>
      <c r="L107" s="15"/>
      <c r="M107" s="15"/>
      <c r="N107" s="15"/>
      <c r="O107" s="15"/>
      <c r="P107" s="15"/>
      <c r="Q107" s="22"/>
      <c r="R107" s="22"/>
      <c r="S107" s="18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20"/>
    </row>
    <row r="108" spans="1:33" ht="15.75" customHeight="1" x14ac:dyDescent="0.2">
      <c r="A108" s="13"/>
      <c r="B108" s="13"/>
      <c r="C108" s="15"/>
      <c r="D108" s="15"/>
      <c r="E108" s="15"/>
      <c r="F108" s="14"/>
      <c r="G108" s="14"/>
      <c r="H108" s="15"/>
      <c r="I108" s="15"/>
      <c r="J108" s="15"/>
      <c r="K108" s="15"/>
      <c r="L108" s="15"/>
      <c r="M108" s="15"/>
      <c r="N108" s="15"/>
      <c r="O108" s="15"/>
      <c r="P108" s="15"/>
      <c r="Q108" s="22"/>
      <c r="R108" s="22"/>
      <c r="S108" s="18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20"/>
    </row>
    <row r="109" spans="1:33" ht="15.75" customHeight="1" x14ac:dyDescent="0.2">
      <c r="A109" s="13"/>
      <c r="B109" s="13"/>
      <c r="C109" s="15"/>
      <c r="D109" s="15"/>
      <c r="E109" s="15"/>
      <c r="F109" s="14"/>
      <c r="G109" s="14"/>
      <c r="H109" s="15"/>
      <c r="I109" s="15"/>
      <c r="J109" s="15"/>
      <c r="K109" s="15"/>
      <c r="L109" s="15"/>
      <c r="M109" s="15"/>
      <c r="N109" s="15"/>
      <c r="O109" s="15"/>
      <c r="P109" s="15"/>
      <c r="Q109" s="22"/>
      <c r="R109" s="22"/>
      <c r="S109" s="18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20"/>
    </row>
    <row r="110" spans="1:33" ht="15.75" customHeight="1" x14ac:dyDescent="0.2">
      <c r="A110" s="13"/>
      <c r="B110" s="13"/>
      <c r="C110" s="15"/>
      <c r="D110" s="15"/>
      <c r="E110" s="15"/>
      <c r="F110" s="14"/>
      <c r="G110" s="14"/>
      <c r="H110" s="15"/>
      <c r="I110" s="15"/>
      <c r="J110" s="15"/>
      <c r="K110" s="15"/>
      <c r="L110" s="15"/>
      <c r="M110" s="15"/>
      <c r="N110" s="15"/>
      <c r="O110" s="15"/>
      <c r="P110" s="15"/>
      <c r="Q110" s="22"/>
      <c r="R110" s="22"/>
      <c r="S110" s="18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20"/>
    </row>
    <row r="111" spans="1:33" ht="15.75" customHeight="1" x14ac:dyDescent="0.2">
      <c r="A111" s="13"/>
      <c r="B111" s="13"/>
      <c r="C111" s="15"/>
      <c r="D111" s="15"/>
      <c r="E111" s="15"/>
      <c r="F111" s="14"/>
      <c r="G111" s="14"/>
      <c r="H111" s="15"/>
      <c r="I111" s="15"/>
      <c r="J111" s="15"/>
      <c r="K111" s="15"/>
      <c r="L111" s="15"/>
      <c r="M111" s="15"/>
      <c r="N111" s="15"/>
      <c r="O111" s="15"/>
      <c r="P111" s="15"/>
      <c r="Q111" s="22"/>
      <c r="R111" s="22"/>
      <c r="S111" s="18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20"/>
    </row>
    <row r="112" spans="1:33" ht="15.75" customHeight="1" x14ac:dyDescent="0.2">
      <c r="A112" s="13"/>
      <c r="B112" s="13"/>
      <c r="C112" s="15"/>
      <c r="D112" s="15"/>
      <c r="E112" s="15"/>
      <c r="F112" s="14"/>
      <c r="G112" s="14"/>
      <c r="H112" s="15"/>
      <c r="I112" s="15"/>
      <c r="J112" s="15"/>
      <c r="K112" s="15"/>
      <c r="L112" s="15"/>
      <c r="M112" s="15"/>
      <c r="N112" s="15"/>
      <c r="O112" s="15"/>
      <c r="P112" s="15"/>
      <c r="Q112" s="22"/>
      <c r="R112" s="22"/>
      <c r="S112" s="18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20"/>
    </row>
    <row r="113" spans="1:33" ht="15.75" customHeight="1" x14ac:dyDescent="0.2">
      <c r="A113" s="13"/>
      <c r="B113" s="13"/>
      <c r="C113" s="15"/>
      <c r="D113" s="15"/>
      <c r="E113" s="15"/>
      <c r="F113" s="14"/>
      <c r="G113" s="14"/>
      <c r="H113" s="15"/>
      <c r="I113" s="15"/>
      <c r="J113" s="15"/>
      <c r="K113" s="15"/>
      <c r="L113" s="15"/>
      <c r="M113" s="15"/>
      <c r="N113" s="15"/>
      <c r="O113" s="15"/>
      <c r="P113" s="15"/>
      <c r="Q113" s="22"/>
      <c r="R113" s="22"/>
      <c r="S113" s="18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20"/>
    </row>
    <row r="114" spans="1:33" ht="15.75" customHeight="1" x14ac:dyDescent="0.2">
      <c r="A114" s="13"/>
      <c r="B114" s="13"/>
      <c r="C114" s="22"/>
      <c r="D114" s="15"/>
      <c r="E114" s="15"/>
      <c r="F114" s="14"/>
      <c r="G114" s="14"/>
      <c r="H114" s="15"/>
      <c r="I114" s="15"/>
      <c r="J114" s="22"/>
      <c r="K114" s="22"/>
      <c r="L114" s="15"/>
      <c r="M114" s="15"/>
      <c r="N114" s="15"/>
      <c r="O114" s="15"/>
      <c r="P114" s="22"/>
      <c r="Q114" s="22"/>
      <c r="R114" s="22"/>
      <c r="S114" s="18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20"/>
    </row>
    <row r="115" spans="1:33" ht="15.75" customHeight="1" x14ac:dyDescent="0.2">
      <c r="A115" s="13"/>
      <c r="B115" s="13"/>
      <c r="C115" s="22"/>
      <c r="D115" s="15"/>
      <c r="E115" s="15"/>
      <c r="F115" s="14"/>
      <c r="G115" s="14"/>
      <c r="H115" s="15"/>
      <c r="I115" s="15"/>
      <c r="J115" s="22"/>
      <c r="K115" s="22"/>
      <c r="L115" s="15"/>
      <c r="M115" s="15"/>
      <c r="N115" s="15"/>
      <c r="O115" s="15"/>
      <c r="P115" s="22"/>
      <c r="Q115" s="22"/>
      <c r="R115" s="22"/>
      <c r="S115" s="18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20"/>
    </row>
    <row r="116" spans="1:33" ht="15.75" customHeight="1" x14ac:dyDescent="0.2">
      <c r="A116" s="13"/>
      <c r="B116" s="13"/>
      <c r="C116" s="22"/>
      <c r="D116" s="15"/>
      <c r="E116" s="15"/>
      <c r="F116" s="14"/>
      <c r="G116" s="14"/>
      <c r="H116" s="15"/>
      <c r="I116" s="15"/>
      <c r="J116" s="22"/>
      <c r="K116" s="22"/>
      <c r="L116" s="15"/>
      <c r="M116" s="15"/>
      <c r="N116" s="15"/>
      <c r="O116" s="15"/>
      <c r="P116" s="22"/>
      <c r="Q116" s="22"/>
      <c r="R116" s="22"/>
      <c r="S116" s="18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20"/>
    </row>
    <row r="117" spans="1:33" ht="15.75" customHeight="1" x14ac:dyDescent="0.2">
      <c r="A117" s="13"/>
      <c r="B117" s="13"/>
      <c r="C117" s="22"/>
      <c r="D117" s="15"/>
      <c r="E117" s="15"/>
      <c r="F117" s="14"/>
      <c r="G117" s="14"/>
      <c r="H117" s="15"/>
      <c r="I117" s="15"/>
      <c r="J117" s="22"/>
      <c r="K117" s="22"/>
      <c r="L117" s="15"/>
      <c r="M117" s="15"/>
      <c r="N117" s="15"/>
      <c r="O117" s="15"/>
      <c r="P117" s="22"/>
      <c r="Q117" s="22"/>
      <c r="R117" s="22"/>
      <c r="S117" s="18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20"/>
    </row>
    <row r="118" spans="1:33" ht="15.75" customHeight="1" x14ac:dyDescent="0.2">
      <c r="A118" s="13"/>
      <c r="B118" s="13"/>
      <c r="C118" s="22"/>
      <c r="D118" s="15"/>
      <c r="E118" s="15"/>
      <c r="F118" s="14"/>
      <c r="G118" s="14"/>
      <c r="H118" s="15"/>
      <c r="I118" s="15"/>
      <c r="J118" s="22"/>
      <c r="K118" s="22"/>
      <c r="L118" s="15"/>
      <c r="M118" s="15"/>
      <c r="N118" s="15"/>
      <c r="O118" s="15"/>
      <c r="P118" s="22"/>
      <c r="Q118" s="22"/>
      <c r="R118" s="22"/>
      <c r="S118" s="18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20"/>
    </row>
    <row r="119" spans="1:33" ht="15.75" customHeight="1" x14ac:dyDescent="0.2">
      <c r="A119" s="13"/>
      <c r="B119" s="13"/>
      <c r="C119" s="22"/>
      <c r="D119" s="15"/>
      <c r="E119" s="15"/>
      <c r="F119" s="14"/>
      <c r="G119" s="14"/>
      <c r="H119" s="15"/>
      <c r="I119" s="15"/>
      <c r="J119" s="22"/>
      <c r="K119" s="22"/>
      <c r="L119" s="15"/>
      <c r="M119" s="15"/>
      <c r="N119" s="15"/>
      <c r="O119" s="15"/>
      <c r="P119" s="22"/>
      <c r="Q119" s="22"/>
      <c r="R119" s="22"/>
      <c r="S119" s="18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20"/>
    </row>
    <row r="120" spans="1:33" ht="15.75" customHeight="1" x14ac:dyDescent="0.2">
      <c r="A120" s="13"/>
      <c r="B120" s="13"/>
      <c r="C120" s="22"/>
      <c r="D120" s="15"/>
      <c r="E120" s="15"/>
      <c r="F120" s="14"/>
      <c r="G120" s="14"/>
      <c r="H120" s="15"/>
      <c r="I120" s="15"/>
      <c r="J120" s="22"/>
      <c r="K120" s="22"/>
      <c r="L120" s="15"/>
      <c r="M120" s="15"/>
      <c r="N120" s="15"/>
      <c r="O120" s="15"/>
      <c r="P120" s="22"/>
      <c r="Q120" s="22"/>
      <c r="R120" s="22"/>
      <c r="S120" s="18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20"/>
    </row>
    <row r="121" spans="1:33" ht="15.75" customHeight="1" x14ac:dyDescent="0.2">
      <c r="A121" s="13"/>
      <c r="B121" s="13"/>
      <c r="C121" s="22"/>
      <c r="D121" s="15"/>
      <c r="E121" s="15"/>
      <c r="F121" s="14"/>
      <c r="G121" s="14"/>
      <c r="H121" s="15"/>
      <c r="I121" s="15"/>
      <c r="J121" s="22"/>
      <c r="K121" s="22"/>
      <c r="L121" s="15"/>
      <c r="M121" s="15"/>
      <c r="N121" s="15"/>
      <c r="O121" s="15"/>
      <c r="P121" s="22"/>
      <c r="Q121" s="22"/>
      <c r="R121" s="22"/>
      <c r="S121" s="18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20"/>
    </row>
    <row r="122" spans="1:33" ht="15.75" customHeight="1" x14ac:dyDescent="0.2">
      <c r="A122" s="13"/>
      <c r="B122" s="13"/>
      <c r="C122" s="22"/>
      <c r="D122" s="15"/>
      <c r="E122" s="15"/>
      <c r="F122" s="14"/>
      <c r="G122" s="14"/>
      <c r="H122" s="15"/>
      <c r="I122" s="15"/>
      <c r="J122" s="22"/>
      <c r="K122" s="22"/>
      <c r="L122" s="15"/>
      <c r="M122" s="15"/>
      <c r="N122" s="15"/>
      <c r="O122" s="15"/>
      <c r="P122" s="22"/>
      <c r="Q122" s="22"/>
      <c r="R122" s="22"/>
      <c r="S122" s="18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20"/>
    </row>
    <row r="123" spans="1:33" ht="15.75" customHeight="1" x14ac:dyDescent="0.2">
      <c r="A123" s="13"/>
      <c r="B123" s="13"/>
      <c r="C123" s="22"/>
      <c r="D123" s="15"/>
      <c r="E123" s="15"/>
      <c r="F123" s="14"/>
      <c r="G123" s="14"/>
      <c r="H123" s="15"/>
      <c r="I123" s="15"/>
      <c r="J123" s="22"/>
      <c r="K123" s="22"/>
      <c r="L123" s="15"/>
      <c r="M123" s="15"/>
      <c r="N123" s="15"/>
      <c r="O123" s="15"/>
      <c r="P123" s="22"/>
      <c r="Q123" s="22"/>
      <c r="R123" s="22"/>
      <c r="S123" s="18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20"/>
    </row>
    <row r="124" spans="1:33" ht="15.75" customHeight="1" x14ac:dyDescent="0.2">
      <c r="A124" s="13"/>
      <c r="B124" s="13"/>
      <c r="C124" s="22"/>
      <c r="D124" s="15"/>
      <c r="E124" s="15"/>
      <c r="F124" s="14"/>
      <c r="G124" s="14"/>
      <c r="H124" s="15"/>
      <c r="I124" s="15"/>
      <c r="J124" s="22"/>
      <c r="K124" s="22"/>
      <c r="L124" s="15"/>
      <c r="M124" s="15"/>
      <c r="N124" s="15"/>
      <c r="O124" s="15"/>
      <c r="P124" s="22"/>
      <c r="Q124" s="22"/>
      <c r="R124" s="22"/>
      <c r="S124" s="18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20"/>
    </row>
    <row r="125" spans="1:33" ht="15.75" customHeight="1" x14ac:dyDescent="0.2">
      <c r="A125" s="13"/>
      <c r="B125" s="13"/>
      <c r="C125" s="22"/>
      <c r="D125" s="15"/>
      <c r="E125" s="15"/>
      <c r="F125" s="14"/>
      <c r="G125" s="14"/>
      <c r="H125" s="15"/>
      <c r="I125" s="15"/>
      <c r="J125" s="22"/>
      <c r="K125" s="22"/>
      <c r="L125" s="15"/>
      <c r="M125" s="15"/>
      <c r="N125" s="15"/>
      <c r="O125" s="15"/>
      <c r="P125" s="22"/>
      <c r="Q125" s="22"/>
      <c r="R125" s="22"/>
      <c r="S125" s="18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20"/>
    </row>
    <row r="126" spans="1:33" ht="15.75" customHeight="1" x14ac:dyDescent="0.2">
      <c r="A126" s="13"/>
      <c r="B126" s="13"/>
      <c r="C126" s="22"/>
      <c r="D126" s="15"/>
      <c r="E126" s="15"/>
      <c r="F126" s="14"/>
      <c r="G126" s="14"/>
      <c r="H126" s="15"/>
      <c r="I126" s="15"/>
      <c r="J126" s="22"/>
      <c r="K126" s="22"/>
      <c r="L126" s="15"/>
      <c r="M126" s="15"/>
      <c r="N126" s="15"/>
      <c r="O126" s="15"/>
      <c r="P126" s="22"/>
      <c r="Q126" s="22"/>
      <c r="R126" s="22"/>
      <c r="S126" s="18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20"/>
    </row>
    <row r="127" spans="1:33" ht="15.75" customHeight="1" x14ac:dyDescent="0.2">
      <c r="A127" s="13"/>
      <c r="B127" s="13"/>
      <c r="C127" s="22"/>
      <c r="D127" s="15"/>
      <c r="E127" s="15"/>
      <c r="F127" s="14"/>
      <c r="G127" s="14"/>
      <c r="H127" s="15"/>
      <c r="I127" s="15"/>
      <c r="J127" s="22"/>
      <c r="K127" s="22"/>
      <c r="L127" s="15"/>
      <c r="M127" s="15"/>
      <c r="N127" s="15"/>
      <c r="O127" s="15"/>
      <c r="P127" s="22"/>
      <c r="Q127" s="22"/>
      <c r="R127" s="22"/>
      <c r="S127" s="18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20"/>
    </row>
    <row r="128" spans="1:33" ht="15.75" customHeight="1" x14ac:dyDescent="0.2">
      <c r="A128" s="13"/>
      <c r="B128" s="13"/>
      <c r="C128" s="22"/>
      <c r="D128" s="15"/>
      <c r="E128" s="15"/>
      <c r="F128" s="14"/>
      <c r="G128" s="14"/>
      <c r="H128" s="15"/>
      <c r="I128" s="15"/>
      <c r="J128" s="22"/>
      <c r="K128" s="22"/>
      <c r="L128" s="15"/>
      <c r="M128" s="15"/>
      <c r="N128" s="15"/>
      <c r="O128" s="15"/>
      <c r="P128" s="22"/>
      <c r="Q128" s="22"/>
      <c r="R128" s="22"/>
      <c r="S128" s="18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20"/>
    </row>
    <row r="129" spans="1:33" ht="15.75" customHeight="1" x14ac:dyDescent="0.2">
      <c r="A129" s="13"/>
      <c r="B129" s="13"/>
      <c r="C129" s="22"/>
      <c r="D129" s="15"/>
      <c r="E129" s="15"/>
      <c r="F129" s="14"/>
      <c r="G129" s="14"/>
      <c r="H129" s="15"/>
      <c r="I129" s="15"/>
      <c r="J129" s="22"/>
      <c r="K129" s="22"/>
      <c r="L129" s="15"/>
      <c r="M129" s="15"/>
      <c r="N129" s="15"/>
      <c r="O129" s="15"/>
      <c r="P129" s="22"/>
      <c r="Q129" s="22"/>
      <c r="R129" s="22"/>
      <c r="S129" s="18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20"/>
    </row>
    <row r="130" spans="1:33" ht="15.75" customHeight="1" x14ac:dyDescent="0.2">
      <c r="A130" s="13"/>
      <c r="B130" s="13"/>
      <c r="C130" s="22"/>
      <c r="D130" s="15"/>
      <c r="E130" s="15"/>
      <c r="F130" s="14"/>
      <c r="G130" s="14"/>
      <c r="H130" s="15"/>
      <c r="I130" s="15"/>
      <c r="J130" s="22"/>
      <c r="K130" s="22"/>
      <c r="L130" s="15"/>
      <c r="M130" s="15"/>
      <c r="N130" s="15"/>
      <c r="O130" s="15"/>
      <c r="P130" s="22"/>
      <c r="Q130" s="22"/>
      <c r="R130" s="22"/>
      <c r="S130" s="18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20"/>
    </row>
    <row r="131" spans="1:33" ht="15.75" customHeight="1" x14ac:dyDescent="0.2">
      <c r="A131" s="13"/>
      <c r="B131" s="13"/>
      <c r="C131" s="22"/>
      <c r="D131" s="15"/>
      <c r="E131" s="15"/>
      <c r="F131" s="14"/>
      <c r="G131" s="14"/>
      <c r="H131" s="15"/>
      <c r="I131" s="15"/>
      <c r="J131" s="22"/>
      <c r="K131" s="22"/>
      <c r="L131" s="15"/>
      <c r="M131" s="15"/>
      <c r="N131" s="15"/>
      <c r="O131" s="15"/>
      <c r="P131" s="22"/>
      <c r="Q131" s="22"/>
      <c r="R131" s="22"/>
      <c r="S131" s="18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20"/>
    </row>
    <row r="132" spans="1:33" ht="15.75" customHeight="1" x14ac:dyDescent="0.2">
      <c r="A132" s="13"/>
      <c r="B132" s="13"/>
      <c r="C132" s="22"/>
      <c r="D132" s="15"/>
      <c r="E132" s="15"/>
      <c r="F132" s="14"/>
      <c r="G132" s="14"/>
      <c r="H132" s="15"/>
      <c r="I132" s="15"/>
      <c r="J132" s="22"/>
      <c r="K132" s="22"/>
      <c r="L132" s="15"/>
      <c r="M132" s="15"/>
      <c r="N132" s="15"/>
      <c r="O132" s="15"/>
      <c r="P132" s="22"/>
      <c r="Q132" s="22"/>
      <c r="R132" s="22"/>
      <c r="S132" s="18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20"/>
    </row>
    <row r="133" spans="1:33" ht="15.75" customHeight="1" x14ac:dyDescent="0.2">
      <c r="A133" s="13"/>
      <c r="B133" s="13"/>
      <c r="C133" s="22"/>
      <c r="D133" s="15"/>
      <c r="E133" s="15"/>
      <c r="F133" s="14"/>
      <c r="G133" s="14"/>
      <c r="H133" s="15"/>
      <c r="I133" s="15"/>
      <c r="J133" s="22"/>
      <c r="K133" s="22"/>
      <c r="L133" s="15"/>
      <c r="M133" s="15"/>
      <c r="N133" s="15"/>
      <c r="O133" s="15"/>
      <c r="P133" s="22"/>
      <c r="Q133" s="22"/>
      <c r="R133" s="22"/>
      <c r="S133" s="18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20"/>
    </row>
    <row r="134" spans="1:33" ht="15.75" customHeight="1" x14ac:dyDescent="0.2">
      <c r="A134" s="13"/>
      <c r="B134" s="13"/>
      <c r="C134" s="22"/>
      <c r="D134" s="15"/>
      <c r="E134" s="15"/>
      <c r="F134" s="14"/>
      <c r="G134" s="14"/>
      <c r="H134" s="15"/>
      <c r="I134" s="15"/>
      <c r="J134" s="22"/>
      <c r="K134" s="22"/>
      <c r="L134" s="15"/>
      <c r="M134" s="15"/>
      <c r="N134" s="15"/>
      <c r="O134" s="15"/>
      <c r="P134" s="22"/>
      <c r="Q134" s="22"/>
      <c r="R134" s="22"/>
      <c r="S134" s="18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20"/>
    </row>
    <row r="135" spans="1:33" ht="15.75" customHeight="1" x14ac:dyDescent="0.2">
      <c r="A135" s="13"/>
      <c r="B135" s="13"/>
      <c r="C135" s="22"/>
      <c r="D135" s="15"/>
      <c r="E135" s="15"/>
      <c r="F135" s="14"/>
      <c r="G135" s="14"/>
      <c r="H135" s="15"/>
      <c r="I135" s="15"/>
      <c r="J135" s="22"/>
      <c r="K135" s="22"/>
      <c r="L135" s="15"/>
      <c r="M135" s="15"/>
      <c r="N135" s="15"/>
      <c r="O135" s="15"/>
      <c r="P135" s="22"/>
      <c r="Q135" s="22"/>
      <c r="R135" s="22"/>
      <c r="S135" s="18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20"/>
    </row>
    <row r="136" spans="1:33" ht="15.75" customHeight="1" x14ac:dyDescent="0.2">
      <c r="A136" s="13"/>
      <c r="B136" s="13"/>
      <c r="C136" s="22"/>
      <c r="D136" s="15"/>
      <c r="E136" s="15"/>
      <c r="F136" s="14"/>
      <c r="G136" s="14"/>
      <c r="H136" s="15"/>
      <c r="I136" s="15"/>
      <c r="J136" s="22"/>
      <c r="K136" s="22"/>
      <c r="L136" s="15"/>
      <c r="M136" s="15"/>
      <c r="N136" s="15"/>
      <c r="O136" s="15"/>
      <c r="P136" s="22"/>
      <c r="Q136" s="22"/>
      <c r="R136" s="22"/>
      <c r="S136" s="18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20"/>
    </row>
    <row r="137" spans="1:33" ht="15.75" customHeight="1" x14ac:dyDescent="0.2">
      <c r="A137" s="13"/>
      <c r="B137" s="13"/>
      <c r="C137" s="22"/>
      <c r="D137" s="15"/>
      <c r="E137" s="15"/>
      <c r="F137" s="14"/>
      <c r="G137" s="14"/>
      <c r="H137" s="15"/>
      <c r="I137" s="15"/>
      <c r="J137" s="22"/>
      <c r="K137" s="22"/>
      <c r="L137" s="15"/>
      <c r="M137" s="15"/>
      <c r="N137" s="15"/>
      <c r="O137" s="15"/>
      <c r="P137" s="22"/>
      <c r="Q137" s="22"/>
      <c r="R137" s="22"/>
      <c r="S137" s="18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20"/>
    </row>
    <row r="138" spans="1:33" ht="15.75" customHeight="1" x14ac:dyDescent="0.2">
      <c r="A138" s="13"/>
      <c r="B138" s="13"/>
      <c r="C138" s="22"/>
      <c r="D138" s="15"/>
      <c r="E138" s="15"/>
      <c r="F138" s="14"/>
      <c r="G138" s="14"/>
      <c r="H138" s="15"/>
      <c r="I138" s="15"/>
      <c r="J138" s="22"/>
      <c r="K138" s="22"/>
      <c r="L138" s="15"/>
      <c r="M138" s="15"/>
      <c r="N138" s="15"/>
      <c r="O138" s="15"/>
      <c r="P138" s="22"/>
      <c r="Q138" s="22"/>
      <c r="R138" s="22"/>
      <c r="S138" s="18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20"/>
    </row>
    <row r="139" spans="1:33" ht="15.75" customHeight="1" x14ac:dyDescent="0.2">
      <c r="A139" s="13"/>
      <c r="B139" s="13"/>
      <c r="C139" s="22"/>
      <c r="D139" s="15"/>
      <c r="E139" s="15"/>
      <c r="F139" s="14"/>
      <c r="G139" s="14"/>
      <c r="H139" s="15"/>
      <c r="I139" s="15"/>
      <c r="J139" s="22"/>
      <c r="K139" s="22"/>
      <c r="L139" s="15"/>
      <c r="M139" s="15"/>
      <c r="N139" s="15"/>
      <c r="O139" s="15"/>
      <c r="P139" s="22"/>
      <c r="Q139" s="22"/>
      <c r="R139" s="22"/>
      <c r="S139" s="18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20"/>
    </row>
    <row r="140" spans="1:33" ht="15.75" customHeight="1" x14ac:dyDescent="0.2">
      <c r="A140" s="13"/>
      <c r="B140" s="13"/>
      <c r="C140" s="22"/>
      <c r="D140" s="15"/>
      <c r="E140" s="15"/>
      <c r="F140" s="14"/>
      <c r="G140" s="14"/>
      <c r="H140" s="15"/>
      <c r="I140" s="15"/>
      <c r="J140" s="22"/>
      <c r="K140" s="22"/>
      <c r="L140" s="15"/>
      <c r="M140" s="15"/>
      <c r="N140" s="15"/>
      <c r="O140" s="15"/>
      <c r="P140" s="22"/>
      <c r="Q140" s="22"/>
      <c r="R140" s="22"/>
      <c r="S140" s="18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20"/>
    </row>
    <row r="141" spans="1:33" ht="15.75" customHeight="1" x14ac:dyDescent="0.2">
      <c r="A141" s="13"/>
      <c r="B141" s="13"/>
      <c r="C141" s="22"/>
      <c r="D141" s="15"/>
      <c r="E141" s="15"/>
      <c r="F141" s="14"/>
      <c r="G141" s="14"/>
      <c r="H141" s="15"/>
      <c r="I141" s="15"/>
      <c r="J141" s="22"/>
      <c r="K141" s="22"/>
      <c r="L141" s="15"/>
      <c r="M141" s="15"/>
      <c r="N141" s="15"/>
      <c r="O141" s="15"/>
      <c r="P141" s="22"/>
      <c r="Q141" s="22"/>
      <c r="R141" s="22"/>
      <c r="S141" s="18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20"/>
    </row>
    <row r="142" spans="1:33" ht="15.75" customHeight="1" x14ac:dyDescent="0.2">
      <c r="A142" s="13"/>
      <c r="B142" s="13"/>
      <c r="C142" s="22"/>
      <c r="D142" s="15"/>
      <c r="E142" s="15"/>
      <c r="F142" s="14"/>
      <c r="G142" s="14"/>
      <c r="H142" s="15"/>
      <c r="I142" s="15"/>
      <c r="J142" s="22"/>
      <c r="K142" s="22"/>
      <c r="L142" s="15"/>
      <c r="M142" s="15"/>
      <c r="N142" s="15"/>
      <c r="O142" s="15"/>
      <c r="P142" s="22"/>
      <c r="Q142" s="22"/>
      <c r="R142" s="22"/>
      <c r="S142" s="18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20"/>
    </row>
    <row r="143" spans="1:33" ht="15.75" customHeight="1" x14ac:dyDescent="0.2">
      <c r="A143" s="13"/>
      <c r="B143" s="13"/>
      <c r="C143" s="22"/>
      <c r="D143" s="15"/>
      <c r="E143" s="15"/>
      <c r="F143" s="14"/>
      <c r="G143" s="14"/>
      <c r="H143" s="15"/>
      <c r="I143" s="15"/>
      <c r="J143" s="22"/>
      <c r="K143" s="22"/>
      <c r="L143" s="15"/>
      <c r="M143" s="15"/>
      <c r="N143" s="15"/>
      <c r="O143" s="15"/>
      <c r="P143" s="22"/>
      <c r="Q143" s="22"/>
      <c r="R143" s="22"/>
      <c r="S143" s="18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20"/>
    </row>
    <row r="144" spans="1:33" ht="15.75" customHeight="1" x14ac:dyDescent="0.2">
      <c r="A144" s="13"/>
      <c r="B144" s="13"/>
      <c r="C144" s="22"/>
      <c r="D144" s="15"/>
      <c r="E144" s="15"/>
      <c r="F144" s="14"/>
      <c r="G144" s="14"/>
      <c r="H144" s="15"/>
      <c r="I144" s="15"/>
      <c r="J144" s="22"/>
      <c r="K144" s="22"/>
      <c r="L144" s="15"/>
      <c r="M144" s="15"/>
      <c r="N144" s="15"/>
      <c r="O144" s="15"/>
      <c r="P144" s="22"/>
      <c r="Q144" s="22"/>
      <c r="R144" s="22"/>
      <c r="S144" s="18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20"/>
    </row>
    <row r="145" spans="1:33" ht="15.75" customHeight="1" x14ac:dyDescent="0.2">
      <c r="A145" s="13"/>
      <c r="B145" s="13"/>
      <c r="C145" s="22"/>
      <c r="D145" s="15"/>
      <c r="E145" s="15"/>
      <c r="F145" s="14"/>
      <c r="G145" s="14"/>
      <c r="H145" s="15"/>
      <c r="I145" s="15"/>
      <c r="J145" s="22"/>
      <c r="K145" s="22"/>
      <c r="L145" s="15"/>
      <c r="M145" s="15"/>
      <c r="N145" s="15"/>
      <c r="O145" s="15"/>
      <c r="P145" s="22"/>
      <c r="Q145" s="22"/>
      <c r="R145" s="22"/>
      <c r="S145" s="18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20"/>
    </row>
    <row r="146" spans="1:33" ht="15.75" customHeight="1" x14ac:dyDescent="0.2">
      <c r="A146" s="13"/>
      <c r="B146" s="13"/>
      <c r="C146" s="22"/>
      <c r="D146" s="15"/>
      <c r="E146" s="15"/>
      <c r="F146" s="14"/>
      <c r="G146" s="14"/>
      <c r="H146" s="15"/>
      <c r="I146" s="15"/>
      <c r="J146" s="22"/>
      <c r="K146" s="22"/>
      <c r="L146" s="15"/>
      <c r="M146" s="15"/>
      <c r="N146" s="15"/>
      <c r="O146" s="15"/>
      <c r="P146" s="22"/>
      <c r="Q146" s="22"/>
      <c r="R146" s="22"/>
      <c r="S146" s="18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20"/>
    </row>
    <row r="147" spans="1:33" ht="15.75" customHeight="1" x14ac:dyDescent="0.2">
      <c r="A147" s="13"/>
      <c r="B147" s="13"/>
      <c r="C147" s="22"/>
      <c r="D147" s="15"/>
      <c r="E147" s="15"/>
      <c r="F147" s="14"/>
      <c r="G147" s="14"/>
      <c r="H147" s="15"/>
      <c r="I147" s="15"/>
      <c r="J147" s="22"/>
      <c r="K147" s="22"/>
      <c r="L147" s="15"/>
      <c r="M147" s="15"/>
      <c r="N147" s="15"/>
      <c r="O147" s="15"/>
      <c r="P147" s="22"/>
      <c r="Q147" s="22"/>
      <c r="R147" s="22"/>
      <c r="S147" s="18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20"/>
    </row>
    <row r="148" spans="1:33" ht="15.75" customHeight="1" x14ac:dyDescent="0.2">
      <c r="A148" s="13"/>
      <c r="B148" s="13"/>
      <c r="C148" s="22"/>
      <c r="D148" s="15"/>
      <c r="E148" s="15"/>
      <c r="F148" s="14"/>
      <c r="G148" s="14"/>
      <c r="H148" s="15"/>
      <c r="I148" s="15"/>
      <c r="J148" s="22"/>
      <c r="K148" s="22"/>
      <c r="L148" s="15"/>
      <c r="M148" s="15"/>
      <c r="N148" s="15"/>
      <c r="O148" s="15"/>
      <c r="P148" s="22"/>
      <c r="Q148" s="22"/>
      <c r="R148" s="22"/>
      <c r="S148" s="18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20"/>
    </row>
    <row r="149" spans="1:33" ht="15.75" customHeight="1" x14ac:dyDescent="0.2">
      <c r="A149" s="13"/>
      <c r="B149" s="13"/>
      <c r="C149" s="22"/>
      <c r="D149" s="15"/>
      <c r="E149" s="15"/>
      <c r="F149" s="14"/>
      <c r="G149" s="14"/>
      <c r="H149" s="15"/>
      <c r="I149" s="15"/>
      <c r="J149" s="22"/>
      <c r="K149" s="22"/>
      <c r="L149" s="15"/>
      <c r="M149" s="15"/>
      <c r="N149" s="15"/>
      <c r="O149" s="15"/>
      <c r="P149" s="22"/>
      <c r="Q149" s="22"/>
      <c r="R149" s="22"/>
      <c r="S149" s="18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20"/>
    </row>
    <row r="150" spans="1:33" ht="15.75" customHeight="1" x14ac:dyDescent="0.2">
      <c r="A150" s="13"/>
      <c r="B150" s="13"/>
      <c r="C150" s="22"/>
      <c r="D150" s="15"/>
      <c r="E150" s="15"/>
      <c r="F150" s="14"/>
      <c r="G150" s="14"/>
      <c r="H150" s="15"/>
      <c r="I150" s="15"/>
      <c r="J150" s="22"/>
      <c r="K150" s="22"/>
      <c r="L150" s="15"/>
      <c r="M150" s="15"/>
      <c r="N150" s="15"/>
      <c r="O150" s="15"/>
      <c r="P150" s="22"/>
      <c r="Q150" s="22"/>
      <c r="R150" s="22"/>
      <c r="S150" s="18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20"/>
    </row>
    <row r="151" spans="1:33" ht="15.75" customHeight="1" x14ac:dyDescent="0.2">
      <c r="A151" s="13"/>
      <c r="B151" s="13"/>
      <c r="C151" s="22"/>
      <c r="D151" s="15"/>
      <c r="E151" s="15"/>
      <c r="F151" s="14"/>
      <c r="G151" s="14"/>
      <c r="H151" s="15"/>
      <c r="I151" s="15"/>
      <c r="J151" s="22"/>
      <c r="K151" s="22"/>
      <c r="L151" s="15"/>
      <c r="M151" s="15"/>
      <c r="N151" s="15"/>
      <c r="O151" s="15"/>
      <c r="P151" s="22"/>
      <c r="Q151" s="22"/>
      <c r="R151" s="22"/>
      <c r="S151" s="18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20"/>
    </row>
    <row r="152" spans="1:33" ht="15.75" customHeight="1" x14ac:dyDescent="0.2">
      <c r="A152" s="13"/>
      <c r="B152" s="13"/>
      <c r="C152" s="22"/>
      <c r="D152" s="15"/>
      <c r="E152" s="15"/>
      <c r="F152" s="14"/>
      <c r="G152" s="14"/>
      <c r="H152" s="15"/>
      <c r="I152" s="15"/>
      <c r="J152" s="22"/>
      <c r="K152" s="22"/>
      <c r="L152" s="15"/>
      <c r="M152" s="15"/>
      <c r="N152" s="15"/>
      <c r="O152" s="15"/>
      <c r="P152" s="22"/>
      <c r="Q152" s="22"/>
      <c r="R152" s="22"/>
      <c r="S152" s="18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20"/>
    </row>
    <row r="153" spans="1:33" ht="15.75" customHeight="1" x14ac:dyDescent="0.2">
      <c r="A153" s="13"/>
      <c r="B153" s="13"/>
      <c r="C153" s="22"/>
      <c r="D153" s="15"/>
      <c r="E153" s="15"/>
      <c r="F153" s="14"/>
      <c r="G153" s="14"/>
      <c r="H153" s="15"/>
      <c r="I153" s="15"/>
      <c r="J153" s="22"/>
      <c r="K153" s="22"/>
      <c r="L153" s="15"/>
      <c r="M153" s="15"/>
      <c r="N153" s="15"/>
      <c r="O153" s="15"/>
      <c r="P153" s="22"/>
      <c r="Q153" s="22"/>
      <c r="R153" s="22"/>
      <c r="S153" s="18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20"/>
    </row>
    <row r="154" spans="1:33" ht="15.75" customHeight="1" x14ac:dyDescent="0.2">
      <c r="A154" s="13"/>
      <c r="B154" s="13"/>
      <c r="C154" s="22"/>
      <c r="D154" s="15"/>
      <c r="E154" s="15"/>
      <c r="F154" s="14"/>
      <c r="G154" s="14"/>
      <c r="H154" s="15"/>
      <c r="I154" s="15"/>
      <c r="J154" s="22"/>
      <c r="K154" s="22"/>
      <c r="L154" s="15"/>
      <c r="M154" s="15"/>
      <c r="N154" s="15"/>
      <c r="O154" s="15"/>
      <c r="P154" s="22"/>
      <c r="Q154" s="22"/>
      <c r="R154" s="22"/>
      <c r="S154" s="18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20"/>
    </row>
    <row r="155" spans="1:33" ht="15.75" customHeight="1" x14ac:dyDescent="0.2">
      <c r="A155" s="13"/>
      <c r="B155" s="13"/>
      <c r="C155" s="22"/>
      <c r="D155" s="15"/>
      <c r="E155" s="15"/>
      <c r="F155" s="14"/>
      <c r="G155" s="14"/>
      <c r="H155" s="15"/>
      <c r="I155" s="15"/>
      <c r="J155" s="22"/>
      <c r="K155" s="22"/>
      <c r="L155" s="15"/>
      <c r="M155" s="15"/>
      <c r="N155" s="15"/>
      <c r="O155" s="15"/>
      <c r="P155" s="22"/>
      <c r="Q155" s="22"/>
      <c r="R155" s="22"/>
      <c r="S155" s="18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20"/>
    </row>
    <row r="156" spans="1:33" ht="15.75" customHeight="1" x14ac:dyDescent="0.2">
      <c r="A156" s="13"/>
      <c r="B156" s="13"/>
      <c r="C156" s="22"/>
      <c r="D156" s="15"/>
      <c r="E156" s="15"/>
      <c r="F156" s="14"/>
      <c r="G156" s="14"/>
      <c r="H156" s="15"/>
      <c r="I156" s="15"/>
      <c r="J156" s="22"/>
      <c r="K156" s="22"/>
      <c r="L156" s="15"/>
      <c r="M156" s="15"/>
      <c r="N156" s="15"/>
      <c r="O156" s="15"/>
      <c r="P156" s="22"/>
      <c r="Q156" s="22"/>
      <c r="R156" s="22"/>
      <c r="S156" s="18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20"/>
    </row>
    <row r="157" spans="1:33" ht="15.75" customHeight="1" x14ac:dyDescent="0.2">
      <c r="A157" s="13"/>
      <c r="B157" s="13"/>
      <c r="C157" s="22"/>
      <c r="D157" s="15"/>
      <c r="E157" s="15"/>
      <c r="F157" s="14"/>
      <c r="G157" s="14"/>
      <c r="H157" s="15"/>
      <c r="I157" s="15"/>
      <c r="J157" s="22"/>
      <c r="K157" s="22"/>
      <c r="L157" s="15"/>
      <c r="M157" s="15"/>
      <c r="N157" s="15"/>
      <c r="O157" s="15"/>
      <c r="P157" s="22"/>
      <c r="Q157" s="22"/>
      <c r="R157" s="22"/>
      <c r="S157" s="18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20"/>
    </row>
    <row r="158" spans="1:33" ht="15.75" customHeight="1" x14ac:dyDescent="0.2">
      <c r="A158" s="13"/>
      <c r="B158" s="13"/>
      <c r="C158" s="22"/>
      <c r="D158" s="15"/>
      <c r="E158" s="15"/>
      <c r="F158" s="14"/>
      <c r="G158" s="14"/>
      <c r="H158" s="15"/>
      <c r="I158" s="15"/>
      <c r="J158" s="22"/>
      <c r="K158" s="22"/>
      <c r="L158" s="15"/>
      <c r="M158" s="15"/>
      <c r="N158" s="15"/>
      <c r="O158" s="15"/>
      <c r="P158" s="22"/>
      <c r="Q158" s="22"/>
      <c r="R158" s="22"/>
      <c r="S158" s="18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20"/>
    </row>
    <row r="159" spans="1:33" ht="15.75" customHeight="1" x14ac:dyDescent="0.2">
      <c r="A159" s="13"/>
      <c r="B159" s="13"/>
      <c r="C159" s="22"/>
      <c r="D159" s="15"/>
      <c r="E159" s="15"/>
      <c r="F159" s="14"/>
      <c r="G159" s="14"/>
      <c r="H159" s="15"/>
      <c r="I159" s="15"/>
      <c r="J159" s="22"/>
      <c r="K159" s="22"/>
      <c r="L159" s="15"/>
      <c r="M159" s="15"/>
      <c r="N159" s="15"/>
      <c r="O159" s="15"/>
      <c r="P159" s="22"/>
      <c r="Q159" s="22"/>
      <c r="R159" s="22"/>
      <c r="S159" s="18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20"/>
    </row>
    <row r="160" spans="1:33" ht="15.75" customHeight="1" x14ac:dyDescent="0.2">
      <c r="A160" s="13"/>
      <c r="B160" s="13"/>
      <c r="C160" s="22"/>
      <c r="D160" s="15"/>
      <c r="E160" s="15"/>
      <c r="F160" s="14"/>
      <c r="G160" s="14"/>
      <c r="H160" s="15"/>
      <c r="I160" s="15"/>
      <c r="J160" s="22"/>
      <c r="K160" s="22"/>
      <c r="L160" s="15"/>
      <c r="M160" s="15"/>
      <c r="N160" s="15"/>
      <c r="O160" s="15"/>
      <c r="P160" s="22"/>
      <c r="Q160" s="22"/>
      <c r="R160" s="22"/>
      <c r="S160" s="18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20"/>
    </row>
    <row r="161" spans="1:33" ht="15.75" customHeight="1" x14ac:dyDescent="0.2">
      <c r="A161" s="13"/>
      <c r="B161" s="13"/>
      <c r="C161" s="22"/>
      <c r="D161" s="15"/>
      <c r="E161" s="15"/>
      <c r="F161" s="14"/>
      <c r="G161" s="14"/>
      <c r="H161" s="15"/>
      <c r="I161" s="15"/>
      <c r="J161" s="22"/>
      <c r="K161" s="22"/>
      <c r="L161" s="15"/>
      <c r="M161" s="15"/>
      <c r="N161" s="15"/>
      <c r="O161" s="15"/>
      <c r="P161" s="22"/>
      <c r="Q161" s="22"/>
      <c r="R161" s="22"/>
      <c r="S161" s="18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20"/>
    </row>
    <row r="162" spans="1:33" ht="15.75" customHeight="1" x14ac:dyDescent="0.2">
      <c r="A162" s="13"/>
      <c r="B162" s="13"/>
      <c r="C162" s="22"/>
      <c r="D162" s="15"/>
      <c r="E162" s="15"/>
      <c r="F162" s="14"/>
      <c r="G162" s="14"/>
      <c r="H162" s="15"/>
      <c r="I162" s="15"/>
      <c r="J162" s="22"/>
      <c r="K162" s="22"/>
      <c r="L162" s="15"/>
      <c r="M162" s="15"/>
      <c r="N162" s="15"/>
      <c r="O162" s="15"/>
      <c r="P162" s="22"/>
      <c r="Q162" s="22"/>
      <c r="R162" s="22"/>
      <c r="S162" s="18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20"/>
    </row>
    <row r="163" spans="1:33" ht="15.75" customHeight="1" x14ac:dyDescent="0.2">
      <c r="A163" s="13"/>
      <c r="B163" s="13"/>
      <c r="C163" s="22"/>
      <c r="D163" s="15"/>
      <c r="E163" s="15"/>
      <c r="F163" s="14"/>
      <c r="G163" s="14"/>
      <c r="H163" s="15"/>
      <c r="I163" s="15"/>
      <c r="J163" s="22"/>
      <c r="K163" s="22"/>
      <c r="L163" s="15"/>
      <c r="M163" s="15"/>
      <c r="N163" s="15"/>
      <c r="O163" s="15"/>
      <c r="P163" s="22"/>
      <c r="Q163" s="22"/>
      <c r="R163" s="22"/>
      <c r="S163" s="18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20"/>
    </row>
    <row r="164" spans="1:33" ht="15.75" customHeight="1" x14ac:dyDescent="0.2">
      <c r="A164" s="13"/>
      <c r="B164" s="13"/>
      <c r="C164" s="22"/>
      <c r="D164" s="15"/>
      <c r="E164" s="15"/>
      <c r="F164" s="14"/>
      <c r="G164" s="14"/>
      <c r="H164" s="15"/>
      <c r="I164" s="15"/>
      <c r="J164" s="22"/>
      <c r="K164" s="22"/>
      <c r="L164" s="15"/>
      <c r="M164" s="15"/>
      <c r="N164" s="15"/>
      <c r="O164" s="15"/>
      <c r="P164" s="22"/>
      <c r="Q164" s="22"/>
      <c r="R164" s="22"/>
      <c r="S164" s="18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20"/>
    </row>
    <row r="165" spans="1:33" ht="15.75" customHeight="1" x14ac:dyDescent="0.2">
      <c r="A165" s="13"/>
      <c r="B165" s="13"/>
      <c r="C165" s="22"/>
      <c r="D165" s="15"/>
      <c r="E165" s="15"/>
      <c r="F165" s="14"/>
      <c r="G165" s="14"/>
      <c r="H165" s="15"/>
      <c r="I165" s="15"/>
      <c r="J165" s="22"/>
      <c r="K165" s="22"/>
      <c r="L165" s="15"/>
      <c r="M165" s="15"/>
      <c r="N165" s="15"/>
      <c r="O165" s="15"/>
      <c r="P165" s="22"/>
      <c r="Q165" s="22"/>
      <c r="R165" s="22"/>
      <c r="S165" s="18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20"/>
    </row>
    <row r="166" spans="1:33" ht="15.75" customHeight="1" x14ac:dyDescent="0.2">
      <c r="A166" s="13"/>
      <c r="B166" s="13"/>
      <c r="C166" s="22"/>
      <c r="D166" s="15"/>
      <c r="E166" s="15"/>
      <c r="F166" s="14"/>
      <c r="G166" s="14"/>
      <c r="H166" s="15"/>
      <c r="I166" s="15"/>
      <c r="J166" s="22"/>
      <c r="K166" s="22"/>
      <c r="L166" s="15"/>
      <c r="M166" s="15"/>
      <c r="N166" s="15"/>
      <c r="O166" s="15"/>
      <c r="P166" s="22"/>
      <c r="Q166" s="22"/>
      <c r="R166" s="22"/>
      <c r="S166" s="18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20"/>
    </row>
    <row r="167" spans="1:33" ht="15.75" customHeight="1" x14ac:dyDescent="0.2">
      <c r="A167" s="13"/>
      <c r="B167" s="13"/>
      <c r="C167" s="22"/>
      <c r="D167" s="15"/>
      <c r="E167" s="15"/>
      <c r="F167" s="14"/>
      <c r="G167" s="14"/>
      <c r="H167" s="15"/>
      <c r="I167" s="15"/>
      <c r="J167" s="22"/>
      <c r="K167" s="22"/>
      <c r="L167" s="15"/>
      <c r="M167" s="15"/>
      <c r="N167" s="15"/>
      <c r="O167" s="15"/>
      <c r="P167" s="22"/>
      <c r="Q167" s="22"/>
      <c r="R167" s="22"/>
      <c r="S167" s="18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20"/>
    </row>
    <row r="168" spans="1:33" ht="15.75" customHeight="1" x14ac:dyDescent="0.2">
      <c r="A168" s="13"/>
      <c r="B168" s="13"/>
      <c r="C168" s="22"/>
      <c r="D168" s="15"/>
      <c r="E168" s="15"/>
      <c r="F168" s="14"/>
      <c r="G168" s="14"/>
      <c r="H168" s="15"/>
      <c r="I168" s="15"/>
      <c r="J168" s="22"/>
      <c r="K168" s="22"/>
      <c r="L168" s="15"/>
      <c r="M168" s="15"/>
      <c r="N168" s="15"/>
      <c r="O168" s="15"/>
      <c r="P168" s="22"/>
      <c r="Q168" s="22"/>
      <c r="R168" s="22"/>
      <c r="S168" s="18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20"/>
    </row>
    <row r="169" spans="1:33" ht="15.75" customHeight="1" x14ac:dyDescent="0.2">
      <c r="A169" s="13"/>
      <c r="B169" s="13"/>
      <c r="C169" s="22"/>
      <c r="D169" s="15"/>
      <c r="E169" s="15"/>
      <c r="F169" s="14"/>
      <c r="G169" s="14"/>
      <c r="H169" s="15"/>
      <c r="I169" s="15"/>
      <c r="J169" s="22"/>
      <c r="K169" s="22"/>
      <c r="L169" s="15"/>
      <c r="M169" s="15"/>
      <c r="N169" s="15"/>
      <c r="O169" s="15"/>
      <c r="P169" s="22"/>
      <c r="Q169" s="22"/>
      <c r="R169" s="22"/>
      <c r="S169" s="18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20"/>
    </row>
    <row r="170" spans="1:33" ht="15.75" customHeight="1" x14ac:dyDescent="0.2">
      <c r="A170" s="13"/>
      <c r="B170" s="13"/>
      <c r="C170" s="22"/>
      <c r="D170" s="15"/>
      <c r="E170" s="15"/>
      <c r="F170" s="14"/>
      <c r="G170" s="14"/>
      <c r="H170" s="15"/>
      <c r="I170" s="15"/>
      <c r="J170" s="22"/>
      <c r="K170" s="22"/>
      <c r="L170" s="15"/>
      <c r="M170" s="15"/>
      <c r="N170" s="15"/>
      <c r="O170" s="15"/>
      <c r="P170" s="22"/>
      <c r="Q170" s="22"/>
      <c r="R170" s="22"/>
      <c r="S170" s="18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20"/>
    </row>
    <row r="171" spans="1:33" ht="15.75" customHeight="1" x14ac:dyDescent="0.2">
      <c r="A171" s="13"/>
      <c r="B171" s="13"/>
      <c r="C171" s="22"/>
      <c r="D171" s="15"/>
      <c r="E171" s="15"/>
      <c r="F171" s="14"/>
      <c r="G171" s="14"/>
      <c r="H171" s="15"/>
      <c r="I171" s="15"/>
      <c r="J171" s="22"/>
      <c r="K171" s="22"/>
      <c r="L171" s="15"/>
      <c r="M171" s="15"/>
      <c r="N171" s="15"/>
      <c r="O171" s="15"/>
      <c r="P171" s="22"/>
      <c r="Q171" s="22"/>
      <c r="R171" s="22"/>
      <c r="S171" s="18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20"/>
    </row>
    <row r="172" spans="1:33" ht="15.75" customHeight="1" x14ac:dyDescent="0.2">
      <c r="A172" s="13"/>
      <c r="B172" s="13"/>
      <c r="C172" s="22"/>
      <c r="D172" s="15"/>
      <c r="E172" s="15"/>
      <c r="F172" s="14"/>
      <c r="G172" s="14"/>
      <c r="H172" s="15"/>
      <c r="I172" s="15"/>
      <c r="J172" s="22"/>
      <c r="K172" s="22"/>
      <c r="L172" s="15"/>
      <c r="M172" s="15"/>
      <c r="N172" s="15"/>
      <c r="O172" s="15"/>
      <c r="P172" s="22"/>
      <c r="Q172" s="22"/>
      <c r="R172" s="22"/>
      <c r="S172" s="18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20"/>
    </row>
    <row r="173" spans="1:33" ht="15.75" customHeight="1" x14ac:dyDescent="0.2">
      <c r="A173" s="13"/>
      <c r="B173" s="13"/>
      <c r="C173" s="22"/>
      <c r="D173" s="15"/>
      <c r="E173" s="15"/>
      <c r="F173" s="14"/>
      <c r="G173" s="14"/>
      <c r="H173" s="15"/>
      <c r="I173" s="15"/>
      <c r="J173" s="22"/>
      <c r="K173" s="22"/>
      <c r="L173" s="15"/>
      <c r="M173" s="15"/>
      <c r="N173" s="15"/>
      <c r="O173" s="15"/>
      <c r="P173" s="22"/>
      <c r="Q173" s="22"/>
      <c r="R173" s="22"/>
      <c r="S173" s="18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20"/>
    </row>
    <row r="174" spans="1:33" ht="15.75" customHeight="1" x14ac:dyDescent="0.2">
      <c r="A174" s="13"/>
      <c r="B174" s="13"/>
      <c r="C174" s="22"/>
      <c r="D174" s="15"/>
      <c r="E174" s="15"/>
      <c r="F174" s="14"/>
      <c r="G174" s="14"/>
      <c r="H174" s="15"/>
      <c r="I174" s="15"/>
      <c r="J174" s="22"/>
      <c r="K174" s="22"/>
      <c r="L174" s="15"/>
      <c r="M174" s="15"/>
      <c r="N174" s="15"/>
      <c r="O174" s="15"/>
      <c r="P174" s="22"/>
      <c r="Q174" s="22"/>
      <c r="R174" s="22"/>
      <c r="S174" s="18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20"/>
    </row>
    <row r="175" spans="1:33" ht="15.75" customHeight="1" x14ac:dyDescent="0.2">
      <c r="A175" s="13"/>
      <c r="B175" s="13"/>
      <c r="C175" s="22"/>
      <c r="D175" s="15"/>
      <c r="E175" s="15"/>
      <c r="F175" s="14"/>
      <c r="G175" s="14"/>
      <c r="H175" s="15"/>
      <c r="I175" s="15"/>
      <c r="J175" s="22"/>
      <c r="K175" s="22"/>
      <c r="L175" s="15"/>
      <c r="M175" s="15"/>
      <c r="N175" s="15"/>
      <c r="O175" s="15"/>
      <c r="P175" s="22"/>
      <c r="Q175" s="22"/>
      <c r="R175" s="22"/>
      <c r="S175" s="18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20"/>
    </row>
    <row r="176" spans="1:33" ht="15.75" customHeight="1" x14ac:dyDescent="0.2">
      <c r="A176" s="13"/>
      <c r="B176" s="13"/>
      <c r="C176" s="22"/>
      <c r="D176" s="15"/>
      <c r="E176" s="15"/>
      <c r="F176" s="14"/>
      <c r="G176" s="14"/>
      <c r="H176" s="15"/>
      <c r="I176" s="15"/>
      <c r="J176" s="22"/>
      <c r="K176" s="22"/>
      <c r="L176" s="15"/>
      <c r="M176" s="15"/>
      <c r="N176" s="15"/>
      <c r="O176" s="15"/>
      <c r="P176" s="22"/>
      <c r="Q176" s="22"/>
      <c r="R176" s="22"/>
      <c r="S176" s="18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20"/>
    </row>
    <row r="177" spans="1:33" ht="15.75" customHeight="1" x14ac:dyDescent="0.2">
      <c r="A177" s="13"/>
      <c r="B177" s="13"/>
      <c r="C177" s="22"/>
      <c r="D177" s="15"/>
      <c r="E177" s="15"/>
      <c r="F177" s="14"/>
      <c r="G177" s="14"/>
      <c r="H177" s="15"/>
      <c r="I177" s="15"/>
      <c r="J177" s="22"/>
      <c r="K177" s="22"/>
      <c r="L177" s="15"/>
      <c r="M177" s="15"/>
      <c r="N177" s="15"/>
      <c r="O177" s="15"/>
      <c r="P177" s="22"/>
      <c r="Q177" s="22"/>
      <c r="R177" s="22"/>
      <c r="S177" s="18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20"/>
    </row>
    <row r="178" spans="1:33" ht="15.75" customHeight="1" x14ac:dyDescent="0.2">
      <c r="A178" s="13"/>
      <c r="B178" s="13"/>
      <c r="C178" s="22"/>
      <c r="D178" s="15"/>
      <c r="E178" s="15"/>
      <c r="F178" s="14"/>
      <c r="G178" s="14"/>
      <c r="H178" s="15"/>
      <c r="I178" s="15"/>
      <c r="J178" s="22"/>
      <c r="K178" s="22"/>
      <c r="L178" s="15"/>
      <c r="M178" s="15"/>
      <c r="N178" s="15"/>
      <c r="O178" s="15"/>
      <c r="P178" s="22"/>
      <c r="Q178" s="22"/>
      <c r="R178" s="22"/>
      <c r="S178" s="18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20"/>
    </row>
    <row r="179" spans="1:33" ht="15.75" customHeight="1" x14ac:dyDescent="0.2">
      <c r="A179" s="13"/>
      <c r="B179" s="13"/>
      <c r="C179" s="22"/>
      <c r="D179" s="15"/>
      <c r="E179" s="15"/>
      <c r="F179" s="14"/>
      <c r="G179" s="14"/>
      <c r="H179" s="15"/>
      <c r="I179" s="15"/>
      <c r="J179" s="22"/>
      <c r="K179" s="22"/>
      <c r="L179" s="15"/>
      <c r="M179" s="15"/>
      <c r="N179" s="15"/>
      <c r="O179" s="15"/>
      <c r="P179" s="22"/>
      <c r="Q179" s="22"/>
      <c r="R179" s="22"/>
      <c r="S179" s="18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20"/>
    </row>
    <row r="180" spans="1:33" ht="15.75" customHeight="1" x14ac:dyDescent="0.2">
      <c r="A180" s="13"/>
      <c r="B180" s="13"/>
      <c r="C180" s="22"/>
      <c r="D180" s="15"/>
      <c r="E180" s="15"/>
      <c r="F180" s="14"/>
      <c r="G180" s="14"/>
      <c r="H180" s="15"/>
      <c r="I180" s="15"/>
      <c r="J180" s="22"/>
      <c r="K180" s="22"/>
      <c r="L180" s="15"/>
      <c r="M180" s="15"/>
      <c r="N180" s="15"/>
      <c r="O180" s="15"/>
      <c r="P180" s="22"/>
      <c r="Q180" s="22"/>
      <c r="R180" s="22"/>
      <c r="S180" s="18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20"/>
    </row>
    <row r="181" spans="1:33" ht="15.75" customHeight="1" x14ac:dyDescent="0.2">
      <c r="A181" s="13"/>
      <c r="B181" s="13"/>
      <c r="C181" s="22"/>
      <c r="D181" s="15"/>
      <c r="E181" s="15"/>
      <c r="F181" s="14"/>
      <c r="G181" s="14"/>
      <c r="H181" s="15"/>
      <c r="I181" s="15"/>
      <c r="J181" s="22"/>
      <c r="K181" s="22"/>
      <c r="L181" s="15"/>
      <c r="M181" s="15"/>
      <c r="N181" s="15"/>
      <c r="O181" s="15"/>
      <c r="P181" s="22"/>
      <c r="Q181" s="22"/>
      <c r="R181" s="22"/>
      <c r="S181" s="18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20"/>
    </row>
    <row r="182" spans="1:33" ht="15.75" customHeight="1" x14ac:dyDescent="0.2">
      <c r="A182" s="13"/>
      <c r="B182" s="13"/>
      <c r="C182" s="22"/>
      <c r="D182" s="15"/>
      <c r="E182" s="15"/>
      <c r="F182" s="14"/>
      <c r="G182" s="14"/>
      <c r="H182" s="15"/>
      <c r="I182" s="15"/>
      <c r="J182" s="22"/>
      <c r="K182" s="22"/>
      <c r="L182" s="15"/>
      <c r="M182" s="15"/>
      <c r="N182" s="15"/>
      <c r="O182" s="15"/>
      <c r="P182" s="22"/>
      <c r="Q182" s="22"/>
      <c r="R182" s="22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20"/>
    </row>
    <row r="183" spans="1:33" ht="15.75" customHeight="1" x14ac:dyDescent="0.2">
      <c r="A183" s="13"/>
      <c r="B183" s="13"/>
      <c r="C183" s="22"/>
      <c r="D183" s="15"/>
      <c r="E183" s="15"/>
      <c r="F183" s="14"/>
      <c r="G183" s="14"/>
      <c r="H183" s="15"/>
      <c r="I183" s="15"/>
      <c r="J183" s="22"/>
      <c r="K183" s="22"/>
      <c r="L183" s="15"/>
      <c r="M183" s="15"/>
      <c r="N183" s="15"/>
      <c r="O183" s="15"/>
      <c r="P183" s="22"/>
      <c r="Q183" s="22"/>
      <c r="R183" s="22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20"/>
    </row>
    <row r="184" spans="1:33" ht="15.75" customHeight="1" x14ac:dyDescent="0.2">
      <c r="A184" s="13"/>
      <c r="B184" s="13"/>
      <c r="C184" s="22"/>
      <c r="D184" s="15"/>
      <c r="E184" s="15"/>
      <c r="F184" s="14"/>
      <c r="G184" s="14"/>
      <c r="H184" s="15"/>
      <c r="I184" s="15"/>
      <c r="J184" s="22"/>
      <c r="K184" s="22"/>
      <c r="L184" s="15"/>
      <c r="M184" s="15"/>
      <c r="N184" s="15"/>
      <c r="O184" s="15"/>
      <c r="P184" s="22"/>
      <c r="Q184" s="22"/>
      <c r="R184" s="22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20"/>
    </row>
    <row r="185" spans="1:33" ht="15.75" customHeight="1" x14ac:dyDescent="0.2">
      <c r="A185" s="13"/>
      <c r="B185" s="13"/>
      <c r="C185" s="22"/>
      <c r="D185" s="15"/>
      <c r="E185" s="15"/>
      <c r="F185" s="14"/>
      <c r="G185" s="14"/>
      <c r="H185" s="15"/>
      <c r="I185" s="15"/>
      <c r="J185" s="22"/>
      <c r="K185" s="22"/>
      <c r="L185" s="15"/>
      <c r="M185" s="15"/>
      <c r="N185" s="15"/>
      <c r="O185" s="15"/>
      <c r="P185" s="22"/>
      <c r="Q185" s="22"/>
      <c r="R185" s="22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20"/>
    </row>
    <row r="186" spans="1:33" ht="15.75" customHeight="1" x14ac:dyDescent="0.2">
      <c r="A186" s="13"/>
      <c r="B186" s="13"/>
      <c r="C186" s="22"/>
      <c r="D186" s="15"/>
      <c r="E186" s="15"/>
      <c r="F186" s="14"/>
      <c r="G186" s="14"/>
      <c r="H186" s="15"/>
      <c r="I186" s="15"/>
      <c r="J186" s="22"/>
      <c r="K186" s="22"/>
      <c r="L186" s="15"/>
      <c r="M186" s="15"/>
      <c r="N186" s="15"/>
      <c r="O186" s="15"/>
      <c r="P186" s="22"/>
      <c r="Q186" s="22"/>
      <c r="R186" s="22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20"/>
    </row>
    <row r="187" spans="1:33" ht="15.75" customHeight="1" x14ac:dyDescent="0.2">
      <c r="A187" s="13"/>
      <c r="B187" s="13"/>
      <c r="C187" s="22"/>
      <c r="D187" s="15"/>
      <c r="E187" s="15"/>
      <c r="F187" s="14"/>
      <c r="G187" s="14"/>
      <c r="H187" s="15"/>
      <c r="I187" s="15"/>
      <c r="J187" s="22"/>
      <c r="K187" s="22"/>
      <c r="L187" s="15"/>
      <c r="M187" s="15"/>
      <c r="N187" s="15"/>
      <c r="O187" s="15"/>
      <c r="P187" s="22"/>
      <c r="Q187" s="22"/>
      <c r="R187" s="22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20"/>
    </row>
    <row r="188" spans="1:33" ht="15.75" customHeight="1" x14ac:dyDescent="0.2">
      <c r="A188" s="13"/>
      <c r="B188" s="13"/>
      <c r="C188" s="22"/>
      <c r="D188" s="15"/>
      <c r="E188" s="15"/>
      <c r="F188" s="14"/>
      <c r="G188" s="14"/>
      <c r="H188" s="15"/>
      <c r="I188" s="15"/>
      <c r="J188" s="22"/>
      <c r="K188" s="22"/>
      <c r="L188" s="15"/>
      <c r="M188" s="15"/>
      <c r="N188" s="15"/>
      <c r="O188" s="15"/>
      <c r="P188" s="22"/>
      <c r="Q188" s="22"/>
      <c r="R188" s="22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20"/>
    </row>
    <row r="189" spans="1:33" ht="15.75" customHeight="1" x14ac:dyDescent="0.2">
      <c r="A189" s="13"/>
      <c r="B189" s="13"/>
      <c r="C189" s="22"/>
      <c r="D189" s="15"/>
      <c r="E189" s="15"/>
      <c r="F189" s="14"/>
      <c r="G189" s="14"/>
      <c r="H189" s="15"/>
      <c r="I189" s="15"/>
      <c r="J189" s="22"/>
      <c r="K189" s="22"/>
      <c r="L189" s="15"/>
      <c r="M189" s="15"/>
      <c r="N189" s="15"/>
      <c r="O189" s="15"/>
      <c r="P189" s="22"/>
      <c r="Q189" s="22"/>
      <c r="R189" s="22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20"/>
    </row>
    <row r="190" spans="1:33" ht="15.75" customHeight="1" x14ac:dyDescent="0.2">
      <c r="A190" s="13"/>
      <c r="B190" s="13"/>
      <c r="C190" s="22"/>
      <c r="D190" s="15"/>
      <c r="E190" s="15"/>
      <c r="F190" s="14"/>
      <c r="G190" s="14"/>
      <c r="H190" s="15"/>
      <c r="I190" s="15"/>
      <c r="J190" s="22"/>
      <c r="K190" s="22"/>
      <c r="L190" s="15"/>
      <c r="M190" s="15"/>
      <c r="N190" s="15"/>
      <c r="O190" s="15"/>
      <c r="P190" s="22"/>
      <c r="Q190" s="22"/>
      <c r="R190" s="22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20"/>
    </row>
    <row r="191" spans="1:33" ht="15.75" customHeight="1" x14ac:dyDescent="0.2">
      <c r="A191" s="13"/>
      <c r="B191" s="13"/>
      <c r="C191" s="22"/>
      <c r="D191" s="15"/>
      <c r="E191" s="15"/>
      <c r="F191" s="14"/>
      <c r="G191" s="14"/>
      <c r="H191" s="15"/>
      <c r="I191" s="15"/>
      <c r="J191" s="22"/>
      <c r="K191" s="22"/>
      <c r="L191" s="15"/>
      <c r="M191" s="15"/>
      <c r="N191" s="15"/>
      <c r="O191" s="15"/>
      <c r="P191" s="22"/>
      <c r="Q191" s="22"/>
      <c r="R191" s="22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20"/>
    </row>
    <row r="192" spans="1:33" ht="15.75" customHeight="1" x14ac:dyDescent="0.2">
      <c r="A192" s="13"/>
      <c r="B192" s="13"/>
      <c r="C192" s="22"/>
      <c r="D192" s="15"/>
      <c r="E192" s="15"/>
      <c r="F192" s="14"/>
      <c r="G192" s="14"/>
      <c r="H192" s="15"/>
      <c r="I192" s="15"/>
      <c r="J192" s="22"/>
      <c r="K192" s="22"/>
      <c r="L192" s="15"/>
      <c r="M192" s="15"/>
      <c r="N192" s="15"/>
      <c r="O192" s="15"/>
      <c r="P192" s="22"/>
      <c r="Q192" s="22"/>
      <c r="R192" s="22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20"/>
    </row>
    <row r="193" spans="1:33" ht="15.75" customHeight="1" x14ac:dyDescent="0.2">
      <c r="A193" s="13"/>
      <c r="B193" s="13"/>
      <c r="C193" s="22"/>
      <c r="D193" s="15"/>
      <c r="E193" s="15"/>
      <c r="F193" s="14"/>
      <c r="G193" s="14"/>
      <c r="H193" s="15"/>
      <c r="I193" s="15"/>
      <c r="J193" s="22"/>
      <c r="K193" s="22"/>
      <c r="L193" s="15"/>
      <c r="M193" s="15"/>
      <c r="N193" s="15"/>
      <c r="O193" s="15"/>
      <c r="P193" s="22"/>
      <c r="Q193" s="22"/>
      <c r="R193" s="22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20"/>
    </row>
    <row r="194" spans="1:33" ht="15.75" customHeight="1" x14ac:dyDescent="0.2">
      <c r="A194" s="13"/>
      <c r="B194" s="13"/>
      <c r="C194" s="22"/>
      <c r="D194" s="15"/>
      <c r="E194" s="15"/>
      <c r="F194" s="14"/>
      <c r="G194" s="14"/>
      <c r="H194" s="15"/>
      <c r="I194" s="15"/>
      <c r="J194" s="22"/>
      <c r="K194" s="22"/>
      <c r="L194" s="15"/>
      <c r="M194" s="15"/>
      <c r="N194" s="15"/>
      <c r="O194" s="15"/>
      <c r="P194" s="22"/>
      <c r="Q194" s="22"/>
      <c r="R194" s="22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20"/>
    </row>
    <row r="195" spans="1:33" ht="15.75" customHeight="1" x14ac:dyDescent="0.2">
      <c r="C195" s="22"/>
      <c r="D195" s="15"/>
      <c r="E195" s="15"/>
      <c r="F195" s="14"/>
      <c r="G195" s="14"/>
      <c r="H195" s="15"/>
      <c r="I195" s="15"/>
      <c r="J195" s="22"/>
      <c r="K195" s="22"/>
      <c r="L195" s="15"/>
      <c r="M195" s="15"/>
      <c r="N195" s="15"/>
      <c r="O195" s="15"/>
      <c r="P195" s="22"/>
      <c r="Q195" s="22"/>
      <c r="R195" s="22"/>
      <c r="AG195" s="20"/>
    </row>
    <row r="196" spans="1:33" ht="15.75" customHeight="1" x14ac:dyDescent="0.2">
      <c r="C196" s="22"/>
      <c r="D196" s="15"/>
      <c r="E196" s="15"/>
      <c r="F196" s="14"/>
      <c r="G196" s="14"/>
      <c r="H196" s="15"/>
      <c r="I196" s="15"/>
      <c r="J196" s="22"/>
      <c r="K196" s="22"/>
      <c r="L196" s="15"/>
      <c r="M196" s="15"/>
      <c r="N196" s="15"/>
      <c r="O196" s="15"/>
      <c r="P196" s="22"/>
      <c r="Q196" s="22"/>
      <c r="R196" s="22"/>
      <c r="AG196" s="20"/>
    </row>
    <row r="197" spans="1:33" ht="15.75" customHeight="1" x14ac:dyDescent="0.2">
      <c r="C197" s="22"/>
      <c r="D197" s="22"/>
      <c r="E197" s="22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</row>
    <row r="198" spans="1:33" ht="15.75" customHeight="1" x14ac:dyDescent="0.2">
      <c r="C198" s="22"/>
      <c r="D198" s="22"/>
      <c r="E198" s="22"/>
      <c r="F198" s="22"/>
      <c r="G198" s="22"/>
      <c r="H198" s="22"/>
      <c r="I198" s="22"/>
      <c r="J198" s="22"/>
      <c r="K198" s="22"/>
      <c r="L198" s="22"/>
      <c r="M198" s="22"/>
      <c r="N198" s="22"/>
      <c r="O198" s="22"/>
      <c r="P198" s="22"/>
      <c r="Q198" s="22"/>
      <c r="R198" s="22"/>
    </row>
    <row r="199" spans="1:33" ht="15.75" customHeight="1" x14ac:dyDescent="0.2">
      <c r="C199" s="22"/>
      <c r="D199" s="22"/>
      <c r="E199" s="22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</row>
    <row r="200" spans="1:33" ht="15.75" customHeight="1" x14ac:dyDescent="0.2">
      <c r="C200" s="22"/>
      <c r="D200" s="22"/>
      <c r="E200" s="22"/>
      <c r="F200" s="22"/>
      <c r="G200" s="22"/>
      <c r="H200" s="22"/>
      <c r="I200" s="22"/>
      <c r="J200" s="22"/>
      <c r="K200" s="22"/>
      <c r="L200" s="22"/>
      <c r="M200" s="22"/>
      <c r="N200" s="22"/>
      <c r="O200" s="22"/>
      <c r="P200" s="22"/>
      <c r="Q200" s="22"/>
      <c r="R200" s="22"/>
    </row>
    <row r="201" spans="1:33" ht="15.75" customHeight="1" x14ac:dyDescent="0.2">
      <c r="C201" s="22"/>
      <c r="D201" s="22"/>
      <c r="E201" s="22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</row>
    <row r="202" spans="1:33" ht="15.75" customHeight="1" x14ac:dyDescent="0.2">
      <c r="C202" s="22"/>
      <c r="D202" s="22"/>
      <c r="E202" s="22"/>
      <c r="F202" s="22"/>
      <c r="G202" s="22"/>
      <c r="H202" s="22"/>
      <c r="I202" s="22"/>
      <c r="J202" s="22"/>
      <c r="K202" s="22"/>
      <c r="L202" s="22"/>
      <c r="M202" s="22"/>
      <c r="N202" s="22"/>
      <c r="O202" s="22"/>
      <c r="P202" s="22"/>
      <c r="Q202" s="22"/>
      <c r="R202" s="22"/>
    </row>
    <row r="203" spans="1:33" ht="15.75" customHeight="1" x14ac:dyDescent="0.2">
      <c r="C203" s="22"/>
      <c r="D203" s="22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</row>
    <row r="204" spans="1:33" ht="15.75" customHeight="1" x14ac:dyDescent="0.2">
      <c r="C204" s="22"/>
      <c r="D204" s="22"/>
      <c r="E204" s="22"/>
      <c r="F204" s="22"/>
      <c r="G204" s="22"/>
      <c r="H204" s="22"/>
      <c r="I204" s="22"/>
      <c r="J204" s="22"/>
      <c r="K204" s="22"/>
      <c r="L204" s="22"/>
      <c r="M204" s="22"/>
      <c r="N204" s="22"/>
      <c r="O204" s="22"/>
      <c r="P204" s="22"/>
      <c r="Q204" s="22"/>
      <c r="R204" s="22"/>
    </row>
    <row r="205" spans="1:33" ht="15.75" customHeight="1" x14ac:dyDescent="0.2">
      <c r="C205" s="22"/>
      <c r="D205" s="22"/>
      <c r="E205" s="22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</row>
    <row r="206" spans="1:33" ht="15.75" customHeight="1" x14ac:dyDescent="0.2">
      <c r="C206" s="22"/>
      <c r="D206" s="22"/>
      <c r="E206" s="22"/>
      <c r="F206" s="22"/>
      <c r="G206" s="22"/>
      <c r="H206" s="22"/>
      <c r="I206" s="22"/>
      <c r="J206" s="22"/>
      <c r="K206" s="22"/>
      <c r="L206" s="22"/>
      <c r="M206" s="22"/>
      <c r="N206" s="22"/>
      <c r="O206" s="22"/>
      <c r="P206" s="22"/>
      <c r="Q206" s="22"/>
      <c r="R206" s="22"/>
    </row>
    <row r="207" spans="1:33" ht="15.75" customHeight="1" x14ac:dyDescent="0.2">
      <c r="C207" s="22"/>
      <c r="D207" s="22"/>
      <c r="E207" s="22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</row>
    <row r="208" spans="1:33" ht="15.75" customHeight="1" x14ac:dyDescent="0.2">
      <c r="C208" s="22"/>
      <c r="D208" s="22"/>
      <c r="E208" s="22"/>
      <c r="F208" s="22"/>
      <c r="G208" s="22"/>
      <c r="H208" s="22"/>
      <c r="I208" s="22"/>
      <c r="J208" s="22"/>
      <c r="K208" s="22"/>
      <c r="L208" s="22"/>
      <c r="M208" s="22"/>
      <c r="N208" s="22"/>
      <c r="O208" s="22"/>
      <c r="P208" s="22"/>
      <c r="Q208" s="22"/>
      <c r="R208" s="22"/>
    </row>
    <row r="209" spans="3:18" ht="15.75" customHeight="1" x14ac:dyDescent="0.2">
      <c r="C209" s="22"/>
      <c r="D209" s="22"/>
      <c r="E209" s="22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</row>
    <row r="210" spans="3:18" ht="15.75" customHeight="1" x14ac:dyDescent="0.2">
      <c r="C210" s="22"/>
      <c r="D210" s="22"/>
      <c r="E210" s="22"/>
      <c r="F210" s="22"/>
      <c r="G210" s="22"/>
      <c r="H210" s="22"/>
      <c r="I210" s="22"/>
      <c r="J210" s="22"/>
      <c r="K210" s="22"/>
      <c r="L210" s="22"/>
      <c r="M210" s="22"/>
      <c r="N210" s="22"/>
      <c r="O210" s="22"/>
      <c r="P210" s="22"/>
      <c r="Q210" s="22"/>
      <c r="R210" s="22"/>
    </row>
    <row r="211" spans="3:18" ht="15.75" customHeight="1" x14ac:dyDescent="0.2">
      <c r="C211" s="22"/>
      <c r="D211" s="22"/>
      <c r="E211" s="22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</row>
    <row r="212" spans="3:18" ht="15.75" customHeight="1" x14ac:dyDescent="0.2">
      <c r="C212" s="22"/>
      <c r="D212" s="22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  <c r="R212" s="22"/>
    </row>
    <row r="213" spans="3:18" ht="15.75" customHeight="1" x14ac:dyDescent="0.2">
      <c r="C213" s="22"/>
      <c r="D213" s="22"/>
      <c r="E213" s="22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</row>
    <row r="214" spans="3:18" ht="15.75" customHeight="1" x14ac:dyDescent="0.2">
      <c r="C214" s="22"/>
      <c r="D214" s="22"/>
      <c r="E214" s="22"/>
      <c r="F214" s="22"/>
      <c r="G214" s="22"/>
      <c r="H214" s="22"/>
      <c r="I214" s="22"/>
      <c r="J214" s="22"/>
      <c r="K214" s="22"/>
      <c r="L214" s="22"/>
      <c r="M214" s="22"/>
      <c r="N214" s="22"/>
      <c r="O214" s="22"/>
      <c r="P214" s="22"/>
      <c r="Q214" s="22"/>
      <c r="R214" s="22"/>
    </row>
    <row r="215" spans="3:18" ht="15.75" customHeight="1" x14ac:dyDescent="0.2">
      <c r="C215" s="22"/>
      <c r="D215" s="22"/>
      <c r="E215" s="22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</row>
    <row r="216" spans="3:18" ht="15.75" customHeight="1" x14ac:dyDescent="0.2">
      <c r="C216" s="22"/>
      <c r="D216" s="22"/>
      <c r="E216" s="22"/>
      <c r="F216" s="22"/>
      <c r="G216" s="22"/>
      <c r="H216" s="22"/>
      <c r="I216" s="22"/>
      <c r="J216" s="22"/>
      <c r="K216" s="22"/>
      <c r="L216" s="22"/>
      <c r="M216" s="22"/>
      <c r="N216" s="22"/>
      <c r="O216" s="22"/>
      <c r="P216" s="22"/>
      <c r="Q216" s="22"/>
      <c r="R216" s="22"/>
    </row>
    <row r="217" spans="3:18" ht="15.75" customHeight="1" x14ac:dyDescent="0.2">
      <c r="C217" s="22"/>
      <c r="D217" s="22"/>
      <c r="E217" s="22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</row>
    <row r="218" spans="3:18" ht="15.75" customHeight="1" x14ac:dyDescent="0.2">
      <c r="C218" s="22"/>
      <c r="D218" s="22"/>
      <c r="E218" s="22"/>
      <c r="F218" s="22"/>
      <c r="G218" s="22"/>
      <c r="H218" s="22"/>
      <c r="I218" s="22"/>
      <c r="J218" s="22"/>
      <c r="K218" s="22"/>
      <c r="L218" s="22"/>
      <c r="M218" s="22"/>
      <c r="N218" s="22"/>
      <c r="O218" s="22"/>
      <c r="P218" s="22"/>
      <c r="Q218" s="22"/>
      <c r="R218" s="22"/>
    </row>
    <row r="219" spans="3:18" ht="15.75" customHeight="1" x14ac:dyDescent="0.2">
      <c r="C219" s="22"/>
      <c r="D219" s="22"/>
      <c r="E219" s="22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</row>
    <row r="220" spans="3:18" ht="15.75" customHeight="1" x14ac:dyDescent="0.2">
      <c r="C220" s="22"/>
      <c r="D220" s="22"/>
      <c r="E220" s="22"/>
      <c r="F220" s="22"/>
      <c r="G220" s="22"/>
      <c r="H220" s="22"/>
      <c r="I220" s="22"/>
      <c r="J220" s="22"/>
      <c r="K220" s="22"/>
      <c r="L220" s="22"/>
      <c r="M220" s="22"/>
      <c r="N220" s="22"/>
      <c r="O220" s="22"/>
      <c r="P220" s="22"/>
      <c r="Q220" s="22"/>
      <c r="R220" s="22"/>
    </row>
    <row r="221" spans="3:18" ht="15.75" customHeight="1" x14ac:dyDescent="0.15"/>
    <row r="222" spans="3:18" ht="15.75" customHeight="1" x14ac:dyDescent="0.15"/>
    <row r="223" spans="3:18" ht="15.75" customHeight="1" x14ac:dyDescent="0.15"/>
    <row r="224" spans="3:18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AG1000"/>
  <sheetViews>
    <sheetView tabSelected="1" workbookViewId="0">
      <pane xSplit="2" ySplit="3" topLeftCell="C4" activePane="bottomRight" state="frozen"/>
      <selection activeCell="C4" sqref="C4:XFD31"/>
      <selection pane="topRight" activeCell="C4" sqref="C4:XFD31"/>
      <selection pane="bottomLeft" activeCell="C4" sqref="C4:XFD31"/>
      <selection pane="bottomRight" activeCell="C4" sqref="C4:XFD31"/>
    </sheetView>
  </sheetViews>
  <sheetFormatPr baseColWidth="10" defaultColWidth="14.5" defaultRowHeight="15" customHeight="1" x14ac:dyDescent="0.15"/>
  <cols>
    <col min="1" max="1" width="14.83203125" customWidth="1"/>
    <col min="2" max="2" width="23.832031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6.83203125" customWidth="1"/>
    <col min="16" max="16" width="11" customWidth="1"/>
    <col min="17" max="18" width="8.5" customWidth="1"/>
    <col min="19" max="19" width="8.33203125" customWidth="1"/>
    <col min="20" max="20" width="11.5" customWidth="1"/>
    <col min="21" max="21" width="13.33203125" customWidth="1"/>
    <col min="22" max="22" width="13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29" t="str">
        <f ca="1">IFERROR(__xludf.DUMMYFUNCTION("IFERROR(VLOOKUP(B2,IMPORTRANGE(""https://docs.google.com/spreadsheets/d/1x0DhHglkXKoEBOD2MBsuK_EyIr1ouxD2ftIpqOYFa-k/edit?usp=sharing"",""OllieShops-SKU-Specific Info!B1:BJ7000""),4,FALSE),"""")"),"")</f>
        <v/>
      </c>
      <c r="B1" s="30"/>
      <c r="C1" s="31" t="s">
        <v>0</v>
      </c>
      <c r="D1" s="33" t="s">
        <v>1</v>
      </c>
      <c r="E1" s="33" t="s">
        <v>2</v>
      </c>
      <c r="F1" s="35" t="s">
        <v>3</v>
      </c>
      <c r="G1" s="35" t="s">
        <v>4</v>
      </c>
      <c r="H1" s="36" t="s">
        <v>5</v>
      </c>
      <c r="I1" s="33" t="s">
        <v>6</v>
      </c>
      <c r="J1" s="33" t="s">
        <v>7</v>
      </c>
      <c r="K1" s="33" t="s">
        <v>8</v>
      </c>
      <c r="L1" s="33" t="s">
        <v>9</v>
      </c>
      <c r="M1" s="40" t="s">
        <v>10</v>
      </c>
      <c r="N1" s="41" t="s">
        <v>11</v>
      </c>
      <c r="O1" s="33" t="s">
        <v>12</v>
      </c>
      <c r="P1" s="33" t="s">
        <v>13</v>
      </c>
      <c r="Q1" s="33" t="s">
        <v>14</v>
      </c>
      <c r="R1" s="33" t="s">
        <v>15</v>
      </c>
      <c r="S1" s="47" t="s">
        <v>16</v>
      </c>
      <c r="T1" s="42" t="s">
        <v>17</v>
      </c>
      <c r="U1" s="42" t="s">
        <v>18</v>
      </c>
      <c r="V1" s="42" t="s">
        <v>19</v>
      </c>
      <c r="W1" s="42" t="s">
        <v>20</v>
      </c>
      <c r="X1" s="42" t="s">
        <v>21</v>
      </c>
      <c r="Y1" s="42" t="s">
        <v>22</v>
      </c>
      <c r="Z1" s="42" t="s">
        <v>23</v>
      </c>
      <c r="AA1" s="42" t="s">
        <v>24</v>
      </c>
      <c r="AB1" s="42" t="s">
        <v>25</v>
      </c>
      <c r="AC1" s="42" t="s">
        <v>26</v>
      </c>
      <c r="AD1" s="44" t="s">
        <v>27</v>
      </c>
      <c r="AE1" s="45" t="s">
        <v>28</v>
      </c>
      <c r="AF1" s="46" t="s">
        <v>29</v>
      </c>
      <c r="AG1" s="45" t="s">
        <v>30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IFERROR(__xludf.DUMMYFUNCTION("IFERROR(VLOOKUP(B2,IMPORTRANGE(""https://docs.google.com/spreadsheets/d/1x0DhHglkXKoEBOD2MBsuK_EyIr1ouxD2ftIpqOYFa-k/edit?usp=sharing"",""OllieShops-SKU-Specific Info!B1:BJ7000""),3,FALSE),"""")"),"")</f>
        <v/>
      </c>
      <c r="B2" s="3" t="s">
        <v>162</v>
      </c>
      <c r="C2" s="32"/>
      <c r="D2" s="34"/>
      <c r="E2" s="32"/>
      <c r="F2" s="34"/>
      <c r="G2" s="34"/>
      <c r="H2" s="37"/>
      <c r="I2" s="34"/>
      <c r="J2" s="34"/>
      <c r="K2" s="37"/>
      <c r="L2" s="37"/>
      <c r="M2" s="37"/>
      <c r="N2" s="34"/>
      <c r="O2" s="34"/>
      <c r="P2" s="32"/>
      <c r="Q2" s="34"/>
      <c r="R2" s="34"/>
      <c r="S2" s="30"/>
      <c r="T2" s="30"/>
      <c r="U2" s="43"/>
      <c r="V2" s="43"/>
      <c r="W2" s="30"/>
      <c r="X2" s="30"/>
      <c r="Y2" s="30"/>
      <c r="Z2" s="30"/>
      <c r="AA2" s="43"/>
      <c r="AB2" s="43"/>
      <c r="AC2" s="43"/>
      <c r="AD2" s="43"/>
      <c r="AE2" s="30"/>
      <c r="AF2" s="30"/>
      <c r="AG2" s="30"/>
    </row>
    <row r="3" spans="1:33" ht="16" x14ac:dyDescent="0.15">
      <c r="A3" s="38" t="s">
        <v>32</v>
      </c>
      <c r="B3" s="39"/>
      <c r="C3" s="4">
        <f ca="1">((AE31+AF31)/0.85)*-1</f>
        <v>13.847677945588234</v>
      </c>
      <c r="D3" s="5">
        <f>SUM(D4:D99763)</f>
        <v>182</v>
      </c>
      <c r="E3" s="5"/>
      <c r="F3" s="6">
        <f t="shared" ref="F3:G3" si="0">SUM(F4:F99763)</f>
        <v>3361.2699999999995</v>
      </c>
      <c r="G3" s="6">
        <f t="shared" si="0"/>
        <v>-23.45</v>
      </c>
      <c r="H3" s="7">
        <f>G3/F3*-1</f>
        <v>6.9765297045461987E-3</v>
      </c>
      <c r="I3" s="8">
        <f ca="1">J3/F3</f>
        <v>0.40633415024694708</v>
      </c>
      <c r="J3" s="6">
        <f ca="1">SUM(J4:J99763)</f>
        <v>1365.7987892005556</v>
      </c>
      <c r="K3" s="6">
        <f ca="1">J3/D3</f>
        <v>7.5043889516514044</v>
      </c>
      <c r="L3" s="5"/>
      <c r="M3" s="9"/>
      <c r="N3" s="10"/>
      <c r="O3" s="5" t="str">
        <f ca="1">IFERROR(__xludf.DUMMYFUNCTION("IFERROR(VLOOKUP(B2,IMPORTRANGE(""https://docs.google.com/spreadsheets/d/1owCo6kL_VFQ5nPTdNogErmCBLjNiktT1m3SzTrxu3R0/edit#gid=2146806407"",""Ollie Shops - Compiled!b1:g5000""),2,FALSE),"""")"),"")</f>
        <v/>
      </c>
      <c r="P3" s="5"/>
      <c r="Q3" s="11"/>
      <c r="R3" s="11"/>
      <c r="S3" s="23"/>
      <c r="T3" s="10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10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10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5">
        <f>SUM(W4:W99763)</f>
        <v>2</v>
      </c>
      <c r="X3" s="7">
        <f>AVERAGE(X4:X99763)</f>
        <v>2.0848484848484849E-2</v>
      </c>
      <c r="Y3" s="6">
        <f>ROUND(AVERAGE(Y4:Y99763),2)</f>
        <v>3.24</v>
      </c>
      <c r="Z3" s="5"/>
      <c r="AA3" s="5"/>
      <c r="AB3" s="5"/>
      <c r="AC3" s="5"/>
      <c r="AD3" s="5"/>
      <c r="AE3" s="12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Info!B2:BZ7000""),36,false)),"""")*-1"),-4.59052625375)</f>
        <v>-4.5905262537500002</v>
      </c>
      <c r="AG3" s="6">
        <f>SUM(AG4:AG99763)</f>
        <v>0</v>
      </c>
    </row>
    <row r="4" spans="1:33" s="52" customFormat="1" ht="15.75" hidden="1" customHeight="1" x14ac:dyDescent="0.2">
      <c r="A4" s="13" t="s">
        <v>33</v>
      </c>
      <c r="B4" s="13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48"/>
      <c r="T4" s="48"/>
      <c r="U4" s="49"/>
      <c r="V4" s="54"/>
      <c r="W4" s="48"/>
      <c r="X4" s="48"/>
      <c r="Y4" s="48"/>
      <c r="Z4" s="48"/>
      <c r="AA4" s="48"/>
      <c r="AB4" s="51"/>
      <c r="AC4" s="48"/>
      <c r="AD4" s="48"/>
      <c r="AE4" s="48"/>
      <c r="AF4" s="48"/>
      <c r="AG4" s="48"/>
    </row>
    <row r="5" spans="1:33" s="52" customFormat="1" ht="15.75" hidden="1" customHeight="1" x14ac:dyDescent="0.2">
      <c r="A5" s="13" t="s">
        <v>34</v>
      </c>
      <c r="B5" s="13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48"/>
      <c r="T5" s="48"/>
      <c r="U5" s="49"/>
      <c r="V5" s="54"/>
      <c r="W5" s="48"/>
      <c r="X5" s="48"/>
      <c r="Y5" s="48"/>
      <c r="Z5" s="48"/>
      <c r="AA5" s="48"/>
      <c r="AB5" s="51"/>
      <c r="AC5" s="48"/>
      <c r="AD5" s="48"/>
      <c r="AE5" s="48"/>
      <c r="AF5" s="48"/>
      <c r="AG5" s="48"/>
    </row>
    <row r="6" spans="1:33" s="52" customFormat="1" ht="15.75" hidden="1" customHeight="1" x14ac:dyDescent="0.2">
      <c r="A6" s="13" t="s">
        <v>35</v>
      </c>
      <c r="B6" s="13"/>
      <c r="C6" s="17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48"/>
      <c r="T6" s="48"/>
      <c r="U6" s="49"/>
      <c r="V6" s="54"/>
      <c r="W6" s="48"/>
      <c r="X6" s="48"/>
      <c r="Y6" s="48"/>
      <c r="Z6" s="48"/>
      <c r="AA6" s="48"/>
      <c r="AB6" s="51"/>
      <c r="AC6" s="48"/>
      <c r="AD6" s="48"/>
      <c r="AE6" s="48"/>
      <c r="AF6" s="48"/>
      <c r="AG6" s="48"/>
    </row>
    <row r="7" spans="1:33" s="52" customFormat="1" ht="15.75" hidden="1" customHeight="1" x14ac:dyDescent="0.2">
      <c r="A7" s="13" t="s">
        <v>36</v>
      </c>
      <c r="B7" s="13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48"/>
      <c r="T7" s="48"/>
      <c r="U7" s="49"/>
      <c r="V7" s="54"/>
      <c r="W7" s="48"/>
      <c r="X7" s="48"/>
      <c r="Y7" s="48"/>
      <c r="Z7" s="48"/>
      <c r="AA7" s="48"/>
      <c r="AB7" s="51"/>
      <c r="AC7" s="48"/>
      <c r="AD7" s="48"/>
      <c r="AE7" s="48"/>
      <c r="AF7" s="48"/>
      <c r="AG7" s="48"/>
    </row>
    <row r="8" spans="1:33" s="52" customFormat="1" ht="15.75" hidden="1" customHeight="1" x14ac:dyDescent="0.2">
      <c r="A8" s="13" t="s">
        <v>37</v>
      </c>
      <c r="B8" s="13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48"/>
      <c r="T8" s="48"/>
      <c r="U8" s="49"/>
      <c r="V8" s="54"/>
      <c r="W8" s="48"/>
      <c r="X8" s="48"/>
      <c r="Y8" s="48"/>
      <c r="Z8" s="48"/>
      <c r="AA8" s="48"/>
      <c r="AB8" s="51"/>
      <c r="AC8" s="48"/>
      <c r="AD8" s="48"/>
      <c r="AE8" s="48"/>
      <c r="AF8" s="48"/>
      <c r="AG8" s="48"/>
    </row>
    <row r="9" spans="1:33" s="52" customFormat="1" ht="15.75" hidden="1" customHeight="1" x14ac:dyDescent="0.2">
      <c r="A9" s="13" t="s">
        <v>38</v>
      </c>
      <c r="B9" s="13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48"/>
      <c r="T9" s="48"/>
      <c r="U9" s="49"/>
      <c r="V9" s="54"/>
      <c r="W9" s="48"/>
      <c r="X9" s="48"/>
      <c r="Y9" s="48"/>
      <c r="Z9" s="48"/>
      <c r="AA9" s="48"/>
      <c r="AB9" s="51"/>
      <c r="AC9" s="48"/>
      <c r="AD9" s="48"/>
      <c r="AE9" s="48"/>
      <c r="AF9" s="48"/>
      <c r="AG9" s="48"/>
    </row>
    <row r="10" spans="1:33" s="52" customFormat="1" ht="15.75" hidden="1" customHeight="1" x14ac:dyDescent="0.2">
      <c r="A10" s="13" t="s">
        <v>39</v>
      </c>
      <c r="B10" s="13"/>
      <c r="C10" s="17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48"/>
      <c r="T10" s="48"/>
      <c r="U10" s="49"/>
      <c r="V10" s="54"/>
      <c r="W10" s="48"/>
      <c r="X10" s="48"/>
      <c r="Y10" s="48"/>
      <c r="Z10" s="48"/>
      <c r="AA10" s="48"/>
      <c r="AB10" s="51"/>
      <c r="AC10" s="48"/>
      <c r="AD10" s="48"/>
      <c r="AE10" s="48"/>
      <c r="AF10" s="48"/>
      <c r="AG10" s="48"/>
    </row>
    <row r="11" spans="1:33" s="52" customFormat="1" ht="15.75" hidden="1" customHeight="1" x14ac:dyDescent="0.2">
      <c r="A11" s="13" t="s">
        <v>40</v>
      </c>
      <c r="B11" s="13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48"/>
      <c r="T11" s="48"/>
      <c r="U11" s="49"/>
      <c r="V11" s="54"/>
      <c r="W11" s="48"/>
      <c r="X11" s="48"/>
      <c r="Y11" s="48"/>
      <c r="Z11" s="48"/>
      <c r="AA11" s="48"/>
      <c r="AB11" s="51"/>
      <c r="AC11" s="48"/>
      <c r="AD11" s="48"/>
      <c r="AE11" s="48"/>
      <c r="AF11" s="48"/>
      <c r="AG11" s="48"/>
    </row>
    <row r="12" spans="1:33" s="52" customFormat="1" ht="15.75" hidden="1" customHeight="1" x14ac:dyDescent="0.2">
      <c r="A12" s="13" t="s">
        <v>41</v>
      </c>
      <c r="B12" s="13"/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48"/>
      <c r="T12" s="48"/>
      <c r="U12" s="49"/>
      <c r="V12" s="54"/>
      <c r="W12" s="48"/>
      <c r="X12" s="48"/>
      <c r="Y12" s="48"/>
      <c r="Z12" s="48"/>
      <c r="AA12" s="48"/>
      <c r="AB12" s="51"/>
      <c r="AC12" s="48"/>
      <c r="AD12" s="48"/>
      <c r="AE12" s="48"/>
      <c r="AF12" s="48"/>
      <c r="AG12" s="48"/>
    </row>
    <row r="13" spans="1:33" s="52" customFormat="1" ht="15.75" hidden="1" customHeight="1" x14ac:dyDescent="0.2">
      <c r="A13" s="13" t="s">
        <v>42</v>
      </c>
      <c r="B13" s="13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48"/>
      <c r="T13" s="48"/>
      <c r="U13" s="49"/>
      <c r="V13" s="54"/>
      <c r="W13" s="48"/>
      <c r="X13" s="48"/>
      <c r="Y13" s="48"/>
      <c r="Z13" s="48"/>
      <c r="AA13" s="48"/>
      <c r="AB13" s="51"/>
      <c r="AC13" s="48"/>
      <c r="AD13" s="48"/>
      <c r="AE13" s="48"/>
      <c r="AF13" s="48"/>
      <c r="AG13" s="48"/>
    </row>
    <row r="14" spans="1:33" s="52" customFormat="1" ht="15.75" hidden="1" customHeight="1" x14ac:dyDescent="0.2">
      <c r="A14" s="13" t="s">
        <v>43</v>
      </c>
      <c r="B14" s="13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48"/>
      <c r="T14" s="48"/>
      <c r="U14" s="49"/>
      <c r="V14" s="54"/>
      <c r="W14" s="48"/>
      <c r="X14" s="48"/>
      <c r="Y14" s="48"/>
      <c r="Z14" s="48"/>
      <c r="AA14" s="48"/>
      <c r="AB14" s="51"/>
      <c r="AC14" s="48"/>
      <c r="AD14" s="48"/>
      <c r="AE14" s="48"/>
      <c r="AF14" s="48"/>
      <c r="AG14" s="48"/>
    </row>
    <row r="15" spans="1:33" s="52" customFormat="1" ht="15.75" hidden="1" customHeight="1" x14ac:dyDescent="0.2">
      <c r="A15" s="13" t="s">
        <v>44</v>
      </c>
      <c r="B15" s="13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48"/>
      <c r="T15" s="48"/>
      <c r="U15" s="49"/>
      <c r="V15" s="54"/>
      <c r="W15" s="48"/>
      <c r="X15" s="48"/>
      <c r="Y15" s="48"/>
      <c r="Z15" s="48"/>
      <c r="AA15" s="48"/>
      <c r="AB15" s="51"/>
      <c r="AC15" s="48"/>
      <c r="AD15" s="48"/>
      <c r="AE15" s="48"/>
      <c r="AF15" s="48"/>
      <c r="AG15" s="48"/>
    </row>
    <row r="16" spans="1:33" s="52" customFormat="1" ht="15.75" hidden="1" customHeight="1" x14ac:dyDescent="0.2">
      <c r="A16" s="13" t="s">
        <v>45</v>
      </c>
      <c r="B16" s="13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48"/>
      <c r="T16" s="48"/>
      <c r="U16" s="49"/>
      <c r="V16" s="54"/>
      <c r="W16" s="48"/>
      <c r="X16" s="48"/>
      <c r="Y16" s="48"/>
      <c r="Z16" s="48"/>
      <c r="AA16" s="48"/>
      <c r="AB16" s="51"/>
      <c r="AC16" s="48"/>
      <c r="AD16" s="48"/>
      <c r="AE16" s="48"/>
      <c r="AF16" s="48"/>
      <c r="AG16" s="48"/>
    </row>
    <row r="17" spans="1:33" s="52" customFormat="1" ht="15.75" hidden="1" customHeight="1" x14ac:dyDescent="0.2">
      <c r="A17" s="13" t="s">
        <v>46</v>
      </c>
      <c r="B17" s="13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48"/>
      <c r="T17" s="48"/>
      <c r="U17" s="49"/>
      <c r="V17" s="54"/>
      <c r="W17" s="48"/>
      <c r="X17" s="48"/>
      <c r="Y17" s="48"/>
      <c r="Z17" s="48"/>
      <c r="AA17" s="48"/>
      <c r="AB17" s="51"/>
      <c r="AC17" s="48"/>
      <c r="AD17" s="48"/>
      <c r="AE17" s="48"/>
      <c r="AF17" s="48"/>
      <c r="AG17" s="48"/>
    </row>
    <row r="18" spans="1:33" s="52" customFormat="1" ht="15.75" hidden="1" customHeight="1" x14ac:dyDescent="0.2">
      <c r="A18" s="13" t="s">
        <v>47</v>
      </c>
      <c r="B18" s="13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48"/>
      <c r="T18" s="48"/>
      <c r="U18" s="49"/>
      <c r="V18" s="54"/>
      <c r="W18" s="48"/>
      <c r="X18" s="48"/>
      <c r="Y18" s="48"/>
      <c r="Z18" s="48"/>
      <c r="AA18" s="48"/>
      <c r="AB18" s="51"/>
      <c r="AC18" s="48"/>
      <c r="AD18" s="48"/>
      <c r="AE18" s="48"/>
      <c r="AF18" s="48"/>
      <c r="AG18" s="48"/>
    </row>
    <row r="19" spans="1:33" s="52" customFormat="1" ht="15.75" hidden="1" customHeight="1" x14ac:dyDescent="0.2">
      <c r="A19" s="13" t="s">
        <v>83</v>
      </c>
      <c r="B19" s="13"/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48"/>
      <c r="T19" s="48"/>
      <c r="U19" s="49"/>
      <c r="V19" s="54"/>
      <c r="W19" s="48"/>
      <c r="X19" s="48"/>
      <c r="Y19" s="48"/>
      <c r="Z19" s="48"/>
      <c r="AA19" s="48"/>
      <c r="AB19" s="51"/>
      <c r="AC19" s="48"/>
      <c r="AD19" s="48"/>
      <c r="AE19" s="48"/>
      <c r="AF19" s="48"/>
      <c r="AG19" s="48"/>
    </row>
    <row r="20" spans="1:33" s="52" customFormat="1" ht="15.75" hidden="1" customHeight="1" x14ac:dyDescent="0.2">
      <c r="A20" s="13" t="s">
        <v>49</v>
      </c>
      <c r="B20" s="13"/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48"/>
      <c r="T20" s="48"/>
      <c r="U20" s="49"/>
      <c r="V20" s="54"/>
      <c r="W20" s="48"/>
      <c r="X20" s="48"/>
      <c r="Y20" s="48"/>
      <c r="Z20" s="48"/>
      <c r="AA20" s="48"/>
      <c r="AB20" s="51"/>
      <c r="AC20" s="48"/>
      <c r="AD20" s="48"/>
      <c r="AE20" s="48"/>
      <c r="AF20" s="48"/>
      <c r="AG20" s="48"/>
    </row>
    <row r="21" spans="1:33" s="52" customFormat="1" ht="15.75" hidden="1" customHeight="1" x14ac:dyDescent="0.2">
      <c r="A21" s="13" t="s">
        <v>50</v>
      </c>
      <c r="B21" s="13"/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48"/>
      <c r="T21" s="48"/>
      <c r="U21" s="49"/>
      <c r="V21" s="54"/>
      <c r="W21" s="48"/>
      <c r="X21" s="48"/>
      <c r="Y21" s="48"/>
      <c r="Z21" s="48"/>
      <c r="AA21" s="48"/>
      <c r="AB21" s="51"/>
      <c r="AC21" s="48"/>
      <c r="AD21" s="48"/>
      <c r="AE21" s="48"/>
      <c r="AF21" s="48"/>
      <c r="AG21" s="48"/>
    </row>
    <row r="22" spans="1:33" s="52" customFormat="1" ht="15.75" hidden="1" customHeight="1" x14ac:dyDescent="0.2">
      <c r="A22" s="13" t="s">
        <v>51</v>
      </c>
      <c r="B22" s="13"/>
      <c r="C22" s="17"/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48"/>
      <c r="T22" s="48"/>
      <c r="U22" s="49"/>
      <c r="V22" s="54"/>
      <c r="W22" s="48"/>
      <c r="X22" s="48"/>
      <c r="Y22" s="48"/>
      <c r="Z22" s="48"/>
      <c r="AA22" s="48"/>
      <c r="AB22" s="51"/>
      <c r="AC22" s="48"/>
      <c r="AD22" s="48"/>
      <c r="AE22" s="48"/>
      <c r="AF22" s="48"/>
      <c r="AG22" s="48"/>
    </row>
    <row r="23" spans="1:33" s="52" customFormat="1" ht="15.75" hidden="1" customHeight="1" x14ac:dyDescent="0.2">
      <c r="A23" s="13" t="s">
        <v>52</v>
      </c>
      <c r="B23" s="13"/>
      <c r="C23" s="17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48"/>
      <c r="T23" s="48"/>
      <c r="U23" s="49"/>
      <c r="V23" s="54"/>
      <c r="W23" s="48"/>
      <c r="X23" s="48"/>
      <c r="Y23" s="48"/>
      <c r="Z23" s="48"/>
      <c r="AA23" s="48"/>
      <c r="AB23" s="51"/>
      <c r="AC23" s="48"/>
      <c r="AD23" s="48"/>
      <c r="AE23" s="48"/>
      <c r="AF23" s="48"/>
      <c r="AG23" s="48"/>
    </row>
    <row r="24" spans="1:33" s="52" customFormat="1" ht="15.75" hidden="1" customHeight="1" x14ac:dyDescent="0.2">
      <c r="A24" s="13" t="s">
        <v>53</v>
      </c>
      <c r="B24" s="13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48"/>
      <c r="T24" s="48"/>
      <c r="U24" s="49"/>
      <c r="V24" s="54"/>
      <c r="W24" s="48"/>
      <c r="X24" s="48"/>
      <c r="Y24" s="48"/>
      <c r="Z24" s="48"/>
      <c r="AA24" s="48"/>
      <c r="AB24" s="51"/>
      <c r="AC24" s="48"/>
      <c r="AD24" s="48"/>
      <c r="AE24" s="48"/>
      <c r="AF24" s="48"/>
      <c r="AG24" s="48"/>
    </row>
    <row r="25" spans="1:33" s="52" customFormat="1" ht="15.75" hidden="1" customHeight="1" x14ac:dyDescent="0.2">
      <c r="A25" s="13" t="s">
        <v>54</v>
      </c>
      <c r="B25" s="13"/>
      <c r="C25" s="17"/>
      <c r="D25" s="17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48"/>
      <c r="T25" s="48"/>
      <c r="U25" s="49"/>
      <c r="V25" s="54"/>
      <c r="W25" s="48"/>
      <c r="X25" s="48"/>
      <c r="Y25" s="48"/>
      <c r="Z25" s="48"/>
      <c r="AA25" s="48"/>
      <c r="AB25" s="51"/>
      <c r="AC25" s="48"/>
      <c r="AD25" s="48"/>
      <c r="AE25" s="48"/>
      <c r="AF25" s="48"/>
      <c r="AG25" s="48"/>
    </row>
    <row r="26" spans="1:33" s="52" customFormat="1" ht="15.75" hidden="1" customHeight="1" x14ac:dyDescent="0.2">
      <c r="A26" s="13" t="s">
        <v>58</v>
      </c>
      <c r="B26" s="13"/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48"/>
      <c r="T26" s="48"/>
      <c r="U26" s="49"/>
      <c r="V26" s="54"/>
      <c r="W26" s="48"/>
      <c r="X26" s="48"/>
      <c r="Y26" s="48"/>
      <c r="Z26" s="48"/>
      <c r="AA26" s="48"/>
      <c r="AB26" s="51"/>
      <c r="AC26" s="48"/>
      <c r="AD26" s="48"/>
      <c r="AE26" s="48"/>
      <c r="AF26" s="48"/>
      <c r="AG26" s="48"/>
    </row>
    <row r="27" spans="1:33" s="52" customFormat="1" ht="15.75" customHeight="1" x14ac:dyDescent="0.2">
      <c r="A27" s="13" t="s">
        <v>60</v>
      </c>
      <c r="B27" s="13"/>
      <c r="C27" s="17">
        <f t="shared" ref="C27:C31" si="1">IFERROR(F27/D27," - ")</f>
        <v>18.160632911392405</v>
      </c>
      <c r="D27" s="17">
        <v>79</v>
      </c>
      <c r="E27" s="17">
        <v>0</v>
      </c>
      <c r="F27" s="17">
        <v>1434.69</v>
      </c>
      <c r="G27" s="17">
        <v>0</v>
      </c>
      <c r="H27" s="17">
        <f t="shared" ref="H27:H31" si="2">G27/F27*-1</f>
        <v>0</v>
      </c>
      <c r="I27" s="17">
        <f t="shared" ref="I27:I31" si="3">J27/F27</f>
        <v>0.44479555954209227</v>
      </c>
      <c r="J27" s="17">
        <f t="shared" ref="J27:J31" si="4">F27*0.85+G27+AF27*D27+D27*AE27+AG27+AD27</f>
        <v>638.14374131944442</v>
      </c>
      <c r="K27" s="17">
        <f t="shared" ref="K27:K31" si="5">J27/D27</f>
        <v>8.0777688774613221</v>
      </c>
      <c r="L27" s="17">
        <v>382</v>
      </c>
      <c r="M27" s="17">
        <f t="shared" ref="M27:M31" si="6">IFERROR(D27/L27,"-")</f>
        <v>0.20680628272251309</v>
      </c>
      <c r="N27" s="17">
        <v>289</v>
      </c>
      <c r="O27" s="17">
        <f t="shared" ref="O27:P27" si="7">D27/7</f>
        <v>11.285714285714286</v>
      </c>
      <c r="P27" s="17">
        <f t="shared" si="7"/>
        <v>0</v>
      </c>
      <c r="Q27" s="17">
        <f t="shared" ref="Q27:Q31" si="8">ROUNDDOWN(N27/(O27+P27),0)</f>
        <v>25</v>
      </c>
      <c r="R27" s="17"/>
      <c r="S27" s="48">
        <v>0.1464968152866242</v>
      </c>
      <c r="T27" s="48" t="s">
        <v>56</v>
      </c>
      <c r="U27" s="49" t="s">
        <v>56</v>
      </c>
      <c r="V27" s="54" t="s">
        <v>56</v>
      </c>
      <c r="W27" s="48">
        <v>0</v>
      </c>
      <c r="X27" s="48">
        <f t="shared" ref="X27:X31" si="9">IFERROR(W27/D27,0)</f>
        <v>0</v>
      </c>
      <c r="Y27" s="48">
        <f t="shared" ref="Y27:Y31" si="10">IFERROR(G27/(W27+Z27)*-1,0)</f>
        <v>0</v>
      </c>
      <c r="Z27" s="48">
        <v>0</v>
      </c>
      <c r="AA27" s="48" t="s">
        <v>57</v>
      </c>
      <c r="AB27" s="51">
        <f t="shared" ref="AB27:AB31" si="11">IF(OR(AA27="UsLargeStandardSize",AA27="UsSmallStandardSize"),-0.69,-0.48)</f>
        <v>-0.69</v>
      </c>
      <c r="AC27" s="48">
        <v>0.12954282407407408</v>
      </c>
      <c r="AD27" s="48">
        <f t="shared" ref="AD27:AD31" si="12">IFERROR(AB27*AC27*D27*2,0)</f>
        <v>-14.122758680555556</v>
      </c>
      <c r="AE27" s="48">
        <v>-7.18</v>
      </c>
      <c r="AF27" s="48">
        <v>0</v>
      </c>
      <c r="AG27" s="48">
        <v>0</v>
      </c>
    </row>
    <row r="28" spans="1:33" s="52" customFormat="1" ht="15.75" customHeight="1" x14ac:dyDescent="0.2">
      <c r="A28" s="13" t="s">
        <v>61</v>
      </c>
      <c r="B28" s="13"/>
      <c r="C28" s="17">
        <f t="shared" si="1"/>
        <v>18.736799999999999</v>
      </c>
      <c r="D28" s="17">
        <v>75</v>
      </c>
      <c r="E28" s="17">
        <v>0</v>
      </c>
      <c r="F28" s="17">
        <v>1405.26</v>
      </c>
      <c r="G28" s="17">
        <v>-10.86</v>
      </c>
      <c r="H28" s="17">
        <f t="shared" si="2"/>
        <v>7.7281072541736046E-3</v>
      </c>
      <c r="I28" s="17">
        <f t="shared" si="3"/>
        <v>0.44952771565997285</v>
      </c>
      <c r="J28" s="17">
        <f t="shared" si="4"/>
        <v>631.70331770833343</v>
      </c>
      <c r="K28" s="17">
        <f t="shared" si="5"/>
        <v>8.4227109027777782</v>
      </c>
      <c r="L28" s="17">
        <v>224</v>
      </c>
      <c r="M28" s="17">
        <f t="shared" si="6"/>
        <v>0.33482142857142855</v>
      </c>
      <c r="N28" s="17">
        <v>204</v>
      </c>
      <c r="O28" s="17">
        <f t="shared" ref="O28:P28" si="13">D28/7</f>
        <v>10.714285714285714</v>
      </c>
      <c r="P28" s="17">
        <f t="shared" si="13"/>
        <v>0</v>
      </c>
      <c r="Q28" s="17">
        <f t="shared" si="8"/>
        <v>19</v>
      </c>
      <c r="R28" s="17"/>
      <c r="S28" s="48">
        <v>0.62844036697247707</v>
      </c>
      <c r="T28" s="48" t="s">
        <v>56</v>
      </c>
      <c r="U28" s="49" t="s">
        <v>56</v>
      </c>
      <c r="V28" s="54" t="s">
        <v>56</v>
      </c>
      <c r="W28" s="48">
        <v>1</v>
      </c>
      <c r="X28" s="48">
        <f t="shared" si="9"/>
        <v>1.3333333333333334E-2</v>
      </c>
      <c r="Y28" s="48">
        <f t="shared" si="10"/>
        <v>3.6199999999999997</v>
      </c>
      <c r="Z28" s="48">
        <v>2</v>
      </c>
      <c r="AA28" s="48" t="s">
        <v>57</v>
      </c>
      <c r="AB28" s="51">
        <f t="shared" si="11"/>
        <v>-0.69</v>
      </c>
      <c r="AC28" s="48">
        <v>0.12954282407407408</v>
      </c>
      <c r="AD28" s="48">
        <f t="shared" si="12"/>
        <v>-13.407682291666667</v>
      </c>
      <c r="AE28" s="48">
        <v>-7.18</v>
      </c>
      <c r="AF28" s="48">
        <v>0</v>
      </c>
      <c r="AG28" s="48">
        <v>0</v>
      </c>
    </row>
    <row r="29" spans="1:33" s="52" customFormat="1" ht="15.75" customHeight="1" x14ac:dyDescent="0.2">
      <c r="A29" s="13" t="s">
        <v>62</v>
      </c>
      <c r="B29" s="13"/>
      <c r="C29" s="17">
        <f t="shared" si="1"/>
        <v>18.989999999999998</v>
      </c>
      <c r="D29" s="17">
        <v>11</v>
      </c>
      <c r="E29" s="17">
        <v>0</v>
      </c>
      <c r="F29" s="17">
        <v>208.89</v>
      </c>
      <c r="G29" s="17">
        <v>0</v>
      </c>
      <c r="H29" s="17">
        <f t="shared" si="2"/>
        <v>0</v>
      </c>
      <c r="I29" s="17">
        <f t="shared" ca="1" si="3"/>
        <v>0.22075853865338479</v>
      </c>
      <c r="J29" s="17">
        <f t="shared" ca="1" si="4"/>
        <v>46.114251139305544</v>
      </c>
      <c r="K29" s="17">
        <f t="shared" ca="1" si="5"/>
        <v>4.1922046490277767</v>
      </c>
      <c r="L29" s="17">
        <v>359</v>
      </c>
      <c r="M29" s="17">
        <f t="shared" si="6"/>
        <v>3.0640668523676879E-2</v>
      </c>
      <c r="N29" s="17">
        <v>169</v>
      </c>
      <c r="O29" s="17">
        <f t="shared" ref="O29:P29" si="14">D29/7</f>
        <v>1.5714285714285714</v>
      </c>
      <c r="P29" s="17">
        <f t="shared" si="14"/>
        <v>0</v>
      </c>
      <c r="Q29" s="17">
        <f t="shared" si="8"/>
        <v>107</v>
      </c>
      <c r="R29" s="17"/>
      <c r="S29" s="48">
        <v>0.92441860465116277</v>
      </c>
      <c r="T29" s="48" t="s">
        <v>56</v>
      </c>
      <c r="U29" s="49" t="s">
        <v>56</v>
      </c>
      <c r="V29" s="54" t="s">
        <v>56</v>
      </c>
      <c r="W29" s="48">
        <v>0</v>
      </c>
      <c r="X29" s="48">
        <f t="shared" si="9"/>
        <v>0</v>
      </c>
      <c r="Y29" s="48">
        <f t="shared" si="10"/>
        <v>0</v>
      </c>
      <c r="Z29" s="48">
        <v>0</v>
      </c>
      <c r="AA29" s="48" t="s">
        <v>57</v>
      </c>
      <c r="AB29" s="51">
        <f t="shared" si="11"/>
        <v>-0.69</v>
      </c>
      <c r="AC29" s="48">
        <v>0.12954282407407408</v>
      </c>
      <c r="AD29" s="48">
        <f t="shared" si="12"/>
        <v>-1.9664600694444445</v>
      </c>
      <c r="AE29" s="48">
        <v>-7.18</v>
      </c>
      <c r="AF29" s="48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Info!B2:BZ7000""),36,false)),"""")*-1"),-4.59052625375)</f>
        <v>-4.5905262537500002</v>
      </c>
      <c r="AG29" s="48">
        <v>0</v>
      </c>
    </row>
    <row r="30" spans="1:33" s="52" customFormat="1" ht="15.75" customHeight="1" x14ac:dyDescent="0.2">
      <c r="A30" s="13" t="s">
        <v>63</v>
      </c>
      <c r="B30" s="13"/>
      <c r="C30" s="17">
        <f t="shared" si="1"/>
        <v>18.61181818181818</v>
      </c>
      <c r="D30" s="17">
        <v>11</v>
      </c>
      <c r="E30" s="17">
        <v>0</v>
      </c>
      <c r="F30" s="17">
        <v>204.73</v>
      </c>
      <c r="G30" s="17">
        <v>-12.59</v>
      </c>
      <c r="H30" s="17">
        <f t="shared" si="2"/>
        <v>6.1495628388609391E-2</v>
      </c>
      <c r="I30" s="17">
        <f t="shared" ca="1" si="3"/>
        <v>0.14647707292192433</v>
      </c>
      <c r="J30" s="17">
        <f t="shared" ca="1" si="4"/>
        <v>29.988251139305568</v>
      </c>
      <c r="K30" s="17">
        <f t="shared" ca="1" si="5"/>
        <v>2.7262046490277787</v>
      </c>
      <c r="L30" s="17">
        <v>421</v>
      </c>
      <c r="M30" s="17">
        <f t="shared" si="6"/>
        <v>2.6128266033254157E-2</v>
      </c>
      <c r="N30" s="17">
        <v>158</v>
      </c>
      <c r="O30" s="17">
        <f t="shared" ref="O30:P30" si="15">D30/7</f>
        <v>1.5714285714285714</v>
      </c>
      <c r="P30" s="17">
        <f t="shared" si="15"/>
        <v>0</v>
      </c>
      <c r="Q30" s="17">
        <f t="shared" si="8"/>
        <v>100</v>
      </c>
      <c r="R30" s="17"/>
      <c r="S30" s="48">
        <v>0.99404761904761907</v>
      </c>
      <c r="T30" s="48" t="s">
        <v>56</v>
      </c>
      <c r="U30" s="49" t="s">
        <v>56</v>
      </c>
      <c r="V30" s="54" t="s">
        <v>56</v>
      </c>
      <c r="W30" s="48">
        <v>1</v>
      </c>
      <c r="X30" s="48">
        <f t="shared" si="9"/>
        <v>9.0909090909090912E-2</v>
      </c>
      <c r="Y30" s="48">
        <f t="shared" si="10"/>
        <v>12.59</v>
      </c>
      <c r="Z30" s="48">
        <v>0</v>
      </c>
      <c r="AA30" s="48" t="s">
        <v>57</v>
      </c>
      <c r="AB30" s="51">
        <f t="shared" si="11"/>
        <v>-0.69</v>
      </c>
      <c r="AC30" s="48">
        <v>0.12954282407407408</v>
      </c>
      <c r="AD30" s="48">
        <f t="shared" si="12"/>
        <v>-1.9664600694444445</v>
      </c>
      <c r="AE30" s="48">
        <v>-7.18</v>
      </c>
      <c r="AF30" s="48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Info!B2:BZ7000""),36,false)),"""")*-1"),-4.59052625375)</f>
        <v>-4.5905262537500002</v>
      </c>
      <c r="AG30" s="48">
        <v>0</v>
      </c>
    </row>
    <row r="31" spans="1:33" s="52" customFormat="1" ht="15.75" customHeight="1" x14ac:dyDescent="0.2">
      <c r="A31" s="13" t="s">
        <v>64</v>
      </c>
      <c r="B31" s="13"/>
      <c r="C31" s="17">
        <f t="shared" si="1"/>
        <v>17.95</v>
      </c>
      <c r="D31" s="17">
        <v>6</v>
      </c>
      <c r="E31" s="17">
        <v>0</v>
      </c>
      <c r="F31" s="17">
        <v>107.7</v>
      </c>
      <c r="G31" s="17">
        <v>0</v>
      </c>
      <c r="H31" s="17">
        <f t="shared" si="2"/>
        <v>0</v>
      </c>
      <c r="I31" s="17">
        <f t="shared" ca="1" si="3"/>
        <v>0.18430109465335803</v>
      </c>
      <c r="J31" s="17">
        <f t="shared" ca="1" si="4"/>
        <v>19.84922789416666</v>
      </c>
      <c r="K31" s="17">
        <f t="shared" ca="1" si="5"/>
        <v>3.3082046490277768</v>
      </c>
      <c r="L31" s="17">
        <v>874</v>
      </c>
      <c r="M31" s="17">
        <f t="shared" si="6"/>
        <v>6.8649885583524023E-3</v>
      </c>
      <c r="N31" s="17">
        <v>146</v>
      </c>
      <c r="O31" s="17">
        <f t="shared" ref="O31:P31" si="16">D31/7</f>
        <v>0.8571428571428571</v>
      </c>
      <c r="P31" s="17">
        <f t="shared" si="16"/>
        <v>0</v>
      </c>
      <c r="Q31" s="17">
        <f t="shared" si="8"/>
        <v>170</v>
      </c>
      <c r="R31" s="17" t="str">
        <f ca="1">IFERROR(__xludf.DUMMYFUNCTION("IFERROR(VLOOKUP($B$2,IMPORTRANGE(""https://docs.google.com/spreadsheets/d/1KiWZV1ko8G7lnRucBRBd29jj3Be6ltMfljMDqzOkQmI/edit#gid=1381463014"",""Lookup!A:F""),6,FALSE),"""")"),"")</f>
        <v/>
      </c>
      <c r="S31" s="48">
        <v>0.70058708414872795</v>
      </c>
      <c r="T31" s="48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1" s="49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1" s="54" t="str">
        <f ca="1">IFERROR(__xludf.DUMMYFUNCTION("IFERROR(VLOOKUP($B$2,IMPORTRANGE(""https://docs.google.com/spreadsheets/d/1KiWZV1ko8G7lnRucBRBd29jj3Be6ltMfljMDqzOkQmI/edit#gid=1381463014"",""Lookup!A:D""),2,FALSE),"""")"),"")</f>
        <v/>
      </c>
      <c r="W31" s="48">
        <v>0</v>
      </c>
      <c r="X31" s="48">
        <f t="shared" si="9"/>
        <v>0</v>
      </c>
      <c r="Y31" s="48">
        <f t="shared" si="10"/>
        <v>0</v>
      </c>
      <c r="Z31" s="48">
        <v>0</v>
      </c>
      <c r="AA31" s="48" t="s">
        <v>57</v>
      </c>
      <c r="AB31" s="51">
        <f t="shared" si="11"/>
        <v>-0.69</v>
      </c>
      <c r="AC31" s="48">
        <v>0.12954282407407408</v>
      </c>
      <c r="AD31" s="48">
        <f t="shared" si="12"/>
        <v>-1.0726145833333334</v>
      </c>
      <c r="AE31" s="48">
        <v>-7.18</v>
      </c>
      <c r="AF31" s="48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Info!B2:BZ7000""),36,false)),"""")*-1"),-4.59052625375)</f>
        <v>-4.5905262537500002</v>
      </c>
      <c r="AG31" s="48">
        <v>0</v>
      </c>
    </row>
    <row r="32" spans="1:33" ht="15.75" customHeight="1" x14ac:dyDescent="0.2">
      <c r="A32" s="13"/>
      <c r="B32" s="13"/>
      <c r="C32" s="24"/>
      <c r="D32" s="15"/>
      <c r="E32" s="15"/>
      <c r="F32" s="14"/>
      <c r="G32" s="14"/>
      <c r="H32" s="14"/>
      <c r="I32" s="15"/>
      <c r="J32" s="15"/>
      <c r="K32" s="15"/>
      <c r="L32" s="15"/>
      <c r="M32" s="16"/>
      <c r="N32" s="15"/>
      <c r="O32" s="15"/>
      <c r="P32" s="15"/>
      <c r="Q32" s="15"/>
      <c r="R32" s="15"/>
      <c r="S32" s="18"/>
      <c r="T32" s="13"/>
      <c r="U32" s="19"/>
      <c r="V32" s="1"/>
      <c r="W32" s="13"/>
      <c r="X32" s="13"/>
      <c r="Y32" s="13"/>
      <c r="Z32" s="13"/>
      <c r="AA32" s="13"/>
      <c r="AB32" s="13"/>
      <c r="AC32" s="13"/>
      <c r="AD32" s="13"/>
      <c r="AE32" s="20"/>
      <c r="AF32" s="20"/>
      <c r="AG32" s="20"/>
    </row>
    <row r="33" spans="1:33" ht="15.75" customHeight="1" x14ac:dyDescent="0.2">
      <c r="A33" s="13"/>
      <c r="B33" s="13"/>
      <c r="C33" s="24"/>
      <c r="D33" s="15"/>
      <c r="E33" s="15"/>
      <c r="F33" s="14"/>
      <c r="G33" s="14"/>
      <c r="H33" s="14"/>
      <c r="I33" s="15"/>
      <c r="J33" s="15"/>
      <c r="K33" s="15"/>
      <c r="L33" s="15"/>
      <c r="M33" s="16"/>
      <c r="N33" s="15"/>
      <c r="O33" s="15"/>
      <c r="P33" s="15"/>
      <c r="Q33" s="15"/>
      <c r="R33" s="15"/>
      <c r="S33" s="18"/>
      <c r="T33" s="13"/>
      <c r="U33" s="19"/>
      <c r="V33" s="1"/>
      <c r="W33" s="13"/>
      <c r="X33" s="13"/>
      <c r="Y33" s="13"/>
      <c r="Z33" s="13"/>
      <c r="AA33" s="13"/>
      <c r="AB33" s="13"/>
      <c r="AC33" s="13"/>
      <c r="AD33" s="13"/>
      <c r="AE33" s="20"/>
      <c r="AF33" s="20"/>
      <c r="AG33" s="20"/>
    </row>
    <row r="34" spans="1:33" ht="15.75" customHeight="1" x14ac:dyDescent="0.2">
      <c r="A34" s="13"/>
      <c r="B34" s="13"/>
      <c r="C34" s="24"/>
      <c r="D34" s="15"/>
      <c r="E34" s="15"/>
      <c r="F34" s="14"/>
      <c r="G34" s="14"/>
      <c r="H34" s="14"/>
      <c r="I34" s="15"/>
      <c r="J34" s="15"/>
      <c r="K34" s="15"/>
      <c r="L34" s="15"/>
      <c r="M34" s="16"/>
      <c r="N34" s="15"/>
      <c r="O34" s="15"/>
      <c r="P34" s="15"/>
      <c r="Q34" s="15"/>
      <c r="R34" s="15"/>
      <c r="S34" s="18"/>
      <c r="T34" s="13"/>
      <c r="U34" s="19"/>
      <c r="V34" s="1"/>
      <c r="W34" s="13"/>
      <c r="X34" s="13"/>
      <c r="Y34" s="13"/>
      <c r="Z34" s="13"/>
      <c r="AA34" s="13"/>
      <c r="AB34" s="13"/>
      <c r="AC34" s="13"/>
      <c r="AD34" s="13"/>
      <c r="AE34" s="20"/>
      <c r="AF34" s="20"/>
      <c r="AG34" s="20"/>
    </row>
    <row r="35" spans="1:33" ht="15.75" customHeight="1" x14ac:dyDescent="0.2">
      <c r="A35" s="13"/>
      <c r="B35" s="13"/>
      <c r="C35" s="24"/>
      <c r="D35" s="15"/>
      <c r="E35" s="15"/>
      <c r="F35" s="14"/>
      <c r="G35" s="14"/>
      <c r="H35" s="14"/>
      <c r="I35" s="15"/>
      <c r="J35" s="15"/>
      <c r="K35" s="15"/>
      <c r="L35" s="15"/>
      <c r="M35" s="16"/>
      <c r="N35" s="15"/>
      <c r="O35" s="15"/>
      <c r="P35" s="15"/>
      <c r="Q35" s="15"/>
      <c r="R35" s="15"/>
      <c r="S35" s="18"/>
      <c r="T35" s="13"/>
      <c r="U35" s="19"/>
      <c r="V35" s="1"/>
      <c r="W35" s="13"/>
      <c r="X35" s="13"/>
      <c r="Y35" s="13"/>
      <c r="Z35" s="13"/>
      <c r="AA35" s="13"/>
      <c r="AB35" s="13"/>
      <c r="AC35" s="13"/>
      <c r="AD35" s="13"/>
      <c r="AE35" s="20"/>
      <c r="AF35" s="20"/>
      <c r="AG35" s="20"/>
    </row>
    <row r="36" spans="1:33" ht="15.75" customHeight="1" x14ac:dyDescent="0.2">
      <c r="A36" s="13"/>
      <c r="B36" s="13"/>
      <c r="C36" s="24"/>
      <c r="D36" s="15"/>
      <c r="E36" s="15"/>
      <c r="F36" s="14"/>
      <c r="G36" s="14"/>
      <c r="H36" s="14"/>
      <c r="I36" s="15"/>
      <c r="J36" s="15"/>
      <c r="K36" s="15"/>
      <c r="L36" s="15"/>
      <c r="M36" s="16"/>
      <c r="N36" s="15"/>
      <c r="O36" s="15"/>
      <c r="P36" s="15"/>
      <c r="Q36" s="15"/>
      <c r="R36" s="15"/>
      <c r="S36" s="18"/>
      <c r="T36" s="13"/>
      <c r="U36" s="19"/>
      <c r="V36" s="1"/>
      <c r="W36" s="13"/>
      <c r="X36" s="13"/>
      <c r="Y36" s="13"/>
      <c r="Z36" s="13"/>
      <c r="AA36" s="13"/>
      <c r="AB36" s="13"/>
      <c r="AC36" s="13"/>
      <c r="AD36" s="13"/>
      <c r="AE36" s="20"/>
      <c r="AF36" s="20"/>
      <c r="AG36" s="20"/>
    </row>
    <row r="37" spans="1:33" ht="15.75" customHeight="1" x14ac:dyDescent="0.2">
      <c r="A37" s="13"/>
      <c r="B37" s="13"/>
      <c r="C37" s="24"/>
      <c r="D37" s="15"/>
      <c r="E37" s="15"/>
      <c r="F37" s="14"/>
      <c r="G37" s="14"/>
      <c r="H37" s="14"/>
      <c r="I37" s="15"/>
      <c r="J37" s="15"/>
      <c r="K37" s="15"/>
      <c r="L37" s="15"/>
      <c r="M37" s="16"/>
      <c r="N37" s="15"/>
      <c r="O37" s="15"/>
      <c r="P37" s="15"/>
      <c r="Q37" s="15"/>
      <c r="R37" s="15"/>
      <c r="S37" s="18"/>
      <c r="T37" s="13"/>
      <c r="U37" s="19"/>
      <c r="V37" s="1"/>
      <c r="W37" s="13"/>
      <c r="X37" s="13"/>
      <c r="Y37" s="13"/>
      <c r="Z37" s="13"/>
      <c r="AA37" s="13"/>
      <c r="AB37" s="13"/>
      <c r="AC37" s="13"/>
      <c r="AD37" s="13"/>
      <c r="AE37" s="20"/>
      <c r="AF37" s="20"/>
      <c r="AG37" s="20"/>
    </row>
    <row r="38" spans="1:33" ht="15.75" customHeight="1" x14ac:dyDescent="0.2">
      <c r="A38" s="13"/>
      <c r="B38" s="13"/>
      <c r="C38" s="24"/>
      <c r="D38" s="15"/>
      <c r="E38" s="15"/>
      <c r="F38" s="14"/>
      <c r="G38" s="14"/>
      <c r="H38" s="14"/>
      <c r="I38" s="15"/>
      <c r="J38" s="15"/>
      <c r="K38" s="15"/>
      <c r="L38" s="15"/>
      <c r="M38" s="16"/>
      <c r="N38" s="15"/>
      <c r="O38" s="15"/>
      <c r="P38" s="15"/>
      <c r="Q38" s="15"/>
      <c r="R38" s="15"/>
      <c r="S38" s="18"/>
      <c r="T38" s="13"/>
      <c r="U38" s="19"/>
      <c r="V38" s="1"/>
      <c r="W38" s="13"/>
      <c r="X38" s="13"/>
      <c r="Y38" s="13"/>
      <c r="Z38" s="13"/>
      <c r="AA38" s="13"/>
      <c r="AB38" s="13"/>
      <c r="AC38" s="13"/>
      <c r="AD38" s="13"/>
      <c r="AE38" s="20"/>
      <c r="AF38" s="20"/>
      <c r="AG38" s="20"/>
    </row>
    <row r="39" spans="1:33" ht="15.75" customHeight="1" x14ac:dyDescent="0.2">
      <c r="A39" s="13"/>
      <c r="B39" s="13"/>
      <c r="C39" s="24"/>
      <c r="D39" s="15"/>
      <c r="E39" s="15"/>
      <c r="F39" s="14"/>
      <c r="G39" s="14"/>
      <c r="H39" s="14"/>
      <c r="I39" s="15"/>
      <c r="J39" s="15"/>
      <c r="K39" s="15"/>
      <c r="L39" s="15"/>
      <c r="M39" s="16"/>
      <c r="N39" s="15"/>
      <c r="O39" s="15"/>
      <c r="P39" s="15"/>
      <c r="Q39" s="15"/>
      <c r="R39" s="15"/>
      <c r="S39" s="18"/>
      <c r="T39" s="13"/>
      <c r="U39" s="19"/>
      <c r="V39" s="1"/>
      <c r="W39" s="13"/>
      <c r="X39" s="13"/>
      <c r="Y39" s="13"/>
      <c r="Z39" s="13"/>
      <c r="AA39" s="13"/>
      <c r="AB39" s="13"/>
      <c r="AC39" s="13"/>
      <c r="AD39" s="13"/>
      <c r="AE39" s="20"/>
      <c r="AF39" s="20"/>
      <c r="AG39" s="20"/>
    </row>
    <row r="40" spans="1:33" ht="15.75" customHeight="1" x14ac:dyDescent="0.2">
      <c r="A40" s="13"/>
      <c r="B40" s="13"/>
      <c r="C40" s="24"/>
      <c r="D40" s="15"/>
      <c r="E40" s="15"/>
      <c r="F40" s="14"/>
      <c r="G40" s="14"/>
      <c r="H40" s="14"/>
      <c r="I40" s="15"/>
      <c r="J40" s="15"/>
      <c r="K40" s="15"/>
      <c r="L40" s="15"/>
      <c r="M40" s="16"/>
      <c r="N40" s="15"/>
      <c r="O40" s="15"/>
      <c r="P40" s="15"/>
      <c r="Q40" s="15"/>
      <c r="R40" s="15"/>
      <c r="S40" s="18"/>
      <c r="T40" s="13"/>
      <c r="U40" s="19"/>
      <c r="V40" s="1"/>
      <c r="W40" s="13"/>
      <c r="X40" s="13"/>
      <c r="Y40" s="13"/>
      <c r="Z40" s="13"/>
      <c r="AA40" s="13"/>
      <c r="AB40" s="13"/>
      <c r="AC40" s="13"/>
      <c r="AD40" s="13"/>
      <c r="AE40" s="20"/>
      <c r="AF40" s="20"/>
      <c r="AG40" s="20"/>
    </row>
    <row r="41" spans="1:33" ht="15.75" customHeight="1" x14ac:dyDescent="0.2">
      <c r="A41" s="13"/>
      <c r="B41" s="13"/>
      <c r="C41" s="24"/>
      <c r="D41" s="15"/>
      <c r="E41" s="15"/>
      <c r="F41" s="14"/>
      <c r="G41" s="14"/>
      <c r="H41" s="14"/>
      <c r="I41" s="15"/>
      <c r="J41" s="15"/>
      <c r="K41" s="15"/>
      <c r="L41" s="15"/>
      <c r="M41" s="16"/>
      <c r="N41" s="15"/>
      <c r="O41" s="15"/>
      <c r="P41" s="15"/>
      <c r="Q41" s="15"/>
      <c r="R41" s="15"/>
      <c r="S41" s="18"/>
      <c r="T41" s="13"/>
      <c r="U41" s="19"/>
      <c r="V41" s="1"/>
      <c r="W41" s="13"/>
      <c r="X41" s="13"/>
      <c r="Y41" s="13"/>
      <c r="Z41" s="13"/>
      <c r="AA41" s="13"/>
      <c r="AB41" s="13"/>
      <c r="AC41" s="13"/>
      <c r="AD41" s="13"/>
      <c r="AE41" s="20"/>
      <c r="AF41" s="20"/>
      <c r="AG41" s="20"/>
    </row>
    <row r="42" spans="1:33" ht="15.75" customHeight="1" x14ac:dyDescent="0.2">
      <c r="A42" s="13"/>
      <c r="B42" s="13"/>
      <c r="C42" s="24"/>
      <c r="D42" s="15"/>
      <c r="E42" s="15"/>
      <c r="F42" s="14"/>
      <c r="G42" s="14"/>
      <c r="H42" s="14"/>
      <c r="I42" s="15"/>
      <c r="J42" s="15"/>
      <c r="K42" s="15"/>
      <c r="L42" s="15"/>
      <c r="M42" s="16"/>
      <c r="N42" s="15"/>
      <c r="O42" s="15"/>
      <c r="P42" s="15"/>
      <c r="Q42" s="15"/>
      <c r="R42" s="15"/>
      <c r="S42" s="18"/>
      <c r="T42" s="13"/>
      <c r="U42" s="19"/>
      <c r="V42" s="1"/>
      <c r="W42" s="13"/>
      <c r="X42" s="13"/>
      <c r="Y42" s="13"/>
      <c r="Z42" s="13"/>
      <c r="AA42" s="13"/>
      <c r="AB42" s="13"/>
      <c r="AC42" s="13"/>
      <c r="AD42" s="13"/>
      <c r="AE42" s="20"/>
      <c r="AF42" s="20"/>
      <c r="AG42" s="20"/>
    </row>
    <row r="43" spans="1:33" ht="15.75" customHeight="1" x14ac:dyDescent="0.2">
      <c r="A43" s="13"/>
      <c r="B43" s="13"/>
      <c r="C43" s="24"/>
      <c r="D43" s="15"/>
      <c r="E43" s="15"/>
      <c r="F43" s="14"/>
      <c r="G43" s="14"/>
      <c r="H43" s="14"/>
      <c r="I43" s="15"/>
      <c r="J43" s="15"/>
      <c r="K43" s="15"/>
      <c r="L43" s="15"/>
      <c r="M43" s="16"/>
      <c r="N43" s="15"/>
      <c r="O43" s="15"/>
      <c r="P43" s="15"/>
      <c r="Q43" s="15"/>
      <c r="R43" s="15"/>
      <c r="S43" s="18"/>
      <c r="T43" s="13"/>
      <c r="U43" s="19"/>
      <c r="V43" s="1"/>
      <c r="W43" s="13"/>
      <c r="X43" s="13"/>
      <c r="Y43" s="13"/>
      <c r="Z43" s="13"/>
      <c r="AA43" s="13"/>
      <c r="AB43" s="13"/>
      <c r="AC43" s="13"/>
      <c r="AD43" s="13"/>
      <c r="AE43" s="20"/>
      <c r="AF43" s="20"/>
      <c r="AG43" s="20"/>
    </row>
    <row r="44" spans="1:33" ht="15.75" customHeight="1" x14ac:dyDescent="0.2">
      <c r="A44" s="13"/>
      <c r="B44" s="13"/>
      <c r="C44" s="24"/>
      <c r="D44" s="15"/>
      <c r="E44" s="15"/>
      <c r="F44" s="14"/>
      <c r="G44" s="14"/>
      <c r="H44" s="14"/>
      <c r="I44" s="15"/>
      <c r="J44" s="15"/>
      <c r="K44" s="15"/>
      <c r="L44" s="15"/>
      <c r="M44" s="16"/>
      <c r="N44" s="15"/>
      <c r="O44" s="15"/>
      <c r="P44" s="15"/>
      <c r="Q44" s="15"/>
      <c r="R44" s="15"/>
      <c r="S44" s="18"/>
      <c r="T44" s="13"/>
      <c r="U44" s="19"/>
      <c r="V44" s="1"/>
      <c r="W44" s="13"/>
      <c r="X44" s="13"/>
      <c r="Y44" s="13"/>
      <c r="Z44" s="13"/>
      <c r="AA44" s="13"/>
      <c r="AB44" s="13"/>
      <c r="AC44" s="13"/>
      <c r="AD44" s="13"/>
      <c r="AE44" s="20"/>
      <c r="AF44" s="20"/>
      <c r="AG44" s="20"/>
    </row>
    <row r="45" spans="1:33" ht="15.75" customHeight="1" x14ac:dyDescent="0.2">
      <c r="A45" s="13"/>
      <c r="B45" s="13"/>
      <c r="C45" s="24"/>
      <c r="D45" s="15"/>
      <c r="E45" s="15"/>
      <c r="F45" s="14"/>
      <c r="G45" s="14"/>
      <c r="H45" s="14"/>
      <c r="I45" s="15"/>
      <c r="J45" s="15"/>
      <c r="K45" s="15"/>
      <c r="L45" s="15"/>
      <c r="M45" s="16"/>
      <c r="N45" s="15"/>
      <c r="O45" s="15"/>
      <c r="P45" s="15"/>
      <c r="Q45" s="15"/>
      <c r="R45" s="15"/>
      <c r="S45" s="18"/>
      <c r="T45" s="13"/>
      <c r="U45" s="19"/>
      <c r="V45" s="1"/>
      <c r="W45" s="13"/>
      <c r="X45" s="13"/>
      <c r="Y45" s="13"/>
      <c r="Z45" s="13"/>
      <c r="AA45" s="13"/>
      <c r="AB45" s="13"/>
      <c r="AC45" s="13"/>
      <c r="AD45" s="13"/>
      <c r="AE45" s="20"/>
      <c r="AF45" s="20"/>
      <c r="AG45" s="20"/>
    </row>
    <row r="46" spans="1:33" ht="15.75" customHeight="1" x14ac:dyDescent="0.2">
      <c r="A46" s="13"/>
      <c r="B46" s="13"/>
      <c r="C46" s="24"/>
      <c r="D46" s="15"/>
      <c r="E46" s="15"/>
      <c r="F46" s="14"/>
      <c r="G46" s="14"/>
      <c r="H46" s="14"/>
      <c r="I46" s="15"/>
      <c r="J46" s="15"/>
      <c r="K46" s="15"/>
      <c r="L46" s="15"/>
      <c r="M46" s="16"/>
      <c r="N46" s="15"/>
      <c r="O46" s="15"/>
      <c r="P46" s="15"/>
      <c r="Q46" s="15"/>
      <c r="R46" s="15"/>
      <c r="S46" s="18"/>
      <c r="T46" s="13"/>
      <c r="U46" s="19"/>
      <c r="V46" s="1"/>
      <c r="W46" s="13"/>
      <c r="X46" s="13"/>
      <c r="Y46" s="13"/>
      <c r="Z46" s="13"/>
      <c r="AA46" s="13"/>
      <c r="AB46" s="13"/>
      <c r="AC46" s="13"/>
      <c r="AD46" s="13"/>
      <c r="AE46" s="20"/>
      <c r="AF46" s="20"/>
      <c r="AG46" s="20"/>
    </row>
    <row r="47" spans="1:33" ht="15.75" customHeight="1" x14ac:dyDescent="0.2">
      <c r="A47" s="13"/>
      <c r="B47" s="13"/>
      <c r="C47" s="24"/>
      <c r="D47" s="15"/>
      <c r="E47" s="15"/>
      <c r="F47" s="14"/>
      <c r="G47" s="14"/>
      <c r="H47" s="14"/>
      <c r="I47" s="15"/>
      <c r="J47" s="15"/>
      <c r="K47" s="15"/>
      <c r="L47" s="15"/>
      <c r="M47" s="16"/>
      <c r="N47" s="15"/>
      <c r="O47" s="15"/>
      <c r="P47" s="15"/>
      <c r="Q47" s="15"/>
      <c r="R47" s="15"/>
      <c r="S47" s="18"/>
      <c r="T47" s="13"/>
      <c r="U47" s="19"/>
      <c r="V47" s="1"/>
      <c r="W47" s="13"/>
      <c r="X47" s="13"/>
      <c r="Y47" s="13"/>
      <c r="Z47" s="13"/>
      <c r="AA47" s="13"/>
      <c r="AB47" s="13"/>
      <c r="AC47" s="13"/>
      <c r="AD47" s="13"/>
      <c r="AE47" s="20"/>
      <c r="AF47" s="20"/>
      <c r="AG47" s="20"/>
    </row>
    <row r="48" spans="1:33" ht="15.75" customHeight="1" x14ac:dyDescent="0.2">
      <c r="A48" s="13"/>
      <c r="B48" s="13"/>
      <c r="C48" s="24"/>
      <c r="D48" s="15"/>
      <c r="E48" s="15"/>
      <c r="F48" s="14"/>
      <c r="G48" s="14"/>
      <c r="H48" s="14"/>
      <c r="I48" s="15"/>
      <c r="J48" s="15"/>
      <c r="K48" s="15"/>
      <c r="L48" s="15"/>
      <c r="M48" s="16"/>
      <c r="N48" s="15"/>
      <c r="O48" s="15"/>
      <c r="P48" s="15"/>
      <c r="Q48" s="15"/>
      <c r="R48" s="15"/>
      <c r="S48" s="18"/>
      <c r="T48" s="13"/>
      <c r="U48" s="19"/>
      <c r="V48" s="1"/>
      <c r="W48" s="13"/>
      <c r="X48" s="13"/>
      <c r="Y48" s="13"/>
      <c r="Z48" s="13"/>
      <c r="AA48" s="13"/>
      <c r="AB48" s="13"/>
      <c r="AC48" s="13"/>
      <c r="AD48" s="13"/>
      <c r="AE48" s="20"/>
      <c r="AF48" s="20"/>
      <c r="AG48" s="20"/>
    </row>
    <row r="49" spans="1:33" ht="15.75" customHeight="1" x14ac:dyDescent="0.2">
      <c r="A49" s="13"/>
      <c r="B49" s="13"/>
      <c r="C49" s="24"/>
      <c r="D49" s="15"/>
      <c r="E49" s="15"/>
      <c r="F49" s="14"/>
      <c r="G49" s="14"/>
      <c r="H49" s="14"/>
      <c r="I49" s="15"/>
      <c r="J49" s="15"/>
      <c r="K49" s="15"/>
      <c r="L49" s="15"/>
      <c r="M49" s="16"/>
      <c r="N49" s="15"/>
      <c r="O49" s="15"/>
      <c r="P49" s="15"/>
      <c r="Q49" s="15"/>
      <c r="R49" s="15"/>
      <c r="S49" s="18"/>
      <c r="T49" s="13"/>
      <c r="U49" s="19"/>
      <c r="V49" s="1"/>
      <c r="W49" s="13"/>
      <c r="X49" s="13"/>
      <c r="Y49" s="13"/>
      <c r="Z49" s="13"/>
      <c r="AA49" s="13"/>
      <c r="AB49" s="13"/>
      <c r="AC49" s="13"/>
      <c r="AD49" s="13"/>
      <c r="AE49" s="20"/>
      <c r="AF49" s="20"/>
      <c r="AG49" s="20"/>
    </row>
    <row r="50" spans="1:33" ht="15.75" customHeight="1" x14ac:dyDescent="0.2">
      <c r="A50" s="13"/>
      <c r="B50" s="13"/>
      <c r="C50" s="24"/>
      <c r="D50" s="15"/>
      <c r="E50" s="15"/>
      <c r="F50" s="14"/>
      <c r="G50" s="14"/>
      <c r="H50" s="14"/>
      <c r="I50" s="15"/>
      <c r="J50" s="15"/>
      <c r="K50" s="15"/>
      <c r="L50" s="15"/>
      <c r="M50" s="16"/>
      <c r="N50" s="15"/>
      <c r="O50" s="15"/>
      <c r="P50" s="15"/>
      <c r="Q50" s="15"/>
      <c r="R50" s="15"/>
      <c r="S50" s="18"/>
      <c r="T50" s="13"/>
      <c r="U50" s="19"/>
      <c r="V50" s="1"/>
      <c r="W50" s="13"/>
      <c r="X50" s="13"/>
      <c r="Y50" s="13"/>
      <c r="Z50" s="13"/>
      <c r="AA50" s="13"/>
      <c r="AB50" s="13"/>
      <c r="AC50" s="13"/>
      <c r="AD50" s="13"/>
      <c r="AE50" s="20"/>
      <c r="AF50" s="20"/>
      <c r="AG50" s="20"/>
    </row>
    <row r="51" spans="1:33" ht="15.75" customHeight="1" x14ac:dyDescent="0.2">
      <c r="A51" s="13"/>
      <c r="B51" s="13"/>
      <c r="C51" s="24"/>
      <c r="D51" s="15"/>
      <c r="E51" s="15"/>
      <c r="F51" s="14"/>
      <c r="G51" s="14"/>
      <c r="H51" s="14"/>
      <c r="I51" s="15"/>
      <c r="J51" s="15"/>
      <c r="K51" s="15"/>
      <c r="L51" s="15"/>
      <c r="M51" s="16"/>
      <c r="N51" s="15"/>
      <c r="O51" s="15"/>
      <c r="P51" s="15"/>
      <c r="Q51" s="15"/>
      <c r="R51" s="15"/>
      <c r="S51" s="18"/>
      <c r="T51" s="13"/>
      <c r="U51" s="19"/>
      <c r="V51" s="1"/>
      <c r="W51" s="13"/>
      <c r="X51" s="13"/>
      <c r="Y51" s="13"/>
      <c r="Z51" s="13"/>
      <c r="AA51" s="13"/>
      <c r="AB51" s="13"/>
      <c r="AC51" s="13"/>
      <c r="AD51" s="13"/>
      <c r="AE51" s="20"/>
      <c r="AF51" s="20"/>
      <c r="AG51" s="20"/>
    </row>
    <row r="52" spans="1:33" ht="15.75" customHeight="1" x14ac:dyDescent="0.2">
      <c r="A52" s="13"/>
      <c r="B52" s="13"/>
      <c r="C52" s="24"/>
      <c r="D52" s="15"/>
      <c r="E52" s="15"/>
      <c r="F52" s="14"/>
      <c r="G52" s="14"/>
      <c r="H52" s="14"/>
      <c r="I52" s="15"/>
      <c r="J52" s="15"/>
      <c r="K52" s="15"/>
      <c r="L52" s="15"/>
      <c r="M52" s="16"/>
      <c r="N52" s="15"/>
      <c r="O52" s="15"/>
      <c r="P52" s="15"/>
      <c r="Q52" s="15"/>
      <c r="R52" s="15"/>
      <c r="S52" s="18"/>
      <c r="T52" s="13"/>
      <c r="U52" s="19"/>
      <c r="V52" s="1"/>
      <c r="W52" s="13"/>
      <c r="X52" s="13"/>
      <c r="Y52" s="13"/>
      <c r="Z52" s="13"/>
      <c r="AA52" s="13"/>
      <c r="AB52" s="13"/>
      <c r="AC52" s="13"/>
      <c r="AD52" s="13"/>
      <c r="AE52" s="20"/>
      <c r="AF52" s="20"/>
      <c r="AG52" s="20"/>
    </row>
    <row r="53" spans="1:33" ht="15.75" customHeight="1" x14ac:dyDescent="0.2">
      <c r="A53" s="13"/>
      <c r="B53" s="13"/>
      <c r="C53" s="24"/>
      <c r="D53" s="15"/>
      <c r="E53" s="15"/>
      <c r="F53" s="14"/>
      <c r="G53" s="14"/>
      <c r="H53" s="14"/>
      <c r="I53" s="15"/>
      <c r="J53" s="15"/>
      <c r="K53" s="15"/>
      <c r="L53" s="15"/>
      <c r="M53" s="16"/>
      <c r="N53" s="15"/>
      <c r="O53" s="15"/>
      <c r="P53" s="15"/>
      <c r="Q53" s="15"/>
      <c r="R53" s="15"/>
      <c r="S53" s="18"/>
      <c r="T53" s="13"/>
      <c r="U53" s="19"/>
      <c r="V53" s="1"/>
      <c r="W53" s="13"/>
      <c r="X53" s="13"/>
      <c r="Y53" s="13"/>
      <c r="Z53" s="13"/>
      <c r="AA53" s="13"/>
      <c r="AB53" s="13"/>
      <c r="AC53" s="13"/>
      <c r="AD53" s="13"/>
      <c r="AE53" s="20"/>
      <c r="AF53" s="20"/>
      <c r="AG53" s="20"/>
    </row>
    <row r="54" spans="1:33" ht="15.75" customHeight="1" x14ac:dyDescent="0.2">
      <c r="A54" s="13"/>
      <c r="B54" s="13"/>
      <c r="C54" s="24"/>
      <c r="D54" s="15"/>
      <c r="E54" s="15"/>
      <c r="F54" s="14"/>
      <c r="G54" s="14"/>
      <c r="H54" s="14"/>
      <c r="I54" s="15"/>
      <c r="J54" s="15"/>
      <c r="K54" s="15"/>
      <c r="L54" s="15"/>
      <c r="M54" s="16"/>
      <c r="N54" s="15"/>
      <c r="O54" s="15"/>
      <c r="P54" s="15"/>
      <c r="Q54" s="15"/>
      <c r="R54" s="15"/>
      <c r="S54" s="18"/>
      <c r="T54" s="13"/>
      <c r="U54" s="19"/>
      <c r="V54" s="1"/>
      <c r="W54" s="13"/>
      <c r="X54" s="13"/>
      <c r="Y54" s="13"/>
      <c r="Z54" s="13"/>
      <c r="AA54" s="13"/>
      <c r="AB54" s="13"/>
      <c r="AC54" s="13"/>
      <c r="AD54" s="13"/>
      <c r="AE54" s="20"/>
      <c r="AF54" s="20"/>
      <c r="AG54" s="20"/>
    </row>
    <row r="55" spans="1:33" ht="15.75" customHeight="1" x14ac:dyDescent="0.2">
      <c r="A55" s="13"/>
      <c r="B55" s="13"/>
      <c r="C55" s="24"/>
      <c r="D55" s="15"/>
      <c r="E55" s="15"/>
      <c r="F55" s="14"/>
      <c r="G55" s="14"/>
      <c r="H55" s="14"/>
      <c r="I55" s="15"/>
      <c r="J55" s="15"/>
      <c r="K55" s="15"/>
      <c r="L55" s="15"/>
      <c r="M55" s="16"/>
      <c r="N55" s="15"/>
      <c r="O55" s="15"/>
      <c r="P55" s="15"/>
      <c r="Q55" s="15"/>
      <c r="R55" s="15"/>
      <c r="S55" s="18"/>
      <c r="T55" s="13"/>
      <c r="U55" s="19"/>
      <c r="V55" s="1"/>
      <c r="W55" s="13"/>
      <c r="X55" s="13"/>
      <c r="Y55" s="13"/>
      <c r="Z55" s="13"/>
      <c r="AA55" s="13"/>
      <c r="AB55" s="13"/>
      <c r="AC55" s="13"/>
      <c r="AD55" s="13"/>
      <c r="AE55" s="20"/>
      <c r="AF55" s="20"/>
      <c r="AG55" s="20"/>
    </row>
    <row r="56" spans="1:33" ht="15.75" customHeight="1" x14ac:dyDescent="0.2">
      <c r="A56" s="13"/>
      <c r="B56" s="13"/>
      <c r="C56" s="24"/>
      <c r="D56" s="15"/>
      <c r="E56" s="15"/>
      <c r="F56" s="14"/>
      <c r="G56" s="14"/>
      <c r="H56" s="14"/>
      <c r="I56" s="15"/>
      <c r="J56" s="15"/>
      <c r="K56" s="15"/>
      <c r="L56" s="15"/>
      <c r="M56" s="16"/>
      <c r="N56" s="15"/>
      <c r="O56" s="15"/>
      <c r="P56" s="15"/>
      <c r="Q56" s="15"/>
      <c r="R56" s="15"/>
      <c r="S56" s="18"/>
      <c r="T56" s="13"/>
      <c r="U56" s="19"/>
      <c r="V56" s="1"/>
      <c r="W56" s="13"/>
      <c r="X56" s="13"/>
      <c r="Y56" s="13"/>
      <c r="Z56" s="13"/>
      <c r="AA56" s="13"/>
      <c r="AB56" s="13"/>
      <c r="AC56" s="13"/>
      <c r="AD56" s="13"/>
      <c r="AE56" s="20"/>
      <c r="AF56" s="20"/>
      <c r="AG56" s="20"/>
    </row>
    <row r="57" spans="1:33" ht="15.75" customHeight="1" x14ac:dyDescent="0.2">
      <c r="A57" s="13"/>
      <c r="B57" s="13"/>
      <c r="C57" s="24"/>
      <c r="D57" s="15"/>
      <c r="E57" s="15"/>
      <c r="F57" s="14"/>
      <c r="G57" s="14"/>
      <c r="H57" s="14"/>
      <c r="I57" s="15"/>
      <c r="J57" s="15"/>
      <c r="K57" s="15"/>
      <c r="L57" s="15"/>
      <c r="M57" s="16"/>
      <c r="N57" s="15"/>
      <c r="O57" s="15"/>
      <c r="P57" s="15"/>
      <c r="Q57" s="15"/>
      <c r="R57" s="15"/>
      <c r="S57" s="18"/>
      <c r="T57" s="13"/>
      <c r="U57" s="19"/>
      <c r="V57" s="1"/>
      <c r="W57" s="13"/>
      <c r="X57" s="13"/>
      <c r="Y57" s="13"/>
      <c r="Z57" s="13"/>
      <c r="AA57" s="13"/>
      <c r="AB57" s="13"/>
      <c r="AC57" s="13"/>
      <c r="AD57" s="13"/>
      <c r="AE57" s="20"/>
      <c r="AF57" s="20"/>
      <c r="AG57" s="20"/>
    </row>
    <row r="58" spans="1:33" ht="15.75" customHeight="1" x14ac:dyDescent="0.2">
      <c r="A58" s="13"/>
      <c r="B58" s="13"/>
      <c r="C58" s="24"/>
      <c r="D58" s="15"/>
      <c r="E58" s="15"/>
      <c r="F58" s="14"/>
      <c r="G58" s="14"/>
      <c r="H58" s="14"/>
      <c r="I58" s="15"/>
      <c r="J58" s="15"/>
      <c r="K58" s="15"/>
      <c r="L58" s="15"/>
      <c r="M58" s="16"/>
      <c r="N58" s="15"/>
      <c r="O58" s="15"/>
      <c r="P58" s="15"/>
      <c r="Q58" s="15"/>
      <c r="R58" s="15"/>
      <c r="S58" s="18"/>
      <c r="T58" s="13"/>
      <c r="U58" s="19"/>
      <c r="V58" s="1"/>
      <c r="W58" s="13"/>
      <c r="X58" s="13"/>
      <c r="Y58" s="13"/>
      <c r="Z58" s="13"/>
      <c r="AA58" s="13"/>
      <c r="AB58" s="13"/>
      <c r="AC58" s="13"/>
      <c r="AD58" s="13"/>
      <c r="AE58" s="20"/>
      <c r="AF58" s="20"/>
      <c r="AG58" s="20"/>
    </row>
    <row r="59" spans="1:33" ht="15.75" customHeight="1" x14ac:dyDescent="0.2">
      <c r="A59" s="13"/>
      <c r="B59" s="13"/>
      <c r="C59" s="24"/>
      <c r="D59" s="15"/>
      <c r="E59" s="15"/>
      <c r="F59" s="14"/>
      <c r="G59" s="14"/>
      <c r="H59" s="14"/>
      <c r="I59" s="15"/>
      <c r="J59" s="15"/>
      <c r="K59" s="15"/>
      <c r="L59" s="15"/>
      <c r="M59" s="16"/>
      <c r="N59" s="15"/>
      <c r="O59" s="15"/>
      <c r="P59" s="15"/>
      <c r="Q59" s="15"/>
      <c r="R59" s="15"/>
      <c r="S59" s="18"/>
      <c r="T59" s="13"/>
      <c r="U59" s="19"/>
      <c r="V59" s="1"/>
      <c r="W59" s="13"/>
      <c r="X59" s="13"/>
      <c r="Y59" s="13"/>
      <c r="Z59" s="13"/>
      <c r="AA59" s="13"/>
      <c r="AB59" s="13"/>
      <c r="AC59" s="13"/>
      <c r="AD59" s="13"/>
      <c r="AE59" s="20"/>
      <c r="AF59" s="20"/>
      <c r="AG59" s="20"/>
    </row>
    <row r="60" spans="1:33" ht="15.75" customHeight="1" x14ac:dyDescent="0.2">
      <c r="A60" s="13"/>
      <c r="B60" s="13"/>
      <c r="C60" s="24"/>
      <c r="D60" s="15"/>
      <c r="E60" s="15"/>
      <c r="F60" s="14"/>
      <c r="G60" s="14"/>
      <c r="H60" s="14"/>
      <c r="I60" s="15"/>
      <c r="J60" s="15"/>
      <c r="K60" s="15"/>
      <c r="L60" s="15"/>
      <c r="M60" s="16"/>
      <c r="N60" s="15"/>
      <c r="O60" s="15"/>
      <c r="P60" s="15"/>
      <c r="Q60" s="15"/>
      <c r="R60" s="15"/>
      <c r="S60" s="18"/>
      <c r="T60" s="13"/>
      <c r="U60" s="19"/>
      <c r="V60" s="1"/>
      <c r="W60" s="13"/>
      <c r="X60" s="13"/>
      <c r="Y60" s="13"/>
      <c r="Z60" s="13"/>
      <c r="AA60" s="13"/>
      <c r="AB60" s="13"/>
      <c r="AC60" s="13"/>
      <c r="AD60" s="13"/>
      <c r="AE60" s="20"/>
      <c r="AF60" s="20"/>
      <c r="AG60" s="20"/>
    </row>
    <row r="61" spans="1:33" ht="15.75" customHeight="1" x14ac:dyDescent="0.2">
      <c r="A61" s="13"/>
      <c r="B61" s="13"/>
      <c r="C61" s="24"/>
      <c r="D61" s="15"/>
      <c r="E61" s="15"/>
      <c r="F61" s="14"/>
      <c r="G61" s="14"/>
      <c r="H61" s="14"/>
      <c r="I61" s="15"/>
      <c r="J61" s="15"/>
      <c r="K61" s="15"/>
      <c r="L61" s="15"/>
      <c r="M61" s="16"/>
      <c r="N61" s="15"/>
      <c r="O61" s="15"/>
      <c r="P61" s="15"/>
      <c r="Q61" s="15"/>
      <c r="R61" s="15"/>
      <c r="S61" s="18"/>
      <c r="T61" s="13"/>
      <c r="U61" s="19"/>
      <c r="V61" s="1"/>
      <c r="W61" s="13"/>
      <c r="X61" s="13"/>
      <c r="Y61" s="13"/>
      <c r="Z61" s="13"/>
      <c r="AA61" s="13"/>
      <c r="AB61" s="13"/>
      <c r="AC61" s="13"/>
      <c r="AD61" s="13"/>
      <c r="AE61" s="20"/>
      <c r="AF61" s="20"/>
      <c r="AG61" s="20"/>
    </row>
    <row r="62" spans="1:33" ht="15.75" customHeight="1" x14ac:dyDescent="0.2">
      <c r="A62" s="13"/>
      <c r="B62" s="13"/>
      <c r="C62" s="24"/>
      <c r="D62" s="15"/>
      <c r="E62" s="15"/>
      <c r="F62" s="14"/>
      <c r="G62" s="14"/>
      <c r="H62" s="14"/>
      <c r="I62" s="15"/>
      <c r="J62" s="15"/>
      <c r="K62" s="15"/>
      <c r="L62" s="15"/>
      <c r="M62" s="16"/>
      <c r="N62" s="15"/>
      <c r="O62" s="15"/>
      <c r="P62" s="15"/>
      <c r="Q62" s="15"/>
      <c r="R62" s="15"/>
      <c r="S62" s="18"/>
      <c r="T62" s="13"/>
      <c r="U62" s="19"/>
      <c r="V62" s="1"/>
      <c r="W62" s="13"/>
      <c r="X62" s="13"/>
      <c r="Y62" s="13"/>
      <c r="Z62" s="13"/>
      <c r="AA62" s="13"/>
      <c r="AB62" s="13"/>
      <c r="AC62" s="13"/>
      <c r="AD62" s="13"/>
      <c r="AE62" s="20"/>
      <c r="AF62" s="20"/>
      <c r="AG62" s="20"/>
    </row>
    <row r="63" spans="1:33" ht="15.75" customHeight="1" x14ac:dyDescent="0.2">
      <c r="A63" s="13"/>
      <c r="B63" s="13"/>
      <c r="C63" s="24"/>
      <c r="D63" s="15"/>
      <c r="E63" s="15"/>
      <c r="F63" s="14"/>
      <c r="G63" s="14"/>
      <c r="H63" s="14"/>
      <c r="I63" s="15"/>
      <c r="J63" s="15"/>
      <c r="K63" s="15"/>
      <c r="L63" s="15"/>
      <c r="M63" s="16"/>
      <c r="N63" s="15"/>
      <c r="O63" s="15"/>
      <c r="P63" s="15"/>
      <c r="Q63" s="15"/>
      <c r="R63" s="15"/>
      <c r="S63" s="18"/>
      <c r="T63" s="13"/>
      <c r="U63" s="19"/>
      <c r="V63" s="1"/>
      <c r="W63" s="13"/>
      <c r="X63" s="13"/>
      <c r="Y63" s="13"/>
      <c r="Z63" s="13"/>
      <c r="AA63" s="13"/>
      <c r="AB63" s="13"/>
      <c r="AC63" s="13"/>
      <c r="AD63" s="13"/>
      <c r="AE63" s="20"/>
      <c r="AF63" s="20"/>
      <c r="AG63" s="20"/>
    </row>
    <row r="64" spans="1:33" ht="15.75" customHeight="1" x14ac:dyDescent="0.2">
      <c r="A64" s="13"/>
      <c r="B64" s="13"/>
      <c r="C64" s="24"/>
      <c r="D64" s="15"/>
      <c r="E64" s="15"/>
      <c r="F64" s="14"/>
      <c r="G64" s="14"/>
      <c r="H64" s="14"/>
      <c r="I64" s="15"/>
      <c r="J64" s="15"/>
      <c r="K64" s="15"/>
      <c r="L64" s="15"/>
      <c r="M64" s="16"/>
      <c r="N64" s="15"/>
      <c r="O64" s="15"/>
      <c r="P64" s="15"/>
      <c r="Q64" s="15"/>
      <c r="R64" s="15"/>
      <c r="S64" s="18"/>
      <c r="T64" s="13"/>
      <c r="U64" s="19"/>
      <c r="V64" s="1"/>
      <c r="W64" s="13"/>
      <c r="X64" s="13"/>
      <c r="Y64" s="13"/>
      <c r="Z64" s="13"/>
      <c r="AA64" s="13"/>
      <c r="AB64" s="13"/>
      <c r="AC64" s="13"/>
      <c r="AD64" s="13"/>
      <c r="AE64" s="20"/>
      <c r="AF64" s="20"/>
      <c r="AG64" s="20"/>
    </row>
    <row r="65" spans="1:33" ht="15.75" customHeight="1" x14ac:dyDescent="0.2">
      <c r="A65" s="13"/>
      <c r="B65" s="13"/>
      <c r="C65" s="24"/>
      <c r="D65" s="15"/>
      <c r="E65" s="15"/>
      <c r="F65" s="14"/>
      <c r="G65" s="14"/>
      <c r="H65" s="14"/>
      <c r="I65" s="15"/>
      <c r="J65" s="15"/>
      <c r="K65" s="15"/>
      <c r="L65" s="15"/>
      <c r="M65" s="16"/>
      <c r="N65" s="15"/>
      <c r="O65" s="15"/>
      <c r="P65" s="15"/>
      <c r="Q65" s="15"/>
      <c r="R65" s="15"/>
      <c r="S65" s="18"/>
      <c r="T65" s="13"/>
      <c r="U65" s="19"/>
      <c r="V65" s="1"/>
      <c r="W65" s="13"/>
      <c r="X65" s="13"/>
      <c r="Y65" s="13"/>
      <c r="Z65" s="13"/>
      <c r="AA65" s="13"/>
      <c r="AB65" s="13"/>
      <c r="AC65" s="13"/>
      <c r="AD65" s="13"/>
      <c r="AE65" s="20"/>
      <c r="AF65" s="20"/>
      <c r="AG65" s="20"/>
    </row>
    <row r="66" spans="1:33" ht="15.75" customHeight="1" x14ac:dyDescent="0.2">
      <c r="A66" s="13"/>
      <c r="B66" s="13"/>
      <c r="C66" s="24"/>
      <c r="D66" s="15"/>
      <c r="E66" s="15"/>
      <c r="F66" s="14"/>
      <c r="G66" s="14"/>
      <c r="H66" s="14"/>
      <c r="I66" s="15"/>
      <c r="J66" s="15"/>
      <c r="K66" s="15"/>
      <c r="L66" s="15"/>
      <c r="M66" s="16"/>
      <c r="N66" s="15"/>
      <c r="O66" s="15"/>
      <c r="P66" s="15"/>
      <c r="Q66" s="15"/>
      <c r="R66" s="15"/>
      <c r="S66" s="18"/>
      <c r="T66" s="13"/>
      <c r="U66" s="19"/>
      <c r="V66" s="1"/>
      <c r="W66" s="13"/>
      <c r="X66" s="13"/>
      <c r="Y66" s="13"/>
      <c r="Z66" s="13"/>
      <c r="AA66" s="13"/>
      <c r="AB66" s="13"/>
      <c r="AC66" s="13"/>
      <c r="AD66" s="13"/>
      <c r="AE66" s="20"/>
      <c r="AF66" s="20"/>
      <c r="AG66" s="20"/>
    </row>
    <row r="67" spans="1:33" ht="15.75" customHeight="1" x14ac:dyDescent="0.2">
      <c r="A67" s="13"/>
      <c r="B67" s="13"/>
      <c r="C67" s="24"/>
      <c r="D67" s="15"/>
      <c r="E67" s="15"/>
      <c r="F67" s="14"/>
      <c r="G67" s="14"/>
      <c r="H67" s="14"/>
      <c r="I67" s="15"/>
      <c r="J67" s="15"/>
      <c r="K67" s="15"/>
      <c r="L67" s="15"/>
      <c r="M67" s="16"/>
      <c r="N67" s="15"/>
      <c r="O67" s="15"/>
      <c r="P67" s="15"/>
      <c r="Q67" s="15"/>
      <c r="R67" s="15"/>
      <c r="S67" s="18"/>
      <c r="T67" s="13"/>
      <c r="U67" s="19"/>
      <c r="V67" s="1"/>
      <c r="W67" s="13"/>
      <c r="X67" s="13"/>
      <c r="Y67" s="13"/>
      <c r="Z67" s="13"/>
      <c r="AA67" s="13"/>
      <c r="AB67" s="13"/>
      <c r="AC67" s="13"/>
      <c r="AD67" s="13"/>
      <c r="AE67" s="20"/>
      <c r="AF67" s="20"/>
      <c r="AG67" s="20"/>
    </row>
    <row r="68" spans="1:33" ht="15.75" customHeight="1" x14ac:dyDescent="0.2">
      <c r="A68" s="13"/>
      <c r="B68" s="13"/>
      <c r="C68" s="24"/>
      <c r="D68" s="15"/>
      <c r="E68" s="15"/>
      <c r="F68" s="14"/>
      <c r="G68" s="14"/>
      <c r="H68" s="14"/>
      <c r="I68" s="15"/>
      <c r="J68" s="15"/>
      <c r="K68" s="15"/>
      <c r="L68" s="15"/>
      <c r="M68" s="16"/>
      <c r="N68" s="15"/>
      <c r="O68" s="15"/>
      <c r="P68" s="15"/>
      <c r="Q68" s="15"/>
      <c r="R68" s="15"/>
      <c r="S68" s="18"/>
      <c r="T68" s="13"/>
      <c r="U68" s="19"/>
      <c r="V68" s="1"/>
      <c r="W68" s="13"/>
      <c r="X68" s="13"/>
      <c r="Y68" s="13"/>
      <c r="Z68" s="13"/>
      <c r="AA68" s="13"/>
      <c r="AB68" s="13"/>
      <c r="AC68" s="13"/>
      <c r="AD68" s="13"/>
      <c r="AE68" s="20"/>
      <c r="AF68" s="20"/>
      <c r="AG68" s="20"/>
    </row>
    <row r="69" spans="1:33" ht="15.75" customHeight="1" x14ac:dyDescent="0.2">
      <c r="A69" s="13"/>
      <c r="B69" s="13"/>
      <c r="C69" s="24"/>
      <c r="D69" s="15"/>
      <c r="E69" s="15"/>
      <c r="F69" s="14"/>
      <c r="G69" s="14"/>
      <c r="H69" s="14"/>
      <c r="I69" s="15"/>
      <c r="J69" s="15"/>
      <c r="K69" s="15"/>
      <c r="L69" s="15"/>
      <c r="M69" s="16"/>
      <c r="N69" s="15"/>
      <c r="O69" s="15"/>
      <c r="P69" s="15"/>
      <c r="Q69" s="15"/>
      <c r="R69" s="15"/>
      <c r="S69" s="18"/>
      <c r="T69" s="13"/>
      <c r="U69" s="19"/>
      <c r="V69" s="1"/>
      <c r="W69" s="13"/>
      <c r="X69" s="13"/>
      <c r="Y69" s="13"/>
      <c r="Z69" s="13"/>
      <c r="AA69" s="13"/>
      <c r="AB69" s="13"/>
      <c r="AC69" s="13"/>
      <c r="AD69" s="13"/>
      <c r="AE69" s="20"/>
      <c r="AF69" s="20"/>
      <c r="AG69" s="20"/>
    </row>
    <row r="70" spans="1:33" ht="15.75" customHeight="1" x14ac:dyDescent="0.2">
      <c r="A70" s="13"/>
      <c r="B70" s="13"/>
      <c r="C70" s="24"/>
      <c r="D70" s="15"/>
      <c r="E70" s="15"/>
      <c r="F70" s="14"/>
      <c r="G70" s="14"/>
      <c r="H70" s="14"/>
      <c r="I70" s="15"/>
      <c r="J70" s="15"/>
      <c r="K70" s="15"/>
      <c r="L70" s="15"/>
      <c r="M70" s="16"/>
      <c r="N70" s="15"/>
      <c r="O70" s="15"/>
      <c r="P70" s="15"/>
      <c r="Q70" s="15"/>
      <c r="R70" s="15"/>
      <c r="S70" s="18"/>
      <c r="T70" s="13"/>
      <c r="U70" s="19"/>
      <c r="V70" s="1"/>
      <c r="W70" s="13"/>
      <c r="X70" s="13"/>
      <c r="Y70" s="13"/>
      <c r="Z70" s="13"/>
      <c r="AA70" s="13"/>
      <c r="AB70" s="13"/>
      <c r="AC70" s="13"/>
      <c r="AD70" s="13"/>
      <c r="AE70" s="20"/>
      <c r="AF70" s="20"/>
      <c r="AG70" s="20"/>
    </row>
    <row r="71" spans="1:33" ht="15.75" customHeight="1" x14ac:dyDescent="0.2">
      <c r="A71" s="13"/>
      <c r="B71" s="13"/>
      <c r="C71" s="24"/>
      <c r="D71" s="15"/>
      <c r="E71" s="15"/>
      <c r="F71" s="14"/>
      <c r="G71" s="14"/>
      <c r="H71" s="14"/>
      <c r="I71" s="15"/>
      <c r="J71" s="15"/>
      <c r="K71" s="15"/>
      <c r="L71" s="15"/>
      <c r="M71" s="16"/>
      <c r="N71" s="15"/>
      <c r="O71" s="15"/>
      <c r="P71" s="15"/>
      <c r="Q71" s="15"/>
      <c r="R71" s="15"/>
      <c r="S71" s="18"/>
      <c r="T71" s="13"/>
      <c r="U71" s="19"/>
      <c r="V71" s="1"/>
      <c r="W71" s="13"/>
      <c r="X71" s="13"/>
      <c r="Y71" s="13"/>
      <c r="Z71" s="13"/>
      <c r="AA71" s="13"/>
      <c r="AB71" s="13"/>
      <c r="AC71" s="13"/>
      <c r="AD71" s="13"/>
      <c r="AE71" s="20"/>
      <c r="AF71" s="20"/>
      <c r="AG71" s="20"/>
    </row>
    <row r="72" spans="1:33" ht="15.75" customHeight="1" x14ac:dyDescent="0.2">
      <c r="A72" s="13"/>
      <c r="B72" s="13"/>
      <c r="C72" s="24"/>
      <c r="D72" s="15"/>
      <c r="E72" s="15"/>
      <c r="F72" s="14"/>
      <c r="G72" s="14"/>
      <c r="H72" s="14"/>
      <c r="I72" s="15"/>
      <c r="J72" s="15"/>
      <c r="K72" s="15"/>
      <c r="L72" s="15"/>
      <c r="M72" s="16"/>
      <c r="N72" s="15"/>
      <c r="O72" s="15"/>
      <c r="P72" s="15"/>
      <c r="Q72" s="15"/>
      <c r="R72" s="15"/>
      <c r="S72" s="18"/>
      <c r="T72" s="13"/>
      <c r="U72" s="19"/>
      <c r="V72" s="1"/>
      <c r="W72" s="13"/>
      <c r="X72" s="13"/>
      <c r="Y72" s="13"/>
      <c r="Z72" s="13"/>
      <c r="AA72" s="13"/>
      <c r="AB72" s="13"/>
      <c r="AC72" s="13"/>
      <c r="AD72" s="13"/>
      <c r="AE72" s="20"/>
      <c r="AF72" s="20"/>
      <c r="AG72" s="20"/>
    </row>
    <row r="73" spans="1:33" ht="15.75" customHeight="1" x14ac:dyDescent="0.2">
      <c r="A73" s="13"/>
      <c r="B73" s="13"/>
      <c r="C73" s="24"/>
      <c r="D73" s="15"/>
      <c r="E73" s="15"/>
      <c r="F73" s="14"/>
      <c r="G73" s="14"/>
      <c r="H73" s="14"/>
      <c r="I73" s="15"/>
      <c r="J73" s="15"/>
      <c r="K73" s="15"/>
      <c r="L73" s="15"/>
      <c r="M73" s="16"/>
      <c r="N73" s="15"/>
      <c r="O73" s="15"/>
      <c r="P73" s="15"/>
      <c r="Q73" s="15"/>
      <c r="R73" s="15"/>
      <c r="S73" s="18"/>
      <c r="T73" s="13"/>
      <c r="U73" s="19"/>
      <c r="V73" s="1"/>
      <c r="W73" s="13"/>
      <c r="X73" s="13"/>
      <c r="Y73" s="13"/>
      <c r="Z73" s="13"/>
      <c r="AA73" s="13"/>
      <c r="AB73" s="13"/>
      <c r="AC73" s="13"/>
      <c r="AD73" s="13"/>
      <c r="AE73" s="20"/>
      <c r="AF73" s="20"/>
      <c r="AG73" s="20"/>
    </row>
    <row r="74" spans="1:33" ht="15.75" customHeight="1" x14ac:dyDescent="0.2">
      <c r="A74" s="13"/>
      <c r="B74" s="13"/>
      <c r="C74" s="24"/>
      <c r="D74" s="15"/>
      <c r="E74" s="15"/>
      <c r="F74" s="14"/>
      <c r="G74" s="14"/>
      <c r="H74" s="14"/>
      <c r="I74" s="15"/>
      <c r="J74" s="15"/>
      <c r="K74" s="15"/>
      <c r="L74" s="15"/>
      <c r="M74" s="16"/>
      <c r="N74" s="15"/>
      <c r="O74" s="15"/>
      <c r="P74" s="15"/>
      <c r="Q74" s="15"/>
      <c r="R74" s="15"/>
      <c r="S74" s="18"/>
      <c r="T74" s="13"/>
      <c r="U74" s="19"/>
      <c r="V74" s="1"/>
      <c r="W74" s="13"/>
      <c r="X74" s="13"/>
      <c r="Y74" s="13"/>
      <c r="Z74" s="13"/>
      <c r="AA74" s="13"/>
      <c r="AB74" s="13"/>
      <c r="AC74" s="13"/>
      <c r="AD74" s="13"/>
      <c r="AE74" s="20"/>
      <c r="AF74" s="20"/>
      <c r="AG74" s="20"/>
    </row>
    <row r="75" spans="1:33" ht="15.75" customHeight="1" x14ac:dyDescent="0.2">
      <c r="A75" s="13"/>
      <c r="B75" s="13"/>
      <c r="C75" s="24"/>
      <c r="D75" s="15"/>
      <c r="E75" s="15"/>
      <c r="F75" s="14"/>
      <c r="G75" s="14"/>
      <c r="H75" s="14"/>
      <c r="I75" s="15"/>
      <c r="J75" s="15"/>
      <c r="K75" s="15"/>
      <c r="L75" s="15"/>
      <c r="M75" s="16"/>
      <c r="N75" s="15"/>
      <c r="O75" s="15"/>
      <c r="P75" s="15"/>
      <c r="Q75" s="15"/>
      <c r="R75" s="15"/>
      <c r="S75" s="18"/>
      <c r="T75" s="13"/>
      <c r="U75" s="19"/>
      <c r="V75" s="1"/>
      <c r="W75" s="13"/>
      <c r="X75" s="13"/>
      <c r="Y75" s="13"/>
      <c r="Z75" s="13"/>
      <c r="AA75" s="13"/>
      <c r="AB75" s="13"/>
      <c r="AC75" s="13"/>
      <c r="AD75" s="13"/>
      <c r="AE75" s="20"/>
      <c r="AF75" s="20"/>
      <c r="AG75" s="20"/>
    </row>
    <row r="76" spans="1:33" ht="15.75" customHeight="1" x14ac:dyDescent="0.2">
      <c r="A76" s="13"/>
      <c r="B76" s="13"/>
      <c r="C76" s="24"/>
      <c r="D76" s="15"/>
      <c r="E76" s="15"/>
      <c r="F76" s="14"/>
      <c r="G76" s="14"/>
      <c r="H76" s="14"/>
      <c r="I76" s="15"/>
      <c r="J76" s="15"/>
      <c r="K76" s="15"/>
      <c r="L76" s="15"/>
      <c r="M76" s="16"/>
      <c r="N76" s="15"/>
      <c r="O76" s="15"/>
      <c r="P76" s="15"/>
      <c r="Q76" s="15"/>
      <c r="R76" s="15"/>
      <c r="S76" s="18"/>
      <c r="T76" s="13"/>
      <c r="U76" s="19"/>
      <c r="V76" s="1"/>
      <c r="W76" s="13"/>
      <c r="X76" s="13"/>
      <c r="Y76" s="13"/>
      <c r="Z76" s="13"/>
      <c r="AA76" s="13"/>
      <c r="AB76" s="13"/>
      <c r="AC76" s="13"/>
      <c r="AD76" s="13"/>
      <c r="AE76" s="20"/>
      <c r="AF76" s="20"/>
      <c r="AG76" s="20"/>
    </row>
    <row r="77" spans="1:33" ht="15.75" customHeight="1" x14ac:dyDescent="0.2">
      <c r="A77" s="13"/>
      <c r="B77" s="13"/>
      <c r="C77" s="24"/>
      <c r="D77" s="15"/>
      <c r="E77" s="15"/>
      <c r="F77" s="14"/>
      <c r="G77" s="14"/>
      <c r="H77" s="14"/>
      <c r="I77" s="15"/>
      <c r="J77" s="15"/>
      <c r="K77" s="15"/>
      <c r="L77" s="15"/>
      <c r="M77" s="16"/>
      <c r="N77" s="15"/>
      <c r="O77" s="15"/>
      <c r="P77" s="15"/>
      <c r="Q77" s="15"/>
      <c r="R77" s="15"/>
      <c r="S77" s="18"/>
      <c r="T77" s="13"/>
      <c r="U77" s="19"/>
      <c r="V77" s="1"/>
      <c r="W77" s="13"/>
      <c r="X77" s="13"/>
      <c r="Y77" s="13"/>
      <c r="Z77" s="13"/>
      <c r="AA77" s="13"/>
      <c r="AB77" s="13"/>
      <c r="AC77" s="13"/>
      <c r="AD77" s="13"/>
      <c r="AE77" s="20"/>
      <c r="AF77" s="20"/>
      <c r="AG77" s="20"/>
    </row>
    <row r="78" spans="1:33" ht="15.75" customHeight="1" x14ac:dyDescent="0.2">
      <c r="A78" s="13"/>
      <c r="B78" s="13"/>
      <c r="C78" s="24"/>
      <c r="D78" s="15"/>
      <c r="E78" s="15"/>
      <c r="F78" s="14"/>
      <c r="G78" s="14"/>
      <c r="H78" s="14"/>
      <c r="I78" s="15"/>
      <c r="J78" s="15"/>
      <c r="K78" s="15"/>
      <c r="L78" s="15"/>
      <c r="M78" s="16"/>
      <c r="N78" s="15"/>
      <c r="O78" s="15"/>
      <c r="P78" s="15"/>
      <c r="Q78" s="15"/>
      <c r="R78" s="15"/>
      <c r="S78" s="18"/>
      <c r="T78" s="13"/>
      <c r="U78" s="19"/>
      <c r="V78" s="1"/>
      <c r="W78" s="13"/>
      <c r="X78" s="13"/>
      <c r="Y78" s="13"/>
      <c r="Z78" s="13"/>
      <c r="AA78" s="13"/>
      <c r="AB78" s="13"/>
      <c r="AC78" s="13"/>
      <c r="AD78" s="13"/>
      <c r="AE78" s="20"/>
      <c r="AF78" s="20"/>
      <c r="AG78" s="20"/>
    </row>
    <row r="79" spans="1:33" ht="15.75" customHeight="1" x14ac:dyDescent="0.2">
      <c r="A79" s="13"/>
      <c r="B79" s="13"/>
      <c r="C79" s="24"/>
      <c r="D79" s="15"/>
      <c r="E79" s="15"/>
      <c r="F79" s="14"/>
      <c r="G79" s="14"/>
      <c r="H79" s="14"/>
      <c r="I79" s="15"/>
      <c r="J79" s="15"/>
      <c r="K79" s="15"/>
      <c r="L79" s="15"/>
      <c r="M79" s="16"/>
      <c r="N79" s="15"/>
      <c r="O79" s="15"/>
      <c r="P79" s="15"/>
      <c r="Q79" s="15"/>
      <c r="R79" s="15"/>
      <c r="S79" s="18"/>
      <c r="T79" s="13"/>
      <c r="U79" s="19"/>
      <c r="V79" s="1"/>
      <c r="W79" s="13"/>
      <c r="X79" s="13"/>
      <c r="Y79" s="13"/>
      <c r="Z79" s="13"/>
      <c r="AA79" s="13"/>
      <c r="AB79" s="13"/>
      <c r="AC79" s="13"/>
      <c r="AD79" s="13"/>
      <c r="AE79" s="20"/>
      <c r="AF79" s="20"/>
      <c r="AG79" s="20"/>
    </row>
    <row r="80" spans="1:33" ht="15.75" customHeight="1" x14ac:dyDescent="0.2">
      <c r="A80" s="13"/>
      <c r="B80" s="13"/>
      <c r="C80" s="24"/>
      <c r="D80" s="15"/>
      <c r="E80" s="15"/>
      <c r="F80" s="14"/>
      <c r="G80" s="14"/>
      <c r="H80" s="14"/>
      <c r="I80" s="15"/>
      <c r="J80" s="15"/>
      <c r="K80" s="15"/>
      <c r="L80" s="15"/>
      <c r="M80" s="16"/>
      <c r="N80" s="15"/>
      <c r="O80" s="15"/>
      <c r="P80" s="15"/>
      <c r="Q80" s="15"/>
      <c r="R80" s="15"/>
      <c r="S80" s="18"/>
      <c r="T80" s="13"/>
      <c r="U80" s="19"/>
      <c r="V80" s="1"/>
      <c r="W80" s="13"/>
      <c r="X80" s="13"/>
      <c r="Y80" s="13"/>
      <c r="Z80" s="13"/>
      <c r="AA80" s="13"/>
      <c r="AB80" s="13"/>
      <c r="AC80" s="13"/>
      <c r="AD80" s="13"/>
      <c r="AE80" s="20"/>
      <c r="AF80" s="20"/>
      <c r="AG80" s="20"/>
    </row>
    <row r="81" spans="1:33" ht="15.75" customHeight="1" x14ac:dyDescent="0.2">
      <c r="A81" s="13"/>
      <c r="B81" s="13"/>
      <c r="C81" s="24"/>
      <c r="D81" s="15"/>
      <c r="E81" s="15"/>
      <c r="F81" s="14"/>
      <c r="G81" s="14"/>
      <c r="H81" s="14"/>
      <c r="I81" s="15"/>
      <c r="J81" s="15"/>
      <c r="K81" s="15"/>
      <c r="L81" s="15"/>
      <c r="M81" s="16"/>
      <c r="N81" s="15"/>
      <c r="O81" s="15"/>
      <c r="P81" s="15"/>
      <c r="Q81" s="15"/>
      <c r="R81" s="15"/>
      <c r="S81" s="18"/>
      <c r="T81" s="13"/>
      <c r="U81" s="19"/>
      <c r="V81" s="1"/>
      <c r="W81" s="13"/>
      <c r="X81" s="13"/>
      <c r="Y81" s="13"/>
      <c r="Z81" s="13"/>
      <c r="AA81" s="13"/>
      <c r="AB81" s="13"/>
      <c r="AC81" s="13"/>
      <c r="AD81" s="13"/>
      <c r="AE81" s="20"/>
      <c r="AF81" s="20"/>
      <c r="AG81" s="20"/>
    </row>
    <row r="82" spans="1:33" ht="15.75" customHeight="1" x14ac:dyDescent="0.2">
      <c r="A82" s="13"/>
      <c r="B82" s="13"/>
      <c r="C82" s="24"/>
      <c r="D82" s="15"/>
      <c r="E82" s="15"/>
      <c r="F82" s="14"/>
      <c r="G82" s="14"/>
      <c r="H82" s="14"/>
      <c r="I82" s="15"/>
      <c r="J82" s="15"/>
      <c r="K82" s="15"/>
      <c r="L82" s="15"/>
      <c r="M82" s="16"/>
      <c r="N82" s="15"/>
      <c r="O82" s="15"/>
      <c r="P82" s="15"/>
      <c r="Q82" s="15"/>
      <c r="R82" s="15"/>
      <c r="S82" s="18"/>
      <c r="T82" s="13"/>
      <c r="U82" s="19"/>
      <c r="V82" s="1"/>
      <c r="W82" s="13"/>
      <c r="X82" s="13"/>
      <c r="Y82" s="13"/>
      <c r="Z82" s="13"/>
      <c r="AA82" s="13"/>
      <c r="AB82" s="13"/>
      <c r="AC82" s="13"/>
      <c r="AD82" s="13"/>
      <c r="AE82" s="20"/>
      <c r="AF82" s="20"/>
      <c r="AG82" s="20"/>
    </row>
    <row r="83" spans="1:33" ht="15.75" customHeight="1" x14ac:dyDescent="0.2">
      <c r="A83" s="13"/>
      <c r="B83" s="13"/>
      <c r="C83" s="24"/>
      <c r="D83" s="15"/>
      <c r="E83" s="15"/>
      <c r="F83" s="14"/>
      <c r="G83" s="14"/>
      <c r="H83" s="14"/>
      <c r="I83" s="15"/>
      <c r="J83" s="15"/>
      <c r="K83" s="15"/>
      <c r="L83" s="15"/>
      <c r="M83" s="16"/>
      <c r="N83" s="15"/>
      <c r="O83" s="15"/>
      <c r="P83" s="15"/>
      <c r="Q83" s="15"/>
      <c r="R83" s="15"/>
      <c r="S83" s="18"/>
      <c r="T83" s="13"/>
      <c r="U83" s="19"/>
      <c r="V83" s="1"/>
      <c r="W83" s="13"/>
      <c r="X83" s="13"/>
      <c r="Y83" s="13"/>
      <c r="Z83" s="13"/>
      <c r="AA83" s="13"/>
      <c r="AB83" s="13"/>
      <c r="AC83" s="13"/>
      <c r="AD83" s="13"/>
      <c r="AE83" s="20"/>
      <c r="AF83" s="20"/>
      <c r="AG83" s="20"/>
    </row>
    <row r="84" spans="1:33" ht="15.75" customHeight="1" x14ac:dyDescent="0.2">
      <c r="A84" s="13"/>
      <c r="B84" s="13"/>
      <c r="C84" s="24"/>
      <c r="D84" s="15"/>
      <c r="E84" s="15"/>
      <c r="F84" s="14"/>
      <c r="G84" s="14"/>
      <c r="H84" s="14"/>
      <c r="I84" s="15"/>
      <c r="J84" s="15"/>
      <c r="K84" s="15"/>
      <c r="L84" s="15"/>
      <c r="M84" s="16"/>
      <c r="N84" s="15"/>
      <c r="O84" s="15"/>
      <c r="P84" s="15"/>
      <c r="Q84" s="15"/>
      <c r="R84" s="15"/>
      <c r="S84" s="18"/>
      <c r="T84" s="13"/>
      <c r="U84" s="19"/>
      <c r="V84" s="1"/>
      <c r="W84" s="13"/>
      <c r="X84" s="13"/>
      <c r="Y84" s="13"/>
      <c r="Z84" s="13"/>
      <c r="AA84" s="13"/>
      <c r="AB84" s="13"/>
      <c r="AC84" s="13"/>
      <c r="AD84" s="13"/>
      <c r="AE84" s="20"/>
      <c r="AF84" s="20"/>
      <c r="AG84" s="20"/>
    </row>
    <row r="85" spans="1:33" ht="15.75" customHeight="1" x14ac:dyDescent="0.2">
      <c r="A85" s="13"/>
      <c r="B85" s="13"/>
      <c r="C85" s="24"/>
      <c r="D85" s="15"/>
      <c r="E85" s="15"/>
      <c r="F85" s="14"/>
      <c r="G85" s="14"/>
      <c r="H85" s="14"/>
      <c r="I85" s="15"/>
      <c r="J85" s="15"/>
      <c r="K85" s="15"/>
      <c r="L85" s="15"/>
      <c r="M85" s="16"/>
      <c r="N85" s="15"/>
      <c r="O85" s="15"/>
      <c r="P85" s="15"/>
      <c r="Q85" s="15"/>
      <c r="R85" s="15"/>
      <c r="S85" s="18"/>
      <c r="T85" s="13"/>
      <c r="U85" s="19"/>
      <c r="V85" s="1"/>
      <c r="W85" s="13"/>
      <c r="X85" s="13"/>
      <c r="Y85" s="13"/>
      <c r="Z85" s="13"/>
      <c r="AA85" s="13"/>
      <c r="AB85" s="13"/>
      <c r="AC85" s="13"/>
      <c r="AD85" s="13"/>
      <c r="AE85" s="20"/>
      <c r="AF85" s="20"/>
      <c r="AG85" s="20"/>
    </row>
    <row r="86" spans="1:33" ht="15.75" customHeight="1" x14ac:dyDescent="0.2">
      <c r="A86" s="13"/>
      <c r="B86" s="13"/>
      <c r="C86" s="24"/>
      <c r="D86" s="15"/>
      <c r="E86" s="15"/>
      <c r="F86" s="14"/>
      <c r="G86" s="14"/>
      <c r="H86" s="14"/>
      <c r="I86" s="15"/>
      <c r="J86" s="15"/>
      <c r="K86" s="15"/>
      <c r="L86" s="15"/>
      <c r="M86" s="16"/>
      <c r="N86" s="15"/>
      <c r="O86" s="15"/>
      <c r="P86" s="15"/>
      <c r="Q86" s="15"/>
      <c r="R86" s="15"/>
      <c r="S86" s="18"/>
      <c r="T86" s="13"/>
      <c r="U86" s="19"/>
      <c r="V86" s="1"/>
      <c r="W86" s="13"/>
      <c r="X86" s="13"/>
      <c r="Y86" s="13"/>
      <c r="Z86" s="13"/>
      <c r="AA86" s="13"/>
      <c r="AB86" s="13"/>
      <c r="AC86" s="13"/>
      <c r="AD86" s="13"/>
      <c r="AE86" s="20"/>
      <c r="AF86" s="20"/>
      <c r="AG86" s="20"/>
    </row>
    <row r="87" spans="1:33" ht="15.75" customHeight="1" x14ac:dyDescent="0.2">
      <c r="A87" s="13"/>
      <c r="B87" s="13"/>
      <c r="C87" s="24"/>
      <c r="D87" s="15"/>
      <c r="E87" s="15"/>
      <c r="F87" s="14"/>
      <c r="G87" s="14"/>
      <c r="H87" s="14"/>
      <c r="I87" s="15"/>
      <c r="J87" s="15"/>
      <c r="K87" s="15"/>
      <c r="L87" s="15"/>
      <c r="M87" s="16"/>
      <c r="N87" s="15"/>
      <c r="O87" s="15"/>
      <c r="P87" s="15"/>
      <c r="Q87" s="15"/>
      <c r="R87" s="15"/>
      <c r="S87" s="18"/>
      <c r="T87" s="13"/>
      <c r="U87" s="19"/>
      <c r="V87" s="1"/>
      <c r="W87" s="13"/>
      <c r="X87" s="13"/>
      <c r="Y87" s="13"/>
      <c r="Z87" s="13"/>
      <c r="AA87" s="13"/>
      <c r="AB87" s="13"/>
      <c r="AC87" s="13"/>
      <c r="AD87" s="13"/>
      <c r="AE87" s="20"/>
      <c r="AF87" s="20"/>
      <c r="AG87" s="20"/>
    </row>
    <row r="88" spans="1:33" ht="15.75" customHeight="1" x14ac:dyDescent="0.2">
      <c r="A88" s="13"/>
      <c r="B88" s="13"/>
      <c r="C88" s="24"/>
      <c r="D88" s="15"/>
      <c r="E88" s="15"/>
      <c r="F88" s="14"/>
      <c r="G88" s="14"/>
      <c r="H88" s="14"/>
      <c r="I88" s="15"/>
      <c r="J88" s="15"/>
      <c r="K88" s="15"/>
      <c r="L88" s="15"/>
      <c r="M88" s="16"/>
      <c r="N88" s="15"/>
      <c r="O88" s="15"/>
      <c r="P88" s="15"/>
      <c r="Q88" s="15"/>
      <c r="R88" s="15"/>
      <c r="S88" s="18"/>
      <c r="T88" s="13"/>
      <c r="U88" s="19"/>
      <c r="V88" s="1"/>
      <c r="W88" s="13"/>
      <c r="X88" s="13"/>
      <c r="Y88" s="13"/>
      <c r="Z88" s="13"/>
      <c r="AA88" s="13"/>
      <c r="AB88" s="13"/>
      <c r="AC88" s="13"/>
      <c r="AD88" s="13"/>
      <c r="AE88" s="20"/>
      <c r="AF88" s="20"/>
      <c r="AG88" s="20"/>
    </row>
    <row r="89" spans="1:33" ht="15.75" customHeight="1" x14ac:dyDescent="0.2">
      <c r="A89" s="13"/>
      <c r="B89" s="13"/>
      <c r="C89" s="24"/>
      <c r="D89" s="15"/>
      <c r="E89" s="15"/>
      <c r="F89" s="14"/>
      <c r="G89" s="14"/>
      <c r="H89" s="14"/>
      <c r="I89" s="15"/>
      <c r="J89" s="15"/>
      <c r="K89" s="15"/>
      <c r="L89" s="15"/>
      <c r="M89" s="16"/>
      <c r="N89" s="15"/>
      <c r="O89" s="15"/>
      <c r="P89" s="15"/>
      <c r="Q89" s="15"/>
      <c r="R89" s="15"/>
      <c r="S89" s="18"/>
      <c r="T89" s="13"/>
      <c r="U89" s="19"/>
      <c r="V89" s="1"/>
      <c r="W89" s="13"/>
      <c r="X89" s="13"/>
      <c r="Y89" s="13"/>
      <c r="Z89" s="13"/>
      <c r="AA89" s="13"/>
      <c r="AB89" s="13"/>
      <c r="AC89" s="13"/>
      <c r="AD89" s="13"/>
      <c r="AE89" s="20"/>
      <c r="AF89" s="20"/>
      <c r="AG89" s="20"/>
    </row>
    <row r="90" spans="1:33" ht="15.75" customHeight="1" x14ac:dyDescent="0.2">
      <c r="A90" s="13"/>
      <c r="B90" s="13"/>
      <c r="C90" s="24"/>
      <c r="D90" s="15"/>
      <c r="E90" s="15"/>
      <c r="F90" s="14"/>
      <c r="G90" s="14"/>
      <c r="H90" s="14"/>
      <c r="I90" s="15"/>
      <c r="J90" s="15"/>
      <c r="K90" s="15"/>
      <c r="L90" s="15"/>
      <c r="M90" s="16"/>
      <c r="N90" s="15"/>
      <c r="O90" s="15"/>
      <c r="P90" s="15"/>
      <c r="Q90" s="15"/>
      <c r="R90" s="15"/>
      <c r="S90" s="18"/>
      <c r="T90" s="13"/>
      <c r="U90" s="19"/>
      <c r="V90" s="1"/>
      <c r="W90" s="13"/>
      <c r="X90" s="13"/>
      <c r="Y90" s="13"/>
      <c r="Z90" s="13"/>
      <c r="AA90" s="13"/>
      <c r="AB90" s="13"/>
      <c r="AC90" s="13"/>
      <c r="AD90" s="13"/>
      <c r="AE90" s="20"/>
      <c r="AF90" s="20"/>
      <c r="AG90" s="20"/>
    </row>
    <row r="91" spans="1:33" ht="15.75" customHeight="1" x14ac:dyDescent="0.2">
      <c r="A91" s="13"/>
      <c r="B91" s="13"/>
      <c r="C91" s="24"/>
      <c r="D91" s="15"/>
      <c r="E91" s="15"/>
      <c r="F91" s="14"/>
      <c r="G91" s="14"/>
      <c r="H91" s="14"/>
      <c r="I91" s="15"/>
      <c r="J91" s="15"/>
      <c r="K91" s="15"/>
      <c r="L91" s="15"/>
      <c r="M91" s="16"/>
      <c r="N91" s="15"/>
      <c r="O91" s="15"/>
      <c r="P91" s="15"/>
      <c r="Q91" s="15"/>
      <c r="R91" s="15"/>
      <c r="S91" s="18"/>
      <c r="T91" s="13"/>
      <c r="U91" s="19"/>
      <c r="V91" s="1"/>
      <c r="W91" s="13"/>
      <c r="X91" s="13"/>
      <c r="Y91" s="13"/>
      <c r="Z91" s="13"/>
      <c r="AA91" s="13"/>
      <c r="AB91" s="13"/>
      <c r="AC91" s="13"/>
      <c r="AD91" s="13"/>
      <c r="AE91" s="20"/>
      <c r="AF91" s="20"/>
      <c r="AG91" s="20"/>
    </row>
    <row r="92" spans="1:33" ht="15.75" customHeight="1" x14ac:dyDescent="0.2">
      <c r="A92" s="13"/>
      <c r="B92" s="13"/>
      <c r="C92" s="24"/>
      <c r="D92" s="15"/>
      <c r="E92" s="15"/>
      <c r="F92" s="14"/>
      <c r="G92" s="14"/>
      <c r="H92" s="14"/>
      <c r="I92" s="15"/>
      <c r="J92" s="15"/>
      <c r="K92" s="15"/>
      <c r="L92" s="15"/>
      <c r="M92" s="16"/>
      <c r="N92" s="15"/>
      <c r="O92" s="15"/>
      <c r="P92" s="15"/>
      <c r="Q92" s="15"/>
      <c r="R92" s="15"/>
      <c r="S92" s="18"/>
      <c r="T92" s="13"/>
      <c r="U92" s="19"/>
      <c r="V92" s="1"/>
      <c r="W92" s="13"/>
      <c r="X92" s="13"/>
      <c r="Y92" s="13"/>
      <c r="Z92" s="13"/>
      <c r="AA92" s="13"/>
      <c r="AB92" s="13"/>
      <c r="AC92" s="13"/>
      <c r="AD92" s="13"/>
      <c r="AE92" s="20"/>
      <c r="AF92" s="20"/>
      <c r="AG92" s="20"/>
    </row>
    <row r="93" spans="1:33" ht="15.75" customHeight="1" x14ac:dyDescent="0.2">
      <c r="A93" s="13"/>
      <c r="B93" s="13"/>
      <c r="C93" s="24"/>
      <c r="D93" s="15"/>
      <c r="E93" s="15"/>
      <c r="F93" s="14"/>
      <c r="G93" s="14"/>
      <c r="H93" s="14"/>
      <c r="I93" s="15"/>
      <c r="J93" s="15"/>
      <c r="K93" s="15"/>
      <c r="L93" s="15"/>
      <c r="M93" s="16"/>
      <c r="N93" s="15"/>
      <c r="O93" s="15"/>
      <c r="P93" s="15"/>
      <c r="Q93" s="15"/>
      <c r="R93" s="15"/>
      <c r="S93" s="18"/>
      <c r="T93" s="13"/>
      <c r="U93" s="19"/>
      <c r="V93" s="1"/>
      <c r="W93" s="13"/>
      <c r="X93" s="13"/>
      <c r="Y93" s="13"/>
      <c r="Z93" s="13"/>
      <c r="AA93" s="13"/>
      <c r="AB93" s="13"/>
      <c r="AC93" s="13"/>
      <c r="AD93" s="13"/>
      <c r="AE93" s="20"/>
      <c r="AF93" s="20"/>
      <c r="AG93" s="20"/>
    </row>
    <row r="94" spans="1:33" ht="15.75" customHeight="1" x14ac:dyDescent="0.2">
      <c r="A94" s="13"/>
      <c r="B94" s="13"/>
      <c r="C94" s="24"/>
      <c r="D94" s="15"/>
      <c r="E94" s="15"/>
      <c r="F94" s="14"/>
      <c r="G94" s="14"/>
      <c r="H94" s="14"/>
      <c r="I94" s="15"/>
      <c r="J94" s="15"/>
      <c r="K94" s="15"/>
      <c r="L94" s="15"/>
      <c r="M94" s="16"/>
      <c r="N94" s="15"/>
      <c r="O94" s="15"/>
      <c r="P94" s="15"/>
      <c r="Q94" s="15"/>
      <c r="R94" s="15"/>
      <c r="S94" s="18"/>
      <c r="T94" s="13"/>
      <c r="U94" s="19"/>
      <c r="V94" s="1"/>
      <c r="W94" s="13"/>
      <c r="X94" s="13"/>
      <c r="Y94" s="13"/>
      <c r="Z94" s="13"/>
      <c r="AA94" s="13"/>
      <c r="AB94" s="13"/>
      <c r="AC94" s="13"/>
      <c r="AD94" s="13"/>
      <c r="AE94" s="20"/>
      <c r="AF94" s="20"/>
      <c r="AG94" s="20"/>
    </row>
    <row r="95" spans="1:33" ht="15.75" customHeight="1" x14ac:dyDescent="0.2">
      <c r="A95" s="13"/>
      <c r="B95" s="13"/>
      <c r="C95" s="15"/>
      <c r="D95" s="15"/>
      <c r="E95" s="15"/>
      <c r="F95" s="14"/>
      <c r="G95" s="14"/>
      <c r="H95" s="15"/>
      <c r="I95" s="15"/>
      <c r="J95" s="15"/>
      <c r="K95" s="15"/>
      <c r="L95" s="15"/>
      <c r="M95" s="15"/>
      <c r="N95" s="15"/>
      <c r="O95" s="15"/>
      <c r="P95" s="15"/>
      <c r="Q95" s="22"/>
      <c r="R95" s="22"/>
      <c r="S95" s="18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20"/>
    </row>
    <row r="96" spans="1:33" ht="15.75" customHeight="1" x14ac:dyDescent="0.2">
      <c r="A96" s="13"/>
      <c r="B96" s="13"/>
      <c r="C96" s="15"/>
      <c r="D96" s="15"/>
      <c r="E96" s="15"/>
      <c r="F96" s="14"/>
      <c r="G96" s="14"/>
      <c r="H96" s="15"/>
      <c r="I96" s="15"/>
      <c r="J96" s="15"/>
      <c r="K96" s="15"/>
      <c r="L96" s="15"/>
      <c r="M96" s="15"/>
      <c r="N96" s="15"/>
      <c r="O96" s="15"/>
      <c r="P96" s="15"/>
      <c r="Q96" s="22"/>
      <c r="R96" s="22"/>
      <c r="S96" s="18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20"/>
    </row>
    <row r="97" spans="1:33" ht="15.75" customHeight="1" x14ac:dyDescent="0.2">
      <c r="A97" s="13"/>
      <c r="B97" s="13"/>
      <c r="C97" s="15"/>
      <c r="D97" s="15"/>
      <c r="E97" s="15"/>
      <c r="F97" s="14"/>
      <c r="G97" s="14"/>
      <c r="H97" s="15"/>
      <c r="I97" s="15"/>
      <c r="J97" s="15"/>
      <c r="K97" s="15"/>
      <c r="L97" s="15"/>
      <c r="M97" s="15"/>
      <c r="N97" s="15"/>
      <c r="O97" s="15"/>
      <c r="P97" s="15"/>
      <c r="Q97" s="22"/>
      <c r="R97" s="22"/>
      <c r="S97" s="18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20"/>
    </row>
    <row r="98" spans="1:33" ht="15.75" customHeight="1" x14ac:dyDescent="0.2">
      <c r="A98" s="13"/>
      <c r="B98" s="13"/>
      <c r="C98" s="15"/>
      <c r="D98" s="15"/>
      <c r="E98" s="15"/>
      <c r="F98" s="14"/>
      <c r="G98" s="14"/>
      <c r="H98" s="15"/>
      <c r="I98" s="15"/>
      <c r="J98" s="15"/>
      <c r="K98" s="15"/>
      <c r="L98" s="15"/>
      <c r="M98" s="15"/>
      <c r="N98" s="15"/>
      <c r="O98" s="15"/>
      <c r="P98" s="15"/>
      <c r="Q98" s="22"/>
      <c r="R98" s="22"/>
      <c r="S98" s="18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20"/>
    </row>
    <row r="99" spans="1:33" ht="15.75" customHeight="1" x14ac:dyDescent="0.2">
      <c r="A99" s="13"/>
      <c r="B99" s="13"/>
      <c r="C99" s="15"/>
      <c r="D99" s="15"/>
      <c r="E99" s="15"/>
      <c r="F99" s="14"/>
      <c r="G99" s="14"/>
      <c r="H99" s="15"/>
      <c r="I99" s="15"/>
      <c r="J99" s="15"/>
      <c r="K99" s="15"/>
      <c r="L99" s="15"/>
      <c r="M99" s="15"/>
      <c r="N99" s="15"/>
      <c r="O99" s="15"/>
      <c r="P99" s="15"/>
      <c r="Q99" s="22"/>
      <c r="R99" s="22"/>
      <c r="S99" s="18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20"/>
    </row>
    <row r="100" spans="1:33" ht="15.75" customHeight="1" x14ac:dyDescent="0.2">
      <c r="A100" s="13"/>
      <c r="B100" s="13"/>
      <c r="C100" s="15"/>
      <c r="D100" s="15"/>
      <c r="E100" s="15"/>
      <c r="F100" s="14"/>
      <c r="G100" s="14"/>
      <c r="H100" s="15"/>
      <c r="I100" s="15"/>
      <c r="J100" s="15"/>
      <c r="K100" s="15"/>
      <c r="L100" s="15"/>
      <c r="M100" s="15"/>
      <c r="N100" s="15"/>
      <c r="O100" s="15"/>
      <c r="P100" s="15"/>
      <c r="Q100" s="22"/>
      <c r="R100" s="22"/>
      <c r="S100" s="18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20"/>
    </row>
    <row r="101" spans="1:33" ht="15.75" customHeight="1" x14ac:dyDescent="0.2">
      <c r="A101" s="13"/>
      <c r="B101" s="13"/>
      <c r="C101" s="15"/>
      <c r="D101" s="15"/>
      <c r="E101" s="15"/>
      <c r="F101" s="14"/>
      <c r="G101" s="14"/>
      <c r="H101" s="15"/>
      <c r="I101" s="15"/>
      <c r="J101" s="15"/>
      <c r="K101" s="15"/>
      <c r="L101" s="15"/>
      <c r="M101" s="15"/>
      <c r="N101" s="15"/>
      <c r="O101" s="15"/>
      <c r="P101" s="15"/>
      <c r="Q101" s="22"/>
      <c r="R101" s="22"/>
      <c r="S101" s="18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20"/>
    </row>
    <row r="102" spans="1:33" ht="15.75" customHeight="1" x14ac:dyDescent="0.2">
      <c r="A102" s="13"/>
      <c r="B102" s="13"/>
      <c r="C102" s="15"/>
      <c r="D102" s="15"/>
      <c r="E102" s="15"/>
      <c r="F102" s="14"/>
      <c r="G102" s="14"/>
      <c r="H102" s="15"/>
      <c r="I102" s="15"/>
      <c r="J102" s="15"/>
      <c r="K102" s="15"/>
      <c r="L102" s="15"/>
      <c r="M102" s="15"/>
      <c r="N102" s="15"/>
      <c r="O102" s="15"/>
      <c r="P102" s="15"/>
      <c r="Q102" s="22"/>
      <c r="R102" s="22"/>
      <c r="S102" s="18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20"/>
    </row>
    <row r="103" spans="1:33" ht="15.75" customHeight="1" x14ac:dyDescent="0.2">
      <c r="A103" s="13"/>
      <c r="B103" s="13"/>
      <c r="C103" s="15"/>
      <c r="D103" s="15"/>
      <c r="E103" s="15"/>
      <c r="F103" s="14"/>
      <c r="G103" s="14"/>
      <c r="H103" s="15"/>
      <c r="I103" s="15"/>
      <c r="J103" s="15"/>
      <c r="K103" s="15"/>
      <c r="L103" s="15"/>
      <c r="M103" s="15"/>
      <c r="N103" s="15"/>
      <c r="O103" s="15"/>
      <c r="P103" s="15"/>
      <c r="Q103" s="22"/>
      <c r="R103" s="22"/>
      <c r="S103" s="18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20"/>
    </row>
    <row r="104" spans="1:33" ht="15.75" customHeight="1" x14ac:dyDescent="0.2">
      <c r="A104" s="13"/>
      <c r="B104" s="13"/>
      <c r="C104" s="15"/>
      <c r="D104" s="15"/>
      <c r="E104" s="15"/>
      <c r="F104" s="14"/>
      <c r="G104" s="14"/>
      <c r="H104" s="15"/>
      <c r="I104" s="15"/>
      <c r="J104" s="15"/>
      <c r="K104" s="15"/>
      <c r="L104" s="15"/>
      <c r="M104" s="15"/>
      <c r="N104" s="15"/>
      <c r="O104" s="15"/>
      <c r="P104" s="15"/>
      <c r="Q104" s="22"/>
      <c r="R104" s="22"/>
      <c r="S104" s="18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20"/>
    </row>
    <row r="105" spans="1:33" ht="15.75" customHeight="1" x14ac:dyDescent="0.2">
      <c r="A105" s="13"/>
      <c r="B105" s="13"/>
      <c r="C105" s="15"/>
      <c r="D105" s="15"/>
      <c r="E105" s="15"/>
      <c r="F105" s="14"/>
      <c r="G105" s="14"/>
      <c r="H105" s="15"/>
      <c r="I105" s="15"/>
      <c r="J105" s="15"/>
      <c r="K105" s="15"/>
      <c r="L105" s="15"/>
      <c r="M105" s="15"/>
      <c r="N105" s="15"/>
      <c r="O105" s="15"/>
      <c r="P105" s="15"/>
      <c r="Q105" s="22"/>
      <c r="R105" s="22"/>
      <c r="S105" s="18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20"/>
    </row>
    <row r="106" spans="1:33" ht="15.75" customHeight="1" x14ac:dyDescent="0.2">
      <c r="A106" s="13"/>
      <c r="B106" s="13"/>
      <c r="C106" s="15"/>
      <c r="D106" s="15"/>
      <c r="E106" s="15"/>
      <c r="F106" s="14"/>
      <c r="G106" s="14"/>
      <c r="H106" s="15"/>
      <c r="I106" s="15"/>
      <c r="J106" s="15"/>
      <c r="K106" s="15"/>
      <c r="L106" s="15"/>
      <c r="M106" s="15"/>
      <c r="N106" s="15"/>
      <c r="O106" s="15"/>
      <c r="P106" s="15"/>
      <c r="Q106" s="22"/>
      <c r="R106" s="22"/>
      <c r="S106" s="18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20"/>
    </row>
    <row r="107" spans="1:33" ht="15.75" customHeight="1" x14ac:dyDescent="0.2">
      <c r="A107" s="13"/>
      <c r="B107" s="13"/>
      <c r="C107" s="15"/>
      <c r="D107" s="15"/>
      <c r="E107" s="15"/>
      <c r="F107" s="14"/>
      <c r="G107" s="14"/>
      <c r="H107" s="15"/>
      <c r="I107" s="15"/>
      <c r="J107" s="15"/>
      <c r="K107" s="15"/>
      <c r="L107" s="15"/>
      <c r="M107" s="15"/>
      <c r="N107" s="15"/>
      <c r="O107" s="15"/>
      <c r="P107" s="15"/>
      <c r="Q107" s="22"/>
      <c r="R107" s="22"/>
      <c r="S107" s="18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20"/>
    </row>
    <row r="108" spans="1:33" ht="15.75" customHeight="1" x14ac:dyDescent="0.2">
      <c r="A108" s="13"/>
      <c r="B108" s="13"/>
      <c r="C108" s="15"/>
      <c r="D108" s="15"/>
      <c r="E108" s="15"/>
      <c r="F108" s="14"/>
      <c r="G108" s="14"/>
      <c r="H108" s="15"/>
      <c r="I108" s="15"/>
      <c r="J108" s="15"/>
      <c r="K108" s="15"/>
      <c r="L108" s="15"/>
      <c r="M108" s="15"/>
      <c r="N108" s="15"/>
      <c r="O108" s="15"/>
      <c r="P108" s="15"/>
      <c r="Q108" s="22"/>
      <c r="R108" s="22"/>
      <c r="S108" s="18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20"/>
    </row>
    <row r="109" spans="1:33" ht="15.75" customHeight="1" x14ac:dyDescent="0.2">
      <c r="A109" s="13"/>
      <c r="B109" s="13"/>
      <c r="C109" s="15"/>
      <c r="D109" s="15"/>
      <c r="E109" s="15"/>
      <c r="F109" s="14"/>
      <c r="G109" s="14"/>
      <c r="H109" s="15"/>
      <c r="I109" s="15"/>
      <c r="J109" s="15"/>
      <c r="K109" s="15"/>
      <c r="L109" s="15"/>
      <c r="M109" s="15"/>
      <c r="N109" s="15"/>
      <c r="O109" s="15"/>
      <c r="P109" s="15"/>
      <c r="Q109" s="22"/>
      <c r="R109" s="22"/>
      <c r="S109" s="18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20"/>
    </row>
    <row r="110" spans="1:33" ht="15.75" customHeight="1" x14ac:dyDescent="0.2">
      <c r="A110" s="13"/>
      <c r="B110" s="13"/>
      <c r="C110" s="15"/>
      <c r="D110" s="15"/>
      <c r="E110" s="15"/>
      <c r="F110" s="14"/>
      <c r="G110" s="14"/>
      <c r="H110" s="15"/>
      <c r="I110" s="15"/>
      <c r="J110" s="15"/>
      <c r="K110" s="15"/>
      <c r="L110" s="15"/>
      <c r="M110" s="15"/>
      <c r="N110" s="15"/>
      <c r="O110" s="15"/>
      <c r="P110" s="15"/>
      <c r="Q110" s="22"/>
      <c r="R110" s="22"/>
      <c r="S110" s="18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20"/>
    </row>
    <row r="111" spans="1:33" ht="15.75" customHeight="1" x14ac:dyDescent="0.2">
      <c r="A111" s="13"/>
      <c r="B111" s="13"/>
      <c r="C111" s="15"/>
      <c r="D111" s="15"/>
      <c r="E111" s="15"/>
      <c r="F111" s="14"/>
      <c r="G111" s="14"/>
      <c r="H111" s="15"/>
      <c r="I111" s="15"/>
      <c r="J111" s="15"/>
      <c r="K111" s="15"/>
      <c r="L111" s="15"/>
      <c r="M111" s="15"/>
      <c r="N111" s="15"/>
      <c r="O111" s="15"/>
      <c r="P111" s="15"/>
      <c r="Q111" s="22"/>
      <c r="R111" s="22"/>
      <c r="S111" s="18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20"/>
    </row>
    <row r="112" spans="1:33" ht="15.75" customHeight="1" x14ac:dyDescent="0.2">
      <c r="A112" s="13"/>
      <c r="B112" s="13"/>
      <c r="C112" s="15"/>
      <c r="D112" s="15"/>
      <c r="E112" s="15"/>
      <c r="F112" s="14"/>
      <c r="G112" s="14"/>
      <c r="H112" s="15"/>
      <c r="I112" s="15"/>
      <c r="J112" s="15"/>
      <c r="K112" s="15"/>
      <c r="L112" s="15"/>
      <c r="M112" s="15"/>
      <c r="N112" s="15"/>
      <c r="O112" s="15"/>
      <c r="P112" s="15"/>
      <c r="Q112" s="22"/>
      <c r="R112" s="22"/>
      <c r="S112" s="18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20"/>
    </row>
    <row r="113" spans="1:33" ht="15.75" customHeight="1" x14ac:dyDescent="0.2">
      <c r="A113" s="13"/>
      <c r="B113" s="13"/>
      <c r="C113" s="15"/>
      <c r="D113" s="15"/>
      <c r="E113" s="15"/>
      <c r="F113" s="14"/>
      <c r="G113" s="14"/>
      <c r="H113" s="15"/>
      <c r="I113" s="15"/>
      <c r="J113" s="15"/>
      <c r="K113" s="15"/>
      <c r="L113" s="15"/>
      <c r="M113" s="15"/>
      <c r="N113" s="15"/>
      <c r="O113" s="15"/>
      <c r="P113" s="15"/>
      <c r="Q113" s="22"/>
      <c r="R113" s="22"/>
      <c r="S113" s="18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20"/>
    </row>
    <row r="114" spans="1:33" ht="15.75" customHeight="1" x14ac:dyDescent="0.2">
      <c r="A114" s="13"/>
      <c r="B114" s="13"/>
      <c r="C114" s="22"/>
      <c r="D114" s="15"/>
      <c r="E114" s="15"/>
      <c r="F114" s="14"/>
      <c r="G114" s="14"/>
      <c r="H114" s="15"/>
      <c r="I114" s="15"/>
      <c r="J114" s="22"/>
      <c r="K114" s="22"/>
      <c r="L114" s="15"/>
      <c r="M114" s="15"/>
      <c r="N114" s="15"/>
      <c r="O114" s="15"/>
      <c r="P114" s="22"/>
      <c r="Q114" s="22"/>
      <c r="R114" s="22"/>
      <c r="S114" s="18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20"/>
    </row>
    <row r="115" spans="1:33" ht="15.75" customHeight="1" x14ac:dyDescent="0.2">
      <c r="A115" s="13"/>
      <c r="B115" s="13"/>
      <c r="C115" s="22"/>
      <c r="D115" s="15"/>
      <c r="E115" s="15"/>
      <c r="F115" s="14"/>
      <c r="G115" s="14"/>
      <c r="H115" s="15"/>
      <c r="I115" s="15"/>
      <c r="J115" s="22"/>
      <c r="K115" s="22"/>
      <c r="L115" s="15"/>
      <c r="M115" s="15"/>
      <c r="N115" s="15"/>
      <c r="O115" s="15"/>
      <c r="P115" s="22"/>
      <c r="Q115" s="22"/>
      <c r="R115" s="22"/>
      <c r="S115" s="18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20"/>
    </row>
    <row r="116" spans="1:33" ht="15.75" customHeight="1" x14ac:dyDescent="0.2">
      <c r="A116" s="13"/>
      <c r="B116" s="13"/>
      <c r="C116" s="22"/>
      <c r="D116" s="15"/>
      <c r="E116" s="15"/>
      <c r="F116" s="14"/>
      <c r="G116" s="14"/>
      <c r="H116" s="15"/>
      <c r="I116" s="15"/>
      <c r="J116" s="22"/>
      <c r="K116" s="22"/>
      <c r="L116" s="15"/>
      <c r="M116" s="15"/>
      <c r="N116" s="15"/>
      <c r="O116" s="15"/>
      <c r="P116" s="22"/>
      <c r="Q116" s="22"/>
      <c r="R116" s="22"/>
      <c r="S116" s="18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20"/>
    </row>
    <row r="117" spans="1:33" ht="15.75" customHeight="1" x14ac:dyDescent="0.2">
      <c r="A117" s="13"/>
      <c r="B117" s="13"/>
      <c r="C117" s="22"/>
      <c r="D117" s="15"/>
      <c r="E117" s="15"/>
      <c r="F117" s="14"/>
      <c r="G117" s="14"/>
      <c r="H117" s="15"/>
      <c r="I117" s="15"/>
      <c r="J117" s="22"/>
      <c r="K117" s="22"/>
      <c r="L117" s="15"/>
      <c r="M117" s="15"/>
      <c r="N117" s="15"/>
      <c r="O117" s="15"/>
      <c r="P117" s="22"/>
      <c r="Q117" s="22"/>
      <c r="R117" s="22"/>
      <c r="S117" s="18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20"/>
    </row>
    <row r="118" spans="1:33" ht="15.75" customHeight="1" x14ac:dyDescent="0.2">
      <c r="A118" s="13"/>
      <c r="B118" s="13"/>
      <c r="C118" s="22"/>
      <c r="D118" s="15"/>
      <c r="E118" s="15"/>
      <c r="F118" s="14"/>
      <c r="G118" s="14"/>
      <c r="H118" s="15"/>
      <c r="I118" s="15"/>
      <c r="J118" s="22"/>
      <c r="K118" s="22"/>
      <c r="L118" s="15"/>
      <c r="M118" s="15"/>
      <c r="N118" s="15"/>
      <c r="O118" s="15"/>
      <c r="P118" s="22"/>
      <c r="Q118" s="22"/>
      <c r="R118" s="22"/>
      <c r="S118" s="18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20"/>
    </row>
    <row r="119" spans="1:33" ht="15.75" customHeight="1" x14ac:dyDescent="0.2">
      <c r="A119" s="13"/>
      <c r="B119" s="13"/>
      <c r="C119" s="22"/>
      <c r="D119" s="15"/>
      <c r="E119" s="15"/>
      <c r="F119" s="14"/>
      <c r="G119" s="14"/>
      <c r="H119" s="15"/>
      <c r="I119" s="15"/>
      <c r="J119" s="22"/>
      <c r="K119" s="22"/>
      <c r="L119" s="15"/>
      <c r="M119" s="15"/>
      <c r="N119" s="15"/>
      <c r="O119" s="15"/>
      <c r="P119" s="22"/>
      <c r="Q119" s="22"/>
      <c r="R119" s="22"/>
      <c r="S119" s="18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20"/>
    </row>
    <row r="120" spans="1:33" ht="15.75" customHeight="1" x14ac:dyDescent="0.2">
      <c r="A120" s="13"/>
      <c r="B120" s="13"/>
      <c r="C120" s="22"/>
      <c r="D120" s="15"/>
      <c r="E120" s="15"/>
      <c r="F120" s="14"/>
      <c r="G120" s="14"/>
      <c r="H120" s="15"/>
      <c r="I120" s="15"/>
      <c r="J120" s="22"/>
      <c r="K120" s="22"/>
      <c r="L120" s="15"/>
      <c r="M120" s="15"/>
      <c r="N120" s="15"/>
      <c r="O120" s="15"/>
      <c r="P120" s="22"/>
      <c r="Q120" s="22"/>
      <c r="R120" s="22"/>
      <c r="S120" s="18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20"/>
    </row>
    <row r="121" spans="1:33" ht="15.75" customHeight="1" x14ac:dyDescent="0.2">
      <c r="A121" s="13"/>
      <c r="B121" s="13"/>
      <c r="C121" s="22"/>
      <c r="D121" s="15"/>
      <c r="E121" s="15"/>
      <c r="F121" s="14"/>
      <c r="G121" s="14"/>
      <c r="H121" s="15"/>
      <c r="I121" s="15"/>
      <c r="J121" s="22"/>
      <c r="K121" s="22"/>
      <c r="L121" s="15"/>
      <c r="M121" s="15"/>
      <c r="N121" s="15"/>
      <c r="O121" s="15"/>
      <c r="P121" s="22"/>
      <c r="Q121" s="22"/>
      <c r="R121" s="22"/>
      <c r="S121" s="18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20"/>
    </row>
    <row r="122" spans="1:33" ht="15.75" customHeight="1" x14ac:dyDescent="0.2">
      <c r="A122" s="13"/>
      <c r="B122" s="13"/>
      <c r="C122" s="22"/>
      <c r="D122" s="15"/>
      <c r="E122" s="15"/>
      <c r="F122" s="14"/>
      <c r="G122" s="14"/>
      <c r="H122" s="15"/>
      <c r="I122" s="15"/>
      <c r="J122" s="22"/>
      <c r="K122" s="22"/>
      <c r="L122" s="15"/>
      <c r="M122" s="15"/>
      <c r="N122" s="15"/>
      <c r="O122" s="15"/>
      <c r="P122" s="22"/>
      <c r="Q122" s="22"/>
      <c r="R122" s="22"/>
      <c r="S122" s="18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20"/>
    </row>
    <row r="123" spans="1:33" ht="15.75" customHeight="1" x14ac:dyDescent="0.2">
      <c r="A123" s="13"/>
      <c r="B123" s="13"/>
      <c r="C123" s="22"/>
      <c r="D123" s="15"/>
      <c r="E123" s="15"/>
      <c r="F123" s="14"/>
      <c r="G123" s="14"/>
      <c r="H123" s="15"/>
      <c r="I123" s="15"/>
      <c r="J123" s="22"/>
      <c r="K123" s="22"/>
      <c r="L123" s="15"/>
      <c r="M123" s="15"/>
      <c r="N123" s="15"/>
      <c r="O123" s="15"/>
      <c r="P123" s="22"/>
      <c r="Q123" s="22"/>
      <c r="R123" s="22"/>
      <c r="S123" s="18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20"/>
    </row>
    <row r="124" spans="1:33" ht="15.75" customHeight="1" x14ac:dyDescent="0.2">
      <c r="A124" s="13"/>
      <c r="B124" s="13"/>
      <c r="C124" s="22"/>
      <c r="D124" s="15"/>
      <c r="E124" s="15"/>
      <c r="F124" s="14"/>
      <c r="G124" s="14"/>
      <c r="H124" s="15"/>
      <c r="I124" s="15"/>
      <c r="J124" s="22"/>
      <c r="K124" s="22"/>
      <c r="L124" s="15"/>
      <c r="M124" s="15"/>
      <c r="N124" s="15"/>
      <c r="O124" s="15"/>
      <c r="P124" s="22"/>
      <c r="Q124" s="22"/>
      <c r="R124" s="22"/>
      <c r="S124" s="18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20"/>
    </row>
    <row r="125" spans="1:33" ht="15.75" customHeight="1" x14ac:dyDescent="0.2">
      <c r="A125" s="13"/>
      <c r="B125" s="13"/>
      <c r="C125" s="22"/>
      <c r="D125" s="15"/>
      <c r="E125" s="15"/>
      <c r="F125" s="14"/>
      <c r="G125" s="14"/>
      <c r="H125" s="15"/>
      <c r="I125" s="15"/>
      <c r="J125" s="22"/>
      <c r="K125" s="22"/>
      <c r="L125" s="15"/>
      <c r="M125" s="15"/>
      <c r="N125" s="15"/>
      <c r="O125" s="15"/>
      <c r="P125" s="22"/>
      <c r="Q125" s="22"/>
      <c r="R125" s="22"/>
      <c r="S125" s="18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20"/>
    </row>
    <row r="126" spans="1:33" ht="15.75" customHeight="1" x14ac:dyDescent="0.2">
      <c r="A126" s="13"/>
      <c r="B126" s="13"/>
      <c r="C126" s="22"/>
      <c r="D126" s="15"/>
      <c r="E126" s="15"/>
      <c r="F126" s="14"/>
      <c r="G126" s="14"/>
      <c r="H126" s="15"/>
      <c r="I126" s="15"/>
      <c r="J126" s="22"/>
      <c r="K126" s="22"/>
      <c r="L126" s="15"/>
      <c r="M126" s="15"/>
      <c r="N126" s="15"/>
      <c r="O126" s="15"/>
      <c r="P126" s="22"/>
      <c r="Q126" s="22"/>
      <c r="R126" s="22"/>
      <c r="S126" s="18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20"/>
    </row>
    <row r="127" spans="1:33" ht="15.75" customHeight="1" x14ac:dyDescent="0.2">
      <c r="A127" s="13"/>
      <c r="B127" s="13"/>
      <c r="C127" s="22"/>
      <c r="D127" s="15"/>
      <c r="E127" s="15"/>
      <c r="F127" s="14"/>
      <c r="G127" s="14"/>
      <c r="H127" s="15"/>
      <c r="I127" s="15"/>
      <c r="J127" s="22"/>
      <c r="K127" s="22"/>
      <c r="L127" s="15"/>
      <c r="M127" s="15"/>
      <c r="N127" s="15"/>
      <c r="O127" s="15"/>
      <c r="P127" s="22"/>
      <c r="Q127" s="22"/>
      <c r="R127" s="22"/>
      <c r="S127" s="18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20"/>
    </row>
    <row r="128" spans="1:33" ht="15.75" customHeight="1" x14ac:dyDescent="0.2">
      <c r="A128" s="13"/>
      <c r="B128" s="13"/>
      <c r="C128" s="22"/>
      <c r="D128" s="15"/>
      <c r="E128" s="15"/>
      <c r="F128" s="14"/>
      <c r="G128" s="14"/>
      <c r="H128" s="15"/>
      <c r="I128" s="15"/>
      <c r="J128" s="22"/>
      <c r="K128" s="22"/>
      <c r="L128" s="15"/>
      <c r="M128" s="15"/>
      <c r="N128" s="15"/>
      <c r="O128" s="15"/>
      <c r="P128" s="22"/>
      <c r="Q128" s="22"/>
      <c r="R128" s="22"/>
      <c r="S128" s="18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20"/>
    </row>
    <row r="129" spans="1:33" ht="15.75" customHeight="1" x14ac:dyDescent="0.2">
      <c r="A129" s="13"/>
      <c r="B129" s="13"/>
      <c r="C129" s="22"/>
      <c r="D129" s="15"/>
      <c r="E129" s="15"/>
      <c r="F129" s="14"/>
      <c r="G129" s="14"/>
      <c r="H129" s="15"/>
      <c r="I129" s="15"/>
      <c r="J129" s="22"/>
      <c r="K129" s="22"/>
      <c r="L129" s="15"/>
      <c r="M129" s="15"/>
      <c r="N129" s="15"/>
      <c r="O129" s="15"/>
      <c r="P129" s="22"/>
      <c r="Q129" s="22"/>
      <c r="R129" s="22"/>
      <c r="S129" s="18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20"/>
    </row>
    <row r="130" spans="1:33" ht="15.75" customHeight="1" x14ac:dyDescent="0.2">
      <c r="A130" s="13"/>
      <c r="B130" s="13"/>
      <c r="C130" s="22"/>
      <c r="D130" s="15"/>
      <c r="E130" s="15"/>
      <c r="F130" s="14"/>
      <c r="G130" s="14"/>
      <c r="H130" s="15"/>
      <c r="I130" s="15"/>
      <c r="J130" s="22"/>
      <c r="K130" s="22"/>
      <c r="L130" s="15"/>
      <c r="M130" s="15"/>
      <c r="N130" s="15"/>
      <c r="O130" s="15"/>
      <c r="P130" s="22"/>
      <c r="Q130" s="22"/>
      <c r="R130" s="22"/>
      <c r="S130" s="18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20"/>
    </row>
    <row r="131" spans="1:33" ht="15.75" customHeight="1" x14ac:dyDescent="0.2">
      <c r="A131" s="13"/>
      <c r="B131" s="13"/>
      <c r="C131" s="22"/>
      <c r="D131" s="15"/>
      <c r="E131" s="15"/>
      <c r="F131" s="14"/>
      <c r="G131" s="14"/>
      <c r="H131" s="15"/>
      <c r="I131" s="15"/>
      <c r="J131" s="22"/>
      <c r="K131" s="22"/>
      <c r="L131" s="15"/>
      <c r="M131" s="15"/>
      <c r="N131" s="15"/>
      <c r="O131" s="15"/>
      <c r="P131" s="22"/>
      <c r="Q131" s="22"/>
      <c r="R131" s="22"/>
      <c r="S131" s="18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20"/>
    </row>
    <row r="132" spans="1:33" ht="15.75" customHeight="1" x14ac:dyDescent="0.2">
      <c r="A132" s="13"/>
      <c r="B132" s="13"/>
      <c r="C132" s="22"/>
      <c r="D132" s="15"/>
      <c r="E132" s="15"/>
      <c r="F132" s="14"/>
      <c r="G132" s="14"/>
      <c r="H132" s="15"/>
      <c r="I132" s="15"/>
      <c r="J132" s="22"/>
      <c r="K132" s="22"/>
      <c r="L132" s="15"/>
      <c r="M132" s="15"/>
      <c r="N132" s="15"/>
      <c r="O132" s="15"/>
      <c r="P132" s="22"/>
      <c r="Q132" s="22"/>
      <c r="R132" s="22"/>
      <c r="S132" s="18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20"/>
    </row>
    <row r="133" spans="1:33" ht="15.75" customHeight="1" x14ac:dyDescent="0.2">
      <c r="A133" s="13"/>
      <c r="B133" s="13"/>
      <c r="C133" s="22"/>
      <c r="D133" s="15"/>
      <c r="E133" s="15"/>
      <c r="F133" s="14"/>
      <c r="G133" s="14"/>
      <c r="H133" s="15"/>
      <c r="I133" s="15"/>
      <c r="J133" s="22"/>
      <c r="K133" s="22"/>
      <c r="L133" s="15"/>
      <c r="M133" s="15"/>
      <c r="N133" s="15"/>
      <c r="O133" s="15"/>
      <c r="P133" s="22"/>
      <c r="Q133" s="22"/>
      <c r="R133" s="22"/>
      <c r="S133" s="18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20"/>
    </row>
    <row r="134" spans="1:33" ht="15.75" customHeight="1" x14ac:dyDescent="0.2">
      <c r="A134" s="13"/>
      <c r="B134" s="13"/>
      <c r="C134" s="22"/>
      <c r="D134" s="15"/>
      <c r="E134" s="15"/>
      <c r="F134" s="14"/>
      <c r="G134" s="14"/>
      <c r="H134" s="15"/>
      <c r="I134" s="15"/>
      <c r="J134" s="22"/>
      <c r="K134" s="22"/>
      <c r="L134" s="15"/>
      <c r="M134" s="15"/>
      <c r="N134" s="15"/>
      <c r="O134" s="15"/>
      <c r="P134" s="22"/>
      <c r="Q134" s="22"/>
      <c r="R134" s="22"/>
      <c r="S134" s="18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20"/>
    </row>
    <row r="135" spans="1:33" ht="15.75" customHeight="1" x14ac:dyDescent="0.2">
      <c r="A135" s="13"/>
      <c r="B135" s="13"/>
      <c r="C135" s="22"/>
      <c r="D135" s="15"/>
      <c r="E135" s="15"/>
      <c r="F135" s="14"/>
      <c r="G135" s="14"/>
      <c r="H135" s="15"/>
      <c r="I135" s="15"/>
      <c r="J135" s="22"/>
      <c r="K135" s="22"/>
      <c r="L135" s="15"/>
      <c r="M135" s="15"/>
      <c r="N135" s="15"/>
      <c r="O135" s="15"/>
      <c r="P135" s="22"/>
      <c r="Q135" s="22"/>
      <c r="R135" s="22"/>
      <c r="S135" s="18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20"/>
    </row>
    <row r="136" spans="1:33" ht="15.75" customHeight="1" x14ac:dyDescent="0.2">
      <c r="A136" s="13"/>
      <c r="B136" s="13"/>
      <c r="C136" s="22"/>
      <c r="D136" s="15"/>
      <c r="E136" s="15"/>
      <c r="F136" s="14"/>
      <c r="G136" s="14"/>
      <c r="H136" s="15"/>
      <c r="I136" s="15"/>
      <c r="J136" s="22"/>
      <c r="K136" s="22"/>
      <c r="L136" s="15"/>
      <c r="M136" s="15"/>
      <c r="N136" s="15"/>
      <c r="O136" s="15"/>
      <c r="P136" s="22"/>
      <c r="Q136" s="22"/>
      <c r="R136" s="22"/>
      <c r="S136" s="18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20"/>
    </row>
    <row r="137" spans="1:33" ht="15.75" customHeight="1" x14ac:dyDescent="0.2">
      <c r="A137" s="13"/>
      <c r="B137" s="13"/>
      <c r="C137" s="22"/>
      <c r="D137" s="15"/>
      <c r="E137" s="15"/>
      <c r="F137" s="14"/>
      <c r="G137" s="14"/>
      <c r="H137" s="15"/>
      <c r="I137" s="15"/>
      <c r="J137" s="22"/>
      <c r="K137" s="22"/>
      <c r="L137" s="15"/>
      <c r="M137" s="15"/>
      <c r="N137" s="15"/>
      <c r="O137" s="15"/>
      <c r="P137" s="22"/>
      <c r="Q137" s="22"/>
      <c r="R137" s="22"/>
      <c r="S137" s="18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20"/>
    </row>
    <row r="138" spans="1:33" ht="15.75" customHeight="1" x14ac:dyDescent="0.2">
      <c r="A138" s="13"/>
      <c r="B138" s="13"/>
      <c r="C138" s="22"/>
      <c r="D138" s="15"/>
      <c r="E138" s="15"/>
      <c r="F138" s="14"/>
      <c r="G138" s="14"/>
      <c r="H138" s="15"/>
      <c r="I138" s="15"/>
      <c r="J138" s="22"/>
      <c r="K138" s="22"/>
      <c r="L138" s="15"/>
      <c r="M138" s="15"/>
      <c r="N138" s="15"/>
      <c r="O138" s="15"/>
      <c r="P138" s="22"/>
      <c r="Q138" s="22"/>
      <c r="R138" s="22"/>
      <c r="S138" s="18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20"/>
    </row>
    <row r="139" spans="1:33" ht="15.75" customHeight="1" x14ac:dyDescent="0.2">
      <c r="A139" s="13"/>
      <c r="B139" s="13"/>
      <c r="C139" s="22"/>
      <c r="D139" s="15"/>
      <c r="E139" s="15"/>
      <c r="F139" s="14"/>
      <c r="G139" s="14"/>
      <c r="H139" s="15"/>
      <c r="I139" s="15"/>
      <c r="J139" s="22"/>
      <c r="K139" s="22"/>
      <c r="L139" s="15"/>
      <c r="M139" s="15"/>
      <c r="N139" s="15"/>
      <c r="O139" s="15"/>
      <c r="P139" s="22"/>
      <c r="Q139" s="22"/>
      <c r="R139" s="22"/>
      <c r="S139" s="18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20"/>
    </row>
    <row r="140" spans="1:33" ht="15.75" customHeight="1" x14ac:dyDescent="0.2">
      <c r="A140" s="13"/>
      <c r="B140" s="13"/>
      <c r="C140" s="22"/>
      <c r="D140" s="15"/>
      <c r="E140" s="15"/>
      <c r="F140" s="14"/>
      <c r="G140" s="14"/>
      <c r="H140" s="15"/>
      <c r="I140" s="15"/>
      <c r="J140" s="22"/>
      <c r="K140" s="22"/>
      <c r="L140" s="15"/>
      <c r="M140" s="15"/>
      <c r="N140" s="15"/>
      <c r="O140" s="15"/>
      <c r="P140" s="22"/>
      <c r="Q140" s="22"/>
      <c r="R140" s="22"/>
      <c r="S140" s="18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20"/>
    </row>
    <row r="141" spans="1:33" ht="15.75" customHeight="1" x14ac:dyDescent="0.2">
      <c r="A141" s="13"/>
      <c r="B141" s="13"/>
      <c r="C141" s="22"/>
      <c r="D141" s="15"/>
      <c r="E141" s="15"/>
      <c r="F141" s="14"/>
      <c r="G141" s="14"/>
      <c r="H141" s="15"/>
      <c r="I141" s="15"/>
      <c r="J141" s="22"/>
      <c r="K141" s="22"/>
      <c r="L141" s="15"/>
      <c r="M141" s="15"/>
      <c r="N141" s="15"/>
      <c r="O141" s="15"/>
      <c r="P141" s="22"/>
      <c r="Q141" s="22"/>
      <c r="R141" s="22"/>
      <c r="S141" s="18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20"/>
    </row>
    <row r="142" spans="1:33" ht="15.75" customHeight="1" x14ac:dyDescent="0.2">
      <c r="A142" s="13"/>
      <c r="B142" s="13"/>
      <c r="C142" s="22"/>
      <c r="D142" s="15"/>
      <c r="E142" s="15"/>
      <c r="F142" s="14"/>
      <c r="G142" s="14"/>
      <c r="H142" s="15"/>
      <c r="I142" s="15"/>
      <c r="J142" s="22"/>
      <c r="K142" s="22"/>
      <c r="L142" s="15"/>
      <c r="M142" s="15"/>
      <c r="N142" s="15"/>
      <c r="O142" s="15"/>
      <c r="P142" s="22"/>
      <c r="Q142" s="22"/>
      <c r="R142" s="22"/>
      <c r="S142" s="18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20"/>
    </row>
    <row r="143" spans="1:33" ht="15.75" customHeight="1" x14ac:dyDescent="0.2">
      <c r="A143" s="13"/>
      <c r="B143" s="13"/>
      <c r="C143" s="22"/>
      <c r="D143" s="15"/>
      <c r="E143" s="15"/>
      <c r="F143" s="14"/>
      <c r="G143" s="14"/>
      <c r="H143" s="15"/>
      <c r="I143" s="15"/>
      <c r="J143" s="22"/>
      <c r="K143" s="22"/>
      <c r="L143" s="15"/>
      <c r="M143" s="15"/>
      <c r="N143" s="15"/>
      <c r="O143" s="15"/>
      <c r="P143" s="22"/>
      <c r="Q143" s="22"/>
      <c r="R143" s="22"/>
      <c r="S143" s="18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20"/>
    </row>
    <row r="144" spans="1:33" ht="15.75" customHeight="1" x14ac:dyDescent="0.2">
      <c r="A144" s="13"/>
      <c r="B144" s="13"/>
      <c r="C144" s="22"/>
      <c r="D144" s="15"/>
      <c r="E144" s="15"/>
      <c r="F144" s="14"/>
      <c r="G144" s="14"/>
      <c r="H144" s="15"/>
      <c r="I144" s="15"/>
      <c r="J144" s="22"/>
      <c r="K144" s="22"/>
      <c r="L144" s="15"/>
      <c r="M144" s="15"/>
      <c r="N144" s="15"/>
      <c r="O144" s="15"/>
      <c r="P144" s="22"/>
      <c r="Q144" s="22"/>
      <c r="R144" s="22"/>
      <c r="S144" s="18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20"/>
    </row>
    <row r="145" spans="1:33" ht="15.75" customHeight="1" x14ac:dyDescent="0.2">
      <c r="A145" s="13"/>
      <c r="B145" s="13"/>
      <c r="C145" s="22"/>
      <c r="D145" s="15"/>
      <c r="E145" s="15"/>
      <c r="F145" s="14"/>
      <c r="G145" s="14"/>
      <c r="H145" s="15"/>
      <c r="I145" s="15"/>
      <c r="J145" s="22"/>
      <c r="K145" s="22"/>
      <c r="L145" s="15"/>
      <c r="M145" s="15"/>
      <c r="N145" s="15"/>
      <c r="O145" s="15"/>
      <c r="P145" s="22"/>
      <c r="Q145" s="22"/>
      <c r="R145" s="22"/>
      <c r="S145" s="18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20"/>
    </row>
    <row r="146" spans="1:33" ht="15.75" customHeight="1" x14ac:dyDescent="0.2">
      <c r="A146" s="13"/>
      <c r="B146" s="13"/>
      <c r="C146" s="22"/>
      <c r="D146" s="15"/>
      <c r="E146" s="15"/>
      <c r="F146" s="14"/>
      <c r="G146" s="14"/>
      <c r="H146" s="15"/>
      <c r="I146" s="15"/>
      <c r="J146" s="22"/>
      <c r="K146" s="22"/>
      <c r="L146" s="15"/>
      <c r="M146" s="15"/>
      <c r="N146" s="15"/>
      <c r="O146" s="15"/>
      <c r="P146" s="22"/>
      <c r="Q146" s="22"/>
      <c r="R146" s="22"/>
      <c r="S146" s="18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20"/>
    </row>
    <row r="147" spans="1:33" ht="15.75" customHeight="1" x14ac:dyDescent="0.2">
      <c r="A147" s="13"/>
      <c r="B147" s="13"/>
      <c r="C147" s="22"/>
      <c r="D147" s="15"/>
      <c r="E147" s="15"/>
      <c r="F147" s="14"/>
      <c r="G147" s="14"/>
      <c r="H147" s="15"/>
      <c r="I147" s="15"/>
      <c r="J147" s="22"/>
      <c r="K147" s="22"/>
      <c r="L147" s="15"/>
      <c r="M147" s="15"/>
      <c r="N147" s="15"/>
      <c r="O147" s="15"/>
      <c r="P147" s="22"/>
      <c r="Q147" s="22"/>
      <c r="R147" s="22"/>
      <c r="S147" s="18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20"/>
    </row>
    <row r="148" spans="1:33" ht="15.75" customHeight="1" x14ac:dyDescent="0.2">
      <c r="A148" s="13"/>
      <c r="B148" s="13"/>
      <c r="C148" s="22"/>
      <c r="D148" s="15"/>
      <c r="E148" s="15"/>
      <c r="F148" s="14"/>
      <c r="G148" s="14"/>
      <c r="H148" s="15"/>
      <c r="I148" s="15"/>
      <c r="J148" s="22"/>
      <c r="K148" s="22"/>
      <c r="L148" s="15"/>
      <c r="M148" s="15"/>
      <c r="N148" s="15"/>
      <c r="O148" s="15"/>
      <c r="P148" s="22"/>
      <c r="Q148" s="22"/>
      <c r="R148" s="22"/>
      <c r="S148" s="18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20"/>
    </row>
    <row r="149" spans="1:33" ht="15.75" customHeight="1" x14ac:dyDescent="0.2">
      <c r="A149" s="13"/>
      <c r="B149" s="13"/>
      <c r="C149" s="22"/>
      <c r="D149" s="15"/>
      <c r="E149" s="15"/>
      <c r="F149" s="14"/>
      <c r="G149" s="14"/>
      <c r="H149" s="15"/>
      <c r="I149" s="15"/>
      <c r="J149" s="22"/>
      <c r="K149" s="22"/>
      <c r="L149" s="15"/>
      <c r="M149" s="15"/>
      <c r="N149" s="15"/>
      <c r="O149" s="15"/>
      <c r="P149" s="22"/>
      <c r="Q149" s="22"/>
      <c r="R149" s="22"/>
      <c r="S149" s="18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20"/>
    </row>
    <row r="150" spans="1:33" ht="15.75" customHeight="1" x14ac:dyDescent="0.2">
      <c r="A150" s="13"/>
      <c r="B150" s="13"/>
      <c r="C150" s="22"/>
      <c r="D150" s="15"/>
      <c r="E150" s="15"/>
      <c r="F150" s="14"/>
      <c r="G150" s="14"/>
      <c r="H150" s="15"/>
      <c r="I150" s="15"/>
      <c r="J150" s="22"/>
      <c r="K150" s="22"/>
      <c r="L150" s="15"/>
      <c r="M150" s="15"/>
      <c r="N150" s="15"/>
      <c r="O150" s="15"/>
      <c r="P150" s="22"/>
      <c r="Q150" s="22"/>
      <c r="R150" s="22"/>
      <c r="S150" s="18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20"/>
    </row>
    <row r="151" spans="1:33" ht="15.75" customHeight="1" x14ac:dyDescent="0.2">
      <c r="A151" s="13"/>
      <c r="B151" s="13"/>
      <c r="C151" s="22"/>
      <c r="D151" s="15"/>
      <c r="E151" s="15"/>
      <c r="F151" s="14"/>
      <c r="G151" s="14"/>
      <c r="H151" s="15"/>
      <c r="I151" s="15"/>
      <c r="J151" s="22"/>
      <c r="K151" s="22"/>
      <c r="L151" s="15"/>
      <c r="M151" s="15"/>
      <c r="N151" s="15"/>
      <c r="O151" s="15"/>
      <c r="P151" s="22"/>
      <c r="Q151" s="22"/>
      <c r="R151" s="22"/>
      <c r="S151" s="18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20"/>
    </row>
    <row r="152" spans="1:33" ht="15.75" customHeight="1" x14ac:dyDescent="0.2">
      <c r="A152" s="13"/>
      <c r="B152" s="13"/>
      <c r="C152" s="22"/>
      <c r="D152" s="15"/>
      <c r="E152" s="15"/>
      <c r="F152" s="14"/>
      <c r="G152" s="14"/>
      <c r="H152" s="15"/>
      <c r="I152" s="15"/>
      <c r="J152" s="22"/>
      <c r="K152" s="22"/>
      <c r="L152" s="15"/>
      <c r="M152" s="15"/>
      <c r="N152" s="15"/>
      <c r="O152" s="15"/>
      <c r="P152" s="22"/>
      <c r="Q152" s="22"/>
      <c r="R152" s="22"/>
      <c r="S152" s="18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20"/>
    </row>
    <row r="153" spans="1:33" ht="15.75" customHeight="1" x14ac:dyDescent="0.2">
      <c r="A153" s="13"/>
      <c r="B153" s="13"/>
      <c r="C153" s="22"/>
      <c r="D153" s="15"/>
      <c r="E153" s="15"/>
      <c r="F153" s="14"/>
      <c r="G153" s="14"/>
      <c r="H153" s="15"/>
      <c r="I153" s="15"/>
      <c r="J153" s="22"/>
      <c r="K153" s="22"/>
      <c r="L153" s="15"/>
      <c r="M153" s="15"/>
      <c r="N153" s="15"/>
      <c r="O153" s="15"/>
      <c r="P153" s="22"/>
      <c r="Q153" s="22"/>
      <c r="R153" s="22"/>
      <c r="S153" s="18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20"/>
    </row>
    <row r="154" spans="1:33" ht="15.75" customHeight="1" x14ac:dyDescent="0.2">
      <c r="A154" s="13"/>
      <c r="B154" s="13"/>
      <c r="C154" s="22"/>
      <c r="D154" s="15"/>
      <c r="E154" s="15"/>
      <c r="F154" s="14"/>
      <c r="G154" s="14"/>
      <c r="H154" s="15"/>
      <c r="I154" s="15"/>
      <c r="J154" s="22"/>
      <c r="K154" s="22"/>
      <c r="L154" s="15"/>
      <c r="M154" s="15"/>
      <c r="N154" s="15"/>
      <c r="O154" s="15"/>
      <c r="P154" s="22"/>
      <c r="Q154" s="22"/>
      <c r="R154" s="22"/>
      <c r="S154" s="18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20"/>
    </row>
    <row r="155" spans="1:33" ht="15.75" customHeight="1" x14ac:dyDescent="0.2">
      <c r="A155" s="13"/>
      <c r="B155" s="13"/>
      <c r="C155" s="22"/>
      <c r="D155" s="15"/>
      <c r="E155" s="15"/>
      <c r="F155" s="14"/>
      <c r="G155" s="14"/>
      <c r="H155" s="15"/>
      <c r="I155" s="15"/>
      <c r="J155" s="22"/>
      <c r="K155" s="22"/>
      <c r="L155" s="15"/>
      <c r="M155" s="15"/>
      <c r="N155" s="15"/>
      <c r="O155" s="15"/>
      <c r="P155" s="22"/>
      <c r="Q155" s="22"/>
      <c r="R155" s="22"/>
      <c r="S155" s="18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20"/>
    </row>
    <row r="156" spans="1:33" ht="15.75" customHeight="1" x14ac:dyDescent="0.2">
      <c r="A156" s="13"/>
      <c r="B156" s="13"/>
      <c r="C156" s="22"/>
      <c r="D156" s="15"/>
      <c r="E156" s="15"/>
      <c r="F156" s="14"/>
      <c r="G156" s="14"/>
      <c r="H156" s="15"/>
      <c r="I156" s="15"/>
      <c r="J156" s="22"/>
      <c r="K156" s="22"/>
      <c r="L156" s="15"/>
      <c r="M156" s="15"/>
      <c r="N156" s="15"/>
      <c r="O156" s="15"/>
      <c r="P156" s="22"/>
      <c r="Q156" s="22"/>
      <c r="R156" s="22"/>
      <c r="S156" s="18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20"/>
    </row>
    <row r="157" spans="1:33" ht="15.75" customHeight="1" x14ac:dyDescent="0.2">
      <c r="A157" s="13"/>
      <c r="B157" s="13"/>
      <c r="C157" s="22"/>
      <c r="D157" s="15"/>
      <c r="E157" s="15"/>
      <c r="F157" s="14"/>
      <c r="G157" s="14"/>
      <c r="H157" s="15"/>
      <c r="I157" s="15"/>
      <c r="J157" s="22"/>
      <c r="K157" s="22"/>
      <c r="L157" s="15"/>
      <c r="M157" s="15"/>
      <c r="N157" s="15"/>
      <c r="O157" s="15"/>
      <c r="P157" s="22"/>
      <c r="Q157" s="22"/>
      <c r="R157" s="22"/>
      <c r="S157" s="18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20"/>
    </row>
    <row r="158" spans="1:33" ht="15.75" customHeight="1" x14ac:dyDescent="0.2">
      <c r="A158" s="13"/>
      <c r="B158" s="13"/>
      <c r="C158" s="22"/>
      <c r="D158" s="15"/>
      <c r="E158" s="15"/>
      <c r="F158" s="14"/>
      <c r="G158" s="14"/>
      <c r="H158" s="15"/>
      <c r="I158" s="15"/>
      <c r="J158" s="22"/>
      <c r="K158" s="22"/>
      <c r="L158" s="15"/>
      <c r="M158" s="15"/>
      <c r="N158" s="15"/>
      <c r="O158" s="15"/>
      <c r="P158" s="22"/>
      <c r="Q158" s="22"/>
      <c r="R158" s="22"/>
      <c r="S158" s="18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20"/>
    </row>
    <row r="159" spans="1:33" ht="15.75" customHeight="1" x14ac:dyDescent="0.2">
      <c r="A159" s="13"/>
      <c r="B159" s="13"/>
      <c r="C159" s="22"/>
      <c r="D159" s="15"/>
      <c r="E159" s="15"/>
      <c r="F159" s="14"/>
      <c r="G159" s="14"/>
      <c r="H159" s="15"/>
      <c r="I159" s="15"/>
      <c r="J159" s="22"/>
      <c r="K159" s="22"/>
      <c r="L159" s="15"/>
      <c r="M159" s="15"/>
      <c r="N159" s="15"/>
      <c r="O159" s="15"/>
      <c r="P159" s="22"/>
      <c r="Q159" s="22"/>
      <c r="R159" s="22"/>
      <c r="S159" s="18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20"/>
    </row>
    <row r="160" spans="1:33" ht="15.75" customHeight="1" x14ac:dyDescent="0.2">
      <c r="A160" s="13"/>
      <c r="B160" s="13"/>
      <c r="C160" s="22"/>
      <c r="D160" s="15"/>
      <c r="E160" s="15"/>
      <c r="F160" s="14"/>
      <c r="G160" s="14"/>
      <c r="H160" s="15"/>
      <c r="I160" s="15"/>
      <c r="J160" s="22"/>
      <c r="K160" s="22"/>
      <c r="L160" s="15"/>
      <c r="M160" s="15"/>
      <c r="N160" s="15"/>
      <c r="O160" s="15"/>
      <c r="P160" s="22"/>
      <c r="Q160" s="22"/>
      <c r="R160" s="22"/>
      <c r="S160" s="18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20"/>
    </row>
    <row r="161" spans="1:33" ht="15.75" customHeight="1" x14ac:dyDescent="0.2">
      <c r="A161" s="13"/>
      <c r="B161" s="13"/>
      <c r="C161" s="22"/>
      <c r="D161" s="15"/>
      <c r="E161" s="15"/>
      <c r="F161" s="14"/>
      <c r="G161" s="14"/>
      <c r="H161" s="15"/>
      <c r="I161" s="15"/>
      <c r="J161" s="22"/>
      <c r="K161" s="22"/>
      <c r="L161" s="15"/>
      <c r="M161" s="15"/>
      <c r="N161" s="15"/>
      <c r="O161" s="15"/>
      <c r="P161" s="22"/>
      <c r="Q161" s="22"/>
      <c r="R161" s="22"/>
      <c r="S161" s="18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20"/>
    </row>
    <row r="162" spans="1:33" ht="15.75" customHeight="1" x14ac:dyDescent="0.2">
      <c r="A162" s="13"/>
      <c r="B162" s="13"/>
      <c r="C162" s="22"/>
      <c r="D162" s="15"/>
      <c r="E162" s="15"/>
      <c r="F162" s="14"/>
      <c r="G162" s="14"/>
      <c r="H162" s="15"/>
      <c r="I162" s="15"/>
      <c r="J162" s="22"/>
      <c r="K162" s="22"/>
      <c r="L162" s="15"/>
      <c r="M162" s="15"/>
      <c r="N162" s="15"/>
      <c r="O162" s="15"/>
      <c r="P162" s="22"/>
      <c r="Q162" s="22"/>
      <c r="R162" s="22"/>
      <c r="S162" s="18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20"/>
    </row>
    <row r="163" spans="1:33" ht="15.75" customHeight="1" x14ac:dyDescent="0.2">
      <c r="A163" s="13"/>
      <c r="B163" s="13"/>
      <c r="C163" s="22"/>
      <c r="D163" s="15"/>
      <c r="E163" s="15"/>
      <c r="F163" s="14"/>
      <c r="G163" s="14"/>
      <c r="H163" s="15"/>
      <c r="I163" s="15"/>
      <c r="J163" s="22"/>
      <c r="K163" s="22"/>
      <c r="L163" s="15"/>
      <c r="M163" s="15"/>
      <c r="N163" s="15"/>
      <c r="O163" s="15"/>
      <c r="P163" s="22"/>
      <c r="Q163" s="22"/>
      <c r="R163" s="22"/>
      <c r="S163" s="18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20"/>
    </row>
    <row r="164" spans="1:33" ht="15.75" customHeight="1" x14ac:dyDescent="0.2">
      <c r="A164" s="13"/>
      <c r="B164" s="13"/>
      <c r="C164" s="22"/>
      <c r="D164" s="15"/>
      <c r="E164" s="15"/>
      <c r="F164" s="14"/>
      <c r="G164" s="14"/>
      <c r="H164" s="15"/>
      <c r="I164" s="15"/>
      <c r="J164" s="22"/>
      <c r="K164" s="22"/>
      <c r="L164" s="15"/>
      <c r="M164" s="15"/>
      <c r="N164" s="15"/>
      <c r="O164" s="15"/>
      <c r="P164" s="22"/>
      <c r="Q164" s="22"/>
      <c r="R164" s="22"/>
      <c r="S164" s="18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20"/>
    </row>
    <row r="165" spans="1:33" ht="15.75" customHeight="1" x14ac:dyDescent="0.2">
      <c r="A165" s="13"/>
      <c r="B165" s="13"/>
      <c r="C165" s="22"/>
      <c r="D165" s="15"/>
      <c r="E165" s="15"/>
      <c r="F165" s="14"/>
      <c r="G165" s="14"/>
      <c r="H165" s="15"/>
      <c r="I165" s="15"/>
      <c r="J165" s="22"/>
      <c r="K165" s="22"/>
      <c r="L165" s="15"/>
      <c r="M165" s="15"/>
      <c r="N165" s="15"/>
      <c r="O165" s="15"/>
      <c r="P165" s="22"/>
      <c r="Q165" s="22"/>
      <c r="R165" s="22"/>
      <c r="S165" s="18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20"/>
    </row>
    <row r="166" spans="1:33" ht="15.75" customHeight="1" x14ac:dyDescent="0.2">
      <c r="A166" s="13"/>
      <c r="B166" s="13"/>
      <c r="C166" s="22"/>
      <c r="D166" s="15"/>
      <c r="E166" s="15"/>
      <c r="F166" s="14"/>
      <c r="G166" s="14"/>
      <c r="H166" s="15"/>
      <c r="I166" s="15"/>
      <c r="J166" s="22"/>
      <c r="K166" s="22"/>
      <c r="L166" s="15"/>
      <c r="M166" s="15"/>
      <c r="N166" s="15"/>
      <c r="O166" s="15"/>
      <c r="P166" s="22"/>
      <c r="Q166" s="22"/>
      <c r="R166" s="22"/>
      <c r="S166" s="18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20"/>
    </row>
    <row r="167" spans="1:33" ht="15.75" customHeight="1" x14ac:dyDescent="0.2">
      <c r="A167" s="13"/>
      <c r="B167" s="13"/>
      <c r="C167" s="22"/>
      <c r="D167" s="15"/>
      <c r="E167" s="15"/>
      <c r="F167" s="14"/>
      <c r="G167" s="14"/>
      <c r="H167" s="15"/>
      <c r="I167" s="15"/>
      <c r="J167" s="22"/>
      <c r="K167" s="22"/>
      <c r="L167" s="15"/>
      <c r="M167" s="15"/>
      <c r="N167" s="15"/>
      <c r="O167" s="15"/>
      <c r="P167" s="22"/>
      <c r="Q167" s="22"/>
      <c r="R167" s="22"/>
      <c r="S167" s="18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20"/>
    </row>
    <row r="168" spans="1:33" ht="15.75" customHeight="1" x14ac:dyDescent="0.2">
      <c r="A168" s="13"/>
      <c r="B168" s="13"/>
      <c r="C168" s="22"/>
      <c r="D168" s="15"/>
      <c r="E168" s="15"/>
      <c r="F168" s="14"/>
      <c r="G168" s="14"/>
      <c r="H168" s="15"/>
      <c r="I168" s="15"/>
      <c r="J168" s="22"/>
      <c r="K168" s="22"/>
      <c r="L168" s="15"/>
      <c r="M168" s="15"/>
      <c r="N168" s="15"/>
      <c r="O168" s="15"/>
      <c r="P168" s="22"/>
      <c r="Q168" s="22"/>
      <c r="R168" s="22"/>
      <c r="S168" s="18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20"/>
    </row>
    <row r="169" spans="1:33" ht="15.75" customHeight="1" x14ac:dyDescent="0.2">
      <c r="A169" s="13"/>
      <c r="B169" s="13"/>
      <c r="C169" s="22"/>
      <c r="D169" s="15"/>
      <c r="E169" s="15"/>
      <c r="F169" s="14"/>
      <c r="G169" s="14"/>
      <c r="H169" s="15"/>
      <c r="I169" s="15"/>
      <c r="J169" s="22"/>
      <c r="K169" s="22"/>
      <c r="L169" s="15"/>
      <c r="M169" s="15"/>
      <c r="N169" s="15"/>
      <c r="O169" s="15"/>
      <c r="P169" s="22"/>
      <c r="Q169" s="22"/>
      <c r="R169" s="22"/>
      <c r="S169" s="18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20"/>
    </row>
    <row r="170" spans="1:33" ht="15.75" customHeight="1" x14ac:dyDescent="0.2">
      <c r="A170" s="13"/>
      <c r="B170" s="13"/>
      <c r="C170" s="22"/>
      <c r="D170" s="15"/>
      <c r="E170" s="15"/>
      <c r="F170" s="14"/>
      <c r="G170" s="14"/>
      <c r="H170" s="15"/>
      <c r="I170" s="15"/>
      <c r="J170" s="22"/>
      <c r="K170" s="22"/>
      <c r="L170" s="15"/>
      <c r="M170" s="15"/>
      <c r="N170" s="15"/>
      <c r="O170" s="15"/>
      <c r="P170" s="22"/>
      <c r="Q170" s="22"/>
      <c r="R170" s="22"/>
      <c r="S170" s="18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20"/>
    </row>
    <row r="171" spans="1:33" ht="15.75" customHeight="1" x14ac:dyDescent="0.2">
      <c r="A171" s="13"/>
      <c r="B171" s="13"/>
      <c r="C171" s="22"/>
      <c r="D171" s="15"/>
      <c r="E171" s="15"/>
      <c r="F171" s="14"/>
      <c r="G171" s="14"/>
      <c r="H171" s="15"/>
      <c r="I171" s="15"/>
      <c r="J171" s="22"/>
      <c r="K171" s="22"/>
      <c r="L171" s="15"/>
      <c r="M171" s="15"/>
      <c r="N171" s="15"/>
      <c r="O171" s="15"/>
      <c r="P171" s="22"/>
      <c r="Q171" s="22"/>
      <c r="R171" s="22"/>
      <c r="S171" s="18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20"/>
    </row>
    <row r="172" spans="1:33" ht="15.75" customHeight="1" x14ac:dyDescent="0.2">
      <c r="A172" s="13"/>
      <c r="B172" s="13"/>
      <c r="C172" s="22"/>
      <c r="D172" s="15"/>
      <c r="E172" s="15"/>
      <c r="F172" s="14"/>
      <c r="G172" s="14"/>
      <c r="H172" s="15"/>
      <c r="I172" s="15"/>
      <c r="J172" s="22"/>
      <c r="K172" s="22"/>
      <c r="L172" s="15"/>
      <c r="M172" s="15"/>
      <c r="N172" s="15"/>
      <c r="O172" s="15"/>
      <c r="P172" s="22"/>
      <c r="Q172" s="22"/>
      <c r="R172" s="22"/>
      <c r="S172" s="18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20"/>
    </row>
    <row r="173" spans="1:33" ht="15.75" customHeight="1" x14ac:dyDescent="0.2">
      <c r="A173" s="13"/>
      <c r="B173" s="13"/>
      <c r="C173" s="22"/>
      <c r="D173" s="15"/>
      <c r="E173" s="15"/>
      <c r="F173" s="14"/>
      <c r="G173" s="14"/>
      <c r="H173" s="15"/>
      <c r="I173" s="15"/>
      <c r="J173" s="22"/>
      <c r="K173" s="22"/>
      <c r="L173" s="15"/>
      <c r="M173" s="15"/>
      <c r="N173" s="15"/>
      <c r="O173" s="15"/>
      <c r="P173" s="22"/>
      <c r="Q173" s="22"/>
      <c r="R173" s="22"/>
      <c r="S173" s="18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20"/>
    </row>
    <row r="174" spans="1:33" ht="15.75" customHeight="1" x14ac:dyDescent="0.2">
      <c r="A174" s="13"/>
      <c r="B174" s="13"/>
      <c r="C174" s="22"/>
      <c r="D174" s="15"/>
      <c r="E174" s="15"/>
      <c r="F174" s="14"/>
      <c r="G174" s="14"/>
      <c r="H174" s="15"/>
      <c r="I174" s="15"/>
      <c r="J174" s="22"/>
      <c r="K174" s="22"/>
      <c r="L174" s="15"/>
      <c r="M174" s="15"/>
      <c r="N174" s="15"/>
      <c r="O174" s="15"/>
      <c r="P174" s="22"/>
      <c r="Q174" s="22"/>
      <c r="R174" s="22"/>
      <c r="S174" s="18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20"/>
    </row>
    <row r="175" spans="1:33" ht="15.75" customHeight="1" x14ac:dyDescent="0.2">
      <c r="A175" s="13"/>
      <c r="B175" s="13"/>
      <c r="C175" s="22"/>
      <c r="D175" s="15"/>
      <c r="E175" s="15"/>
      <c r="F175" s="14"/>
      <c r="G175" s="14"/>
      <c r="H175" s="15"/>
      <c r="I175" s="15"/>
      <c r="J175" s="22"/>
      <c r="K175" s="22"/>
      <c r="L175" s="15"/>
      <c r="M175" s="15"/>
      <c r="N175" s="15"/>
      <c r="O175" s="15"/>
      <c r="P175" s="22"/>
      <c r="Q175" s="22"/>
      <c r="R175" s="22"/>
      <c r="S175" s="18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20"/>
    </row>
    <row r="176" spans="1:33" ht="15.75" customHeight="1" x14ac:dyDescent="0.2">
      <c r="A176" s="13"/>
      <c r="B176" s="13"/>
      <c r="C176" s="22"/>
      <c r="D176" s="15"/>
      <c r="E176" s="15"/>
      <c r="F176" s="14"/>
      <c r="G176" s="14"/>
      <c r="H176" s="15"/>
      <c r="I176" s="15"/>
      <c r="J176" s="22"/>
      <c r="K176" s="22"/>
      <c r="L176" s="15"/>
      <c r="M176" s="15"/>
      <c r="N176" s="15"/>
      <c r="O176" s="15"/>
      <c r="P176" s="22"/>
      <c r="Q176" s="22"/>
      <c r="R176" s="22"/>
      <c r="S176" s="18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20"/>
    </row>
    <row r="177" spans="1:33" ht="15.75" customHeight="1" x14ac:dyDescent="0.2">
      <c r="A177" s="13"/>
      <c r="B177" s="13"/>
      <c r="C177" s="22"/>
      <c r="D177" s="15"/>
      <c r="E177" s="15"/>
      <c r="F177" s="14"/>
      <c r="G177" s="14"/>
      <c r="H177" s="15"/>
      <c r="I177" s="15"/>
      <c r="J177" s="22"/>
      <c r="K177" s="22"/>
      <c r="L177" s="15"/>
      <c r="M177" s="15"/>
      <c r="N177" s="15"/>
      <c r="O177" s="15"/>
      <c r="P177" s="22"/>
      <c r="Q177" s="22"/>
      <c r="R177" s="22"/>
      <c r="S177" s="18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20"/>
    </row>
    <row r="178" spans="1:33" ht="15.75" customHeight="1" x14ac:dyDescent="0.2">
      <c r="A178" s="13"/>
      <c r="B178" s="13"/>
      <c r="C178" s="22"/>
      <c r="D178" s="15"/>
      <c r="E178" s="15"/>
      <c r="F178" s="14"/>
      <c r="G178" s="14"/>
      <c r="H178" s="15"/>
      <c r="I178" s="15"/>
      <c r="J178" s="22"/>
      <c r="K178" s="22"/>
      <c r="L178" s="15"/>
      <c r="M178" s="15"/>
      <c r="N178" s="15"/>
      <c r="O178" s="15"/>
      <c r="P178" s="22"/>
      <c r="Q178" s="22"/>
      <c r="R178" s="22"/>
      <c r="S178" s="18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20"/>
    </row>
    <row r="179" spans="1:33" ht="15.75" customHeight="1" x14ac:dyDescent="0.2">
      <c r="A179" s="13"/>
      <c r="B179" s="13"/>
      <c r="C179" s="22"/>
      <c r="D179" s="15"/>
      <c r="E179" s="15"/>
      <c r="F179" s="14"/>
      <c r="G179" s="14"/>
      <c r="H179" s="15"/>
      <c r="I179" s="15"/>
      <c r="J179" s="22"/>
      <c r="K179" s="22"/>
      <c r="L179" s="15"/>
      <c r="M179" s="15"/>
      <c r="N179" s="15"/>
      <c r="O179" s="15"/>
      <c r="P179" s="22"/>
      <c r="Q179" s="22"/>
      <c r="R179" s="22"/>
      <c r="S179" s="18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20"/>
    </row>
    <row r="180" spans="1:33" ht="15.75" customHeight="1" x14ac:dyDescent="0.2">
      <c r="A180" s="13"/>
      <c r="B180" s="13"/>
      <c r="C180" s="22"/>
      <c r="D180" s="15"/>
      <c r="E180" s="15"/>
      <c r="F180" s="14"/>
      <c r="G180" s="14"/>
      <c r="H180" s="15"/>
      <c r="I180" s="15"/>
      <c r="J180" s="22"/>
      <c r="K180" s="22"/>
      <c r="L180" s="15"/>
      <c r="M180" s="15"/>
      <c r="N180" s="15"/>
      <c r="O180" s="15"/>
      <c r="P180" s="22"/>
      <c r="Q180" s="22"/>
      <c r="R180" s="22"/>
      <c r="S180" s="18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20"/>
    </row>
    <row r="181" spans="1:33" ht="15.75" customHeight="1" x14ac:dyDescent="0.2">
      <c r="A181" s="13"/>
      <c r="B181" s="13"/>
      <c r="C181" s="22"/>
      <c r="D181" s="15"/>
      <c r="E181" s="15"/>
      <c r="F181" s="14"/>
      <c r="G181" s="14"/>
      <c r="H181" s="15"/>
      <c r="I181" s="15"/>
      <c r="J181" s="22"/>
      <c r="K181" s="22"/>
      <c r="L181" s="15"/>
      <c r="M181" s="15"/>
      <c r="N181" s="15"/>
      <c r="O181" s="15"/>
      <c r="P181" s="22"/>
      <c r="Q181" s="22"/>
      <c r="R181" s="22"/>
      <c r="S181" s="18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20"/>
    </row>
    <row r="182" spans="1:33" ht="15.75" customHeight="1" x14ac:dyDescent="0.2">
      <c r="A182" s="13"/>
      <c r="B182" s="13"/>
      <c r="C182" s="22"/>
      <c r="D182" s="15"/>
      <c r="E182" s="15"/>
      <c r="F182" s="14"/>
      <c r="G182" s="14"/>
      <c r="H182" s="15"/>
      <c r="I182" s="15"/>
      <c r="J182" s="22"/>
      <c r="K182" s="22"/>
      <c r="L182" s="15"/>
      <c r="M182" s="15"/>
      <c r="N182" s="15"/>
      <c r="O182" s="15"/>
      <c r="P182" s="22"/>
      <c r="Q182" s="22"/>
      <c r="R182" s="22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20"/>
    </row>
    <row r="183" spans="1:33" ht="15.75" customHeight="1" x14ac:dyDescent="0.2">
      <c r="A183" s="13"/>
      <c r="B183" s="13"/>
      <c r="C183" s="22"/>
      <c r="D183" s="15"/>
      <c r="E183" s="15"/>
      <c r="F183" s="14"/>
      <c r="G183" s="14"/>
      <c r="H183" s="15"/>
      <c r="I183" s="15"/>
      <c r="J183" s="22"/>
      <c r="K183" s="22"/>
      <c r="L183" s="15"/>
      <c r="M183" s="15"/>
      <c r="N183" s="15"/>
      <c r="O183" s="15"/>
      <c r="P183" s="22"/>
      <c r="Q183" s="22"/>
      <c r="R183" s="22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20"/>
    </row>
    <row r="184" spans="1:33" ht="15.75" customHeight="1" x14ac:dyDescent="0.2">
      <c r="A184" s="13"/>
      <c r="B184" s="13"/>
      <c r="C184" s="22"/>
      <c r="D184" s="15"/>
      <c r="E184" s="15"/>
      <c r="F184" s="14"/>
      <c r="G184" s="14"/>
      <c r="H184" s="15"/>
      <c r="I184" s="15"/>
      <c r="J184" s="22"/>
      <c r="K184" s="22"/>
      <c r="L184" s="15"/>
      <c r="M184" s="15"/>
      <c r="N184" s="15"/>
      <c r="O184" s="15"/>
      <c r="P184" s="22"/>
      <c r="Q184" s="22"/>
      <c r="R184" s="22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20"/>
    </row>
    <row r="185" spans="1:33" ht="15.75" customHeight="1" x14ac:dyDescent="0.2">
      <c r="A185" s="13"/>
      <c r="B185" s="13"/>
      <c r="C185" s="22"/>
      <c r="D185" s="15"/>
      <c r="E185" s="15"/>
      <c r="F185" s="14"/>
      <c r="G185" s="14"/>
      <c r="H185" s="15"/>
      <c r="I185" s="15"/>
      <c r="J185" s="22"/>
      <c r="K185" s="22"/>
      <c r="L185" s="15"/>
      <c r="M185" s="15"/>
      <c r="N185" s="15"/>
      <c r="O185" s="15"/>
      <c r="P185" s="22"/>
      <c r="Q185" s="22"/>
      <c r="R185" s="22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20"/>
    </row>
    <row r="186" spans="1:33" ht="15.75" customHeight="1" x14ac:dyDescent="0.2">
      <c r="A186" s="13"/>
      <c r="B186" s="13"/>
      <c r="C186" s="22"/>
      <c r="D186" s="15"/>
      <c r="E186" s="15"/>
      <c r="F186" s="14"/>
      <c r="G186" s="14"/>
      <c r="H186" s="15"/>
      <c r="I186" s="15"/>
      <c r="J186" s="22"/>
      <c r="K186" s="22"/>
      <c r="L186" s="15"/>
      <c r="M186" s="15"/>
      <c r="N186" s="15"/>
      <c r="O186" s="15"/>
      <c r="P186" s="22"/>
      <c r="Q186" s="22"/>
      <c r="R186" s="22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20"/>
    </row>
    <row r="187" spans="1:33" ht="15.75" customHeight="1" x14ac:dyDescent="0.2">
      <c r="A187" s="13"/>
      <c r="B187" s="13"/>
      <c r="C187" s="22"/>
      <c r="D187" s="15"/>
      <c r="E187" s="15"/>
      <c r="F187" s="14"/>
      <c r="G187" s="14"/>
      <c r="H187" s="15"/>
      <c r="I187" s="15"/>
      <c r="J187" s="22"/>
      <c r="K187" s="22"/>
      <c r="L187" s="15"/>
      <c r="M187" s="15"/>
      <c r="N187" s="15"/>
      <c r="O187" s="15"/>
      <c r="P187" s="22"/>
      <c r="Q187" s="22"/>
      <c r="R187" s="22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20"/>
    </row>
    <row r="188" spans="1:33" ht="15.75" customHeight="1" x14ac:dyDescent="0.2">
      <c r="A188" s="13"/>
      <c r="B188" s="13"/>
      <c r="C188" s="22"/>
      <c r="D188" s="15"/>
      <c r="E188" s="15"/>
      <c r="F188" s="14"/>
      <c r="G188" s="14"/>
      <c r="H188" s="15"/>
      <c r="I188" s="15"/>
      <c r="J188" s="22"/>
      <c r="K188" s="22"/>
      <c r="L188" s="15"/>
      <c r="M188" s="15"/>
      <c r="N188" s="15"/>
      <c r="O188" s="15"/>
      <c r="P188" s="22"/>
      <c r="Q188" s="22"/>
      <c r="R188" s="22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20"/>
    </row>
    <row r="189" spans="1:33" ht="15.75" customHeight="1" x14ac:dyDescent="0.2">
      <c r="A189" s="13"/>
      <c r="B189" s="13"/>
      <c r="C189" s="22"/>
      <c r="D189" s="15"/>
      <c r="E189" s="15"/>
      <c r="F189" s="14"/>
      <c r="G189" s="14"/>
      <c r="H189" s="15"/>
      <c r="I189" s="15"/>
      <c r="J189" s="22"/>
      <c r="K189" s="22"/>
      <c r="L189" s="15"/>
      <c r="M189" s="15"/>
      <c r="N189" s="15"/>
      <c r="O189" s="15"/>
      <c r="P189" s="22"/>
      <c r="Q189" s="22"/>
      <c r="R189" s="22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20"/>
    </row>
    <row r="190" spans="1:33" ht="15.75" customHeight="1" x14ac:dyDescent="0.2">
      <c r="A190" s="13"/>
      <c r="B190" s="13"/>
      <c r="C190" s="22"/>
      <c r="D190" s="15"/>
      <c r="E190" s="15"/>
      <c r="F190" s="14"/>
      <c r="G190" s="14"/>
      <c r="H190" s="15"/>
      <c r="I190" s="15"/>
      <c r="J190" s="22"/>
      <c r="K190" s="22"/>
      <c r="L190" s="15"/>
      <c r="M190" s="15"/>
      <c r="N190" s="15"/>
      <c r="O190" s="15"/>
      <c r="P190" s="22"/>
      <c r="Q190" s="22"/>
      <c r="R190" s="22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20"/>
    </row>
    <row r="191" spans="1:33" ht="15.75" customHeight="1" x14ac:dyDescent="0.2">
      <c r="A191" s="13"/>
      <c r="B191" s="13"/>
      <c r="C191" s="22"/>
      <c r="D191" s="15"/>
      <c r="E191" s="15"/>
      <c r="F191" s="14"/>
      <c r="G191" s="14"/>
      <c r="H191" s="15"/>
      <c r="I191" s="15"/>
      <c r="J191" s="22"/>
      <c r="K191" s="22"/>
      <c r="L191" s="15"/>
      <c r="M191" s="15"/>
      <c r="N191" s="15"/>
      <c r="O191" s="15"/>
      <c r="P191" s="22"/>
      <c r="Q191" s="22"/>
      <c r="R191" s="22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20"/>
    </row>
    <row r="192" spans="1:33" ht="15.75" customHeight="1" x14ac:dyDescent="0.2">
      <c r="A192" s="13"/>
      <c r="B192" s="13"/>
      <c r="C192" s="22"/>
      <c r="D192" s="15"/>
      <c r="E192" s="15"/>
      <c r="F192" s="14"/>
      <c r="G192" s="14"/>
      <c r="H192" s="15"/>
      <c r="I192" s="15"/>
      <c r="J192" s="22"/>
      <c r="K192" s="22"/>
      <c r="L192" s="15"/>
      <c r="M192" s="15"/>
      <c r="N192" s="15"/>
      <c r="O192" s="15"/>
      <c r="P192" s="22"/>
      <c r="Q192" s="22"/>
      <c r="R192" s="22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20"/>
    </row>
    <row r="193" spans="1:33" ht="15.75" customHeight="1" x14ac:dyDescent="0.2">
      <c r="A193" s="13"/>
      <c r="B193" s="13"/>
      <c r="C193" s="22"/>
      <c r="D193" s="15"/>
      <c r="E193" s="15"/>
      <c r="F193" s="14"/>
      <c r="G193" s="14"/>
      <c r="H193" s="15"/>
      <c r="I193" s="15"/>
      <c r="J193" s="22"/>
      <c r="K193" s="22"/>
      <c r="L193" s="15"/>
      <c r="M193" s="15"/>
      <c r="N193" s="15"/>
      <c r="O193" s="15"/>
      <c r="P193" s="22"/>
      <c r="Q193" s="22"/>
      <c r="R193" s="22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20"/>
    </row>
    <row r="194" spans="1:33" ht="15.75" customHeight="1" x14ac:dyDescent="0.2">
      <c r="A194" s="13"/>
      <c r="B194" s="13"/>
      <c r="C194" s="22"/>
      <c r="D194" s="15"/>
      <c r="E194" s="15"/>
      <c r="F194" s="14"/>
      <c r="G194" s="14"/>
      <c r="H194" s="15"/>
      <c r="I194" s="15"/>
      <c r="J194" s="22"/>
      <c r="K194" s="22"/>
      <c r="L194" s="15"/>
      <c r="M194" s="15"/>
      <c r="N194" s="15"/>
      <c r="O194" s="15"/>
      <c r="P194" s="22"/>
      <c r="Q194" s="22"/>
      <c r="R194" s="22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20"/>
    </row>
    <row r="195" spans="1:33" ht="15.75" customHeight="1" x14ac:dyDescent="0.2">
      <c r="C195" s="22"/>
      <c r="D195" s="15"/>
      <c r="E195" s="15"/>
      <c r="F195" s="14"/>
      <c r="G195" s="14"/>
      <c r="H195" s="15"/>
      <c r="I195" s="15"/>
      <c r="J195" s="22"/>
      <c r="K195" s="22"/>
      <c r="L195" s="15"/>
      <c r="M195" s="15"/>
      <c r="N195" s="15"/>
      <c r="O195" s="15"/>
      <c r="P195" s="22"/>
      <c r="Q195" s="22"/>
      <c r="R195" s="22"/>
      <c r="AG195" s="20"/>
    </row>
    <row r="196" spans="1:33" ht="15.75" customHeight="1" x14ac:dyDescent="0.2">
      <c r="C196" s="22"/>
      <c r="D196" s="15"/>
      <c r="E196" s="15"/>
      <c r="F196" s="14"/>
      <c r="G196" s="14"/>
      <c r="H196" s="15"/>
      <c r="I196" s="15"/>
      <c r="J196" s="22"/>
      <c r="K196" s="22"/>
      <c r="L196" s="15"/>
      <c r="M196" s="15"/>
      <c r="N196" s="15"/>
      <c r="O196" s="15"/>
      <c r="P196" s="22"/>
      <c r="Q196" s="22"/>
      <c r="R196" s="22"/>
      <c r="AG196" s="20"/>
    </row>
    <row r="197" spans="1:33" ht="15.75" customHeight="1" x14ac:dyDescent="0.2">
      <c r="C197" s="22"/>
      <c r="D197" s="22"/>
      <c r="E197" s="22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</row>
    <row r="198" spans="1:33" ht="15.75" customHeight="1" x14ac:dyDescent="0.2">
      <c r="C198" s="22"/>
      <c r="D198" s="22"/>
      <c r="E198" s="22"/>
      <c r="F198" s="22"/>
      <c r="G198" s="22"/>
      <c r="H198" s="22"/>
      <c r="I198" s="22"/>
      <c r="J198" s="22"/>
      <c r="K198" s="22"/>
      <c r="L198" s="22"/>
      <c r="M198" s="22"/>
      <c r="N198" s="22"/>
      <c r="O198" s="22"/>
      <c r="P198" s="22"/>
      <c r="Q198" s="22"/>
      <c r="R198" s="22"/>
    </row>
    <row r="199" spans="1:33" ht="15.75" customHeight="1" x14ac:dyDescent="0.2">
      <c r="C199" s="22"/>
      <c r="D199" s="22"/>
      <c r="E199" s="22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</row>
    <row r="200" spans="1:33" ht="15.75" customHeight="1" x14ac:dyDescent="0.2">
      <c r="C200" s="22"/>
      <c r="D200" s="22"/>
      <c r="E200" s="22"/>
      <c r="F200" s="22"/>
      <c r="G200" s="22"/>
      <c r="H200" s="22"/>
      <c r="I200" s="22"/>
      <c r="J200" s="22"/>
      <c r="K200" s="22"/>
      <c r="L200" s="22"/>
      <c r="M200" s="22"/>
      <c r="N200" s="22"/>
      <c r="O200" s="22"/>
      <c r="P200" s="22"/>
      <c r="Q200" s="22"/>
      <c r="R200" s="22"/>
    </row>
    <row r="201" spans="1:33" ht="15.75" customHeight="1" x14ac:dyDescent="0.2">
      <c r="C201" s="22"/>
      <c r="D201" s="22"/>
      <c r="E201" s="22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</row>
    <row r="202" spans="1:33" ht="15.75" customHeight="1" x14ac:dyDescent="0.2">
      <c r="C202" s="22"/>
      <c r="D202" s="22"/>
      <c r="E202" s="22"/>
      <c r="F202" s="22"/>
      <c r="G202" s="22"/>
      <c r="H202" s="22"/>
      <c r="I202" s="22"/>
      <c r="J202" s="22"/>
      <c r="K202" s="22"/>
      <c r="L202" s="22"/>
      <c r="M202" s="22"/>
      <c r="N202" s="22"/>
      <c r="O202" s="22"/>
      <c r="P202" s="22"/>
      <c r="Q202" s="22"/>
      <c r="R202" s="22"/>
    </row>
    <row r="203" spans="1:33" ht="15.75" customHeight="1" x14ac:dyDescent="0.2">
      <c r="C203" s="22"/>
      <c r="D203" s="22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</row>
    <row r="204" spans="1:33" ht="15.75" customHeight="1" x14ac:dyDescent="0.2">
      <c r="C204" s="22"/>
      <c r="D204" s="22"/>
      <c r="E204" s="22"/>
      <c r="F204" s="22"/>
      <c r="G204" s="22"/>
      <c r="H204" s="22"/>
      <c r="I204" s="22"/>
      <c r="J204" s="22"/>
      <c r="K204" s="22"/>
      <c r="L204" s="22"/>
      <c r="M204" s="22"/>
      <c r="N204" s="22"/>
      <c r="O204" s="22"/>
      <c r="P204" s="22"/>
      <c r="Q204" s="22"/>
      <c r="R204" s="22"/>
    </row>
    <row r="205" spans="1:33" ht="15.75" customHeight="1" x14ac:dyDescent="0.2">
      <c r="C205" s="22"/>
      <c r="D205" s="22"/>
      <c r="E205" s="22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</row>
    <row r="206" spans="1:33" ht="15.75" customHeight="1" x14ac:dyDescent="0.2">
      <c r="C206" s="22"/>
      <c r="D206" s="22"/>
      <c r="E206" s="22"/>
      <c r="F206" s="22"/>
      <c r="G206" s="22"/>
      <c r="H206" s="22"/>
      <c r="I206" s="22"/>
      <c r="J206" s="22"/>
      <c r="K206" s="22"/>
      <c r="L206" s="22"/>
      <c r="M206" s="22"/>
      <c r="N206" s="22"/>
      <c r="O206" s="22"/>
      <c r="P206" s="22"/>
      <c r="Q206" s="22"/>
      <c r="R206" s="22"/>
    </row>
    <row r="207" spans="1:33" ht="15.75" customHeight="1" x14ac:dyDescent="0.2">
      <c r="C207" s="22"/>
      <c r="D207" s="22"/>
      <c r="E207" s="22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</row>
    <row r="208" spans="1:33" ht="15.75" customHeight="1" x14ac:dyDescent="0.2">
      <c r="C208" s="22"/>
      <c r="D208" s="22"/>
      <c r="E208" s="22"/>
      <c r="F208" s="22"/>
      <c r="G208" s="22"/>
      <c r="H208" s="22"/>
      <c r="I208" s="22"/>
      <c r="J208" s="22"/>
      <c r="K208" s="22"/>
      <c r="L208" s="22"/>
      <c r="M208" s="22"/>
      <c r="N208" s="22"/>
      <c r="O208" s="22"/>
      <c r="P208" s="22"/>
      <c r="Q208" s="22"/>
      <c r="R208" s="22"/>
    </row>
    <row r="209" spans="3:18" ht="15.75" customHeight="1" x14ac:dyDescent="0.2">
      <c r="C209" s="22"/>
      <c r="D209" s="22"/>
      <c r="E209" s="22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</row>
    <row r="210" spans="3:18" ht="15.75" customHeight="1" x14ac:dyDescent="0.2">
      <c r="C210" s="22"/>
      <c r="D210" s="22"/>
      <c r="E210" s="22"/>
      <c r="F210" s="22"/>
      <c r="G210" s="22"/>
      <c r="H210" s="22"/>
      <c r="I210" s="22"/>
      <c r="J210" s="22"/>
      <c r="K210" s="22"/>
      <c r="L210" s="22"/>
      <c r="M210" s="22"/>
      <c r="N210" s="22"/>
      <c r="O210" s="22"/>
      <c r="P210" s="22"/>
      <c r="Q210" s="22"/>
      <c r="R210" s="22"/>
    </row>
    <row r="211" spans="3:18" ht="15.75" customHeight="1" x14ac:dyDescent="0.2">
      <c r="C211" s="22"/>
      <c r="D211" s="22"/>
      <c r="E211" s="22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</row>
    <row r="212" spans="3:18" ht="15.75" customHeight="1" x14ac:dyDescent="0.2">
      <c r="C212" s="22"/>
      <c r="D212" s="22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  <c r="R212" s="22"/>
    </row>
    <row r="213" spans="3:18" ht="15.75" customHeight="1" x14ac:dyDescent="0.2">
      <c r="C213" s="22"/>
      <c r="D213" s="22"/>
      <c r="E213" s="22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</row>
    <row r="214" spans="3:18" ht="15.75" customHeight="1" x14ac:dyDescent="0.2">
      <c r="C214" s="22"/>
      <c r="D214" s="22"/>
      <c r="E214" s="22"/>
      <c r="F214" s="22"/>
      <c r="G214" s="22"/>
      <c r="H214" s="22"/>
      <c r="I214" s="22"/>
      <c r="J214" s="22"/>
      <c r="K214" s="22"/>
      <c r="L214" s="22"/>
      <c r="M214" s="22"/>
      <c r="N214" s="22"/>
      <c r="O214" s="22"/>
      <c r="P214" s="22"/>
      <c r="Q214" s="22"/>
      <c r="R214" s="22"/>
    </row>
    <row r="215" spans="3:18" ht="15.75" customHeight="1" x14ac:dyDescent="0.2">
      <c r="C215" s="22"/>
      <c r="D215" s="22"/>
      <c r="E215" s="22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</row>
    <row r="216" spans="3:18" ht="15.75" customHeight="1" x14ac:dyDescent="0.2">
      <c r="C216" s="22"/>
      <c r="D216" s="22"/>
      <c r="E216" s="22"/>
      <c r="F216" s="22"/>
      <c r="G216" s="22"/>
      <c r="H216" s="22"/>
      <c r="I216" s="22"/>
      <c r="J216" s="22"/>
      <c r="K216" s="22"/>
      <c r="L216" s="22"/>
      <c r="M216" s="22"/>
      <c r="N216" s="22"/>
      <c r="O216" s="22"/>
      <c r="P216" s="22"/>
      <c r="Q216" s="22"/>
      <c r="R216" s="22"/>
    </row>
    <row r="217" spans="3:18" ht="15.75" customHeight="1" x14ac:dyDescent="0.2">
      <c r="C217" s="22"/>
      <c r="D217" s="22"/>
      <c r="E217" s="22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</row>
    <row r="218" spans="3:18" ht="15.75" customHeight="1" x14ac:dyDescent="0.2">
      <c r="C218" s="22"/>
      <c r="D218" s="22"/>
      <c r="E218" s="22"/>
      <c r="F218" s="22"/>
      <c r="G218" s="22"/>
      <c r="H218" s="22"/>
      <c r="I218" s="22"/>
      <c r="J218" s="22"/>
      <c r="K218" s="22"/>
      <c r="L218" s="22"/>
      <c r="M218" s="22"/>
      <c r="N218" s="22"/>
      <c r="O218" s="22"/>
      <c r="P218" s="22"/>
      <c r="Q218" s="22"/>
      <c r="R218" s="22"/>
    </row>
    <row r="219" spans="3:18" ht="15.75" customHeight="1" x14ac:dyDescent="0.2">
      <c r="C219" s="22"/>
      <c r="D219" s="22"/>
      <c r="E219" s="22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</row>
    <row r="220" spans="3:18" ht="15.75" customHeight="1" x14ac:dyDescent="0.2">
      <c r="C220" s="22"/>
      <c r="D220" s="22"/>
      <c r="E220" s="22"/>
      <c r="F220" s="22"/>
      <c r="G220" s="22"/>
      <c r="H220" s="22"/>
      <c r="I220" s="22"/>
      <c r="J220" s="22"/>
      <c r="K220" s="22"/>
      <c r="L220" s="22"/>
      <c r="M220" s="22"/>
      <c r="N220" s="22"/>
      <c r="O220" s="22"/>
      <c r="P220" s="22"/>
      <c r="Q220" s="22"/>
      <c r="R220" s="22"/>
    </row>
    <row r="221" spans="3:18" ht="15.75" customHeight="1" x14ac:dyDescent="0.15"/>
    <row r="222" spans="3:18" ht="15.75" customHeight="1" x14ac:dyDescent="0.15"/>
    <row r="223" spans="3:18" ht="15.75" customHeight="1" x14ac:dyDescent="0.15"/>
    <row r="224" spans="3:18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AG1000"/>
  <sheetViews>
    <sheetView tabSelected="1" workbookViewId="0">
      <pane xSplit="2" ySplit="3" topLeftCell="C4" activePane="bottomRight" state="frozen"/>
      <selection activeCell="C4" sqref="C4:XFD31"/>
      <selection pane="topRight" activeCell="C4" sqref="C4:XFD31"/>
      <selection pane="bottomLeft" activeCell="C4" sqref="C4:XFD31"/>
      <selection pane="bottomRight" activeCell="C4" sqref="C4:XFD31"/>
    </sheetView>
  </sheetViews>
  <sheetFormatPr baseColWidth="10" defaultColWidth="14.5" defaultRowHeight="15" customHeight="1" x14ac:dyDescent="0.15"/>
  <cols>
    <col min="1" max="1" width="14.83203125" customWidth="1"/>
    <col min="2" max="2" width="23.832031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6.83203125" customWidth="1"/>
    <col min="16" max="16" width="11" customWidth="1"/>
    <col min="17" max="18" width="8.5" customWidth="1"/>
    <col min="19" max="19" width="8.33203125" customWidth="1"/>
    <col min="20" max="20" width="11.5" customWidth="1"/>
    <col min="21" max="21" width="13.33203125" customWidth="1"/>
    <col min="22" max="22" width="13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29" t="str">
        <f ca="1">IFERROR(__xludf.DUMMYFUNCTION("IFERROR(VLOOKUP(B2,IMPORTRANGE(""https://docs.google.com/spreadsheets/d/1x0DhHglkXKoEBOD2MBsuK_EyIr1ouxD2ftIpqOYFa-k/edit?usp=sharing"",""OllieShops-SKU-Specific Info!B1:BJ7000""),4,FALSE),"""")"),"")</f>
        <v/>
      </c>
      <c r="B1" s="30"/>
      <c r="C1" s="31" t="s">
        <v>0</v>
      </c>
      <c r="D1" s="33" t="s">
        <v>1</v>
      </c>
      <c r="E1" s="33" t="s">
        <v>2</v>
      </c>
      <c r="F1" s="35" t="s">
        <v>3</v>
      </c>
      <c r="G1" s="35" t="s">
        <v>4</v>
      </c>
      <c r="H1" s="36" t="s">
        <v>5</v>
      </c>
      <c r="I1" s="33" t="s">
        <v>6</v>
      </c>
      <c r="J1" s="33" t="s">
        <v>7</v>
      </c>
      <c r="K1" s="33" t="s">
        <v>8</v>
      </c>
      <c r="L1" s="33" t="s">
        <v>9</v>
      </c>
      <c r="M1" s="40" t="s">
        <v>10</v>
      </c>
      <c r="N1" s="41" t="s">
        <v>11</v>
      </c>
      <c r="O1" s="33" t="s">
        <v>12</v>
      </c>
      <c r="P1" s="33" t="s">
        <v>13</v>
      </c>
      <c r="Q1" s="33" t="s">
        <v>14</v>
      </c>
      <c r="R1" s="33" t="s">
        <v>15</v>
      </c>
      <c r="S1" s="47" t="s">
        <v>16</v>
      </c>
      <c r="T1" s="42" t="s">
        <v>17</v>
      </c>
      <c r="U1" s="42" t="s">
        <v>18</v>
      </c>
      <c r="V1" s="42" t="s">
        <v>19</v>
      </c>
      <c r="W1" s="42" t="s">
        <v>20</v>
      </c>
      <c r="X1" s="42" t="s">
        <v>21</v>
      </c>
      <c r="Y1" s="42" t="s">
        <v>22</v>
      </c>
      <c r="Z1" s="42" t="s">
        <v>23</v>
      </c>
      <c r="AA1" s="42" t="s">
        <v>24</v>
      </c>
      <c r="AB1" s="42" t="s">
        <v>25</v>
      </c>
      <c r="AC1" s="42" t="s">
        <v>26</v>
      </c>
      <c r="AD1" s="44" t="s">
        <v>27</v>
      </c>
      <c r="AE1" s="45" t="s">
        <v>28</v>
      </c>
      <c r="AF1" s="46" t="s">
        <v>29</v>
      </c>
      <c r="AG1" s="45" t="s">
        <v>30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IFERROR(__xludf.DUMMYFUNCTION("IFERROR(VLOOKUP(B2,IMPORTRANGE(""https://docs.google.com/spreadsheets/d/1x0DhHglkXKoEBOD2MBsuK_EyIr1ouxD2ftIpqOYFa-k/edit?usp=sharing"",""OllieShops-SKU-Specific Info!B1:BJ7000""),3,FALSE),"""")"),"")</f>
        <v/>
      </c>
      <c r="B2" s="3" t="s">
        <v>163</v>
      </c>
      <c r="C2" s="32"/>
      <c r="D2" s="34"/>
      <c r="E2" s="32"/>
      <c r="F2" s="34"/>
      <c r="G2" s="34"/>
      <c r="H2" s="37"/>
      <c r="I2" s="34"/>
      <c r="J2" s="34"/>
      <c r="K2" s="37"/>
      <c r="L2" s="37"/>
      <c r="M2" s="37"/>
      <c r="N2" s="34"/>
      <c r="O2" s="34"/>
      <c r="P2" s="32"/>
      <c r="Q2" s="34"/>
      <c r="R2" s="34"/>
      <c r="S2" s="30"/>
      <c r="T2" s="30"/>
      <c r="U2" s="43"/>
      <c r="V2" s="43"/>
      <c r="W2" s="30"/>
      <c r="X2" s="30"/>
      <c r="Y2" s="30"/>
      <c r="Z2" s="30"/>
      <c r="AA2" s="43"/>
      <c r="AB2" s="43"/>
      <c r="AC2" s="43"/>
      <c r="AD2" s="43"/>
      <c r="AE2" s="30"/>
      <c r="AF2" s="30"/>
      <c r="AG2" s="30"/>
    </row>
    <row r="3" spans="1:33" ht="16" x14ac:dyDescent="0.15">
      <c r="A3" s="38" t="s">
        <v>32</v>
      </c>
      <c r="B3" s="39"/>
      <c r="C3" s="4">
        <f>((AE31+AF31)/0.85)*-1</f>
        <v>14.721405882352942</v>
      </c>
      <c r="D3" s="5">
        <f>SUM(D4:D99763)</f>
        <v>239</v>
      </c>
      <c r="E3" s="5"/>
      <c r="F3" s="6">
        <f t="shared" ref="F3:G3" si="0">SUM(F4:F99763)</f>
        <v>4777.6099999999988</v>
      </c>
      <c r="G3" s="6">
        <f t="shared" si="0"/>
        <v>-162.4</v>
      </c>
      <c r="H3" s="7">
        <f>G3/F3*-1</f>
        <v>3.3991891343161128E-2</v>
      </c>
      <c r="I3" s="8">
        <f>J3/F3</f>
        <v>0.17966920830388464</v>
      </c>
      <c r="J3" s="6">
        <f>SUM(J4:J99763)</f>
        <v>858.3894062847221</v>
      </c>
      <c r="K3" s="6">
        <f>J3/D3</f>
        <v>3.5915874739946529</v>
      </c>
      <c r="L3" s="5"/>
      <c r="M3" s="9"/>
      <c r="N3" s="10"/>
      <c r="O3" s="5" t="str">
        <f ca="1">IFERROR(__xludf.DUMMYFUNCTION("IFERROR(VLOOKUP(B2,IMPORTRANGE(""https://docs.google.com/spreadsheets/d/1owCo6kL_VFQ5nPTdNogErmCBLjNiktT1m3SzTrxu3R0/edit#gid=2146806407"",""Ollie Shops - Compiled!b1:g5000""),2,FALSE),"""")"),"")</f>
        <v/>
      </c>
      <c r="P3" s="5"/>
      <c r="Q3" s="11"/>
      <c r="R3" s="11"/>
      <c r="S3" s="23"/>
      <c r="T3" s="10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10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10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5">
        <f>SUM(W4:W99763)</f>
        <v>13</v>
      </c>
      <c r="X3" s="7">
        <f>AVERAGE(X4:X99763)</f>
        <v>4.3102603851063952E-2</v>
      </c>
      <c r="Y3" s="6">
        <f>ROUND(AVERAGE(Y4:Y99763),2)</f>
        <v>7.49</v>
      </c>
      <c r="Z3" s="5"/>
      <c r="AA3" s="5"/>
      <c r="AB3" s="5"/>
      <c r="AC3" s="5"/>
      <c r="AD3" s="5"/>
      <c r="AE3" s="12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Info!B2:BZ7000""),36,false)),"""")*-1"),-4.59052625375)</f>
        <v>-4.5905262537500002</v>
      </c>
      <c r="AG3" s="6">
        <f>SUM(AG4:AG99763)</f>
        <v>0</v>
      </c>
    </row>
    <row r="4" spans="1:33" s="52" customFormat="1" ht="15.75" hidden="1" customHeight="1" x14ac:dyDescent="0.2">
      <c r="A4" s="13" t="s">
        <v>33</v>
      </c>
      <c r="B4" s="13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48"/>
      <c r="T4" s="48"/>
      <c r="U4" s="49"/>
      <c r="V4" s="54"/>
      <c r="W4" s="48"/>
      <c r="X4" s="48"/>
      <c r="Y4" s="48"/>
      <c r="Z4" s="48"/>
      <c r="AA4" s="48"/>
      <c r="AB4" s="51"/>
      <c r="AC4" s="48"/>
      <c r="AD4" s="48"/>
      <c r="AE4" s="48"/>
      <c r="AF4" s="48"/>
      <c r="AG4" s="48"/>
    </row>
    <row r="5" spans="1:33" s="52" customFormat="1" ht="15.75" hidden="1" customHeight="1" x14ac:dyDescent="0.2">
      <c r="A5" s="13" t="s">
        <v>34</v>
      </c>
      <c r="B5" s="13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48"/>
      <c r="T5" s="48"/>
      <c r="U5" s="49"/>
      <c r="V5" s="54"/>
      <c r="W5" s="48"/>
      <c r="X5" s="48"/>
      <c r="Y5" s="48"/>
      <c r="Z5" s="48"/>
      <c r="AA5" s="48"/>
      <c r="AB5" s="51"/>
      <c r="AC5" s="48"/>
      <c r="AD5" s="48"/>
      <c r="AE5" s="48"/>
      <c r="AF5" s="48"/>
      <c r="AG5" s="48"/>
    </row>
    <row r="6" spans="1:33" s="52" customFormat="1" ht="15.75" hidden="1" customHeight="1" x14ac:dyDescent="0.2">
      <c r="A6" s="13" t="s">
        <v>35</v>
      </c>
      <c r="B6" s="13"/>
      <c r="C6" s="17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48"/>
      <c r="T6" s="48"/>
      <c r="U6" s="49"/>
      <c r="V6" s="54"/>
      <c r="W6" s="48"/>
      <c r="X6" s="48"/>
      <c r="Y6" s="48"/>
      <c r="Z6" s="48"/>
      <c r="AA6" s="48"/>
      <c r="AB6" s="51"/>
      <c r="AC6" s="48"/>
      <c r="AD6" s="48"/>
      <c r="AE6" s="48"/>
      <c r="AF6" s="48"/>
      <c r="AG6" s="48"/>
    </row>
    <row r="7" spans="1:33" s="52" customFormat="1" ht="15.75" hidden="1" customHeight="1" x14ac:dyDescent="0.2">
      <c r="A7" s="13" t="s">
        <v>36</v>
      </c>
      <c r="B7" s="13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48"/>
      <c r="T7" s="48"/>
      <c r="U7" s="49"/>
      <c r="V7" s="54"/>
      <c r="W7" s="48"/>
      <c r="X7" s="48"/>
      <c r="Y7" s="48"/>
      <c r="Z7" s="48"/>
      <c r="AA7" s="48"/>
      <c r="AB7" s="51"/>
      <c r="AC7" s="48"/>
      <c r="AD7" s="48"/>
      <c r="AE7" s="48"/>
      <c r="AF7" s="48"/>
      <c r="AG7" s="48"/>
    </row>
    <row r="8" spans="1:33" s="52" customFormat="1" ht="15.75" hidden="1" customHeight="1" x14ac:dyDescent="0.2">
      <c r="A8" s="13" t="s">
        <v>37</v>
      </c>
      <c r="B8" s="13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48"/>
      <c r="T8" s="48"/>
      <c r="U8" s="49"/>
      <c r="V8" s="54"/>
      <c r="W8" s="48"/>
      <c r="X8" s="48"/>
      <c r="Y8" s="48"/>
      <c r="Z8" s="48"/>
      <c r="AA8" s="48"/>
      <c r="AB8" s="51"/>
      <c r="AC8" s="48"/>
      <c r="AD8" s="48"/>
      <c r="AE8" s="48"/>
      <c r="AF8" s="48"/>
      <c r="AG8" s="48"/>
    </row>
    <row r="9" spans="1:33" s="52" customFormat="1" ht="15.75" hidden="1" customHeight="1" x14ac:dyDescent="0.2">
      <c r="A9" s="13" t="s">
        <v>38</v>
      </c>
      <c r="B9" s="13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48"/>
      <c r="T9" s="48"/>
      <c r="U9" s="49"/>
      <c r="V9" s="54"/>
      <c r="W9" s="48"/>
      <c r="X9" s="48"/>
      <c r="Y9" s="48"/>
      <c r="Z9" s="48"/>
      <c r="AA9" s="48"/>
      <c r="AB9" s="51"/>
      <c r="AC9" s="48"/>
      <c r="AD9" s="48"/>
      <c r="AE9" s="48"/>
      <c r="AF9" s="48"/>
      <c r="AG9" s="48"/>
    </row>
    <row r="10" spans="1:33" s="52" customFormat="1" ht="15.75" hidden="1" customHeight="1" x14ac:dyDescent="0.2">
      <c r="A10" s="13" t="s">
        <v>39</v>
      </c>
      <c r="B10" s="13"/>
      <c r="C10" s="17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48"/>
      <c r="T10" s="48"/>
      <c r="U10" s="49"/>
      <c r="V10" s="54"/>
      <c r="W10" s="48"/>
      <c r="X10" s="48"/>
      <c r="Y10" s="48"/>
      <c r="Z10" s="48"/>
      <c r="AA10" s="48"/>
      <c r="AB10" s="51"/>
      <c r="AC10" s="48"/>
      <c r="AD10" s="48"/>
      <c r="AE10" s="48"/>
      <c r="AF10" s="48"/>
      <c r="AG10" s="48"/>
    </row>
    <row r="11" spans="1:33" s="52" customFormat="1" ht="15.75" hidden="1" customHeight="1" x14ac:dyDescent="0.2">
      <c r="A11" s="13" t="s">
        <v>40</v>
      </c>
      <c r="B11" s="13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48"/>
      <c r="T11" s="48"/>
      <c r="U11" s="49"/>
      <c r="V11" s="54"/>
      <c r="W11" s="48"/>
      <c r="X11" s="48"/>
      <c r="Y11" s="48"/>
      <c r="Z11" s="48"/>
      <c r="AA11" s="48"/>
      <c r="AB11" s="51"/>
      <c r="AC11" s="48"/>
      <c r="AD11" s="48"/>
      <c r="AE11" s="48"/>
      <c r="AF11" s="48"/>
      <c r="AG11" s="48"/>
    </row>
    <row r="12" spans="1:33" s="52" customFormat="1" ht="15.75" hidden="1" customHeight="1" x14ac:dyDescent="0.2">
      <c r="A12" s="13" t="s">
        <v>41</v>
      </c>
      <c r="B12" s="13"/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48"/>
      <c r="T12" s="48"/>
      <c r="U12" s="49"/>
      <c r="V12" s="54"/>
      <c r="W12" s="48"/>
      <c r="X12" s="48"/>
      <c r="Y12" s="48"/>
      <c r="Z12" s="48"/>
      <c r="AA12" s="48"/>
      <c r="AB12" s="51"/>
      <c r="AC12" s="48"/>
      <c r="AD12" s="48"/>
      <c r="AE12" s="48"/>
      <c r="AF12" s="48"/>
      <c r="AG12" s="48"/>
    </row>
    <row r="13" spans="1:33" s="52" customFormat="1" ht="15.75" hidden="1" customHeight="1" x14ac:dyDescent="0.2">
      <c r="A13" s="13" t="s">
        <v>42</v>
      </c>
      <c r="B13" s="13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48"/>
      <c r="T13" s="48"/>
      <c r="U13" s="49"/>
      <c r="V13" s="54"/>
      <c r="W13" s="48"/>
      <c r="X13" s="48"/>
      <c r="Y13" s="48"/>
      <c r="Z13" s="48"/>
      <c r="AA13" s="48"/>
      <c r="AB13" s="51"/>
      <c r="AC13" s="48"/>
      <c r="AD13" s="48"/>
      <c r="AE13" s="48"/>
      <c r="AF13" s="48"/>
      <c r="AG13" s="48"/>
    </row>
    <row r="14" spans="1:33" s="52" customFormat="1" ht="15.75" hidden="1" customHeight="1" x14ac:dyDescent="0.2">
      <c r="A14" s="13" t="s">
        <v>43</v>
      </c>
      <c r="B14" s="13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48"/>
      <c r="T14" s="48"/>
      <c r="U14" s="49"/>
      <c r="V14" s="54"/>
      <c r="W14" s="48"/>
      <c r="X14" s="48"/>
      <c r="Y14" s="48"/>
      <c r="Z14" s="48"/>
      <c r="AA14" s="48"/>
      <c r="AB14" s="51"/>
      <c r="AC14" s="48"/>
      <c r="AD14" s="48"/>
      <c r="AE14" s="48"/>
      <c r="AF14" s="48"/>
      <c r="AG14" s="48"/>
    </row>
    <row r="15" spans="1:33" s="52" customFormat="1" ht="15.75" hidden="1" customHeight="1" x14ac:dyDescent="0.2">
      <c r="A15" s="13" t="s">
        <v>44</v>
      </c>
      <c r="B15" s="13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48"/>
      <c r="T15" s="48"/>
      <c r="U15" s="49"/>
      <c r="V15" s="54"/>
      <c r="W15" s="48"/>
      <c r="X15" s="48"/>
      <c r="Y15" s="48"/>
      <c r="Z15" s="48"/>
      <c r="AA15" s="48"/>
      <c r="AB15" s="51"/>
      <c r="AC15" s="48"/>
      <c r="AD15" s="48"/>
      <c r="AE15" s="48"/>
      <c r="AF15" s="48"/>
      <c r="AG15" s="48"/>
    </row>
    <row r="16" spans="1:33" s="52" customFormat="1" ht="15.75" hidden="1" customHeight="1" x14ac:dyDescent="0.2">
      <c r="A16" s="13" t="s">
        <v>45</v>
      </c>
      <c r="B16" s="13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48"/>
      <c r="T16" s="48"/>
      <c r="U16" s="49"/>
      <c r="V16" s="54"/>
      <c r="W16" s="48"/>
      <c r="X16" s="48"/>
      <c r="Y16" s="48"/>
      <c r="Z16" s="48"/>
      <c r="AA16" s="48"/>
      <c r="AB16" s="51"/>
      <c r="AC16" s="48"/>
      <c r="AD16" s="48"/>
      <c r="AE16" s="48"/>
      <c r="AF16" s="48"/>
      <c r="AG16" s="48"/>
    </row>
    <row r="17" spans="1:33" s="52" customFormat="1" ht="15.75" hidden="1" customHeight="1" x14ac:dyDescent="0.2">
      <c r="A17" s="13" t="s">
        <v>46</v>
      </c>
      <c r="B17" s="13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48"/>
      <c r="T17" s="48"/>
      <c r="U17" s="49"/>
      <c r="V17" s="54"/>
      <c r="W17" s="48"/>
      <c r="X17" s="48"/>
      <c r="Y17" s="48"/>
      <c r="Z17" s="48"/>
      <c r="AA17" s="48"/>
      <c r="AB17" s="51"/>
      <c r="AC17" s="48"/>
      <c r="AD17" s="48"/>
      <c r="AE17" s="48"/>
      <c r="AF17" s="48"/>
      <c r="AG17" s="48"/>
    </row>
    <row r="18" spans="1:33" s="52" customFormat="1" ht="15.75" hidden="1" customHeight="1" x14ac:dyDescent="0.2">
      <c r="A18" s="13" t="s">
        <v>47</v>
      </c>
      <c r="B18" s="13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48"/>
      <c r="T18" s="48"/>
      <c r="U18" s="49"/>
      <c r="V18" s="54"/>
      <c r="W18" s="48"/>
      <c r="X18" s="48"/>
      <c r="Y18" s="48"/>
      <c r="Z18" s="48"/>
      <c r="AA18" s="48"/>
      <c r="AB18" s="51"/>
      <c r="AC18" s="48"/>
      <c r="AD18" s="48"/>
      <c r="AE18" s="48"/>
      <c r="AF18" s="48"/>
      <c r="AG18" s="48"/>
    </row>
    <row r="19" spans="1:33" s="52" customFormat="1" ht="15.75" hidden="1" customHeight="1" x14ac:dyDescent="0.2">
      <c r="A19" s="13" t="s">
        <v>83</v>
      </c>
      <c r="B19" s="13"/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48"/>
      <c r="T19" s="48"/>
      <c r="U19" s="49"/>
      <c r="V19" s="54"/>
      <c r="W19" s="48"/>
      <c r="X19" s="48"/>
      <c r="Y19" s="48"/>
      <c r="Z19" s="48"/>
      <c r="AA19" s="48"/>
      <c r="AB19" s="51"/>
      <c r="AC19" s="48"/>
      <c r="AD19" s="48"/>
      <c r="AE19" s="48"/>
      <c r="AF19" s="48"/>
      <c r="AG19" s="48"/>
    </row>
    <row r="20" spans="1:33" s="52" customFormat="1" ht="15.75" hidden="1" customHeight="1" x14ac:dyDescent="0.2">
      <c r="A20" s="13" t="s">
        <v>49</v>
      </c>
      <c r="B20" s="13"/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48"/>
      <c r="T20" s="48"/>
      <c r="U20" s="49"/>
      <c r="V20" s="54"/>
      <c r="W20" s="48"/>
      <c r="X20" s="48"/>
      <c r="Y20" s="48"/>
      <c r="Z20" s="48"/>
      <c r="AA20" s="48"/>
      <c r="AB20" s="51"/>
      <c r="AC20" s="48"/>
      <c r="AD20" s="48"/>
      <c r="AE20" s="48"/>
      <c r="AF20" s="48"/>
      <c r="AG20" s="48"/>
    </row>
    <row r="21" spans="1:33" s="52" customFormat="1" ht="15.75" hidden="1" customHeight="1" x14ac:dyDescent="0.2">
      <c r="A21" s="13" t="s">
        <v>50</v>
      </c>
      <c r="B21" s="13"/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48"/>
      <c r="T21" s="48"/>
      <c r="U21" s="49"/>
      <c r="V21" s="54"/>
      <c r="W21" s="48"/>
      <c r="X21" s="48"/>
      <c r="Y21" s="48"/>
      <c r="Z21" s="48"/>
      <c r="AA21" s="48"/>
      <c r="AB21" s="51"/>
      <c r="AC21" s="48"/>
      <c r="AD21" s="48"/>
      <c r="AE21" s="48"/>
      <c r="AF21" s="48"/>
      <c r="AG21" s="48"/>
    </row>
    <row r="22" spans="1:33" s="52" customFormat="1" ht="15.75" hidden="1" customHeight="1" x14ac:dyDescent="0.2">
      <c r="A22" s="13" t="s">
        <v>51</v>
      </c>
      <c r="B22" s="13"/>
      <c r="C22" s="17"/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48"/>
      <c r="T22" s="48"/>
      <c r="U22" s="49"/>
      <c r="V22" s="54"/>
      <c r="W22" s="48"/>
      <c r="X22" s="48"/>
      <c r="Y22" s="48"/>
      <c r="Z22" s="48"/>
      <c r="AA22" s="48"/>
      <c r="AB22" s="51"/>
      <c r="AC22" s="48"/>
      <c r="AD22" s="48"/>
      <c r="AE22" s="48"/>
      <c r="AF22" s="48"/>
      <c r="AG22" s="48"/>
    </row>
    <row r="23" spans="1:33" s="52" customFormat="1" ht="15.75" hidden="1" customHeight="1" x14ac:dyDescent="0.2">
      <c r="A23" s="13" t="s">
        <v>52</v>
      </c>
      <c r="B23" s="13"/>
      <c r="C23" s="17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48"/>
      <c r="T23" s="48"/>
      <c r="U23" s="49"/>
      <c r="V23" s="54"/>
      <c r="W23" s="48"/>
      <c r="X23" s="48"/>
      <c r="Y23" s="48"/>
      <c r="Z23" s="48"/>
      <c r="AA23" s="48"/>
      <c r="AB23" s="51"/>
      <c r="AC23" s="48"/>
      <c r="AD23" s="48"/>
      <c r="AE23" s="48"/>
      <c r="AF23" s="48"/>
      <c r="AG23" s="48"/>
    </row>
    <row r="24" spans="1:33" s="52" customFormat="1" ht="15.75" hidden="1" customHeight="1" x14ac:dyDescent="0.2">
      <c r="A24" s="13" t="s">
        <v>53</v>
      </c>
      <c r="B24" s="13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48"/>
      <c r="T24" s="48"/>
      <c r="U24" s="49"/>
      <c r="V24" s="54"/>
      <c r="W24" s="48"/>
      <c r="X24" s="48"/>
      <c r="Y24" s="48"/>
      <c r="Z24" s="48"/>
      <c r="AA24" s="48"/>
      <c r="AB24" s="51"/>
      <c r="AC24" s="48"/>
      <c r="AD24" s="48"/>
      <c r="AE24" s="48"/>
      <c r="AF24" s="48"/>
      <c r="AG24" s="48"/>
    </row>
    <row r="25" spans="1:33" s="52" customFormat="1" ht="15.75" hidden="1" customHeight="1" x14ac:dyDescent="0.2">
      <c r="A25" s="13" t="s">
        <v>54</v>
      </c>
      <c r="B25" s="13"/>
      <c r="C25" s="17"/>
      <c r="D25" s="17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48"/>
      <c r="T25" s="48"/>
      <c r="U25" s="49"/>
      <c r="V25" s="54"/>
      <c r="W25" s="48"/>
      <c r="X25" s="48"/>
      <c r="Y25" s="48"/>
      <c r="Z25" s="48"/>
      <c r="AA25" s="48"/>
      <c r="AB25" s="51"/>
      <c r="AC25" s="48"/>
      <c r="AD25" s="48"/>
      <c r="AE25" s="48"/>
      <c r="AF25" s="48"/>
      <c r="AG25" s="48"/>
    </row>
    <row r="26" spans="1:33" s="52" customFormat="1" ht="15.75" hidden="1" customHeight="1" x14ac:dyDescent="0.2">
      <c r="A26" s="13" t="s">
        <v>58</v>
      </c>
      <c r="B26" s="13"/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48"/>
      <c r="T26" s="48"/>
      <c r="U26" s="49"/>
      <c r="V26" s="54"/>
      <c r="W26" s="48"/>
      <c r="X26" s="48"/>
      <c r="Y26" s="48"/>
      <c r="Z26" s="48"/>
      <c r="AA26" s="48"/>
      <c r="AB26" s="51"/>
      <c r="AC26" s="48"/>
      <c r="AD26" s="48"/>
      <c r="AE26" s="48"/>
      <c r="AF26" s="48"/>
      <c r="AG26" s="48"/>
    </row>
    <row r="27" spans="1:33" s="52" customFormat="1" ht="15.75" customHeight="1" x14ac:dyDescent="0.2">
      <c r="A27" s="13" t="s">
        <v>60</v>
      </c>
      <c r="B27" s="13"/>
      <c r="C27" s="17">
        <f t="shared" ref="C27:C31" si="1">IFERROR(F27/D27," - ")</f>
        <v>19.990000000000002</v>
      </c>
      <c r="D27" s="17">
        <v>59</v>
      </c>
      <c r="E27" s="17">
        <v>0</v>
      </c>
      <c r="F27" s="17">
        <v>1179.4100000000001</v>
      </c>
      <c r="G27" s="17">
        <v>-16.309999999999999</v>
      </c>
      <c r="H27" s="17">
        <f t="shared" ref="H27:H31" si="2">G27/F27*-1</f>
        <v>1.3828948372491328E-2</v>
      </c>
      <c r="I27" s="17">
        <f t="shared" ref="I27:I31" si="3">J27/F27</f>
        <v>0.19983215127455448</v>
      </c>
      <c r="J27" s="17">
        <f t="shared" ref="J27:J31" si="4">F27*0.85+G27+AF27*D27+D27*AE27+AG27+AD27</f>
        <v>235.68403753472231</v>
      </c>
      <c r="K27" s="17">
        <f t="shared" ref="K27:K31" si="5">J27/D27</f>
        <v>3.9946447039783441</v>
      </c>
      <c r="L27" s="17">
        <v>114</v>
      </c>
      <c r="M27" s="17">
        <f t="shared" ref="M27:M31" si="6">IFERROR(D27/L27,"-")</f>
        <v>0.51754385964912286</v>
      </c>
      <c r="N27" s="17">
        <v>350</v>
      </c>
      <c r="O27" s="17">
        <f t="shared" ref="O27:P27" si="7">D27/7</f>
        <v>8.4285714285714288</v>
      </c>
      <c r="P27" s="17">
        <f t="shared" si="7"/>
        <v>0</v>
      </c>
      <c r="Q27" s="17">
        <f t="shared" ref="Q27:Q31" si="8">ROUNDDOWN(N27/(O27+P27),0)</f>
        <v>41</v>
      </c>
      <c r="R27" s="17"/>
      <c r="S27" s="48">
        <v>8.6956521739130432E-2</v>
      </c>
      <c r="T27" s="48" t="s">
        <v>56</v>
      </c>
      <c r="U27" s="49" t="s">
        <v>56</v>
      </c>
      <c r="V27" s="54" t="s">
        <v>56</v>
      </c>
      <c r="W27" s="48">
        <v>1</v>
      </c>
      <c r="X27" s="48">
        <f t="shared" ref="X27:X31" si="9">IFERROR(W27/D27,0)</f>
        <v>1.6949152542372881E-2</v>
      </c>
      <c r="Y27" s="48">
        <f t="shared" ref="Y27:Y31" si="10">IFERROR(G27/(W27+Z27)*-1,0)</f>
        <v>16.309999999999999</v>
      </c>
      <c r="Z27" s="48">
        <v>0</v>
      </c>
      <c r="AA27" s="48" t="s">
        <v>57</v>
      </c>
      <c r="AB27" s="51">
        <f t="shared" ref="AB27:AB31" si="11">IF(OR(AA27="UsLargeStandardSize",AA27="UsSmallStandardSize"),-0.69,-0.48)</f>
        <v>-0.69</v>
      </c>
      <c r="AC27" s="48">
        <v>0.1501591435185185</v>
      </c>
      <c r="AD27" s="48">
        <f t="shared" ref="AD27:AD31" si="12">IFERROR(AB27*AC27*D27*2,0)</f>
        <v>-12.225957465277776</v>
      </c>
      <c r="AE27" s="48">
        <v>-7.18</v>
      </c>
      <c r="AF27" s="48">
        <v>-5.3331949999999999</v>
      </c>
      <c r="AG27" s="48">
        <v>0</v>
      </c>
    </row>
    <row r="28" spans="1:33" s="52" customFormat="1" ht="15.75" customHeight="1" x14ac:dyDescent="0.2">
      <c r="A28" s="13" t="s">
        <v>61</v>
      </c>
      <c r="B28" s="13"/>
      <c r="C28" s="17">
        <f t="shared" si="1"/>
        <v>19.989999999999998</v>
      </c>
      <c r="D28" s="17">
        <v>67</v>
      </c>
      <c r="E28" s="17">
        <v>0</v>
      </c>
      <c r="F28" s="17">
        <v>1339.33</v>
      </c>
      <c r="G28" s="17">
        <v>-50.07</v>
      </c>
      <c r="H28" s="17">
        <f t="shared" si="2"/>
        <v>3.7384363823702901E-2</v>
      </c>
      <c r="I28" s="17">
        <f t="shared" si="3"/>
        <v>0.17627673582334286</v>
      </c>
      <c r="J28" s="17">
        <f t="shared" si="4"/>
        <v>236.09272059027776</v>
      </c>
      <c r="K28" s="17">
        <f t="shared" si="5"/>
        <v>3.5237719491086232</v>
      </c>
      <c r="L28" s="17">
        <v>119</v>
      </c>
      <c r="M28" s="17">
        <f t="shared" si="6"/>
        <v>0.56302521008403361</v>
      </c>
      <c r="N28" s="17">
        <v>274</v>
      </c>
      <c r="O28" s="17">
        <f t="shared" ref="O28:P28" si="13">D28/7</f>
        <v>9.5714285714285712</v>
      </c>
      <c r="P28" s="17">
        <f t="shared" si="13"/>
        <v>0</v>
      </c>
      <c r="Q28" s="17">
        <f t="shared" si="8"/>
        <v>28</v>
      </c>
      <c r="R28" s="17"/>
      <c r="S28" s="48">
        <v>0.36206896551724138</v>
      </c>
      <c r="T28" s="48" t="s">
        <v>56</v>
      </c>
      <c r="U28" s="49" t="s">
        <v>56</v>
      </c>
      <c r="V28" s="54" t="s">
        <v>56</v>
      </c>
      <c r="W28" s="48">
        <v>6</v>
      </c>
      <c r="X28" s="48">
        <f t="shared" si="9"/>
        <v>8.9552238805970144E-2</v>
      </c>
      <c r="Y28" s="48">
        <f t="shared" si="10"/>
        <v>3.8515384615384614</v>
      </c>
      <c r="Z28" s="48">
        <v>7</v>
      </c>
      <c r="AA28" s="48" t="s">
        <v>57</v>
      </c>
      <c r="AB28" s="51">
        <f t="shared" si="11"/>
        <v>-0.69</v>
      </c>
      <c r="AC28" s="48">
        <v>0.1501591435185185</v>
      </c>
      <c r="AD28" s="48">
        <f t="shared" si="12"/>
        <v>-13.88371440972222</v>
      </c>
      <c r="AE28" s="48">
        <v>-7.18</v>
      </c>
      <c r="AF28" s="48">
        <v>-5.3331949999999999</v>
      </c>
      <c r="AG28" s="48">
        <v>0</v>
      </c>
    </row>
    <row r="29" spans="1:33" s="52" customFormat="1" ht="15.75" customHeight="1" x14ac:dyDescent="0.2">
      <c r="A29" s="13" t="s">
        <v>62</v>
      </c>
      <c r="B29" s="13"/>
      <c r="C29" s="17">
        <f t="shared" si="1"/>
        <v>19.989999999999998</v>
      </c>
      <c r="D29" s="17">
        <v>64</v>
      </c>
      <c r="E29" s="17">
        <v>0</v>
      </c>
      <c r="F29" s="17">
        <v>1279.3599999999999</v>
      </c>
      <c r="G29" s="17">
        <v>-57.150000000000013</v>
      </c>
      <c r="H29" s="17">
        <f t="shared" si="2"/>
        <v>4.4670772886443236E-2</v>
      </c>
      <c r="I29" s="17">
        <f t="shared" si="3"/>
        <v>0.16899032676060241</v>
      </c>
      <c r="J29" s="17">
        <f t="shared" si="4"/>
        <v>216.19946444444429</v>
      </c>
      <c r="K29" s="17">
        <f t="shared" si="5"/>
        <v>3.378116631944442</v>
      </c>
      <c r="L29" s="17">
        <v>113</v>
      </c>
      <c r="M29" s="17">
        <f t="shared" si="6"/>
        <v>0.5663716814159292</v>
      </c>
      <c r="N29" s="17">
        <v>179</v>
      </c>
      <c r="O29" s="17">
        <f t="shared" ref="O29:P29" si="14">D29/7</f>
        <v>9.1428571428571423</v>
      </c>
      <c r="P29" s="17">
        <f t="shared" si="14"/>
        <v>0</v>
      </c>
      <c r="Q29" s="17">
        <f t="shared" si="8"/>
        <v>19</v>
      </c>
      <c r="R29" s="17"/>
      <c r="S29" s="48">
        <v>0.9555555555555556</v>
      </c>
      <c r="T29" s="48" t="s">
        <v>56</v>
      </c>
      <c r="U29" s="49" t="s">
        <v>56</v>
      </c>
      <c r="V29" s="54" t="s">
        <v>56</v>
      </c>
      <c r="W29" s="48">
        <v>4</v>
      </c>
      <c r="X29" s="48">
        <f t="shared" si="9"/>
        <v>6.25E-2</v>
      </c>
      <c r="Y29" s="48">
        <f t="shared" si="10"/>
        <v>9.5250000000000021</v>
      </c>
      <c r="Z29" s="48">
        <v>2</v>
      </c>
      <c r="AA29" s="48" t="s">
        <v>57</v>
      </c>
      <c r="AB29" s="51">
        <f t="shared" si="11"/>
        <v>-0.69</v>
      </c>
      <c r="AC29" s="48">
        <v>0.1501591435185185</v>
      </c>
      <c r="AD29" s="48">
        <f t="shared" si="12"/>
        <v>-13.262055555555554</v>
      </c>
      <c r="AE29" s="48">
        <v>-7.18</v>
      </c>
      <c r="AF29" s="48">
        <v>-5.3331949999999999</v>
      </c>
      <c r="AG29" s="48">
        <v>0</v>
      </c>
    </row>
    <row r="30" spans="1:33" s="52" customFormat="1" ht="15.75" customHeight="1" x14ac:dyDescent="0.2">
      <c r="A30" s="13" t="s">
        <v>63</v>
      </c>
      <c r="B30" s="13"/>
      <c r="C30" s="17">
        <f t="shared" si="1"/>
        <v>19.989999999999998</v>
      </c>
      <c r="D30" s="17">
        <v>43</v>
      </c>
      <c r="E30" s="17">
        <v>0</v>
      </c>
      <c r="F30" s="17">
        <v>859.56999999999994</v>
      </c>
      <c r="G30" s="17">
        <v>-38.869999999999997</v>
      </c>
      <c r="H30" s="17">
        <f t="shared" si="2"/>
        <v>4.5220284560885095E-2</v>
      </c>
      <c r="I30" s="17">
        <f t="shared" si="3"/>
        <v>0.16844081508616052</v>
      </c>
      <c r="J30" s="17">
        <f t="shared" si="4"/>
        <v>144.78667142361098</v>
      </c>
      <c r="K30" s="17">
        <f t="shared" si="5"/>
        <v>3.3671318935723487</v>
      </c>
      <c r="L30" s="17">
        <v>133</v>
      </c>
      <c r="M30" s="17">
        <f t="shared" si="6"/>
        <v>0.32330827067669171</v>
      </c>
      <c r="N30" s="17">
        <v>149</v>
      </c>
      <c r="O30" s="17">
        <f t="shared" ref="O30:P30" si="15">D30/7</f>
        <v>6.1428571428571432</v>
      </c>
      <c r="P30" s="17">
        <f t="shared" si="15"/>
        <v>0</v>
      </c>
      <c r="Q30" s="17">
        <f t="shared" si="8"/>
        <v>24</v>
      </c>
      <c r="R30" s="17"/>
      <c r="S30" s="48">
        <v>1.426751592356688</v>
      </c>
      <c r="T30" s="48" t="s">
        <v>56</v>
      </c>
      <c r="U30" s="49" t="s">
        <v>56</v>
      </c>
      <c r="V30" s="54" t="s">
        <v>56</v>
      </c>
      <c r="W30" s="48">
        <v>2</v>
      </c>
      <c r="X30" s="48">
        <f t="shared" si="9"/>
        <v>4.6511627906976744E-2</v>
      </c>
      <c r="Y30" s="48">
        <f t="shared" si="10"/>
        <v>7.7739999999999991</v>
      </c>
      <c r="Z30" s="48">
        <v>3</v>
      </c>
      <c r="AA30" s="48" t="s">
        <v>57</v>
      </c>
      <c r="AB30" s="51">
        <f t="shared" si="11"/>
        <v>-0.69</v>
      </c>
      <c r="AC30" s="48">
        <v>0.1501591435185185</v>
      </c>
      <c r="AD30" s="48">
        <f t="shared" si="12"/>
        <v>-8.9104435763888876</v>
      </c>
      <c r="AE30" s="48">
        <v>-7.18</v>
      </c>
      <c r="AF30" s="48">
        <v>-5.3331949999999999</v>
      </c>
      <c r="AG30" s="48">
        <v>0</v>
      </c>
    </row>
    <row r="31" spans="1:33" s="52" customFormat="1" ht="15.75" customHeight="1" x14ac:dyDescent="0.2">
      <c r="A31" s="13" t="s">
        <v>64</v>
      </c>
      <c r="B31" s="13"/>
      <c r="C31" s="17">
        <f t="shared" si="1"/>
        <v>19.989999999999998</v>
      </c>
      <c r="D31" s="17">
        <v>6</v>
      </c>
      <c r="E31" s="17">
        <v>0</v>
      </c>
      <c r="F31" s="17">
        <v>119.94</v>
      </c>
      <c r="G31" s="17">
        <v>0</v>
      </c>
      <c r="H31" s="17">
        <f t="shared" si="2"/>
        <v>0</v>
      </c>
      <c r="I31" s="17">
        <f t="shared" si="3"/>
        <v>0.21366109964704569</v>
      </c>
      <c r="J31" s="17">
        <f t="shared" si="4"/>
        <v>25.626512291666661</v>
      </c>
      <c r="K31" s="17">
        <f t="shared" si="5"/>
        <v>4.2710853819444434</v>
      </c>
      <c r="L31" s="17">
        <v>145</v>
      </c>
      <c r="M31" s="17">
        <f t="shared" si="6"/>
        <v>4.1379310344827586E-2</v>
      </c>
      <c r="N31" s="17">
        <v>144</v>
      </c>
      <c r="O31" s="17">
        <f t="shared" ref="O31:P31" si="16">D31/7</f>
        <v>0.8571428571428571</v>
      </c>
      <c r="P31" s="17">
        <f t="shared" si="16"/>
        <v>0</v>
      </c>
      <c r="Q31" s="17">
        <f t="shared" si="8"/>
        <v>168</v>
      </c>
      <c r="R31" s="17" t="str">
        <f ca="1">IFERROR(__xludf.DUMMYFUNCTION("IFERROR(VLOOKUP($B$2,IMPORTRANGE(""https://docs.google.com/spreadsheets/d/1KiWZV1ko8G7lnRucBRBd29jj3Be6ltMfljMDqzOkQmI/edit#gid=1381463014"",""Lookup!A:F""),6,FALSE),"""")"),"")</f>
        <v/>
      </c>
      <c r="S31" s="48">
        <v>0.86238532110091748</v>
      </c>
      <c r="T31" s="48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1" s="49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1" s="54" t="str">
        <f ca="1">IFERROR(__xludf.DUMMYFUNCTION("IFERROR(VLOOKUP($B$2,IMPORTRANGE(""https://docs.google.com/spreadsheets/d/1KiWZV1ko8G7lnRucBRBd29jj3Be6ltMfljMDqzOkQmI/edit#gid=1381463014"",""Lookup!A:D""),2,FALSE),"""")"),"")</f>
        <v/>
      </c>
      <c r="W31" s="48">
        <v>0</v>
      </c>
      <c r="X31" s="48">
        <f t="shared" si="9"/>
        <v>0</v>
      </c>
      <c r="Y31" s="48">
        <f t="shared" si="10"/>
        <v>0</v>
      </c>
      <c r="Z31" s="48">
        <v>0</v>
      </c>
      <c r="AA31" s="48" t="s">
        <v>57</v>
      </c>
      <c r="AB31" s="51">
        <f t="shared" si="11"/>
        <v>-0.69</v>
      </c>
      <c r="AC31" s="48">
        <v>0.1501591435185185</v>
      </c>
      <c r="AD31" s="48">
        <f t="shared" si="12"/>
        <v>-1.2433177083333331</v>
      </c>
      <c r="AE31" s="48">
        <v>-7.18</v>
      </c>
      <c r="AF31" s="48">
        <v>-5.3331949999999999</v>
      </c>
      <c r="AG31" s="48">
        <v>0</v>
      </c>
    </row>
    <row r="32" spans="1:33" ht="15.75" customHeight="1" x14ac:dyDescent="0.2">
      <c r="A32" s="13"/>
      <c r="B32" s="13"/>
      <c r="C32" s="24"/>
      <c r="D32" s="15"/>
      <c r="E32" s="15"/>
      <c r="F32" s="14"/>
      <c r="G32" s="14"/>
      <c r="H32" s="14"/>
      <c r="I32" s="15"/>
      <c r="J32" s="15"/>
      <c r="K32" s="15"/>
      <c r="L32" s="15"/>
      <c r="M32" s="16"/>
      <c r="N32" s="15"/>
      <c r="O32" s="15"/>
      <c r="P32" s="15"/>
      <c r="Q32" s="15"/>
      <c r="R32" s="15"/>
      <c r="S32" s="18"/>
      <c r="T32" s="13"/>
      <c r="U32" s="19"/>
      <c r="V32" s="1"/>
      <c r="W32" s="13"/>
      <c r="X32" s="13"/>
      <c r="Y32" s="13"/>
      <c r="Z32" s="13"/>
      <c r="AA32" s="13"/>
      <c r="AB32" s="13"/>
      <c r="AC32" s="13"/>
      <c r="AD32" s="13"/>
      <c r="AE32" s="20"/>
      <c r="AF32" s="20"/>
      <c r="AG32" s="20"/>
    </row>
    <row r="33" spans="1:33" ht="15.75" customHeight="1" x14ac:dyDescent="0.2">
      <c r="A33" s="13"/>
      <c r="B33" s="13"/>
      <c r="C33" s="24"/>
      <c r="D33" s="15"/>
      <c r="E33" s="15"/>
      <c r="F33" s="14"/>
      <c r="G33" s="14"/>
      <c r="H33" s="14"/>
      <c r="I33" s="15"/>
      <c r="J33" s="15"/>
      <c r="K33" s="15"/>
      <c r="L33" s="15"/>
      <c r="M33" s="16"/>
      <c r="N33" s="15"/>
      <c r="O33" s="15"/>
      <c r="P33" s="15"/>
      <c r="Q33" s="15"/>
      <c r="R33" s="15"/>
      <c r="S33" s="18"/>
      <c r="T33" s="13"/>
      <c r="U33" s="19"/>
      <c r="V33" s="1"/>
      <c r="W33" s="13"/>
      <c r="X33" s="13"/>
      <c r="Y33" s="13"/>
      <c r="Z33" s="13"/>
      <c r="AA33" s="13"/>
      <c r="AB33" s="13"/>
      <c r="AC33" s="13"/>
      <c r="AD33" s="13"/>
      <c r="AE33" s="20"/>
      <c r="AF33" s="20"/>
      <c r="AG33" s="20"/>
    </row>
    <row r="34" spans="1:33" ht="15.75" customHeight="1" x14ac:dyDescent="0.2">
      <c r="A34" s="13"/>
      <c r="B34" s="13"/>
      <c r="C34" s="24"/>
      <c r="D34" s="15"/>
      <c r="E34" s="15"/>
      <c r="F34" s="14"/>
      <c r="G34" s="14"/>
      <c r="H34" s="14"/>
      <c r="I34" s="15"/>
      <c r="J34" s="15"/>
      <c r="K34" s="15"/>
      <c r="L34" s="15"/>
      <c r="M34" s="16"/>
      <c r="N34" s="15"/>
      <c r="O34" s="15"/>
      <c r="P34" s="15"/>
      <c r="Q34" s="15"/>
      <c r="R34" s="15"/>
      <c r="S34" s="18"/>
      <c r="T34" s="13"/>
      <c r="U34" s="19"/>
      <c r="V34" s="1"/>
      <c r="W34" s="13"/>
      <c r="X34" s="13"/>
      <c r="Y34" s="13"/>
      <c r="Z34" s="13"/>
      <c r="AA34" s="13"/>
      <c r="AB34" s="13"/>
      <c r="AC34" s="13"/>
      <c r="AD34" s="13"/>
      <c r="AE34" s="20"/>
      <c r="AF34" s="20"/>
      <c r="AG34" s="20"/>
    </row>
    <row r="35" spans="1:33" ht="15.75" customHeight="1" x14ac:dyDescent="0.2">
      <c r="A35" s="13"/>
      <c r="B35" s="13"/>
      <c r="C35" s="24"/>
      <c r="D35" s="15"/>
      <c r="E35" s="15"/>
      <c r="F35" s="14"/>
      <c r="G35" s="14"/>
      <c r="H35" s="14"/>
      <c r="I35" s="15"/>
      <c r="J35" s="15"/>
      <c r="K35" s="15"/>
      <c r="L35" s="15"/>
      <c r="M35" s="16"/>
      <c r="N35" s="15"/>
      <c r="O35" s="15"/>
      <c r="P35" s="15"/>
      <c r="Q35" s="15"/>
      <c r="R35" s="15"/>
      <c r="S35" s="18"/>
      <c r="T35" s="13"/>
      <c r="U35" s="19"/>
      <c r="V35" s="1"/>
      <c r="W35" s="13"/>
      <c r="X35" s="13"/>
      <c r="Y35" s="13"/>
      <c r="Z35" s="13"/>
      <c r="AA35" s="13"/>
      <c r="AB35" s="13"/>
      <c r="AC35" s="13"/>
      <c r="AD35" s="13"/>
      <c r="AE35" s="20"/>
      <c r="AF35" s="20"/>
      <c r="AG35" s="20"/>
    </row>
    <row r="36" spans="1:33" ht="15.75" customHeight="1" x14ac:dyDescent="0.2">
      <c r="A36" s="13"/>
      <c r="B36" s="13"/>
      <c r="C36" s="24"/>
      <c r="D36" s="15"/>
      <c r="E36" s="15"/>
      <c r="F36" s="14"/>
      <c r="G36" s="14"/>
      <c r="H36" s="14"/>
      <c r="I36" s="15"/>
      <c r="J36" s="15"/>
      <c r="K36" s="15"/>
      <c r="L36" s="15"/>
      <c r="M36" s="16"/>
      <c r="N36" s="15"/>
      <c r="O36" s="15"/>
      <c r="P36" s="15"/>
      <c r="Q36" s="15"/>
      <c r="R36" s="15"/>
      <c r="S36" s="18"/>
      <c r="T36" s="13"/>
      <c r="U36" s="19"/>
      <c r="V36" s="1"/>
      <c r="W36" s="13"/>
      <c r="X36" s="13"/>
      <c r="Y36" s="13"/>
      <c r="Z36" s="13"/>
      <c r="AA36" s="13"/>
      <c r="AB36" s="13"/>
      <c r="AC36" s="13"/>
      <c r="AD36" s="13"/>
      <c r="AE36" s="20"/>
      <c r="AF36" s="20"/>
      <c r="AG36" s="20"/>
    </row>
    <row r="37" spans="1:33" ht="15.75" customHeight="1" x14ac:dyDescent="0.2">
      <c r="A37" s="13"/>
      <c r="B37" s="13"/>
      <c r="C37" s="24"/>
      <c r="D37" s="15"/>
      <c r="E37" s="15"/>
      <c r="F37" s="14"/>
      <c r="G37" s="14"/>
      <c r="H37" s="14"/>
      <c r="I37" s="15"/>
      <c r="J37" s="15"/>
      <c r="K37" s="15"/>
      <c r="L37" s="15"/>
      <c r="M37" s="16"/>
      <c r="N37" s="15"/>
      <c r="O37" s="15"/>
      <c r="P37" s="15"/>
      <c r="Q37" s="15"/>
      <c r="R37" s="15"/>
      <c r="S37" s="18"/>
      <c r="T37" s="13"/>
      <c r="U37" s="19"/>
      <c r="V37" s="1"/>
      <c r="W37" s="13"/>
      <c r="X37" s="13"/>
      <c r="Y37" s="13"/>
      <c r="Z37" s="13"/>
      <c r="AA37" s="13"/>
      <c r="AB37" s="13"/>
      <c r="AC37" s="13"/>
      <c r="AD37" s="13"/>
      <c r="AE37" s="20"/>
      <c r="AF37" s="20"/>
      <c r="AG37" s="20"/>
    </row>
    <row r="38" spans="1:33" ht="15.75" customHeight="1" x14ac:dyDescent="0.2">
      <c r="A38" s="13"/>
      <c r="B38" s="13"/>
      <c r="C38" s="24"/>
      <c r="D38" s="15"/>
      <c r="E38" s="15"/>
      <c r="F38" s="14"/>
      <c r="G38" s="14"/>
      <c r="H38" s="14"/>
      <c r="I38" s="15"/>
      <c r="J38" s="15"/>
      <c r="K38" s="15"/>
      <c r="L38" s="15"/>
      <c r="M38" s="16"/>
      <c r="N38" s="15"/>
      <c r="O38" s="15"/>
      <c r="P38" s="15"/>
      <c r="Q38" s="15"/>
      <c r="R38" s="15"/>
      <c r="S38" s="18"/>
      <c r="T38" s="13"/>
      <c r="U38" s="19"/>
      <c r="V38" s="1"/>
      <c r="W38" s="13"/>
      <c r="X38" s="13"/>
      <c r="Y38" s="13"/>
      <c r="Z38" s="13"/>
      <c r="AA38" s="13"/>
      <c r="AB38" s="13"/>
      <c r="AC38" s="13"/>
      <c r="AD38" s="13"/>
      <c r="AE38" s="20"/>
      <c r="AF38" s="20"/>
      <c r="AG38" s="20"/>
    </row>
    <row r="39" spans="1:33" ht="15.75" customHeight="1" x14ac:dyDescent="0.2">
      <c r="A39" s="13"/>
      <c r="B39" s="13"/>
      <c r="C39" s="24"/>
      <c r="D39" s="15"/>
      <c r="E39" s="15"/>
      <c r="F39" s="14"/>
      <c r="G39" s="14"/>
      <c r="H39" s="14"/>
      <c r="I39" s="15"/>
      <c r="J39" s="15"/>
      <c r="K39" s="15"/>
      <c r="L39" s="15"/>
      <c r="M39" s="16"/>
      <c r="N39" s="15"/>
      <c r="O39" s="15"/>
      <c r="P39" s="15"/>
      <c r="Q39" s="15"/>
      <c r="R39" s="15"/>
      <c r="S39" s="18"/>
      <c r="T39" s="13"/>
      <c r="U39" s="19"/>
      <c r="V39" s="1"/>
      <c r="W39" s="13"/>
      <c r="X39" s="13"/>
      <c r="Y39" s="13"/>
      <c r="Z39" s="13"/>
      <c r="AA39" s="13"/>
      <c r="AB39" s="13"/>
      <c r="AC39" s="13"/>
      <c r="AD39" s="13"/>
      <c r="AE39" s="20"/>
      <c r="AF39" s="20"/>
      <c r="AG39" s="20"/>
    </row>
    <row r="40" spans="1:33" ht="15.75" customHeight="1" x14ac:dyDescent="0.2">
      <c r="A40" s="13"/>
      <c r="B40" s="13"/>
      <c r="C40" s="24"/>
      <c r="D40" s="15"/>
      <c r="E40" s="15"/>
      <c r="F40" s="14"/>
      <c r="G40" s="14"/>
      <c r="H40" s="14"/>
      <c r="I40" s="15"/>
      <c r="J40" s="15"/>
      <c r="K40" s="15"/>
      <c r="L40" s="15"/>
      <c r="M40" s="16"/>
      <c r="N40" s="15"/>
      <c r="O40" s="15"/>
      <c r="P40" s="15"/>
      <c r="Q40" s="15"/>
      <c r="R40" s="15"/>
      <c r="S40" s="18"/>
      <c r="T40" s="13"/>
      <c r="U40" s="19"/>
      <c r="V40" s="1"/>
      <c r="W40" s="13"/>
      <c r="X40" s="13"/>
      <c r="Y40" s="13"/>
      <c r="Z40" s="13"/>
      <c r="AA40" s="13"/>
      <c r="AB40" s="13"/>
      <c r="AC40" s="13"/>
      <c r="AD40" s="13"/>
      <c r="AE40" s="20"/>
      <c r="AF40" s="20"/>
      <c r="AG40" s="20"/>
    </row>
    <row r="41" spans="1:33" ht="15.75" customHeight="1" x14ac:dyDescent="0.2">
      <c r="A41" s="13"/>
      <c r="B41" s="13"/>
      <c r="C41" s="24"/>
      <c r="D41" s="15"/>
      <c r="E41" s="15"/>
      <c r="F41" s="14"/>
      <c r="G41" s="14"/>
      <c r="H41" s="14"/>
      <c r="I41" s="15"/>
      <c r="J41" s="15"/>
      <c r="K41" s="15"/>
      <c r="L41" s="15"/>
      <c r="M41" s="16"/>
      <c r="N41" s="15"/>
      <c r="O41" s="15"/>
      <c r="P41" s="15"/>
      <c r="Q41" s="15"/>
      <c r="R41" s="15"/>
      <c r="S41" s="18"/>
      <c r="T41" s="13"/>
      <c r="U41" s="19"/>
      <c r="V41" s="1"/>
      <c r="W41" s="13"/>
      <c r="X41" s="13"/>
      <c r="Y41" s="13"/>
      <c r="Z41" s="13"/>
      <c r="AA41" s="13"/>
      <c r="AB41" s="13"/>
      <c r="AC41" s="13"/>
      <c r="AD41" s="13"/>
      <c r="AE41" s="20"/>
      <c r="AF41" s="20"/>
      <c r="AG41" s="20"/>
    </row>
    <row r="42" spans="1:33" ht="15.75" customHeight="1" x14ac:dyDescent="0.2">
      <c r="A42" s="13"/>
      <c r="B42" s="13"/>
      <c r="C42" s="24"/>
      <c r="D42" s="15"/>
      <c r="E42" s="15"/>
      <c r="F42" s="14"/>
      <c r="G42" s="14"/>
      <c r="H42" s="14"/>
      <c r="I42" s="15"/>
      <c r="J42" s="15"/>
      <c r="K42" s="15"/>
      <c r="L42" s="15"/>
      <c r="M42" s="16"/>
      <c r="N42" s="15"/>
      <c r="O42" s="15"/>
      <c r="P42" s="15"/>
      <c r="Q42" s="15"/>
      <c r="R42" s="15"/>
      <c r="S42" s="18"/>
      <c r="T42" s="13"/>
      <c r="U42" s="19"/>
      <c r="V42" s="1"/>
      <c r="W42" s="13"/>
      <c r="X42" s="13"/>
      <c r="Y42" s="13"/>
      <c r="Z42" s="13"/>
      <c r="AA42" s="13"/>
      <c r="AB42" s="13"/>
      <c r="AC42" s="13"/>
      <c r="AD42" s="13"/>
      <c r="AE42" s="20"/>
      <c r="AF42" s="20"/>
      <c r="AG42" s="20"/>
    </row>
    <row r="43" spans="1:33" ht="15.75" customHeight="1" x14ac:dyDescent="0.2">
      <c r="A43" s="13"/>
      <c r="B43" s="13"/>
      <c r="C43" s="24"/>
      <c r="D43" s="15"/>
      <c r="E43" s="15"/>
      <c r="F43" s="14"/>
      <c r="G43" s="14"/>
      <c r="H43" s="14"/>
      <c r="I43" s="15"/>
      <c r="J43" s="15"/>
      <c r="K43" s="15"/>
      <c r="L43" s="15"/>
      <c r="M43" s="16"/>
      <c r="N43" s="15"/>
      <c r="O43" s="15"/>
      <c r="P43" s="15"/>
      <c r="Q43" s="15"/>
      <c r="R43" s="15"/>
      <c r="S43" s="18"/>
      <c r="T43" s="13"/>
      <c r="U43" s="19"/>
      <c r="V43" s="1"/>
      <c r="W43" s="13"/>
      <c r="X43" s="13"/>
      <c r="Y43" s="13"/>
      <c r="Z43" s="13"/>
      <c r="AA43" s="13"/>
      <c r="AB43" s="13"/>
      <c r="AC43" s="13"/>
      <c r="AD43" s="13"/>
      <c r="AE43" s="20"/>
      <c r="AF43" s="20"/>
      <c r="AG43" s="20"/>
    </row>
    <row r="44" spans="1:33" ht="15.75" customHeight="1" x14ac:dyDescent="0.2">
      <c r="A44" s="13"/>
      <c r="B44" s="13"/>
      <c r="C44" s="24"/>
      <c r="D44" s="15"/>
      <c r="E44" s="15"/>
      <c r="F44" s="14"/>
      <c r="G44" s="14"/>
      <c r="H44" s="14"/>
      <c r="I44" s="15"/>
      <c r="J44" s="15"/>
      <c r="K44" s="15"/>
      <c r="L44" s="15"/>
      <c r="M44" s="16"/>
      <c r="N44" s="15"/>
      <c r="O44" s="15"/>
      <c r="P44" s="15"/>
      <c r="Q44" s="15"/>
      <c r="R44" s="15"/>
      <c r="S44" s="18"/>
      <c r="T44" s="13"/>
      <c r="U44" s="19"/>
      <c r="V44" s="1"/>
      <c r="W44" s="13"/>
      <c r="X44" s="13"/>
      <c r="Y44" s="13"/>
      <c r="Z44" s="13"/>
      <c r="AA44" s="13"/>
      <c r="AB44" s="13"/>
      <c r="AC44" s="13"/>
      <c r="AD44" s="13"/>
      <c r="AE44" s="20"/>
      <c r="AF44" s="20"/>
      <c r="AG44" s="20"/>
    </row>
    <row r="45" spans="1:33" ht="15.75" customHeight="1" x14ac:dyDescent="0.2">
      <c r="A45" s="13"/>
      <c r="B45" s="13"/>
      <c r="C45" s="24"/>
      <c r="D45" s="15"/>
      <c r="E45" s="15"/>
      <c r="F45" s="14"/>
      <c r="G45" s="14"/>
      <c r="H45" s="14"/>
      <c r="I45" s="15"/>
      <c r="J45" s="15"/>
      <c r="K45" s="15"/>
      <c r="L45" s="15"/>
      <c r="M45" s="16"/>
      <c r="N45" s="15"/>
      <c r="O45" s="15"/>
      <c r="P45" s="15"/>
      <c r="Q45" s="15"/>
      <c r="R45" s="15"/>
      <c r="S45" s="18"/>
      <c r="T45" s="13"/>
      <c r="U45" s="19"/>
      <c r="V45" s="1"/>
      <c r="W45" s="13"/>
      <c r="X45" s="13"/>
      <c r="Y45" s="13"/>
      <c r="Z45" s="13"/>
      <c r="AA45" s="13"/>
      <c r="AB45" s="13"/>
      <c r="AC45" s="13"/>
      <c r="AD45" s="13"/>
      <c r="AE45" s="20"/>
      <c r="AF45" s="20"/>
      <c r="AG45" s="20"/>
    </row>
    <row r="46" spans="1:33" ht="15.75" customHeight="1" x14ac:dyDescent="0.2">
      <c r="A46" s="13"/>
      <c r="B46" s="13"/>
      <c r="C46" s="24"/>
      <c r="D46" s="15"/>
      <c r="E46" s="15"/>
      <c r="F46" s="14"/>
      <c r="G46" s="14"/>
      <c r="H46" s="14"/>
      <c r="I46" s="15"/>
      <c r="J46" s="15"/>
      <c r="K46" s="15"/>
      <c r="L46" s="15"/>
      <c r="M46" s="16"/>
      <c r="N46" s="15"/>
      <c r="O46" s="15"/>
      <c r="P46" s="15"/>
      <c r="Q46" s="15"/>
      <c r="R46" s="15"/>
      <c r="S46" s="18"/>
      <c r="T46" s="13"/>
      <c r="U46" s="19"/>
      <c r="V46" s="1"/>
      <c r="W46" s="13"/>
      <c r="X46" s="13"/>
      <c r="Y46" s="13"/>
      <c r="Z46" s="13"/>
      <c r="AA46" s="13"/>
      <c r="AB46" s="13"/>
      <c r="AC46" s="13"/>
      <c r="AD46" s="13"/>
      <c r="AE46" s="20"/>
      <c r="AF46" s="20"/>
      <c r="AG46" s="20"/>
    </row>
    <row r="47" spans="1:33" ht="15.75" customHeight="1" x14ac:dyDescent="0.2">
      <c r="A47" s="13"/>
      <c r="B47" s="13"/>
      <c r="C47" s="24"/>
      <c r="D47" s="15"/>
      <c r="E47" s="15"/>
      <c r="F47" s="14"/>
      <c r="G47" s="14"/>
      <c r="H47" s="14"/>
      <c r="I47" s="15"/>
      <c r="J47" s="15"/>
      <c r="K47" s="15"/>
      <c r="L47" s="15"/>
      <c r="M47" s="16"/>
      <c r="N47" s="15"/>
      <c r="O47" s="15"/>
      <c r="P47" s="15"/>
      <c r="Q47" s="15"/>
      <c r="R47" s="15"/>
      <c r="S47" s="18"/>
      <c r="T47" s="13"/>
      <c r="U47" s="19"/>
      <c r="V47" s="1"/>
      <c r="W47" s="13"/>
      <c r="X47" s="13"/>
      <c r="Y47" s="13"/>
      <c r="Z47" s="13"/>
      <c r="AA47" s="13"/>
      <c r="AB47" s="13"/>
      <c r="AC47" s="13"/>
      <c r="AD47" s="13"/>
      <c r="AE47" s="20"/>
      <c r="AF47" s="20"/>
      <c r="AG47" s="20"/>
    </row>
    <row r="48" spans="1:33" ht="15.75" customHeight="1" x14ac:dyDescent="0.2">
      <c r="A48" s="13"/>
      <c r="B48" s="13"/>
      <c r="C48" s="24"/>
      <c r="D48" s="15"/>
      <c r="E48" s="15"/>
      <c r="F48" s="14"/>
      <c r="G48" s="14"/>
      <c r="H48" s="14"/>
      <c r="I48" s="15"/>
      <c r="J48" s="15"/>
      <c r="K48" s="15"/>
      <c r="L48" s="15"/>
      <c r="M48" s="16"/>
      <c r="N48" s="15"/>
      <c r="O48" s="15"/>
      <c r="P48" s="15"/>
      <c r="Q48" s="15"/>
      <c r="R48" s="15"/>
      <c r="S48" s="18"/>
      <c r="T48" s="13"/>
      <c r="U48" s="19"/>
      <c r="V48" s="1"/>
      <c r="W48" s="13"/>
      <c r="X48" s="13"/>
      <c r="Y48" s="13"/>
      <c r="Z48" s="13"/>
      <c r="AA48" s="13"/>
      <c r="AB48" s="13"/>
      <c r="AC48" s="13"/>
      <c r="AD48" s="13"/>
      <c r="AE48" s="20"/>
      <c r="AF48" s="20"/>
      <c r="AG48" s="20"/>
    </row>
    <row r="49" spans="1:33" ht="15.75" customHeight="1" x14ac:dyDescent="0.2">
      <c r="A49" s="13"/>
      <c r="B49" s="13"/>
      <c r="C49" s="24"/>
      <c r="D49" s="15"/>
      <c r="E49" s="15"/>
      <c r="F49" s="14"/>
      <c r="G49" s="14"/>
      <c r="H49" s="14"/>
      <c r="I49" s="15"/>
      <c r="J49" s="15"/>
      <c r="K49" s="15"/>
      <c r="L49" s="15"/>
      <c r="M49" s="16"/>
      <c r="N49" s="15"/>
      <c r="O49" s="15"/>
      <c r="P49" s="15"/>
      <c r="Q49" s="15"/>
      <c r="R49" s="15"/>
      <c r="S49" s="18"/>
      <c r="T49" s="13"/>
      <c r="U49" s="19"/>
      <c r="V49" s="1"/>
      <c r="W49" s="13"/>
      <c r="X49" s="13"/>
      <c r="Y49" s="13"/>
      <c r="Z49" s="13"/>
      <c r="AA49" s="13"/>
      <c r="AB49" s="13"/>
      <c r="AC49" s="13"/>
      <c r="AD49" s="13"/>
      <c r="AE49" s="20"/>
      <c r="AF49" s="20"/>
      <c r="AG49" s="20"/>
    </row>
    <row r="50" spans="1:33" ht="15.75" customHeight="1" x14ac:dyDescent="0.2">
      <c r="A50" s="13"/>
      <c r="B50" s="13"/>
      <c r="C50" s="24"/>
      <c r="D50" s="15"/>
      <c r="E50" s="15"/>
      <c r="F50" s="14"/>
      <c r="G50" s="14"/>
      <c r="H50" s="14"/>
      <c r="I50" s="15"/>
      <c r="J50" s="15"/>
      <c r="K50" s="15"/>
      <c r="L50" s="15"/>
      <c r="M50" s="16"/>
      <c r="N50" s="15"/>
      <c r="O50" s="15"/>
      <c r="P50" s="15"/>
      <c r="Q50" s="15"/>
      <c r="R50" s="15"/>
      <c r="S50" s="18"/>
      <c r="T50" s="13"/>
      <c r="U50" s="19"/>
      <c r="V50" s="1"/>
      <c r="W50" s="13"/>
      <c r="X50" s="13"/>
      <c r="Y50" s="13"/>
      <c r="Z50" s="13"/>
      <c r="AA50" s="13"/>
      <c r="AB50" s="13"/>
      <c r="AC50" s="13"/>
      <c r="AD50" s="13"/>
      <c r="AE50" s="20"/>
      <c r="AF50" s="20"/>
      <c r="AG50" s="20"/>
    </row>
    <row r="51" spans="1:33" ht="15.75" customHeight="1" x14ac:dyDescent="0.2">
      <c r="A51" s="13"/>
      <c r="B51" s="13"/>
      <c r="C51" s="24"/>
      <c r="D51" s="15"/>
      <c r="E51" s="15"/>
      <c r="F51" s="14"/>
      <c r="G51" s="14"/>
      <c r="H51" s="14"/>
      <c r="I51" s="15"/>
      <c r="J51" s="15"/>
      <c r="K51" s="15"/>
      <c r="L51" s="15"/>
      <c r="M51" s="16"/>
      <c r="N51" s="15"/>
      <c r="O51" s="15"/>
      <c r="P51" s="15"/>
      <c r="Q51" s="15"/>
      <c r="R51" s="15"/>
      <c r="S51" s="18"/>
      <c r="T51" s="13"/>
      <c r="U51" s="19"/>
      <c r="V51" s="1"/>
      <c r="W51" s="13"/>
      <c r="X51" s="13"/>
      <c r="Y51" s="13"/>
      <c r="Z51" s="13"/>
      <c r="AA51" s="13"/>
      <c r="AB51" s="13"/>
      <c r="AC51" s="13"/>
      <c r="AD51" s="13"/>
      <c r="AE51" s="20"/>
      <c r="AF51" s="20"/>
      <c r="AG51" s="20"/>
    </row>
    <row r="52" spans="1:33" ht="15.75" customHeight="1" x14ac:dyDescent="0.2">
      <c r="A52" s="13"/>
      <c r="B52" s="13"/>
      <c r="C52" s="24"/>
      <c r="D52" s="15"/>
      <c r="E52" s="15"/>
      <c r="F52" s="14"/>
      <c r="G52" s="14"/>
      <c r="H52" s="14"/>
      <c r="I52" s="15"/>
      <c r="J52" s="15"/>
      <c r="K52" s="15"/>
      <c r="L52" s="15"/>
      <c r="M52" s="16"/>
      <c r="N52" s="15"/>
      <c r="O52" s="15"/>
      <c r="P52" s="15"/>
      <c r="Q52" s="15"/>
      <c r="R52" s="15"/>
      <c r="S52" s="18"/>
      <c r="T52" s="13"/>
      <c r="U52" s="19"/>
      <c r="V52" s="1"/>
      <c r="W52" s="13"/>
      <c r="X52" s="13"/>
      <c r="Y52" s="13"/>
      <c r="Z52" s="13"/>
      <c r="AA52" s="13"/>
      <c r="AB52" s="13"/>
      <c r="AC52" s="13"/>
      <c r="AD52" s="13"/>
      <c r="AE52" s="20"/>
      <c r="AF52" s="20"/>
      <c r="AG52" s="20"/>
    </row>
    <row r="53" spans="1:33" ht="15.75" customHeight="1" x14ac:dyDescent="0.2">
      <c r="A53" s="13"/>
      <c r="B53" s="13"/>
      <c r="C53" s="24"/>
      <c r="D53" s="15"/>
      <c r="E53" s="15"/>
      <c r="F53" s="14"/>
      <c r="G53" s="14"/>
      <c r="H53" s="14"/>
      <c r="I53" s="15"/>
      <c r="J53" s="15"/>
      <c r="K53" s="15"/>
      <c r="L53" s="15"/>
      <c r="M53" s="16"/>
      <c r="N53" s="15"/>
      <c r="O53" s="15"/>
      <c r="P53" s="15"/>
      <c r="Q53" s="15"/>
      <c r="R53" s="15"/>
      <c r="S53" s="18"/>
      <c r="T53" s="13"/>
      <c r="U53" s="19"/>
      <c r="V53" s="1"/>
      <c r="W53" s="13"/>
      <c r="X53" s="13"/>
      <c r="Y53" s="13"/>
      <c r="Z53" s="13"/>
      <c r="AA53" s="13"/>
      <c r="AB53" s="13"/>
      <c r="AC53" s="13"/>
      <c r="AD53" s="13"/>
      <c r="AE53" s="20"/>
      <c r="AF53" s="20"/>
      <c r="AG53" s="20"/>
    </row>
    <row r="54" spans="1:33" ht="15.75" customHeight="1" x14ac:dyDescent="0.2">
      <c r="A54" s="13"/>
      <c r="B54" s="13"/>
      <c r="C54" s="24"/>
      <c r="D54" s="15"/>
      <c r="E54" s="15"/>
      <c r="F54" s="14"/>
      <c r="G54" s="14"/>
      <c r="H54" s="14"/>
      <c r="I54" s="15"/>
      <c r="J54" s="15"/>
      <c r="K54" s="15"/>
      <c r="L54" s="15"/>
      <c r="M54" s="16"/>
      <c r="N54" s="15"/>
      <c r="O54" s="15"/>
      <c r="P54" s="15"/>
      <c r="Q54" s="15"/>
      <c r="R54" s="15"/>
      <c r="S54" s="18"/>
      <c r="T54" s="13"/>
      <c r="U54" s="19"/>
      <c r="V54" s="1"/>
      <c r="W54" s="13"/>
      <c r="X54" s="13"/>
      <c r="Y54" s="13"/>
      <c r="Z54" s="13"/>
      <c r="AA54" s="13"/>
      <c r="AB54" s="13"/>
      <c r="AC54" s="13"/>
      <c r="AD54" s="13"/>
      <c r="AE54" s="20"/>
      <c r="AF54" s="20"/>
      <c r="AG54" s="20"/>
    </row>
    <row r="55" spans="1:33" ht="15.75" customHeight="1" x14ac:dyDescent="0.2">
      <c r="A55" s="13"/>
      <c r="B55" s="13"/>
      <c r="C55" s="24"/>
      <c r="D55" s="15"/>
      <c r="E55" s="15"/>
      <c r="F55" s="14"/>
      <c r="G55" s="14"/>
      <c r="H55" s="14"/>
      <c r="I55" s="15"/>
      <c r="J55" s="15"/>
      <c r="K55" s="15"/>
      <c r="L55" s="15"/>
      <c r="M55" s="16"/>
      <c r="N55" s="15"/>
      <c r="O55" s="15"/>
      <c r="P55" s="15"/>
      <c r="Q55" s="15"/>
      <c r="R55" s="15"/>
      <c r="S55" s="18"/>
      <c r="T55" s="13"/>
      <c r="U55" s="19"/>
      <c r="V55" s="1"/>
      <c r="W55" s="13"/>
      <c r="X55" s="13"/>
      <c r="Y55" s="13"/>
      <c r="Z55" s="13"/>
      <c r="AA55" s="13"/>
      <c r="AB55" s="13"/>
      <c r="AC55" s="13"/>
      <c r="AD55" s="13"/>
      <c r="AE55" s="20"/>
      <c r="AF55" s="20"/>
      <c r="AG55" s="20"/>
    </row>
    <row r="56" spans="1:33" ht="15.75" customHeight="1" x14ac:dyDescent="0.2">
      <c r="A56" s="13"/>
      <c r="B56" s="13"/>
      <c r="C56" s="24"/>
      <c r="D56" s="15"/>
      <c r="E56" s="15"/>
      <c r="F56" s="14"/>
      <c r="G56" s="14"/>
      <c r="H56" s="14"/>
      <c r="I56" s="15"/>
      <c r="J56" s="15"/>
      <c r="K56" s="15"/>
      <c r="L56" s="15"/>
      <c r="M56" s="16"/>
      <c r="N56" s="15"/>
      <c r="O56" s="15"/>
      <c r="P56" s="15"/>
      <c r="Q56" s="15"/>
      <c r="R56" s="15"/>
      <c r="S56" s="18"/>
      <c r="T56" s="13"/>
      <c r="U56" s="19"/>
      <c r="V56" s="1"/>
      <c r="W56" s="13"/>
      <c r="X56" s="13"/>
      <c r="Y56" s="13"/>
      <c r="Z56" s="13"/>
      <c r="AA56" s="13"/>
      <c r="AB56" s="13"/>
      <c r="AC56" s="13"/>
      <c r="AD56" s="13"/>
      <c r="AE56" s="20"/>
      <c r="AF56" s="20"/>
      <c r="AG56" s="20"/>
    </row>
    <row r="57" spans="1:33" ht="15.75" customHeight="1" x14ac:dyDescent="0.2">
      <c r="A57" s="13"/>
      <c r="B57" s="13"/>
      <c r="C57" s="24"/>
      <c r="D57" s="15"/>
      <c r="E57" s="15"/>
      <c r="F57" s="14"/>
      <c r="G57" s="14"/>
      <c r="H57" s="14"/>
      <c r="I57" s="15"/>
      <c r="J57" s="15"/>
      <c r="K57" s="15"/>
      <c r="L57" s="15"/>
      <c r="M57" s="16"/>
      <c r="N57" s="15"/>
      <c r="O57" s="15"/>
      <c r="P57" s="15"/>
      <c r="Q57" s="15"/>
      <c r="R57" s="15"/>
      <c r="S57" s="18"/>
      <c r="T57" s="13"/>
      <c r="U57" s="19"/>
      <c r="V57" s="1"/>
      <c r="W57" s="13"/>
      <c r="X57" s="13"/>
      <c r="Y57" s="13"/>
      <c r="Z57" s="13"/>
      <c r="AA57" s="13"/>
      <c r="AB57" s="13"/>
      <c r="AC57" s="13"/>
      <c r="AD57" s="13"/>
      <c r="AE57" s="20"/>
      <c r="AF57" s="20"/>
      <c r="AG57" s="20"/>
    </row>
    <row r="58" spans="1:33" ht="15.75" customHeight="1" x14ac:dyDescent="0.2">
      <c r="A58" s="13"/>
      <c r="B58" s="13"/>
      <c r="C58" s="24"/>
      <c r="D58" s="15"/>
      <c r="E58" s="15"/>
      <c r="F58" s="14"/>
      <c r="G58" s="14"/>
      <c r="H58" s="14"/>
      <c r="I58" s="15"/>
      <c r="J58" s="15"/>
      <c r="K58" s="15"/>
      <c r="L58" s="15"/>
      <c r="M58" s="16"/>
      <c r="N58" s="15"/>
      <c r="O58" s="15"/>
      <c r="P58" s="15"/>
      <c r="Q58" s="15"/>
      <c r="R58" s="15"/>
      <c r="S58" s="18"/>
      <c r="T58" s="13"/>
      <c r="U58" s="19"/>
      <c r="V58" s="1"/>
      <c r="W58" s="13"/>
      <c r="X58" s="13"/>
      <c r="Y58" s="13"/>
      <c r="Z58" s="13"/>
      <c r="AA58" s="13"/>
      <c r="AB58" s="13"/>
      <c r="AC58" s="13"/>
      <c r="AD58" s="13"/>
      <c r="AE58" s="20"/>
      <c r="AF58" s="20"/>
      <c r="AG58" s="20"/>
    </row>
    <row r="59" spans="1:33" ht="15.75" customHeight="1" x14ac:dyDescent="0.2">
      <c r="A59" s="13"/>
      <c r="B59" s="13"/>
      <c r="C59" s="24"/>
      <c r="D59" s="15"/>
      <c r="E59" s="15"/>
      <c r="F59" s="14"/>
      <c r="G59" s="14"/>
      <c r="H59" s="14"/>
      <c r="I59" s="15"/>
      <c r="J59" s="15"/>
      <c r="K59" s="15"/>
      <c r="L59" s="15"/>
      <c r="M59" s="16"/>
      <c r="N59" s="15"/>
      <c r="O59" s="15"/>
      <c r="P59" s="15"/>
      <c r="Q59" s="15"/>
      <c r="R59" s="15"/>
      <c r="S59" s="18"/>
      <c r="T59" s="13"/>
      <c r="U59" s="19"/>
      <c r="V59" s="1"/>
      <c r="W59" s="13"/>
      <c r="X59" s="13"/>
      <c r="Y59" s="13"/>
      <c r="Z59" s="13"/>
      <c r="AA59" s="13"/>
      <c r="AB59" s="13"/>
      <c r="AC59" s="13"/>
      <c r="AD59" s="13"/>
      <c r="AE59" s="20"/>
      <c r="AF59" s="20"/>
      <c r="AG59" s="20"/>
    </row>
    <row r="60" spans="1:33" ht="15.75" customHeight="1" x14ac:dyDescent="0.2">
      <c r="A60" s="13"/>
      <c r="B60" s="13"/>
      <c r="C60" s="24"/>
      <c r="D60" s="15"/>
      <c r="E60" s="15"/>
      <c r="F60" s="14"/>
      <c r="G60" s="14"/>
      <c r="H60" s="14"/>
      <c r="I60" s="15"/>
      <c r="J60" s="15"/>
      <c r="K60" s="15"/>
      <c r="L60" s="15"/>
      <c r="M60" s="16"/>
      <c r="N60" s="15"/>
      <c r="O60" s="15"/>
      <c r="P60" s="15"/>
      <c r="Q60" s="15"/>
      <c r="R60" s="15"/>
      <c r="S60" s="18"/>
      <c r="T60" s="13"/>
      <c r="U60" s="19"/>
      <c r="V60" s="1"/>
      <c r="W60" s="13"/>
      <c r="X60" s="13"/>
      <c r="Y60" s="13"/>
      <c r="Z60" s="13"/>
      <c r="AA60" s="13"/>
      <c r="AB60" s="13"/>
      <c r="AC60" s="13"/>
      <c r="AD60" s="13"/>
      <c r="AE60" s="20"/>
      <c r="AF60" s="20"/>
      <c r="AG60" s="20"/>
    </row>
    <row r="61" spans="1:33" ht="15.75" customHeight="1" x14ac:dyDescent="0.2">
      <c r="A61" s="13"/>
      <c r="B61" s="13"/>
      <c r="C61" s="24"/>
      <c r="D61" s="15"/>
      <c r="E61" s="15"/>
      <c r="F61" s="14"/>
      <c r="G61" s="14"/>
      <c r="H61" s="14"/>
      <c r="I61" s="15"/>
      <c r="J61" s="15"/>
      <c r="K61" s="15"/>
      <c r="L61" s="15"/>
      <c r="M61" s="16"/>
      <c r="N61" s="15"/>
      <c r="O61" s="15"/>
      <c r="P61" s="15"/>
      <c r="Q61" s="15"/>
      <c r="R61" s="15"/>
      <c r="S61" s="18"/>
      <c r="T61" s="13"/>
      <c r="U61" s="19"/>
      <c r="V61" s="1"/>
      <c r="W61" s="13"/>
      <c r="X61" s="13"/>
      <c r="Y61" s="13"/>
      <c r="Z61" s="13"/>
      <c r="AA61" s="13"/>
      <c r="AB61" s="13"/>
      <c r="AC61" s="13"/>
      <c r="AD61" s="13"/>
      <c r="AE61" s="20"/>
      <c r="AF61" s="20"/>
      <c r="AG61" s="20"/>
    </row>
    <row r="62" spans="1:33" ht="15.75" customHeight="1" x14ac:dyDescent="0.2">
      <c r="A62" s="13"/>
      <c r="B62" s="13"/>
      <c r="C62" s="24"/>
      <c r="D62" s="15"/>
      <c r="E62" s="15"/>
      <c r="F62" s="14"/>
      <c r="G62" s="14"/>
      <c r="H62" s="14"/>
      <c r="I62" s="15"/>
      <c r="J62" s="15"/>
      <c r="K62" s="15"/>
      <c r="L62" s="15"/>
      <c r="M62" s="16"/>
      <c r="N62" s="15"/>
      <c r="O62" s="15"/>
      <c r="P62" s="15"/>
      <c r="Q62" s="15"/>
      <c r="R62" s="15"/>
      <c r="S62" s="18"/>
      <c r="T62" s="13"/>
      <c r="U62" s="19"/>
      <c r="V62" s="1"/>
      <c r="W62" s="13"/>
      <c r="X62" s="13"/>
      <c r="Y62" s="13"/>
      <c r="Z62" s="13"/>
      <c r="AA62" s="13"/>
      <c r="AB62" s="13"/>
      <c r="AC62" s="13"/>
      <c r="AD62" s="13"/>
      <c r="AE62" s="20"/>
      <c r="AF62" s="20"/>
      <c r="AG62" s="20"/>
    </row>
    <row r="63" spans="1:33" ht="15.75" customHeight="1" x14ac:dyDescent="0.2">
      <c r="A63" s="13"/>
      <c r="B63" s="13"/>
      <c r="C63" s="24"/>
      <c r="D63" s="15"/>
      <c r="E63" s="15"/>
      <c r="F63" s="14"/>
      <c r="G63" s="14"/>
      <c r="H63" s="14"/>
      <c r="I63" s="15"/>
      <c r="J63" s="15"/>
      <c r="K63" s="15"/>
      <c r="L63" s="15"/>
      <c r="M63" s="16"/>
      <c r="N63" s="15"/>
      <c r="O63" s="15"/>
      <c r="P63" s="15"/>
      <c r="Q63" s="15"/>
      <c r="R63" s="15"/>
      <c r="S63" s="18"/>
      <c r="T63" s="13"/>
      <c r="U63" s="19"/>
      <c r="V63" s="1"/>
      <c r="W63" s="13"/>
      <c r="X63" s="13"/>
      <c r="Y63" s="13"/>
      <c r="Z63" s="13"/>
      <c r="AA63" s="13"/>
      <c r="AB63" s="13"/>
      <c r="AC63" s="13"/>
      <c r="AD63" s="13"/>
      <c r="AE63" s="20"/>
      <c r="AF63" s="20"/>
      <c r="AG63" s="20"/>
    </row>
    <row r="64" spans="1:33" ht="15.75" customHeight="1" x14ac:dyDescent="0.2">
      <c r="A64" s="13"/>
      <c r="B64" s="13"/>
      <c r="C64" s="24"/>
      <c r="D64" s="15"/>
      <c r="E64" s="15"/>
      <c r="F64" s="14"/>
      <c r="G64" s="14"/>
      <c r="H64" s="14"/>
      <c r="I64" s="15"/>
      <c r="J64" s="15"/>
      <c r="K64" s="15"/>
      <c r="L64" s="15"/>
      <c r="M64" s="16"/>
      <c r="N64" s="15"/>
      <c r="O64" s="15"/>
      <c r="P64" s="15"/>
      <c r="Q64" s="15"/>
      <c r="R64" s="15"/>
      <c r="S64" s="18"/>
      <c r="T64" s="13"/>
      <c r="U64" s="19"/>
      <c r="V64" s="1"/>
      <c r="W64" s="13"/>
      <c r="X64" s="13"/>
      <c r="Y64" s="13"/>
      <c r="Z64" s="13"/>
      <c r="AA64" s="13"/>
      <c r="AB64" s="13"/>
      <c r="AC64" s="13"/>
      <c r="AD64" s="13"/>
      <c r="AE64" s="20"/>
      <c r="AF64" s="20"/>
      <c r="AG64" s="20"/>
    </row>
    <row r="65" spans="1:33" ht="15.75" customHeight="1" x14ac:dyDescent="0.2">
      <c r="A65" s="13"/>
      <c r="B65" s="13"/>
      <c r="C65" s="24"/>
      <c r="D65" s="15"/>
      <c r="E65" s="15"/>
      <c r="F65" s="14"/>
      <c r="G65" s="14"/>
      <c r="H65" s="14"/>
      <c r="I65" s="15"/>
      <c r="J65" s="15"/>
      <c r="K65" s="15"/>
      <c r="L65" s="15"/>
      <c r="M65" s="16"/>
      <c r="N65" s="15"/>
      <c r="O65" s="15"/>
      <c r="P65" s="15"/>
      <c r="Q65" s="15"/>
      <c r="R65" s="15"/>
      <c r="S65" s="18"/>
      <c r="T65" s="13"/>
      <c r="U65" s="19"/>
      <c r="V65" s="1"/>
      <c r="W65" s="13"/>
      <c r="X65" s="13"/>
      <c r="Y65" s="13"/>
      <c r="Z65" s="13"/>
      <c r="AA65" s="13"/>
      <c r="AB65" s="13"/>
      <c r="AC65" s="13"/>
      <c r="AD65" s="13"/>
      <c r="AE65" s="20"/>
      <c r="AF65" s="20"/>
      <c r="AG65" s="20"/>
    </row>
    <row r="66" spans="1:33" ht="15.75" customHeight="1" x14ac:dyDescent="0.2">
      <c r="A66" s="13"/>
      <c r="B66" s="13"/>
      <c r="C66" s="24"/>
      <c r="D66" s="15"/>
      <c r="E66" s="15"/>
      <c r="F66" s="14"/>
      <c r="G66" s="14"/>
      <c r="H66" s="14"/>
      <c r="I66" s="15"/>
      <c r="J66" s="15"/>
      <c r="K66" s="15"/>
      <c r="L66" s="15"/>
      <c r="M66" s="16"/>
      <c r="N66" s="15"/>
      <c r="O66" s="15"/>
      <c r="P66" s="15"/>
      <c r="Q66" s="15"/>
      <c r="R66" s="15"/>
      <c r="S66" s="18"/>
      <c r="T66" s="13"/>
      <c r="U66" s="19"/>
      <c r="V66" s="1"/>
      <c r="W66" s="13"/>
      <c r="X66" s="13"/>
      <c r="Y66" s="13"/>
      <c r="Z66" s="13"/>
      <c r="AA66" s="13"/>
      <c r="AB66" s="13"/>
      <c r="AC66" s="13"/>
      <c r="AD66" s="13"/>
      <c r="AE66" s="20"/>
      <c r="AF66" s="20"/>
      <c r="AG66" s="20"/>
    </row>
    <row r="67" spans="1:33" ht="15.75" customHeight="1" x14ac:dyDescent="0.2">
      <c r="A67" s="13"/>
      <c r="B67" s="13"/>
      <c r="C67" s="24"/>
      <c r="D67" s="15"/>
      <c r="E67" s="15"/>
      <c r="F67" s="14"/>
      <c r="G67" s="14"/>
      <c r="H67" s="14"/>
      <c r="I67" s="15"/>
      <c r="J67" s="15"/>
      <c r="K67" s="15"/>
      <c r="L67" s="15"/>
      <c r="M67" s="16"/>
      <c r="N67" s="15"/>
      <c r="O67" s="15"/>
      <c r="P67" s="15"/>
      <c r="Q67" s="15"/>
      <c r="R67" s="15"/>
      <c r="S67" s="18"/>
      <c r="T67" s="13"/>
      <c r="U67" s="19"/>
      <c r="V67" s="1"/>
      <c r="W67" s="13"/>
      <c r="X67" s="13"/>
      <c r="Y67" s="13"/>
      <c r="Z67" s="13"/>
      <c r="AA67" s="13"/>
      <c r="AB67" s="13"/>
      <c r="AC67" s="13"/>
      <c r="AD67" s="13"/>
      <c r="AE67" s="20"/>
      <c r="AF67" s="20"/>
      <c r="AG67" s="20"/>
    </row>
    <row r="68" spans="1:33" ht="15.75" customHeight="1" x14ac:dyDescent="0.2">
      <c r="A68" s="13"/>
      <c r="B68" s="13"/>
      <c r="C68" s="24"/>
      <c r="D68" s="15"/>
      <c r="E68" s="15"/>
      <c r="F68" s="14"/>
      <c r="G68" s="14"/>
      <c r="H68" s="14"/>
      <c r="I68" s="15"/>
      <c r="J68" s="15"/>
      <c r="K68" s="15"/>
      <c r="L68" s="15"/>
      <c r="M68" s="16"/>
      <c r="N68" s="15"/>
      <c r="O68" s="15"/>
      <c r="P68" s="15"/>
      <c r="Q68" s="15"/>
      <c r="R68" s="15"/>
      <c r="S68" s="18"/>
      <c r="T68" s="13"/>
      <c r="U68" s="19"/>
      <c r="V68" s="1"/>
      <c r="W68" s="13"/>
      <c r="X68" s="13"/>
      <c r="Y68" s="13"/>
      <c r="Z68" s="13"/>
      <c r="AA68" s="13"/>
      <c r="AB68" s="13"/>
      <c r="AC68" s="13"/>
      <c r="AD68" s="13"/>
      <c r="AE68" s="20"/>
      <c r="AF68" s="20"/>
      <c r="AG68" s="20"/>
    </row>
    <row r="69" spans="1:33" ht="15.75" customHeight="1" x14ac:dyDescent="0.2">
      <c r="A69" s="13"/>
      <c r="B69" s="13"/>
      <c r="C69" s="24"/>
      <c r="D69" s="15"/>
      <c r="E69" s="15"/>
      <c r="F69" s="14"/>
      <c r="G69" s="14"/>
      <c r="H69" s="14"/>
      <c r="I69" s="15"/>
      <c r="J69" s="15"/>
      <c r="K69" s="15"/>
      <c r="L69" s="15"/>
      <c r="M69" s="16"/>
      <c r="N69" s="15"/>
      <c r="O69" s="15"/>
      <c r="P69" s="15"/>
      <c r="Q69" s="15"/>
      <c r="R69" s="15"/>
      <c r="S69" s="18"/>
      <c r="T69" s="13"/>
      <c r="U69" s="19"/>
      <c r="V69" s="1"/>
      <c r="W69" s="13"/>
      <c r="X69" s="13"/>
      <c r="Y69" s="13"/>
      <c r="Z69" s="13"/>
      <c r="AA69" s="13"/>
      <c r="AB69" s="13"/>
      <c r="AC69" s="13"/>
      <c r="AD69" s="13"/>
      <c r="AE69" s="20"/>
      <c r="AF69" s="20"/>
      <c r="AG69" s="20"/>
    </row>
    <row r="70" spans="1:33" ht="15.75" customHeight="1" x14ac:dyDescent="0.2">
      <c r="A70" s="13"/>
      <c r="B70" s="13"/>
      <c r="C70" s="24"/>
      <c r="D70" s="15"/>
      <c r="E70" s="15"/>
      <c r="F70" s="14"/>
      <c r="G70" s="14"/>
      <c r="H70" s="14"/>
      <c r="I70" s="15"/>
      <c r="J70" s="15"/>
      <c r="K70" s="15"/>
      <c r="L70" s="15"/>
      <c r="M70" s="16"/>
      <c r="N70" s="15"/>
      <c r="O70" s="15"/>
      <c r="P70" s="15"/>
      <c r="Q70" s="15"/>
      <c r="R70" s="15"/>
      <c r="S70" s="18"/>
      <c r="T70" s="13"/>
      <c r="U70" s="19"/>
      <c r="V70" s="1"/>
      <c r="W70" s="13"/>
      <c r="X70" s="13"/>
      <c r="Y70" s="13"/>
      <c r="Z70" s="13"/>
      <c r="AA70" s="13"/>
      <c r="AB70" s="13"/>
      <c r="AC70" s="13"/>
      <c r="AD70" s="13"/>
      <c r="AE70" s="20"/>
      <c r="AF70" s="20"/>
      <c r="AG70" s="20"/>
    </row>
    <row r="71" spans="1:33" ht="15.75" customHeight="1" x14ac:dyDescent="0.2">
      <c r="A71" s="13"/>
      <c r="B71" s="13"/>
      <c r="C71" s="24"/>
      <c r="D71" s="15"/>
      <c r="E71" s="15"/>
      <c r="F71" s="14"/>
      <c r="G71" s="14"/>
      <c r="H71" s="14"/>
      <c r="I71" s="15"/>
      <c r="J71" s="15"/>
      <c r="K71" s="15"/>
      <c r="L71" s="15"/>
      <c r="M71" s="16"/>
      <c r="N71" s="15"/>
      <c r="O71" s="15"/>
      <c r="P71" s="15"/>
      <c r="Q71" s="15"/>
      <c r="R71" s="15"/>
      <c r="S71" s="18"/>
      <c r="T71" s="13"/>
      <c r="U71" s="19"/>
      <c r="V71" s="1"/>
      <c r="W71" s="13"/>
      <c r="X71" s="13"/>
      <c r="Y71" s="13"/>
      <c r="Z71" s="13"/>
      <c r="AA71" s="13"/>
      <c r="AB71" s="13"/>
      <c r="AC71" s="13"/>
      <c r="AD71" s="13"/>
      <c r="AE71" s="20"/>
      <c r="AF71" s="20"/>
      <c r="AG71" s="20"/>
    </row>
    <row r="72" spans="1:33" ht="15.75" customHeight="1" x14ac:dyDescent="0.2">
      <c r="A72" s="13"/>
      <c r="B72" s="13"/>
      <c r="C72" s="24"/>
      <c r="D72" s="15"/>
      <c r="E72" s="15"/>
      <c r="F72" s="14"/>
      <c r="G72" s="14"/>
      <c r="H72" s="14"/>
      <c r="I72" s="15"/>
      <c r="J72" s="15"/>
      <c r="K72" s="15"/>
      <c r="L72" s="15"/>
      <c r="M72" s="16"/>
      <c r="N72" s="15"/>
      <c r="O72" s="15"/>
      <c r="P72" s="15"/>
      <c r="Q72" s="15"/>
      <c r="R72" s="15"/>
      <c r="S72" s="18"/>
      <c r="T72" s="13"/>
      <c r="U72" s="19"/>
      <c r="V72" s="1"/>
      <c r="W72" s="13"/>
      <c r="X72" s="13"/>
      <c r="Y72" s="13"/>
      <c r="Z72" s="13"/>
      <c r="AA72" s="13"/>
      <c r="AB72" s="13"/>
      <c r="AC72" s="13"/>
      <c r="AD72" s="13"/>
      <c r="AE72" s="20"/>
      <c r="AF72" s="20"/>
      <c r="AG72" s="20"/>
    </row>
    <row r="73" spans="1:33" ht="15.75" customHeight="1" x14ac:dyDescent="0.2">
      <c r="A73" s="13"/>
      <c r="B73" s="13"/>
      <c r="C73" s="24"/>
      <c r="D73" s="15"/>
      <c r="E73" s="15"/>
      <c r="F73" s="14"/>
      <c r="G73" s="14"/>
      <c r="H73" s="14"/>
      <c r="I73" s="15"/>
      <c r="J73" s="15"/>
      <c r="K73" s="15"/>
      <c r="L73" s="15"/>
      <c r="M73" s="16"/>
      <c r="N73" s="15"/>
      <c r="O73" s="15"/>
      <c r="P73" s="15"/>
      <c r="Q73" s="15"/>
      <c r="R73" s="15"/>
      <c r="S73" s="18"/>
      <c r="T73" s="13"/>
      <c r="U73" s="19"/>
      <c r="V73" s="1"/>
      <c r="W73" s="13"/>
      <c r="X73" s="13"/>
      <c r="Y73" s="13"/>
      <c r="Z73" s="13"/>
      <c r="AA73" s="13"/>
      <c r="AB73" s="13"/>
      <c r="AC73" s="13"/>
      <c r="AD73" s="13"/>
      <c r="AE73" s="20"/>
      <c r="AF73" s="20"/>
      <c r="AG73" s="20"/>
    </row>
    <row r="74" spans="1:33" ht="15.75" customHeight="1" x14ac:dyDescent="0.2">
      <c r="A74" s="13"/>
      <c r="B74" s="13"/>
      <c r="C74" s="24"/>
      <c r="D74" s="15"/>
      <c r="E74" s="15"/>
      <c r="F74" s="14"/>
      <c r="G74" s="14"/>
      <c r="H74" s="14"/>
      <c r="I74" s="15"/>
      <c r="J74" s="15"/>
      <c r="K74" s="15"/>
      <c r="L74" s="15"/>
      <c r="M74" s="16"/>
      <c r="N74" s="15"/>
      <c r="O74" s="15"/>
      <c r="P74" s="15"/>
      <c r="Q74" s="15"/>
      <c r="R74" s="15"/>
      <c r="S74" s="18"/>
      <c r="T74" s="13"/>
      <c r="U74" s="19"/>
      <c r="V74" s="1"/>
      <c r="W74" s="13"/>
      <c r="X74" s="13"/>
      <c r="Y74" s="13"/>
      <c r="Z74" s="13"/>
      <c r="AA74" s="13"/>
      <c r="AB74" s="13"/>
      <c r="AC74" s="13"/>
      <c r="AD74" s="13"/>
      <c r="AE74" s="20"/>
      <c r="AF74" s="20"/>
      <c r="AG74" s="20"/>
    </row>
    <row r="75" spans="1:33" ht="15.75" customHeight="1" x14ac:dyDescent="0.2">
      <c r="A75" s="13"/>
      <c r="B75" s="13"/>
      <c r="C75" s="24"/>
      <c r="D75" s="15"/>
      <c r="E75" s="15"/>
      <c r="F75" s="14"/>
      <c r="G75" s="14"/>
      <c r="H75" s="14"/>
      <c r="I75" s="15"/>
      <c r="J75" s="15"/>
      <c r="K75" s="15"/>
      <c r="L75" s="15"/>
      <c r="M75" s="16"/>
      <c r="N75" s="15"/>
      <c r="O75" s="15"/>
      <c r="P75" s="15"/>
      <c r="Q75" s="15"/>
      <c r="R75" s="15"/>
      <c r="S75" s="18"/>
      <c r="T75" s="13"/>
      <c r="U75" s="19"/>
      <c r="V75" s="1"/>
      <c r="W75" s="13"/>
      <c r="X75" s="13"/>
      <c r="Y75" s="13"/>
      <c r="Z75" s="13"/>
      <c r="AA75" s="13"/>
      <c r="AB75" s="13"/>
      <c r="AC75" s="13"/>
      <c r="AD75" s="13"/>
      <c r="AE75" s="20"/>
      <c r="AF75" s="20"/>
      <c r="AG75" s="20"/>
    </row>
    <row r="76" spans="1:33" ht="15.75" customHeight="1" x14ac:dyDescent="0.2">
      <c r="A76" s="13"/>
      <c r="B76" s="13"/>
      <c r="C76" s="24"/>
      <c r="D76" s="15"/>
      <c r="E76" s="15"/>
      <c r="F76" s="14"/>
      <c r="G76" s="14"/>
      <c r="H76" s="14"/>
      <c r="I76" s="15"/>
      <c r="J76" s="15"/>
      <c r="K76" s="15"/>
      <c r="L76" s="15"/>
      <c r="M76" s="16"/>
      <c r="N76" s="15"/>
      <c r="O76" s="15"/>
      <c r="P76" s="15"/>
      <c r="Q76" s="15"/>
      <c r="R76" s="15"/>
      <c r="S76" s="18"/>
      <c r="T76" s="13"/>
      <c r="U76" s="19"/>
      <c r="V76" s="1"/>
      <c r="W76" s="13"/>
      <c r="X76" s="13"/>
      <c r="Y76" s="13"/>
      <c r="Z76" s="13"/>
      <c r="AA76" s="13"/>
      <c r="AB76" s="13"/>
      <c r="AC76" s="13"/>
      <c r="AD76" s="13"/>
      <c r="AE76" s="20"/>
      <c r="AF76" s="20"/>
      <c r="AG76" s="20"/>
    </row>
    <row r="77" spans="1:33" ht="15.75" customHeight="1" x14ac:dyDescent="0.2">
      <c r="A77" s="13"/>
      <c r="B77" s="13"/>
      <c r="C77" s="24"/>
      <c r="D77" s="15"/>
      <c r="E77" s="15"/>
      <c r="F77" s="14"/>
      <c r="G77" s="14"/>
      <c r="H77" s="14"/>
      <c r="I77" s="15"/>
      <c r="J77" s="15"/>
      <c r="K77" s="15"/>
      <c r="L77" s="15"/>
      <c r="M77" s="16"/>
      <c r="N77" s="15"/>
      <c r="O77" s="15"/>
      <c r="P77" s="15"/>
      <c r="Q77" s="15"/>
      <c r="R77" s="15"/>
      <c r="S77" s="18"/>
      <c r="T77" s="13"/>
      <c r="U77" s="19"/>
      <c r="V77" s="1"/>
      <c r="W77" s="13"/>
      <c r="X77" s="13"/>
      <c r="Y77" s="13"/>
      <c r="Z77" s="13"/>
      <c r="AA77" s="13"/>
      <c r="AB77" s="13"/>
      <c r="AC77" s="13"/>
      <c r="AD77" s="13"/>
      <c r="AE77" s="20"/>
      <c r="AF77" s="20"/>
      <c r="AG77" s="20"/>
    </row>
    <row r="78" spans="1:33" ht="15.75" customHeight="1" x14ac:dyDescent="0.2">
      <c r="A78" s="13"/>
      <c r="B78" s="13"/>
      <c r="C78" s="24"/>
      <c r="D78" s="15"/>
      <c r="E78" s="15"/>
      <c r="F78" s="14"/>
      <c r="G78" s="14"/>
      <c r="H78" s="14"/>
      <c r="I78" s="15"/>
      <c r="J78" s="15"/>
      <c r="K78" s="15"/>
      <c r="L78" s="15"/>
      <c r="M78" s="16"/>
      <c r="N78" s="15"/>
      <c r="O78" s="15"/>
      <c r="P78" s="15"/>
      <c r="Q78" s="15"/>
      <c r="R78" s="15"/>
      <c r="S78" s="18"/>
      <c r="T78" s="13"/>
      <c r="U78" s="19"/>
      <c r="V78" s="1"/>
      <c r="W78" s="13"/>
      <c r="X78" s="13"/>
      <c r="Y78" s="13"/>
      <c r="Z78" s="13"/>
      <c r="AA78" s="13"/>
      <c r="AB78" s="13"/>
      <c r="AC78" s="13"/>
      <c r="AD78" s="13"/>
      <c r="AE78" s="20"/>
      <c r="AF78" s="20"/>
      <c r="AG78" s="20"/>
    </row>
    <row r="79" spans="1:33" ht="15.75" customHeight="1" x14ac:dyDescent="0.2">
      <c r="A79" s="13"/>
      <c r="B79" s="13"/>
      <c r="C79" s="24"/>
      <c r="D79" s="15"/>
      <c r="E79" s="15"/>
      <c r="F79" s="14"/>
      <c r="G79" s="14"/>
      <c r="H79" s="14"/>
      <c r="I79" s="15"/>
      <c r="J79" s="15"/>
      <c r="K79" s="15"/>
      <c r="L79" s="15"/>
      <c r="M79" s="16"/>
      <c r="N79" s="15"/>
      <c r="O79" s="15"/>
      <c r="P79" s="15"/>
      <c r="Q79" s="15"/>
      <c r="R79" s="15"/>
      <c r="S79" s="18"/>
      <c r="T79" s="13"/>
      <c r="U79" s="19"/>
      <c r="V79" s="1"/>
      <c r="W79" s="13"/>
      <c r="X79" s="13"/>
      <c r="Y79" s="13"/>
      <c r="Z79" s="13"/>
      <c r="AA79" s="13"/>
      <c r="AB79" s="13"/>
      <c r="AC79" s="13"/>
      <c r="AD79" s="13"/>
      <c r="AE79" s="20"/>
      <c r="AF79" s="20"/>
      <c r="AG79" s="20"/>
    </row>
    <row r="80" spans="1:33" ht="15.75" customHeight="1" x14ac:dyDescent="0.2">
      <c r="A80" s="13"/>
      <c r="B80" s="13"/>
      <c r="C80" s="24"/>
      <c r="D80" s="15"/>
      <c r="E80" s="15"/>
      <c r="F80" s="14"/>
      <c r="G80" s="14"/>
      <c r="H80" s="14"/>
      <c r="I80" s="15"/>
      <c r="J80" s="15"/>
      <c r="K80" s="15"/>
      <c r="L80" s="15"/>
      <c r="M80" s="16"/>
      <c r="N80" s="15"/>
      <c r="O80" s="15"/>
      <c r="P80" s="15"/>
      <c r="Q80" s="15"/>
      <c r="R80" s="15"/>
      <c r="S80" s="18"/>
      <c r="T80" s="13"/>
      <c r="U80" s="19"/>
      <c r="V80" s="1"/>
      <c r="W80" s="13"/>
      <c r="X80" s="13"/>
      <c r="Y80" s="13"/>
      <c r="Z80" s="13"/>
      <c r="AA80" s="13"/>
      <c r="AB80" s="13"/>
      <c r="AC80" s="13"/>
      <c r="AD80" s="13"/>
      <c r="AE80" s="20"/>
      <c r="AF80" s="20"/>
      <c r="AG80" s="20"/>
    </row>
    <row r="81" spans="1:33" ht="15.75" customHeight="1" x14ac:dyDescent="0.2">
      <c r="A81" s="13"/>
      <c r="B81" s="13"/>
      <c r="C81" s="24"/>
      <c r="D81" s="15"/>
      <c r="E81" s="15"/>
      <c r="F81" s="14"/>
      <c r="G81" s="14"/>
      <c r="H81" s="14"/>
      <c r="I81" s="15"/>
      <c r="J81" s="15"/>
      <c r="K81" s="15"/>
      <c r="L81" s="15"/>
      <c r="M81" s="16"/>
      <c r="N81" s="15"/>
      <c r="O81" s="15"/>
      <c r="P81" s="15"/>
      <c r="Q81" s="15"/>
      <c r="R81" s="15"/>
      <c r="S81" s="18"/>
      <c r="T81" s="13"/>
      <c r="U81" s="19"/>
      <c r="V81" s="1"/>
      <c r="W81" s="13"/>
      <c r="X81" s="13"/>
      <c r="Y81" s="13"/>
      <c r="Z81" s="13"/>
      <c r="AA81" s="13"/>
      <c r="AB81" s="13"/>
      <c r="AC81" s="13"/>
      <c r="AD81" s="13"/>
      <c r="AE81" s="20"/>
      <c r="AF81" s="20"/>
      <c r="AG81" s="20"/>
    </row>
    <row r="82" spans="1:33" ht="15.75" customHeight="1" x14ac:dyDescent="0.2">
      <c r="A82" s="13"/>
      <c r="B82" s="13"/>
      <c r="C82" s="24"/>
      <c r="D82" s="15"/>
      <c r="E82" s="15"/>
      <c r="F82" s="14"/>
      <c r="G82" s="14"/>
      <c r="H82" s="14"/>
      <c r="I82" s="15"/>
      <c r="J82" s="15"/>
      <c r="K82" s="15"/>
      <c r="L82" s="15"/>
      <c r="M82" s="16"/>
      <c r="N82" s="15"/>
      <c r="O82" s="15"/>
      <c r="P82" s="15"/>
      <c r="Q82" s="15"/>
      <c r="R82" s="15"/>
      <c r="S82" s="18"/>
      <c r="T82" s="13"/>
      <c r="U82" s="19"/>
      <c r="V82" s="1"/>
      <c r="W82" s="13"/>
      <c r="X82" s="13"/>
      <c r="Y82" s="13"/>
      <c r="Z82" s="13"/>
      <c r="AA82" s="13"/>
      <c r="AB82" s="13"/>
      <c r="AC82" s="13"/>
      <c r="AD82" s="13"/>
      <c r="AE82" s="20"/>
      <c r="AF82" s="20"/>
      <c r="AG82" s="20"/>
    </row>
    <row r="83" spans="1:33" ht="15.75" customHeight="1" x14ac:dyDescent="0.2">
      <c r="A83" s="13"/>
      <c r="B83" s="13"/>
      <c r="C83" s="24"/>
      <c r="D83" s="15"/>
      <c r="E83" s="15"/>
      <c r="F83" s="14"/>
      <c r="G83" s="14"/>
      <c r="H83" s="14"/>
      <c r="I83" s="15"/>
      <c r="J83" s="15"/>
      <c r="K83" s="15"/>
      <c r="L83" s="15"/>
      <c r="M83" s="16"/>
      <c r="N83" s="15"/>
      <c r="O83" s="15"/>
      <c r="P83" s="15"/>
      <c r="Q83" s="15"/>
      <c r="R83" s="15"/>
      <c r="S83" s="18"/>
      <c r="T83" s="13"/>
      <c r="U83" s="19"/>
      <c r="V83" s="1"/>
      <c r="W83" s="13"/>
      <c r="X83" s="13"/>
      <c r="Y83" s="13"/>
      <c r="Z83" s="13"/>
      <c r="AA83" s="13"/>
      <c r="AB83" s="13"/>
      <c r="AC83" s="13"/>
      <c r="AD83" s="13"/>
      <c r="AE83" s="20"/>
      <c r="AF83" s="20"/>
      <c r="AG83" s="20"/>
    </row>
    <row r="84" spans="1:33" ht="15.75" customHeight="1" x14ac:dyDescent="0.2">
      <c r="A84" s="13"/>
      <c r="B84" s="13"/>
      <c r="C84" s="24"/>
      <c r="D84" s="15"/>
      <c r="E84" s="15"/>
      <c r="F84" s="14"/>
      <c r="G84" s="14"/>
      <c r="H84" s="14"/>
      <c r="I84" s="15"/>
      <c r="J84" s="15"/>
      <c r="K84" s="15"/>
      <c r="L84" s="15"/>
      <c r="M84" s="16"/>
      <c r="N84" s="15"/>
      <c r="O84" s="15"/>
      <c r="P84" s="15"/>
      <c r="Q84" s="15"/>
      <c r="R84" s="15"/>
      <c r="S84" s="18"/>
      <c r="T84" s="13"/>
      <c r="U84" s="19"/>
      <c r="V84" s="1"/>
      <c r="W84" s="13"/>
      <c r="X84" s="13"/>
      <c r="Y84" s="13"/>
      <c r="Z84" s="13"/>
      <c r="AA84" s="13"/>
      <c r="AB84" s="13"/>
      <c r="AC84" s="13"/>
      <c r="AD84" s="13"/>
      <c r="AE84" s="20"/>
      <c r="AF84" s="20"/>
      <c r="AG84" s="20"/>
    </row>
    <row r="85" spans="1:33" ht="15.75" customHeight="1" x14ac:dyDescent="0.2">
      <c r="A85" s="13"/>
      <c r="B85" s="13"/>
      <c r="C85" s="24"/>
      <c r="D85" s="15"/>
      <c r="E85" s="15"/>
      <c r="F85" s="14"/>
      <c r="G85" s="14"/>
      <c r="H85" s="14"/>
      <c r="I85" s="15"/>
      <c r="J85" s="15"/>
      <c r="K85" s="15"/>
      <c r="L85" s="15"/>
      <c r="M85" s="16"/>
      <c r="N85" s="15"/>
      <c r="O85" s="15"/>
      <c r="P85" s="15"/>
      <c r="Q85" s="15"/>
      <c r="R85" s="15"/>
      <c r="S85" s="18"/>
      <c r="T85" s="13"/>
      <c r="U85" s="19"/>
      <c r="V85" s="1"/>
      <c r="W85" s="13"/>
      <c r="X85" s="13"/>
      <c r="Y85" s="13"/>
      <c r="Z85" s="13"/>
      <c r="AA85" s="13"/>
      <c r="AB85" s="13"/>
      <c r="AC85" s="13"/>
      <c r="AD85" s="13"/>
      <c r="AE85" s="20"/>
      <c r="AF85" s="20"/>
      <c r="AG85" s="20"/>
    </row>
    <row r="86" spans="1:33" ht="15.75" customHeight="1" x14ac:dyDescent="0.2">
      <c r="A86" s="13"/>
      <c r="B86" s="13"/>
      <c r="C86" s="24"/>
      <c r="D86" s="15"/>
      <c r="E86" s="15"/>
      <c r="F86" s="14"/>
      <c r="G86" s="14"/>
      <c r="H86" s="14"/>
      <c r="I86" s="15"/>
      <c r="J86" s="15"/>
      <c r="K86" s="15"/>
      <c r="L86" s="15"/>
      <c r="M86" s="16"/>
      <c r="N86" s="15"/>
      <c r="O86" s="15"/>
      <c r="P86" s="15"/>
      <c r="Q86" s="15"/>
      <c r="R86" s="15"/>
      <c r="S86" s="18"/>
      <c r="T86" s="13"/>
      <c r="U86" s="19"/>
      <c r="V86" s="1"/>
      <c r="W86" s="13"/>
      <c r="X86" s="13"/>
      <c r="Y86" s="13"/>
      <c r="Z86" s="13"/>
      <c r="AA86" s="13"/>
      <c r="AB86" s="13"/>
      <c r="AC86" s="13"/>
      <c r="AD86" s="13"/>
      <c r="AE86" s="20"/>
      <c r="AF86" s="20"/>
      <c r="AG86" s="20"/>
    </row>
    <row r="87" spans="1:33" ht="15.75" customHeight="1" x14ac:dyDescent="0.2">
      <c r="A87" s="13"/>
      <c r="B87" s="13"/>
      <c r="C87" s="24"/>
      <c r="D87" s="15"/>
      <c r="E87" s="15"/>
      <c r="F87" s="14"/>
      <c r="G87" s="14"/>
      <c r="H87" s="14"/>
      <c r="I87" s="15"/>
      <c r="J87" s="15"/>
      <c r="K87" s="15"/>
      <c r="L87" s="15"/>
      <c r="M87" s="16"/>
      <c r="N87" s="15"/>
      <c r="O87" s="15"/>
      <c r="P87" s="15"/>
      <c r="Q87" s="15"/>
      <c r="R87" s="15"/>
      <c r="S87" s="18"/>
      <c r="T87" s="13"/>
      <c r="U87" s="19"/>
      <c r="V87" s="1"/>
      <c r="W87" s="13"/>
      <c r="X87" s="13"/>
      <c r="Y87" s="13"/>
      <c r="Z87" s="13"/>
      <c r="AA87" s="13"/>
      <c r="AB87" s="13"/>
      <c r="AC87" s="13"/>
      <c r="AD87" s="13"/>
      <c r="AE87" s="20"/>
      <c r="AF87" s="20"/>
      <c r="AG87" s="20"/>
    </row>
    <row r="88" spans="1:33" ht="15.75" customHeight="1" x14ac:dyDescent="0.2">
      <c r="A88" s="13"/>
      <c r="B88" s="13"/>
      <c r="C88" s="24"/>
      <c r="D88" s="15"/>
      <c r="E88" s="15"/>
      <c r="F88" s="14"/>
      <c r="G88" s="14"/>
      <c r="H88" s="14"/>
      <c r="I88" s="15"/>
      <c r="J88" s="15"/>
      <c r="K88" s="15"/>
      <c r="L88" s="15"/>
      <c r="M88" s="16"/>
      <c r="N88" s="15"/>
      <c r="O88" s="15"/>
      <c r="P88" s="15"/>
      <c r="Q88" s="15"/>
      <c r="R88" s="15"/>
      <c r="S88" s="18"/>
      <c r="T88" s="13"/>
      <c r="U88" s="19"/>
      <c r="V88" s="1"/>
      <c r="W88" s="13"/>
      <c r="X88" s="13"/>
      <c r="Y88" s="13"/>
      <c r="Z88" s="13"/>
      <c r="AA88" s="13"/>
      <c r="AB88" s="13"/>
      <c r="AC88" s="13"/>
      <c r="AD88" s="13"/>
      <c r="AE88" s="20"/>
      <c r="AF88" s="20"/>
      <c r="AG88" s="20"/>
    </row>
    <row r="89" spans="1:33" ht="15.75" customHeight="1" x14ac:dyDescent="0.2">
      <c r="A89" s="13"/>
      <c r="B89" s="13"/>
      <c r="C89" s="24"/>
      <c r="D89" s="15"/>
      <c r="E89" s="15"/>
      <c r="F89" s="14"/>
      <c r="G89" s="14"/>
      <c r="H89" s="14"/>
      <c r="I89" s="15"/>
      <c r="J89" s="15"/>
      <c r="K89" s="15"/>
      <c r="L89" s="15"/>
      <c r="M89" s="16"/>
      <c r="N89" s="15"/>
      <c r="O89" s="15"/>
      <c r="P89" s="15"/>
      <c r="Q89" s="15"/>
      <c r="R89" s="15"/>
      <c r="S89" s="18"/>
      <c r="T89" s="13"/>
      <c r="U89" s="19"/>
      <c r="V89" s="1"/>
      <c r="W89" s="13"/>
      <c r="X89" s="13"/>
      <c r="Y89" s="13"/>
      <c r="Z89" s="13"/>
      <c r="AA89" s="13"/>
      <c r="AB89" s="13"/>
      <c r="AC89" s="13"/>
      <c r="AD89" s="13"/>
      <c r="AE89" s="20"/>
      <c r="AF89" s="20"/>
      <c r="AG89" s="20"/>
    </row>
    <row r="90" spans="1:33" ht="15.75" customHeight="1" x14ac:dyDescent="0.2">
      <c r="A90" s="13"/>
      <c r="B90" s="13"/>
      <c r="C90" s="24"/>
      <c r="D90" s="15"/>
      <c r="E90" s="15"/>
      <c r="F90" s="14"/>
      <c r="G90" s="14"/>
      <c r="H90" s="14"/>
      <c r="I90" s="15"/>
      <c r="J90" s="15"/>
      <c r="K90" s="15"/>
      <c r="L90" s="15"/>
      <c r="M90" s="16"/>
      <c r="N90" s="15"/>
      <c r="O90" s="15"/>
      <c r="P90" s="15"/>
      <c r="Q90" s="15"/>
      <c r="R90" s="15"/>
      <c r="S90" s="18"/>
      <c r="T90" s="13"/>
      <c r="U90" s="19"/>
      <c r="V90" s="1"/>
      <c r="W90" s="13"/>
      <c r="X90" s="13"/>
      <c r="Y90" s="13"/>
      <c r="Z90" s="13"/>
      <c r="AA90" s="13"/>
      <c r="AB90" s="13"/>
      <c r="AC90" s="13"/>
      <c r="AD90" s="13"/>
      <c r="AE90" s="20"/>
      <c r="AF90" s="20"/>
      <c r="AG90" s="20"/>
    </row>
    <row r="91" spans="1:33" ht="15.75" customHeight="1" x14ac:dyDescent="0.2">
      <c r="A91" s="13"/>
      <c r="B91" s="13"/>
      <c r="C91" s="24"/>
      <c r="D91" s="15"/>
      <c r="E91" s="15"/>
      <c r="F91" s="14"/>
      <c r="G91" s="14"/>
      <c r="H91" s="14"/>
      <c r="I91" s="15"/>
      <c r="J91" s="15"/>
      <c r="K91" s="15"/>
      <c r="L91" s="15"/>
      <c r="M91" s="16"/>
      <c r="N91" s="15"/>
      <c r="O91" s="15"/>
      <c r="P91" s="15"/>
      <c r="Q91" s="15"/>
      <c r="R91" s="15"/>
      <c r="S91" s="18"/>
      <c r="T91" s="13"/>
      <c r="U91" s="19"/>
      <c r="V91" s="1"/>
      <c r="W91" s="13"/>
      <c r="X91" s="13"/>
      <c r="Y91" s="13"/>
      <c r="Z91" s="13"/>
      <c r="AA91" s="13"/>
      <c r="AB91" s="13"/>
      <c r="AC91" s="13"/>
      <c r="AD91" s="13"/>
      <c r="AE91" s="20"/>
      <c r="AF91" s="20"/>
      <c r="AG91" s="20"/>
    </row>
    <row r="92" spans="1:33" ht="15.75" customHeight="1" x14ac:dyDescent="0.2">
      <c r="A92" s="13"/>
      <c r="B92" s="13"/>
      <c r="C92" s="24"/>
      <c r="D92" s="15"/>
      <c r="E92" s="15"/>
      <c r="F92" s="14"/>
      <c r="G92" s="14"/>
      <c r="H92" s="14"/>
      <c r="I92" s="15"/>
      <c r="J92" s="15"/>
      <c r="K92" s="15"/>
      <c r="L92" s="15"/>
      <c r="M92" s="16"/>
      <c r="N92" s="15"/>
      <c r="O92" s="15"/>
      <c r="P92" s="15"/>
      <c r="Q92" s="15"/>
      <c r="R92" s="15"/>
      <c r="S92" s="18"/>
      <c r="T92" s="13"/>
      <c r="U92" s="19"/>
      <c r="V92" s="1"/>
      <c r="W92" s="13"/>
      <c r="X92" s="13"/>
      <c r="Y92" s="13"/>
      <c r="Z92" s="13"/>
      <c r="AA92" s="13"/>
      <c r="AB92" s="13"/>
      <c r="AC92" s="13"/>
      <c r="AD92" s="13"/>
      <c r="AE92" s="20"/>
      <c r="AF92" s="20"/>
      <c r="AG92" s="20"/>
    </row>
    <row r="93" spans="1:33" ht="15.75" customHeight="1" x14ac:dyDescent="0.2">
      <c r="A93" s="13"/>
      <c r="B93" s="13"/>
      <c r="C93" s="24"/>
      <c r="D93" s="15"/>
      <c r="E93" s="15"/>
      <c r="F93" s="14"/>
      <c r="G93" s="14"/>
      <c r="H93" s="14"/>
      <c r="I93" s="15"/>
      <c r="J93" s="15"/>
      <c r="K93" s="15"/>
      <c r="L93" s="15"/>
      <c r="M93" s="16"/>
      <c r="N93" s="15"/>
      <c r="O93" s="15"/>
      <c r="P93" s="15"/>
      <c r="Q93" s="15"/>
      <c r="R93" s="15"/>
      <c r="S93" s="18"/>
      <c r="T93" s="13"/>
      <c r="U93" s="19"/>
      <c r="V93" s="1"/>
      <c r="W93" s="13"/>
      <c r="X93" s="13"/>
      <c r="Y93" s="13"/>
      <c r="Z93" s="13"/>
      <c r="AA93" s="13"/>
      <c r="AB93" s="13"/>
      <c r="AC93" s="13"/>
      <c r="AD93" s="13"/>
      <c r="AE93" s="20"/>
      <c r="AF93" s="20"/>
      <c r="AG93" s="20"/>
    </row>
    <row r="94" spans="1:33" ht="15.75" customHeight="1" x14ac:dyDescent="0.2">
      <c r="A94" s="13"/>
      <c r="B94" s="13"/>
      <c r="C94" s="24"/>
      <c r="D94" s="15"/>
      <c r="E94" s="15"/>
      <c r="F94" s="14"/>
      <c r="G94" s="14"/>
      <c r="H94" s="14"/>
      <c r="I94" s="15"/>
      <c r="J94" s="15"/>
      <c r="K94" s="15"/>
      <c r="L94" s="15"/>
      <c r="M94" s="16"/>
      <c r="N94" s="15"/>
      <c r="O94" s="15"/>
      <c r="P94" s="15"/>
      <c r="Q94" s="15"/>
      <c r="R94" s="15"/>
      <c r="S94" s="18"/>
      <c r="T94" s="13"/>
      <c r="U94" s="19"/>
      <c r="V94" s="1"/>
      <c r="W94" s="13"/>
      <c r="X94" s="13"/>
      <c r="Y94" s="13"/>
      <c r="Z94" s="13"/>
      <c r="AA94" s="13"/>
      <c r="AB94" s="13"/>
      <c r="AC94" s="13"/>
      <c r="AD94" s="13"/>
      <c r="AE94" s="20"/>
      <c r="AF94" s="20"/>
      <c r="AG94" s="20"/>
    </row>
    <row r="95" spans="1:33" ht="15.75" customHeight="1" x14ac:dyDescent="0.2">
      <c r="A95" s="13"/>
      <c r="B95" s="13"/>
      <c r="C95" s="15"/>
      <c r="D95" s="15"/>
      <c r="E95" s="15"/>
      <c r="F95" s="14"/>
      <c r="G95" s="14"/>
      <c r="H95" s="15"/>
      <c r="I95" s="15"/>
      <c r="J95" s="15"/>
      <c r="K95" s="15"/>
      <c r="L95" s="15"/>
      <c r="M95" s="15"/>
      <c r="N95" s="15"/>
      <c r="O95" s="15"/>
      <c r="P95" s="15"/>
      <c r="Q95" s="22"/>
      <c r="R95" s="22"/>
      <c r="S95" s="18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20"/>
    </row>
    <row r="96" spans="1:33" ht="15.75" customHeight="1" x14ac:dyDescent="0.2">
      <c r="A96" s="13"/>
      <c r="B96" s="13"/>
      <c r="C96" s="15"/>
      <c r="D96" s="15"/>
      <c r="E96" s="15"/>
      <c r="F96" s="14"/>
      <c r="G96" s="14"/>
      <c r="H96" s="15"/>
      <c r="I96" s="15"/>
      <c r="J96" s="15"/>
      <c r="K96" s="15"/>
      <c r="L96" s="15"/>
      <c r="M96" s="15"/>
      <c r="N96" s="15"/>
      <c r="O96" s="15"/>
      <c r="P96" s="15"/>
      <c r="Q96" s="22"/>
      <c r="R96" s="22"/>
      <c r="S96" s="18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20"/>
    </row>
    <row r="97" spans="1:33" ht="15.75" customHeight="1" x14ac:dyDescent="0.2">
      <c r="A97" s="13"/>
      <c r="B97" s="13"/>
      <c r="C97" s="15"/>
      <c r="D97" s="15"/>
      <c r="E97" s="15"/>
      <c r="F97" s="14"/>
      <c r="G97" s="14"/>
      <c r="H97" s="15"/>
      <c r="I97" s="15"/>
      <c r="J97" s="15"/>
      <c r="K97" s="15"/>
      <c r="L97" s="15"/>
      <c r="M97" s="15"/>
      <c r="N97" s="15"/>
      <c r="O97" s="15"/>
      <c r="P97" s="15"/>
      <c r="Q97" s="22"/>
      <c r="R97" s="22"/>
      <c r="S97" s="18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20"/>
    </row>
    <row r="98" spans="1:33" ht="15.75" customHeight="1" x14ac:dyDescent="0.2">
      <c r="A98" s="13"/>
      <c r="B98" s="13"/>
      <c r="C98" s="15"/>
      <c r="D98" s="15"/>
      <c r="E98" s="15"/>
      <c r="F98" s="14"/>
      <c r="G98" s="14"/>
      <c r="H98" s="15"/>
      <c r="I98" s="15"/>
      <c r="J98" s="15"/>
      <c r="K98" s="15"/>
      <c r="L98" s="15"/>
      <c r="M98" s="15"/>
      <c r="N98" s="15"/>
      <c r="O98" s="15"/>
      <c r="P98" s="15"/>
      <c r="Q98" s="22"/>
      <c r="R98" s="22"/>
      <c r="S98" s="18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20"/>
    </row>
    <row r="99" spans="1:33" ht="15.75" customHeight="1" x14ac:dyDescent="0.2">
      <c r="A99" s="13"/>
      <c r="B99" s="13"/>
      <c r="C99" s="15"/>
      <c r="D99" s="15"/>
      <c r="E99" s="15"/>
      <c r="F99" s="14"/>
      <c r="G99" s="14"/>
      <c r="H99" s="15"/>
      <c r="I99" s="15"/>
      <c r="J99" s="15"/>
      <c r="K99" s="15"/>
      <c r="L99" s="15"/>
      <c r="M99" s="15"/>
      <c r="N99" s="15"/>
      <c r="O99" s="15"/>
      <c r="P99" s="15"/>
      <c r="Q99" s="22"/>
      <c r="R99" s="22"/>
      <c r="S99" s="18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20"/>
    </row>
    <row r="100" spans="1:33" ht="15.75" customHeight="1" x14ac:dyDescent="0.2">
      <c r="A100" s="13"/>
      <c r="B100" s="13"/>
      <c r="C100" s="15"/>
      <c r="D100" s="15"/>
      <c r="E100" s="15"/>
      <c r="F100" s="14"/>
      <c r="G100" s="14"/>
      <c r="H100" s="15"/>
      <c r="I100" s="15"/>
      <c r="J100" s="15"/>
      <c r="K100" s="15"/>
      <c r="L100" s="15"/>
      <c r="M100" s="15"/>
      <c r="N100" s="15"/>
      <c r="O100" s="15"/>
      <c r="P100" s="15"/>
      <c r="Q100" s="22"/>
      <c r="R100" s="22"/>
      <c r="S100" s="18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20"/>
    </row>
    <row r="101" spans="1:33" ht="15.75" customHeight="1" x14ac:dyDescent="0.2">
      <c r="A101" s="13"/>
      <c r="B101" s="13"/>
      <c r="C101" s="15"/>
      <c r="D101" s="15"/>
      <c r="E101" s="15"/>
      <c r="F101" s="14"/>
      <c r="G101" s="14"/>
      <c r="H101" s="15"/>
      <c r="I101" s="15"/>
      <c r="J101" s="15"/>
      <c r="K101" s="15"/>
      <c r="L101" s="15"/>
      <c r="M101" s="15"/>
      <c r="N101" s="15"/>
      <c r="O101" s="15"/>
      <c r="P101" s="15"/>
      <c r="Q101" s="22"/>
      <c r="R101" s="22"/>
      <c r="S101" s="18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20"/>
    </row>
    <row r="102" spans="1:33" ht="15.75" customHeight="1" x14ac:dyDescent="0.2">
      <c r="A102" s="13"/>
      <c r="B102" s="13"/>
      <c r="C102" s="15"/>
      <c r="D102" s="15"/>
      <c r="E102" s="15"/>
      <c r="F102" s="14"/>
      <c r="G102" s="14"/>
      <c r="H102" s="15"/>
      <c r="I102" s="15"/>
      <c r="J102" s="15"/>
      <c r="K102" s="15"/>
      <c r="L102" s="15"/>
      <c r="M102" s="15"/>
      <c r="N102" s="15"/>
      <c r="O102" s="15"/>
      <c r="P102" s="15"/>
      <c r="Q102" s="22"/>
      <c r="R102" s="22"/>
      <c r="S102" s="18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20"/>
    </row>
    <row r="103" spans="1:33" ht="15.75" customHeight="1" x14ac:dyDescent="0.2">
      <c r="A103" s="13"/>
      <c r="B103" s="13"/>
      <c r="C103" s="15"/>
      <c r="D103" s="15"/>
      <c r="E103" s="15"/>
      <c r="F103" s="14"/>
      <c r="G103" s="14"/>
      <c r="H103" s="15"/>
      <c r="I103" s="15"/>
      <c r="J103" s="15"/>
      <c r="K103" s="15"/>
      <c r="L103" s="15"/>
      <c r="M103" s="15"/>
      <c r="N103" s="15"/>
      <c r="O103" s="15"/>
      <c r="P103" s="15"/>
      <c r="Q103" s="22"/>
      <c r="R103" s="22"/>
      <c r="S103" s="18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20"/>
    </row>
    <row r="104" spans="1:33" ht="15.75" customHeight="1" x14ac:dyDescent="0.2">
      <c r="A104" s="13"/>
      <c r="B104" s="13"/>
      <c r="C104" s="15"/>
      <c r="D104" s="15"/>
      <c r="E104" s="15"/>
      <c r="F104" s="14"/>
      <c r="G104" s="14"/>
      <c r="H104" s="15"/>
      <c r="I104" s="15"/>
      <c r="J104" s="15"/>
      <c r="K104" s="15"/>
      <c r="L104" s="15"/>
      <c r="M104" s="15"/>
      <c r="N104" s="15"/>
      <c r="O104" s="15"/>
      <c r="P104" s="15"/>
      <c r="Q104" s="22"/>
      <c r="R104" s="22"/>
      <c r="S104" s="18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20"/>
    </row>
    <row r="105" spans="1:33" ht="15.75" customHeight="1" x14ac:dyDescent="0.2">
      <c r="A105" s="13"/>
      <c r="B105" s="13"/>
      <c r="C105" s="15"/>
      <c r="D105" s="15"/>
      <c r="E105" s="15"/>
      <c r="F105" s="14"/>
      <c r="G105" s="14"/>
      <c r="H105" s="15"/>
      <c r="I105" s="15"/>
      <c r="J105" s="15"/>
      <c r="K105" s="15"/>
      <c r="L105" s="15"/>
      <c r="M105" s="15"/>
      <c r="N105" s="15"/>
      <c r="O105" s="15"/>
      <c r="P105" s="15"/>
      <c r="Q105" s="22"/>
      <c r="R105" s="22"/>
      <c r="S105" s="18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20"/>
    </row>
    <row r="106" spans="1:33" ht="15.75" customHeight="1" x14ac:dyDescent="0.2">
      <c r="A106" s="13"/>
      <c r="B106" s="13"/>
      <c r="C106" s="15"/>
      <c r="D106" s="15"/>
      <c r="E106" s="15"/>
      <c r="F106" s="14"/>
      <c r="G106" s="14"/>
      <c r="H106" s="15"/>
      <c r="I106" s="15"/>
      <c r="J106" s="15"/>
      <c r="K106" s="15"/>
      <c r="L106" s="15"/>
      <c r="M106" s="15"/>
      <c r="N106" s="15"/>
      <c r="O106" s="15"/>
      <c r="P106" s="15"/>
      <c r="Q106" s="22"/>
      <c r="R106" s="22"/>
      <c r="S106" s="18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20"/>
    </row>
    <row r="107" spans="1:33" ht="15.75" customHeight="1" x14ac:dyDescent="0.2">
      <c r="A107" s="13"/>
      <c r="B107" s="13"/>
      <c r="C107" s="15"/>
      <c r="D107" s="15"/>
      <c r="E107" s="15"/>
      <c r="F107" s="14"/>
      <c r="G107" s="14"/>
      <c r="H107" s="15"/>
      <c r="I107" s="15"/>
      <c r="J107" s="15"/>
      <c r="K107" s="15"/>
      <c r="L107" s="15"/>
      <c r="M107" s="15"/>
      <c r="N107" s="15"/>
      <c r="O107" s="15"/>
      <c r="P107" s="15"/>
      <c r="Q107" s="22"/>
      <c r="R107" s="22"/>
      <c r="S107" s="18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20"/>
    </row>
    <row r="108" spans="1:33" ht="15.75" customHeight="1" x14ac:dyDescent="0.2">
      <c r="A108" s="13"/>
      <c r="B108" s="13"/>
      <c r="C108" s="15"/>
      <c r="D108" s="15"/>
      <c r="E108" s="15"/>
      <c r="F108" s="14"/>
      <c r="G108" s="14"/>
      <c r="H108" s="15"/>
      <c r="I108" s="15"/>
      <c r="J108" s="15"/>
      <c r="K108" s="15"/>
      <c r="L108" s="15"/>
      <c r="M108" s="15"/>
      <c r="N108" s="15"/>
      <c r="O108" s="15"/>
      <c r="P108" s="15"/>
      <c r="Q108" s="22"/>
      <c r="R108" s="22"/>
      <c r="S108" s="18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20"/>
    </row>
    <row r="109" spans="1:33" ht="15.75" customHeight="1" x14ac:dyDescent="0.2">
      <c r="A109" s="13"/>
      <c r="B109" s="13"/>
      <c r="C109" s="15"/>
      <c r="D109" s="15"/>
      <c r="E109" s="15"/>
      <c r="F109" s="14"/>
      <c r="G109" s="14"/>
      <c r="H109" s="15"/>
      <c r="I109" s="15"/>
      <c r="J109" s="15"/>
      <c r="K109" s="15"/>
      <c r="L109" s="15"/>
      <c r="M109" s="15"/>
      <c r="N109" s="15"/>
      <c r="O109" s="15"/>
      <c r="P109" s="15"/>
      <c r="Q109" s="22"/>
      <c r="R109" s="22"/>
      <c r="S109" s="18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20"/>
    </row>
    <row r="110" spans="1:33" ht="15.75" customHeight="1" x14ac:dyDescent="0.2">
      <c r="A110" s="13"/>
      <c r="B110" s="13"/>
      <c r="C110" s="15"/>
      <c r="D110" s="15"/>
      <c r="E110" s="15"/>
      <c r="F110" s="14"/>
      <c r="G110" s="14"/>
      <c r="H110" s="15"/>
      <c r="I110" s="15"/>
      <c r="J110" s="15"/>
      <c r="K110" s="15"/>
      <c r="L110" s="15"/>
      <c r="M110" s="15"/>
      <c r="N110" s="15"/>
      <c r="O110" s="15"/>
      <c r="P110" s="15"/>
      <c r="Q110" s="22"/>
      <c r="R110" s="22"/>
      <c r="S110" s="18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20"/>
    </row>
    <row r="111" spans="1:33" ht="15.75" customHeight="1" x14ac:dyDescent="0.2">
      <c r="A111" s="13"/>
      <c r="B111" s="13"/>
      <c r="C111" s="15"/>
      <c r="D111" s="15"/>
      <c r="E111" s="15"/>
      <c r="F111" s="14"/>
      <c r="G111" s="14"/>
      <c r="H111" s="15"/>
      <c r="I111" s="15"/>
      <c r="J111" s="15"/>
      <c r="K111" s="15"/>
      <c r="L111" s="15"/>
      <c r="M111" s="15"/>
      <c r="N111" s="15"/>
      <c r="O111" s="15"/>
      <c r="P111" s="15"/>
      <c r="Q111" s="22"/>
      <c r="R111" s="22"/>
      <c r="S111" s="18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20"/>
    </row>
    <row r="112" spans="1:33" ht="15.75" customHeight="1" x14ac:dyDescent="0.2">
      <c r="A112" s="13"/>
      <c r="B112" s="13"/>
      <c r="C112" s="15"/>
      <c r="D112" s="15"/>
      <c r="E112" s="15"/>
      <c r="F112" s="14"/>
      <c r="G112" s="14"/>
      <c r="H112" s="15"/>
      <c r="I112" s="15"/>
      <c r="J112" s="15"/>
      <c r="K112" s="15"/>
      <c r="L112" s="15"/>
      <c r="M112" s="15"/>
      <c r="N112" s="15"/>
      <c r="O112" s="15"/>
      <c r="P112" s="15"/>
      <c r="Q112" s="22"/>
      <c r="R112" s="22"/>
      <c r="S112" s="18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20"/>
    </row>
    <row r="113" spans="1:33" ht="15.75" customHeight="1" x14ac:dyDescent="0.2">
      <c r="A113" s="13"/>
      <c r="B113" s="13"/>
      <c r="C113" s="15"/>
      <c r="D113" s="15"/>
      <c r="E113" s="15"/>
      <c r="F113" s="14"/>
      <c r="G113" s="14"/>
      <c r="H113" s="15"/>
      <c r="I113" s="15"/>
      <c r="J113" s="15"/>
      <c r="K113" s="15"/>
      <c r="L113" s="15"/>
      <c r="M113" s="15"/>
      <c r="N113" s="15"/>
      <c r="O113" s="15"/>
      <c r="P113" s="15"/>
      <c r="Q113" s="22"/>
      <c r="R113" s="22"/>
      <c r="S113" s="18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20"/>
    </row>
    <row r="114" spans="1:33" ht="15.75" customHeight="1" x14ac:dyDescent="0.2">
      <c r="A114" s="13"/>
      <c r="B114" s="13"/>
      <c r="C114" s="22"/>
      <c r="D114" s="15"/>
      <c r="E114" s="15"/>
      <c r="F114" s="14"/>
      <c r="G114" s="14"/>
      <c r="H114" s="15"/>
      <c r="I114" s="15"/>
      <c r="J114" s="22"/>
      <c r="K114" s="22"/>
      <c r="L114" s="15"/>
      <c r="M114" s="15"/>
      <c r="N114" s="15"/>
      <c r="O114" s="15"/>
      <c r="P114" s="22"/>
      <c r="Q114" s="22"/>
      <c r="R114" s="22"/>
      <c r="S114" s="18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20"/>
    </row>
    <row r="115" spans="1:33" ht="15.75" customHeight="1" x14ac:dyDescent="0.2">
      <c r="A115" s="13"/>
      <c r="B115" s="13"/>
      <c r="C115" s="22"/>
      <c r="D115" s="15"/>
      <c r="E115" s="15"/>
      <c r="F115" s="14"/>
      <c r="G115" s="14"/>
      <c r="H115" s="15"/>
      <c r="I115" s="15"/>
      <c r="J115" s="22"/>
      <c r="K115" s="22"/>
      <c r="L115" s="15"/>
      <c r="M115" s="15"/>
      <c r="N115" s="15"/>
      <c r="O115" s="15"/>
      <c r="P115" s="22"/>
      <c r="Q115" s="22"/>
      <c r="R115" s="22"/>
      <c r="S115" s="18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20"/>
    </row>
    <row r="116" spans="1:33" ht="15.75" customHeight="1" x14ac:dyDescent="0.2">
      <c r="A116" s="13"/>
      <c r="B116" s="13"/>
      <c r="C116" s="22"/>
      <c r="D116" s="15"/>
      <c r="E116" s="15"/>
      <c r="F116" s="14"/>
      <c r="G116" s="14"/>
      <c r="H116" s="15"/>
      <c r="I116" s="15"/>
      <c r="J116" s="22"/>
      <c r="K116" s="22"/>
      <c r="L116" s="15"/>
      <c r="M116" s="15"/>
      <c r="N116" s="15"/>
      <c r="O116" s="15"/>
      <c r="P116" s="22"/>
      <c r="Q116" s="22"/>
      <c r="R116" s="22"/>
      <c r="S116" s="18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20"/>
    </row>
    <row r="117" spans="1:33" ht="15.75" customHeight="1" x14ac:dyDescent="0.2">
      <c r="A117" s="13"/>
      <c r="B117" s="13"/>
      <c r="C117" s="22"/>
      <c r="D117" s="15"/>
      <c r="E117" s="15"/>
      <c r="F117" s="14"/>
      <c r="G117" s="14"/>
      <c r="H117" s="15"/>
      <c r="I117" s="15"/>
      <c r="J117" s="22"/>
      <c r="K117" s="22"/>
      <c r="L117" s="15"/>
      <c r="M117" s="15"/>
      <c r="N117" s="15"/>
      <c r="O117" s="15"/>
      <c r="P117" s="22"/>
      <c r="Q117" s="22"/>
      <c r="R117" s="22"/>
      <c r="S117" s="18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20"/>
    </row>
    <row r="118" spans="1:33" ht="15.75" customHeight="1" x14ac:dyDescent="0.2">
      <c r="A118" s="13"/>
      <c r="B118" s="13"/>
      <c r="C118" s="22"/>
      <c r="D118" s="15"/>
      <c r="E118" s="15"/>
      <c r="F118" s="14"/>
      <c r="G118" s="14"/>
      <c r="H118" s="15"/>
      <c r="I118" s="15"/>
      <c r="J118" s="22"/>
      <c r="K118" s="22"/>
      <c r="L118" s="15"/>
      <c r="M118" s="15"/>
      <c r="N118" s="15"/>
      <c r="O118" s="15"/>
      <c r="P118" s="22"/>
      <c r="Q118" s="22"/>
      <c r="R118" s="22"/>
      <c r="S118" s="18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20"/>
    </row>
    <row r="119" spans="1:33" ht="15.75" customHeight="1" x14ac:dyDescent="0.2">
      <c r="A119" s="13"/>
      <c r="B119" s="13"/>
      <c r="C119" s="22"/>
      <c r="D119" s="15"/>
      <c r="E119" s="15"/>
      <c r="F119" s="14"/>
      <c r="G119" s="14"/>
      <c r="H119" s="15"/>
      <c r="I119" s="15"/>
      <c r="J119" s="22"/>
      <c r="K119" s="22"/>
      <c r="L119" s="15"/>
      <c r="M119" s="15"/>
      <c r="N119" s="15"/>
      <c r="O119" s="15"/>
      <c r="P119" s="22"/>
      <c r="Q119" s="22"/>
      <c r="R119" s="22"/>
      <c r="S119" s="18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20"/>
    </row>
    <row r="120" spans="1:33" ht="15.75" customHeight="1" x14ac:dyDescent="0.2">
      <c r="A120" s="13"/>
      <c r="B120" s="13"/>
      <c r="C120" s="22"/>
      <c r="D120" s="15"/>
      <c r="E120" s="15"/>
      <c r="F120" s="14"/>
      <c r="G120" s="14"/>
      <c r="H120" s="15"/>
      <c r="I120" s="15"/>
      <c r="J120" s="22"/>
      <c r="K120" s="22"/>
      <c r="L120" s="15"/>
      <c r="M120" s="15"/>
      <c r="N120" s="15"/>
      <c r="O120" s="15"/>
      <c r="P120" s="22"/>
      <c r="Q120" s="22"/>
      <c r="R120" s="22"/>
      <c r="S120" s="18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20"/>
    </row>
    <row r="121" spans="1:33" ht="15.75" customHeight="1" x14ac:dyDescent="0.2">
      <c r="A121" s="13"/>
      <c r="B121" s="13"/>
      <c r="C121" s="22"/>
      <c r="D121" s="15"/>
      <c r="E121" s="15"/>
      <c r="F121" s="14"/>
      <c r="G121" s="14"/>
      <c r="H121" s="15"/>
      <c r="I121" s="15"/>
      <c r="J121" s="22"/>
      <c r="K121" s="22"/>
      <c r="L121" s="15"/>
      <c r="M121" s="15"/>
      <c r="N121" s="15"/>
      <c r="O121" s="15"/>
      <c r="P121" s="22"/>
      <c r="Q121" s="22"/>
      <c r="R121" s="22"/>
      <c r="S121" s="18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20"/>
    </row>
    <row r="122" spans="1:33" ht="15.75" customHeight="1" x14ac:dyDescent="0.2">
      <c r="A122" s="13"/>
      <c r="B122" s="13"/>
      <c r="C122" s="22"/>
      <c r="D122" s="15"/>
      <c r="E122" s="15"/>
      <c r="F122" s="14"/>
      <c r="G122" s="14"/>
      <c r="H122" s="15"/>
      <c r="I122" s="15"/>
      <c r="J122" s="22"/>
      <c r="K122" s="22"/>
      <c r="L122" s="15"/>
      <c r="M122" s="15"/>
      <c r="N122" s="15"/>
      <c r="O122" s="15"/>
      <c r="P122" s="22"/>
      <c r="Q122" s="22"/>
      <c r="R122" s="22"/>
      <c r="S122" s="18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20"/>
    </row>
    <row r="123" spans="1:33" ht="15.75" customHeight="1" x14ac:dyDescent="0.2">
      <c r="A123" s="13"/>
      <c r="B123" s="13"/>
      <c r="C123" s="22"/>
      <c r="D123" s="15"/>
      <c r="E123" s="15"/>
      <c r="F123" s="14"/>
      <c r="G123" s="14"/>
      <c r="H123" s="15"/>
      <c r="I123" s="15"/>
      <c r="J123" s="22"/>
      <c r="K123" s="22"/>
      <c r="L123" s="15"/>
      <c r="M123" s="15"/>
      <c r="N123" s="15"/>
      <c r="O123" s="15"/>
      <c r="P123" s="22"/>
      <c r="Q123" s="22"/>
      <c r="R123" s="22"/>
      <c r="S123" s="18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20"/>
    </row>
    <row r="124" spans="1:33" ht="15.75" customHeight="1" x14ac:dyDescent="0.2">
      <c r="A124" s="13"/>
      <c r="B124" s="13"/>
      <c r="C124" s="22"/>
      <c r="D124" s="15"/>
      <c r="E124" s="15"/>
      <c r="F124" s="14"/>
      <c r="G124" s="14"/>
      <c r="H124" s="15"/>
      <c r="I124" s="15"/>
      <c r="J124" s="22"/>
      <c r="K124" s="22"/>
      <c r="L124" s="15"/>
      <c r="M124" s="15"/>
      <c r="N124" s="15"/>
      <c r="O124" s="15"/>
      <c r="P124" s="22"/>
      <c r="Q124" s="22"/>
      <c r="R124" s="22"/>
      <c r="S124" s="18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20"/>
    </row>
    <row r="125" spans="1:33" ht="15.75" customHeight="1" x14ac:dyDescent="0.2">
      <c r="A125" s="13"/>
      <c r="B125" s="13"/>
      <c r="C125" s="22"/>
      <c r="D125" s="15"/>
      <c r="E125" s="15"/>
      <c r="F125" s="14"/>
      <c r="G125" s="14"/>
      <c r="H125" s="15"/>
      <c r="I125" s="15"/>
      <c r="J125" s="22"/>
      <c r="K125" s="22"/>
      <c r="L125" s="15"/>
      <c r="M125" s="15"/>
      <c r="N125" s="15"/>
      <c r="O125" s="15"/>
      <c r="P125" s="22"/>
      <c r="Q125" s="22"/>
      <c r="R125" s="22"/>
      <c r="S125" s="18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20"/>
    </row>
    <row r="126" spans="1:33" ht="15.75" customHeight="1" x14ac:dyDescent="0.2">
      <c r="A126" s="13"/>
      <c r="B126" s="13"/>
      <c r="C126" s="22"/>
      <c r="D126" s="15"/>
      <c r="E126" s="15"/>
      <c r="F126" s="14"/>
      <c r="G126" s="14"/>
      <c r="H126" s="15"/>
      <c r="I126" s="15"/>
      <c r="J126" s="22"/>
      <c r="K126" s="22"/>
      <c r="L126" s="15"/>
      <c r="M126" s="15"/>
      <c r="N126" s="15"/>
      <c r="O126" s="15"/>
      <c r="P126" s="22"/>
      <c r="Q126" s="22"/>
      <c r="R126" s="22"/>
      <c r="S126" s="18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20"/>
    </row>
    <row r="127" spans="1:33" ht="15.75" customHeight="1" x14ac:dyDescent="0.2">
      <c r="A127" s="13"/>
      <c r="B127" s="13"/>
      <c r="C127" s="22"/>
      <c r="D127" s="15"/>
      <c r="E127" s="15"/>
      <c r="F127" s="14"/>
      <c r="G127" s="14"/>
      <c r="H127" s="15"/>
      <c r="I127" s="15"/>
      <c r="J127" s="22"/>
      <c r="K127" s="22"/>
      <c r="L127" s="15"/>
      <c r="M127" s="15"/>
      <c r="N127" s="15"/>
      <c r="O127" s="15"/>
      <c r="P127" s="22"/>
      <c r="Q127" s="22"/>
      <c r="R127" s="22"/>
      <c r="S127" s="18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20"/>
    </row>
    <row r="128" spans="1:33" ht="15.75" customHeight="1" x14ac:dyDescent="0.2">
      <c r="A128" s="13"/>
      <c r="B128" s="13"/>
      <c r="C128" s="22"/>
      <c r="D128" s="15"/>
      <c r="E128" s="15"/>
      <c r="F128" s="14"/>
      <c r="G128" s="14"/>
      <c r="H128" s="15"/>
      <c r="I128" s="15"/>
      <c r="J128" s="22"/>
      <c r="K128" s="22"/>
      <c r="L128" s="15"/>
      <c r="M128" s="15"/>
      <c r="N128" s="15"/>
      <c r="O128" s="15"/>
      <c r="P128" s="22"/>
      <c r="Q128" s="22"/>
      <c r="R128" s="22"/>
      <c r="S128" s="18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20"/>
    </row>
    <row r="129" spans="1:33" ht="15.75" customHeight="1" x14ac:dyDescent="0.2">
      <c r="A129" s="13"/>
      <c r="B129" s="13"/>
      <c r="C129" s="22"/>
      <c r="D129" s="15"/>
      <c r="E129" s="15"/>
      <c r="F129" s="14"/>
      <c r="G129" s="14"/>
      <c r="H129" s="15"/>
      <c r="I129" s="15"/>
      <c r="J129" s="22"/>
      <c r="K129" s="22"/>
      <c r="L129" s="15"/>
      <c r="M129" s="15"/>
      <c r="N129" s="15"/>
      <c r="O129" s="15"/>
      <c r="P129" s="22"/>
      <c r="Q129" s="22"/>
      <c r="R129" s="22"/>
      <c r="S129" s="18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20"/>
    </row>
    <row r="130" spans="1:33" ht="15.75" customHeight="1" x14ac:dyDescent="0.2">
      <c r="A130" s="13"/>
      <c r="B130" s="13"/>
      <c r="C130" s="22"/>
      <c r="D130" s="15"/>
      <c r="E130" s="15"/>
      <c r="F130" s="14"/>
      <c r="G130" s="14"/>
      <c r="H130" s="15"/>
      <c r="I130" s="15"/>
      <c r="J130" s="22"/>
      <c r="K130" s="22"/>
      <c r="L130" s="15"/>
      <c r="M130" s="15"/>
      <c r="N130" s="15"/>
      <c r="O130" s="15"/>
      <c r="P130" s="22"/>
      <c r="Q130" s="22"/>
      <c r="R130" s="22"/>
      <c r="S130" s="18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20"/>
    </row>
    <row r="131" spans="1:33" ht="15.75" customHeight="1" x14ac:dyDescent="0.2">
      <c r="A131" s="13"/>
      <c r="B131" s="13"/>
      <c r="C131" s="22"/>
      <c r="D131" s="15"/>
      <c r="E131" s="15"/>
      <c r="F131" s="14"/>
      <c r="G131" s="14"/>
      <c r="H131" s="15"/>
      <c r="I131" s="15"/>
      <c r="J131" s="22"/>
      <c r="K131" s="22"/>
      <c r="L131" s="15"/>
      <c r="M131" s="15"/>
      <c r="N131" s="15"/>
      <c r="O131" s="15"/>
      <c r="P131" s="22"/>
      <c r="Q131" s="22"/>
      <c r="R131" s="22"/>
      <c r="S131" s="18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20"/>
    </row>
    <row r="132" spans="1:33" ht="15.75" customHeight="1" x14ac:dyDescent="0.2">
      <c r="A132" s="13"/>
      <c r="B132" s="13"/>
      <c r="C132" s="22"/>
      <c r="D132" s="15"/>
      <c r="E132" s="15"/>
      <c r="F132" s="14"/>
      <c r="G132" s="14"/>
      <c r="H132" s="15"/>
      <c r="I132" s="15"/>
      <c r="J132" s="22"/>
      <c r="K132" s="22"/>
      <c r="L132" s="15"/>
      <c r="M132" s="15"/>
      <c r="N132" s="15"/>
      <c r="O132" s="15"/>
      <c r="P132" s="22"/>
      <c r="Q132" s="22"/>
      <c r="R132" s="22"/>
      <c r="S132" s="18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20"/>
    </row>
    <row r="133" spans="1:33" ht="15.75" customHeight="1" x14ac:dyDescent="0.2">
      <c r="A133" s="13"/>
      <c r="B133" s="13"/>
      <c r="C133" s="22"/>
      <c r="D133" s="15"/>
      <c r="E133" s="15"/>
      <c r="F133" s="14"/>
      <c r="G133" s="14"/>
      <c r="H133" s="15"/>
      <c r="I133" s="15"/>
      <c r="J133" s="22"/>
      <c r="K133" s="22"/>
      <c r="L133" s="15"/>
      <c r="M133" s="15"/>
      <c r="N133" s="15"/>
      <c r="O133" s="15"/>
      <c r="P133" s="22"/>
      <c r="Q133" s="22"/>
      <c r="R133" s="22"/>
      <c r="S133" s="18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20"/>
    </row>
    <row r="134" spans="1:33" ht="15.75" customHeight="1" x14ac:dyDescent="0.2">
      <c r="A134" s="13"/>
      <c r="B134" s="13"/>
      <c r="C134" s="22"/>
      <c r="D134" s="15"/>
      <c r="E134" s="15"/>
      <c r="F134" s="14"/>
      <c r="G134" s="14"/>
      <c r="H134" s="15"/>
      <c r="I134" s="15"/>
      <c r="J134" s="22"/>
      <c r="K134" s="22"/>
      <c r="L134" s="15"/>
      <c r="M134" s="15"/>
      <c r="N134" s="15"/>
      <c r="O134" s="15"/>
      <c r="P134" s="22"/>
      <c r="Q134" s="22"/>
      <c r="R134" s="22"/>
      <c r="S134" s="18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20"/>
    </row>
    <row r="135" spans="1:33" ht="15.75" customHeight="1" x14ac:dyDescent="0.2">
      <c r="A135" s="13"/>
      <c r="B135" s="13"/>
      <c r="C135" s="22"/>
      <c r="D135" s="15"/>
      <c r="E135" s="15"/>
      <c r="F135" s="14"/>
      <c r="G135" s="14"/>
      <c r="H135" s="15"/>
      <c r="I135" s="15"/>
      <c r="J135" s="22"/>
      <c r="K135" s="22"/>
      <c r="L135" s="15"/>
      <c r="M135" s="15"/>
      <c r="N135" s="15"/>
      <c r="O135" s="15"/>
      <c r="P135" s="22"/>
      <c r="Q135" s="22"/>
      <c r="R135" s="22"/>
      <c r="S135" s="18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20"/>
    </row>
    <row r="136" spans="1:33" ht="15.75" customHeight="1" x14ac:dyDescent="0.2">
      <c r="A136" s="13"/>
      <c r="B136" s="13"/>
      <c r="C136" s="22"/>
      <c r="D136" s="15"/>
      <c r="E136" s="15"/>
      <c r="F136" s="14"/>
      <c r="G136" s="14"/>
      <c r="H136" s="15"/>
      <c r="I136" s="15"/>
      <c r="J136" s="22"/>
      <c r="K136" s="22"/>
      <c r="L136" s="15"/>
      <c r="M136" s="15"/>
      <c r="N136" s="15"/>
      <c r="O136" s="15"/>
      <c r="P136" s="22"/>
      <c r="Q136" s="22"/>
      <c r="R136" s="22"/>
      <c r="S136" s="18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20"/>
    </row>
    <row r="137" spans="1:33" ht="15.75" customHeight="1" x14ac:dyDescent="0.2">
      <c r="A137" s="13"/>
      <c r="B137" s="13"/>
      <c r="C137" s="22"/>
      <c r="D137" s="15"/>
      <c r="E137" s="15"/>
      <c r="F137" s="14"/>
      <c r="G137" s="14"/>
      <c r="H137" s="15"/>
      <c r="I137" s="15"/>
      <c r="J137" s="22"/>
      <c r="K137" s="22"/>
      <c r="L137" s="15"/>
      <c r="M137" s="15"/>
      <c r="N137" s="15"/>
      <c r="O137" s="15"/>
      <c r="P137" s="22"/>
      <c r="Q137" s="22"/>
      <c r="R137" s="22"/>
      <c r="S137" s="18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20"/>
    </row>
    <row r="138" spans="1:33" ht="15.75" customHeight="1" x14ac:dyDescent="0.2">
      <c r="A138" s="13"/>
      <c r="B138" s="13"/>
      <c r="C138" s="22"/>
      <c r="D138" s="15"/>
      <c r="E138" s="15"/>
      <c r="F138" s="14"/>
      <c r="G138" s="14"/>
      <c r="H138" s="15"/>
      <c r="I138" s="15"/>
      <c r="J138" s="22"/>
      <c r="K138" s="22"/>
      <c r="L138" s="15"/>
      <c r="M138" s="15"/>
      <c r="N138" s="15"/>
      <c r="O138" s="15"/>
      <c r="P138" s="22"/>
      <c r="Q138" s="22"/>
      <c r="R138" s="22"/>
      <c r="S138" s="18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20"/>
    </row>
    <row r="139" spans="1:33" ht="15.75" customHeight="1" x14ac:dyDescent="0.2">
      <c r="A139" s="13"/>
      <c r="B139" s="13"/>
      <c r="C139" s="22"/>
      <c r="D139" s="15"/>
      <c r="E139" s="15"/>
      <c r="F139" s="14"/>
      <c r="G139" s="14"/>
      <c r="H139" s="15"/>
      <c r="I139" s="15"/>
      <c r="J139" s="22"/>
      <c r="K139" s="22"/>
      <c r="L139" s="15"/>
      <c r="M139" s="15"/>
      <c r="N139" s="15"/>
      <c r="O139" s="15"/>
      <c r="P139" s="22"/>
      <c r="Q139" s="22"/>
      <c r="R139" s="22"/>
      <c r="S139" s="18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20"/>
    </row>
    <row r="140" spans="1:33" ht="15.75" customHeight="1" x14ac:dyDescent="0.2">
      <c r="A140" s="13"/>
      <c r="B140" s="13"/>
      <c r="C140" s="22"/>
      <c r="D140" s="15"/>
      <c r="E140" s="15"/>
      <c r="F140" s="14"/>
      <c r="G140" s="14"/>
      <c r="H140" s="15"/>
      <c r="I140" s="15"/>
      <c r="J140" s="22"/>
      <c r="K140" s="22"/>
      <c r="L140" s="15"/>
      <c r="M140" s="15"/>
      <c r="N140" s="15"/>
      <c r="O140" s="15"/>
      <c r="P140" s="22"/>
      <c r="Q140" s="22"/>
      <c r="R140" s="22"/>
      <c r="S140" s="18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20"/>
    </row>
    <row r="141" spans="1:33" ht="15.75" customHeight="1" x14ac:dyDescent="0.2">
      <c r="A141" s="13"/>
      <c r="B141" s="13"/>
      <c r="C141" s="22"/>
      <c r="D141" s="15"/>
      <c r="E141" s="15"/>
      <c r="F141" s="14"/>
      <c r="G141" s="14"/>
      <c r="H141" s="15"/>
      <c r="I141" s="15"/>
      <c r="J141" s="22"/>
      <c r="K141" s="22"/>
      <c r="L141" s="15"/>
      <c r="M141" s="15"/>
      <c r="N141" s="15"/>
      <c r="O141" s="15"/>
      <c r="P141" s="22"/>
      <c r="Q141" s="22"/>
      <c r="R141" s="22"/>
      <c r="S141" s="18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20"/>
    </row>
    <row r="142" spans="1:33" ht="15.75" customHeight="1" x14ac:dyDescent="0.2">
      <c r="A142" s="13"/>
      <c r="B142" s="13"/>
      <c r="C142" s="22"/>
      <c r="D142" s="15"/>
      <c r="E142" s="15"/>
      <c r="F142" s="14"/>
      <c r="G142" s="14"/>
      <c r="H142" s="15"/>
      <c r="I142" s="15"/>
      <c r="J142" s="22"/>
      <c r="K142" s="22"/>
      <c r="L142" s="15"/>
      <c r="M142" s="15"/>
      <c r="N142" s="15"/>
      <c r="O142" s="15"/>
      <c r="P142" s="22"/>
      <c r="Q142" s="22"/>
      <c r="R142" s="22"/>
      <c r="S142" s="18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20"/>
    </row>
    <row r="143" spans="1:33" ht="15.75" customHeight="1" x14ac:dyDescent="0.2">
      <c r="A143" s="13"/>
      <c r="B143" s="13"/>
      <c r="C143" s="22"/>
      <c r="D143" s="15"/>
      <c r="E143" s="15"/>
      <c r="F143" s="14"/>
      <c r="G143" s="14"/>
      <c r="H143" s="15"/>
      <c r="I143" s="15"/>
      <c r="J143" s="22"/>
      <c r="K143" s="22"/>
      <c r="L143" s="15"/>
      <c r="M143" s="15"/>
      <c r="N143" s="15"/>
      <c r="O143" s="15"/>
      <c r="P143" s="22"/>
      <c r="Q143" s="22"/>
      <c r="R143" s="22"/>
      <c r="S143" s="18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20"/>
    </row>
    <row r="144" spans="1:33" ht="15.75" customHeight="1" x14ac:dyDescent="0.2">
      <c r="A144" s="13"/>
      <c r="B144" s="13"/>
      <c r="C144" s="22"/>
      <c r="D144" s="15"/>
      <c r="E144" s="15"/>
      <c r="F144" s="14"/>
      <c r="G144" s="14"/>
      <c r="H144" s="15"/>
      <c r="I144" s="15"/>
      <c r="J144" s="22"/>
      <c r="K144" s="22"/>
      <c r="L144" s="15"/>
      <c r="M144" s="15"/>
      <c r="N144" s="15"/>
      <c r="O144" s="15"/>
      <c r="P144" s="22"/>
      <c r="Q144" s="22"/>
      <c r="R144" s="22"/>
      <c r="S144" s="18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20"/>
    </row>
    <row r="145" spans="1:33" ht="15.75" customHeight="1" x14ac:dyDescent="0.2">
      <c r="A145" s="13"/>
      <c r="B145" s="13"/>
      <c r="C145" s="22"/>
      <c r="D145" s="15"/>
      <c r="E145" s="15"/>
      <c r="F145" s="14"/>
      <c r="G145" s="14"/>
      <c r="H145" s="15"/>
      <c r="I145" s="15"/>
      <c r="J145" s="22"/>
      <c r="K145" s="22"/>
      <c r="L145" s="15"/>
      <c r="M145" s="15"/>
      <c r="N145" s="15"/>
      <c r="O145" s="15"/>
      <c r="P145" s="22"/>
      <c r="Q145" s="22"/>
      <c r="R145" s="22"/>
      <c r="S145" s="18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20"/>
    </row>
    <row r="146" spans="1:33" ht="15.75" customHeight="1" x14ac:dyDescent="0.2">
      <c r="A146" s="13"/>
      <c r="B146" s="13"/>
      <c r="C146" s="22"/>
      <c r="D146" s="15"/>
      <c r="E146" s="15"/>
      <c r="F146" s="14"/>
      <c r="G146" s="14"/>
      <c r="H146" s="15"/>
      <c r="I146" s="15"/>
      <c r="J146" s="22"/>
      <c r="K146" s="22"/>
      <c r="L146" s="15"/>
      <c r="M146" s="15"/>
      <c r="N146" s="15"/>
      <c r="O146" s="15"/>
      <c r="P146" s="22"/>
      <c r="Q146" s="22"/>
      <c r="R146" s="22"/>
      <c r="S146" s="18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20"/>
    </row>
    <row r="147" spans="1:33" ht="15.75" customHeight="1" x14ac:dyDescent="0.2">
      <c r="A147" s="13"/>
      <c r="B147" s="13"/>
      <c r="C147" s="22"/>
      <c r="D147" s="15"/>
      <c r="E147" s="15"/>
      <c r="F147" s="14"/>
      <c r="G147" s="14"/>
      <c r="H147" s="15"/>
      <c r="I147" s="15"/>
      <c r="J147" s="22"/>
      <c r="K147" s="22"/>
      <c r="L147" s="15"/>
      <c r="M147" s="15"/>
      <c r="N147" s="15"/>
      <c r="O147" s="15"/>
      <c r="P147" s="22"/>
      <c r="Q147" s="22"/>
      <c r="R147" s="22"/>
      <c r="S147" s="18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20"/>
    </row>
    <row r="148" spans="1:33" ht="15.75" customHeight="1" x14ac:dyDescent="0.2">
      <c r="A148" s="13"/>
      <c r="B148" s="13"/>
      <c r="C148" s="22"/>
      <c r="D148" s="15"/>
      <c r="E148" s="15"/>
      <c r="F148" s="14"/>
      <c r="G148" s="14"/>
      <c r="H148" s="15"/>
      <c r="I148" s="15"/>
      <c r="J148" s="22"/>
      <c r="K148" s="22"/>
      <c r="L148" s="15"/>
      <c r="M148" s="15"/>
      <c r="N148" s="15"/>
      <c r="O148" s="15"/>
      <c r="P148" s="22"/>
      <c r="Q148" s="22"/>
      <c r="R148" s="22"/>
      <c r="S148" s="18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20"/>
    </row>
    <row r="149" spans="1:33" ht="15.75" customHeight="1" x14ac:dyDescent="0.2">
      <c r="A149" s="13"/>
      <c r="B149" s="13"/>
      <c r="C149" s="22"/>
      <c r="D149" s="15"/>
      <c r="E149" s="15"/>
      <c r="F149" s="14"/>
      <c r="G149" s="14"/>
      <c r="H149" s="15"/>
      <c r="I149" s="15"/>
      <c r="J149" s="22"/>
      <c r="K149" s="22"/>
      <c r="L149" s="15"/>
      <c r="M149" s="15"/>
      <c r="N149" s="15"/>
      <c r="O149" s="15"/>
      <c r="P149" s="22"/>
      <c r="Q149" s="22"/>
      <c r="R149" s="22"/>
      <c r="S149" s="18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20"/>
    </row>
    <row r="150" spans="1:33" ht="15.75" customHeight="1" x14ac:dyDescent="0.2">
      <c r="A150" s="13"/>
      <c r="B150" s="13"/>
      <c r="C150" s="22"/>
      <c r="D150" s="15"/>
      <c r="E150" s="15"/>
      <c r="F150" s="14"/>
      <c r="G150" s="14"/>
      <c r="H150" s="15"/>
      <c r="I150" s="15"/>
      <c r="J150" s="22"/>
      <c r="K150" s="22"/>
      <c r="L150" s="15"/>
      <c r="M150" s="15"/>
      <c r="N150" s="15"/>
      <c r="O150" s="15"/>
      <c r="P150" s="22"/>
      <c r="Q150" s="22"/>
      <c r="R150" s="22"/>
      <c r="S150" s="18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20"/>
    </row>
    <row r="151" spans="1:33" ht="15.75" customHeight="1" x14ac:dyDescent="0.2">
      <c r="A151" s="13"/>
      <c r="B151" s="13"/>
      <c r="C151" s="22"/>
      <c r="D151" s="15"/>
      <c r="E151" s="15"/>
      <c r="F151" s="14"/>
      <c r="G151" s="14"/>
      <c r="H151" s="15"/>
      <c r="I151" s="15"/>
      <c r="J151" s="22"/>
      <c r="K151" s="22"/>
      <c r="L151" s="15"/>
      <c r="M151" s="15"/>
      <c r="N151" s="15"/>
      <c r="O151" s="15"/>
      <c r="P151" s="22"/>
      <c r="Q151" s="22"/>
      <c r="R151" s="22"/>
      <c r="S151" s="18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20"/>
    </row>
    <row r="152" spans="1:33" ht="15.75" customHeight="1" x14ac:dyDescent="0.2">
      <c r="A152" s="13"/>
      <c r="B152" s="13"/>
      <c r="C152" s="22"/>
      <c r="D152" s="15"/>
      <c r="E152" s="15"/>
      <c r="F152" s="14"/>
      <c r="G152" s="14"/>
      <c r="H152" s="15"/>
      <c r="I152" s="15"/>
      <c r="J152" s="22"/>
      <c r="K152" s="22"/>
      <c r="L152" s="15"/>
      <c r="M152" s="15"/>
      <c r="N152" s="15"/>
      <c r="O152" s="15"/>
      <c r="P152" s="22"/>
      <c r="Q152" s="22"/>
      <c r="R152" s="22"/>
      <c r="S152" s="18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20"/>
    </row>
    <row r="153" spans="1:33" ht="15.75" customHeight="1" x14ac:dyDescent="0.2">
      <c r="A153" s="13"/>
      <c r="B153" s="13"/>
      <c r="C153" s="22"/>
      <c r="D153" s="15"/>
      <c r="E153" s="15"/>
      <c r="F153" s="14"/>
      <c r="G153" s="14"/>
      <c r="H153" s="15"/>
      <c r="I153" s="15"/>
      <c r="J153" s="22"/>
      <c r="K153" s="22"/>
      <c r="L153" s="15"/>
      <c r="M153" s="15"/>
      <c r="N153" s="15"/>
      <c r="O153" s="15"/>
      <c r="P153" s="22"/>
      <c r="Q153" s="22"/>
      <c r="R153" s="22"/>
      <c r="S153" s="18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20"/>
    </row>
    <row r="154" spans="1:33" ht="15.75" customHeight="1" x14ac:dyDescent="0.2">
      <c r="A154" s="13"/>
      <c r="B154" s="13"/>
      <c r="C154" s="22"/>
      <c r="D154" s="15"/>
      <c r="E154" s="15"/>
      <c r="F154" s="14"/>
      <c r="G154" s="14"/>
      <c r="H154" s="15"/>
      <c r="I154" s="15"/>
      <c r="J154" s="22"/>
      <c r="K154" s="22"/>
      <c r="L154" s="15"/>
      <c r="M154" s="15"/>
      <c r="N154" s="15"/>
      <c r="O154" s="15"/>
      <c r="P154" s="22"/>
      <c r="Q154" s="22"/>
      <c r="R154" s="22"/>
      <c r="S154" s="18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20"/>
    </row>
    <row r="155" spans="1:33" ht="15.75" customHeight="1" x14ac:dyDescent="0.2">
      <c r="A155" s="13"/>
      <c r="B155" s="13"/>
      <c r="C155" s="22"/>
      <c r="D155" s="15"/>
      <c r="E155" s="15"/>
      <c r="F155" s="14"/>
      <c r="G155" s="14"/>
      <c r="H155" s="15"/>
      <c r="I155" s="15"/>
      <c r="J155" s="22"/>
      <c r="K155" s="22"/>
      <c r="L155" s="15"/>
      <c r="M155" s="15"/>
      <c r="N155" s="15"/>
      <c r="O155" s="15"/>
      <c r="P155" s="22"/>
      <c r="Q155" s="22"/>
      <c r="R155" s="22"/>
      <c r="S155" s="18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20"/>
    </row>
    <row r="156" spans="1:33" ht="15.75" customHeight="1" x14ac:dyDescent="0.2">
      <c r="A156" s="13"/>
      <c r="B156" s="13"/>
      <c r="C156" s="22"/>
      <c r="D156" s="15"/>
      <c r="E156" s="15"/>
      <c r="F156" s="14"/>
      <c r="G156" s="14"/>
      <c r="H156" s="15"/>
      <c r="I156" s="15"/>
      <c r="J156" s="22"/>
      <c r="K156" s="22"/>
      <c r="L156" s="15"/>
      <c r="M156" s="15"/>
      <c r="N156" s="15"/>
      <c r="O156" s="15"/>
      <c r="P156" s="22"/>
      <c r="Q156" s="22"/>
      <c r="R156" s="22"/>
      <c r="S156" s="18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20"/>
    </row>
    <row r="157" spans="1:33" ht="15.75" customHeight="1" x14ac:dyDescent="0.2">
      <c r="A157" s="13"/>
      <c r="B157" s="13"/>
      <c r="C157" s="22"/>
      <c r="D157" s="15"/>
      <c r="E157" s="15"/>
      <c r="F157" s="14"/>
      <c r="G157" s="14"/>
      <c r="H157" s="15"/>
      <c r="I157" s="15"/>
      <c r="J157" s="22"/>
      <c r="K157" s="22"/>
      <c r="L157" s="15"/>
      <c r="M157" s="15"/>
      <c r="N157" s="15"/>
      <c r="O157" s="15"/>
      <c r="P157" s="22"/>
      <c r="Q157" s="22"/>
      <c r="R157" s="22"/>
      <c r="S157" s="18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20"/>
    </row>
    <row r="158" spans="1:33" ht="15.75" customHeight="1" x14ac:dyDescent="0.2">
      <c r="A158" s="13"/>
      <c r="B158" s="13"/>
      <c r="C158" s="22"/>
      <c r="D158" s="15"/>
      <c r="E158" s="15"/>
      <c r="F158" s="14"/>
      <c r="G158" s="14"/>
      <c r="H158" s="15"/>
      <c r="I158" s="15"/>
      <c r="J158" s="22"/>
      <c r="K158" s="22"/>
      <c r="L158" s="15"/>
      <c r="M158" s="15"/>
      <c r="N158" s="15"/>
      <c r="O158" s="15"/>
      <c r="P158" s="22"/>
      <c r="Q158" s="22"/>
      <c r="R158" s="22"/>
      <c r="S158" s="18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20"/>
    </row>
    <row r="159" spans="1:33" ht="15.75" customHeight="1" x14ac:dyDescent="0.2">
      <c r="A159" s="13"/>
      <c r="B159" s="13"/>
      <c r="C159" s="22"/>
      <c r="D159" s="15"/>
      <c r="E159" s="15"/>
      <c r="F159" s="14"/>
      <c r="G159" s="14"/>
      <c r="H159" s="15"/>
      <c r="I159" s="15"/>
      <c r="J159" s="22"/>
      <c r="K159" s="22"/>
      <c r="L159" s="15"/>
      <c r="M159" s="15"/>
      <c r="N159" s="15"/>
      <c r="O159" s="15"/>
      <c r="P159" s="22"/>
      <c r="Q159" s="22"/>
      <c r="R159" s="22"/>
      <c r="S159" s="18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20"/>
    </row>
    <row r="160" spans="1:33" ht="15.75" customHeight="1" x14ac:dyDescent="0.2">
      <c r="A160" s="13"/>
      <c r="B160" s="13"/>
      <c r="C160" s="22"/>
      <c r="D160" s="15"/>
      <c r="E160" s="15"/>
      <c r="F160" s="14"/>
      <c r="G160" s="14"/>
      <c r="H160" s="15"/>
      <c r="I160" s="15"/>
      <c r="J160" s="22"/>
      <c r="K160" s="22"/>
      <c r="L160" s="15"/>
      <c r="M160" s="15"/>
      <c r="N160" s="15"/>
      <c r="O160" s="15"/>
      <c r="P160" s="22"/>
      <c r="Q160" s="22"/>
      <c r="R160" s="22"/>
      <c r="S160" s="18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20"/>
    </row>
    <row r="161" spans="1:33" ht="15.75" customHeight="1" x14ac:dyDescent="0.2">
      <c r="A161" s="13"/>
      <c r="B161" s="13"/>
      <c r="C161" s="22"/>
      <c r="D161" s="15"/>
      <c r="E161" s="15"/>
      <c r="F161" s="14"/>
      <c r="G161" s="14"/>
      <c r="H161" s="15"/>
      <c r="I161" s="15"/>
      <c r="J161" s="22"/>
      <c r="K161" s="22"/>
      <c r="L161" s="15"/>
      <c r="M161" s="15"/>
      <c r="N161" s="15"/>
      <c r="O161" s="15"/>
      <c r="P161" s="22"/>
      <c r="Q161" s="22"/>
      <c r="R161" s="22"/>
      <c r="S161" s="18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20"/>
    </row>
    <row r="162" spans="1:33" ht="15.75" customHeight="1" x14ac:dyDescent="0.2">
      <c r="A162" s="13"/>
      <c r="B162" s="13"/>
      <c r="C162" s="22"/>
      <c r="D162" s="15"/>
      <c r="E162" s="15"/>
      <c r="F162" s="14"/>
      <c r="G162" s="14"/>
      <c r="H162" s="15"/>
      <c r="I162" s="15"/>
      <c r="J162" s="22"/>
      <c r="K162" s="22"/>
      <c r="L162" s="15"/>
      <c r="M162" s="15"/>
      <c r="N162" s="15"/>
      <c r="O162" s="15"/>
      <c r="P162" s="22"/>
      <c r="Q162" s="22"/>
      <c r="R162" s="22"/>
      <c r="S162" s="18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20"/>
    </row>
    <row r="163" spans="1:33" ht="15.75" customHeight="1" x14ac:dyDescent="0.2">
      <c r="A163" s="13"/>
      <c r="B163" s="13"/>
      <c r="C163" s="22"/>
      <c r="D163" s="15"/>
      <c r="E163" s="15"/>
      <c r="F163" s="14"/>
      <c r="G163" s="14"/>
      <c r="H163" s="15"/>
      <c r="I163" s="15"/>
      <c r="J163" s="22"/>
      <c r="K163" s="22"/>
      <c r="L163" s="15"/>
      <c r="M163" s="15"/>
      <c r="N163" s="15"/>
      <c r="O163" s="15"/>
      <c r="P163" s="22"/>
      <c r="Q163" s="22"/>
      <c r="R163" s="22"/>
      <c r="S163" s="18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20"/>
    </row>
    <row r="164" spans="1:33" ht="15.75" customHeight="1" x14ac:dyDescent="0.2">
      <c r="A164" s="13"/>
      <c r="B164" s="13"/>
      <c r="C164" s="22"/>
      <c r="D164" s="15"/>
      <c r="E164" s="15"/>
      <c r="F164" s="14"/>
      <c r="G164" s="14"/>
      <c r="H164" s="15"/>
      <c r="I164" s="15"/>
      <c r="J164" s="22"/>
      <c r="K164" s="22"/>
      <c r="L164" s="15"/>
      <c r="M164" s="15"/>
      <c r="N164" s="15"/>
      <c r="O164" s="15"/>
      <c r="P164" s="22"/>
      <c r="Q164" s="22"/>
      <c r="R164" s="22"/>
      <c r="S164" s="18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20"/>
    </row>
    <row r="165" spans="1:33" ht="15.75" customHeight="1" x14ac:dyDescent="0.2">
      <c r="A165" s="13"/>
      <c r="B165" s="13"/>
      <c r="C165" s="22"/>
      <c r="D165" s="15"/>
      <c r="E165" s="15"/>
      <c r="F165" s="14"/>
      <c r="G165" s="14"/>
      <c r="H165" s="15"/>
      <c r="I165" s="15"/>
      <c r="J165" s="22"/>
      <c r="K165" s="22"/>
      <c r="L165" s="15"/>
      <c r="M165" s="15"/>
      <c r="N165" s="15"/>
      <c r="O165" s="15"/>
      <c r="P165" s="22"/>
      <c r="Q165" s="22"/>
      <c r="R165" s="22"/>
      <c r="S165" s="18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20"/>
    </row>
    <row r="166" spans="1:33" ht="15.75" customHeight="1" x14ac:dyDescent="0.2">
      <c r="A166" s="13"/>
      <c r="B166" s="13"/>
      <c r="C166" s="22"/>
      <c r="D166" s="15"/>
      <c r="E166" s="15"/>
      <c r="F166" s="14"/>
      <c r="G166" s="14"/>
      <c r="H166" s="15"/>
      <c r="I166" s="15"/>
      <c r="J166" s="22"/>
      <c r="K166" s="22"/>
      <c r="L166" s="15"/>
      <c r="M166" s="15"/>
      <c r="N166" s="15"/>
      <c r="O166" s="15"/>
      <c r="P166" s="22"/>
      <c r="Q166" s="22"/>
      <c r="R166" s="22"/>
      <c r="S166" s="18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20"/>
    </row>
    <row r="167" spans="1:33" ht="15.75" customHeight="1" x14ac:dyDescent="0.2">
      <c r="A167" s="13"/>
      <c r="B167" s="13"/>
      <c r="C167" s="22"/>
      <c r="D167" s="15"/>
      <c r="E167" s="15"/>
      <c r="F167" s="14"/>
      <c r="G167" s="14"/>
      <c r="H167" s="15"/>
      <c r="I167" s="15"/>
      <c r="J167" s="22"/>
      <c r="K167" s="22"/>
      <c r="L167" s="15"/>
      <c r="M167" s="15"/>
      <c r="N167" s="15"/>
      <c r="O167" s="15"/>
      <c r="P167" s="22"/>
      <c r="Q167" s="22"/>
      <c r="R167" s="22"/>
      <c r="S167" s="18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20"/>
    </row>
    <row r="168" spans="1:33" ht="15.75" customHeight="1" x14ac:dyDescent="0.2">
      <c r="A168" s="13"/>
      <c r="B168" s="13"/>
      <c r="C168" s="22"/>
      <c r="D168" s="15"/>
      <c r="E168" s="15"/>
      <c r="F168" s="14"/>
      <c r="G168" s="14"/>
      <c r="H168" s="15"/>
      <c r="I168" s="15"/>
      <c r="J168" s="22"/>
      <c r="K168" s="22"/>
      <c r="L168" s="15"/>
      <c r="M168" s="15"/>
      <c r="N168" s="15"/>
      <c r="O168" s="15"/>
      <c r="P168" s="22"/>
      <c r="Q168" s="22"/>
      <c r="R168" s="22"/>
      <c r="S168" s="18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20"/>
    </row>
    <row r="169" spans="1:33" ht="15.75" customHeight="1" x14ac:dyDescent="0.2">
      <c r="A169" s="13"/>
      <c r="B169" s="13"/>
      <c r="C169" s="22"/>
      <c r="D169" s="15"/>
      <c r="E169" s="15"/>
      <c r="F169" s="14"/>
      <c r="G169" s="14"/>
      <c r="H169" s="15"/>
      <c r="I169" s="15"/>
      <c r="J169" s="22"/>
      <c r="K169" s="22"/>
      <c r="L169" s="15"/>
      <c r="M169" s="15"/>
      <c r="N169" s="15"/>
      <c r="O169" s="15"/>
      <c r="P169" s="22"/>
      <c r="Q169" s="22"/>
      <c r="R169" s="22"/>
      <c r="S169" s="18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20"/>
    </row>
    <row r="170" spans="1:33" ht="15.75" customHeight="1" x14ac:dyDescent="0.2">
      <c r="A170" s="13"/>
      <c r="B170" s="13"/>
      <c r="C170" s="22"/>
      <c r="D170" s="15"/>
      <c r="E170" s="15"/>
      <c r="F170" s="14"/>
      <c r="G170" s="14"/>
      <c r="H170" s="15"/>
      <c r="I170" s="15"/>
      <c r="J170" s="22"/>
      <c r="K170" s="22"/>
      <c r="L170" s="15"/>
      <c r="M170" s="15"/>
      <c r="N170" s="15"/>
      <c r="O170" s="15"/>
      <c r="P170" s="22"/>
      <c r="Q170" s="22"/>
      <c r="R170" s="22"/>
      <c r="S170" s="18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20"/>
    </row>
    <row r="171" spans="1:33" ht="15.75" customHeight="1" x14ac:dyDescent="0.2">
      <c r="A171" s="13"/>
      <c r="B171" s="13"/>
      <c r="C171" s="22"/>
      <c r="D171" s="15"/>
      <c r="E171" s="15"/>
      <c r="F171" s="14"/>
      <c r="G171" s="14"/>
      <c r="H171" s="15"/>
      <c r="I171" s="15"/>
      <c r="J171" s="22"/>
      <c r="K171" s="22"/>
      <c r="L171" s="15"/>
      <c r="M171" s="15"/>
      <c r="N171" s="15"/>
      <c r="O171" s="15"/>
      <c r="P171" s="22"/>
      <c r="Q171" s="22"/>
      <c r="R171" s="22"/>
      <c r="S171" s="18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20"/>
    </row>
    <row r="172" spans="1:33" ht="15.75" customHeight="1" x14ac:dyDescent="0.2">
      <c r="A172" s="13"/>
      <c r="B172" s="13"/>
      <c r="C172" s="22"/>
      <c r="D172" s="15"/>
      <c r="E172" s="15"/>
      <c r="F172" s="14"/>
      <c r="G172" s="14"/>
      <c r="H172" s="15"/>
      <c r="I172" s="15"/>
      <c r="J172" s="22"/>
      <c r="K172" s="22"/>
      <c r="L172" s="15"/>
      <c r="M172" s="15"/>
      <c r="N172" s="15"/>
      <c r="O172" s="15"/>
      <c r="P172" s="22"/>
      <c r="Q172" s="22"/>
      <c r="R172" s="22"/>
      <c r="S172" s="18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20"/>
    </row>
    <row r="173" spans="1:33" ht="15.75" customHeight="1" x14ac:dyDescent="0.2">
      <c r="A173" s="13"/>
      <c r="B173" s="13"/>
      <c r="C173" s="22"/>
      <c r="D173" s="15"/>
      <c r="E173" s="15"/>
      <c r="F173" s="14"/>
      <c r="G173" s="14"/>
      <c r="H173" s="15"/>
      <c r="I173" s="15"/>
      <c r="J173" s="22"/>
      <c r="K173" s="22"/>
      <c r="L173" s="15"/>
      <c r="M173" s="15"/>
      <c r="N173" s="15"/>
      <c r="O173" s="15"/>
      <c r="P173" s="22"/>
      <c r="Q173" s="22"/>
      <c r="R173" s="22"/>
      <c r="S173" s="18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20"/>
    </row>
    <row r="174" spans="1:33" ht="15.75" customHeight="1" x14ac:dyDescent="0.2">
      <c r="A174" s="13"/>
      <c r="B174" s="13"/>
      <c r="C174" s="22"/>
      <c r="D174" s="15"/>
      <c r="E174" s="15"/>
      <c r="F174" s="14"/>
      <c r="G174" s="14"/>
      <c r="H174" s="15"/>
      <c r="I174" s="15"/>
      <c r="J174" s="22"/>
      <c r="K174" s="22"/>
      <c r="L174" s="15"/>
      <c r="M174" s="15"/>
      <c r="N174" s="15"/>
      <c r="O174" s="15"/>
      <c r="P174" s="22"/>
      <c r="Q174" s="22"/>
      <c r="R174" s="22"/>
      <c r="S174" s="18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20"/>
    </row>
    <row r="175" spans="1:33" ht="15.75" customHeight="1" x14ac:dyDescent="0.2">
      <c r="A175" s="13"/>
      <c r="B175" s="13"/>
      <c r="C175" s="22"/>
      <c r="D175" s="15"/>
      <c r="E175" s="15"/>
      <c r="F175" s="14"/>
      <c r="G175" s="14"/>
      <c r="H175" s="15"/>
      <c r="I175" s="15"/>
      <c r="J175" s="22"/>
      <c r="K175" s="22"/>
      <c r="L175" s="15"/>
      <c r="M175" s="15"/>
      <c r="N175" s="15"/>
      <c r="O175" s="15"/>
      <c r="P175" s="22"/>
      <c r="Q175" s="22"/>
      <c r="R175" s="22"/>
      <c r="S175" s="18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20"/>
    </row>
    <row r="176" spans="1:33" ht="15.75" customHeight="1" x14ac:dyDescent="0.2">
      <c r="A176" s="13"/>
      <c r="B176" s="13"/>
      <c r="C176" s="22"/>
      <c r="D176" s="15"/>
      <c r="E176" s="15"/>
      <c r="F176" s="14"/>
      <c r="G176" s="14"/>
      <c r="H176" s="15"/>
      <c r="I176" s="15"/>
      <c r="J176" s="22"/>
      <c r="K176" s="22"/>
      <c r="L176" s="15"/>
      <c r="M176" s="15"/>
      <c r="N176" s="15"/>
      <c r="O176" s="15"/>
      <c r="P176" s="22"/>
      <c r="Q176" s="22"/>
      <c r="R176" s="22"/>
      <c r="S176" s="18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20"/>
    </row>
    <row r="177" spans="1:33" ht="15.75" customHeight="1" x14ac:dyDescent="0.2">
      <c r="A177" s="13"/>
      <c r="B177" s="13"/>
      <c r="C177" s="22"/>
      <c r="D177" s="15"/>
      <c r="E177" s="15"/>
      <c r="F177" s="14"/>
      <c r="G177" s="14"/>
      <c r="H177" s="15"/>
      <c r="I177" s="15"/>
      <c r="J177" s="22"/>
      <c r="K177" s="22"/>
      <c r="L177" s="15"/>
      <c r="M177" s="15"/>
      <c r="N177" s="15"/>
      <c r="O177" s="15"/>
      <c r="P177" s="22"/>
      <c r="Q177" s="22"/>
      <c r="R177" s="22"/>
      <c r="S177" s="18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20"/>
    </row>
    <row r="178" spans="1:33" ht="15.75" customHeight="1" x14ac:dyDescent="0.2">
      <c r="A178" s="13"/>
      <c r="B178" s="13"/>
      <c r="C178" s="22"/>
      <c r="D178" s="15"/>
      <c r="E178" s="15"/>
      <c r="F178" s="14"/>
      <c r="G178" s="14"/>
      <c r="H178" s="15"/>
      <c r="I178" s="15"/>
      <c r="J178" s="22"/>
      <c r="K178" s="22"/>
      <c r="L178" s="15"/>
      <c r="M178" s="15"/>
      <c r="N178" s="15"/>
      <c r="O178" s="15"/>
      <c r="P178" s="22"/>
      <c r="Q178" s="22"/>
      <c r="R178" s="22"/>
      <c r="S178" s="18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20"/>
    </row>
    <row r="179" spans="1:33" ht="15.75" customHeight="1" x14ac:dyDescent="0.2">
      <c r="A179" s="13"/>
      <c r="B179" s="13"/>
      <c r="C179" s="22"/>
      <c r="D179" s="15"/>
      <c r="E179" s="15"/>
      <c r="F179" s="14"/>
      <c r="G179" s="14"/>
      <c r="H179" s="15"/>
      <c r="I179" s="15"/>
      <c r="J179" s="22"/>
      <c r="K179" s="22"/>
      <c r="L179" s="15"/>
      <c r="M179" s="15"/>
      <c r="N179" s="15"/>
      <c r="O179" s="15"/>
      <c r="P179" s="22"/>
      <c r="Q179" s="22"/>
      <c r="R179" s="22"/>
      <c r="S179" s="18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20"/>
    </row>
    <row r="180" spans="1:33" ht="15.75" customHeight="1" x14ac:dyDescent="0.2">
      <c r="A180" s="13"/>
      <c r="B180" s="13"/>
      <c r="C180" s="22"/>
      <c r="D180" s="15"/>
      <c r="E180" s="15"/>
      <c r="F180" s="14"/>
      <c r="G180" s="14"/>
      <c r="H180" s="15"/>
      <c r="I180" s="15"/>
      <c r="J180" s="22"/>
      <c r="K180" s="22"/>
      <c r="L180" s="15"/>
      <c r="M180" s="15"/>
      <c r="N180" s="15"/>
      <c r="O180" s="15"/>
      <c r="P180" s="22"/>
      <c r="Q180" s="22"/>
      <c r="R180" s="22"/>
      <c r="S180" s="18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20"/>
    </row>
    <row r="181" spans="1:33" ht="15.75" customHeight="1" x14ac:dyDescent="0.2">
      <c r="A181" s="13"/>
      <c r="B181" s="13"/>
      <c r="C181" s="22"/>
      <c r="D181" s="15"/>
      <c r="E181" s="15"/>
      <c r="F181" s="14"/>
      <c r="G181" s="14"/>
      <c r="H181" s="15"/>
      <c r="I181" s="15"/>
      <c r="J181" s="22"/>
      <c r="K181" s="22"/>
      <c r="L181" s="15"/>
      <c r="M181" s="15"/>
      <c r="N181" s="15"/>
      <c r="O181" s="15"/>
      <c r="P181" s="22"/>
      <c r="Q181" s="22"/>
      <c r="R181" s="22"/>
      <c r="S181" s="18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20"/>
    </row>
    <row r="182" spans="1:33" ht="15.75" customHeight="1" x14ac:dyDescent="0.2">
      <c r="A182" s="13"/>
      <c r="B182" s="13"/>
      <c r="C182" s="22"/>
      <c r="D182" s="15"/>
      <c r="E182" s="15"/>
      <c r="F182" s="14"/>
      <c r="G182" s="14"/>
      <c r="H182" s="15"/>
      <c r="I182" s="15"/>
      <c r="J182" s="22"/>
      <c r="K182" s="22"/>
      <c r="L182" s="15"/>
      <c r="M182" s="15"/>
      <c r="N182" s="15"/>
      <c r="O182" s="15"/>
      <c r="P182" s="22"/>
      <c r="Q182" s="22"/>
      <c r="R182" s="22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20"/>
    </row>
    <row r="183" spans="1:33" ht="15.75" customHeight="1" x14ac:dyDescent="0.2">
      <c r="A183" s="13"/>
      <c r="B183" s="13"/>
      <c r="C183" s="22"/>
      <c r="D183" s="15"/>
      <c r="E183" s="15"/>
      <c r="F183" s="14"/>
      <c r="G183" s="14"/>
      <c r="H183" s="15"/>
      <c r="I183" s="15"/>
      <c r="J183" s="22"/>
      <c r="K183" s="22"/>
      <c r="L183" s="15"/>
      <c r="M183" s="15"/>
      <c r="N183" s="15"/>
      <c r="O183" s="15"/>
      <c r="P183" s="22"/>
      <c r="Q183" s="22"/>
      <c r="R183" s="22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20"/>
    </row>
    <row r="184" spans="1:33" ht="15.75" customHeight="1" x14ac:dyDescent="0.2">
      <c r="A184" s="13"/>
      <c r="B184" s="13"/>
      <c r="C184" s="22"/>
      <c r="D184" s="15"/>
      <c r="E184" s="15"/>
      <c r="F184" s="14"/>
      <c r="G184" s="14"/>
      <c r="H184" s="15"/>
      <c r="I184" s="15"/>
      <c r="J184" s="22"/>
      <c r="K184" s="22"/>
      <c r="L184" s="15"/>
      <c r="M184" s="15"/>
      <c r="N184" s="15"/>
      <c r="O184" s="15"/>
      <c r="P184" s="22"/>
      <c r="Q184" s="22"/>
      <c r="R184" s="22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20"/>
    </row>
    <row r="185" spans="1:33" ht="15.75" customHeight="1" x14ac:dyDescent="0.2">
      <c r="A185" s="13"/>
      <c r="B185" s="13"/>
      <c r="C185" s="22"/>
      <c r="D185" s="15"/>
      <c r="E185" s="15"/>
      <c r="F185" s="14"/>
      <c r="G185" s="14"/>
      <c r="H185" s="15"/>
      <c r="I185" s="15"/>
      <c r="J185" s="22"/>
      <c r="K185" s="22"/>
      <c r="L185" s="15"/>
      <c r="M185" s="15"/>
      <c r="N185" s="15"/>
      <c r="O185" s="15"/>
      <c r="P185" s="22"/>
      <c r="Q185" s="22"/>
      <c r="R185" s="22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20"/>
    </row>
    <row r="186" spans="1:33" ht="15.75" customHeight="1" x14ac:dyDescent="0.2">
      <c r="A186" s="13"/>
      <c r="B186" s="13"/>
      <c r="C186" s="22"/>
      <c r="D186" s="15"/>
      <c r="E186" s="15"/>
      <c r="F186" s="14"/>
      <c r="G186" s="14"/>
      <c r="H186" s="15"/>
      <c r="I186" s="15"/>
      <c r="J186" s="22"/>
      <c r="K186" s="22"/>
      <c r="L186" s="15"/>
      <c r="M186" s="15"/>
      <c r="N186" s="15"/>
      <c r="O186" s="15"/>
      <c r="P186" s="22"/>
      <c r="Q186" s="22"/>
      <c r="R186" s="22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20"/>
    </row>
    <row r="187" spans="1:33" ht="15.75" customHeight="1" x14ac:dyDescent="0.2">
      <c r="A187" s="13"/>
      <c r="B187" s="13"/>
      <c r="C187" s="22"/>
      <c r="D187" s="15"/>
      <c r="E187" s="15"/>
      <c r="F187" s="14"/>
      <c r="G187" s="14"/>
      <c r="H187" s="15"/>
      <c r="I187" s="15"/>
      <c r="J187" s="22"/>
      <c r="K187" s="22"/>
      <c r="L187" s="15"/>
      <c r="M187" s="15"/>
      <c r="N187" s="15"/>
      <c r="O187" s="15"/>
      <c r="P187" s="22"/>
      <c r="Q187" s="22"/>
      <c r="R187" s="22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20"/>
    </row>
    <row r="188" spans="1:33" ht="15.75" customHeight="1" x14ac:dyDescent="0.2">
      <c r="A188" s="13"/>
      <c r="B188" s="13"/>
      <c r="C188" s="22"/>
      <c r="D188" s="15"/>
      <c r="E188" s="15"/>
      <c r="F188" s="14"/>
      <c r="G188" s="14"/>
      <c r="H188" s="15"/>
      <c r="I188" s="15"/>
      <c r="J188" s="22"/>
      <c r="K188" s="22"/>
      <c r="L188" s="15"/>
      <c r="M188" s="15"/>
      <c r="N188" s="15"/>
      <c r="O188" s="15"/>
      <c r="P188" s="22"/>
      <c r="Q188" s="22"/>
      <c r="R188" s="22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20"/>
    </row>
    <row r="189" spans="1:33" ht="15.75" customHeight="1" x14ac:dyDescent="0.2">
      <c r="A189" s="13"/>
      <c r="B189" s="13"/>
      <c r="C189" s="22"/>
      <c r="D189" s="15"/>
      <c r="E189" s="15"/>
      <c r="F189" s="14"/>
      <c r="G189" s="14"/>
      <c r="H189" s="15"/>
      <c r="I189" s="15"/>
      <c r="J189" s="22"/>
      <c r="K189" s="22"/>
      <c r="L189" s="15"/>
      <c r="M189" s="15"/>
      <c r="N189" s="15"/>
      <c r="O189" s="15"/>
      <c r="P189" s="22"/>
      <c r="Q189" s="22"/>
      <c r="R189" s="22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20"/>
    </row>
    <row r="190" spans="1:33" ht="15.75" customHeight="1" x14ac:dyDescent="0.2">
      <c r="A190" s="13"/>
      <c r="B190" s="13"/>
      <c r="C190" s="22"/>
      <c r="D190" s="15"/>
      <c r="E190" s="15"/>
      <c r="F190" s="14"/>
      <c r="G190" s="14"/>
      <c r="H190" s="15"/>
      <c r="I190" s="15"/>
      <c r="J190" s="22"/>
      <c r="K190" s="22"/>
      <c r="L190" s="15"/>
      <c r="M190" s="15"/>
      <c r="N190" s="15"/>
      <c r="O190" s="15"/>
      <c r="P190" s="22"/>
      <c r="Q190" s="22"/>
      <c r="R190" s="22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20"/>
    </row>
    <row r="191" spans="1:33" ht="15.75" customHeight="1" x14ac:dyDescent="0.2">
      <c r="A191" s="13"/>
      <c r="B191" s="13"/>
      <c r="C191" s="22"/>
      <c r="D191" s="15"/>
      <c r="E191" s="15"/>
      <c r="F191" s="14"/>
      <c r="G191" s="14"/>
      <c r="H191" s="15"/>
      <c r="I191" s="15"/>
      <c r="J191" s="22"/>
      <c r="K191" s="22"/>
      <c r="L191" s="15"/>
      <c r="M191" s="15"/>
      <c r="N191" s="15"/>
      <c r="O191" s="15"/>
      <c r="P191" s="22"/>
      <c r="Q191" s="22"/>
      <c r="R191" s="22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20"/>
    </row>
    <row r="192" spans="1:33" ht="15.75" customHeight="1" x14ac:dyDescent="0.2">
      <c r="A192" s="13"/>
      <c r="B192" s="13"/>
      <c r="C192" s="22"/>
      <c r="D192" s="15"/>
      <c r="E192" s="15"/>
      <c r="F192" s="14"/>
      <c r="G192" s="14"/>
      <c r="H192" s="15"/>
      <c r="I192" s="15"/>
      <c r="J192" s="22"/>
      <c r="K192" s="22"/>
      <c r="L192" s="15"/>
      <c r="M192" s="15"/>
      <c r="N192" s="15"/>
      <c r="O192" s="15"/>
      <c r="P192" s="22"/>
      <c r="Q192" s="22"/>
      <c r="R192" s="22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20"/>
    </row>
    <row r="193" spans="1:33" ht="15.75" customHeight="1" x14ac:dyDescent="0.2">
      <c r="A193" s="13"/>
      <c r="B193" s="13"/>
      <c r="C193" s="22"/>
      <c r="D193" s="15"/>
      <c r="E193" s="15"/>
      <c r="F193" s="14"/>
      <c r="G193" s="14"/>
      <c r="H193" s="15"/>
      <c r="I193" s="15"/>
      <c r="J193" s="22"/>
      <c r="K193" s="22"/>
      <c r="L193" s="15"/>
      <c r="M193" s="15"/>
      <c r="N193" s="15"/>
      <c r="O193" s="15"/>
      <c r="P193" s="22"/>
      <c r="Q193" s="22"/>
      <c r="R193" s="22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20"/>
    </row>
    <row r="194" spans="1:33" ht="15.75" customHeight="1" x14ac:dyDescent="0.2">
      <c r="A194" s="13"/>
      <c r="B194" s="13"/>
      <c r="C194" s="22"/>
      <c r="D194" s="15"/>
      <c r="E194" s="15"/>
      <c r="F194" s="14"/>
      <c r="G194" s="14"/>
      <c r="H194" s="15"/>
      <c r="I194" s="15"/>
      <c r="J194" s="22"/>
      <c r="K194" s="22"/>
      <c r="L194" s="15"/>
      <c r="M194" s="15"/>
      <c r="N194" s="15"/>
      <c r="O194" s="15"/>
      <c r="P194" s="22"/>
      <c r="Q194" s="22"/>
      <c r="R194" s="22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20"/>
    </row>
    <row r="195" spans="1:33" ht="15.75" customHeight="1" x14ac:dyDescent="0.2">
      <c r="C195" s="22"/>
      <c r="D195" s="15"/>
      <c r="E195" s="15"/>
      <c r="F195" s="14"/>
      <c r="G195" s="14"/>
      <c r="H195" s="15"/>
      <c r="I195" s="15"/>
      <c r="J195" s="22"/>
      <c r="K195" s="22"/>
      <c r="L195" s="15"/>
      <c r="M195" s="15"/>
      <c r="N195" s="15"/>
      <c r="O195" s="15"/>
      <c r="P195" s="22"/>
      <c r="Q195" s="22"/>
      <c r="R195" s="22"/>
      <c r="AG195" s="20"/>
    </row>
    <row r="196" spans="1:33" ht="15.75" customHeight="1" x14ac:dyDescent="0.2">
      <c r="C196" s="22"/>
      <c r="D196" s="15"/>
      <c r="E196" s="15"/>
      <c r="F196" s="14"/>
      <c r="G196" s="14"/>
      <c r="H196" s="15"/>
      <c r="I196" s="15"/>
      <c r="J196" s="22"/>
      <c r="K196" s="22"/>
      <c r="L196" s="15"/>
      <c r="M196" s="15"/>
      <c r="N196" s="15"/>
      <c r="O196" s="15"/>
      <c r="P196" s="22"/>
      <c r="Q196" s="22"/>
      <c r="R196" s="22"/>
      <c r="AG196" s="20"/>
    </row>
    <row r="197" spans="1:33" ht="15.75" customHeight="1" x14ac:dyDescent="0.2">
      <c r="C197" s="22"/>
      <c r="D197" s="22"/>
      <c r="E197" s="22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</row>
    <row r="198" spans="1:33" ht="15.75" customHeight="1" x14ac:dyDescent="0.2">
      <c r="C198" s="22"/>
      <c r="D198" s="22"/>
      <c r="E198" s="22"/>
      <c r="F198" s="22"/>
      <c r="G198" s="22"/>
      <c r="H198" s="22"/>
      <c r="I198" s="22"/>
      <c r="J198" s="22"/>
      <c r="K198" s="22"/>
      <c r="L198" s="22"/>
      <c r="M198" s="22"/>
      <c r="N198" s="22"/>
      <c r="O198" s="22"/>
      <c r="P198" s="22"/>
      <c r="Q198" s="22"/>
      <c r="R198" s="22"/>
    </row>
    <row r="199" spans="1:33" ht="15.75" customHeight="1" x14ac:dyDescent="0.2">
      <c r="C199" s="22"/>
      <c r="D199" s="22"/>
      <c r="E199" s="22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</row>
    <row r="200" spans="1:33" ht="15.75" customHeight="1" x14ac:dyDescent="0.2">
      <c r="C200" s="22"/>
      <c r="D200" s="22"/>
      <c r="E200" s="22"/>
      <c r="F200" s="22"/>
      <c r="G200" s="22"/>
      <c r="H200" s="22"/>
      <c r="I200" s="22"/>
      <c r="J200" s="22"/>
      <c r="K200" s="22"/>
      <c r="L200" s="22"/>
      <c r="M200" s="22"/>
      <c r="N200" s="22"/>
      <c r="O200" s="22"/>
      <c r="P200" s="22"/>
      <c r="Q200" s="22"/>
      <c r="R200" s="22"/>
    </row>
    <row r="201" spans="1:33" ht="15.75" customHeight="1" x14ac:dyDescent="0.2">
      <c r="C201" s="22"/>
      <c r="D201" s="22"/>
      <c r="E201" s="22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</row>
    <row r="202" spans="1:33" ht="15.75" customHeight="1" x14ac:dyDescent="0.2">
      <c r="C202" s="22"/>
      <c r="D202" s="22"/>
      <c r="E202" s="22"/>
      <c r="F202" s="22"/>
      <c r="G202" s="22"/>
      <c r="H202" s="22"/>
      <c r="I202" s="22"/>
      <c r="J202" s="22"/>
      <c r="K202" s="22"/>
      <c r="L202" s="22"/>
      <c r="M202" s="22"/>
      <c r="N202" s="22"/>
      <c r="O202" s="22"/>
      <c r="P202" s="22"/>
      <c r="Q202" s="22"/>
      <c r="R202" s="22"/>
    </row>
    <row r="203" spans="1:33" ht="15.75" customHeight="1" x14ac:dyDescent="0.2">
      <c r="C203" s="22"/>
      <c r="D203" s="22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</row>
    <row r="204" spans="1:33" ht="15.75" customHeight="1" x14ac:dyDescent="0.2">
      <c r="C204" s="22"/>
      <c r="D204" s="22"/>
      <c r="E204" s="22"/>
      <c r="F204" s="22"/>
      <c r="G204" s="22"/>
      <c r="H204" s="22"/>
      <c r="I204" s="22"/>
      <c r="J204" s="22"/>
      <c r="K204" s="22"/>
      <c r="L204" s="22"/>
      <c r="M204" s="22"/>
      <c r="N204" s="22"/>
      <c r="O204" s="22"/>
      <c r="P204" s="22"/>
      <c r="Q204" s="22"/>
      <c r="R204" s="22"/>
    </row>
    <row r="205" spans="1:33" ht="15.75" customHeight="1" x14ac:dyDescent="0.2">
      <c r="C205" s="22"/>
      <c r="D205" s="22"/>
      <c r="E205" s="22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</row>
    <row r="206" spans="1:33" ht="15.75" customHeight="1" x14ac:dyDescent="0.2">
      <c r="C206" s="22"/>
      <c r="D206" s="22"/>
      <c r="E206" s="22"/>
      <c r="F206" s="22"/>
      <c r="G206" s="22"/>
      <c r="H206" s="22"/>
      <c r="I206" s="22"/>
      <c r="J206" s="22"/>
      <c r="K206" s="22"/>
      <c r="L206" s="22"/>
      <c r="M206" s="22"/>
      <c r="N206" s="22"/>
      <c r="O206" s="22"/>
      <c r="P206" s="22"/>
      <c r="Q206" s="22"/>
      <c r="R206" s="22"/>
    </row>
    <row r="207" spans="1:33" ht="15.75" customHeight="1" x14ac:dyDescent="0.2">
      <c r="C207" s="22"/>
      <c r="D207" s="22"/>
      <c r="E207" s="22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</row>
    <row r="208" spans="1:33" ht="15.75" customHeight="1" x14ac:dyDescent="0.2">
      <c r="C208" s="22"/>
      <c r="D208" s="22"/>
      <c r="E208" s="22"/>
      <c r="F208" s="22"/>
      <c r="G208" s="22"/>
      <c r="H208" s="22"/>
      <c r="I208" s="22"/>
      <c r="J208" s="22"/>
      <c r="K208" s="22"/>
      <c r="L208" s="22"/>
      <c r="M208" s="22"/>
      <c r="N208" s="22"/>
      <c r="O208" s="22"/>
      <c r="P208" s="22"/>
      <c r="Q208" s="22"/>
      <c r="R208" s="22"/>
    </row>
    <row r="209" spans="3:18" ht="15.75" customHeight="1" x14ac:dyDescent="0.2">
      <c r="C209" s="22"/>
      <c r="D209" s="22"/>
      <c r="E209" s="22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</row>
    <row r="210" spans="3:18" ht="15.75" customHeight="1" x14ac:dyDescent="0.2">
      <c r="C210" s="22"/>
      <c r="D210" s="22"/>
      <c r="E210" s="22"/>
      <c r="F210" s="22"/>
      <c r="G210" s="22"/>
      <c r="H210" s="22"/>
      <c r="I210" s="22"/>
      <c r="J210" s="22"/>
      <c r="K210" s="22"/>
      <c r="L210" s="22"/>
      <c r="M210" s="22"/>
      <c r="N210" s="22"/>
      <c r="O210" s="22"/>
      <c r="P210" s="22"/>
      <c r="Q210" s="22"/>
      <c r="R210" s="22"/>
    </row>
    <row r="211" spans="3:18" ht="15.75" customHeight="1" x14ac:dyDescent="0.2">
      <c r="C211" s="22"/>
      <c r="D211" s="22"/>
      <c r="E211" s="22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</row>
    <row r="212" spans="3:18" ht="15.75" customHeight="1" x14ac:dyDescent="0.2">
      <c r="C212" s="22"/>
      <c r="D212" s="22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  <c r="R212" s="22"/>
    </row>
    <row r="213" spans="3:18" ht="15.75" customHeight="1" x14ac:dyDescent="0.2">
      <c r="C213" s="22"/>
      <c r="D213" s="22"/>
      <c r="E213" s="22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</row>
    <row r="214" spans="3:18" ht="15.75" customHeight="1" x14ac:dyDescent="0.2">
      <c r="C214" s="22"/>
      <c r="D214" s="22"/>
      <c r="E214" s="22"/>
      <c r="F214" s="22"/>
      <c r="G214" s="22"/>
      <c r="H214" s="22"/>
      <c r="I214" s="22"/>
      <c r="J214" s="22"/>
      <c r="K214" s="22"/>
      <c r="L214" s="22"/>
      <c r="M214" s="22"/>
      <c r="N214" s="22"/>
      <c r="O214" s="22"/>
      <c r="P214" s="22"/>
      <c r="Q214" s="22"/>
      <c r="R214" s="22"/>
    </row>
    <row r="215" spans="3:18" ht="15.75" customHeight="1" x14ac:dyDescent="0.2">
      <c r="C215" s="22"/>
      <c r="D215" s="22"/>
      <c r="E215" s="22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</row>
    <row r="216" spans="3:18" ht="15.75" customHeight="1" x14ac:dyDescent="0.2">
      <c r="C216" s="22"/>
      <c r="D216" s="22"/>
      <c r="E216" s="22"/>
      <c r="F216" s="22"/>
      <c r="G216" s="22"/>
      <c r="H216" s="22"/>
      <c r="I216" s="22"/>
      <c r="J216" s="22"/>
      <c r="K216" s="22"/>
      <c r="L216" s="22"/>
      <c r="M216" s="22"/>
      <c r="N216" s="22"/>
      <c r="O216" s="22"/>
      <c r="P216" s="22"/>
      <c r="Q216" s="22"/>
      <c r="R216" s="22"/>
    </row>
    <row r="217" spans="3:18" ht="15.75" customHeight="1" x14ac:dyDescent="0.2">
      <c r="C217" s="22"/>
      <c r="D217" s="22"/>
      <c r="E217" s="22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</row>
    <row r="218" spans="3:18" ht="15.75" customHeight="1" x14ac:dyDescent="0.2">
      <c r="C218" s="22"/>
      <c r="D218" s="22"/>
      <c r="E218" s="22"/>
      <c r="F218" s="22"/>
      <c r="G218" s="22"/>
      <c r="H218" s="22"/>
      <c r="I218" s="22"/>
      <c r="J218" s="22"/>
      <c r="K218" s="22"/>
      <c r="L218" s="22"/>
      <c r="M218" s="22"/>
      <c r="N218" s="22"/>
      <c r="O218" s="22"/>
      <c r="P218" s="22"/>
      <c r="Q218" s="22"/>
      <c r="R218" s="22"/>
    </row>
    <row r="219" spans="3:18" ht="15.75" customHeight="1" x14ac:dyDescent="0.2">
      <c r="C219" s="22"/>
      <c r="D219" s="22"/>
      <c r="E219" s="22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</row>
    <row r="220" spans="3:18" ht="15.75" customHeight="1" x14ac:dyDescent="0.2">
      <c r="C220" s="22"/>
      <c r="D220" s="22"/>
      <c r="E220" s="22"/>
      <c r="F220" s="22"/>
      <c r="G220" s="22"/>
      <c r="H220" s="22"/>
      <c r="I220" s="22"/>
      <c r="J220" s="22"/>
      <c r="K220" s="22"/>
      <c r="L220" s="22"/>
      <c r="M220" s="22"/>
      <c r="N220" s="22"/>
      <c r="O220" s="22"/>
      <c r="P220" s="22"/>
      <c r="Q220" s="22"/>
      <c r="R220" s="22"/>
    </row>
    <row r="221" spans="3:18" ht="15.75" customHeight="1" x14ac:dyDescent="0.15"/>
    <row r="222" spans="3:18" ht="15.75" customHeight="1" x14ac:dyDescent="0.15"/>
    <row r="223" spans="3:18" ht="15.75" customHeight="1" x14ac:dyDescent="0.15"/>
    <row r="224" spans="3:18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AG1000"/>
  <sheetViews>
    <sheetView tabSelected="1" workbookViewId="0">
      <pane xSplit="2" ySplit="3" topLeftCell="C4" activePane="bottomRight" state="frozen"/>
      <selection activeCell="C4" sqref="C4:XFD31"/>
      <selection pane="topRight" activeCell="C4" sqref="C4:XFD31"/>
      <selection pane="bottomLeft" activeCell="C4" sqref="C4:XFD31"/>
      <selection pane="bottomRight" activeCell="C4" sqref="C4:XFD31"/>
    </sheetView>
  </sheetViews>
  <sheetFormatPr baseColWidth="10" defaultColWidth="14.5" defaultRowHeight="15" customHeight="1" x14ac:dyDescent="0.15"/>
  <cols>
    <col min="1" max="1" width="14.83203125" customWidth="1"/>
    <col min="2" max="2" width="23.832031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6.83203125" customWidth="1"/>
    <col min="16" max="16" width="11" customWidth="1"/>
    <col min="17" max="18" width="8.5" customWidth="1"/>
    <col min="19" max="19" width="8.33203125" customWidth="1"/>
    <col min="20" max="20" width="11.5" customWidth="1"/>
    <col min="21" max="21" width="13.33203125" customWidth="1"/>
    <col min="22" max="22" width="13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29" t="str">
        <f ca="1">IFERROR(__xludf.DUMMYFUNCTION("IFERROR(VLOOKUP(B2,IMPORTRANGE(""https://docs.google.com/spreadsheets/d/1x0DhHglkXKoEBOD2MBsuK_EyIr1ouxD2ftIpqOYFa-k/edit?usp=sharing"",""OllieShops-SKU-Specific Info!B1:BJ7000""),4,FALSE),"""")"),"")</f>
        <v/>
      </c>
      <c r="B1" s="30"/>
      <c r="C1" s="31" t="s">
        <v>0</v>
      </c>
      <c r="D1" s="33" t="s">
        <v>1</v>
      </c>
      <c r="E1" s="33" t="s">
        <v>2</v>
      </c>
      <c r="F1" s="35" t="s">
        <v>3</v>
      </c>
      <c r="G1" s="35" t="s">
        <v>4</v>
      </c>
      <c r="H1" s="36" t="s">
        <v>5</v>
      </c>
      <c r="I1" s="33" t="s">
        <v>6</v>
      </c>
      <c r="J1" s="33" t="s">
        <v>7</v>
      </c>
      <c r="K1" s="33" t="s">
        <v>8</v>
      </c>
      <c r="L1" s="33" t="s">
        <v>9</v>
      </c>
      <c r="M1" s="40" t="s">
        <v>10</v>
      </c>
      <c r="N1" s="41" t="s">
        <v>11</v>
      </c>
      <c r="O1" s="33" t="s">
        <v>12</v>
      </c>
      <c r="P1" s="33" t="s">
        <v>13</v>
      </c>
      <c r="Q1" s="33" t="s">
        <v>14</v>
      </c>
      <c r="R1" s="33" t="s">
        <v>15</v>
      </c>
      <c r="S1" s="47" t="s">
        <v>16</v>
      </c>
      <c r="T1" s="42" t="s">
        <v>17</v>
      </c>
      <c r="U1" s="42" t="s">
        <v>18</v>
      </c>
      <c r="V1" s="42" t="s">
        <v>19</v>
      </c>
      <c r="W1" s="42" t="s">
        <v>20</v>
      </c>
      <c r="X1" s="42" t="s">
        <v>21</v>
      </c>
      <c r="Y1" s="42" t="s">
        <v>22</v>
      </c>
      <c r="Z1" s="42" t="s">
        <v>23</v>
      </c>
      <c r="AA1" s="42" t="s">
        <v>24</v>
      </c>
      <c r="AB1" s="42" t="s">
        <v>25</v>
      </c>
      <c r="AC1" s="42" t="s">
        <v>26</v>
      </c>
      <c r="AD1" s="44" t="s">
        <v>27</v>
      </c>
      <c r="AE1" s="45" t="s">
        <v>28</v>
      </c>
      <c r="AF1" s="46" t="s">
        <v>29</v>
      </c>
      <c r="AG1" s="45" t="s">
        <v>30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IFERROR(__xludf.DUMMYFUNCTION("IFERROR(VLOOKUP(B2,IMPORTRANGE(""https://docs.google.com/spreadsheets/d/1x0DhHglkXKoEBOD2MBsuK_EyIr1ouxD2ftIpqOYFa-k/edit?usp=sharing"",""OllieShops-SKU-Specific Info!B1:BJ7000""),3,FALSE),"""")"),"")</f>
        <v/>
      </c>
      <c r="B2" s="3" t="s">
        <v>164</v>
      </c>
      <c r="C2" s="32"/>
      <c r="D2" s="34"/>
      <c r="E2" s="32"/>
      <c r="F2" s="34"/>
      <c r="G2" s="34"/>
      <c r="H2" s="37"/>
      <c r="I2" s="34"/>
      <c r="J2" s="34"/>
      <c r="K2" s="37"/>
      <c r="L2" s="37"/>
      <c r="M2" s="37"/>
      <c r="N2" s="34"/>
      <c r="O2" s="34"/>
      <c r="P2" s="32"/>
      <c r="Q2" s="34"/>
      <c r="R2" s="34"/>
      <c r="S2" s="30"/>
      <c r="T2" s="30"/>
      <c r="U2" s="43"/>
      <c r="V2" s="43"/>
      <c r="W2" s="30"/>
      <c r="X2" s="30"/>
      <c r="Y2" s="30"/>
      <c r="Z2" s="30"/>
      <c r="AA2" s="43"/>
      <c r="AB2" s="43"/>
      <c r="AC2" s="43"/>
      <c r="AD2" s="43"/>
      <c r="AE2" s="30"/>
      <c r="AF2" s="30"/>
      <c r="AG2" s="30"/>
    </row>
    <row r="3" spans="1:33" ht="16" x14ac:dyDescent="0.15">
      <c r="A3" s="38" t="s">
        <v>32</v>
      </c>
      <c r="B3" s="39"/>
      <c r="C3" s="4">
        <f ca="1">((AE31+AF31)/0.85)*-1</f>
        <v>14.127031320588236</v>
      </c>
      <c r="D3" s="5">
        <f>SUM(D4:D99763)</f>
        <v>156</v>
      </c>
      <c r="E3" s="5"/>
      <c r="F3" s="6">
        <f t="shared" ref="F3:G3" si="0">SUM(F4:F99763)</f>
        <v>2849</v>
      </c>
      <c r="G3" s="6">
        <f t="shared" si="0"/>
        <v>-126.55</v>
      </c>
      <c r="H3" s="7">
        <f>G3/F3*-1</f>
        <v>4.4419094419094418E-2</v>
      </c>
      <c r="I3" s="8">
        <f ca="1">J3/F3</f>
        <v>0.32951040033696033</v>
      </c>
      <c r="J3" s="6">
        <f ca="1">SUM(J4:J99763)</f>
        <v>938.77513055999998</v>
      </c>
      <c r="K3" s="6">
        <f ca="1">J3/D3</f>
        <v>6.0177892984615386</v>
      </c>
      <c r="L3" s="5"/>
      <c r="M3" s="9"/>
      <c r="N3" s="10"/>
      <c r="O3" s="5" t="str">
        <f ca="1">IFERROR(__xludf.DUMMYFUNCTION("IFERROR(VLOOKUP(B2,IMPORTRANGE(""https://docs.google.com/spreadsheets/d/1owCo6kL_VFQ5nPTdNogErmCBLjNiktT1m3SzTrxu3R0/edit#gid=2146806407"",""Ollie Shops - Compiled!b1:g5000""),2,FALSE),"""")"),"")</f>
        <v/>
      </c>
      <c r="P3" s="5"/>
      <c r="Q3" s="11"/>
      <c r="R3" s="11"/>
      <c r="S3" s="23"/>
      <c r="T3" s="10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10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10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5">
        <f>SUM(W4:W99763)</f>
        <v>18</v>
      </c>
      <c r="X3" s="7">
        <f>AVERAGE(X4:X99763)</f>
        <v>0.15182539682539681</v>
      </c>
      <c r="Y3" s="6">
        <f>ROUND(AVERAGE(Y4:Y99763),2)</f>
        <v>5.43</v>
      </c>
      <c r="Z3" s="5"/>
      <c r="AA3" s="5"/>
      <c r="AB3" s="5"/>
      <c r="AC3" s="5"/>
      <c r="AD3" s="5"/>
      <c r="AE3" s="12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Info!B2:BZ7000""),36,false)),"""")*-1"),-4.8279766225)</f>
        <v>-4.8279766224999996</v>
      </c>
      <c r="AG3" s="6">
        <f>SUM(AG4:AG99763)</f>
        <v>0</v>
      </c>
    </row>
    <row r="4" spans="1:33" s="52" customFormat="1" ht="15.75" hidden="1" customHeight="1" x14ac:dyDescent="0.2">
      <c r="A4" s="13" t="s">
        <v>33</v>
      </c>
      <c r="B4" s="13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48"/>
      <c r="T4" s="48"/>
      <c r="U4" s="49"/>
      <c r="V4" s="54"/>
      <c r="W4" s="48"/>
      <c r="X4" s="48"/>
      <c r="Y4" s="48"/>
      <c r="Z4" s="48"/>
      <c r="AA4" s="48"/>
      <c r="AB4" s="51"/>
      <c r="AC4" s="48"/>
      <c r="AD4" s="48"/>
      <c r="AE4" s="48"/>
      <c r="AF4" s="48"/>
      <c r="AG4" s="48"/>
    </row>
    <row r="5" spans="1:33" s="52" customFormat="1" ht="15.75" hidden="1" customHeight="1" x14ac:dyDescent="0.2">
      <c r="A5" s="13" t="s">
        <v>34</v>
      </c>
      <c r="B5" s="13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48"/>
      <c r="T5" s="48"/>
      <c r="U5" s="49"/>
      <c r="V5" s="54"/>
      <c r="W5" s="48"/>
      <c r="X5" s="48"/>
      <c r="Y5" s="48"/>
      <c r="Z5" s="48"/>
      <c r="AA5" s="48"/>
      <c r="AB5" s="51"/>
      <c r="AC5" s="48"/>
      <c r="AD5" s="48"/>
      <c r="AE5" s="48"/>
      <c r="AF5" s="48"/>
      <c r="AG5" s="48"/>
    </row>
    <row r="6" spans="1:33" s="52" customFormat="1" ht="15.75" hidden="1" customHeight="1" x14ac:dyDescent="0.2">
      <c r="A6" s="13" t="s">
        <v>35</v>
      </c>
      <c r="B6" s="13"/>
      <c r="C6" s="17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48"/>
      <c r="T6" s="48"/>
      <c r="U6" s="49"/>
      <c r="V6" s="54"/>
      <c r="W6" s="48"/>
      <c r="X6" s="48"/>
      <c r="Y6" s="48"/>
      <c r="Z6" s="48"/>
      <c r="AA6" s="48"/>
      <c r="AB6" s="51"/>
      <c r="AC6" s="48"/>
      <c r="AD6" s="48"/>
      <c r="AE6" s="48"/>
      <c r="AF6" s="48"/>
      <c r="AG6" s="48"/>
    </row>
    <row r="7" spans="1:33" s="52" customFormat="1" ht="15.75" hidden="1" customHeight="1" x14ac:dyDescent="0.2">
      <c r="A7" s="13" t="s">
        <v>36</v>
      </c>
      <c r="B7" s="13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48"/>
      <c r="T7" s="48"/>
      <c r="U7" s="49"/>
      <c r="V7" s="54"/>
      <c r="W7" s="48"/>
      <c r="X7" s="48"/>
      <c r="Y7" s="48"/>
      <c r="Z7" s="48"/>
      <c r="AA7" s="48"/>
      <c r="AB7" s="51"/>
      <c r="AC7" s="48"/>
      <c r="AD7" s="48"/>
      <c r="AE7" s="48"/>
      <c r="AF7" s="48"/>
      <c r="AG7" s="48"/>
    </row>
    <row r="8" spans="1:33" s="52" customFormat="1" ht="15.75" hidden="1" customHeight="1" x14ac:dyDescent="0.2">
      <c r="A8" s="13" t="s">
        <v>37</v>
      </c>
      <c r="B8" s="13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48"/>
      <c r="T8" s="48"/>
      <c r="U8" s="49"/>
      <c r="V8" s="54"/>
      <c r="W8" s="48"/>
      <c r="X8" s="48"/>
      <c r="Y8" s="48"/>
      <c r="Z8" s="48"/>
      <c r="AA8" s="48"/>
      <c r="AB8" s="51"/>
      <c r="AC8" s="48"/>
      <c r="AD8" s="48"/>
      <c r="AE8" s="48"/>
      <c r="AF8" s="48"/>
      <c r="AG8" s="48"/>
    </row>
    <row r="9" spans="1:33" s="52" customFormat="1" ht="15.75" hidden="1" customHeight="1" x14ac:dyDescent="0.2">
      <c r="A9" s="13" t="s">
        <v>38</v>
      </c>
      <c r="B9" s="13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48"/>
      <c r="T9" s="48"/>
      <c r="U9" s="49"/>
      <c r="V9" s="54"/>
      <c r="W9" s="48"/>
      <c r="X9" s="48"/>
      <c r="Y9" s="48"/>
      <c r="Z9" s="48"/>
      <c r="AA9" s="48"/>
      <c r="AB9" s="51"/>
      <c r="AC9" s="48"/>
      <c r="AD9" s="48"/>
      <c r="AE9" s="48"/>
      <c r="AF9" s="48"/>
      <c r="AG9" s="48"/>
    </row>
    <row r="10" spans="1:33" s="52" customFormat="1" ht="15.75" hidden="1" customHeight="1" x14ac:dyDescent="0.2">
      <c r="A10" s="13" t="s">
        <v>39</v>
      </c>
      <c r="B10" s="13"/>
      <c r="C10" s="17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48"/>
      <c r="T10" s="48"/>
      <c r="U10" s="49"/>
      <c r="V10" s="54"/>
      <c r="W10" s="48"/>
      <c r="X10" s="48"/>
      <c r="Y10" s="48"/>
      <c r="Z10" s="48"/>
      <c r="AA10" s="48"/>
      <c r="AB10" s="51"/>
      <c r="AC10" s="48"/>
      <c r="AD10" s="48"/>
      <c r="AE10" s="48"/>
      <c r="AF10" s="48"/>
      <c r="AG10" s="48"/>
    </row>
    <row r="11" spans="1:33" s="52" customFormat="1" ht="15.75" hidden="1" customHeight="1" x14ac:dyDescent="0.2">
      <c r="A11" s="13" t="s">
        <v>40</v>
      </c>
      <c r="B11" s="13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48"/>
      <c r="T11" s="48"/>
      <c r="U11" s="49"/>
      <c r="V11" s="54"/>
      <c r="W11" s="48"/>
      <c r="X11" s="48"/>
      <c r="Y11" s="48"/>
      <c r="Z11" s="48"/>
      <c r="AA11" s="48"/>
      <c r="AB11" s="51"/>
      <c r="AC11" s="48"/>
      <c r="AD11" s="48"/>
      <c r="AE11" s="48"/>
      <c r="AF11" s="48"/>
      <c r="AG11" s="48"/>
    </row>
    <row r="12" spans="1:33" s="52" customFormat="1" ht="15.75" hidden="1" customHeight="1" x14ac:dyDescent="0.2">
      <c r="A12" s="13" t="s">
        <v>41</v>
      </c>
      <c r="B12" s="13"/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48"/>
      <c r="T12" s="48"/>
      <c r="U12" s="49"/>
      <c r="V12" s="54"/>
      <c r="W12" s="48"/>
      <c r="X12" s="48"/>
      <c r="Y12" s="48"/>
      <c r="Z12" s="48"/>
      <c r="AA12" s="48"/>
      <c r="AB12" s="51"/>
      <c r="AC12" s="48"/>
      <c r="AD12" s="48"/>
      <c r="AE12" s="48"/>
      <c r="AF12" s="48"/>
      <c r="AG12" s="48"/>
    </row>
    <row r="13" spans="1:33" s="52" customFormat="1" ht="15.75" hidden="1" customHeight="1" x14ac:dyDescent="0.2">
      <c r="A13" s="13" t="s">
        <v>42</v>
      </c>
      <c r="B13" s="13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48"/>
      <c r="T13" s="48"/>
      <c r="U13" s="49"/>
      <c r="V13" s="54"/>
      <c r="W13" s="48"/>
      <c r="X13" s="48"/>
      <c r="Y13" s="48"/>
      <c r="Z13" s="48"/>
      <c r="AA13" s="48"/>
      <c r="AB13" s="51"/>
      <c r="AC13" s="48"/>
      <c r="AD13" s="48"/>
      <c r="AE13" s="48"/>
      <c r="AF13" s="48"/>
      <c r="AG13" s="48"/>
    </row>
    <row r="14" spans="1:33" s="52" customFormat="1" ht="15.75" hidden="1" customHeight="1" x14ac:dyDescent="0.2">
      <c r="A14" s="13" t="s">
        <v>43</v>
      </c>
      <c r="B14" s="13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48"/>
      <c r="T14" s="48"/>
      <c r="U14" s="49"/>
      <c r="V14" s="54"/>
      <c r="W14" s="48"/>
      <c r="X14" s="48"/>
      <c r="Y14" s="48"/>
      <c r="Z14" s="48"/>
      <c r="AA14" s="48"/>
      <c r="AB14" s="51"/>
      <c r="AC14" s="48"/>
      <c r="AD14" s="48"/>
      <c r="AE14" s="48"/>
      <c r="AF14" s="48"/>
      <c r="AG14" s="48"/>
    </row>
    <row r="15" spans="1:33" s="52" customFormat="1" ht="15.75" hidden="1" customHeight="1" x14ac:dyDescent="0.2">
      <c r="A15" s="13" t="s">
        <v>44</v>
      </c>
      <c r="B15" s="13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48"/>
      <c r="T15" s="48"/>
      <c r="U15" s="49"/>
      <c r="V15" s="54"/>
      <c r="W15" s="48"/>
      <c r="X15" s="48"/>
      <c r="Y15" s="48"/>
      <c r="Z15" s="48"/>
      <c r="AA15" s="48"/>
      <c r="AB15" s="51"/>
      <c r="AC15" s="48"/>
      <c r="AD15" s="48"/>
      <c r="AE15" s="48"/>
      <c r="AF15" s="48"/>
      <c r="AG15" s="48"/>
    </row>
    <row r="16" spans="1:33" s="52" customFormat="1" ht="15.75" hidden="1" customHeight="1" x14ac:dyDescent="0.2">
      <c r="A16" s="13" t="s">
        <v>45</v>
      </c>
      <c r="B16" s="13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48"/>
      <c r="T16" s="48"/>
      <c r="U16" s="49"/>
      <c r="V16" s="54"/>
      <c r="W16" s="48"/>
      <c r="X16" s="48"/>
      <c r="Y16" s="48"/>
      <c r="Z16" s="48"/>
      <c r="AA16" s="48"/>
      <c r="AB16" s="51"/>
      <c r="AC16" s="48"/>
      <c r="AD16" s="48"/>
      <c r="AE16" s="48"/>
      <c r="AF16" s="48"/>
      <c r="AG16" s="48"/>
    </row>
    <row r="17" spans="1:33" s="52" customFormat="1" ht="15.75" hidden="1" customHeight="1" x14ac:dyDescent="0.2">
      <c r="A17" s="13" t="s">
        <v>46</v>
      </c>
      <c r="B17" s="13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48"/>
      <c r="T17" s="48"/>
      <c r="U17" s="49"/>
      <c r="V17" s="54"/>
      <c r="W17" s="48"/>
      <c r="X17" s="48"/>
      <c r="Y17" s="48"/>
      <c r="Z17" s="48"/>
      <c r="AA17" s="48"/>
      <c r="AB17" s="51"/>
      <c r="AC17" s="48"/>
      <c r="AD17" s="48"/>
      <c r="AE17" s="48"/>
      <c r="AF17" s="48"/>
      <c r="AG17" s="48"/>
    </row>
    <row r="18" spans="1:33" s="52" customFormat="1" ht="15.75" hidden="1" customHeight="1" x14ac:dyDescent="0.2">
      <c r="A18" s="13" t="s">
        <v>47</v>
      </c>
      <c r="B18" s="13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48"/>
      <c r="T18" s="48"/>
      <c r="U18" s="49"/>
      <c r="V18" s="54"/>
      <c r="W18" s="48"/>
      <c r="X18" s="48"/>
      <c r="Y18" s="48"/>
      <c r="Z18" s="48"/>
      <c r="AA18" s="48"/>
      <c r="AB18" s="51"/>
      <c r="AC18" s="48"/>
      <c r="AD18" s="48"/>
      <c r="AE18" s="48"/>
      <c r="AF18" s="48"/>
      <c r="AG18" s="48"/>
    </row>
    <row r="19" spans="1:33" s="52" customFormat="1" ht="15.75" hidden="1" customHeight="1" x14ac:dyDescent="0.2">
      <c r="A19" s="13" t="s">
        <v>83</v>
      </c>
      <c r="B19" s="13"/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48"/>
      <c r="T19" s="48"/>
      <c r="U19" s="49"/>
      <c r="V19" s="54"/>
      <c r="W19" s="48"/>
      <c r="X19" s="48"/>
      <c r="Y19" s="48"/>
      <c r="Z19" s="48"/>
      <c r="AA19" s="48"/>
      <c r="AB19" s="51"/>
      <c r="AC19" s="48"/>
      <c r="AD19" s="48"/>
      <c r="AE19" s="48"/>
      <c r="AF19" s="48"/>
      <c r="AG19" s="48"/>
    </row>
    <row r="20" spans="1:33" s="52" customFormat="1" ht="15.75" hidden="1" customHeight="1" x14ac:dyDescent="0.2">
      <c r="A20" s="13" t="s">
        <v>49</v>
      </c>
      <c r="B20" s="13"/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48"/>
      <c r="T20" s="48"/>
      <c r="U20" s="49"/>
      <c r="V20" s="54"/>
      <c r="W20" s="48"/>
      <c r="X20" s="48"/>
      <c r="Y20" s="48"/>
      <c r="Z20" s="48"/>
      <c r="AA20" s="48"/>
      <c r="AB20" s="51"/>
      <c r="AC20" s="48"/>
      <c r="AD20" s="48"/>
      <c r="AE20" s="48"/>
      <c r="AF20" s="48"/>
      <c r="AG20" s="48"/>
    </row>
    <row r="21" spans="1:33" s="52" customFormat="1" ht="15.75" hidden="1" customHeight="1" x14ac:dyDescent="0.2">
      <c r="A21" s="13" t="s">
        <v>50</v>
      </c>
      <c r="B21" s="13"/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48"/>
      <c r="T21" s="48"/>
      <c r="U21" s="49"/>
      <c r="V21" s="54"/>
      <c r="W21" s="48"/>
      <c r="X21" s="48"/>
      <c r="Y21" s="48"/>
      <c r="Z21" s="48"/>
      <c r="AA21" s="48"/>
      <c r="AB21" s="51"/>
      <c r="AC21" s="48"/>
      <c r="AD21" s="48"/>
      <c r="AE21" s="48"/>
      <c r="AF21" s="48"/>
      <c r="AG21" s="48"/>
    </row>
    <row r="22" spans="1:33" s="52" customFormat="1" ht="15.75" hidden="1" customHeight="1" x14ac:dyDescent="0.2">
      <c r="A22" s="13" t="s">
        <v>51</v>
      </c>
      <c r="B22" s="13"/>
      <c r="C22" s="17"/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48"/>
      <c r="T22" s="48"/>
      <c r="U22" s="49"/>
      <c r="V22" s="54"/>
      <c r="W22" s="48"/>
      <c r="X22" s="48"/>
      <c r="Y22" s="48"/>
      <c r="Z22" s="48"/>
      <c r="AA22" s="48"/>
      <c r="AB22" s="51"/>
      <c r="AC22" s="48"/>
      <c r="AD22" s="48"/>
      <c r="AE22" s="48"/>
      <c r="AF22" s="48"/>
      <c r="AG22" s="48"/>
    </row>
    <row r="23" spans="1:33" s="52" customFormat="1" ht="15.75" hidden="1" customHeight="1" x14ac:dyDescent="0.2">
      <c r="A23" s="13" t="s">
        <v>52</v>
      </c>
      <c r="B23" s="13"/>
      <c r="C23" s="17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48"/>
      <c r="T23" s="48"/>
      <c r="U23" s="49"/>
      <c r="V23" s="54"/>
      <c r="W23" s="48"/>
      <c r="X23" s="48"/>
      <c r="Y23" s="48"/>
      <c r="Z23" s="48"/>
      <c r="AA23" s="48"/>
      <c r="AB23" s="51"/>
      <c r="AC23" s="48"/>
      <c r="AD23" s="48"/>
      <c r="AE23" s="48"/>
      <c r="AF23" s="48"/>
      <c r="AG23" s="48"/>
    </row>
    <row r="24" spans="1:33" s="52" customFormat="1" ht="15.75" hidden="1" customHeight="1" x14ac:dyDescent="0.2">
      <c r="A24" s="13" t="s">
        <v>53</v>
      </c>
      <c r="B24" s="13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48"/>
      <c r="T24" s="48"/>
      <c r="U24" s="49"/>
      <c r="V24" s="54"/>
      <c r="W24" s="48"/>
      <c r="X24" s="48"/>
      <c r="Y24" s="48"/>
      <c r="Z24" s="48"/>
      <c r="AA24" s="48"/>
      <c r="AB24" s="51"/>
      <c r="AC24" s="48"/>
      <c r="AD24" s="48"/>
      <c r="AE24" s="48"/>
      <c r="AF24" s="48"/>
      <c r="AG24" s="48"/>
    </row>
    <row r="25" spans="1:33" s="52" customFormat="1" ht="15.75" hidden="1" customHeight="1" x14ac:dyDescent="0.2">
      <c r="A25" s="13" t="s">
        <v>54</v>
      </c>
      <c r="B25" s="13"/>
      <c r="C25" s="17"/>
      <c r="D25" s="17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48"/>
      <c r="T25" s="48"/>
      <c r="U25" s="49"/>
      <c r="V25" s="54"/>
      <c r="W25" s="48"/>
      <c r="X25" s="48"/>
      <c r="Y25" s="48"/>
      <c r="Z25" s="48"/>
      <c r="AA25" s="48"/>
      <c r="AB25" s="51"/>
      <c r="AC25" s="48"/>
      <c r="AD25" s="48"/>
      <c r="AE25" s="48"/>
      <c r="AF25" s="48"/>
      <c r="AG25" s="48"/>
    </row>
    <row r="26" spans="1:33" s="52" customFormat="1" ht="15.75" hidden="1" customHeight="1" x14ac:dyDescent="0.2">
      <c r="A26" s="13" t="s">
        <v>58</v>
      </c>
      <c r="B26" s="13"/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48"/>
      <c r="T26" s="48"/>
      <c r="U26" s="49"/>
      <c r="V26" s="54"/>
      <c r="W26" s="48"/>
      <c r="X26" s="48"/>
      <c r="Y26" s="48"/>
      <c r="Z26" s="48"/>
      <c r="AA26" s="48"/>
      <c r="AB26" s="51"/>
      <c r="AC26" s="48"/>
      <c r="AD26" s="48"/>
      <c r="AE26" s="48"/>
      <c r="AF26" s="48"/>
      <c r="AG26" s="48"/>
    </row>
    <row r="27" spans="1:33" s="52" customFormat="1" ht="15.75" customHeight="1" x14ac:dyDescent="0.2">
      <c r="A27" s="13" t="s">
        <v>60</v>
      </c>
      <c r="B27" s="13"/>
      <c r="C27" s="17">
        <f t="shared" ref="C27:C31" si="1">IFERROR(F27/D27," - ")</f>
        <v>18.5</v>
      </c>
      <c r="D27" s="17">
        <v>56</v>
      </c>
      <c r="E27" s="17">
        <v>0</v>
      </c>
      <c r="F27" s="17">
        <v>1036</v>
      </c>
      <c r="G27" s="17">
        <v>-16</v>
      </c>
      <c r="H27" s="17">
        <f t="shared" ref="H27:H31" si="2">G27/F27*-1</f>
        <v>1.5444015444015444E-2</v>
      </c>
      <c r="I27" s="17">
        <f t="shared" ref="I27:I31" si="3">J27/F27</f>
        <v>0.43150477023166028</v>
      </c>
      <c r="J27" s="17">
        <f t="shared" ref="J27:J31" si="4">F27*0.85+G27+AF27*D27+D27*AE27+AG27+AD27</f>
        <v>447.03894196000005</v>
      </c>
      <c r="K27" s="17">
        <f t="shared" ref="K27:K31" si="5">J27/D27</f>
        <v>7.9828382492857148</v>
      </c>
      <c r="L27" s="17">
        <v>229</v>
      </c>
      <c r="M27" s="17">
        <f t="shared" ref="M27:M31" si="6">IFERROR(D27/L27,"-")</f>
        <v>0.24454148471615719</v>
      </c>
      <c r="N27" s="17">
        <v>618</v>
      </c>
      <c r="O27" s="17">
        <f t="shared" ref="O27:P27" si="7">D27/7</f>
        <v>8</v>
      </c>
      <c r="P27" s="17">
        <f t="shared" si="7"/>
        <v>0</v>
      </c>
      <c r="Q27" s="17">
        <f t="shared" ref="Q27:Q31" si="8">ROUNDDOWN(N27/(O27+P27),0)</f>
        <v>77</v>
      </c>
      <c r="R27" s="17"/>
      <c r="S27" s="48">
        <v>4.8589341692789972E-2</v>
      </c>
      <c r="T27" s="48" t="s">
        <v>56</v>
      </c>
      <c r="U27" s="49" t="s">
        <v>56</v>
      </c>
      <c r="V27" s="54" t="s">
        <v>56</v>
      </c>
      <c r="W27" s="48">
        <v>3</v>
      </c>
      <c r="X27" s="48">
        <f t="shared" ref="X27:X31" si="9">IFERROR(W27/D27,0)</f>
        <v>5.3571428571428568E-2</v>
      </c>
      <c r="Y27" s="48">
        <f t="shared" ref="Y27:Y31" si="10">IFERROR(G27/(W27+Z27)*-1,0)</f>
        <v>5.333333333333333</v>
      </c>
      <c r="Z27" s="48">
        <v>0</v>
      </c>
      <c r="AA27" s="48" t="s">
        <v>57</v>
      </c>
      <c r="AB27" s="51">
        <f t="shared" ref="AB27:AB31" si="11">IF(OR(AA27="UsLargeStandardSize",AA27="UsSmallStandardSize"),-0.69,-0.48)</f>
        <v>-0.69</v>
      </c>
      <c r="AC27" s="48">
        <v>0.20032425000000001</v>
      </c>
      <c r="AD27" s="48">
        <f t="shared" ref="AD27:AD31" si="12">IFERROR(AB27*AC27*D27*2,0)</f>
        <v>-15.481058040000001</v>
      </c>
      <c r="AE27" s="48">
        <v>-7.18</v>
      </c>
      <c r="AF27" s="48">
        <v>0</v>
      </c>
      <c r="AG27" s="48">
        <v>0</v>
      </c>
    </row>
    <row r="28" spans="1:33" s="52" customFormat="1" ht="15.75" customHeight="1" x14ac:dyDescent="0.2">
      <c r="A28" s="13" t="s">
        <v>61</v>
      </c>
      <c r="B28" s="13"/>
      <c r="C28" s="17">
        <f t="shared" si="1"/>
        <v>18.5</v>
      </c>
      <c r="D28" s="17">
        <v>60</v>
      </c>
      <c r="E28" s="17">
        <v>0</v>
      </c>
      <c r="F28" s="17">
        <v>1110</v>
      </c>
      <c r="G28" s="17">
        <v>-46.49</v>
      </c>
      <c r="H28" s="17">
        <f t="shared" si="2"/>
        <v>4.1882882882882888E-2</v>
      </c>
      <c r="I28" s="17">
        <f t="shared" si="3"/>
        <v>0.40506590279279281</v>
      </c>
      <c r="J28" s="17">
        <f t="shared" si="4"/>
        <v>449.62315210000003</v>
      </c>
      <c r="K28" s="17">
        <f t="shared" si="5"/>
        <v>7.4937192016666669</v>
      </c>
      <c r="L28" s="17">
        <v>161</v>
      </c>
      <c r="M28" s="17">
        <f t="shared" si="6"/>
        <v>0.37267080745341613</v>
      </c>
      <c r="N28" s="17">
        <v>541</v>
      </c>
      <c r="O28" s="17">
        <f t="shared" ref="O28:P28" si="13">D28/7</f>
        <v>8.5714285714285712</v>
      </c>
      <c r="P28" s="17">
        <f t="shared" si="13"/>
        <v>0</v>
      </c>
      <c r="Q28" s="17">
        <f t="shared" si="8"/>
        <v>63</v>
      </c>
      <c r="R28" s="17"/>
      <c r="S28" s="48">
        <v>0.19489981785063751</v>
      </c>
      <c r="T28" s="48" t="s">
        <v>56</v>
      </c>
      <c r="U28" s="49" t="s">
        <v>56</v>
      </c>
      <c r="V28" s="54" t="s">
        <v>56</v>
      </c>
      <c r="W28" s="48">
        <v>7</v>
      </c>
      <c r="X28" s="48">
        <f t="shared" si="9"/>
        <v>0.11666666666666667</v>
      </c>
      <c r="Y28" s="48">
        <f t="shared" si="10"/>
        <v>6.6414285714285715</v>
      </c>
      <c r="Z28" s="48">
        <v>0</v>
      </c>
      <c r="AA28" s="48" t="s">
        <v>57</v>
      </c>
      <c r="AB28" s="51">
        <f t="shared" si="11"/>
        <v>-0.69</v>
      </c>
      <c r="AC28" s="48">
        <v>0.20032425000000001</v>
      </c>
      <c r="AD28" s="48">
        <f t="shared" si="12"/>
        <v>-16.586847899999999</v>
      </c>
      <c r="AE28" s="48">
        <v>-7.18</v>
      </c>
      <c r="AF28" s="48">
        <v>0</v>
      </c>
      <c r="AG28" s="48">
        <v>0</v>
      </c>
    </row>
    <row r="29" spans="1:33" s="52" customFormat="1" ht="15.75" customHeight="1" x14ac:dyDescent="0.2">
      <c r="A29" s="13" t="s">
        <v>62</v>
      </c>
      <c r="B29" s="13"/>
      <c r="C29" s="17">
        <f t="shared" si="1"/>
        <v>16.444444444444443</v>
      </c>
      <c r="D29" s="17">
        <v>18</v>
      </c>
      <c r="E29" s="17">
        <v>0</v>
      </c>
      <c r="F29" s="17">
        <v>296</v>
      </c>
      <c r="G29" s="17">
        <v>-39.65</v>
      </c>
      <c r="H29" s="17">
        <f t="shared" si="2"/>
        <v>0.13395270270270271</v>
      </c>
      <c r="I29" s="17">
        <f t="shared" ca="1" si="3"/>
        <v>-3.09784918074325E-2</v>
      </c>
      <c r="J29" s="17">
        <f t="shared" ca="1" si="4"/>
        <v>-9.1696335750000202</v>
      </c>
      <c r="K29" s="17">
        <f t="shared" ca="1" si="5"/>
        <v>-0.50942408750000112</v>
      </c>
      <c r="L29" s="17">
        <v>220</v>
      </c>
      <c r="M29" s="17">
        <f t="shared" si="6"/>
        <v>8.1818181818181818E-2</v>
      </c>
      <c r="N29" s="17">
        <v>477</v>
      </c>
      <c r="O29" s="17">
        <f t="shared" ref="O29:P29" si="14">D29/7</f>
        <v>2.5714285714285716</v>
      </c>
      <c r="P29" s="17">
        <f t="shared" si="14"/>
        <v>0</v>
      </c>
      <c r="Q29" s="17">
        <f t="shared" si="8"/>
        <v>185</v>
      </c>
      <c r="R29" s="17"/>
      <c r="S29" s="48">
        <v>0.27557411273486432</v>
      </c>
      <c r="T29" s="48" t="s">
        <v>56</v>
      </c>
      <c r="U29" s="49" t="s">
        <v>56</v>
      </c>
      <c r="V29" s="54" t="s">
        <v>56</v>
      </c>
      <c r="W29" s="48">
        <v>7</v>
      </c>
      <c r="X29" s="48">
        <f t="shared" si="9"/>
        <v>0.3888888888888889</v>
      </c>
      <c r="Y29" s="48">
        <f t="shared" si="10"/>
        <v>3.3041666666666667</v>
      </c>
      <c r="Z29" s="48">
        <v>5</v>
      </c>
      <c r="AA29" s="48" t="s">
        <v>57</v>
      </c>
      <c r="AB29" s="51">
        <f t="shared" si="11"/>
        <v>-0.69</v>
      </c>
      <c r="AC29" s="48">
        <v>0.20032425000000001</v>
      </c>
      <c r="AD29" s="48">
        <f t="shared" si="12"/>
        <v>-4.9760543699999999</v>
      </c>
      <c r="AE29" s="48">
        <v>-7.18</v>
      </c>
      <c r="AF29" s="48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Info!B2:BZ7000""),36,false)),"""")*-1"),-4.8279766225)</f>
        <v>-4.8279766224999996</v>
      </c>
      <c r="AG29" s="48">
        <v>0</v>
      </c>
    </row>
    <row r="30" spans="1:33" s="52" customFormat="1" ht="15.75" customHeight="1" x14ac:dyDescent="0.2">
      <c r="A30" s="13" t="s">
        <v>63</v>
      </c>
      <c r="B30" s="13"/>
      <c r="C30" s="17">
        <f t="shared" si="1"/>
        <v>18.5</v>
      </c>
      <c r="D30" s="17">
        <v>5</v>
      </c>
      <c r="E30" s="17">
        <v>0</v>
      </c>
      <c r="F30" s="17">
        <v>92.5</v>
      </c>
      <c r="G30" s="17">
        <v>-23.71</v>
      </c>
      <c r="H30" s="17">
        <f t="shared" si="2"/>
        <v>0.25632432432432434</v>
      </c>
      <c r="I30" s="17">
        <f t="shared" ca="1" si="3"/>
        <v>-7.034724797297294E-2</v>
      </c>
      <c r="J30" s="17">
        <f t="shared" ca="1" si="4"/>
        <v>-6.5071204374999976</v>
      </c>
      <c r="K30" s="17">
        <f t="shared" ca="1" si="5"/>
        <v>-1.3014240874999996</v>
      </c>
      <c r="L30" s="17">
        <v>197</v>
      </c>
      <c r="M30" s="17">
        <f t="shared" si="6"/>
        <v>2.5380710659898477E-2</v>
      </c>
      <c r="N30" s="17">
        <v>488</v>
      </c>
      <c r="O30" s="17">
        <f t="shared" ref="O30:P30" si="15">D30/7</f>
        <v>0.7142857142857143</v>
      </c>
      <c r="P30" s="17">
        <f t="shared" si="15"/>
        <v>0</v>
      </c>
      <c r="Q30" s="17">
        <f t="shared" si="8"/>
        <v>683</v>
      </c>
      <c r="R30" s="17"/>
      <c r="S30" s="48">
        <v>0.2738336713995943</v>
      </c>
      <c r="T30" s="48" t="s">
        <v>56</v>
      </c>
      <c r="U30" s="49" t="s">
        <v>56</v>
      </c>
      <c r="V30" s="54" t="s">
        <v>56</v>
      </c>
      <c r="W30" s="48">
        <v>1</v>
      </c>
      <c r="X30" s="48">
        <f t="shared" si="9"/>
        <v>0.2</v>
      </c>
      <c r="Y30" s="48">
        <f t="shared" si="10"/>
        <v>11.855</v>
      </c>
      <c r="Z30" s="48">
        <v>1</v>
      </c>
      <c r="AA30" s="48" t="s">
        <v>57</v>
      </c>
      <c r="AB30" s="51">
        <f t="shared" si="11"/>
        <v>-0.69</v>
      </c>
      <c r="AC30" s="48">
        <v>0.20032425000000001</v>
      </c>
      <c r="AD30" s="48">
        <f t="shared" si="12"/>
        <v>-1.382237325</v>
      </c>
      <c r="AE30" s="48">
        <v>-7.18</v>
      </c>
      <c r="AF30" s="48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Info!B2:BZ7000""),36,false)),"""")*-1"),-4.8279766225)</f>
        <v>-4.8279766224999996</v>
      </c>
      <c r="AG30" s="48">
        <v>0</v>
      </c>
    </row>
    <row r="31" spans="1:33" s="52" customFormat="1" ht="15.75" customHeight="1" x14ac:dyDescent="0.2">
      <c r="A31" s="13" t="s">
        <v>64</v>
      </c>
      <c r="B31" s="13"/>
      <c r="C31" s="17">
        <f t="shared" si="1"/>
        <v>18.5</v>
      </c>
      <c r="D31" s="17">
        <v>17</v>
      </c>
      <c r="E31" s="17">
        <v>0</v>
      </c>
      <c r="F31" s="17">
        <v>314.5</v>
      </c>
      <c r="G31" s="17">
        <v>-0.7</v>
      </c>
      <c r="H31" s="17">
        <f t="shared" si="2"/>
        <v>2.2257551669316372E-3</v>
      </c>
      <c r="I31" s="17">
        <f t="shared" ca="1" si="3"/>
        <v>0.18375132118441975</v>
      </c>
      <c r="J31" s="17">
        <f t="shared" ca="1" si="4"/>
        <v>57.789790512500012</v>
      </c>
      <c r="K31" s="17">
        <f t="shared" ca="1" si="5"/>
        <v>3.3993994419117652</v>
      </c>
      <c r="L31" s="17">
        <v>166</v>
      </c>
      <c r="M31" s="17">
        <f t="shared" si="6"/>
        <v>0.10240963855421686</v>
      </c>
      <c r="N31" s="17">
        <v>472</v>
      </c>
      <c r="O31" s="17">
        <f t="shared" ref="O31:P31" si="16">D31/7</f>
        <v>2.4285714285714284</v>
      </c>
      <c r="P31" s="17">
        <f t="shared" si="16"/>
        <v>0</v>
      </c>
      <c r="Q31" s="17">
        <f t="shared" si="8"/>
        <v>194</v>
      </c>
      <c r="R31" s="17" t="str">
        <f ca="1">IFERROR(__xludf.DUMMYFUNCTION("IFERROR(VLOOKUP($B$2,IMPORTRANGE(""https://docs.google.com/spreadsheets/d/1KiWZV1ko8G7lnRucBRBd29jj3Be6ltMfljMDqzOkQmI/edit#gid=1381463014"",""Lookup!A:F""),6,FALSE),"""")"),"")</f>
        <v/>
      </c>
      <c r="S31" s="48">
        <v>0.25108225108225107</v>
      </c>
      <c r="T31" s="48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1" s="49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1" s="54" t="str">
        <f ca="1">IFERROR(__xludf.DUMMYFUNCTION("IFERROR(VLOOKUP($B$2,IMPORTRANGE(""https://docs.google.com/spreadsheets/d/1KiWZV1ko8G7lnRucBRBd29jj3Be6ltMfljMDqzOkQmI/edit#gid=1381463014"",""Lookup!A:D""),2,FALSE),"""")"),"")</f>
        <v/>
      </c>
      <c r="W31" s="48">
        <v>0</v>
      </c>
      <c r="X31" s="48">
        <f t="shared" si="9"/>
        <v>0</v>
      </c>
      <c r="Y31" s="48">
        <f t="shared" si="10"/>
        <v>0</v>
      </c>
      <c r="Z31" s="48">
        <v>0</v>
      </c>
      <c r="AA31" s="48" t="s">
        <v>57</v>
      </c>
      <c r="AB31" s="51">
        <f t="shared" si="11"/>
        <v>-0.69</v>
      </c>
      <c r="AC31" s="48">
        <v>0.20032425000000001</v>
      </c>
      <c r="AD31" s="48">
        <f t="shared" si="12"/>
        <v>-4.6996069050000004</v>
      </c>
      <c r="AE31" s="48">
        <v>-7.18</v>
      </c>
      <c r="AF31" s="48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Info!B2:BZ7000""),36,false)),"""")*-1"),-4.8279766225)</f>
        <v>-4.8279766224999996</v>
      </c>
      <c r="AG31" s="48">
        <v>0</v>
      </c>
    </row>
    <row r="32" spans="1:33" ht="15.75" customHeight="1" x14ac:dyDescent="0.2">
      <c r="A32" s="13"/>
      <c r="B32" s="13"/>
      <c r="C32" s="24"/>
      <c r="D32" s="15"/>
      <c r="E32" s="15"/>
      <c r="F32" s="14"/>
      <c r="G32" s="14"/>
      <c r="H32" s="14"/>
      <c r="I32" s="15"/>
      <c r="J32" s="15"/>
      <c r="K32" s="15"/>
      <c r="L32" s="15"/>
      <c r="M32" s="16"/>
      <c r="N32" s="15"/>
      <c r="O32" s="15"/>
      <c r="P32" s="15"/>
      <c r="Q32" s="15"/>
      <c r="R32" s="15"/>
      <c r="S32" s="18"/>
      <c r="T32" s="13"/>
      <c r="U32" s="19"/>
      <c r="V32" s="1"/>
      <c r="W32" s="13"/>
      <c r="X32" s="13"/>
      <c r="Y32" s="13"/>
      <c r="Z32" s="13"/>
      <c r="AA32" s="13"/>
      <c r="AB32" s="13"/>
      <c r="AC32" s="13"/>
      <c r="AD32" s="13"/>
      <c r="AE32" s="20"/>
      <c r="AF32" s="20"/>
      <c r="AG32" s="20"/>
    </row>
    <row r="33" spans="1:33" ht="15.75" customHeight="1" x14ac:dyDescent="0.2">
      <c r="A33" s="13"/>
      <c r="B33" s="13"/>
      <c r="C33" s="24"/>
      <c r="D33" s="15"/>
      <c r="E33" s="15"/>
      <c r="F33" s="14"/>
      <c r="G33" s="14"/>
      <c r="H33" s="14"/>
      <c r="I33" s="15"/>
      <c r="J33" s="15"/>
      <c r="K33" s="15"/>
      <c r="L33" s="15"/>
      <c r="M33" s="16"/>
      <c r="N33" s="15"/>
      <c r="O33" s="15"/>
      <c r="P33" s="15"/>
      <c r="Q33" s="15"/>
      <c r="R33" s="15"/>
      <c r="S33" s="18"/>
      <c r="T33" s="13"/>
      <c r="U33" s="19"/>
      <c r="V33" s="1"/>
      <c r="W33" s="13"/>
      <c r="X33" s="13"/>
      <c r="Y33" s="13"/>
      <c r="Z33" s="13"/>
      <c r="AA33" s="13"/>
      <c r="AB33" s="13"/>
      <c r="AC33" s="13"/>
      <c r="AD33" s="13"/>
      <c r="AE33" s="20"/>
      <c r="AF33" s="20"/>
      <c r="AG33" s="20"/>
    </row>
    <row r="34" spans="1:33" ht="15.75" customHeight="1" x14ac:dyDescent="0.2">
      <c r="A34" s="13"/>
      <c r="B34" s="13"/>
      <c r="C34" s="24"/>
      <c r="D34" s="15"/>
      <c r="E34" s="15"/>
      <c r="F34" s="14"/>
      <c r="G34" s="14"/>
      <c r="H34" s="14"/>
      <c r="I34" s="15"/>
      <c r="J34" s="15"/>
      <c r="K34" s="15"/>
      <c r="L34" s="15"/>
      <c r="M34" s="16"/>
      <c r="N34" s="15"/>
      <c r="O34" s="15"/>
      <c r="P34" s="15"/>
      <c r="Q34" s="15"/>
      <c r="R34" s="15"/>
      <c r="S34" s="18"/>
      <c r="T34" s="13"/>
      <c r="U34" s="19"/>
      <c r="V34" s="1"/>
      <c r="W34" s="13"/>
      <c r="X34" s="13"/>
      <c r="Y34" s="13"/>
      <c r="Z34" s="13"/>
      <c r="AA34" s="13"/>
      <c r="AB34" s="13"/>
      <c r="AC34" s="13"/>
      <c r="AD34" s="13"/>
      <c r="AE34" s="20"/>
      <c r="AF34" s="20"/>
      <c r="AG34" s="20"/>
    </row>
    <row r="35" spans="1:33" ht="15.75" customHeight="1" x14ac:dyDescent="0.2">
      <c r="A35" s="13"/>
      <c r="B35" s="13"/>
      <c r="C35" s="24"/>
      <c r="D35" s="15"/>
      <c r="E35" s="15"/>
      <c r="F35" s="14"/>
      <c r="G35" s="14"/>
      <c r="H35" s="14"/>
      <c r="I35" s="15"/>
      <c r="J35" s="15"/>
      <c r="K35" s="15"/>
      <c r="L35" s="15"/>
      <c r="M35" s="16"/>
      <c r="N35" s="15"/>
      <c r="O35" s="15"/>
      <c r="P35" s="15"/>
      <c r="Q35" s="15"/>
      <c r="R35" s="15"/>
      <c r="S35" s="18"/>
      <c r="T35" s="13"/>
      <c r="U35" s="19"/>
      <c r="V35" s="1"/>
      <c r="W35" s="13"/>
      <c r="X35" s="13"/>
      <c r="Y35" s="13"/>
      <c r="Z35" s="13"/>
      <c r="AA35" s="13"/>
      <c r="AB35" s="13"/>
      <c r="AC35" s="13"/>
      <c r="AD35" s="13"/>
      <c r="AE35" s="20"/>
      <c r="AF35" s="20"/>
      <c r="AG35" s="20"/>
    </row>
    <row r="36" spans="1:33" ht="15.75" customHeight="1" x14ac:dyDescent="0.2">
      <c r="A36" s="13"/>
      <c r="B36" s="13"/>
      <c r="C36" s="24"/>
      <c r="D36" s="15"/>
      <c r="E36" s="15"/>
      <c r="F36" s="14"/>
      <c r="G36" s="14"/>
      <c r="H36" s="14"/>
      <c r="I36" s="15"/>
      <c r="J36" s="15"/>
      <c r="K36" s="15"/>
      <c r="L36" s="15"/>
      <c r="M36" s="16"/>
      <c r="N36" s="15"/>
      <c r="O36" s="15"/>
      <c r="P36" s="15"/>
      <c r="Q36" s="15"/>
      <c r="R36" s="15"/>
      <c r="S36" s="18"/>
      <c r="T36" s="13"/>
      <c r="U36" s="19"/>
      <c r="V36" s="1"/>
      <c r="W36" s="13"/>
      <c r="X36" s="13"/>
      <c r="Y36" s="13"/>
      <c r="Z36" s="13"/>
      <c r="AA36" s="13"/>
      <c r="AB36" s="13"/>
      <c r="AC36" s="13"/>
      <c r="AD36" s="13"/>
      <c r="AE36" s="20"/>
      <c r="AF36" s="20"/>
      <c r="AG36" s="20"/>
    </row>
    <row r="37" spans="1:33" ht="15.75" customHeight="1" x14ac:dyDescent="0.2">
      <c r="A37" s="13"/>
      <c r="B37" s="13"/>
      <c r="C37" s="24"/>
      <c r="D37" s="15"/>
      <c r="E37" s="15"/>
      <c r="F37" s="14"/>
      <c r="G37" s="14"/>
      <c r="H37" s="14"/>
      <c r="I37" s="15"/>
      <c r="J37" s="15"/>
      <c r="K37" s="15"/>
      <c r="L37" s="15"/>
      <c r="M37" s="16"/>
      <c r="N37" s="15"/>
      <c r="O37" s="15"/>
      <c r="P37" s="15"/>
      <c r="Q37" s="15"/>
      <c r="R37" s="15"/>
      <c r="S37" s="18"/>
      <c r="T37" s="13"/>
      <c r="U37" s="19"/>
      <c r="V37" s="1"/>
      <c r="W37" s="13"/>
      <c r="X37" s="13"/>
      <c r="Y37" s="13"/>
      <c r="Z37" s="13"/>
      <c r="AA37" s="13"/>
      <c r="AB37" s="13"/>
      <c r="AC37" s="13"/>
      <c r="AD37" s="13"/>
      <c r="AE37" s="20"/>
      <c r="AF37" s="20"/>
      <c r="AG37" s="20"/>
    </row>
    <row r="38" spans="1:33" ht="15.75" customHeight="1" x14ac:dyDescent="0.2">
      <c r="A38" s="13"/>
      <c r="B38" s="13"/>
      <c r="C38" s="24"/>
      <c r="D38" s="15"/>
      <c r="E38" s="15"/>
      <c r="F38" s="14"/>
      <c r="G38" s="14"/>
      <c r="H38" s="14"/>
      <c r="I38" s="15"/>
      <c r="J38" s="15"/>
      <c r="K38" s="15"/>
      <c r="L38" s="15"/>
      <c r="M38" s="16"/>
      <c r="N38" s="15"/>
      <c r="O38" s="15"/>
      <c r="P38" s="15"/>
      <c r="Q38" s="15"/>
      <c r="R38" s="15"/>
      <c r="S38" s="18"/>
      <c r="T38" s="13"/>
      <c r="U38" s="19"/>
      <c r="V38" s="1"/>
      <c r="W38" s="13"/>
      <c r="X38" s="13"/>
      <c r="Y38" s="13"/>
      <c r="Z38" s="13"/>
      <c r="AA38" s="13"/>
      <c r="AB38" s="13"/>
      <c r="AC38" s="13"/>
      <c r="AD38" s="13"/>
      <c r="AE38" s="20"/>
      <c r="AF38" s="20"/>
      <c r="AG38" s="20"/>
    </row>
    <row r="39" spans="1:33" ht="15.75" customHeight="1" x14ac:dyDescent="0.2">
      <c r="A39" s="13"/>
      <c r="B39" s="13"/>
      <c r="C39" s="24"/>
      <c r="D39" s="15"/>
      <c r="E39" s="15"/>
      <c r="F39" s="14"/>
      <c r="G39" s="14"/>
      <c r="H39" s="14"/>
      <c r="I39" s="15"/>
      <c r="J39" s="15"/>
      <c r="K39" s="15"/>
      <c r="L39" s="15"/>
      <c r="M39" s="16"/>
      <c r="N39" s="15"/>
      <c r="O39" s="15"/>
      <c r="P39" s="15"/>
      <c r="Q39" s="15"/>
      <c r="R39" s="15"/>
      <c r="S39" s="18"/>
      <c r="T39" s="13"/>
      <c r="U39" s="19"/>
      <c r="V39" s="1"/>
      <c r="W39" s="13"/>
      <c r="X39" s="13"/>
      <c r="Y39" s="13"/>
      <c r="Z39" s="13"/>
      <c r="AA39" s="13"/>
      <c r="AB39" s="13"/>
      <c r="AC39" s="13"/>
      <c r="AD39" s="13"/>
      <c r="AE39" s="20"/>
      <c r="AF39" s="20"/>
      <c r="AG39" s="20"/>
    </row>
    <row r="40" spans="1:33" ht="15.75" customHeight="1" x14ac:dyDescent="0.2">
      <c r="A40" s="13"/>
      <c r="B40" s="13"/>
      <c r="C40" s="24"/>
      <c r="D40" s="15"/>
      <c r="E40" s="15"/>
      <c r="F40" s="14"/>
      <c r="G40" s="14"/>
      <c r="H40" s="14"/>
      <c r="I40" s="15"/>
      <c r="J40" s="15"/>
      <c r="K40" s="15"/>
      <c r="L40" s="15"/>
      <c r="M40" s="16"/>
      <c r="N40" s="15"/>
      <c r="O40" s="15"/>
      <c r="P40" s="15"/>
      <c r="Q40" s="15"/>
      <c r="R40" s="15"/>
      <c r="S40" s="18"/>
      <c r="T40" s="13"/>
      <c r="U40" s="19"/>
      <c r="V40" s="1"/>
      <c r="W40" s="13"/>
      <c r="X40" s="13"/>
      <c r="Y40" s="13"/>
      <c r="Z40" s="13"/>
      <c r="AA40" s="13"/>
      <c r="AB40" s="13"/>
      <c r="AC40" s="13"/>
      <c r="AD40" s="13"/>
      <c r="AE40" s="20"/>
      <c r="AF40" s="20"/>
      <c r="AG40" s="20"/>
    </row>
    <row r="41" spans="1:33" ht="15.75" customHeight="1" x14ac:dyDescent="0.2">
      <c r="A41" s="13"/>
      <c r="B41" s="13"/>
      <c r="C41" s="24"/>
      <c r="D41" s="15"/>
      <c r="E41" s="15"/>
      <c r="F41" s="14"/>
      <c r="G41" s="14"/>
      <c r="H41" s="14"/>
      <c r="I41" s="15"/>
      <c r="J41" s="15"/>
      <c r="K41" s="15"/>
      <c r="L41" s="15"/>
      <c r="M41" s="16"/>
      <c r="N41" s="15"/>
      <c r="O41" s="15"/>
      <c r="P41" s="15"/>
      <c r="Q41" s="15"/>
      <c r="R41" s="15"/>
      <c r="S41" s="18"/>
      <c r="T41" s="13"/>
      <c r="U41" s="19"/>
      <c r="V41" s="1"/>
      <c r="W41" s="13"/>
      <c r="X41" s="13"/>
      <c r="Y41" s="13"/>
      <c r="Z41" s="13"/>
      <c r="AA41" s="13"/>
      <c r="AB41" s="13"/>
      <c r="AC41" s="13"/>
      <c r="AD41" s="13"/>
      <c r="AE41" s="20"/>
      <c r="AF41" s="20"/>
      <c r="AG41" s="20"/>
    </row>
    <row r="42" spans="1:33" ht="15.75" customHeight="1" x14ac:dyDescent="0.2">
      <c r="A42" s="13"/>
      <c r="B42" s="13"/>
      <c r="C42" s="24"/>
      <c r="D42" s="15"/>
      <c r="E42" s="15"/>
      <c r="F42" s="14"/>
      <c r="G42" s="14"/>
      <c r="H42" s="14"/>
      <c r="I42" s="15"/>
      <c r="J42" s="15"/>
      <c r="K42" s="15"/>
      <c r="L42" s="15"/>
      <c r="M42" s="16"/>
      <c r="N42" s="15"/>
      <c r="O42" s="15"/>
      <c r="P42" s="15"/>
      <c r="Q42" s="15"/>
      <c r="R42" s="15"/>
      <c r="S42" s="18"/>
      <c r="T42" s="13"/>
      <c r="U42" s="19"/>
      <c r="V42" s="1"/>
      <c r="W42" s="13"/>
      <c r="X42" s="13"/>
      <c r="Y42" s="13"/>
      <c r="Z42" s="13"/>
      <c r="AA42" s="13"/>
      <c r="AB42" s="13"/>
      <c r="AC42" s="13"/>
      <c r="AD42" s="13"/>
      <c r="AE42" s="20"/>
      <c r="AF42" s="20"/>
      <c r="AG42" s="20"/>
    </row>
    <row r="43" spans="1:33" ht="15.75" customHeight="1" x14ac:dyDescent="0.2">
      <c r="A43" s="13"/>
      <c r="B43" s="13"/>
      <c r="C43" s="24"/>
      <c r="D43" s="15"/>
      <c r="E43" s="15"/>
      <c r="F43" s="14"/>
      <c r="G43" s="14"/>
      <c r="H43" s="14"/>
      <c r="I43" s="15"/>
      <c r="J43" s="15"/>
      <c r="K43" s="15"/>
      <c r="L43" s="15"/>
      <c r="M43" s="16"/>
      <c r="N43" s="15"/>
      <c r="O43" s="15"/>
      <c r="P43" s="15"/>
      <c r="Q43" s="15"/>
      <c r="R43" s="15"/>
      <c r="S43" s="18"/>
      <c r="T43" s="13"/>
      <c r="U43" s="19"/>
      <c r="V43" s="1"/>
      <c r="W43" s="13"/>
      <c r="X43" s="13"/>
      <c r="Y43" s="13"/>
      <c r="Z43" s="13"/>
      <c r="AA43" s="13"/>
      <c r="AB43" s="13"/>
      <c r="AC43" s="13"/>
      <c r="AD43" s="13"/>
      <c r="AE43" s="20"/>
      <c r="AF43" s="20"/>
      <c r="AG43" s="20"/>
    </row>
    <row r="44" spans="1:33" ht="15.75" customHeight="1" x14ac:dyDescent="0.2">
      <c r="A44" s="13"/>
      <c r="B44" s="13"/>
      <c r="C44" s="24"/>
      <c r="D44" s="15"/>
      <c r="E44" s="15"/>
      <c r="F44" s="14"/>
      <c r="G44" s="14"/>
      <c r="H44" s="14"/>
      <c r="I44" s="15"/>
      <c r="J44" s="15"/>
      <c r="K44" s="15"/>
      <c r="L44" s="15"/>
      <c r="M44" s="16"/>
      <c r="N44" s="15"/>
      <c r="O44" s="15"/>
      <c r="P44" s="15"/>
      <c r="Q44" s="15"/>
      <c r="R44" s="15"/>
      <c r="S44" s="18"/>
      <c r="T44" s="13"/>
      <c r="U44" s="19"/>
      <c r="V44" s="1"/>
      <c r="W44" s="13"/>
      <c r="X44" s="13"/>
      <c r="Y44" s="13"/>
      <c r="Z44" s="13"/>
      <c r="AA44" s="13"/>
      <c r="AB44" s="13"/>
      <c r="AC44" s="13"/>
      <c r="AD44" s="13"/>
      <c r="AE44" s="20"/>
      <c r="AF44" s="20"/>
      <c r="AG44" s="20"/>
    </row>
    <row r="45" spans="1:33" ht="15.75" customHeight="1" x14ac:dyDescent="0.2">
      <c r="A45" s="13"/>
      <c r="B45" s="13"/>
      <c r="C45" s="24"/>
      <c r="D45" s="15"/>
      <c r="E45" s="15"/>
      <c r="F45" s="14"/>
      <c r="G45" s="14"/>
      <c r="H45" s="14"/>
      <c r="I45" s="15"/>
      <c r="J45" s="15"/>
      <c r="K45" s="15"/>
      <c r="L45" s="15"/>
      <c r="M45" s="16"/>
      <c r="N45" s="15"/>
      <c r="O45" s="15"/>
      <c r="P45" s="15"/>
      <c r="Q45" s="15"/>
      <c r="R45" s="15"/>
      <c r="S45" s="18"/>
      <c r="T45" s="13"/>
      <c r="U45" s="19"/>
      <c r="V45" s="1"/>
      <c r="W45" s="13"/>
      <c r="X45" s="13"/>
      <c r="Y45" s="13"/>
      <c r="Z45" s="13"/>
      <c r="AA45" s="13"/>
      <c r="AB45" s="13"/>
      <c r="AC45" s="13"/>
      <c r="AD45" s="13"/>
      <c r="AE45" s="20"/>
      <c r="AF45" s="20"/>
      <c r="AG45" s="20"/>
    </row>
    <row r="46" spans="1:33" ht="15.75" customHeight="1" x14ac:dyDescent="0.2">
      <c r="A46" s="13"/>
      <c r="B46" s="13"/>
      <c r="C46" s="24"/>
      <c r="D46" s="15"/>
      <c r="E46" s="15"/>
      <c r="F46" s="14"/>
      <c r="G46" s="14"/>
      <c r="H46" s="14"/>
      <c r="I46" s="15"/>
      <c r="J46" s="15"/>
      <c r="K46" s="15"/>
      <c r="L46" s="15"/>
      <c r="M46" s="16"/>
      <c r="N46" s="15"/>
      <c r="O46" s="15"/>
      <c r="P46" s="15"/>
      <c r="Q46" s="15"/>
      <c r="R46" s="15"/>
      <c r="S46" s="18"/>
      <c r="T46" s="13"/>
      <c r="U46" s="19"/>
      <c r="V46" s="1"/>
      <c r="W46" s="13"/>
      <c r="X46" s="13"/>
      <c r="Y46" s="13"/>
      <c r="Z46" s="13"/>
      <c r="AA46" s="13"/>
      <c r="AB46" s="13"/>
      <c r="AC46" s="13"/>
      <c r="AD46" s="13"/>
      <c r="AE46" s="20"/>
      <c r="AF46" s="20"/>
      <c r="AG46" s="20"/>
    </row>
    <row r="47" spans="1:33" ht="15.75" customHeight="1" x14ac:dyDescent="0.2">
      <c r="A47" s="13"/>
      <c r="B47" s="13"/>
      <c r="C47" s="24"/>
      <c r="D47" s="15"/>
      <c r="E47" s="15"/>
      <c r="F47" s="14"/>
      <c r="G47" s="14"/>
      <c r="H47" s="14"/>
      <c r="I47" s="15"/>
      <c r="J47" s="15"/>
      <c r="K47" s="15"/>
      <c r="L47" s="15"/>
      <c r="M47" s="16"/>
      <c r="N47" s="15"/>
      <c r="O47" s="15"/>
      <c r="P47" s="15"/>
      <c r="Q47" s="15"/>
      <c r="R47" s="15"/>
      <c r="S47" s="18"/>
      <c r="T47" s="13"/>
      <c r="U47" s="19"/>
      <c r="V47" s="1"/>
      <c r="W47" s="13"/>
      <c r="X47" s="13"/>
      <c r="Y47" s="13"/>
      <c r="Z47" s="13"/>
      <c r="AA47" s="13"/>
      <c r="AB47" s="13"/>
      <c r="AC47" s="13"/>
      <c r="AD47" s="13"/>
      <c r="AE47" s="20"/>
      <c r="AF47" s="20"/>
      <c r="AG47" s="20"/>
    </row>
    <row r="48" spans="1:33" ht="15.75" customHeight="1" x14ac:dyDescent="0.2">
      <c r="A48" s="13"/>
      <c r="B48" s="13"/>
      <c r="C48" s="24"/>
      <c r="D48" s="15"/>
      <c r="E48" s="15"/>
      <c r="F48" s="14"/>
      <c r="G48" s="14"/>
      <c r="H48" s="14"/>
      <c r="I48" s="15"/>
      <c r="J48" s="15"/>
      <c r="K48" s="15"/>
      <c r="L48" s="15"/>
      <c r="M48" s="16"/>
      <c r="N48" s="15"/>
      <c r="O48" s="15"/>
      <c r="P48" s="15"/>
      <c r="Q48" s="15"/>
      <c r="R48" s="15"/>
      <c r="S48" s="18"/>
      <c r="T48" s="13"/>
      <c r="U48" s="19"/>
      <c r="V48" s="1"/>
      <c r="W48" s="13"/>
      <c r="X48" s="13"/>
      <c r="Y48" s="13"/>
      <c r="Z48" s="13"/>
      <c r="AA48" s="13"/>
      <c r="AB48" s="13"/>
      <c r="AC48" s="13"/>
      <c r="AD48" s="13"/>
      <c r="AE48" s="20"/>
      <c r="AF48" s="20"/>
      <c r="AG48" s="20"/>
    </row>
    <row r="49" spans="1:33" ht="15.75" customHeight="1" x14ac:dyDescent="0.2">
      <c r="A49" s="13"/>
      <c r="B49" s="13"/>
      <c r="C49" s="24"/>
      <c r="D49" s="15"/>
      <c r="E49" s="15"/>
      <c r="F49" s="14"/>
      <c r="G49" s="14"/>
      <c r="H49" s="14"/>
      <c r="I49" s="15"/>
      <c r="J49" s="15"/>
      <c r="K49" s="15"/>
      <c r="L49" s="15"/>
      <c r="M49" s="16"/>
      <c r="N49" s="15"/>
      <c r="O49" s="15"/>
      <c r="P49" s="15"/>
      <c r="Q49" s="15"/>
      <c r="R49" s="15"/>
      <c r="S49" s="18"/>
      <c r="T49" s="13"/>
      <c r="U49" s="19"/>
      <c r="V49" s="1"/>
      <c r="W49" s="13"/>
      <c r="X49" s="13"/>
      <c r="Y49" s="13"/>
      <c r="Z49" s="13"/>
      <c r="AA49" s="13"/>
      <c r="AB49" s="13"/>
      <c r="AC49" s="13"/>
      <c r="AD49" s="13"/>
      <c r="AE49" s="20"/>
      <c r="AF49" s="20"/>
      <c r="AG49" s="20"/>
    </row>
    <row r="50" spans="1:33" ht="15.75" customHeight="1" x14ac:dyDescent="0.2">
      <c r="A50" s="13"/>
      <c r="B50" s="13"/>
      <c r="C50" s="24"/>
      <c r="D50" s="15"/>
      <c r="E50" s="15"/>
      <c r="F50" s="14"/>
      <c r="G50" s="14"/>
      <c r="H50" s="14"/>
      <c r="I50" s="15"/>
      <c r="J50" s="15"/>
      <c r="K50" s="15"/>
      <c r="L50" s="15"/>
      <c r="M50" s="16"/>
      <c r="N50" s="15"/>
      <c r="O50" s="15"/>
      <c r="P50" s="15"/>
      <c r="Q50" s="15"/>
      <c r="R50" s="15"/>
      <c r="S50" s="18"/>
      <c r="T50" s="13"/>
      <c r="U50" s="19"/>
      <c r="V50" s="1"/>
      <c r="W50" s="13"/>
      <c r="X50" s="13"/>
      <c r="Y50" s="13"/>
      <c r="Z50" s="13"/>
      <c r="AA50" s="13"/>
      <c r="AB50" s="13"/>
      <c r="AC50" s="13"/>
      <c r="AD50" s="13"/>
      <c r="AE50" s="20"/>
      <c r="AF50" s="20"/>
      <c r="AG50" s="20"/>
    </row>
    <row r="51" spans="1:33" ht="15.75" customHeight="1" x14ac:dyDescent="0.2">
      <c r="A51" s="13"/>
      <c r="B51" s="13"/>
      <c r="C51" s="24"/>
      <c r="D51" s="15"/>
      <c r="E51" s="15"/>
      <c r="F51" s="14"/>
      <c r="G51" s="14"/>
      <c r="H51" s="14"/>
      <c r="I51" s="15"/>
      <c r="J51" s="15"/>
      <c r="K51" s="15"/>
      <c r="L51" s="15"/>
      <c r="M51" s="16"/>
      <c r="N51" s="15"/>
      <c r="O51" s="15"/>
      <c r="P51" s="15"/>
      <c r="Q51" s="15"/>
      <c r="R51" s="15"/>
      <c r="S51" s="18"/>
      <c r="T51" s="13"/>
      <c r="U51" s="19"/>
      <c r="V51" s="1"/>
      <c r="W51" s="13"/>
      <c r="X51" s="13"/>
      <c r="Y51" s="13"/>
      <c r="Z51" s="13"/>
      <c r="AA51" s="13"/>
      <c r="AB51" s="13"/>
      <c r="AC51" s="13"/>
      <c r="AD51" s="13"/>
      <c r="AE51" s="20"/>
      <c r="AF51" s="20"/>
      <c r="AG51" s="20"/>
    </row>
    <row r="52" spans="1:33" ht="15.75" customHeight="1" x14ac:dyDescent="0.2">
      <c r="A52" s="13"/>
      <c r="B52" s="13"/>
      <c r="C52" s="24"/>
      <c r="D52" s="15"/>
      <c r="E52" s="15"/>
      <c r="F52" s="14"/>
      <c r="G52" s="14"/>
      <c r="H52" s="14"/>
      <c r="I52" s="15"/>
      <c r="J52" s="15"/>
      <c r="K52" s="15"/>
      <c r="L52" s="15"/>
      <c r="M52" s="16"/>
      <c r="N52" s="15"/>
      <c r="O52" s="15"/>
      <c r="P52" s="15"/>
      <c r="Q52" s="15"/>
      <c r="R52" s="15"/>
      <c r="S52" s="18"/>
      <c r="T52" s="13"/>
      <c r="U52" s="19"/>
      <c r="V52" s="1"/>
      <c r="W52" s="13"/>
      <c r="X52" s="13"/>
      <c r="Y52" s="13"/>
      <c r="Z52" s="13"/>
      <c r="AA52" s="13"/>
      <c r="AB52" s="13"/>
      <c r="AC52" s="13"/>
      <c r="AD52" s="13"/>
      <c r="AE52" s="20"/>
      <c r="AF52" s="20"/>
      <c r="AG52" s="20"/>
    </row>
    <row r="53" spans="1:33" ht="15.75" customHeight="1" x14ac:dyDescent="0.2">
      <c r="A53" s="13"/>
      <c r="B53" s="13"/>
      <c r="C53" s="24"/>
      <c r="D53" s="15"/>
      <c r="E53" s="15"/>
      <c r="F53" s="14"/>
      <c r="G53" s="14"/>
      <c r="H53" s="14"/>
      <c r="I53" s="15"/>
      <c r="J53" s="15"/>
      <c r="K53" s="15"/>
      <c r="L53" s="15"/>
      <c r="M53" s="16"/>
      <c r="N53" s="15"/>
      <c r="O53" s="15"/>
      <c r="P53" s="15"/>
      <c r="Q53" s="15"/>
      <c r="R53" s="15"/>
      <c r="S53" s="18"/>
      <c r="T53" s="13"/>
      <c r="U53" s="19"/>
      <c r="V53" s="1"/>
      <c r="W53" s="13"/>
      <c r="X53" s="13"/>
      <c r="Y53" s="13"/>
      <c r="Z53" s="13"/>
      <c r="AA53" s="13"/>
      <c r="AB53" s="13"/>
      <c r="AC53" s="13"/>
      <c r="AD53" s="13"/>
      <c r="AE53" s="20"/>
      <c r="AF53" s="20"/>
      <c r="AG53" s="20"/>
    </row>
    <row r="54" spans="1:33" ht="15.75" customHeight="1" x14ac:dyDescent="0.2">
      <c r="A54" s="13"/>
      <c r="B54" s="13"/>
      <c r="C54" s="24"/>
      <c r="D54" s="15"/>
      <c r="E54" s="15"/>
      <c r="F54" s="14"/>
      <c r="G54" s="14"/>
      <c r="H54" s="14"/>
      <c r="I54" s="15"/>
      <c r="J54" s="15"/>
      <c r="K54" s="15"/>
      <c r="L54" s="15"/>
      <c r="M54" s="16"/>
      <c r="N54" s="15"/>
      <c r="O54" s="15"/>
      <c r="P54" s="15"/>
      <c r="Q54" s="15"/>
      <c r="R54" s="15"/>
      <c r="S54" s="18"/>
      <c r="T54" s="13"/>
      <c r="U54" s="19"/>
      <c r="V54" s="1"/>
      <c r="W54" s="13"/>
      <c r="X54" s="13"/>
      <c r="Y54" s="13"/>
      <c r="Z54" s="13"/>
      <c r="AA54" s="13"/>
      <c r="AB54" s="13"/>
      <c r="AC54" s="13"/>
      <c r="AD54" s="13"/>
      <c r="AE54" s="20"/>
      <c r="AF54" s="20"/>
      <c r="AG54" s="20"/>
    </row>
    <row r="55" spans="1:33" ht="15.75" customHeight="1" x14ac:dyDescent="0.2">
      <c r="A55" s="13"/>
      <c r="B55" s="13"/>
      <c r="C55" s="24"/>
      <c r="D55" s="15"/>
      <c r="E55" s="15"/>
      <c r="F55" s="14"/>
      <c r="G55" s="14"/>
      <c r="H55" s="14"/>
      <c r="I55" s="15"/>
      <c r="J55" s="15"/>
      <c r="K55" s="15"/>
      <c r="L55" s="15"/>
      <c r="M55" s="16"/>
      <c r="N55" s="15"/>
      <c r="O55" s="15"/>
      <c r="P55" s="15"/>
      <c r="Q55" s="15"/>
      <c r="R55" s="15"/>
      <c r="S55" s="18"/>
      <c r="T55" s="13"/>
      <c r="U55" s="19"/>
      <c r="V55" s="1"/>
      <c r="W55" s="13"/>
      <c r="X55" s="13"/>
      <c r="Y55" s="13"/>
      <c r="Z55" s="13"/>
      <c r="AA55" s="13"/>
      <c r="AB55" s="13"/>
      <c r="AC55" s="13"/>
      <c r="AD55" s="13"/>
      <c r="AE55" s="20"/>
      <c r="AF55" s="20"/>
      <c r="AG55" s="20"/>
    </row>
    <row r="56" spans="1:33" ht="15.75" customHeight="1" x14ac:dyDescent="0.2">
      <c r="A56" s="13"/>
      <c r="B56" s="13"/>
      <c r="C56" s="24"/>
      <c r="D56" s="15"/>
      <c r="E56" s="15"/>
      <c r="F56" s="14"/>
      <c r="G56" s="14"/>
      <c r="H56" s="14"/>
      <c r="I56" s="15"/>
      <c r="J56" s="15"/>
      <c r="K56" s="15"/>
      <c r="L56" s="15"/>
      <c r="M56" s="16"/>
      <c r="N56" s="15"/>
      <c r="O56" s="15"/>
      <c r="P56" s="15"/>
      <c r="Q56" s="15"/>
      <c r="R56" s="15"/>
      <c r="S56" s="18"/>
      <c r="T56" s="13"/>
      <c r="U56" s="19"/>
      <c r="V56" s="1"/>
      <c r="W56" s="13"/>
      <c r="X56" s="13"/>
      <c r="Y56" s="13"/>
      <c r="Z56" s="13"/>
      <c r="AA56" s="13"/>
      <c r="AB56" s="13"/>
      <c r="AC56" s="13"/>
      <c r="AD56" s="13"/>
      <c r="AE56" s="20"/>
      <c r="AF56" s="20"/>
      <c r="AG56" s="20"/>
    </row>
    <row r="57" spans="1:33" ht="15.75" customHeight="1" x14ac:dyDescent="0.2">
      <c r="A57" s="13"/>
      <c r="B57" s="13"/>
      <c r="C57" s="24"/>
      <c r="D57" s="15"/>
      <c r="E57" s="15"/>
      <c r="F57" s="14"/>
      <c r="G57" s="14"/>
      <c r="H57" s="14"/>
      <c r="I57" s="15"/>
      <c r="J57" s="15"/>
      <c r="K57" s="15"/>
      <c r="L57" s="15"/>
      <c r="M57" s="16"/>
      <c r="N57" s="15"/>
      <c r="O57" s="15"/>
      <c r="P57" s="15"/>
      <c r="Q57" s="15"/>
      <c r="R57" s="15"/>
      <c r="S57" s="18"/>
      <c r="T57" s="13"/>
      <c r="U57" s="19"/>
      <c r="V57" s="1"/>
      <c r="W57" s="13"/>
      <c r="X57" s="13"/>
      <c r="Y57" s="13"/>
      <c r="Z57" s="13"/>
      <c r="AA57" s="13"/>
      <c r="AB57" s="13"/>
      <c r="AC57" s="13"/>
      <c r="AD57" s="13"/>
      <c r="AE57" s="20"/>
      <c r="AF57" s="20"/>
      <c r="AG57" s="20"/>
    </row>
    <row r="58" spans="1:33" ht="15.75" customHeight="1" x14ac:dyDescent="0.2">
      <c r="A58" s="13"/>
      <c r="B58" s="13"/>
      <c r="C58" s="24"/>
      <c r="D58" s="15"/>
      <c r="E58" s="15"/>
      <c r="F58" s="14"/>
      <c r="G58" s="14"/>
      <c r="H58" s="14"/>
      <c r="I58" s="15"/>
      <c r="J58" s="15"/>
      <c r="K58" s="15"/>
      <c r="L58" s="15"/>
      <c r="M58" s="16"/>
      <c r="N58" s="15"/>
      <c r="O58" s="15"/>
      <c r="P58" s="15"/>
      <c r="Q58" s="15"/>
      <c r="R58" s="15"/>
      <c r="S58" s="18"/>
      <c r="T58" s="13"/>
      <c r="U58" s="19"/>
      <c r="V58" s="1"/>
      <c r="W58" s="13"/>
      <c r="X58" s="13"/>
      <c r="Y58" s="13"/>
      <c r="Z58" s="13"/>
      <c r="AA58" s="13"/>
      <c r="AB58" s="13"/>
      <c r="AC58" s="13"/>
      <c r="AD58" s="13"/>
      <c r="AE58" s="20"/>
      <c r="AF58" s="20"/>
      <c r="AG58" s="20"/>
    </row>
    <row r="59" spans="1:33" ht="15.75" customHeight="1" x14ac:dyDescent="0.2">
      <c r="A59" s="13"/>
      <c r="B59" s="13"/>
      <c r="C59" s="24"/>
      <c r="D59" s="15"/>
      <c r="E59" s="15"/>
      <c r="F59" s="14"/>
      <c r="G59" s="14"/>
      <c r="H59" s="14"/>
      <c r="I59" s="15"/>
      <c r="J59" s="15"/>
      <c r="K59" s="15"/>
      <c r="L59" s="15"/>
      <c r="M59" s="16"/>
      <c r="N59" s="15"/>
      <c r="O59" s="15"/>
      <c r="P59" s="15"/>
      <c r="Q59" s="15"/>
      <c r="R59" s="15"/>
      <c r="S59" s="18"/>
      <c r="T59" s="13"/>
      <c r="U59" s="19"/>
      <c r="V59" s="1"/>
      <c r="W59" s="13"/>
      <c r="X59" s="13"/>
      <c r="Y59" s="13"/>
      <c r="Z59" s="13"/>
      <c r="AA59" s="13"/>
      <c r="AB59" s="13"/>
      <c r="AC59" s="13"/>
      <c r="AD59" s="13"/>
      <c r="AE59" s="20"/>
      <c r="AF59" s="20"/>
      <c r="AG59" s="20"/>
    </row>
    <row r="60" spans="1:33" ht="15.75" customHeight="1" x14ac:dyDescent="0.2">
      <c r="A60" s="13"/>
      <c r="B60" s="13"/>
      <c r="C60" s="24"/>
      <c r="D60" s="15"/>
      <c r="E60" s="15"/>
      <c r="F60" s="14"/>
      <c r="G60" s="14"/>
      <c r="H60" s="14"/>
      <c r="I60" s="15"/>
      <c r="J60" s="15"/>
      <c r="K60" s="15"/>
      <c r="L60" s="15"/>
      <c r="M60" s="16"/>
      <c r="N60" s="15"/>
      <c r="O60" s="15"/>
      <c r="P60" s="15"/>
      <c r="Q60" s="15"/>
      <c r="R60" s="15"/>
      <c r="S60" s="18"/>
      <c r="T60" s="13"/>
      <c r="U60" s="19"/>
      <c r="V60" s="1"/>
      <c r="W60" s="13"/>
      <c r="X60" s="13"/>
      <c r="Y60" s="13"/>
      <c r="Z60" s="13"/>
      <c r="AA60" s="13"/>
      <c r="AB60" s="13"/>
      <c r="AC60" s="13"/>
      <c r="AD60" s="13"/>
      <c r="AE60" s="20"/>
      <c r="AF60" s="20"/>
      <c r="AG60" s="20"/>
    </row>
    <row r="61" spans="1:33" ht="15.75" customHeight="1" x14ac:dyDescent="0.2">
      <c r="A61" s="13"/>
      <c r="B61" s="13"/>
      <c r="C61" s="24"/>
      <c r="D61" s="15"/>
      <c r="E61" s="15"/>
      <c r="F61" s="14"/>
      <c r="G61" s="14"/>
      <c r="H61" s="14"/>
      <c r="I61" s="15"/>
      <c r="J61" s="15"/>
      <c r="K61" s="15"/>
      <c r="L61" s="15"/>
      <c r="M61" s="16"/>
      <c r="N61" s="15"/>
      <c r="O61" s="15"/>
      <c r="P61" s="15"/>
      <c r="Q61" s="15"/>
      <c r="R61" s="15"/>
      <c r="S61" s="18"/>
      <c r="T61" s="13"/>
      <c r="U61" s="19"/>
      <c r="V61" s="1"/>
      <c r="W61" s="13"/>
      <c r="X61" s="13"/>
      <c r="Y61" s="13"/>
      <c r="Z61" s="13"/>
      <c r="AA61" s="13"/>
      <c r="AB61" s="13"/>
      <c r="AC61" s="13"/>
      <c r="AD61" s="13"/>
      <c r="AE61" s="20"/>
      <c r="AF61" s="20"/>
      <c r="AG61" s="20"/>
    </row>
    <row r="62" spans="1:33" ht="15.75" customHeight="1" x14ac:dyDescent="0.2">
      <c r="A62" s="13"/>
      <c r="B62" s="13"/>
      <c r="C62" s="24"/>
      <c r="D62" s="15"/>
      <c r="E62" s="15"/>
      <c r="F62" s="14"/>
      <c r="G62" s="14"/>
      <c r="H62" s="14"/>
      <c r="I62" s="15"/>
      <c r="J62" s="15"/>
      <c r="K62" s="15"/>
      <c r="L62" s="15"/>
      <c r="M62" s="16"/>
      <c r="N62" s="15"/>
      <c r="O62" s="15"/>
      <c r="P62" s="15"/>
      <c r="Q62" s="15"/>
      <c r="R62" s="15"/>
      <c r="S62" s="18"/>
      <c r="T62" s="13"/>
      <c r="U62" s="19"/>
      <c r="V62" s="1"/>
      <c r="W62" s="13"/>
      <c r="X62" s="13"/>
      <c r="Y62" s="13"/>
      <c r="Z62" s="13"/>
      <c r="AA62" s="13"/>
      <c r="AB62" s="13"/>
      <c r="AC62" s="13"/>
      <c r="AD62" s="13"/>
      <c r="AE62" s="20"/>
      <c r="AF62" s="20"/>
      <c r="AG62" s="20"/>
    </row>
    <row r="63" spans="1:33" ht="15.75" customHeight="1" x14ac:dyDescent="0.2">
      <c r="A63" s="13"/>
      <c r="B63" s="13"/>
      <c r="C63" s="24"/>
      <c r="D63" s="15"/>
      <c r="E63" s="15"/>
      <c r="F63" s="14"/>
      <c r="G63" s="14"/>
      <c r="H63" s="14"/>
      <c r="I63" s="15"/>
      <c r="J63" s="15"/>
      <c r="K63" s="15"/>
      <c r="L63" s="15"/>
      <c r="M63" s="16"/>
      <c r="N63" s="15"/>
      <c r="O63" s="15"/>
      <c r="P63" s="15"/>
      <c r="Q63" s="15"/>
      <c r="R63" s="15"/>
      <c r="S63" s="18"/>
      <c r="T63" s="13"/>
      <c r="U63" s="19"/>
      <c r="V63" s="1"/>
      <c r="W63" s="13"/>
      <c r="X63" s="13"/>
      <c r="Y63" s="13"/>
      <c r="Z63" s="13"/>
      <c r="AA63" s="13"/>
      <c r="AB63" s="13"/>
      <c r="AC63" s="13"/>
      <c r="AD63" s="13"/>
      <c r="AE63" s="20"/>
      <c r="AF63" s="20"/>
      <c r="AG63" s="20"/>
    </row>
    <row r="64" spans="1:33" ht="15.75" customHeight="1" x14ac:dyDescent="0.2">
      <c r="A64" s="13"/>
      <c r="B64" s="13"/>
      <c r="C64" s="24"/>
      <c r="D64" s="15"/>
      <c r="E64" s="15"/>
      <c r="F64" s="14"/>
      <c r="G64" s="14"/>
      <c r="H64" s="14"/>
      <c r="I64" s="15"/>
      <c r="J64" s="15"/>
      <c r="K64" s="15"/>
      <c r="L64" s="15"/>
      <c r="M64" s="16"/>
      <c r="N64" s="15"/>
      <c r="O64" s="15"/>
      <c r="P64" s="15"/>
      <c r="Q64" s="15"/>
      <c r="R64" s="15"/>
      <c r="S64" s="18"/>
      <c r="T64" s="13"/>
      <c r="U64" s="19"/>
      <c r="V64" s="1"/>
      <c r="W64" s="13"/>
      <c r="X64" s="13"/>
      <c r="Y64" s="13"/>
      <c r="Z64" s="13"/>
      <c r="AA64" s="13"/>
      <c r="AB64" s="13"/>
      <c r="AC64" s="13"/>
      <c r="AD64" s="13"/>
      <c r="AE64" s="20"/>
      <c r="AF64" s="20"/>
      <c r="AG64" s="20"/>
    </row>
    <row r="65" spans="1:33" ht="15.75" customHeight="1" x14ac:dyDescent="0.2">
      <c r="A65" s="13"/>
      <c r="B65" s="13"/>
      <c r="C65" s="24"/>
      <c r="D65" s="15"/>
      <c r="E65" s="15"/>
      <c r="F65" s="14"/>
      <c r="G65" s="14"/>
      <c r="H65" s="14"/>
      <c r="I65" s="15"/>
      <c r="J65" s="15"/>
      <c r="K65" s="15"/>
      <c r="L65" s="15"/>
      <c r="M65" s="16"/>
      <c r="N65" s="15"/>
      <c r="O65" s="15"/>
      <c r="P65" s="15"/>
      <c r="Q65" s="15"/>
      <c r="R65" s="15"/>
      <c r="S65" s="18"/>
      <c r="T65" s="13"/>
      <c r="U65" s="19"/>
      <c r="V65" s="1"/>
      <c r="W65" s="13"/>
      <c r="X65" s="13"/>
      <c r="Y65" s="13"/>
      <c r="Z65" s="13"/>
      <c r="AA65" s="13"/>
      <c r="AB65" s="13"/>
      <c r="AC65" s="13"/>
      <c r="AD65" s="13"/>
      <c r="AE65" s="20"/>
      <c r="AF65" s="20"/>
      <c r="AG65" s="20"/>
    </row>
    <row r="66" spans="1:33" ht="15.75" customHeight="1" x14ac:dyDescent="0.2">
      <c r="A66" s="13"/>
      <c r="B66" s="13"/>
      <c r="C66" s="24"/>
      <c r="D66" s="15"/>
      <c r="E66" s="15"/>
      <c r="F66" s="14"/>
      <c r="G66" s="14"/>
      <c r="H66" s="14"/>
      <c r="I66" s="15"/>
      <c r="J66" s="15"/>
      <c r="K66" s="15"/>
      <c r="L66" s="15"/>
      <c r="M66" s="16"/>
      <c r="N66" s="15"/>
      <c r="O66" s="15"/>
      <c r="P66" s="15"/>
      <c r="Q66" s="15"/>
      <c r="R66" s="15"/>
      <c r="S66" s="18"/>
      <c r="T66" s="13"/>
      <c r="U66" s="19"/>
      <c r="V66" s="1"/>
      <c r="W66" s="13"/>
      <c r="X66" s="13"/>
      <c r="Y66" s="13"/>
      <c r="Z66" s="13"/>
      <c r="AA66" s="13"/>
      <c r="AB66" s="13"/>
      <c r="AC66" s="13"/>
      <c r="AD66" s="13"/>
      <c r="AE66" s="20"/>
      <c r="AF66" s="20"/>
      <c r="AG66" s="20"/>
    </row>
    <row r="67" spans="1:33" ht="15.75" customHeight="1" x14ac:dyDescent="0.2">
      <c r="A67" s="13"/>
      <c r="B67" s="13"/>
      <c r="C67" s="24"/>
      <c r="D67" s="15"/>
      <c r="E67" s="15"/>
      <c r="F67" s="14"/>
      <c r="G67" s="14"/>
      <c r="H67" s="14"/>
      <c r="I67" s="15"/>
      <c r="J67" s="15"/>
      <c r="K67" s="15"/>
      <c r="L67" s="15"/>
      <c r="M67" s="16"/>
      <c r="N67" s="15"/>
      <c r="O67" s="15"/>
      <c r="P67" s="15"/>
      <c r="Q67" s="15"/>
      <c r="R67" s="15"/>
      <c r="S67" s="18"/>
      <c r="T67" s="13"/>
      <c r="U67" s="19"/>
      <c r="V67" s="1"/>
      <c r="W67" s="13"/>
      <c r="X67" s="13"/>
      <c r="Y67" s="13"/>
      <c r="Z67" s="13"/>
      <c r="AA67" s="13"/>
      <c r="AB67" s="13"/>
      <c r="AC67" s="13"/>
      <c r="AD67" s="13"/>
      <c r="AE67" s="20"/>
      <c r="AF67" s="20"/>
      <c r="AG67" s="20"/>
    </row>
    <row r="68" spans="1:33" ht="15.75" customHeight="1" x14ac:dyDescent="0.2">
      <c r="A68" s="13"/>
      <c r="B68" s="13"/>
      <c r="C68" s="24"/>
      <c r="D68" s="15"/>
      <c r="E68" s="15"/>
      <c r="F68" s="14"/>
      <c r="G68" s="14"/>
      <c r="H68" s="14"/>
      <c r="I68" s="15"/>
      <c r="J68" s="15"/>
      <c r="K68" s="15"/>
      <c r="L68" s="15"/>
      <c r="M68" s="16"/>
      <c r="N68" s="15"/>
      <c r="O68" s="15"/>
      <c r="P68" s="15"/>
      <c r="Q68" s="15"/>
      <c r="R68" s="15"/>
      <c r="S68" s="18"/>
      <c r="T68" s="13"/>
      <c r="U68" s="19"/>
      <c r="V68" s="1"/>
      <c r="W68" s="13"/>
      <c r="X68" s="13"/>
      <c r="Y68" s="13"/>
      <c r="Z68" s="13"/>
      <c r="AA68" s="13"/>
      <c r="AB68" s="13"/>
      <c r="AC68" s="13"/>
      <c r="AD68" s="13"/>
      <c r="AE68" s="20"/>
      <c r="AF68" s="20"/>
      <c r="AG68" s="20"/>
    </row>
    <row r="69" spans="1:33" ht="15.75" customHeight="1" x14ac:dyDescent="0.2">
      <c r="A69" s="13"/>
      <c r="B69" s="13"/>
      <c r="C69" s="24"/>
      <c r="D69" s="15"/>
      <c r="E69" s="15"/>
      <c r="F69" s="14"/>
      <c r="G69" s="14"/>
      <c r="H69" s="14"/>
      <c r="I69" s="15"/>
      <c r="J69" s="15"/>
      <c r="K69" s="15"/>
      <c r="L69" s="15"/>
      <c r="M69" s="16"/>
      <c r="N69" s="15"/>
      <c r="O69" s="15"/>
      <c r="P69" s="15"/>
      <c r="Q69" s="15"/>
      <c r="R69" s="15"/>
      <c r="S69" s="18"/>
      <c r="T69" s="13"/>
      <c r="U69" s="19"/>
      <c r="V69" s="1"/>
      <c r="W69" s="13"/>
      <c r="X69" s="13"/>
      <c r="Y69" s="13"/>
      <c r="Z69" s="13"/>
      <c r="AA69" s="13"/>
      <c r="AB69" s="13"/>
      <c r="AC69" s="13"/>
      <c r="AD69" s="13"/>
      <c r="AE69" s="20"/>
      <c r="AF69" s="20"/>
      <c r="AG69" s="20"/>
    </row>
    <row r="70" spans="1:33" ht="15.75" customHeight="1" x14ac:dyDescent="0.2">
      <c r="A70" s="13"/>
      <c r="B70" s="13"/>
      <c r="C70" s="24"/>
      <c r="D70" s="15"/>
      <c r="E70" s="15"/>
      <c r="F70" s="14"/>
      <c r="G70" s="14"/>
      <c r="H70" s="14"/>
      <c r="I70" s="15"/>
      <c r="J70" s="15"/>
      <c r="K70" s="15"/>
      <c r="L70" s="15"/>
      <c r="M70" s="16"/>
      <c r="N70" s="15"/>
      <c r="O70" s="15"/>
      <c r="P70" s="15"/>
      <c r="Q70" s="15"/>
      <c r="R70" s="15"/>
      <c r="S70" s="18"/>
      <c r="T70" s="13"/>
      <c r="U70" s="19"/>
      <c r="V70" s="1"/>
      <c r="W70" s="13"/>
      <c r="X70" s="13"/>
      <c r="Y70" s="13"/>
      <c r="Z70" s="13"/>
      <c r="AA70" s="13"/>
      <c r="AB70" s="13"/>
      <c r="AC70" s="13"/>
      <c r="AD70" s="13"/>
      <c r="AE70" s="20"/>
      <c r="AF70" s="20"/>
      <c r="AG70" s="20"/>
    </row>
    <row r="71" spans="1:33" ht="15.75" customHeight="1" x14ac:dyDescent="0.2">
      <c r="A71" s="13"/>
      <c r="B71" s="13"/>
      <c r="C71" s="24"/>
      <c r="D71" s="15"/>
      <c r="E71" s="15"/>
      <c r="F71" s="14"/>
      <c r="G71" s="14"/>
      <c r="H71" s="14"/>
      <c r="I71" s="15"/>
      <c r="J71" s="15"/>
      <c r="K71" s="15"/>
      <c r="L71" s="15"/>
      <c r="M71" s="16"/>
      <c r="N71" s="15"/>
      <c r="O71" s="15"/>
      <c r="P71" s="15"/>
      <c r="Q71" s="15"/>
      <c r="R71" s="15"/>
      <c r="S71" s="18"/>
      <c r="T71" s="13"/>
      <c r="U71" s="19"/>
      <c r="V71" s="1"/>
      <c r="W71" s="13"/>
      <c r="X71" s="13"/>
      <c r="Y71" s="13"/>
      <c r="Z71" s="13"/>
      <c r="AA71" s="13"/>
      <c r="AB71" s="13"/>
      <c r="AC71" s="13"/>
      <c r="AD71" s="13"/>
      <c r="AE71" s="20"/>
      <c r="AF71" s="20"/>
      <c r="AG71" s="20"/>
    </row>
    <row r="72" spans="1:33" ht="15.75" customHeight="1" x14ac:dyDescent="0.2">
      <c r="A72" s="13"/>
      <c r="B72" s="13"/>
      <c r="C72" s="24"/>
      <c r="D72" s="15"/>
      <c r="E72" s="15"/>
      <c r="F72" s="14"/>
      <c r="G72" s="14"/>
      <c r="H72" s="14"/>
      <c r="I72" s="15"/>
      <c r="J72" s="15"/>
      <c r="K72" s="15"/>
      <c r="L72" s="15"/>
      <c r="M72" s="16"/>
      <c r="N72" s="15"/>
      <c r="O72" s="15"/>
      <c r="P72" s="15"/>
      <c r="Q72" s="15"/>
      <c r="R72" s="15"/>
      <c r="S72" s="18"/>
      <c r="T72" s="13"/>
      <c r="U72" s="19"/>
      <c r="V72" s="1"/>
      <c r="W72" s="13"/>
      <c r="X72" s="13"/>
      <c r="Y72" s="13"/>
      <c r="Z72" s="13"/>
      <c r="AA72" s="13"/>
      <c r="AB72" s="13"/>
      <c r="AC72" s="13"/>
      <c r="AD72" s="13"/>
      <c r="AE72" s="20"/>
      <c r="AF72" s="20"/>
      <c r="AG72" s="20"/>
    </row>
    <row r="73" spans="1:33" ht="15.75" customHeight="1" x14ac:dyDescent="0.2">
      <c r="A73" s="13"/>
      <c r="B73" s="13"/>
      <c r="C73" s="24"/>
      <c r="D73" s="15"/>
      <c r="E73" s="15"/>
      <c r="F73" s="14"/>
      <c r="G73" s="14"/>
      <c r="H73" s="14"/>
      <c r="I73" s="15"/>
      <c r="J73" s="15"/>
      <c r="K73" s="15"/>
      <c r="L73" s="15"/>
      <c r="M73" s="16"/>
      <c r="N73" s="15"/>
      <c r="O73" s="15"/>
      <c r="P73" s="15"/>
      <c r="Q73" s="15"/>
      <c r="R73" s="15"/>
      <c r="S73" s="18"/>
      <c r="T73" s="13"/>
      <c r="U73" s="19"/>
      <c r="V73" s="1"/>
      <c r="W73" s="13"/>
      <c r="X73" s="13"/>
      <c r="Y73" s="13"/>
      <c r="Z73" s="13"/>
      <c r="AA73" s="13"/>
      <c r="AB73" s="13"/>
      <c r="AC73" s="13"/>
      <c r="AD73" s="13"/>
      <c r="AE73" s="20"/>
      <c r="AF73" s="20"/>
      <c r="AG73" s="20"/>
    </row>
    <row r="74" spans="1:33" ht="15.75" customHeight="1" x14ac:dyDescent="0.2">
      <c r="A74" s="13"/>
      <c r="B74" s="13"/>
      <c r="C74" s="24"/>
      <c r="D74" s="15"/>
      <c r="E74" s="15"/>
      <c r="F74" s="14"/>
      <c r="G74" s="14"/>
      <c r="H74" s="14"/>
      <c r="I74" s="15"/>
      <c r="J74" s="15"/>
      <c r="K74" s="15"/>
      <c r="L74" s="15"/>
      <c r="M74" s="16"/>
      <c r="N74" s="15"/>
      <c r="O74" s="15"/>
      <c r="P74" s="15"/>
      <c r="Q74" s="15"/>
      <c r="R74" s="15"/>
      <c r="S74" s="18"/>
      <c r="T74" s="13"/>
      <c r="U74" s="19"/>
      <c r="V74" s="1"/>
      <c r="W74" s="13"/>
      <c r="X74" s="13"/>
      <c r="Y74" s="13"/>
      <c r="Z74" s="13"/>
      <c r="AA74" s="13"/>
      <c r="AB74" s="13"/>
      <c r="AC74" s="13"/>
      <c r="AD74" s="13"/>
      <c r="AE74" s="20"/>
      <c r="AF74" s="20"/>
      <c r="AG74" s="20"/>
    </row>
    <row r="75" spans="1:33" ht="15.75" customHeight="1" x14ac:dyDescent="0.2">
      <c r="A75" s="13"/>
      <c r="B75" s="13"/>
      <c r="C75" s="24"/>
      <c r="D75" s="15"/>
      <c r="E75" s="15"/>
      <c r="F75" s="14"/>
      <c r="G75" s="14"/>
      <c r="H75" s="14"/>
      <c r="I75" s="15"/>
      <c r="J75" s="15"/>
      <c r="K75" s="15"/>
      <c r="L75" s="15"/>
      <c r="M75" s="16"/>
      <c r="N75" s="15"/>
      <c r="O75" s="15"/>
      <c r="P75" s="15"/>
      <c r="Q75" s="15"/>
      <c r="R75" s="15"/>
      <c r="S75" s="18"/>
      <c r="T75" s="13"/>
      <c r="U75" s="19"/>
      <c r="V75" s="1"/>
      <c r="W75" s="13"/>
      <c r="X75" s="13"/>
      <c r="Y75" s="13"/>
      <c r="Z75" s="13"/>
      <c r="AA75" s="13"/>
      <c r="AB75" s="13"/>
      <c r="AC75" s="13"/>
      <c r="AD75" s="13"/>
      <c r="AE75" s="20"/>
      <c r="AF75" s="20"/>
      <c r="AG75" s="20"/>
    </row>
    <row r="76" spans="1:33" ht="15.75" customHeight="1" x14ac:dyDescent="0.2">
      <c r="A76" s="13"/>
      <c r="B76" s="13"/>
      <c r="C76" s="24"/>
      <c r="D76" s="15"/>
      <c r="E76" s="15"/>
      <c r="F76" s="14"/>
      <c r="G76" s="14"/>
      <c r="H76" s="14"/>
      <c r="I76" s="15"/>
      <c r="J76" s="15"/>
      <c r="K76" s="15"/>
      <c r="L76" s="15"/>
      <c r="M76" s="16"/>
      <c r="N76" s="15"/>
      <c r="O76" s="15"/>
      <c r="P76" s="15"/>
      <c r="Q76" s="15"/>
      <c r="R76" s="15"/>
      <c r="S76" s="18"/>
      <c r="T76" s="13"/>
      <c r="U76" s="19"/>
      <c r="V76" s="1"/>
      <c r="W76" s="13"/>
      <c r="X76" s="13"/>
      <c r="Y76" s="13"/>
      <c r="Z76" s="13"/>
      <c r="AA76" s="13"/>
      <c r="AB76" s="13"/>
      <c r="AC76" s="13"/>
      <c r="AD76" s="13"/>
      <c r="AE76" s="20"/>
      <c r="AF76" s="20"/>
      <c r="AG76" s="20"/>
    </row>
    <row r="77" spans="1:33" ht="15.75" customHeight="1" x14ac:dyDescent="0.2">
      <c r="A77" s="13"/>
      <c r="B77" s="13"/>
      <c r="C77" s="24"/>
      <c r="D77" s="15"/>
      <c r="E77" s="15"/>
      <c r="F77" s="14"/>
      <c r="G77" s="14"/>
      <c r="H77" s="14"/>
      <c r="I77" s="15"/>
      <c r="J77" s="15"/>
      <c r="K77" s="15"/>
      <c r="L77" s="15"/>
      <c r="M77" s="16"/>
      <c r="N77" s="15"/>
      <c r="O77" s="15"/>
      <c r="P77" s="15"/>
      <c r="Q77" s="15"/>
      <c r="R77" s="15"/>
      <c r="S77" s="18"/>
      <c r="T77" s="13"/>
      <c r="U77" s="19"/>
      <c r="V77" s="1"/>
      <c r="W77" s="13"/>
      <c r="X77" s="13"/>
      <c r="Y77" s="13"/>
      <c r="Z77" s="13"/>
      <c r="AA77" s="13"/>
      <c r="AB77" s="13"/>
      <c r="AC77" s="13"/>
      <c r="AD77" s="13"/>
      <c r="AE77" s="20"/>
      <c r="AF77" s="20"/>
      <c r="AG77" s="20"/>
    </row>
    <row r="78" spans="1:33" ht="15.75" customHeight="1" x14ac:dyDescent="0.2">
      <c r="A78" s="13"/>
      <c r="B78" s="13"/>
      <c r="C78" s="24"/>
      <c r="D78" s="15"/>
      <c r="E78" s="15"/>
      <c r="F78" s="14"/>
      <c r="G78" s="14"/>
      <c r="H78" s="14"/>
      <c r="I78" s="15"/>
      <c r="J78" s="15"/>
      <c r="K78" s="15"/>
      <c r="L78" s="15"/>
      <c r="M78" s="16"/>
      <c r="N78" s="15"/>
      <c r="O78" s="15"/>
      <c r="P78" s="15"/>
      <c r="Q78" s="15"/>
      <c r="R78" s="15"/>
      <c r="S78" s="18"/>
      <c r="T78" s="13"/>
      <c r="U78" s="19"/>
      <c r="V78" s="1"/>
      <c r="W78" s="13"/>
      <c r="X78" s="13"/>
      <c r="Y78" s="13"/>
      <c r="Z78" s="13"/>
      <c r="AA78" s="13"/>
      <c r="AB78" s="13"/>
      <c r="AC78" s="13"/>
      <c r="AD78" s="13"/>
      <c r="AE78" s="20"/>
      <c r="AF78" s="20"/>
      <c r="AG78" s="20"/>
    </row>
    <row r="79" spans="1:33" ht="15.75" customHeight="1" x14ac:dyDescent="0.2">
      <c r="A79" s="13"/>
      <c r="B79" s="13"/>
      <c r="C79" s="24"/>
      <c r="D79" s="15"/>
      <c r="E79" s="15"/>
      <c r="F79" s="14"/>
      <c r="G79" s="14"/>
      <c r="H79" s="14"/>
      <c r="I79" s="15"/>
      <c r="J79" s="15"/>
      <c r="K79" s="15"/>
      <c r="L79" s="15"/>
      <c r="M79" s="16"/>
      <c r="N79" s="15"/>
      <c r="O79" s="15"/>
      <c r="P79" s="15"/>
      <c r="Q79" s="15"/>
      <c r="R79" s="15"/>
      <c r="S79" s="18"/>
      <c r="T79" s="13"/>
      <c r="U79" s="19"/>
      <c r="V79" s="1"/>
      <c r="W79" s="13"/>
      <c r="X79" s="13"/>
      <c r="Y79" s="13"/>
      <c r="Z79" s="13"/>
      <c r="AA79" s="13"/>
      <c r="AB79" s="13"/>
      <c r="AC79" s="13"/>
      <c r="AD79" s="13"/>
      <c r="AE79" s="20"/>
      <c r="AF79" s="20"/>
      <c r="AG79" s="20"/>
    </row>
    <row r="80" spans="1:33" ht="15.75" customHeight="1" x14ac:dyDescent="0.2">
      <c r="A80" s="13"/>
      <c r="B80" s="13"/>
      <c r="C80" s="24"/>
      <c r="D80" s="15"/>
      <c r="E80" s="15"/>
      <c r="F80" s="14"/>
      <c r="G80" s="14"/>
      <c r="H80" s="14"/>
      <c r="I80" s="15"/>
      <c r="J80" s="15"/>
      <c r="K80" s="15"/>
      <c r="L80" s="15"/>
      <c r="M80" s="16"/>
      <c r="N80" s="15"/>
      <c r="O80" s="15"/>
      <c r="P80" s="15"/>
      <c r="Q80" s="15"/>
      <c r="R80" s="15"/>
      <c r="S80" s="18"/>
      <c r="T80" s="13"/>
      <c r="U80" s="19"/>
      <c r="V80" s="1"/>
      <c r="W80" s="13"/>
      <c r="X80" s="13"/>
      <c r="Y80" s="13"/>
      <c r="Z80" s="13"/>
      <c r="AA80" s="13"/>
      <c r="AB80" s="13"/>
      <c r="AC80" s="13"/>
      <c r="AD80" s="13"/>
      <c r="AE80" s="20"/>
      <c r="AF80" s="20"/>
      <c r="AG80" s="20"/>
    </row>
    <row r="81" spans="1:33" ht="15.75" customHeight="1" x14ac:dyDescent="0.2">
      <c r="A81" s="13"/>
      <c r="B81" s="13"/>
      <c r="C81" s="24"/>
      <c r="D81" s="15"/>
      <c r="E81" s="15"/>
      <c r="F81" s="14"/>
      <c r="G81" s="14"/>
      <c r="H81" s="14"/>
      <c r="I81" s="15"/>
      <c r="J81" s="15"/>
      <c r="K81" s="15"/>
      <c r="L81" s="15"/>
      <c r="M81" s="16"/>
      <c r="N81" s="15"/>
      <c r="O81" s="15"/>
      <c r="P81" s="15"/>
      <c r="Q81" s="15"/>
      <c r="R81" s="15"/>
      <c r="S81" s="18"/>
      <c r="T81" s="13"/>
      <c r="U81" s="19"/>
      <c r="V81" s="1"/>
      <c r="W81" s="13"/>
      <c r="X81" s="13"/>
      <c r="Y81" s="13"/>
      <c r="Z81" s="13"/>
      <c r="AA81" s="13"/>
      <c r="AB81" s="13"/>
      <c r="AC81" s="13"/>
      <c r="AD81" s="13"/>
      <c r="AE81" s="20"/>
      <c r="AF81" s="20"/>
      <c r="AG81" s="20"/>
    </row>
    <row r="82" spans="1:33" ht="15.75" customHeight="1" x14ac:dyDescent="0.2">
      <c r="A82" s="13"/>
      <c r="B82" s="13"/>
      <c r="C82" s="24"/>
      <c r="D82" s="15"/>
      <c r="E82" s="15"/>
      <c r="F82" s="14"/>
      <c r="G82" s="14"/>
      <c r="H82" s="14"/>
      <c r="I82" s="15"/>
      <c r="J82" s="15"/>
      <c r="K82" s="15"/>
      <c r="L82" s="15"/>
      <c r="M82" s="16"/>
      <c r="N82" s="15"/>
      <c r="O82" s="15"/>
      <c r="P82" s="15"/>
      <c r="Q82" s="15"/>
      <c r="R82" s="15"/>
      <c r="S82" s="18"/>
      <c r="T82" s="13"/>
      <c r="U82" s="19"/>
      <c r="V82" s="1"/>
      <c r="W82" s="13"/>
      <c r="X82" s="13"/>
      <c r="Y82" s="13"/>
      <c r="Z82" s="13"/>
      <c r="AA82" s="13"/>
      <c r="AB82" s="13"/>
      <c r="AC82" s="13"/>
      <c r="AD82" s="13"/>
      <c r="AE82" s="20"/>
      <c r="AF82" s="20"/>
      <c r="AG82" s="20"/>
    </row>
    <row r="83" spans="1:33" ht="15.75" customHeight="1" x14ac:dyDescent="0.2">
      <c r="A83" s="13"/>
      <c r="B83" s="13"/>
      <c r="C83" s="24"/>
      <c r="D83" s="15"/>
      <c r="E83" s="15"/>
      <c r="F83" s="14"/>
      <c r="G83" s="14"/>
      <c r="H83" s="14"/>
      <c r="I83" s="15"/>
      <c r="J83" s="15"/>
      <c r="K83" s="15"/>
      <c r="L83" s="15"/>
      <c r="M83" s="16"/>
      <c r="N83" s="15"/>
      <c r="O83" s="15"/>
      <c r="P83" s="15"/>
      <c r="Q83" s="15"/>
      <c r="R83" s="15"/>
      <c r="S83" s="18"/>
      <c r="T83" s="13"/>
      <c r="U83" s="19"/>
      <c r="V83" s="1"/>
      <c r="W83" s="13"/>
      <c r="X83" s="13"/>
      <c r="Y83" s="13"/>
      <c r="Z83" s="13"/>
      <c r="AA83" s="13"/>
      <c r="AB83" s="13"/>
      <c r="AC83" s="13"/>
      <c r="AD83" s="13"/>
      <c r="AE83" s="20"/>
      <c r="AF83" s="20"/>
      <c r="AG83" s="20"/>
    </row>
    <row r="84" spans="1:33" ht="15.75" customHeight="1" x14ac:dyDescent="0.2">
      <c r="A84" s="13"/>
      <c r="B84" s="13"/>
      <c r="C84" s="24"/>
      <c r="D84" s="15"/>
      <c r="E84" s="15"/>
      <c r="F84" s="14"/>
      <c r="G84" s="14"/>
      <c r="H84" s="14"/>
      <c r="I84" s="15"/>
      <c r="J84" s="15"/>
      <c r="K84" s="15"/>
      <c r="L84" s="15"/>
      <c r="M84" s="16"/>
      <c r="N84" s="15"/>
      <c r="O84" s="15"/>
      <c r="P84" s="15"/>
      <c r="Q84" s="15"/>
      <c r="R84" s="15"/>
      <c r="S84" s="18"/>
      <c r="T84" s="13"/>
      <c r="U84" s="19"/>
      <c r="V84" s="1"/>
      <c r="W84" s="13"/>
      <c r="X84" s="13"/>
      <c r="Y84" s="13"/>
      <c r="Z84" s="13"/>
      <c r="AA84" s="13"/>
      <c r="AB84" s="13"/>
      <c r="AC84" s="13"/>
      <c r="AD84" s="13"/>
      <c r="AE84" s="20"/>
      <c r="AF84" s="20"/>
      <c r="AG84" s="20"/>
    </row>
    <row r="85" spans="1:33" ht="15.75" customHeight="1" x14ac:dyDescent="0.2">
      <c r="A85" s="13"/>
      <c r="B85" s="13"/>
      <c r="C85" s="24"/>
      <c r="D85" s="15"/>
      <c r="E85" s="15"/>
      <c r="F85" s="14"/>
      <c r="G85" s="14"/>
      <c r="H85" s="14"/>
      <c r="I85" s="15"/>
      <c r="J85" s="15"/>
      <c r="K85" s="15"/>
      <c r="L85" s="15"/>
      <c r="M85" s="16"/>
      <c r="N85" s="15"/>
      <c r="O85" s="15"/>
      <c r="P85" s="15"/>
      <c r="Q85" s="15"/>
      <c r="R85" s="15"/>
      <c r="S85" s="18"/>
      <c r="T85" s="13"/>
      <c r="U85" s="19"/>
      <c r="V85" s="1"/>
      <c r="W85" s="13"/>
      <c r="X85" s="13"/>
      <c r="Y85" s="13"/>
      <c r="Z85" s="13"/>
      <c r="AA85" s="13"/>
      <c r="AB85" s="13"/>
      <c r="AC85" s="13"/>
      <c r="AD85" s="13"/>
      <c r="AE85" s="20"/>
      <c r="AF85" s="20"/>
      <c r="AG85" s="20"/>
    </row>
    <row r="86" spans="1:33" ht="15.75" customHeight="1" x14ac:dyDescent="0.2">
      <c r="A86" s="13"/>
      <c r="B86" s="13"/>
      <c r="C86" s="24"/>
      <c r="D86" s="15"/>
      <c r="E86" s="15"/>
      <c r="F86" s="14"/>
      <c r="G86" s="14"/>
      <c r="H86" s="14"/>
      <c r="I86" s="15"/>
      <c r="J86" s="15"/>
      <c r="K86" s="15"/>
      <c r="L86" s="15"/>
      <c r="M86" s="16"/>
      <c r="N86" s="15"/>
      <c r="O86" s="15"/>
      <c r="P86" s="15"/>
      <c r="Q86" s="15"/>
      <c r="R86" s="15"/>
      <c r="S86" s="18"/>
      <c r="T86" s="13"/>
      <c r="U86" s="19"/>
      <c r="V86" s="1"/>
      <c r="W86" s="13"/>
      <c r="X86" s="13"/>
      <c r="Y86" s="13"/>
      <c r="Z86" s="13"/>
      <c r="AA86" s="13"/>
      <c r="AB86" s="13"/>
      <c r="AC86" s="13"/>
      <c r="AD86" s="13"/>
      <c r="AE86" s="20"/>
      <c r="AF86" s="20"/>
      <c r="AG86" s="20"/>
    </row>
    <row r="87" spans="1:33" ht="15.75" customHeight="1" x14ac:dyDescent="0.2">
      <c r="A87" s="13"/>
      <c r="B87" s="13"/>
      <c r="C87" s="24"/>
      <c r="D87" s="15"/>
      <c r="E87" s="15"/>
      <c r="F87" s="14"/>
      <c r="G87" s="14"/>
      <c r="H87" s="14"/>
      <c r="I87" s="15"/>
      <c r="J87" s="15"/>
      <c r="K87" s="15"/>
      <c r="L87" s="15"/>
      <c r="M87" s="16"/>
      <c r="N87" s="15"/>
      <c r="O87" s="15"/>
      <c r="P87" s="15"/>
      <c r="Q87" s="15"/>
      <c r="R87" s="15"/>
      <c r="S87" s="18"/>
      <c r="T87" s="13"/>
      <c r="U87" s="19"/>
      <c r="V87" s="1"/>
      <c r="W87" s="13"/>
      <c r="X87" s="13"/>
      <c r="Y87" s="13"/>
      <c r="Z87" s="13"/>
      <c r="AA87" s="13"/>
      <c r="AB87" s="13"/>
      <c r="AC87" s="13"/>
      <c r="AD87" s="13"/>
      <c r="AE87" s="20"/>
      <c r="AF87" s="20"/>
      <c r="AG87" s="20"/>
    </row>
    <row r="88" spans="1:33" ht="15.75" customHeight="1" x14ac:dyDescent="0.2">
      <c r="A88" s="13"/>
      <c r="B88" s="13"/>
      <c r="C88" s="24"/>
      <c r="D88" s="15"/>
      <c r="E88" s="15"/>
      <c r="F88" s="14"/>
      <c r="G88" s="14"/>
      <c r="H88" s="14"/>
      <c r="I88" s="15"/>
      <c r="J88" s="15"/>
      <c r="K88" s="15"/>
      <c r="L88" s="15"/>
      <c r="M88" s="16"/>
      <c r="N88" s="15"/>
      <c r="O88" s="15"/>
      <c r="P88" s="15"/>
      <c r="Q88" s="15"/>
      <c r="R88" s="15"/>
      <c r="S88" s="18"/>
      <c r="T88" s="13"/>
      <c r="U88" s="19"/>
      <c r="V88" s="1"/>
      <c r="W88" s="13"/>
      <c r="X88" s="13"/>
      <c r="Y88" s="13"/>
      <c r="Z88" s="13"/>
      <c r="AA88" s="13"/>
      <c r="AB88" s="13"/>
      <c r="AC88" s="13"/>
      <c r="AD88" s="13"/>
      <c r="AE88" s="20"/>
      <c r="AF88" s="20"/>
      <c r="AG88" s="20"/>
    </row>
    <row r="89" spans="1:33" ht="15.75" customHeight="1" x14ac:dyDescent="0.2">
      <c r="A89" s="13"/>
      <c r="B89" s="13"/>
      <c r="C89" s="24"/>
      <c r="D89" s="15"/>
      <c r="E89" s="15"/>
      <c r="F89" s="14"/>
      <c r="G89" s="14"/>
      <c r="H89" s="14"/>
      <c r="I89" s="15"/>
      <c r="J89" s="15"/>
      <c r="K89" s="15"/>
      <c r="L89" s="15"/>
      <c r="M89" s="16"/>
      <c r="N89" s="15"/>
      <c r="O89" s="15"/>
      <c r="P89" s="15"/>
      <c r="Q89" s="15"/>
      <c r="R89" s="15"/>
      <c r="S89" s="18"/>
      <c r="T89" s="13"/>
      <c r="U89" s="19"/>
      <c r="V89" s="1"/>
      <c r="W89" s="13"/>
      <c r="X89" s="13"/>
      <c r="Y89" s="13"/>
      <c r="Z89" s="13"/>
      <c r="AA89" s="13"/>
      <c r="AB89" s="13"/>
      <c r="AC89" s="13"/>
      <c r="AD89" s="13"/>
      <c r="AE89" s="20"/>
      <c r="AF89" s="20"/>
      <c r="AG89" s="20"/>
    </row>
    <row r="90" spans="1:33" ht="15.75" customHeight="1" x14ac:dyDescent="0.2">
      <c r="A90" s="13"/>
      <c r="B90" s="13"/>
      <c r="C90" s="24"/>
      <c r="D90" s="15"/>
      <c r="E90" s="15"/>
      <c r="F90" s="14"/>
      <c r="G90" s="14"/>
      <c r="H90" s="14"/>
      <c r="I90" s="15"/>
      <c r="J90" s="15"/>
      <c r="K90" s="15"/>
      <c r="L90" s="15"/>
      <c r="M90" s="16"/>
      <c r="N90" s="15"/>
      <c r="O90" s="15"/>
      <c r="P90" s="15"/>
      <c r="Q90" s="15"/>
      <c r="R90" s="15"/>
      <c r="S90" s="18"/>
      <c r="T90" s="13"/>
      <c r="U90" s="19"/>
      <c r="V90" s="1"/>
      <c r="W90" s="13"/>
      <c r="X90" s="13"/>
      <c r="Y90" s="13"/>
      <c r="Z90" s="13"/>
      <c r="AA90" s="13"/>
      <c r="AB90" s="13"/>
      <c r="AC90" s="13"/>
      <c r="AD90" s="13"/>
      <c r="AE90" s="20"/>
      <c r="AF90" s="20"/>
      <c r="AG90" s="20"/>
    </row>
    <row r="91" spans="1:33" ht="15.75" customHeight="1" x14ac:dyDescent="0.2">
      <c r="A91" s="13"/>
      <c r="B91" s="13"/>
      <c r="C91" s="24"/>
      <c r="D91" s="15"/>
      <c r="E91" s="15"/>
      <c r="F91" s="14"/>
      <c r="G91" s="14"/>
      <c r="H91" s="14"/>
      <c r="I91" s="15"/>
      <c r="J91" s="15"/>
      <c r="K91" s="15"/>
      <c r="L91" s="15"/>
      <c r="M91" s="16"/>
      <c r="N91" s="15"/>
      <c r="O91" s="15"/>
      <c r="P91" s="15"/>
      <c r="Q91" s="15"/>
      <c r="R91" s="15"/>
      <c r="S91" s="18"/>
      <c r="T91" s="13"/>
      <c r="U91" s="19"/>
      <c r="V91" s="1"/>
      <c r="W91" s="13"/>
      <c r="X91" s="13"/>
      <c r="Y91" s="13"/>
      <c r="Z91" s="13"/>
      <c r="AA91" s="13"/>
      <c r="AB91" s="13"/>
      <c r="AC91" s="13"/>
      <c r="AD91" s="13"/>
      <c r="AE91" s="20"/>
      <c r="AF91" s="20"/>
      <c r="AG91" s="20"/>
    </row>
    <row r="92" spans="1:33" ht="15.75" customHeight="1" x14ac:dyDescent="0.2">
      <c r="A92" s="13"/>
      <c r="B92" s="13"/>
      <c r="C92" s="24"/>
      <c r="D92" s="15"/>
      <c r="E92" s="15"/>
      <c r="F92" s="14"/>
      <c r="G92" s="14"/>
      <c r="H92" s="14"/>
      <c r="I92" s="15"/>
      <c r="J92" s="15"/>
      <c r="K92" s="15"/>
      <c r="L92" s="15"/>
      <c r="M92" s="16"/>
      <c r="N92" s="15"/>
      <c r="O92" s="15"/>
      <c r="P92" s="15"/>
      <c r="Q92" s="15"/>
      <c r="R92" s="15"/>
      <c r="S92" s="18"/>
      <c r="T92" s="13"/>
      <c r="U92" s="19"/>
      <c r="V92" s="1"/>
      <c r="W92" s="13"/>
      <c r="X92" s="13"/>
      <c r="Y92" s="13"/>
      <c r="Z92" s="13"/>
      <c r="AA92" s="13"/>
      <c r="AB92" s="13"/>
      <c r="AC92" s="13"/>
      <c r="AD92" s="13"/>
      <c r="AE92" s="20"/>
      <c r="AF92" s="20"/>
      <c r="AG92" s="20"/>
    </row>
    <row r="93" spans="1:33" ht="15.75" customHeight="1" x14ac:dyDescent="0.2">
      <c r="A93" s="13"/>
      <c r="B93" s="13"/>
      <c r="C93" s="24"/>
      <c r="D93" s="15"/>
      <c r="E93" s="15"/>
      <c r="F93" s="14"/>
      <c r="G93" s="14"/>
      <c r="H93" s="14"/>
      <c r="I93" s="15"/>
      <c r="J93" s="15"/>
      <c r="K93" s="15"/>
      <c r="L93" s="15"/>
      <c r="M93" s="16"/>
      <c r="N93" s="15"/>
      <c r="O93" s="15"/>
      <c r="P93" s="15"/>
      <c r="Q93" s="15"/>
      <c r="R93" s="15"/>
      <c r="S93" s="18"/>
      <c r="T93" s="13"/>
      <c r="U93" s="19"/>
      <c r="V93" s="1"/>
      <c r="W93" s="13"/>
      <c r="X93" s="13"/>
      <c r="Y93" s="13"/>
      <c r="Z93" s="13"/>
      <c r="AA93" s="13"/>
      <c r="AB93" s="13"/>
      <c r="AC93" s="13"/>
      <c r="AD93" s="13"/>
      <c r="AE93" s="20"/>
      <c r="AF93" s="20"/>
      <c r="AG93" s="20"/>
    </row>
    <row r="94" spans="1:33" ht="15.75" customHeight="1" x14ac:dyDescent="0.2">
      <c r="A94" s="13"/>
      <c r="B94" s="13"/>
      <c r="C94" s="24"/>
      <c r="D94" s="15"/>
      <c r="E94" s="15"/>
      <c r="F94" s="14"/>
      <c r="G94" s="14"/>
      <c r="H94" s="14"/>
      <c r="I94" s="15"/>
      <c r="J94" s="15"/>
      <c r="K94" s="15"/>
      <c r="L94" s="15"/>
      <c r="M94" s="16"/>
      <c r="N94" s="15"/>
      <c r="O94" s="15"/>
      <c r="P94" s="15"/>
      <c r="Q94" s="15"/>
      <c r="R94" s="15"/>
      <c r="S94" s="18"/>
      <c r="T94" s="13"/>
      <c r="U94" s="19"/>
      <c r="V94" s="1"/>
      <c r="W94" s="13"/>
      <c r="X94" s="13"/>
      <c r="Y94" s="13"/>
      <c r="Z94" s="13"/>
      <c r="AA94" s="13"/>
      <c r="AB94" s="13"/>
      <c r="AC94" s="13"/>
      <c r="AD94" s="13"/>
      <c r="AE94" s="20"/>
      <c r="AF94" s="20"/>
      <c r="AG94" s="20"/>
    </row>
    <row r="95" spans="1:33" ht="15.75" customHeight="1" x14ac:dyDescent="0.2">
      <c r="A95" s="13"/>
      <c r="B95" s="13"/>
      <c r="C95" s="15"/>
      <c r="D95" s="15"/>
      <c r="E95" s="15"/>
      <c r="F95" s="14"/>
      <c r="G95" s="14"/>
      <c r="H95" s="15"/>
      <c r="I95" s="15"/>
      <c r="J95" s="15"/>
      <c r="K95" s="15"/>
      <c r="L95" s="15"/>
      <c r="M95" s="15"/>
      <c r="N95" s="15"/>
      <c r="O95" s="15"/>
      <c r="P95" s="15"/>
      <c r="Q95" s="22"/>
      <c r="R95" s="22"/>
      <c r="S95" s="18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20"/>
    </row>
    <row r="96" spans="1:33" ht="15.75" customHeight="1" x14ac:dyDescent="0.2">
      <c r="A96" s="13"/>
      <c r="B96" s="13"/>
      <c r="C96" s="15"/>
      <c r="D96" s="15"/>
      <c r="E96" s="15"/>
      <c r="F96" s="14"/>
      <c r="G96" s="14"/>
      <c r="H96" s="15"/>
      <c r="I96" s="15"/>
      <c r="J96" s="15"/>
      <c r="K96" s="15"/>
      <c r="L96" s="15"/>
      <c r="M96" s="15"/>
      <c r="N96" s="15"/>
      <c r="O96" s="15"/>
      <c r="P96" s="15"/>
      <c r="Q96" s="22"/>
      <c r="R96" s="22"/>
      <c r="S96" s="18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20"/>
    </row>
    <row r="97" spans="1:33" ht="15.75" customHeight="1" x14ac:dyDescent="0.2">
      <c r="A97" s="13"/>
      <c r="B97" s="13"/>
      <c r="C97" s="15"/>
      <c r="D97" s="15"/>
      <c r="E97" s="15"/>
      <c r="F97" s="14"/>
      <c r="G97" s="14"/>
      <c r="H97" s="15"/>
      <c r="I97" s="15"/>
      <c r="J97" s="15"/>
      <c r="K97" s="15"/>
      <c r="L97" s="15"/>
      <c r="M97" s="15"/>
      <c r="N97" s="15"/>
      <c r="O97" s="15"/>
      <c r="P97" s="15"/>
      <c r="Q97" s="22"/>
      <c r="R97" s="22"/>
      <c r="S97" s="18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20"/>
    </row>
    <row r="98" spans="1:33" ht="15.75" customHeight="1" x14ac:dyDescent="0.2">
      <c r="A98" s="13"/>
      <c r="B98" s="13"/>
      <c r="C98" s="15"/>
      <c r="D98" s="15"/>
      <c r="E98" s="15"/>
      <c r="F98" s="14"/>
      <c r="G98" s="14"/>
      <c r="H98" s="15"/>
      <c r="I98" s="15"/>
      <c r="J98" s="15"/>
      <c r="K98" s="15"/>
      <c r="L98" s="15"/>
      <c r="M98" s="15"/>
      <c r="N98" s="15"/>
      <c r="O98" s="15"/>
      <c r="P98" s="15"/>
      <c r="Q98" s="22"/>
      <c r="R98" s="22"/>
      <c r="S98" s="18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20"/>
    </row>
    <row r="99" spans="1:33" ht="15.75" customHeight="1" x14ac:dyDescent="0.2">
      <c r="A99" s="13"/>
      <c r="B99" s="13"/>
      <c r="C99" s="15"/>
      <c r="D99" s="15"/>
      <c r="E99" s="15"/>
      <c r="F99" s="14"/>
      <c r="G99" s="14"/>
      <c r="H99" s="15"/>
      <c r="I99" s="15"/>
      <c r="J99" s="15"/>
      <c r="K99" s="15"/>
      <c r="L99" s="15"/>
      <c r="M99" s="15"/>
      <c r="N99" s="15"/>
      <c r="O99" s="15"/>
      <c r="P99" s="15"/>
      <c r="Q99" s="22"/>
      <c r="R99" s="22"/>
      <c r="S99" s="18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20"/>
    </row>
    <row r="100" spans="1:33" ht="15.75" customHeight="1" x14ac:dyDescent="0.2">
      <c r="A100" s="13"/>
      <c r="B100" s="13"/>
      <c r="C100" s="15"/>
      <c r="D100" s="15"/>
      <c r="E100" s="15"/>
      <c r="F100" s="14"/>
      <c r="G100" s="14"/>
      <c r="H100" s="15"/>
      <c r="I100" s="15"/>
      <c r="J100" s="15"/>
      <c r="K100" s="15"/>
      <c r="L100" s="15"/>
      <c r="M100" s="15"/>
      <c r="N100" s="15"/>
      <c r="O100" s="15"/>
      <c r="P100" s="15"/>
      <c r="Q100" s="22"/>
      <c r="R100" s="22"/>
      <c r="S100" s="18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20"/>
    </row>
    <row r="101" spans="1:33" ht="15.75" customHeight="1" x14ac:dyDescent="0.2">
      <c r="A101" s="13"/>
      <c r="B101" s="13"/>
      <c r="C101" s="15"/>
      <c r="D101" s="15"/>
      <c r="E101" s="15"/>
      <c r="F101" s="14"/>
      <c r="G101" s="14"/>
      <c r="H101" s="15"/>
      <c r="I101" s="15"/>
      <c r="J101" s="15"/>
      <c r="K101" s="15"/>
      <c r="L101" s="15"/>
      <c r="M101" s="15"/>
      <c r="N101" s="15"/>
      <c r="O101" s="15"/>
      <c r="P101" s="15"/>
      <c r="Q101" s="22"/>
      <c r="R101" s="22"/>
      <c r="S101" s="18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20"/>
    </row>
    <row r="102" spans="1:33" ht="15.75" customHeight="1" x14ac:dyDescent="0.2">
      <c r="A102" s="13"/>
      <c r="B102" s="13"/>
      <c r="C102" s="15"/>
      <c r="D102" s="15"/>
      <c r="E102" s="15"/>
      <c r="F102" s="14"/>
      <c r="G102" s="14"/>
      <c r="H102" s="15"/>
      <c r="I102" s="15"/>
      <c r="J102" s="15"/>
      <c r="K102" s="15"/>
      <c r="L102" s="15"/>
      <c r="M102" s="15"/>
      <c r="N102" s="15"/>
      <c r="O102" s="15"/>
      <c r="P102" s="15"/>
      <c r="Q102" s="22"/>
      <c r="R102" s="22"/>
      <c r="S102" s="18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20"/>
    </row>
    <row r="103" spans="1:33" ht="15.75" customHeight="1" x14ac:dyDescent="0.2">
      <c r="A103" s="13"/>
      <c r="B103" s="13"/>
      <c r="C103" s="15"/>
      <c r="D103" s="15"/>
      <c r="E103" s="15"/>
      <c r="F103" s="14"/>
      <c r="G103" s="14"/>
      <c r="H103" s="15"/>
      <c r="I103" s="15"/>
      <c r="J103" s="15"/>
      <c r="K103" s="15"/>
      <c r="L103" s="15"/>
      <c r="M103" s="15"/>
      <c r="N103" s="15"/>
      <c r="O103" s="15"/>
      <c r="P103" s="15"/>
      <c r="Q103" s="22"/>
      <c r="R103" s="22"/>
      <c r="S103" s="18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20"/>
    </row>
    <row r="104" spans="1:33" ht="15.75" customHeight="1" x14ac:dyDescent="0.2">
      <c r="A104" s="13"/>
      <c r="B104" s="13"/>
      <c r="C104" s="15"/>
      <c r="D104" s="15"/>
      <c r="E104" s="15"/>
      <c r="F104" s="14"/>
      <c r="G104" s="14"/>
      <c r="H104" s="15"/>
      <c r="I104" s="15"/>
      <c r="J104" s="15"/>
      <c r="K104" s="15"/>
      <c r="L104" s="15"/>
      <c r="M104" s="15"/>
      <c r="N104" s="15"/>
      <c r="O104" s="15"/>
      <c r="P104" s="15"/>
      <c r="Q104" s="22"/>
      <c r="R104" s="22"/>
      <c r="S104" s="18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20"/>
    </row>
    <row r="105" spans="1:33" ht="15.75" customHeight="1" x14ac:dyDescent="0.2">
      <c r="A105" s="13"/>
      <c r="B105" s="13"/>
      <c r="C105" s="15"/>
      <c r="D105" s="15"/>
      <c r="E105" s="15"/>
      <c r="F105" s="14"/>
      <c r="G105" s="14"/>
      <c r="H105" s="15"/>
      <c r="I105" s="15"/>
      <c r="J105" s="15"/>
      <c r="K105" s="15"/>
      <c r="L105" s="15"/>
      <c r="M105" s="15"/>
      <c r="N105" s="15"/>
      <c r="O105" s="15"/>
      <c r="P105" s="15"/>
      <c r="Q105" s="22"/>
      <c r="R105" s="22"/>
      <c r="S105" s="18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20"/>
    </row>
    <row r="106" spans="1:33" ht="15.75" customHeight="1" x14ac:dyDescent="0.2">
      <c r="A106" s="13"/>
      <c r="B106" s="13"/>
      <c r="C106" s="15"/>
      <c r="D106" s="15"/>
      <c r="E106" s="15"/>
      <c r="F106" s="14"/>
      <c r="G106" s="14"/>
      <c r="H106" s="15"/>
      <c r="I106" s="15"/>
      <c r="J106" s="15"/>
      <c r="K106" s="15"/>
      <c r="L106" s="15"/>
      <c r="M106" s="15"/>
      <c r="N106" s="15"/>
      <c r="O106" s="15"/>
      <c r="P106" s="15"/>
      <c r="Q106" s="22"/>
      <c r="R106" s="22"/>
      <c r="S106" s="18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20"/>
    </row>
    <row r="107" spans="1:33" ht="15.75" customHeight="1" x14ac:dyDescent="0.2">
      <c r="A107" s="13"/>
      <c r="B107" s="13"/>
      <c r="C107" s="15"/>
      <c r="D107" s="15"/>
      <c r="E107" s="15"/>
      <c r="F107" s="14"/>
      <c r="G107" s="14"/>
      <c r="H107" s="15"/>
      <c r="I107" s="15"/>
      <c r="J107" s="15"/>
      <c r="K107" s="15"/>
      <c r="L107" s="15"/>
      <c r="M107" s="15"/>
      <c r="N107" s="15"/>
      <c r="O107" s="15"/>
      <c r="P107" s="15"/>
      <c r="Q107" s="22"/>
      <c r="R107" s="22"/>
      <c r="S107" s="18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20"/>
    </row>
    <row r="108" spans="1:33" ht="15.75" customHeight="1" x14ac:dyDescent="0.2">
      <c r="A108" s="13"/>
      <c r="B108" s="13"/>
      <c r="C108" s="15"/>
      <c r="D108" s="15"/>
      <c r="E108" s="15"/>
      <c r="F108" s="14"/>
      <c r="G108" s="14"/>
      <c r="H108" s="15"/>
      <c r="I108" s="15"/>
      <c r="J108" s="15"/>
      <c r="K108" s="15"/>
      <c r="L108" s="15"/>
      <c r="M108" s="15"/>
      <c r="N108" s="15"/>
      <c r="O108" s="15"/>
      <c r="P108" s="15"/>
      <c r="Q108" s="22"/>
      <c r="R108" s="22"/>
      <c r="S108" s="18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20"/>
    </row>
    <row r="109" spans="1:33" ht="15.75" customHeight="1" x14ac:dyDescent="0.2">
      <c r="A109" s="13"/>
      <c r="B109" s="13"/>
      <c r="C109" s="15"/>
      <c r="D109" s="15"/>
      <c r="E109" s="15"/>
      <c r="F109" s="14"/>
      <c r="G109" s="14"/>
      <c r="H109" s="15"/>
      <c r="I109" s="15"/>
      <c r="J109" s="15"/>
      <c r="K109" s="15"/>
      <c r="L109" s="15"/>
      <c r="M109" s="15"/>
      <c r="N109" s="15"/>
      <c r="O109" s="15"/>
      <c r="P109" s="15"/>
      <c r="Q109" s="22"/>
      <c r="R109" s="22"/>
      <c r="S109" s="18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20"/>
    </row>
    <row r="110" spans="1:33" ht="15.75" customHeight="1" x14ac:dyDescent="0.2">
      <c r="A110" s="13"/>
      <c r="B110" s="13"/>
      <c r="C110" s="15"/>
      <c r="D110" s="15"/>
      <c r="E110" s="15"/>
      <c r="F110" s="14"/>
      <c r="G110" s="14"/>
      <c r="H110" s="15"/>
      <c r="I110" s="15"/>
      <c r="J110" s="15"/>
      <c r="K110" s="15"/>
      <c r="L110" s="15"/>
      <c r="M110" s="15"/>
      <c r="N110" s="15"/>
      <c r="O110" s="15"/>
      <c r="P110" s="15"/>
      <c r="Q110" s="22"/>
      <c r="R110" s="22"/>
      <c r="S110" s="18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20"/>
    </row>
    <row r="111" spans="1:33" ht="15.75" customHeight="1" x14ac:dyDescent="0.2">
      <c r="A111" s="13"/>
      <c r="B111" s="13"/>
      <c r="C111" s="15"/>
      <c r="D111" s="15"/>
      <c r="E111" s="15"/>
      <c r="F111" s="14"/>
      <c r="G111" s="14"/>
      <c r="H111" s="15"/>
      <c r="I111" s="15"/>
      <c r="J111" s="15"/>
      <c r="K111" s="15"/>
      <c r="L111" s="15"/>
      <c r="M111" s="15"/>
      <c r="N111" s="15"/>
      <c r="O111" s="15"/>
      <c r="P111" s="15"/>
      <c r="Q111" s="22"/>
      <c r="R111" s="22"/>
      <c r="S111" s="18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20"/>
    </row>
    <row r="112" spans="1:33" ht="15.75" customHeight="1" x14ac:dyDescent="0.2">
      <c r="A112" s="13"/>
      <c r="B112" s="13"/>
      <c r="C112" s="15"/>
      <c r="D112" s="15"/>
      <c r="E112" s="15"/>
      <c r="F112" s="14"/>
      <c r="G112" s="14"/>
      <c r="H112" s="15"/>
      <c r="I112" s="15"/>
      <c r="J112" s="15"/>
      <c r="K112" s="15"/>
      <c r="L112" s="15"/>
      <c r="M112" s="15"/>
      <c r="N112" s="15"/>
      <c r="O112" s="15"/>
      <c r="P112" s="15"/>
      <c r="Q112" s="22"/>
      <c r="R112" s="22"/>
      <c r="S112" s="18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20"/>
    </row>
    <row r="113" spans="1:33" ht="15.75" customHeight="1" x14ac:dyDescent="0.2">
      <c r="A113" s="13"/>
      <c r="B113" s="13"/>
      <c r="C113" s="15"/>
      <c r="D113" s="15"/>
      <c r="E113" s="15"/>
      <c r="F113" s="14"/>
      <c r="G113" s="14"/>
      <c r="H113" s="15"/>
      <c r="I113" s="15"/>
      <c r="J113" s="15"/>
      <c r="K113" s="15"/>
      <c r="L113" s="15"/>
      <c r="M113" s="15"/>
      <c r="N113" s="15"/>
      <c r="O113" s="15"/>
      <c r="P113" s="15"/>
      <c r="Q113" s="22"/>
      <c r="R113" s="22"/>
      <c r="S113" s="18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20"/>
    </row>
    <row r="114" spans="1:33" ht="15.75" customHeight="1" x14ac:dyDescent="0.2">
      <c r="A114" s="13"/>
      <c r="B114" s="13"/>
      <c r="C114" s="22"/>
      <c r="D114" s="15"/>
      <c r="E114" s="15"/>
      <c r="F114" s="14"/>
      <c r="G114" s="14"/>
      <c r="H114" s="15"/>
      <c r="I114" s="15"/>
      <c r="J114" s="22"/>
      <c r="K114" s="22"/>
      <c r="L114" s="15"/>
      <c r="M114" s="15"/>
      <c r="N114" s="15"/>
      <c r="O114" s="15"/>
      <c r="P114" s="22"/>
      <c r="Q114" s="22"/>
      <c r="R114" s="22"/>
      <c r="S114" s="18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20"/>
    </row>
    <row r="115" spans="1:33" ht="15.75" customHeight="1" x14ac:dyDescent="0.2">
      <c r="A115" s="13"/>
      <c r="B115" s="13"/>
      <c r="C115" s="22"/>
      <c r="D115" s="15"/>
      <c r="E115" s="15"/>
      <c r="F115" s="14"/>
      <c r="G115" s="14"/>
      <c r="H115" s="15"/>
      <c r="I115" s="15"/>
      <c r="J115" s="22"/>
      <c r="K115" s="22"/>
      <c r="L115" s="15"/>
      <c r="M115" s="15"/>
      <c r="N115" s="15"/>
      <c r="O115" s="15"/>
      <c r="P115" s="22"/>
      <c r="Q115" s="22"/>
      <c r="R115" s="22"/>
      <c r="S115" s="18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20"/>
    </row>
    <row r="116" spans="1:33" ht="15.75" customHeight="1" x14ac:dyDescent="0.2">
      <c r="A116" s="13"/>
      <c r="B116" s="13"/>
      <c r="C116" s="22"/>
      <c r="D116" s="15"/>
      <c r="E116" s="15"/>
      <c r="F116" s="14"/>
      <c r="G116" s="14"/>
      <c r="H116" s="15"/>
      <c r="I116" s="15"/>
      <c r="J116" s="22"/>
      <c r="K116" s="22"/>
      <c r="L116" s="15"/>
      <c r="M116" s="15"/>
      <c r="N116" s="15"/>
      <c r="O116" s="15"/>
      <c r="P116" s="22"/>
      <c r="Q116" s="22"/>
      <c r="R116" s="22"/>
      <c r="S116" s="18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20"/>
    </row>
    <row r="117" spans="1:33" ht="15.75" customHeight="1" x14ac:dyDescent="0.2">
      <c r="A117" s="13"/>
      <c r="B117" s="13"/>
      <c r="C117" s="22"/>
      <c r="D117" s="15"/>
      <c r="E117" s="15"/>
      <c r="F117" s="14"/>
      <c r="G117" s="14"/>
      <c r="H117" s="15"/>
      <c r="I117" s="15"/>
      <c r="J117" s="22"/>
      <c r="K117" s="22"/>
      <c r="L117" s="15"/>
      <c r="M117" s="15"/>
      <c r="N117" s="15"/>
      <c r="O117" s="15"/>
      <c r="P117" s="22"/>
      <c r="Q117" s="22"/>
      <c r="R117" s="22"/>
      <c r="S117" s="18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20"/>
    </row>
    <row r="118" spans="1:33" ht="15.75" customHeight="1" x14ac:dyDescent="0.2">
      <c r="A118" s="13"/>
      <c r="B118" s="13"/>
      <c r="C118" s="22"/>
      <c r="D118" s="15"/>
      <c r="E118" s="15"/>
      <c r="F118" s="14"/>
      <c r="G118" s="14"/>
      <c r="H118" s="15"/>
      <c r="I118" s="15"/>
      <c r="J118" s="22"/>
      <c r="K118" s="22"/>
      <c r="L118" s="15"/>
      <c r="M118" s="15"/>
      <c r="N118" s="15"/>
      <c r="O118" s="15"/>
      <c r="P118" s="22"/>
      <c r="Q118" s="22"/>
      <c r="R118" s="22"/>
      <c r="S118" s="18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20"/>
    </row>
    <row r="119" spans="1:33" ht="15.75" customHeight="1" x14ac:dyDescent="0.2">
      <c r="A119" s="13"/>
      <c r="B119" s="13"/>
      <c r="C119" s="22"/>
      <c r="D119" s="15"/>
      <c r="E119" s="15"/>
      <c r="F119" s="14"/>
      <c r="G119" s="14"/>
      <c r="H119" s="15"/>
      <c r="I119" s="15"/>
      <c r="J119" s="22"/>
      <c r="K119" s="22"/>
      <c r="L119" s="15"/>
      <c r="M119" s="15"/>
      <c r="N119" s="15"/>
      <c r="O119" s="15"/>
      <c r="P119" s="22"/>
      <c r="Q119" s="22"/>
      <c r="R119" s="22"/>
      <c r="S119" s="18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20"/>
    </row>
    <row r="120" spans="1:33" ht="15.75" customHeight="1" x14ac:dyDescent="0.2">
      <c r="A120" s="13"/>
      <c r="B120" s="13"/>
      <c r="C120" s="22"/>
      <c r="D120" s="15"/>
      <c r="E120" s="15"/>
      <c r="F120" s="14"/>
      <c r="G120" s="14"/>
      <c r="H120" s="15"/>
      <c r="I120" s="15"/>
      <c r="J120" s="22"/>
      <c r="K120" s="22"/>
      <c r="L120" s="15"/>
      <c r="M120" s="15"/>
      <c r="N120" s="15"/>
      <c r="O120" s="15"/>
      <c r="P120" s="22"/>
      <c r="Q120" s="22"/>
      <c r="R120" s="22"/>
      <c r="S120" s="18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20"/>
    </row>
    <row r="121" spans="1:33" ht="15.75" customHeight="1" x14ac:dyDescent="0.2">
      <c r="A121" s="13"/>
      <c r="B121" s="13"/>
      <c r="C121" s="22"/>
      <c r="D121" s="15"/>
      <c r="E121" s="15"/>
      <c r="F121" s="14"/>
      <c r="G121" s="14"/>
      <c r="H121" s="15"/>
      <c r="I121" s="15"/>
      <c r="J121" s="22"/>
      <c r="K121" s="22"/>
      <c r="L121" s="15"/>
      <c r="M121" s="15"/>
      <c r="N121" s="15"/>
      <c r="O121" s="15"/>
      <c r="P121" s="22"/>
      <c r="Q121" s="22"/>
      <c r="R121" s="22"/>
      <c r="S121" s="18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20"/>
    </row>
    <row r="122" spans="1:33" ht="15.75" customHeight="1" x14ac:dyDescent="0.2">
      <c r="A122" s="13"/>
      <c r="B122" s="13"/>
      <c r="C122" s="22"/>
      <c r="D122" s="15"/>
      <c r="E122" s="15"/>
      <c r="F122" s="14"/>
      <c r="G122" s="14"/>
      <c r="H122" s="15"/>
      <c r="I122" s="15"/>
      <c r="J122" s="22"/>
      <c r="K122" s="22"/>
      <c r="L122" s="15"/>
      <c r="M122" s="15"/>
      <c r="N122" s="15"/>
      <c r="O122" s="15"/>
      <c r="P122" s="22"/>
      <c r="Q122" s="22"/>
      <c r="R122" s="22"/>
      <c r="S122" s="18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20"/>
    </row>
    <row r="123" spans="1:33" ht="15.75" customHeight="1" x14ac:dyDescent="0.2">
      <c r="A123" s="13"/>
      <c r="B123" s="13"/>
      <c r="C123" s="22"/>
      <c r="D123" s="15"/>
      <c r="E123" s="15"/>
      <c r="F123" s="14"/>
      <c r="G123" s="14"/>
      <c r="H123" s="15"/>
      <c r="I123" s="15"/>
      <c r="J123" s="22"/>
      <c r="K123" s="22"/>
      <c r="L123" s="15"/>
      <c r="M123" s="15"/>
      <c r="N123" s="15"/>
      <c r="O123" s="15"/>
      <c r="P123" s="22"/>
      <c r="Q123" s="22"/>
      <c r="R123" s="22"/>
      <c r="S123" s="18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20"/>
    </row>
    <row r="124" spans="1:33" ht="15.75" customHeight="1" x14ac:dyDescent="0.2">
      <c r="A124" s="13"/>
      <c r="B124" s="13"/>
      <c r="C124" s="22"/>
      <c r="D124" s="15"/>
      <c r="E124" s="15"/>
      <c r="F124" s="14"/>
      <c r="G124" s="14"/>
      <c r="H124" s="15"/>
      <c r="I124" s="15"/>
      <c r="J124" s="22"/>
      <c r="K124" s="22"/>
      <c r="L124" s="15"/>
      <c r="M124" s="15"/>
      <c r="N124" s="15"/>
      <c r="O124" s="15"/>
      <c r="P124" s="22"/>
      <c r="Q124" s="22"/>
      <c r="R124" s="22"/>
      <c r="S124" s="18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20"/>
    </row>
    <row r="125" spans="1:33" ht="15.75" customHeight="1" x14ac:dyDescent="0.2">
      <c r="A125" s="13"/>
      <c r="B125" s="13"/>
      <c r="C125" s="22"/>
      <c r="D125" s="15"/>
      <c r="E125" s="15"/>
      <c r="F125" s="14"/>
      <c r="G125" s="14"/>
      <c r="H125" s="15"/>
      <c r="I125" s="15"/>
      <c r="J125" s="22"/>
      <c r="K125" s="22"/>
      <c r="L125" s="15"/>
      <c r="M125" s="15"/>
      <c r="N125" s="15"/>
      <c r="O125" s="15"/>
      <c r="P125" s="22"/>
      <c r="Q125" s="22"/>
      <c r="R125" s="22"/>
      <c r="S125" s="18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20"/>
    </row>
    <row r="126" spans="1:33" ht="15.75" customHeight="1" x14ac:dyDescent="0.2">
      <c r="A126" s="13"/>
      <c r="B126" s="13"/>
      <c r="C126" s="22"/>
      <c r="D126" s="15"/>
      <c r="E126" s="15"/>
      <c r="F126" s="14"/>
      <c r="G126" s="14"/>
      <c r="H126" s="15"/>
      <c r="I126" s="15"/>
      <c r="J126" s="22"/>
      <c r="K126" s="22"/>
      <c r="L126" s="15"/>
      <c r="M126" s="15"/>
      <c r="N126" s="15"/>
      <c r="O126" s="15"/>
      <c r="P126" s="22"/>
      <c r="Q126" s="22"/>
      <c r="R126" s="22"/>
      <c r="S126" s="18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20"/>
    </row>
    <row r="127" spans="1:33" ht="15.75" customHeight="1" x14ac:dyDescent="0.2">
      <c r="A127" s="13"/>
      <c r="B127" s="13"/>
      <c r="C127" s="22"/>
      <c r="D127" s="15"/>
      <c r="E127" s="15"/>
      <c r="F127" s="14"/>
      <c r="G127" s="14"/>
      <c r="H127" s="15"/>
      <c r="I127" s="15"/>
      <c r="J127" s="22"/>
      <c r="K127" s="22"/>
      <c r="L127" s="15"/>
      <c r="M127" s="15"/>
      <c r="N127" s="15"/>
      <c r="O127" s="15"/>
      <c r="P127" s="22"/>
      <c r="Q127" s="22"/>
      <c r="R127" s="22"/>
      <c r="S127" s="18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20"/>
    </row>
    <row r="128" spans="1:33" ht="15.75" customHeight="1" x14ac:dyDescent="0.2">
      <c r="A128" s="13"/>
      <c r="B128" s="13"/>
      <c r="C128" s="22"/>
      <c r="D128" s="15"/>
      <c r="E128" s="15"/>
      <c r="F128" s="14"/>
      <c r="G128" s="14"/>
      <c r="H128" s="15"/>
      <c r="I128" s="15"/>
      <c r="J128" s="22"/>
      <c r="K128" s="22"/>
      <c r="L128" s="15"/>
      <c r="M128" s="15"/>
      <c r="N128" s="15"/>
      <c r="O128" s="15"/>
      <c r="P128" s="22"/>
      <c r="Q128" s="22"/>
      <c r="R128" s="22"/>
      <c r="S128" s="18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20"/>
    </row>
    <row r="129" spans="1:33" ht="15.75" customHeight="1" x14ac:dyDescent="0.2">
      <c r="A129" s="13"/>
      <c r="B129" s="13"/>
      <c r="C129" s="22"/>
      <c r="D129" s="15"/>
      <c r="E129" s="15"/>
      <c r="F129" s="14"/>
      <c r="G129" s="14"/>
      <c r="H129" s="15"/>
      <c r="I129" s="15"/>
      <c r="J129" s="22"/>
      <c r="K129" s="22"/>
      <c r="L129" s="15"/>
      <c r="M129" s="15"/>
      <c r="N129" s="15"/>
      <c r="O129" s="15"/>
      <c r="P129" s="22"/>
      <c r="Q129" s="22"/>
      <c r="R129" s="22"/>
      <c r="S129" s="18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20"/>
    </row>
    <row r="130" spans="1:33" ht="15.75" customHeight="1" x14ac:dyDescent="0.2">
      <c r="A130" s="13"/>
      <c r="B130" s="13"/>
      <c r="C130" s="22"/>
      <c r="D130" s="15"/>
      <c r="E130" s="15"/>
      <c r="F130" s="14"/>
      <c r="G130" s="14"/>
      <c r="H130" s="15"/>
      <c r="I130" s="15"/>
      <c r="J130" s="22"/>
      <c r="K130" s="22"/>
      <c r="L130" s="15"/>
      <c r="M130" s="15"/>
      <c r="N130" s="15"/>
      <c r="O130" s="15"/>
      <c r="P130" s="22"/>
      <c r="Q130" s="22"/>
      <c r="R130" s="22"/>
      <c r="S130" s="18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20"/>
    </row>
    <row r="131" spans="1:33" ht="15.75" customHeight="1" x14ac:dyDescent="0.2">
      <c r="A131" s="13"/>
      <c r="B131" s="13"/>
      <c r="C131" s="22"/>
      <c r="D131" s="15"/>
      <c r="E131" s="15"/>
      <c r="F131" s="14"/>
      <c r="G131" s="14"/>
      <c r="H131" s="15"/>
      <c r="I131" s="15"/>
      <c r="J131" s="22"/>
      <c r="K131" s="22"/>
      <c r="L131" s="15"/>
      <c r="M131" s="15"/>
      <c r="N131" s="15"/>
      <c r="O131" s="15"/>
      <c r="P131" s="22"/>
      <c r="Q131" s="22"/>
      <c r="R131" s="22"/>
      <c r="S131" s="18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20"/>
    </row>
    <row r="132" spans="1:33" ht="15.75" customHeight="1" x14ac:dyDescent="0.2">
      <c r="A132" s="13"/>
      <c r="B132" s="13"/>
      <c r="C132" s="22"/>
      <c r="D132" s="15"/>
      <c r="E132" s="15"/>
      <c r="F132" s="14"/>
      <c r="G132" s="14"/>
      <c r="H132" s="15"/>
      <c r="I132" s="15"/>
      <c r="J132" s="22"/>
      <c r="K132" s="22"/>
      <c r="L132" s="15"/>
      <c r="M132" s="15"/>
      <c r="N132" s="15"/>
      <c r="O132" s="15"/>
      <c r="P132" s="22"/>
      <c r="Q132" s="22"/>
      <c r="R132" s="22"/>
      <c r="S132" s="18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20"/>
    </row>
    <row r="133" spans="1:33" ht="15.75" customHeight="1" x14ac:dyDescent="0.2">
      <c r="A133" s="13"/>
      <c r="B133" s="13"/>
      <c r="C133" s="22"/>
      <c r="D133" s="15"/>
      <c r="E133" s="15"/>
      <c r="F133" s="14"/>
      <c r="G133" s="14"/>
      <c r="H133" s="15"/>
      <c r="I133" s="15"/>
      <c r="J133" s="22"/>
      <c r="K133" s="22"/>
      <c r="L133" s="15"/>
      <c r="M133" s="15"/>
      <c r="N133" s="15"/>
      <c r="O133" s="15"/>
      <c r="P133" s="22"/>
      <c r="Q133" s="22"/>
      <c r="R133" s="22"/>
      <c r="S133" s="18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20"/>
    </row>
    <row r="134" spans="1:33" ht="15.75" customHeight="1" x14ac:dyDescent="0.2">
      <c r="A134" s="13"/>
      <c r="B134" s="13"/>
      <c r="C134" s="22"/>
      <c r="D134" s="15"/>
      <c r="E134" s="15"/>
      <c r="F134" s="14"/>
      <c r="G134" s="14"/>
      <c r="H134" s="15"/>
      <c r="I134" s="15"/>
      <c r="J134" s="22"/>
      <c r="K134" s="22"/>
      <c r="L134" s="15"/>
      <c r="M134" s="15"/>
      <c r="N134" s="15"/>
      <c r="O134" s="15"/>
      <c r="P134" s="22"/>
      <c r="Q134" s="22"/>
      <c r="R134" s="22"/>
      <c r="S134" s="18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20"/>
    </row>
    <row r="135" spans="1:33" ht="15.75" customHeight="1" x14ac:dyDescent="0.2">
      <c r="A135" s="13"/>
      <c r="B135" s="13"/>
      <c r="C135" s="22"/>
      <c r="D135" s="15"/>
      <c r="E135" s="15"/>
      <c r="F135" s="14"/>
      <c r="G135" s="14"/>
      <c r="H135" s="15"/>
      <c r="I135" s="15"/>
      <c r="J135" s="22"/>
      <c r="K135" s="22"/>
      <c r="L135" s="15"/>
      <c r="M135" s="15"/>
      <c r="N135" s="15"/>
      <c r="O135" s="15"/>
      <c r="P135" s="22"/>
      <c r="Q135" s="22"/>
      <c r="R135" s="22"/>
      <c r="S135" s="18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20"/>
    </row>
    <row r="136" spans="1:33" ht="15.75" customHeight="1" x14ac:dyDescent="0.2">
      <c r="A136" s="13"/>
      <c r="B136" s="13"/>
      <c r="C136" s="22"/>
      <c r="D136" s="15"/>
      <c r="E136" s="15"/>
      <c r="F136" s="14"/>
      <c r="G136" s="14"/>
      <c r="H136" s="15"/>
      <c r="I136" s="15"/>
      <c r="J136" s="22"/>
      <c r="K136" s="22"/>
      <c r="L136" s="15"/>
      <c r="M136" s="15"/>
      <c r="N136" s="15"/>
      <c r="O136" s="15"/>
      <c r="P136" s="22"/>
      <c r="Q136" s="22"/>
      <c r="R136" s="22"/>
      <c r="S136" s="18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20"/>
    </row>
    <row r="137" spans="1:33" ht="15.75" customHeight="1" x14ac:dyDescent="0.2">
      <c r="A137" s="13"/>
      <c r="B137" s="13"/>
      <c r="C137" s="22"/>
      <c r="D137" s="15"/>
      <c r="E137" s="15"/>
      <c r="F137" s="14"/>
      <c r="G137" s="14"/>
      <c r="H137" s="15"/>
      <c r="I137" s="15"/>
      <c r="J137" s="22"/>
      <c r="K137" s="22"/>
      <c r="L137" s="15"/>
      <c r="M137" s="15"/>
      <c r="N137" s="15"/>
      <c r="O137" s="15"/>
      <c r="P137" s="22"/>
      <c r="Q137" s="22"/>
      <c r="R137" s="22"/>
      <c r="S137" s="18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20"/>
    </row>
    <row r="138" spans="1:33" ht="15.75" customHeight="1" x14ac:dyDescent="0.2">
      <c r="A138" s="13"/>
      <c r="B138" s="13"/>
      <c r="C138" s="22"/>
      <c r="D138" s="15"/>
      <c r="E138" s="15"/>
      <c r="F138" s="14"/>
      <c r="G138" s="14"/>
      <c r="H138" s="15"/>
      <c r="I138" s="15"/>
      <c r="J138" s="22"/>
      <c r="K138" s="22"/>
      <c r="L138" s="15"/>
      <c r="M138" s="15"/>
      <c r="N138" s="15"/>
      <c r="O138" s="15"/>
      <c r="P138" s="22"/>
      <c r="Q138" s="22"/>
      <c r="R138" s="22"/>
      <c r="S138" s="18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20"/>
    </row>
    <row r="139" spans="1:33" ht="15.75" customHeight="1" x14ac:dyDescent="0.2">
      <c r="A139" s="13"/>
      <c r="B139" s="13"/>
      <c r="C139" s="22"/>
      <c r="D139" s="15"/>
      <c r="E139" s="15"/>
      <c r="F139" s="14"/>
      <c r="G139" s="14"/>
      <c r="H139" s="15"/>
      <c r="I139" s="15"/>
      <c r="J139" s="22"/>
      <c r="K139" s="22"/>
      <c r="L139" s="15"/>
      <c r="M139" s="15"/>
      <c r="N139" s="15"/>
      <c r="O139" s="15"/>
      <c r="P139" s="22"/>
      <c r="Q139" s="22"/>
      <c r="R139" s="22"/>
      <c r="S139" s="18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20"/>
    </row>
    <row r="140" spans="1:33" ht="15.75" customHeight="1" x14ac:dyDescent="0.2">
      <c r="A140" s="13"/>
      <c r="B140" s="13"/>
      <c r="C140" s="22"/>
      <c r="D140" s="15"/>
      <c r="E140" s="15"/>
      <c r="F140" s="14"/>
      <c r="G140" s="14"/>
      <c r="H140" s="15"/>
      <c r="I140" s="15"/>
      <c r="J140" s="22"/>
      <c r="K140" s="22"/>
      <c r="L140" s="15"/>
      <c r="M140" s="15"/>
      <c r="N140" s="15"/>
      <c r="O140" s="15"/>
      <c r="P140" s="22"/>
      <c r="Q140" s="22"/>
      <c r="R140" s="22"/>
      <c r="S140" s="18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20"/>
    </row>
    <row r="141" spans="1:33" ht="15.75" customHeight="1" x14ac:dyDescent="0.2">
      <c r="A141" s="13"/>
      <c r="B141" s="13"/>
      <c r="C141" s="22"/>
      <c r="D141" s="15"/>
      <c r="E141" s="15"/>
      <c r="F141" s="14"/>
      <c r="G141" s="14"/>
      <c r="H141" s="15"/>
      <c r="I141" s="15"/>
      <c r="J141" s="22"/>
      <c r="K141" s="22"/>
      <c r="L141" s="15"/>
      <c r="M141" s="15"/>
      <c r="N141" s="15"/>
      <c r="O141" s="15"/>
      <c r="P141" s="22"/>
      <c r="Q141" s="22"/>
      <c r="R141" s="22"/>
      <c r="S141" s="18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20"/>
    </row>
    <row r="142" spans="1:33" ht="15.75" customHeight="1" x14ac:dyDescent="0.2">
      <c r="A142" s="13"/>
      <c r="B142" s="13"/>
      <c r="C142" s="22"/>
      <c r="D142" s="15"/>
      <c r="E142" s="15"/>
      <c r="F142" s="14"/>
      <c r="G142" s="14"/>
      <c r="H142" s="15"/>
      <c r="I142" s="15"/>
      <c r="J142" s="22"/>
      <c r="K142" s="22"/>
      <c r="L142" s="15"/>
      <c r="M142" s="15"/>
      <c r="N142" s="15"/>
      <c r="O142" s="15"/>
      <c r="P142" s="22"/>
      <c r="Q142" s="22"/>
      <c r="R142" s="22"/>
      <c r="S142" s="18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20"/>
    </row>
    <row r="143" spans="1:33" ht="15.75" customHeight="1" x14ac:dyDescent="0.2">
      <c r="A143" s="13"/>
      <c r="B143" s="13"/>
      <c r="C143" s="22"/>
      <c r="D143" s="15"/>
      <c r="E143" s="15"/>
      <c r="F143" s="14"/>
      <c r="G143" s="14"/>
      <c r="H143" s="15"/>
      <c r="I143" s="15"/>
      <c r="J143" s="22"/>
      <c r="K143" s="22"/>
      <c r="L143" s="15"/>
      <c r="M143" s="15"/>
      <c r="N143" s="15"/>
      <c r="O143" s="15"/>
      <c r="P143" s="22"/>
      <c r="Q143" s="22"/>
      <c r="R143" s="22"/>
      <c r="S143" s="18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20"/>
    </row>
    <row r="144" spans="1:33" ht="15.75" customHeight="1" x14ac:dyDescent="0.2">
      <c r="A144" s="13"/>
      <c r="B144" s="13"/>
      <c r="C144" s="22"/>
      <c r="D144" s="15"/>
      <c r="E144" s="15"/>
      <c r="F144" s="14"/>
      <c r="G144" s="14"/>
      <c r="H144" s="15"/>
      <c r="I144" s="15"/>
      <c r="J144" s="22"/>
      <c r="K144" s="22"/>
      <c r="L144" s="15"/>
      <c r="M144" s="15"/>
      <c r="N144" s="15"/>
      <c r="O144" s="15"/>
      <c r="P144" s="22"/>
      <c r="Q144" s="22"/>
      <c r="R144" s="22"/>
      <c r="S144" s="18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20"/>
    </row>
    <row r="145" spans="1:33" ht="15.75" customHeight="1" x14ac:dyDescent="0.2">
      <c r="A145" s="13"/>
      <c r="B145" s="13"/>
      <c r="C145" s="22"/>
      <c r="D145" s="15"/>
      <c r="E145" s="15"/>
      <c r="F145" s="14"/>
      <c r="G145" s="14"/>
      <c r="H145" s="15"/>
      <c r="I145" s="15"/>
      <c r="J145" s="22"/>
      <c r="K145" s="22"/>
      <c r="L145" s="15"/>
      <c r="M145" s="15"/>
      <c r="N145" s="15"/>
      <c r="O145" s="15"/>
      <c r="P145" s="22"/>
      <c r="Q145" s="22"/>
      <c r="R145" s="22"/>
      <c r="S145" s="18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20"/>
    </row>
    <row r="146" spans="1:33" ht="15.75" customHeight="1" x14ac:dyDescent="0.2">
      <c r="A146" s="13"/>
      <c r="B146" s="13"/>
      <c r="C146" s="22"/>
      <c r="D146" s="15"/>
      <c r="E146" s="15"/>
      <c r="F146" s="14"/>
      <c r="G146" s="14"/>
      <c r="H146" s="15"/>
      <c r="I146" s="15"/>
      <c r="J146" s="22"/>
      <c r="K146" s="22"/>
      <c r="L146" s="15"/>
      <c r="M146" s="15"/>
      <c r="N146" s="15"/>
      <c r="O146" s="15"/>
      <c r="P146" s="22"/>
      <c r="Q146" s="22"/>
      <c r="R146" s="22"/>
      <c r="S146" s="18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20"/>
    </row>
    <row r="147" spans="1:33" ht="15.75" customHeight="1" x14ac:dyDescent="0.2">
      <c r="A147" s="13"/>
      <c r="B147" s="13"/>
      <c r="C147" s="22"/>
      <c r="D147" s="15"/>
      <c r="E147" s="15"/>
      <c r="F147" s="14"/>
      <c r="G147" s="14"/>
      <c r="H147" s="15"/>
      <c r="I147" s="15"/>
      <c r="J147" s="22"/>
      <c r="K147" s="22"/>
      <c r="L147" s="15"/>
      <c r="M147" s="15"/>
      <c r="N147" s="15"/>
      <c r="O147" s="15"/>
      <c r="P147" s="22"/>
      <c r="Q147" s="22"/>
      <c r="R147" s="22"/>
      <c r="S147" s="18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20"/>
    </row>
    <row r="148" spans="1:33" ht="15.75" customHeight="1" x14ac:dyDescent="0.2">
      <c r="A148" s="13"/>
      <c r="B148" s="13"/>
      <c r="C148" s="22"/>
      <c r="D148" s="15"/>
      <c r="E148" s="15"/>
      <c r="F148" s="14"/>
      <c r="G148" s="14"/>
      <c r="H148" s="15"/>
      <c r="I148" s="15"/>
      <c r="J148" s="22"/>
      <c r="K148" s="22"/>
      <c r="L148" s="15"/>
      <c r="M148" s="15"/>
      <c r="N148" s="15"/>
      <c r="O148" s="15"/>
      <c r="P148" s="22"/>
      <c r="Q148" s="22"/>
      <c r="R148" s="22"/>
      <c r="S148" s="18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20"/>
    </row>
    <row r="149" spans="1:33" ht="15.75" customHeight="1" x14ac:dyDescent="0.2">
      <c r="A149" s="13"/>
      <c r="B149" s="13"/>
      <c r="C149" s="22"/>
      <c r="D149" s="15"/>
      <c r="E149" s="15"/>
      <c r="F149" s="14"/>
      <c r="G149" s="14"/>
      <c r="H149" s="15"/>
      <c r="I149" s="15"/>
      <c r="J149" s="22"/>
      <c r="K149" s="22"/>
      <c r="L149" s="15"/>
      <c r="M149" s="15"/>
      <c r="N149" s="15"/>
      <c r="O149" s="15"/>
      <c r="P149" s="22"/>
      <c r="Q149" s="22"/>
      <c r="R149" s="22"/>
      <c r="S149" s="18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20"/>
    </row>
    <row r="150" spans="1:33" ht="15.75" customHeight="1" x14ac:dyDescent="0.2">
      <c r="A150" s="13"/>
      <c r="B150" s="13"/>
      <c r="C150" s="22"/>
      <c r="D150" s="15"/>
      <c r="E150" s="15"/>
      <c r="F150" s="14"/>
      <c r="G150" s="14"/>
      <c r="H150" s="15"/>
      <c r="I150" s="15"/>
      <c r="J150" s="22"/>
      <c r="K150" s="22"/>
      <c r="L150" s="15"/>
      <c r="M150" s="15"/>
      <c r="N150" s="15"/>
      <c r="O150" s="15"/>
      <c r="P150" s="22"/>
      <c r="Q150" s="22"/>
      <c r="R150" s="22"/>
      <c r="S150" s="18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20"/>
    </row>
    <row r="151" spans="1:33" ht="15.75" customHeight="1" x14ac:dyDescent="0.2">
      <c r="A151" s="13"/>
      <c r="B151" s="13"/>
      <c r="C151" s="22"/>
      <c r="D151" s="15"/>
      <c r="E151" s="15"/>
      <c r="F151" s="14"/>
      <c r="G151" s="14"/>
      <c r="H151" s="15"/>
      <c r="I151" s="15"/>
      <c r="J151" s="22"/>
      <c r="K151" s="22"/>
      <c r="L151" s="15"/>
      <c r="M151" s="15"/>
      <c r="N151" s="15"/>
      <c r="O151" s="15"/>
      <c r="P151" s="22"/>
      <c r="Q151" s="22"/>
      <c r="R151" s="22"/>
      <c r="S151" s="18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20"/>
    </row>
    <row r="152" spans="1:33" ht="15.75" customHeight="1" x14ac:dyDescent="0.2">
      <c r="A152" s="13"/>
      <c r="B152" s="13"/>
      <c r="C152" s="22"/>
      <c r="D152" s="15"/>
      <c r="E152" s="15"/>
      <c r="F152" s="14"/>
      <c r="G152" s="14"/>
      <c r="H152" s="15"/>
      <c r="I152" s="15"/>
      <c r="J152" s="22"/>
      <c r="K152" s="22"/>
      <c r="L152" s="15"/>
      <c r="M152" s="15"/>
      <c r="N152" s="15"/>
      <c r="O152" s="15"/>
      <c r="P152" s="22"/>
      <c r="Q152" s="22"/>
      <c r="R152" s="22"/>
      <c r="S152" s="18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20"/>
    </row>
    <row r="153" spans="1:33" ht="15.75" customHeight="1" x14ac:dyDescent="0.2">
      <c r="A153" s="13"/>
      <c r="B153" s="13"/>
      <c r="C153" s="22"/>
      <c r="D153" s="15"/>
      <c r="E153" s="15"/>
      <c r="F153" s="14"/>
      <c r="G153" s="14"/>
      <c r="H153" s="15"/>
      <c r="I153" s="15"/>
      <c r="J153" s="22"/>
      <c r="K153" s="22"/>
      <c r="L153" s="15"/>
      <c r="M153" s="15"/>
      <c r="N153" s="15"/>
      <c r="O153" s="15"/>
      <c r="P153" s="22"/>
      <c r="Q153" s="22"/>
      <c r="R153" s="22"/>
      <c r="S153" s="18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20"/>
    </row>
    <row r="154" spans="1:33" ht="15.75" customHeight="1" x14ac:dyDescent="0.2">
      <c r="A154" s="13"/>
      <c r="B154" s="13"/>
      <c r="C154" s="22"/>
      <c r="D154" s="15"/>
      <c r="E154" s="15"/>
      <c r="F154" s="14"/>
      <c r="G154" s="14"/>
      <c r="H154" s="15"/>
      <c r="I154" s="15"/>
      <c r="J154" s="22"/>
      <c r="K154" s="22"/>
      <c r="L154" s="15"/>
      <c r="M154" s="15"/>
      <c r="N154" s="15"/>
      <c r="O154" s="15"/>
      <c r="P154" s="22"/>
      <c r="Q154" s="22"/>
      <c r="R154" s="22"/>
      <c r="S154" s="18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20"/>
    </row>
    <row r="155" spans="1:33" ht="15.75" customHeight="1" x14ac:dyDescent="0.2">
      <c r="A155" s="13"/>
      <c r="B155" s="13"/>
      <c r="C155" s="22"/>
      <c r="D155" s="15"/>
      <c r="E155" s="15"/>
      <c r="F155" s="14"/>
      <c r="G155" s="14"/>
      <c r="H155" s="15"/>
      <c r="I155" s="15"/>
      <c r="J155" s="22"/>
      <c r="K155" s="22"/>
      <c r="L155" s="15"/>
      <c r="M155" s="15"/>
      <c r="N155" s="15"/>
      <c r="O155" s="15"/>
      <c r="P155" s="22"/>
      <c r="Q155" s="22"/>
      <c r="R155" s="22"/>
      <c r="S155" s="18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20"/>
    </row>
    <row r="156" spans="1:33" ht="15.75" customHeight="1" x14ac:dyDescent="0.2">
      <c r="A156" s="13"/>
      <c r="B156" s="13"/>
      <c r="C156" s="22"/>
      <c r="D156" s="15"/>
      <c r="E156" s="15"/>
      <c r="F156" s="14"/>
      <c r="G156" s="14"/>
      <c r="H156" s="15"/>
      <c r="I156" s="15"/>
      <c r="J156" s="22"/>
      <c r="K156" s="22"/>
      <c r="L156" s="15"/>
      <c r="M156" s="15"/>
      <c r="N156" s="15"/>
      <c r="O156" s="15"/>
      <c r="P156" s="22"/>
      <c r="Q156" s="22"/>
      <c r="R156" s="22"/>
      <c r="S156" s="18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20"/>
    </row>
    <row r="157" spans="1:33" ht="15.75" customHeight="1" x14ac:dyDescent="0.2">
      <c r="A157" s="13"/>
      <c r="B157" s="13"/>
      <c r="C157" s="22"/>
      <c r="D157" s="15"/>
      <c r="E157" s="15"/>
      <c r="F157" s="14"/>
      <c r="G157" s="14"/>
      <c r="H157" s="15"/>
      <c r="I157" s="15"/>
      <c r="J157" s="22"/>
      <c r="K157" s="22"/>
      <c r="L157" s="15"/>
      <c r="M157" s="15"/>
      <c r="N157" s="15"/>
      <c r="O157" s="15"/>
      <c r="P157" s="22"/>
      <c r="Q157" s="22"/>
      <c r="R157" s="22"/>
      <c r="S157" s="18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20"/>
    </row>
    <row r="158" spans="1:33" ht="15.75" customHeight="1" x14ac:dyDescent="0.2">
      <c r="A158" s="13"/>
      <c r="B158" s="13"/>
      <c r="C158" s="22"/>
      <c r="D158" s="15"/>
      <c r="E158" s="15"/>
      <c r="F158" s="14"/>
      <c r="G158" s="14"/>
      <c r="H158" s="15"/>
      <c r="I158" s="15"/>
      <c r="J158" s="22"/>
      <c r="K158" s="22"/>
      <c r="L158" s="15"/>
      <c r="M158" s="15"/>
      <c r="N158" s="15"/>
      <c r="O158" s="15"/>
      <c r="P158" s="22"/>
      <c r="Q158" s="22"/>
      <c r="R158" s="22"/>
      <c r="S158" s="18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20"/>
    </row>
    <row r="159" spans="1:33" ht="15.75" customHeight="1" x14ac:dyDescent="0.2">
      <c r="A159" s="13"/>
      <c r="B159" s="13"/>
      <c r="C159" s="22"/>
      <c r="D159" s="15"/>
      <c r="E159" s="15"/>
      <c r="F159" s="14"/>
      <c r="G159" s="14"/>
      <c r="H159" s="15"/>
      <c r="I159" s="15"/>
      <c r="J159" s="22"/>
      <c r="K159" s="22"/>
      <c r="L159" s="15"/>
      <c r="M159" s="15"/>
      <c r="N159" s="15"/>
      <c r="O159" s="15"/>
      <c r="P159" s="22"/>
      <c r="Q159" s="22"/>
      <c r="R159" s="22"/>
      <c r="S159" s="18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20"/>
    </row>
    <row r="160" spans="1:33" ht="15.75" customHeight="1" x14ac:dyDescent="0.2">
      <c r="A160" s="13"/>
      <c r="B160" s="13"/>
      <c r="C160" s="22"/>
      <c r="D160" s="15"/>
      <c r="E160" s="15"/>
      <c r="F160" s="14"/>
      <c r="G160" s="14"/>
      <c r="H160" s="15"/>
      <c r="I160" s="15"/>
      <c r="J160" s="22"/>
      <c r="K160" s="22"/>
      <c r="L160" s="15"/>
      <c r="M160" s="15"/>
      <c r="N160" s="15"/>
      <c r="O160" s="15"/>
      <c r="P160" s="22"/>
      <c r="Q160" s="22"/>
      <c r="R160" s="22"/>
      <c r="S160" s="18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20"/>
    </row>
    <row r="161" spans="1:33" ht="15.75" customHeight="1" x14ac:dyDescent="0.2">
      <c r="A161" s="13"/>
      <c r="B161" s="13"/>
      <c r="C161" s="22"/>
      <c r="D161" s="15"/>
      <c r="E161" s="15"/>
      <c r="F161" s="14"/>
      <c r="G161" s="14"/>
      <c r="H161" s="15"/>
      <c r="I161" s="15"/>
      <c r="J161" s="22"/>
      <c r="K161" s="22"/>
      <c r="L161" s="15"/>
      <c r="M161" s="15"/>
      <c r="N161" s="15"/>
      <c r="O161" s="15"/>
      <c r="P161" s="22"/>
      <c r="Q161" s="22"/>
      <c r="R161" s="22"/>
      <c r="S161" s="18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20"/>
    </row>
    <row r="162" spans="1:33" ht="15.75" customHeight="1" x14ac:dyDescent="0.2">
      <c r="A162" s="13"/>
      <c r="B162" s="13"/>
      <c r="C162" s="22"/>
      <c r="D162" s="15"/>
      <c r="E162" s="15"/>
      <c r="F162" s="14"/>
      <c r="G162" s="14"/>
      <c r="H162" s="15"/>
      <c r="I162" s="15"/>
      <c r="J162" s="22"/>
      <c r="K162" s="22"/>
      <c r="L162" s="15"/>
      <c r="M162" s="15"/>
      <c r="N162" s="15"/>
      <c r="O162" s="15"/>
      <c r="P162" s="22"/>
      <c r="Q162" s="22"/>
      <c r="R162" s="22"/>
      <c r="S162" s="18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20"/>
    </row>
    <row r="163" spans="1:33" ht="15.75" customHeight="1" x14ac:dyDescent="0.2">
      <c r="A163" s="13"/>
      <c r="B163" s="13"/>
      <c r="C163" s="22"/>
      <c r="D163" s="15"/>
      <c r="E163" s="15"/>
      <c r="F163" s="14"/>
      <c r="G163" s="14"/>
      <c r="H163" s="15"/>
      <c r="I163" s="15"/>
      <c r="J163" s="22"/>
      <c r="K163" s="22"/>
      <c r="L163" s="15"/>
      <c r="M163" s="15"/>
      <c r="N163" s="15"/>
      <c r="O163" s="15"/>
      <c r="P163" s="22"/>
      <c r="Q163" s="22"/>
      <c r="R163" s="22"/>
      <c r="S163" s="18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20"/>
    </row>
    <row r="164" spans="1:33" ht="15.75" customHeight="1" x14ac:dyDescent="0.2">
      <c r="A164" s="13"/>
      <c r="B164" s="13"/>
      <c r="C164" s="22"/>
      <c r="D164" s="15"/>
      <c r="E164" s="15"/>
      <c r="F164" s="14"/>
      <c r="G164" s="14"/>
      <c r="H164" s="15"/>
      <c r="I164" s="15"/>
      <c r="J164" s="22"/>
      <c r="K164" s="22"/>
      <c r="L164" s="15"/>
      <c r="M164" s="15"/>
      <c r="N164" s="15"/>
      <c r="O164" s="15"/>
      <c r="P164" s="22"/>
      <c r="Q164" s="22"/>
      <c r="R164" s="22"/>
      <c r="S164" s="18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20"/>
    </row>
    <row r="165" spans="1:33" ht="15.75" customHeight="1" x14ac:dyDescent="0.2">
      <c r="A165" s="13"/>
      <c r="B165" s="13"/>
      <c r="C165" s="22"/>
      <c r="D165" s="15"/>
      <c r="E165" s="15"/>
      <c r="F165" s="14"/>
      <c r="G165" s="14"/>
      <c r="H165" s="15"/>
      <c r="I165" s="15"/>
      <c r="J165" s="22"/>
      <c r="K165" s="22"/>
      <c r="L165" s="15"/>
      <c r="M165" s="15"/>
      <c r="N165" s="15"/>
      <c r="O165" s="15"/>
      <c r="P165" s="22"/>
      <c r="Q165" s="22"/>
      <c r="R165" s="22"/>
      <c r="S165" s="18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20"/>
    </row>
    <row r="166" spans="1:33" ht="15.75" customHeight="1" x14ac:dyDescent="0.2">
      <c r="A166" s="13"/>
      <c r="B166" s="13"/>
      <c r="C166" s="22"/>
      <c r="D166" s="15"/>
      <c r="E166" s="15"/>
      <c r="F166" s="14"/>
      <c r="G166" s="14"/>
      <c r="H166" s="15"/>
      <c r="I166" s="15"/>
      <c r="J166" s="22"/>
      <c r="K166" s="22"/>
      <c r="L166" s="15"/>
      <c r="M166" s="15"/>
      <c r="N166" s="15"/>
      <c r="O166" s="15"/>
      <c r="P166" s="22"/>
      <c r="Q166" s="22"/>
      <c r="R166" s="22"/>
      <c r="S166" s="18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20"/>
    </row>
    <row r="167" spans="1:33" ht="15.75" customHeight="1" x14ac:dyDescent="0.2">
      <c r="A167" s="13"/>
      <c r="B167" s="13"/>
      <c r="C167" s="22"/>
      <c r="D167" s="15"/>
      <c r="E167" s="15"/>
      <c r="F167" s="14"/>
      <c r="G167" s="14"/>
      <c r="H167" s="15"/>
      <c r="I167" s="15"/>
      <c r="J167" s="22"/>
      <c r="K167" s="22"/>
      <c r="L167" s="15"/>
      <c r="M167" s="15"/>
      <c r="N167" s="15"/>
      <c r="O167" s="15"/>
      <c r="P167" s="22"/>
      <c r="Q167" s="22"/>
      <c r="R167" s="22"/>
      <c r="S167" s="18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20"/>
    </row>
    <row r="168" spans="1:33" ht="15.75" customHeight="1" x14ac:dyDescent="0.2">
      <c r="A168" s="13"/>
      <c r="B168" s="13"/>
      <c r="C168" s="22"/>
      <c r="D168" s="15"/>
      <c r="E168" s="15"/>
      <c r="F168" s="14"/>
      <c r="G168" s="14"/>
      <c r="H168" s="15"/>
      <c r="I168" s="15"/>
      <c r="J168" s="22"/>
      <c r="K168" s="22"/>
      <c r="L168" s="15"/>
      <c r="M168" s="15"/>
      <c r="N168" s="15"/>
      <c r="O168" s="15"/>
      <c r="P168" s="22"/>
      <c r="Q168" s="22"/>
      <c r="R168" s="22"/>
      <c r="S168" s="18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20"/>
    </row>
    <row r="169" spans="1:33" ht="15.75" customHeight="1" x14ac:dyDescent="0.2">
      <c r="A169" s="13"/>
      <c r="B169" s="13"/>
      <c r="C169" s="22"/>
      <c r="D169" s="15"/>
      <c r="E169" s="15"/>
      <c r="F169" s="14"/>
      <c r="G169" s="14"/>
      <c r="H169" s="15"/>
      <c r="I169" s="15"/>
      <c r="J169" s="22"/>
      <c r="K169" s="22"/>
      <c r="L169" s="15"/>
      <c r="M169" s="15"/>
      <c r="N169" s="15"/>
      <c r="O169" s="15"/>
      <c r="P169" s="22"/>
      <c r="Q169" s="22"/>
      <c r="R169" s="22"/>
      <c r="S169" s="18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20"/>
    </row>
    <row r="170" spans="1:33" ht="15.75" customHeight="1" x14ac:dyDescent="0.2">
      <c r="A170" s="13"/>
      <c r="B170" s="13"/>
      <c r="C170" s="22"/>
      <c r="D170" s="15"/>
      <c r="E170" s="15"/>
      <c r="F170" s="14"/>
      <c r="G170" s="14"/>
      <c r="H170" s="15"/>
      <c r="I170" s="15"/>
      <c r="J170" s="22"/>
      <c r="K170" s="22"/>
      <c r="L170" s="15"/>
      <c r="M170" s="15"/>
      <c r="N170" s="15"/>
      <c r="O170" s="15"/>
      <c r="P170" s="22"/>
      <c r="Q170" s="22"/>
      <c r="R170" s="22"/>
      <c r="S170" s="18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20"/>
    </row>
    <row r="171" spans="1:33" ht="15.75" customHeight="1" x14ac:dyDescent="0.2">
      <c r="A171" s="13"/>
      <c r="B171" s="13"/>
      <c r="C171" s="22"/>
      <c r="D171" s="15"/>
      <c r="E171" s="15"/>
      <c r="F171" s="14"/>
      <c r="G171" s="14"/>
      <c r="H171" s="15"/>
      <c r="I171" s="15"/>
      <c r="J171" s="22"/>
      <c r="K171" s="22"/>
      <c r="L171" s="15"/>
      <c r="M171" s="15"/>
      <c r="N171" s="15"/>
      <c r="O171" s="15"/>
      <c r="P171" s="22"/>
      <c r="Q171" s="22"/>
      <c r="R171" s="22"/>
      <c r="S171" s="18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20"/>
    </row>
    <row r="172" spans="1:33" ht="15.75" customHeight="1" x14ac:dyDescent="0.2">
      <c r="A172" s="13"/>
      <c r="B172" s="13"/>
      <c r="C172" s="22"/>
      <c r="D172" s="15"/>
      <c r="E172" s="15"/>
      <c r="F172" s="14"/>
      <c r="G172" s="14"/>
      <c r="H172" s="15"/>
      <c r="I172" s="15"/>
      <c r="J172" s="22"/>
      <c r="K172" s="22"/>
      <c r="L172" s="15"/>
      <c r="M172" s="15"/>
      <c r="N172" s="15"/>
      <c r="O172" s="15"/>
      <c r="P172" s="22"/>
      <c r="Q172" s="22"/>
      <c r="R172" s="22"/>
      <c r="S172" s="18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20"/>
    </row>
    <row r="173" spans="1:33" ht="15.75" customHeight="1" x14ac:dyDescent="0.2">
      <c r="A173" s="13"/>
      <c r="B173" s="13"/>
      <c r="C173" s="22"/>
      <c r="D173" s="15"/>
      <c r="E173" s="15"/>
      <c r="F173" s="14"/>
      <c r="G173" s="14"/>
      <c r="H173" s="15"/>
      <c r="I173" s="15"/>
      <c r="J173" s="22"/>
      <c r="K173" s="22"/>
      <c r="L173" s="15"/>
      <c r="M173" s="15"/>
      <c r="N173" s="15"/>
      <c r="O173" s="15"/>
      <c r="P173" s="22"/>
      <c r="Q173" s="22"/>
      <c r="R173" s="22"/>
      <c r="S173" s="18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20"/>
    </row>
    <row r="174" spans="1:33" ht="15.75" customHeight="1" x14ac:dyDescent="0.2">
      <c r="A174" s="13"/>
      <c r="B174" s="13"/>
      <c r="C174" s="22"/>
      <c r="D174" s="15"/>
      <c r="E174" s="15"/>
      <c r="F174" s="14"/>
      <c r="G174" s="14"/>
      <c r="H174" s="15"/>
      <c r="I174" s="15"/>
      <c r="J174" s="22"/>
      <c r="K174" s="22"/>
      <c r="L174" s="15"/>
      <c r="M174" s="15"/>
      <c r="N174" s="15"/>
      <c r="O174" s="15"/>
      <c r="P174" s="22"/>
      <c r="Q174" s="22"/>
      <c r="R174" s="22"/>
      <c r="S174" s="18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20"/>
    </row>
    <row r="175" spans="1:33" ht="15.75" customHeight="1" x14ac:dyDescent="0.2">
      <c r="A175" s="13"/>
      <c r="B175" s="13"/>
      <c r="C175" s="22"/>
      <c r="D175" s="15"/>
      <c r="E175" s="15"/>
      <c r="F175" s="14"/>
      <c r="G175" s="14"/>
      <c r="H175" s="15"/>
      <c r="I175" s="15"/>
      <c r="J175" s="22"/>
      <c r="K175" s="22"/>
      <c r="L175" s="15"/>
      <c r="M175" s="15"/>
      <c r="N175" s="15"/>
      <c r="O175" s="15"/>
      <c r="P175" s="22"/>
      <c r="Q175" s="22"/>
      <c r="R175" s="22"/>
      <c r="S175" s="18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20"/>
    </row>
    <row r="176" spans="1:33" ht="15.75" customHeight="1" x14ac:dyDescent="0.2">
      <c r="A176" s="13"/>
      <c r="B176" s="13"/>
      <c r="C176" s="22"/>
      <c r="D176" s="15"/>
      <c r="E176" s="15"/>
      <c r="F176" s="14"/>
      <c r="G176" s="14"/>
      <c r="H176" s="15"/>
      <c r="I176" s="15"/>
      <c r="J176" s="22"/>
      <c r="K176" s="22"/>
      <c r="L176" s="15"/>
      <c r="M176" s="15"/>
      <c r="N176" s="15"/>
      <c r="O176" s="15"/>
      <c r="P176" s="22"/>
      <c r="Q176" s="22"/>
      <c r="R176" s="22"/>
      <c r="S176" s="18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20"/>
    </row>
    <row r="177" spans="1:33" ht="15.75" customHeight="1" x14ac:dyDescent="0.2">
      <c r="A177" s="13"/>
      <c r="B177" s="13"/>
      <c r="C177" s="22"/>
      <c r="D177" s="15"/>
      <c r="E177" s="15"/>
      <c r="F177" s="14"/>
      <c r="G177" s="14"/>
      <c r="H177" s="15"/>
      <c r="I177" s="15"/>
      <c r="J177" s="22"/>
      <c r="K177" s="22"/>
      <c r="L177" s="15"/>
      <c r="M177" s="15"/>
      <c r="N177" s="15"/>
      <c r="O177" s="15"/>
      <c r="P177" s="22"/>
      <c r="Q177" s="22"/>
      <c r="R177" s="22"/>
      <c r="S177" s="18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20"/>
    </row>
    <row r="178" spans="1:33" ht="15.75" customHeight="1" x14ac:dyDescent="0.2">
      <c r="A178" s="13"/>
      <c r="B178" s="13"/>
      <c r="C178" s="22"/>
      <c r="D178" s="15"/>
      <c r="E178" s="15"/>
      <c r="F178" s="14"/>
      <c r="G178" s="14"/>
      <c r="H178" s="15"/>
      <c r="I178" s="15"/>
      <c r="J178" s="22"/>
      <c r="K178" s="22"/>
      <c r="L178" s="15"/>
      <c r="M178" s="15"/>
      <c r="N178" s="15"/>
      <c r="O178" s="15"/>
      <c r="P178" s="22"/>
      <c r="Q178" s="22"/>
      <c r="R178" s="22"/>
      <c r="S178" s="18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20"/>
    </row>
    <row r="179" spans="1:33" ht="15.75" customHeight="1" x14ac:dyDescent="0.2">
      <c r="A179" s="13"/>
      <c r="B179" s="13"/>
      <c r="C179" s="22"/>
      <c r="D179" s="15"/>
      <c r="E179" s="15"/>
      <c r="F179" s="14"/>
      <c r="G179" s="14"/>
      <c r="H179" s="15"/>
      <c r="I179" s="15"/>
      <c r="J179" s="22"/>
      <c r="K179" s="22"/>
      <c r="L179" s="15"/>
      <c r="M179" s="15"/>
      <c r="N179" s="15"/>
      <c r="O179" s="15"/>
      <c r="P179" s="22"/>
      <c r="Q179" s="22"/>
      <c r="R179" s="22"/>
      <c r="S179" s="18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20"/>
    </row>
    <row r="180" spans="1:33" ht="15.75" customHeight="1" x14ac:dyDescent="0.2">
      <c r="A180" s="13"/>
      <c r="B180" s="13"/>
      <c r="C180" s="22"/>
      <c r="D180" s="15"/>
      <c r="E180" s="15"/>
      <c r="F180" s="14"/>
      <c r="G180" s="14"/>
      <c r="H180" s="15"/>
      <c r="I180" s="15"/>
      <c r="J180" s="22"/>
      <c r="K180" s="22"/>
      <c r="L180" s="15"/>
      <c r="M180" s="15"/>
      <c r="N180" s="15"/>
      <c r="O180" s="15"/>
      <c r="P180" s="22"/>
      <c r="Q180" s="22"/>
      <c r="R180" s="22"/>
      <c r="S180" s="18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20"/>
    </row>
    <row r="181" spans="1:33" ht="15.75" customHeight="1" x14ac:dyDescent="0.2">
      <c r="A181" s="13"/>
      <c r="B181" s="13"/>
      <c r="C181" s="22"/>
      <c r="D181" s="15"/>
      <c r="E181" s="15"/>
      <c r="F181" s="14"/>
      <c r="G181" s="14"/>
      <c r="H181" s="15"/>
      <c r="I181" s="15"/>
      <c r="J181" s="22"/>
      <c r="K181" s="22"/>
      <c r="L181" s="15"/>
      <c r="M181" s="15"/>
      <c r="N181" s="15"/>
      <c r="O181" s="15"/>
      <c r="P181" s="22"/>
      <c r="Q181" s="22"/>
      <c r="R181" s="22"/>
      <c r="S181" s="18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20"/>
    </row>
    <row r="182" spans="1:33" ht="15.75" customHeight="1" x14ac:dyDescent="0.2">
      <c r="A182" s="13"/>
      <c r="B182" s="13"/>
      <c r="C182" s="22"/>
      <c r="D182" s="15"/>
      <c r="E182" s="15"/>
      <c r="F182" s="14"/>
      <c r="G182" s="14"/>
      <c r="H182" s="15"/>
      <c r="I182" s="15"/>
      <c r="J182" s="22"/>
      <c r="K182" s="22"/>
      <c r="L182" s="15"/>
      <c r="M182" s="15"/>
      <c r="N182" s="15"/>
      <c r="O182" s="15"/>
      <c r="P182" s="22"/>
      <c r="Q182" s="22"/>
      <c r="R182" s="22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20"/>
    </row>
    <row r="183" spans="1:33" ht="15.75" customHeight="1" x14ac:dyDescent="0.2">
      <c r="A183" s="13"/>
      <c r="B183" s="13"/>
      <c r="C183" s="22"/>
      <c r="D183" s="15"/>
      <c r="E183" s="15"/>
      <c r="F183" s="14"/>
      <c r="G183" s="14"/>
      <c r="H183" s="15"/>
      <c r="I183" s="15"/>
      <c r="J183" s="22"/>
      <c r="K183" s="22"/>
      <c r="L183" s="15"/>
      <c r="M183" s="15"/>
      <c r="N183" s="15"/>
      <c r="O183" s="15"/>
      <c r="P183" s="22"/>
      <c r="Q183" s="22"/>
      <c r="R183" s="22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20"/>
    </row>
    <row r="184" spans="1:33" ht="15.75" customHeight="1" x14ac:dyDescent="0.2">
      <c r="A184" s="13"/>
      <c r="B184" s="13"/>
      <c r="C184" s="22"/>
      <c r="D184" s="15"/>
      <c r="E184" s="15"/>
      <c r="F184" s="14"/>
      <c r="G184" s="14"/>
      <c r="H184" s="15"/>
      <c r="I184" s="15"/>
      <c r="J184" s="22"/>
      <c r="K184" s="22"/>
      <c r="L184" s="15"/>
      <c r="M184" s="15"/>
      <c r="N184" s="15"/>
      <c r="O184" s="15"/>
      <c r="P184" s="22"/>
      <c r="Q184" s="22"/>
      <c r="R184" s="22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20"/>
    </row>
    <row r="185" spans="1:33" ht="15.75" customHeight="1" x14ac:dyDescent="0.2">
      <c r="A185" s="13"/>
      <c r="B185" s="13"/>
      <c r="C185" s="22"/>
      <c r="D185" s="15"/>
      <c r="E185" s="15"/>
      <c r="F185" s="14"/>
      <c r="G185" s="14"/>
      <c r="H185" s="15"/>
      <c r="I185" s="15"/>
      <c r="J185" s="22"/>
      <c r="K185" s="22"/>
      <c r="L185" s="15"/>
      <c r="M185" s="15"/>
      <c r="N185" s="15"/>
      <c r="O185" s="15"/>
      <c r="P185" s="22"/>
      <c r="Q185" s="22"/>
      <c r="R185" s="22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20"/>
    </row>
    <row r="186" spans="1:33" ht="15.75" customHeight="1" x14ac:dyDescent="0.2">
      <c r="A186" s="13"/>
      <c r="B186" s="13"/>
      <c r="C186" s="22"/>
      <c r="D186" s="15"/>
      <c r="E186" s="15"/>
      <c r="F186" s="14"/>
      <c r="G186" s="14"/>
      <c r="H186" s="15"/>
      <c r="I186" s="15"/>
      <c r="J186" s="22"/>
      <c r="K186" s="22"/>
      <c r="L186" s="15"/>
      <c r="M186" s="15"/>
      <c r="N186" s="15"/>
      <c r="O186" s="15"/>
      <c r="P186" s="22"/>
      <c r="Q186" s="22"/>
      <c r="R186" s="22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20"/>
    </row>
    <row r="187" spans="1:33" ht="15.75" customHeight="1" x14ac:dyDescent="0.2">
      <c r="A187" s="13"/>
      <c r="B187" s="13"/>
      <c r="C187" s="22"/>
      <c r="D187" s="15"/>
      <c r="E187" s="15"/>
      <c r="F187" s="14"/>
      <c r="G187" s="14"/>
      <c r="H187" s="15"/>
      <c r="I187" s="15"/>
      <c r="J187" s="22"/>
      <c r="K187" s="22"/>
      <c r="L187" s="15"/>
      <c r="M187" s="15"/>
      <c r="N187" s="15"/>
      <c r="O187" s="15"/>
      <c r="P187" s="22"/>
      <c r="Q187" s="22"/>
      <c r="R187" s="22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20"/>
    </row>
    <row r="188" spans="1:33" ht="15.75" customHeight="1" x14ac:dyDescent="0.2">
      <c r="A188" s="13"/>
      <c r="B188" s="13"/>
      <c r="C188" s="22"/>
      <c r="D188" s="15"/>
      <c r="E188" s="15"/>
      <c r="F188" s="14"/>
      <c r="G188" s="14"/>
      <c r="H188" s="15"/>
      <c r="I188" s="15"/>
      <c r="J188" s="22"/>
      <c r="K188" s="22"/>
      <c r="L188" s="15"/>
      <c r="M188" s="15"/>
      <c r="N188" s="15"/>
      <c r="O188" s="15"/>
      <c r="P188" s="22"/>
      <c r="Q188" s="22"/>
      <c r="R188" s="22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20"/>
    </row>
    <row r="189" spans="1:33" ht="15.75" customHeight="1" x14ac:dyDescent="0.2">
      <c r="A189" s="13"/>
      <c r="B189" s="13"/>
      <c r="C189" s="22"/>
      <c r="D189" s="15"/>
      <c r="E189" s="15"/>
      <c r="F189" s="14"/>
      <c r="G189" s="14"/>
      <c r="H189" s="15"/>
      <c r="I189" s="15"/>
      <c r="J189" s="22"/>
      <c r="K189" s="22"/>
      <c r="L189" s="15"/>
      <c r="M189" s="15"/>
      <c r="N189" s="15"/>
      <c r="O189" s="15"/>
      <c r="P189" s="22"/>
      <c r="Q189" s="22"/>
      <c r="R189" s="22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20"/>
    </row>
    <row r="190" spans="1:33" ht="15.75" customHeight="1" x14ac:dyDescent="0.2">
      <c r="A190" s="13"/>
      <c r="B190" s="13"/>
      <c r="C190" s="22"/>
      <c r="D190" s="15"/>
      <c r="E190" s="15"/>
      <c r="F190" s="14"/>
      <c r="G190" s="14"/>
      <c r="H190" s="15"/>
      <c r="I190" s="15"/>
      <c r="J190" s="22"/>
      <c r="K190" s="22"/>
      <c r="L190" s="15"/>
      <c r="M190" s="15"/>
      <c r="N190" s="15"/>
      <c r="O190" s="15"/>
      <c r="P190" s="22"/>
      <c r="Q190" s="22"/>
      <c r="R190" s="22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20"/>
    </row>
    <row r="191" spans="1:33" ht="15.75" customHeight="1" x14ac:dyDescent="0.2">
      <c r="A191" s="13"/>
      <c r="B191" s="13"/>
      <c r="C191" s="22"/>
      <c r="D191" s="15"/>
      <c r="E191" s="15"/>
      <c r="F191" s="14"/>
      <c r="G191" s="14"/>
      <c r="H191" s="15"/>
      <c r="I191" s="15"/>
      <c r="J191" s="22"/>
      <c r="K191" s="22"/>
      <c r="L191" s="15"/>
      <c r="M191" s="15"/>
      <c r="N191" s="15"/>
      <c r="O191" s="15"/>
      <c r="P191" s="22"/>
      <c r="Q191" s="22"/>
      <c r="R191" s="22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20"/>
    </row>
    <row r="192" spans="1:33" ht="15.75" customHeight="1" x14ac:dyDescent="0.2">
      <c r="A192" s="13"/>
      <c r="B192" s="13"/>
      <c r="C192" s="22"/>
      <c r="D192" s="15"/>
      <c r="E192" s="15"/>
      <c r="F192" s="14"/>
      <c r="G192" s="14"/>
      <c r="H192" s="15"/>
      <c r="I192" s="15"/>
      <c r="J192" s="22"/>
      <c r="K192" s="22"/>
      <c r="L192" s="15"/>
      <c r="M192" s="15"/>
      <c r="N192" s="15"/>
      <c r="O192" s="15"/>
      <c r="P192" s="22"/>
      <c r="Q192" s="22"/>
      <c r="R192" s="22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20"/>
    </row>
    <row r="193" spans="1:33" ht="15.75" customHeight="1" x14ac:dyDescent="0.2">
      <c r="A193" s="13"/>
      <c r="B193" s="13"/>
      <c r="C193" s="22"/>
      <c r="D193" s="15"/>
      <c r="E193" s="15"/>
      <c r="F193" s="14"/>
      <c r="G193" s="14"/>
      <c r="H193" s="15"/>
      <c r="I193" s="15"/>
      <c r="J193" s="22"/>
      <c r="K193" s="22"/>
      <c r="L193" s="15"/>
      <c r="M193" s="15"/>
      <c r="N193" s="15"/>
      <c r="O193" s="15"/>
      <c r="P193" s="22"/>
      <c r="Q193" s="22"/>
      <c r="R193" s="22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20"/>
    </row>
    <row r="194" spans="1:33" ht="15.75" customHeight="1" x14ac:dyDescent="0.2">
      <c r="A194" s="13"/>
      <c r="B194" s="13"/>
      <c r="C194" s="22"/>
      <c r="D194" s="15"/>
      <c r="E194" s="15"/>
      <c r="F194" s="14"/>
      <c r="G194" s="14"/>
      <c r="H194" s="15"/>
      <c r="I194" s="15"/>
      <c r="J194" s="22"/>
      <c r="K194" s="22"/>
      <c r="L194" s="15"/>
      <c r="M194" s="15"/>
      <c r="N194" s="15"/>
      <c r="O194" s="15"/>
      <c r="P194" s="22"/>
      <c r="Q194" s="22"/>
      <c r="R194" s="22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20"/>
    </row>
    <row r="195" spans="1:33" ht="15.75" customHeight="1" x14ac:dyDescent="0.2">
      <c r="C195" s="22"/>
      <c r="D195" s="15"/>
      <c r="E195" s="15"/>
      <c r="F195" s="14"/>
      <c r="G195" s="14"/>
      <c r="H195" s="15"/>
      <c r="I195" s="15"/>
      <c r="J195" s="22"/>
      <c r="K195" s="22"/>
      <c r="L195" s="15"/>
      <c r="M195" s="15"/>
      <c r="N195" s="15"/>
      <c r="O195" s="15"/>
      <c r="P195" s="22"/>
      <c r="Q195" s="22"/>
      <c r="R195" s="22"/>
      <c r="AG195" s="20"/>
    </row>
    <row r="196" spans="1:33" ht="15.75" customHeight="1" x14ac:dyDescent="0.2">
      <c r="C196" s="22"/>
      <c r="D196" s="15"/>
      <c r="E196" s="15"/>
      <c r="F196" s="14"/>
      <c r="G196" s="14"/>
      <c r="H196" s="15"/>
      <c r="I196" s="15"/>
      <c r="J196" s="22"/>
      <c r="K196" s="22"/>
      <c r="L196" s="15"/>
      <c r="M196" s="15"/>
      <c r="N196" s="15"/>
      <c r="O196" s="15"/>
      <c r="P196" s="22"/>
      <c r="Q196" s="22"/>
      <c r="R196" s="22"/>
      <c r="AG196" s="20"/>
    </row>
    <row r="197" spans="1:33" ht="15.75" customHeight="1" x14ac:dyDescent="0.2">
      <c r="C197" s="22"/>
      <c r="D197" s="22"/>
      <c r="E197" s="22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</row>
    <row r="198" spans="1:33" ht="15.75" customHeight="1" x14ac:dyDescent="0.2">
      <c r="C198" s="22"/>
      <c r="D198" s="22"/>
      <c r="E198" s="22"/>
      <c r="F198" s="22"/>
      <c r="G198" s="22"/>
      <c r="H198" s="22"/>
      <c r="I198" s="22"/>
      <c r="J198" s="22"/>
      <c r="K198" s="22"/>
      <c r="L198" s="22"/>
      <c r="M198" s="22"/>
      <c r="N198" s="22"/>
      <c r="O198" s="22"/>
      <c r="P198" s="22"/>
      <c r="Q198" s="22"/>
      <c r="R198" s="22"/>
    </row>
    <row r="199" spans="1:33" ht="15.75" customHeight="1" x14ac:dyDescent="0.2">
      <c r="C199" s="22"/>
      <c r="D199" s="22"/>
      <c r="E199" s="22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</row>
    <row r="200" spans="1:33" ht="15.75" customHeight="1" x14ac:dyDescent="0.2">
      <c r="C200" s="22"/>
      <c r="D200" s="22"/>
      <c r="E200" s="22"/>
      <c r="F200" s="22"/>
      <c r="G200" s="22"/>
      <c r="H200" s="22"/>
      <c r="I200" s="22"/>
      <c r="J200" s="22"/>
      <c r="K200" s="22"/>
      <c r="L200" s="22"/>
      <c r="M200" s="22"/>
      <c r="N200" s="22"/>
      <c r="O200" s="22"/>
      <c r="P200" s="22"/>
      <c r="Q200" s="22"/>
      <c r="R200" s="22"/>
    </row>
    <row r="201" spans="1:33" ht="15.75" customHeight="1" x14ac:dyDescent="0.2">
      <c r="C201" s="22"/>
      <c r="D201" s="22"/>
      <c r="E201" s="22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</row>
    <row r="202" spans="1:33" ht="15.75" customHeight="1" x14ac:dyDescent="0.2">
      <c r="C202" s="22"/>
      <c r="D202" s="22"/>
      <c r="E202" s="22"/>
      <c r="F202" s="22"/>
      <c r="G202" s="22"/>
      <c r="H202" s="22"/>
      <c r="I202" s="22"/>
      <c r="J202" s="22"/>
      <c r="K202" s="22"/>
      <c r="L202" s="22"/>
      <c r="M202" s="22"/>
      <c r="N202" s="22"/>
      <c r="O202" s="22"/>
      <c r="P202" s="22"/>
      <c r="Q202" s="22"/>
      <c r="R202" s="22"/>
    </row>
    <row r="203" spans="1:33" ht="15.75" customHeight="1" x14ac:dyDescent="0.2">
      <c r="C203" s="22"/>
      <c r="D203" s="22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</row>
    <row r="204" spans="1:33" ht="15.75" customHeight="1" x14ac:dyDescent="0.2">
      <c r="C204" s="22"/>
      <c r="D204" s="22"/>
      <c r="E204" s="22"/>
      <c r="F204" s="22"/>
      <c r="G204" s="22"/>
      <c r="H204" s="22"/>
      <c r="I204" s="22"/>
      <c r="J204" s="22"/>
      <c r="K204" s="22"/>
      <c r="L204" s="22"/>
      <c r="M204" s="22"/>
      <c r="N204" s="22"/>
      <c r="O204" s="22"/>
      <c r="P204" s="22"/>
      <c r="Q204" s="22"/>
      <c r="R204" s="22"/>
    </row>
    <row r="205" spans="1:33" ht="15.75" customHeight="1" x14ac:dyDescent="0.2">
      <c r="C205" s="22"/>
      <c r="D205" s="22"/>
      <c r="E205" s="22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</row>
    <row r="206" spans="1:33" ht="15.75" customHeight="1" x14ac:dyDescent="0.2">
      <c r="C206" s="22"/>
      <c r="D206" s="22"/>
      <c r="E206" s="22"/>
      <c r="F206" s="22"/>
      <c r="G206" s="22"/>
      <c r="H206" s="22"/>
      <c r="I206" s="22"/>
      <c r="J206" s="22"/>
      <c r="K206" s="22"/>
      <c r="L206" s="22"/>
      <c r="M206" s="22"/>
      <c r="N206" s="22"/>
      <c r="O206" s="22"/>
      <c r="P206" s="22"/>
      <c r="Q206" s="22"/>
      <c r="R206" s="22"/>
    </row>
    <row r="207" spans="1:33" ht="15.75" customHeight="1" x14ac:dyDescent="0.2">
      <c r="C207" s="22"/>
      <c r="D207" s="22"/>
      <c r="E207" s="22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</row>
    <row r="208" spans="1:33" ht="15.75" customHeight="1" x14ac:dyDescent="0.2">
      <c r="C208" s="22"/>
      <c r="D208" s="22"/>
      <c r="E208" s="22"/>
      <c r="F208" s="22"/>
      <c r="G208" s="22"/>
      <c r="H208" s="22"/>
      <c r="I208" s="22"/>
      <c r="J208" s="22"/>
      <c r="K208" s="22"/>
      <c r="L208" s="22"/>
      <c r="M208" s="22"/>
      <c r="N208" s="22"/>
      <c r="O208" s="22"/>
      <c r="P208" s="22"/>
      <c r="Q208" s="22"/>
      <c r="R208" s="22"/>
    </row>
    <row r="209" spans="3:18" ht="15.75" customHeight="1" x14ac:dyDescent="0.2">
      <c r="C209" s="22"/>
      <c r="D209" s="22"/>
      <c r="E209" s="22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</row>
    <row r="210" spans="3:18" ht="15.75" customHeight="1" x14ac:dyDescent="0.2">
      <c r="C210" s="22"/>
      <c r="D210" s="22"/>
      <c r="E210" s="22"/>
      <c r="F210" s="22"/>
      <c r="G210" s="22"/>
      <c r="H210" s="22"/>
      <c r="I210" s="22"/>
      <c r="J210" s="22"/>
      <c r="K210" s="22"/>
      <c r="L210" s="22"/>
      <c r="M210" s="22"/>
      <c r="N210" s="22"/>
      <c r="O210" s="22"/>
      <c r="P210" s="22"/>
      <c r="Q210" s="22"/>
      <c r="R210" s="22"/>
    </row>
    <row r="211" spans="3:18" ht="15.75" customHeight="1" x14ac:dyDescent="0.2">
      <c r="C211" s="22"/>
      <c r="D211" s="22"/>
      <c r="E211" s="22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</row>
    <row r="212" spans="3:18" ht="15.75" customHeight="1" x14ac:dyDescent="0.2">
      <c r="C212" s="22"/>
      <c r="D212" s="22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  <c r="R212" s="22"/>
    </row>
    <row r="213" spans="3:18" ht="15.75" customHeight="1" x14ac:dyDescent="0.2">
      <c r="C213" s="22"/>
      <c r="D213" s="22"/>
      <c r="E213" s="22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</row>
    <row r="214" spans="3:18" ht="15.75" customHeight="1" x14ac:dyDescent="0.2">
      <c r="C214" s="22"/>
      <c r="D214" s="22"/>
      <c r="E214" s="22"/>
      <c r="F214" s="22"/>
      <c r="G214" s="22"/>
      <c r="H214" s="22"/>
      <c r="I214" s="22"/>
      <c r="J214" s="22"/>
      <c r="K214" s="22"/>
      <c r="L214" s="22"/>
      <c r="M214" s="22"/>
      <c r="N214" s="22"/>
      <c r="O214" s="22"/>
      <c r="P214" s="22"/>
      <c r="Q214" s="22"/>
      <c r="R214" s="22"/>
    </row>
    <row r="215" spans="3:18" ht="15.75" customHeight="1" x14ac:dyDescent="0.2">
      <c r="C215" s="22"/>
      <c r="D215" s="22"/>
      <c r="E215" s="22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</row>
    <row r="216" spans="3:18" ht="15.75" customHeight="1" x14ac:dyDescent="0.2">
      <c r="C216" s="22"/>
      <c r="D216" s="22"/>
      <c r="E216" s="22"/>
      <c r="F216" s="22"/>
      <c r="G216" s="22"/>
      <c r="H216" s="22"/>
      <c r="I216" s="22"/>
      <c r="J216" s="22"/>
      <c r="K216" s="22"/>
      <c r="L216" s="22"/>
      <c r="M216" s="22"/>
      <c r="N216" s="22"/>
      <c r="O216" s="22"/>
      <c r="P216" s="22"/>
      <c r="Q216" s="22"/>
      <c r="R216" s="22"/>
    </row>
    <row r="217" spans="3:18" ht="15.75" customHeight="1" x14ac:dyDescent="0.2">
      <c r="C217" s="22"/>
      <c r="D217" s="22"/>
      <c r="E217" s="22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</row>
    <row r="218" spans="3:18" ht="15.75" customHeight="1" x14ac:dyDescent="0.2">
      <c r="C218" s="22"/>
      <c r="D218" s="22"/>
      <c r="E218" s="22"/>
      <c r="F218" s="22"/>
      <c r="G218" s="22"/>
      <c r="H218" s="22"/>
      <c r="I218" s="22"/>
      <c r="J218" s="22"/>
      <c r="K218" s="22"/>
      <c r="L218" s="22"/>
      <c r="M218" s="22"/>
      <c r="N218" s="22"/>
      <c r="O218" s="22"/>
      <c r="P218" s="22"/>
      <c r="Q218" s="22"/>
      <c r="R218" s="22"/>
    </row>
    <row r="219" spans="3:18" ht="15.75" customHeight="1" x14ac:dyDescent="0.2">
      <c r="C219" s="22"/>
      <c r="D219" s="22"/>
      <c r="E219" s="22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</row>
    <row r="220" spans="3:18" ht="15.75" customHeight="1" x14ac:dyDescent="0.2">
      <c r="C220" s="22"/>
      <c r="D220" s="22"/>
      <c r="E220" s="22"/>
      <c r="F220" s="22"/>
      <c r="G220" s="22"/>
      <c r="H220" s="22"/>
      <c r="I220" s="22"/>
      <c r="J220" s="22"/>
      <c r="K220" s="22"/>
      <c r="L220" s="22"/>
      <c r="M220" s="22"/>
      <c r="N220" s="22"/>
      <c r="O220" s="22"/>
      <c r="P220" s="22"/>
      <c r="Q220" s="22"/>
      <c r="R220" s="22"/>
    </row>
    <row r="221" spans="3:18" ht="15.75" customHeight="1" x14ac:dyDescent="0.15"/>
    <row r="222" spans="3:18" ht="15.75" customHeight="1" x14ac:dyDescent="0.15"/>
    <row r="223" spans="3:18" ht="15.75" customHeight="1" x14ac:dyDescent="0.15"/>
    <row r="224" spans="3:18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AG1000"/>
  <sheetViews>
    <sheetView tabSelected="1" workbookViewId="0">
      <pane xSplit="2" ySplit="3" topLeftCell="C4" activePane="bottomRight" state="frozen"/>
      <selection activeCell="C4" sqref="C4:XFD31"/>
      <selection pane="topRight" activeCell="C4" sqref="C4:XFD31"/>
      <selection pane="bottomLeft" activeCell="C4" sqref="C4:XFD31"/>
      <selection pane="bottomRight" activeCell="C4" sqref="C4:XFD31"/>
    </sheetView>
  </sheetViews>
  <sheetFormatPr baseColWidth="10" defaultColWidth="14.5" defaultRowHeight="15" customHeight="1" x14ac:dyDescent="0.15"/>
  <cols>
    <col min="1" max="1" width="14.83203125" customWidth="1"/>
    <col min="2" max="2" width="23.832031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6.83203125" customWidth="1"/>
    <col min="16" max="16" width="11" customWidth="1"/>
    <col min="17" max="18" width="8.5" customWidth="1"/>
    <col min="19" max="19" width="8.33203125" customWidth="1"/>
    <col min="20" max="20" width="11.5" customWidth="1"/>
    <col min="21" max="21" width="13.33203125" customWidth="1"/>
    <col min="22" max="22" width="13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29" t="str">
        <f ca="1">IFERROR(__xludf.DUMMYFUNCTION("IFERROR(VLOOKUP(B2,IMPORTRANGE(""https://docs.google.com/spreadsheets/d/1x0DhHglkXKoEBOD2MBsuK_EyIr1ouxD2ftIpqOYFa-k/edit?usp=sharing"",""OllieShops-SKU-Specific Info!B1:BJ7000""),4,FALSE),"""")"),"")</f>
        <v/>
      </c>
      <c r="B1" s="30"/>
      <c r="C1" s="31" t="s">
        <v>0</v>
      </c>
      <c r="D1" s="33" t="s">
        <v>1</v>
      </c>
      <c r="E1" s="33" t="s">
        <v>2</v>
      </c>
      <c r="F1" s="35" t="s">
        <v>3</v>
      </c>
      <c r="G1" s="35" t="s">
        <v>4</v>
      </c>
      <c r="H1" s="36" t="s">
        <v>5</v>
      </c>
      <c r="I1" s="33" t="s">
        <v>6</v>
      </c>
      <c r="J1" s="33" t="s">
        <v>7</v>
      </c>
      <c r="K1" s="33" t="s">
        <v>8</v>
      </c>
      <c r="L1" s="33" t="s">
        <v>9</v>
      </c>
      <c r="M1" s="40" t="s">
        <v>10</v>
      </c>
      <c r="N1" s="41" t="s">
        <v>11</v>
      </c>
      <c r="O1" s="33" t="s">
        <v>12</v>
      </c>
      <c r="P1" s="33" t="s">
        <v>13</v>
      </c>
      <c r="Q1" s="33" t="s">
        <v>14</v>
      </c>
      <c r="R1" s="33" t="s">
        <v>15</v>
      </c>
      <c r="S1" s="47" t="s">
        <v>16</v>
      </c>
      <c r="T1" s="42" t="s">
        <v>17</v>
      </c>
      <c r="U1" s="42" t="s">
        <v>18</v>
      </c>
      <c r="V1" s="42" t="s">
        <v>19</v>
      </c>
      <c r="W1" s="42" t="s">
        <v>20</v>
      </c>
      <c r="X1" s="42" t="s">
        <v>21</v>
      </c>
      <c r="Y1" s="42" t="s">
        <v>22</v>
      </c>
      <c r="Z1" s="42" t="s">
        <v>23</v>
      </c>
      <c r="AA1" s="42" t="s">
        <v>24</v>
      </c>
      <c r="AB1" s="42" t="s">
        <v>25</v>
      </c>
      <c r="AC1" s="42" t="s">
        <v>26</v>
      </c>
      <c r="AD1" s="44" t="s">
        <v>27</v>
      </c>
      <c r="AE1" s="45" t="s">
        <v>28</v>
      </c>
      <c r="AF1" s="46" t="s">
        <v>29</v>
      </c>
      <c r="AG1" s="45" t="s">
        <v>30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IFERROR(__xludf.DUMMYFUNCTION("IFERROR(VLOOKUP(B2,IMPORTRANGE(""https://docs.google.com/spreadsheets/d/1x0DhHglkXKoEBOD2MBsuK_EyIr1ouxD2ftIpqOYFa-k/edit?usp=sharing"",""OllieShops-SKU-Specific Info!B1:BJ7000""),3,FALSE),"""")"),"")</f>
        <v/>
      </c>
      <c r="B2" s="3" t="s">
        <v>165</v>
      </c>
      <c r="C2" s="32"/>
      <c r="D2" s="34"/>
      <c r="E2" s="32"/>
      <c r="F2" s="34"/>
      <c r="G2" s="34"/>
      <c r="H2" s="37"/>
      <c r="I2" s="34"/>
      <c r="J2" s="34"/>
      <c r="K2" s="37"/>
      <c r="L2" s="37"/>
      <c r="M2" s="37"/>
      <c r="N2" s="34"/>
      <c r="O2" s="34"/>
      <c r="P2" s="32"/>
      <c r="Q2" s="34"/>
      <c r="R2" s="34"/>
      <c r="S2" s="30"/>
      <c r="T2" s="30"/>
      <c r="U2" s="43"/>
      <c r="V2" s="43"/>
      <c r="W2" s="30"/>
      <c r="X2" s="30"/>
      <c r="Y2" s="30"/>
      <c r="Z2" s="30"/>
      <c r="AA2" s="43"/>
      <c r="AB2" s="43"/>
      <c r="AC2" s="43"/>
      <c r="AD2" s="43"/>
      <c r="AE2" s="30"/>
      <c r="AF2" s="30"/>
      <c r="AG2" s="30"/>
    </row>
    <row r="3" spans="1:33" ht="16" x14ac:dyDescent="0.15">
      <c r="A3" s="38" t="s">
        <v>32</v>
      </c>
      <c r="B3" s="39"/>
      <c r="C3" s="4">
        <f>((AE31+AF31)/0.85)*-1</f>
        <v>14.721405882352942</v>
      </c>
      <c r="D3" s="5">
        <f>SUM(D4:D99763)</f>
        <v>123</v>
      </c>
      <c r="E3" s="5"/>
      <c r="F3" s="6">
        <f t="shared" ref="F3:G3" si="0">SUM(F4:F99763)</f>
        <v>2212.77</v>
      </c>
      <c r="G3" s="6">
        <f t="shared" si="0"/>
        <v>-165.49</v>
      </c>
      <c r="H3" s="7">
        <f>G3/F3*-1</f>
        <v>7.4788613366956358E-2</v>
      </c>
      <c r="I3" s="8">
        <f>J3/F3</f>
        <v>6.7730444288531227E-2</v>
      </c>
      <c r="J3" s="6">
        <f>SUM(J4:J99763)</f>
        <v>149.87189520833326</v>
      </c>
      <c r="K3" s="6">
        <f>J3/D3</f>
        <v>1.218470692750677</v>
      </c>
      <c r="L3" s="5"/>
      <c r="M3" s="9"/>
      <c r="N3" s="10"/>
      <c r="O3" s="5" t="str">
        <f ca="1">IFERROR(__xludf.DUMMYFUNCTION("IFERROR(VLOOKUP(B2,IMPORTRANGE(""https://docs.google.com/spreadsheets/d/1owCo6kL_VFQ5nPTdNogErmCBLjNiktT1m3SzTrxu3R0/edit#gid=2146806407"",""Ollie Shops - Compiled!b1:g5000""),2,FALSE),"""")"),"")</f>
        <v/>
      </c>
      <c r="P3" s="5"/>
      <c r="Q3" s="11"/>
      <c r="R3" s="11"/>
      <c r="S3" s="23"/>
      <c r="T3" s="10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10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10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5">
        <f>SUM(W4:W99763)</f>
        <v>18</v>
      </c>
      <c r="X3" s="7">
        <f>AVERAGE(X4:X99763)</f>
        <v>0.13951008341252244</v>
      </c>
      <c r="Y3" s="6">
        <f>ROUND(AVERAGE(Y4:Y99763),2)</f>
        <v>11.25</v>
      </c>
      <c r="Z3" s="5"/>
      <c r="AA3" s="5"/>
      <c r="AB3" s="5"/>
      <c r="AC3" s="5"/>
      <c r="AD3" s="5"/>
      <c r="AE3" s="12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Info!B2:BZ7000""),36,false)),"""")*-1"),0)</f>
        <v>0</v>
      </c>
      <c r="AG3" s="6">
        <f>SUM(AG4:AG99763)</f>
        <v>0</v>
      </c>
    </row>
    <row r="4" spans="1:33" s="52" customFormat="1" ht="15.75" hidden="1" customHeight="1" x14ac:dyDescent="0.2">
      <c r="A4" s="13" t="s">
        <v>33</v>
      </c>
      <c r="B4" s="13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48"/>
      <c r="T4" s="48"/>
      <c r="U4" s="49"/>
      <c r="V4" s="54"/>
      <c r="W4" s="48"/>
      <c r="X4" s="48"/>
      <c r="Y4" s="48"/>
      <c r="Z4" s="48"/>
      <c r="AA4" s="48"/>
      <c r="AB4" s="51"/>
      <c r="AC4" s="48"/>
      <c r="AD4" s="48"/>
      <c r="AE4" s="48"/>
      <c r="AF4" s="48"/>
      <c r="AG4" s="48"/>
    </row>
    <row r="5" spans="1:33" s="52" customFormat="1" ht="15.75" hidden="1" customHeight="1" x14ac:dyDescent="0.2">
      <c r="A5" s="13" t="s">
        <v>34</v>
      </c>
      <c r="B5" s="13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48"/>
      <c r="T5" s="48"/>
      <c r="U5" s="49"/>
      <c r="V5" s="54"/>
      <c r="W5" s="48"/>
      <c r="X5" s="48"/>
      <c r="Y5" s="48"/>
      <c r="Z5" s="48"/>
      <c r="AA5" s="48"/>
      <c r="AB5" s="51"/>
      <c r="AC5" s="48"/>
      <c r="AD5" s="48"/>
      <c r="AE5" s="48"/>
      <c r="AF5" s="48"/>
      <c r="AG5" s="48"/>
    </row>
    <row r="6" spans="1:33" s="52" customFormat="1" ht="15.75" hidden="1" customHeight="1" x14ac:dyDescent="0.2">
      <c r="A6" s="13" t="s">
        <v>35</v>
      </c>
      <c r="B6" s="13"/>
      <c r="C6" s="17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48"/>
      <c r="T6" s="48"/>
      <c r="U6" s="49"/>
      <c r="V6" s="54"/>
      <c r="W6" s="48"/>
      <c r="X6" s="48"/>
      <c r="Y6" s="48"/>
      <c r="Z6" s="48"/>
      <c r="AA6" s="48"/>
      <c r="AB6" s="51"/>
      <c r="AC6" s="48"/>
      <c r="AD6" s="48"/>
      <c r="AE6" s="48"/>
      <c r="AF6" s="48"/>
      <c r="AG6" s="48"/>
    </row>
    <row r="7" spans="1:33" s="52" customFormat="1" ht="15.75" hidden="1" customHeight="1" x14ac:dyDescent="0.2">
      <c r="A7" s="13" t="s">
        <v>36</v>
      </c>
      <c r="B7" s="13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48"/>
      <c r="T7" s="48"/>
      <c r="U7" s="49"/>
      <c r="V7" s="54"/>
      <c r="W7" s="48"/>
      <c r="X7" s="48"/>
      <c r="Y7" s="48"/>
      <c r="Z7" s="48"/>
      <c r="AA7" s="48"/>
      <c r="AB7" s="51"/>
      <c r="AC7" s="48"/>
      <c r="AD7" s="48"/>
      <c r="AE7" s="48"/>
      <c r="AF7" s="48"/>
      <c r="AG7" s="48"/>
    </row>
    <row r="8" spans="1:33" s="52" customFormat="1" ht="15.75" hidden="1" customHeight="1" x14ac:dyDescent="0.2">
      <c r="A8" s="13" t="s">
        <v>37</v>
      </c>
      <c r="B8" s="13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48"/>
      <c r="T8" s="48"/>
      <c r="U8" s="49"/>
      <c r="V8" s="54"/>
      <c r="W8" s="48"/>
      <c r="X8" s="48"/>
      <c r="Y8" s="48"/>
      <c r="Z8" s="48"/>
      <c r="AA8" s="48"/>
      <c r="AB8" s="51"/>
      <c r="AC8" s="48"/>
      <c r="AD8" s="48"/>
      <c r="AE8" s="48"/>
      <c r="AF8" s="48"/>
      <c r="AG8" s="48"/>
    </row>
    <row r="9" spans="1:33" s="52" customFormat="1" ht="15.75" hidden="1" customHeight="1" x14ac:dyDescent="0.2">
      <c r="A9" s="13" t="s">
        <v>38</v>
      </c>
      <c r="B9" s="13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48"/>
      <c r="T9" s="48"/>
      <c r="U9" s="49"/>
      <c r="V9" s="54"/>
      <c r="W9" s="48"/>
      <c r="X9" s="48"/>
      <c r="Y9" s="48"/>
      <c r="Z9" s="48"/>
      <c r="AA9" s="48"/>
      <c r="AB9" s="51"/>
      <c r="AC9" s="48"/>
      <c r="AD9" s="48"/>
      <c r="AE9" s="48"/>
      <c r="AF9" s="48"/>
      <c r="AG9" s="48"/>
    </row>
    <row r="10" spans="1:33" s="52" customFormat="1" ht="15.75" hidden="1" customHeight="1" x14ac:dyDescent="0.2">
      <c r="A10" s="13" t="s">
        <v>39</v>
      </c>
      <c r="B10" s="13"/>
      <c r="C10" s="17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48"/>
      <c r="T10" s="48"/>
      <c r="U10" s="49"/>
      <c r="V10" s="54"/>
      <c r="W10" s="48"/>
      <c r="X10" s="48"/>
      <c r="Y10" s="48"/>
      <c r="Z10" s="48"/>
      <c r="AA10" s="48"/>
      <c r="AB10" s="51"/>
      <c r="AC10" s="48"/>
      <c r="AD10" s="48"/>
      <c r="AE10" s="48"/>
      <c r="AF10" s="48"/>
      <c r="AG10" s="48"/>
    </row>
    <row r="11" spans="1:33" s="52" customFormat="1" ht="15.75" hidden="1" customHeight="1" x14ac:dyDescent="0.2">
      <c r="A11" s="13" t="s">
        <v>40</v>
      </c>
      <c r="B11" s="13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48"/>
      <c r="T11" s="48"/>
      <c r="U11" s="49"/>
      <c r="V11" s="54"/>
      <c r="W11" s="48"/>
      <c r="X11" s="48"/>
      <c r="Y11" s="48"/>
      <c r="Z11" s="48"/>
      <c r="AA11" s="48"/>
      <c r="AB11" s="51"/>
      <c r="AC11" s="48"/>
      <c r="AD11" s="48"/>
      <c r="AE11" s="48"/>
      <c r="AF11" s="48"/>
      <c r="AG11" s="48"/>
    </row>
    <row r="12" spans="1:33" s="52" customFormat="1" ht="15.75" hidden="1" customHeight="1" x14ac:dyDescent="0.2">
      <c r="A12" s="13" t="s">
        <v>41</v>
      </c>
      <c r="B12" s="13"/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48"/>
      <c r="T12" s="48"/>
      <c r="U12" s="49"/>
      <c r="V12" s="54"/>
      <c r="W12" s="48"/>
      <c r="X12" s="48"/>
      <c r="Y12" s="48"/>
      <c r="Z12" s="48"/>
      <c r="AA12" s="48"/>
      <c r="AB12" s="51"/>
      <c r="AC12" s="48"/>
      <c r="AD12" s="48"/>
      <c r="AE12" s="48"/>
      <c r="AF12" s="48"/>
      <c r="AG12" s="48"/>
    </row>
    <row r="13" spans="1:33" s="52" customFormat="1" ht="15.75" hidden="1" customHeight="1" x14ac:dyDescent="0.2">
      <c r="A13" s="13" t="s">
        <v>42</v>
      </c>
      <c r="B13" s="13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48"/>
      <c r="T13" s="48"/>
      <c r="U13" s="49"/>
      <c r="V13" s="54"/>
      <c r="W13" s="48"/>
      <c r="X13" s="48"/>
      <c r="Y13" s="48"/>
      <c r="Z13" s="48"/>
      <c r="AA13" s="48"/>
      <c r="AB13" s="51"/>
      <c r="AC13" s="48"/>
      <c r="AD13" s="48"/>
      <c r="AE13" s="48"/>
      <c r="AF13" s="48"/>
      <c r="AG13" s="48"/>
    </row>
    <row r="14" spans="1:33" s="52" customFormat="1" ht="15.75" hidden="1" customHeight="1" x14ac:dyDescent="0.2">
      <c r="A14" s="13" t="s">
        <v>43</v>
      </c>
      <c r="B14" s="13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48"/>
      <c r="T14" s="48"/>
      <c r="U14" s="49"/>
      <c r="V14" s="54"/>
      <c r="W14" s="48"/>
      <c r="X14" s="48"/>
      <c r="Y14" s="48"/>
      <c r="Z14" s="48"/>
      <c r="AA14" s="48"/>
      <c r="AB14" s="51"/>
      <c r="AC14" s="48"/>
      <c r="AD14" s="48"/>
      <c r="AE14" s="48"/>
      <c r="AF14" s="48"/>
      <c r="AG14" s="48"/>
    </row>
    <row r="15" spans="1:33" s="52" customFormat="1" ht="15.75" hidden="1" customHeight="1" x14ac:dyDescent="0.2">
      <c r="A15" s="13" t="s">
        <v>44</v>
      </c>
      <c r="B15" s="13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48"/>
      <c r="T15" s="48"/>
      <c r="U15" s="49"/>
      <c r="V15" s="54"/>
      <c r="W15" s="48"/>
      <c r="X15" s="48"/>
      <c r="Y15" s="48"/>
      <c r="Z15" s="48"/>
      <c r="AA15" s="48"/>
      <c r="AB15" s="51"/>
      <c r="AC15" s="48"/>
      <c r="AD15" s="48"/>
      <c r="AE15" s="48"/>
      <c r="AF15" s="48"/>
      <c r="AG15" s="48"/>
    </row>
    <row r="16" spans="1:33" s="52" customFormat="1" ht="15.75" hidden="1" customHeight="1" x14ac:dyDescent="0.2">
      <c r="A16" s="13" t="s">
        <v>45</v>
      </c>
      <c r="B16" s="13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48"/>
      <c r="T16" s="48"/>
      <c r="U16" s="49"/>
      <c r="V16" s="54"/>
      <c r="W16" s="48"/>
      <c r="X16" s="48"/>
      <c r="Y16" s="48"/>
      <c r="Z16" s="48"/>
      <c r="AA16" s="48"/>
      <c r="AB16" s="51"/>
      <c r="AC16" s="48"/>
      <c r="AD16" s="48"/>
      <c r="AE16" s="48"/>
      <c r="AF16" s="48"/>
      <c r="AG16" s="48"/>
    </row>
    <row r="17" spans="1:33" s="52" customFormat="1" ht="15.75" hidden="1" customHeight="1" x14ac:dyDescent="0.2">
      <c r="A17" s="13" t="s">
        <v>46</v>
      </c>
      <c r="B17" s="13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48"/>
      <c r="T17" s="48"/>
      <c r="U17" s="49"/>
      <c r="V17" s="54"/>
      <c r="W17" s="48"/>
      <c r="X17" s="48"/>
      <c r="Y17" s="48"/>
      <c r="Z17" s="48"/>
      <c r="AA17" s="48"/>
      <c r="AB17" s="51"/>
      <c r="AC17" s="48"/>
      <c r="AD17" s="48"/>
      <c r="AE17" s="48"/>
      <c r="AF17" s="48"/>
      <c r="AG17" s="48"/>
    </row>
    <row r="18" spans="1:33" s="52" customFormat="1" ht="15.75" hidden="1" customHeight="1" x14ac:dyDescent="0.2">
      <c r="A18" s="13" t="s">
        <v>47</v>
      </c>
      <c r="B18" s="13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48"/>
      <c r="T18" s="48"/>
      <c r="U18" s="49"/>
      <c r="V18" s="54"/>
      <c r="W18" s="48"/>
      <c r="X18" s="48"/>
      <c r="Y18" s="48"/>
      <c r="Z18" s="48"/>
      <c r="AA18" s="48"/>
      <c r="AB18" s="51"/>
      <c r="AC18" s="48"/>
      <c r="AD18" s="48"/>
      <c r="AE18" s="48"/>
      <c r="AF18" s="48"/>
      <c r="AG18" s="48"/>
    </row>
    <row r="19" spans="1:33" s="52" customFormat="1" ht="15.75" hidden="1" customHeight="1" x14ac:dyDescent="0.2">
      <c r="A19" s="13" t="s">
        <v>83</v>
      </c>
      <c r="B19" s="13"/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48"/>
      <c r="T19" s="48"/>
      <c r="U19" s="49"/>
      <c r="V19" s="54"/>
      <c r="W19" s="48"/>
      <c r="X19" s="48"/>
      <c r="Y19" s="48"/>
      <c r="Z19" s="48"/>
      <c r="AA19" s="48"/>
      <c r="AB19" s="51"/>
      <c r="AC19" s="48"/>
      <c r="AD19" s="48"/>
      <c r="AE19" s="48"/>
      <c r="AF19" s="48"/>
      <c r="AG19" s="48"/>
    </row>
    <row r="20" spans="1:33" s="52" customFormat="1" ht="15.75" hidden="1" customHeight="1" x14ac:dyDescent="0.2">
      <c r="A20" s="13" t="s">
        <v>49</v>
      </c>
      <c r="B20" s="13"/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48"/>
      <c r="T20" s="48"/>
      <c r="U20" s="49"/>
      <c r="V20" s="54"/>
      <c r="W20" s="48"/>
      <c r="X20" s="48"/>
      <c r="Y20" s="48"/>
      <c r="Z20" s="48"/>
      <c r="AA20" s="48"/>
      <c r="AB20" s="51"/>
      <c r="AC20" s="48"/>
      <c r="AD20" s="48"/>
      <c r="AE20" s="48"/>
      <c r="AF20" s="48"/>
      <c r="AG20" s="48"/>
    </row>
    <row r="21" spans="1:33" s="52" customFormat="1" ht="15.75" hidden="1" customHeight="1" x14ac:dyDescent="0.2">
      <c r="A21" s="13" t="s">
        <v>50</v>
      </c>
      <c r="B21" s="13"/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48"/>
      <c r="T21" s="48"/>
      <c r="U21" s="49"/>
      <c r="V21" s="54"/>
      <c r="W21" s="48"/>
      <c r="X21" s="48"/>
      <c r="Y21" s="48"/>
      <c r="Z21" s="48"/>
      <c r="AA21" s="48"/>
      <c r="AB21" s="51"/>
      <c r="AC21" s="48"/>
      <c r="AD21" s="48"/>
      <c r="AE21" s="48"/>
      <c r="AF21" s="48"/>
      <c r="AG21" s="48"/>
    </row>
    <row r="22" spans="1:33" s="52" customFormat="1" ht="15.75" hidden="1" customHeight="1" x14ac:dyDescent="0.2">
      <c r="A22" s="13" t="s">
        <v>51</v>
      </c>
      <c r="B22" s="13"/>
      <c r="C22" s="17"/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48"/>
      <c r="T22" s="48"/>
      <c r="U22" s="49"/>
      <c r="V22" s="54"/>
      <c r="W22" s="48"/>
      <c r="X22" s="48"/>
      <c r="Y22" s="48"/>
      <c r="Z22" s="48"/>
      <c r="AA22" s="48"/>
      <c r="AB22" s="51"/>
      <c r="AC22" s="48"/>
      <c r="AD22" s="48"/>
      <c r="AE22" s="48"/>
      <c r="AF22" s="48"/>
      <c r="AG22" s="48"/>
    </row>
    <row r="23" spans="1:33" s="52" customFormat="1" ht="15.75" hidden="1" customHeight="1" x14ac:dyDescent="0.2">
      <c r="A23" s="13" t="s">
        <v>52</v>
      </c>
      <c r="B23" s="13"/>
      <c r="C23" s="17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48"/>
      <c r="T23" s="48"/>
      <c r="U23" s="49"/>
      <c r="V23" s="54"/>
      <c r="W23" s="48"/>
      <c r="X23" s="48"/>
      <c r="Y23" s="48"/>
      <c r="Z23" s="48"/>
      <c r="AA23" s="48"/>
      <c r="AB23" s="51"/>
      <c r="AC23" s="48"/>
      <c r="AD23" s="48"/>
      <c r="AE23" s="48"/>
      <c r="AF23" s="48"/>
      <c r="AG23" s="48"/>
    </row>
    <row r="24" spans="1:33" s="52" customFormat="1" ht="15.75" hidden="1" customHeight="1" x14ac:dyDescent="0.2">
      <c r="A24" s="13" t="s">
        <v>53</v>
      </c>
      <c r="B24" s="13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48"/>
      <c r="T24" s="48"/>
      <c r="U24" s="49"/>
      <c r="V24" s="54"/>
      <c r="W24" s="48"/>
      <c r="X24" s="48"/>
      <c r="Y24" s="48"/>
      <c r="Z24" s="48"/>
      <c r="AA24" s="48"/>
      <c r="AB24" s="51"/>
      <c r="AC24" s="48"/>
      <c r="AD24" s="48"/>
      <c r="AE24" s="48"/>
      <c r="AF24" s="48"/>
      <c r="AG24" s="48"/>
    </row>
    <row r="25" spans="1:33" s="52" customFormat="1" ht="15.75" hidden="1" customHeight="1" x14ac:dyDescent="0.2">
      <c r="A25" s="13" t="s">
        <v>54</v>
      </c>
      <c r="B25" s="13"/>
      <c r="C25" s="17"/>
      <c r="D25" s="17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48"/>
      <c r="T25" s="48"/>
      <c r="U25" s="49"/>
      <c r="V25" s="54"/>
      <c r="W25" s="48"/>
      <c r="X25" s="48"/>
      <c r="Y25" s="48"/>
      <c r="Z25" s="48"/>
      <c r="AA25" s="48"/>
      <c r="AB25" s="51"/>
      <c r="AC25" s="48"/>
      <c r="AD25" s="48"/>
      <c r="AE25" s="48"/>
      <c r="AF25" s="48"/>
      <c r="AG25" s="48"/>
    </row>
    <row r="26" spans="1:33" s="52" customFormat="1" ht="15.75" hidden="1" customHeight="1" x14ac:dyDescent="0.2">
      <c r="A26" s="13" t="s">
        <v>58</v>
      </c>
      <c r="B26" s="13"/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48"/>
      <c r="T26" s="48"/>
      <c r="U26" s="49"/>
      <c r="V26" s="54"/>
      <c r="W26" s="48"/>
      <c r="X26" s="48"/>
      <c r="Y26" s="48"/>
      <c r="Z26" s="48"/>
      <c r="AA26" s="48"/>
      <c r="AB26" s="51"/>
      <c r="AC26" s="48"/>
      <c r="AD26" s="48"/>
      <c r="AE26" s="48"/>
      <c r="AF26" s="48"/>
      <c r="AG26" s="48"/>
    </row>
    <row r="27" spans="1:33" s="52" customFormat="1" ht="15.75" customHeight="1" x14ac:dyDescent="0.2">
      <c r="A27" s="13" t="s">
        <v>60</v>
      </c>
      <c r="B27" s="13"/>
      <c r="C27" s="17">
        <f t="shared" ref="C27:C31" si="1">IFERROR(F27/D27," - ")</f>
        <v>17.989999999999998</v>
      </c>
      <c r="D27" s="17">
        <v>23</v>
      </c>
      <c r="E27" s="17">
        <v>0</v>
      </c>
      <c r="F27" s="17">
        <v>413.77</v>
      </c>
      <c r="G27" s="17">
        <v>0</v>
      </c>
      <c r="H27" s="17">
        <f t="shared" ref="H27:H31" si="2">G27/F27*-1</f>
        <v>0</v>
      </c>
      <c r="I27" s="17">
        <f t="shared" ref="I27:I31" si="3">J27/F27</f>
        <v>0.1425190576554877</v>
      </c>
      <c r="J27" s="17">
        <f t="shared" ref="J27:J31" si="4">F27*0.85+G27+AF27*D27+D27*AE27+AG27+AD27</f>
        <v>58.970110486111139</v>
      </c>
      <c r="K27" s="17">
        <f t="shared" ref="K27:K31" si="5">J27/D27</f>
        <v>2.5639178472222235</v>
      </c>
      <c r="L27" s="17">
        <v>80</v>
      </c>
      <c r="M27" s="17">
        <f t="shared" ref="M27:M31" si="6">IFERROR(D27/L27,"-")</f>
        <v>0.28749999999999998</v>
      </c>
      <c r="N27" s="17">
        <v>124</v>
      </c>
      <c r="O27" s="17">
        <f t="shared" ref="O27:P27" si="7">D27/7</f>
        <v>3.2857142857142856</v>
      </c>
      <c r="P27" s="17">
        <f t="shared" si="7"/>
        <v>0</v>
      </c>
      <c r="Q27" s="17">
        <f t="shared" ref="Q27:Q31" si="8">ROUNDDOWN(N27/(O27+P27),0)</f>
        <v>37</v>
      </c>
      <c r="R27" s="17"/>
      <c r="S27" s="48">
        <v>0.125</v>
      </c>
      <c r="T27" s="48" t="s">
        <v>56</v>
      </c>
      <c r="U27" s="49" t="s">
        <v>56</v>
      </c>
      <c r="V27" s="54" t="s">
        <v>56</v>
      </c>
      <c r="W27" s="48">
        <v>0</v>
      </c>
      <c r="X27" s="48">
        <f t="shared" ref="X27:X31" si="9">IFERROR(W27/D27,0)</f>
        <v>0</v>
      </c>
      <c r="Y27" s="48">
        <f t="shared" ref="Y27:Y31" si="10">IFERROR(G27/(W27+Z27)*-1,0)</f>
        <v>0</v>
      </c>
      <c r="Z27" s="48">
        <v>0</v>
      </c>
      <c r="AA27" s="48" t="s">
        <v>57</v>
      </c>
      <c r="AB27" s="51">
        <f t="shared" ref="AB27:AB31" si="11">IF(OR(AA27="UsLargeStandardSize",AA27="UsSmallStandardSize"),-0.69,-0.48)</f>
        <v>-0.69</v>
      </c>
      <c r="AC27" s="48">
        <v>0.15535300925925924</v>
      </c>
      <c r="AD27" s="48">
        <f t="shared" ref="AD27:AD31" si="12">IFERROR(AB27*AC27*D27*2,0)</f>
        <v>-4.9309045138888878</v>
      </c>
      <c r="AE27" s="48">
        <v>-7.18</v>
      </c>
      <c r="AF27" s="48">
        <v>-5.3331949999999999</v>
      </c>
      <c r="AG27" s="48">
        <v>0</v>
      </c>
    </row>
    <row r="28" spans="1:33" s="52" customFormat="1" ht="15.75" customHeight="1" x14ac:dyDescent="0.2">
      <c r="A28" s="13" t="s">
        <v>61</v>
      </c>
      <c r="B28" s="13"/>
      <c r="C28" s="17">
        <f t="shared" si="1"/>
        <v>17.989999999999998</v>
      </c>
      <c r="D28" s="17">
        <v>11</v>
      </c>
      <c r="E28" s="17">
        <v>0</v>
      </c>
      <c r="F28" s="17">
        <v>197.89</v>
      </c>
      <c r="G28" s="17">
        <v>-29.82</v>
      </c>
      <c r="H28" s="17">
        <f t="shared" si="2"/>
        <v>0.15068977714892112</v>
      </c>
      <c r="I28" s="17">
        <f t="shared" si="3"/>
        <v>-8.1707194934335075E-3</v>
      </c>
      <c r="J28" s="17">
        <f t="shared" si="4"/>
        <v>-1.6169036805555566</v>
      </c>
      <c r="K28" s="17">
        <f t="shared" si="5"/>
        <v>-0.14699124368686878</v>
      </c>
      <c r="L28" s="17">
        <v>150</v>
      </c>
      <c r="M28" s="17">
        <f t="shared" si="6"/>
        <v>7.3333333333333334E-2</v>
      </c>
      <c r="N28" s="17">
        <v>110</v>
      </c>
      <c r="O28" s="17">
        <f t="shared" ref="O28:P28" si="13">D28/7</f>
        <v>1.5714285714285714</v>
      </c>
      <c r="P28" s="17">
        <f t="shared" si="13"/>
        <v>0</v>
      </c>
      <c r="Q28" s="17">
        <f t="shared" si="8"/>
        <v>70</v>
      </c>
      <c r="R28" s="17"/>
      <c r="S28" s="48">
        <v>0.23275862068965519</v>
      </c>
      <c r="T28" s="48" t="s">
        <v>56</v>
      </c>
      <c r="U28" s="49" t="s">
        <v>56</v>
      </c>
      <c r="V28" s="54" t="s">
        <v>56</v>
      </c>
      <c r="W28" s="48">
        <v>4</v>
      </c>
      <c r="X28" s="48">
        <f t="shared" si="9"/>
        <v>0.36363636363636365</v>
      </c>
      <c r="Y28" s="48">
        <f t="shared" si="10"/>
        <v>4.26</v>
      </c>
      <c r="Z28" s="48">
        <v>3</v>
      </c>
      <c r="AA28" s="48" t="s">
        <v>57</v>
      </c>
      <c r="AB28" s="51">
        <f t="shared" si="11"/>
        <v>-0.69</v>
      </c>
      <c r="AC28" s="48">
        <v>0.15535300925925924</v>
      </c>
      <c r="AD28" s="48">
        <f t="shared" si="12"/>
        <v>-2.3582586805555552</v>
      </c>
      <c r="AE28" s="48">
        <v>-7.18</v>
      </c>
      <c r="AF28" s="48">
        <v>-5.3331949999999999</v>
      </c>
      <c r="AG28" s="48">
        <v>0</v>
      </c>
    </row>
    <row r="29" spans="1:33" s="52" customFormat="1" ht="15.75" customHeight="1" x14ac:dyDescent="0.2">
      <c r="A29" s="13" t="s">
        <v>62</v>
      </c>
      <c r="B29" s="13"/>
      <c r="C29" s="17">
        <f t="shared" si="1"/>
        <v>17.989999999999998</v>
      </c>
      <c r="D29" s="17">
        <v>42</v>
      </c>
      <c r="E29" s="17">
        <v>0</v>
      </c>
      <c r="F29" s="17">
        <v>755.57999999999993</v>
      </c>
      <c r="G29" s="17">
        <v>-87.399999999999991</v>
      </c>
      <c r="H29" s="17">
        <f t="shared" si="2"/>
        <v>0.11567272823526298</v>
      </c>
      <c r="I29" s="17">
        <f t="shared" si="3"/>
        <v>2.6846329420224586E-2</v>
      </c>
      <c r="J29" s="17">
        <f t="shared" si="4"/>
        <v>20.284549583333291</v>
      </c>
      <c r="K29" s="17">
        <f t="shared" si="5"/>
        <v>0.48296546626984027</v>
      </c>
      <c r="L29" s="17">
        <v>353</v>
      </c>
      <c r="M29" s="17">
        <f t="shared" si="6"/>
        <v>0.11898016997167139</v>
      </c>
      <c r="N29" s="17">
        <v>65</v>
      </c>
      <c r="O29" s="17">
        <f t="shared" ref="O29:P29" si="14">D29/7</f>
        <v>6</v>
      </c>
      <c r="P29" s="17">
        <f t="shared" si="14"/>
        <v>0</v>
      </c>
      <c r="Q29" s="17">
        <f t="shared" si="8"/>
        <v>10</v>
      </c>
      <c r="R29" s="17"/>
      <c r="S29" s="48">
        <v>0.70370370370370372</v>
      </c>
      <c r="T29" s="48" t="s">
        <v>56</v>
      </c>
      <c r="U29" s="49" t="s">
        <v>56</v>
      </c>
      <c r="V29" s="54" t="s">
        <v>56</v>
      </c>
      <c r="W29" s="48">
        <v>13</v>
      </c>
      <c r="X29" s="48">
        <f t="shared" si="9"/>
        <v>0.30952380952380953</v>
      </c>
      <c r="Y29" s="48">
        <f t="shared" si="10"/>
        <v>3.9727272727272722</v>
      </c>
      <c r="Z29" s="48">
        <v>9</v>
      </c>
      <c r="AA29" s="48" t="s">
        <v>57</v>
      </c>
      <c r="AB29" s="51">
        <f t="shared" si="11"/>
        <v>-0.69</v>
      </c>
      <c r="AC29" s="48">
        <v>0.15535300925925924</v>
      </c>
      <c r="AD29" s="48">
        <f t="shared" si="12"/>
        <v>-9.0042604166666642</v>
      </c>
      <c r="AE29" s="48">
        <v>-7.18</v>
      </c>
      <c r="AF29" s="48">
        <v>-5.3331949999999999</v>
      </c>
      <c r="AG29" s="48">
        <v>0</v>
      </c>
    </row>
    <row r="30" spans="1:33" s="52" customFormat="1" ht="15.75" customHeight="1" x14ac:dyDescent="0.2">
      <c r="A30" s="13" t="s">
        <v>63</v>
      </c>
      <c r="B30" s="13"/>
      <c r="C30" s="17">
        <f t="shared" si="1"/>
        <v>17.989999999999998</v>
      </c>
      <c r="D30" s="17">
        <v>41</v>
      </c>
      <c r="E30" s="17">
        <v>0</v>
      </c>
      <c r="F30" s="17">
        <v>737.58999999999992</v>
      </c>
      <c r="G30" s="17">
        <v>-48.000000000000007</v>
      </c>
      <c r="H30" s="17">
        <f t="shared" si="2"/>
        <v>6.5076804186607759E-2</v>
      </c>
      <c r="I30" s="17">
        <f t="shared" si="3"/>
        <v>7.7442253468879813E-2</v>
      </c>
      <c r="J30" s="17">
        <f t="shared" si="4"/>
        <v>57.120631736111058</v>
      </c>
      <c r="K30" s="17">
        <f t="shared" si="5"/>
        <v>1.3931861399051477</v>
      </c>
      <c r="L30" s="17">
        <v>386</v>
      </c>
      <c r="M30" s="17">
        <f t="shared" si="6"/>
        <v>0.10621761658031088</v>
      </c>
      <c r="N30" s="17">
        <v>23</v>
      </c>
      <c r="O30" s="17">
        <f t="shared" ref="O30:P30" si="15">D30/7</f>
        <v>5.8571428571428568</v>
      </c>
      <c r="P30" s="17">
        <f t="shared" si="15"/>
        <v>0</v>
      </c>
      <c r="Q30" s="17">
        <f t="shared" si="8"/>
        <v>3</v>
      </c>
      <c r="R30" s="17"/>
      <c r="S30" s="48">
        <v>1.7755102040816331</v>
      </c>
      <c r="T30" s="48" t="s">
        <v>56</v>
      </c>
      <c r="U30" s="49" t="s">
        <v>56</v>
      </c>
      <c r="V30" s="54" t="s">
        <v>56</v>
      </c>
      <c r="W30" s="48">
        <v>1</v>
      </c>
      <c r="X30" s="48">
        <f t="shared" si="9"/>
        <v>2.4390243902439025E-2</v>
      </c>
      <c r="Y30" s="48">
        <f t="shared" si="10"/>
        <v>48.000000000000007</v>
      </c>
      <c r="Z30" s="48">
        <v>0</v>
      </c>
      <c r="AA30" s="48" t="s">
        <v>57</v>
      </c>
      <c r="AB30" s="51">
        <f t="shared" si="11"/>
        <v>-0.69</v>
      </c>
      <c r="AC30" s="48">
        <v>0.15535300925925924</v>
      </c>
      <c r="AD30" s="48">
        <f t="shared" si="12"/>
        <v>-8.7898732638888877</v>
      </c>
      <c r="AE30" s="48">
        <v>-7.18</v>
      </c>
      <c r="AF30" s="48">
        <v>-5.3331949999999999</v>
      </c>
      <c r="AG30" s="48">
        <v>0</v>
      </c>
    </row>
    <row r="31" spans="1:33" s="52" customFormat="1" ht="15.75" customHeight="1" x14ac:dyDescent="0.2">
      <c r="A31" s="13" t="s">
        <v>64</v>
      </c>
      <c r="B31" s="13"/>
      <c r="C31" s="17">
        <f t="shared" si="1"/>
        <v>17.989999999999998</v>
      </c>
      <c r="D31" s="17">
        <v>6</v>
      </c>
      <c r="E31" s="17">
        <v>0</v>
      </c>
      <c r="F31" s="17">
        <v>107.94</v>
      </c>
      <c r="G31" s="17">
        <v>-0.27</v>
      </c>
      <c r="H31" s="17">
        <f t="shared" si="2"/>
        <v>2.5013896609227351E-3</v>
      </c>
      <c r="I31" s="17">
        <f t="shared" si="3"/>
        <v>0.14001766799456491</v>
      </c>
      <c r="J31" s="17">
        <f t="shared" si="4"/>
        <v>15.113507083333335</v>
      </c>
      <c r="K31" s="17">
        <f t="shared" si="5"/>
        <v>2.5189178472222227</v>
      </c>
      <c r="L31" s="17">
        <v>256</v>
      </c>
      <c r="M31" s="17">
        <f t="shared" si="6"/>
        <v>2.34375E-2</v>
      </c>
      <c r="N31" s="17">
        <v>11</v>
      </c>
      <c r="O31" s="17">
        <f t="shared" ref="O31:P31" si="16">D31/7</f>
        <v>0.8571428571428571</v>
      </c>
      <c r="P31" s="17">
        <f t="shared" si="16"/>
        <v>0</v>
      </c>
      <c r="Q31" s="17">
        <f t="shared" si="8"/>
        <v>12</v>
      </c>
      <c r="R31" s="17" t="str">
        <f ca="1">IFERROR(__xludf.DUMMYFUNCTION("IFERROR(VLOOKUP($B$2,IMPORTRANGE(""https://docs.google.com/spreadsheets/d/1KiWZV1ko8G7lnRucBRBd29jj3Be6ltMfljMDqzOkQmI/edit#gid=1381463014"",""Lookup!A:F""),6,FALSE),"""")"),"")</f>
        <v/>
      </c>
      <c r="S31" s="48">
        <v>1.4875</v>
      </c>
      <c r="T31" s="48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1" s="49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1" s="54" t="str">
        <f ca="1">IFERROR(__xludf.DUMMYFUNCTION("IFERROR(VLOOKUP($B$2,IMPORTRANGE(""https://docs.google.com/spreadsheets/d/1KiWZV1ko8G7lnRucBRBd29jj3Be6ltMfljMDqzOkQmI/edit#gid=1381463014"",""Lookup!A:D""),2,FALSE),"""")"),"")</f>
        <v/>
      </c>
      <c r="W31" s="48">
        <v>0</v>
      </c>
      <c r="X31" s="48">
        <f t="shared" si="9"/>
        <v>0</v>
      </c>
      <c r="Y31" s="48">
        <f t="shared" si="10"/>
        <v>0</v>
      </c>
      <c r="Z31" s="48">
        <v>0</v>
      </c>
      <c r="AA31" s="48" t="s">
        <v>57</v>
      </c>
      <c r="AB31" s="51">
        <f t="shared" si="11"/>
        <v>-0.69</v>
      </c>
      <c r="AC31" s="48">
        <v>0.15535300925925924</v>
      </c>
      <c r="AD31" s="48">
        <f t="shared" si="12"/>
        <v>-1.2863229166666663</v>
      </c>
      <c r="AE31" s="48">
        <v>-7.18</v>
      </c>
      <c r="AF31" s="48">
        <v>-5.3331949999999999</v>
      </c>
      <c r="AG31" s="48">
        <v>0</v>
      </c>
    </row>
    <row r="32" spans="1:33" ht="15.75" customHeight="1" x14ac:dyDescent="0.2">
      <c r="A32" s="13"/>
      <c r="B32" s="13"/>
      <c r="C32" s="24"/>
      <c r="D32" s="15"/>
      <c r="E32" s="15"/>
      <c r="F32" s="14"/>
      <c r="G32" s="14"/>
      <c r="H32" s="14"/>
      <c r="I32" s="15"/>
      <c r="J32" s="15"/>
      <c r="K32" s="15"/>
      <c r="L32" s="15"/>
      <c r="M32" s="16"/>
      <c r="N32" s="15"/>
      <c r="O32" s="15"/>
      <c r="P32" s="15"/>
      <c r="Q32" s="15"/>
      <c r="R32" s="15"/>
      <c r="S32" s="18"/>
      <c r="T32" s="13"/>
      <c r="U32" s="19"/>
      <c r="V32" s="1"/>
      <c r="W32" s="13"/>
      <c r="X32" s="13"/>
      <c r="Y32" s="13"/>
      <c r="Z32" s="13"/>
      <c r="AA32" s="13"/>
      <c r="AB32" s="13"/>
      <c r="AC32" s="13"/>
      <c r="AD32" s="13"/>
      <c r="AE32" s="20"/>
      <c r="AF32" s="20"/>
      <c r="AG32" s="20"/>
    </row>
    <row r="33" spans="1:33" ht="15.75" customHeight="1" x14ac:dyDescent="0.2">
      <c r="A33" s="13"/>
      <c r="B33" s="13"/>
      <c r="C33" s="24"/>
      <c r="D33" s="15"/>
      <c r="E33" s="15"/>
      <c r="F33" s="14"/>
      <c r="G33" s="14"/>
      <c r="H33" s="14"/>
      <c r="I33" s="15"/>
      <c r="J33" s="15"/>
      <c r="K33" s="15"/>
      <c r="L33" s="15"/>
      <c r="M33" s="16"/>
      <c r="N33" s="15"/>
      <c r="O33" s="15"/>
      <c r="P33" s="15"/>
      <c r="Q33" s="15"/>
      <c r="R33" s="15"/>
      <c r="S33" s="18"/>
      <c r="T33" s="13"/>
      <c r="U33" s="19"/>
      <c r="V33" s="1"/>
      <c r="W33" s="13"/>
      <c r="X33" s="13"/>
      <c r="Y33" s="13"/>
      <c r="Z33" s="13"/>
      <c r="AA33" s="13"/>
      <c r="AB33" s="13"/>
      <c r="AC33" s="13"/>
      <c r="AD33" s="13"/>
      <c r="AE33" s="20"/>
      <c r="AF33" s="20"/>
      <c r="AG33" s="20"/>
    </row>
    <row r="34" spans="1:33" ht="15.75" customHeight="1" x14ac:dyDescent="0.2">
      <c r="A34" s="13"/>
      <c r="B34" s="13"/>
      <c r="C34" s="24"/>
      <c r="D34" s="15"/>
      <c r="E34" s="15"/>
      <c r="F34" s="14"/>
      <c r="G34" s="14"/>
      <c r="H34" s="14"/>
      <c r="I34" s="15"/>
      <c r="J34" s="15"/>
      <c r="K34" s="15"/>
      <c r="L34" s="15"/>
      <c r="M34" s="16"/>
      <c r="N34" s="15"/>
      <c r="O34" s="15"/>
      <c r="P34" s="15"/>
      <c r="Q34" s="15"/>
      <c r="R34" s="15"/>
      <c r="S34" s="18"/>
      <c r="T34" s="13"/>
      <c r="U34" s="19"/>
      <c r="V34" s="1"/>
      <c r="W34" s="13"/>
      <c r="X34" s="13"/>
      <c r="Y34" s="13"/>
      <c r="Z34" s="13"/>
      <c r="AA34" s="13"/>
      <c r="AB34" s="13"/>
      <c r="AC34" s="13"/>
      <c r="AD34" s="13"/>
      <c r="AE34" s="20"/>
      <c r="AF34" s="20"/>
      <c r="AG34" s="20"/>
    </row>
    <row r="35" spans="1:33" ht="15.75" customHeight="1" x14ac:dyDescent="0.2">
      <c r="A35" s="13"/>
      <c r="B35" s="13"/>
      <c r="C35" s="24"/>
      <c r="D35" s="15"/>
      <c r="E35" s="15"/>
      <c r="F35" s="14"/>
      <c r="G35" s="14"/>
      <c r="H35" s="14"/>
      <c r="I35" s="15"/>
      <c r="J35" s="15"/>
      <c r="K35" s="15"/>
      <c r="L35" s="15"/>
      <c r="M35" s="16"/>
      <c r="N35" s="15"/>
      <c r="O35" s="15"/>
      <c r="P35" s="15"/>
      <c r="Q35" s="15"/>
      <c r="R35" s="15"/>
      <c r="S35" s="18"/>
      <c r="T35" s="13"/>
      <c r="U35" s="19"/>
      <c r="V35" s="1"/>
      <c r="W35" s="13"/>
      <c r="X35" s="13"/>
      <c r="Y35" s="13"/>
      <c r="Z35" s="13"/>
      <c r="AA35" s="13"/>
      <c r="AB35" s="13"/>
      <c r="AC35" s="13"/>
      <c r="AD35" s="13"/>
      <c r="AE35" s="20"/>
      <c r="AF35" s="20"/>
      <c r="AG35" s="20"/>
    </row>
    <row r="36" spans="1:33" ht="15.75" customHeight="1" x14ac:dyDescent="0.2">
      <c r="A36" s="13"/>
      <c r="B36" s="13"/>
      <c r="C36" s="24"/>
      <c r="D36" s="15"/>
      <c r="E36" s="15"/>
      <c r="F36" s="14"/>
      <c r="G36" s="14"/>
      <c r="H36" s="14"/>
      <c r="I36" s="15"/>
      <c r="J36" s="15"/>
      <c r="K36" s="15"/>
      <c r="L36" s="15"/>
      <c r="M36" s="16"/>
      <c r="N36" s="15"/>
      <c r="O36" s="15"/>
      <c r="P36" s="15"/>
      <c r="Q36" s="15"/>
      <c r="R36" s="15"/>
      <c r="S36" s="18"/>
      <c r="T36" s="13"/>
      <c r="U36" s="19"/>
      <c r="V36" s="1"/>
      <c r="W36" s="13"/>
      <c r="X36" s="13"/>
      <c r="Y36" s="13"/>
      <c r="Z36" s="13"/>
      <c r="AA36" s="13"/>
      <c r="AB36" s="13"/>
      <c r="AC36" s="13"/>
      <c r="AD36" s="13"/>
      <c r="AE36" s="20"/>
      <c r="AF36" s="20"/>
      <c r="AG36" s="20"/>
    </row>
    <row r="37" spans="1:33" ht="15.75" customHeight="1" x14ac:dyDescent="0.2">
      <c r="A37" s="13"/>
      <c r="B37" s="13"/>
      <c r="C37" s="24"/>
      <c r="D37" s="15"/>
      <c r="E37" s="15"/>
      <c r="F37" s="14"/>
      <c r="G37" s="14"/>
      <c r="H37" s="14"/>
      <c r="I37" s="15"/>
      <c r="J37" s="15"/>
      <c r="K37" s="15"/>
      <c r="L37" s="15"/>
      <c r="M37" s="16"/>
      <c r="N37" s="15"/>
      <c r="O37" s="15"/>
      <c r="P37" s="15"/>
      <c r="Q37" s="15"/>
      <c r="R37" s="15"/>
      <c r="S37" s="18"/>
      <c r="T37" s="13"/>
      <c r="U37" s="19"/>
      <c r="V37" s="1"/>
      <c r="W37" s="13"/>
      <c r="X37" s="13"/>
      <c r="Y37" s="13"/>
      <c r="Z37" s="13"/>
      <c r="AA37" s="13"/>
      <c r="AB37" s="13"/>
      <c r="AC37" s="13"/>
      <c r="AD37" s="13"/>
      <c r="AE37" s="20"/>
      <c r="AF37" s="20"/>
      <c r="AG37" s="20"/>
    </row>
    <row r="38" spans="1:33" ht="15.75" customHeight="1" x14ac:dyDescent="0.2">
      <c r="A38" s="13"/>
      <c r="B38" s="13"/>
      <c r="C38" s="24"/>
      <c r="D38" s="15"/>
      <c r="E38" s="15"/>
      <c r="F38" s="14"/>
      <c r="G38" s="14"/>
      <c r="H38" s="14"/>
      <c r="I38" s="15"/>
      <c r="J38" s="15"/>
      <c r="K38" s="15"/>
      <c r="L38" s="15"/>
      <c r="M38" s="16"/>
      <c r="N38" s="15"/>
      <c r="O38" s="15"/>
      <c r="P38" s="15"/>
      <c r="Q38" s="15"/>
      <c r="R38" s="15"/>
      <c r="S38" s="18"/>
      <c r="T38" s="13"/>
      <c r="U38" s="19"/>
      <c r="V38" s="1"/>
      <c r="W38" s="13"/>
      <c r="X38" s="13"/>
      <c r="Y38" s="13"/>
      <c r="Z38" s="13"/>
      <c r="AA38" s="13"/>
      <c r="AB38" s="13"/>
      <c r="AC38" s="13"/>
      <c r="AD38" s="13"/>
      <c r="AE38" s="20"/>
      <c r="AF38" s="20"/>
      <c r="AG38" s="20"/>
    </row>
    <row r="39" spans="1:33" ht="15.75" customHeight="1" x14ac:dyDescent="0.2">
      <c r="A39" s="13"/>
      <c r="B39" s="13"/>
      <c r="C39" s="24"/>
      <c r="D39" s="15"/>
      <c r="E39" s="15"/>
      <c r="F39" s="14"/>
      <c r="G39" s="14"/>
      <c r="H39" s="14"/>
      <c r="I39" s="15"/>
      <c r="J39" s="15"/>
      <c r="K39" s="15"/>
      <c r="L39" s="15"/>
      <c r="M39" s="16"/>
      <c r="N39" s="15"/>
      <c r="O39" s="15"/>
      <c r="P39" s="15"/>
      <c r="Q39" s="15"/>
      <c r="R39" s="15"/>
      <c r="S39" s="18"/>
      <c r="T39" s="13"/>
      <c r="U39" s="19"/>
      <c r="V39" s="1"/>
      <c r="W39" s="13"/>
      <c r="X39" s="13"/>
      <c r="Y39" s="13"/>
      <c r="Z39" s="13"/>
      <c r="AA39" s="13"/>
      <c r="AB39" s="13"/>
      <c r="AC39" s="13"/>
      <c r="AD39" s="13"/>
      <c r="AE39" s="20"/>
      <c r="AF39" s="20"/>
      <c r="AG39" s="20"/>
    </row>
    <row r="40" spans="1:33" ht="15.75" customHeight="1" x14ac:dyDescent="0.2">
      <c r="A40" s="13"/>
      <c r="B40" s="13"/>
      <c r="C40" s="24"/>
      <c r="D40" s="15"/>
      <c r="E40" s="15"/>
      <c r="F40" s="14"/>
      <c r="G40" s="14"/>
      <c r="H40" s="14"/>
      <c r="I40" s="15"/>
      <c r="J40" s="15"/>
      <c r="K40" s="15"/>
      <c r="L40" s="15"/>
      <c r="M40" s="16"/>
      <c r="N40" s="15"/>
      <c r="O40" s="15"/>
      <c r="P40" s="15"/>
      <c r="Q40" s="15"/>
      <c r="R40" s="15"/>
      <c r="S40" s="18"/>
      <c r="T40" s="13"/>
      <c r="U40" s="19"/>
      <c r="V40" s="1"/>
      <c r="W40" s="13"/>
      <c r="X40" s="13"/>
      <c r="Y40" s="13"/>
      <c r="Z40" s="13"/>
      <c r="AA40" s="13"/>
      <c r="AB40" s="13"/>
      <c r="AC40" s="13"/>
      <c r="AD40" s="13"/>
      <c r="AE40" s="20"/>
      <c r="AF40" s="20"/>
      <c r="AG40" s="20"/>
    </row>
    <row r="41" spans="1:33" ht="15.75" customHeight="1" x14ac:dyDescent="0.2">
      <c r="A41" s="13"/>
      <c r="B41" s="13"/>
      <c r="C41" s="24"/>
      <c r="D41" s="15"/>
      <c r="E41" s="15"/>
      <c r="F41" s="14"/>
      <c r="G41" s="14"/>
      <c r="H41" s="14"/>
      <c r="I41" s="15"/>
      <c r="J41" s="15"/>
      <c r="K41" s="15"/>
      <c r="L41" s="15"/>
      <c r="M41" s="16"/>
      <c r="N41" s="15"/>
      <c r="O41" s="15"/>
      <c r="P41" s="15"/>
      <c r="Q41" s="15"/>
      <c r="R41" s="15"/>
      <c r="S41" s="18"/>
      <c r="T41" s="13"/>
      <c r="U41" s="19"/>
      <c r="V41" s="1"/>
      <c r="W41" s="13"/>
      <c r="X41" s="13"/>
      <c r="Y41" s="13"/>
      <c r="Z41" s="13"/>
      <c r="AA41" s="13"/>
      <c r="AB41" s="13"/>
      <c r="AC41" s="13"/>
      <c r="AD41" s="13"/>
      <c r="AE41" s="20"/>
      <c r="AF41" s="20"/>
      <c r="AG41" s="20"/>
    </row>
    <row r="42" spans="1:33" ht="15.75" customHeight="1" x14ac:dyDescent="0.2">
      <c r="A42" s="13"/>
      <c r="B42" s="13"/>
      <c r="C42" s="24"/>
      <c r="D42" s="15"/>
      <c r="E42" s="15"/>
      <c r="F42" s="14"/>
      <c r="G42" s="14"/>
      <c r="H42" s="14"/>
      <c r="I42" s="15"/>
      <c r="J42" s="15"/>
      <c r="K42" s="15"/>
      <c r="L42" s="15"/>
      <c r="M42" s="16"/>
      <c r="N42" s="15"/>
      <c r="O42" s="15"/>
      <c r="P42" s="15"/>
      <c r="Q42" s="15"/>
      <c r="R42" s="15"/>
      <c r="S42" s="18"/>
      <c r="T42" s="13"/>
      <c r="U42" s="19"/>
      <c r="V42" s="1"/>
      <c r="W42" s="13"/>
      <c r="X42" s="13"/>
      <c r="Y42" s="13"/>
      <c r="Z42" s="13"/>
      <c r="AA42" s="13"/>
      <c r="AB42" s="13"/>
      <c r="AC42" s="13"/>
      <c r="AD42" s="13"/>
      <c r="AE42" s="20"/>
      <c r="AF42" s="20"/>
      <c r="AG42" s="20"/>
    </row>
    <row r="43" spans="1:33" ht="15.75" customHeight="1" x14ac:dyDescent="0.2">
      <c r="A43" s="13"/>
      <c r="B43" s="13"/>
      <c r="C43" s="24"/>
      <c r="D43" s="15"/>
      <c r="E43" s="15"/>
      <c r="F43" s="14"/>
      <c r="G43" s="14"/>
      <c r="H43" s="14"/>
      <c r="I43" s="15"/>
      <c r="J43" s="15"/>
      <c r="K43" s="15"/>
      <c r="L43" s="15"/>
      <c r="M43" s="16"/>
      <c r="N43" s="15"/>
      <c r="O43" s="15"/>
      <c r="P43" s="15"/>
      <c r="Q43" s="15"/>
      <c r="R43" s="15"/>
      <c r="S43" s="18"/>
      <c r="T43" s="13"/>
      <c r="U43" s="19"/>
      <c r="V43" s="1"/>
      <c r="W43" s="13"/>
      <c r="X43" s="13"/>
      <c r="Y43" s="13"/>
      <c r="Z43" s="13"/>
      <c r="AA43" s="13"/>
      <c r="AB43" s="13"/>
      <c r="AC43" s="13"/>
      <c r="AD43" s="13"/>
      <c r="AE43" s="20"/>
      <c r="AF43" s="20"/>
      <c r="AG43" s="20"/>
    </row>
    <row r="44" spans="1:33" ht="15.75" customHeight="1" x14ac:dyDescent="0.2">
      <c r="A44" s="13"/>
      <c r="B44" s="13"/>
      <c r="C44" s="24"/>
      <c r="D44" s="15"/>
      <c r="E44" s="15"/>
      <c r="F44" s="14"/>
      <c r="G44" s="14"/>
      <c r="H44" s="14"/>
      <c r="I44" s="15"/>
      <c r="J44" s="15"/>
      <c r="K44" s="15"/>
      <c r="L44" s="15"/>
      <c r="M44" s="16"/>
      <c r="N44" s="15"/>
      <c r="O44" s="15"/>
      <c r="P44" s="15"/>
      <c r="Q44" s="15"/>
      <c r="R44" s="15"/>
      <c r="S44" s="18"/>
      <c r="T44" s="13"/>
      <c r="U44" s="19"/>
      <c r="V44" s="1"/>
      <c r="W44" s="13"/>
      <c r="X44" s="13"/>
      <c r="Y44" s="13"/>
      <c r="Z44" s="13"/>
      <c r="AA44" s="13"/>
      <c r="AB44" s="13"/>
      <c r="AC44" s="13"/>
      <c r="AD44" s="13"/>
      <c r="AE44" s="20"/>
      <c r="AF44" s="20"/>
      <c r="AG44" s="20"/>
    </row>
    <row r="45" spans="1:33" ht="15.75" customHeight="1" x14ac:dyDescent="0.2">
      <c r="A45" s="13"/>
      <c r="B45" s="13"/>
      <c r="C45" s="24"/>
      <c r="D45" s="15"/>
      <c r="E45" s="15"/>
      <c r="F45" s="14"/>
      <c r="G45" s="14"/>
      <c r="H45" s="14"/>
      <c r="I45" s="15"/>
      <c r="J45" s="15"/>
      <c r="K45" s="15"/>
      <c r="L45" s="15"/>
      <c r="M45" s="16"/>
      <c r="N45" s="15"/>
      <c r="O45" s="15"/>
      <c r="P45" s="15"/>
      <c r="Q45" s="15"/>
      <c r="R45" s="15"/>
      <c r="S45" s="18"/>
      <c r="T45" s="13"/>
      <c r="U45" s="19"/>
      <c r="V45" s="1"/>
      <c r="W45" s="13"/>
      <c r="X45" s="13"/>
      <c r="Y45" s="13"/>
      <c r="Z45" s="13"/>
      <c r="AA45" s="13"/>
      <c r="AB45" s="13"/>
      <c r="AC45" s="13"/>
      <c r="AD45" s="13"/>
      <c r="AE45" s="20"/>
      <c r="AF45" s="20"/>
      <c r="AG45" s="20"/>
    </row>
    <row r="46" spans="1:33" ht="15.75" customHeight="1" x14ac:dyDescent="0.2">
      <c r="A46" s="13"/>
      <c r="B46" s="13"/>
      <c r="C46" s="24"/>
      <c r="D46" s="15"/>
      <c r="E46" s="15"/>
      <c r="F46" s="14"/>
      <c r="G46" s="14"/>
      <c r="H46" s="14"/>
      <c r="I46" s="15"/>
      <c r="J46" s="15"/>
      <c r="K46" s="15"/>
      <c r="L46" s="15"/>
      <c r="M46" s="16"/>
      <c r="N46" s="15"/>
      <c r="O46" s="15"/>
      <c r="P46" s="15"/>
      <c r="Q46" s="15"/>
      <c r="R46" s="15"/>
      <c r="S46" s="18"/>
      <c r="T46" s="13"/>
      <c r="U46" s="19"/>
      <c r="V46" s="1"/>
      <c r="W46" s="13"/>
      <c r="X46" s="13"/>
      <c r="Y46" s="13"/>
      <c r="Z46" s="13"/>
      <c r="AA46" s="13"/>
      <c r="AB46" s="13"/>
      <c r="AC46" s="13"/>
      <c r="AD46" s="13"/>
      <c r="AE46" s="20"/>
      <c r="AF46" s="20"/>
      <c r="AG46" s="20"/>
    </row>
    <row r="47" spans="1:33" ht="15.75" customHeight="1" x14ac:dyDescent="0.2">
      <c r="A47" s="13"/>
      <c r="B47" s="13"/>
      <c r="C47" s="24"/>
      <c r="D47" s="15"/>
      <c r="E47" s="15"/>
      <c r="F47" s="14"/>
      <c r="G47" s="14"/>
      <c r="H47" s="14"/>
      <c r="I47" s="15"/>
      <c r="J47" s="15"/>
      <c r="K47" s="15"/>
      <c r="L47" s="15"/>
      <c r="M47" s="16"/>
      <c r="N47" s="15"/>
      <c r="O47" s="15"/>
      <c r="P47" s="15"/>
      <c r="Q47" s="15"/>
      <c r="R47" s="15"/>
      <c r="S47" s="18"/>
      <c r="T47" s="13"/>
      <c r="U47" s="19"/>
      <c r="V47" s="1"/>
      <c r="W47" s="13"/>
      <c r="X47" s="13"/>
      <c r="Y47" s="13"/>
      <c r="Z47" s="13"/>
      <c r="AA47" s="13"/>
      <c r="AB47" s="13"/>
      <c r="AC47" s="13"/>
      <c r="AD47" s="13"/>
      <c r="AE47" s="20"/>
      <c r="AF47" s="20"/>
      <c r="AG47" s="20"/>
    </row>
    <row r="48" spans="1:33" ht="15.75" customHeight="1" x14ac:dyDescent="0.2">
      <c r="A48" s="13"/>
      <c r="B48" s="13"/>
      <c r="C48" s="24"/>
      <c r="D48" s="15"/>
      <c r="E48" s="15"/>
      <c r="F48" s="14"/>
      <c r="G48" s="14"/>
      <c r="H48" s="14"/>
      <c r="I48" s="15"/>
      <c r="J48" s="15"/>
      <c r="K48" s="15"/>
      <c r="L48" s="15"/>
      <c r="M48" s="16"/>
      <c r="N48" s="15"/>
      <c r="O48" s="15"/>
      <c r="P48" s="15"/>
      <c r="Q48" s="15"/>
      <c r="R48" s="15"/>
      <c r="S48" s="18"/>
      <c r="T48" s="13"/>
      <c r="U48" s="19"/>
      <c r="V48" s="1"/>
      <c r="W48" s="13"/>
      <c r="X48" s="13"/>
      <c r="Y48" s="13"/>
      <c r="Z48" s="13"/>
      <c r="AA48" s="13"/>
      <c r="AB48" s="13"/>
      <c r="AC48" s="13"/>
      <c r="AD48" s="13"/>
      <c r="AE48" s="20"/>
      <c r="AF48" s="20"/>
      <c r="AG48" s="20"/>
    </row>
    <row r="49" spans="1:33" ht="15.75" customHeight="1" x14ac:dyDescent="0.2">
      <c r="A49" s="13"/>
      <c r="B49" s="13"/>
      <c r="C49" s="24"/>
      <c r="D49" s="15"/>
      <c r="E49" s="15"/>
      <c r="F49" s="14"/>
      <c r="G49" s="14"/>
      <c r="H49" s="14"/>
      <c r="I49" s="15"/>
      <c r="J49" s="15"/>
      <c r="K49" s="15"/>
      <c r="L49" s="15"/>
      <c r="M49" s="16"/>
      <c r="N49" s="15"/>
      <c r="O49" s="15"/>
      <c r="P49" s="15"/>
      <c r="Q49" s="15"/>
      <c r="R49" s="15"/>
      <c r="S49" s="18"/>
      <c r="T49" s="13"/>
      <c r="U49" s="19"/>
      <c r="V49" s="1"/>
      <c r="W49" s="13"/>
      <c r="X49" s="13"/>
      <c r="Y49" s="13"/>
      <c r="Z49" s="13"/>
      <c r="AA49" s="13"/>
      <c r="AB49" s="13"/>
      <c r="AC49" s="13"/>
      <c r="AD49" s="13"/>
      <c r="AE49" s="20"/>
      <c r="AF49" s="20"/>
      <c r="AG49" s="20"/>
    </row>
    <row r="50" spans="1:33" ht="15.75" customHeight="1" x14ac:dyDescent="0.2">
      <c r="A50" s="13"/>
      <c r="B50" s="13"/>
      <c r="C50" s="24"/>
      <c r="D50" s="15"/>
      <c r="E50" s="15"/>
      <c r="F50" s="14"/>
      <c r="G50" s="14"/>
      <c r="H50" s="14"/>
      <c r="I50" s="15"/>
      <c r="J50" s="15"/>
      <c r="K50" s="15"/>
      <c r="L50" s="15"/>
      <c r="M50" s="16"/>
      <c r="N50" s="15"/>
      <c r="O50" s="15"/>
      <c r="P50" s="15"/>
      <c r="Q50" s="15"/>
      <c r="R50" s="15"/>
      <c r="S50" s="18"/>
      <c r="T50" s="13"/>
      <c r="U50" s="19"/>
      <c r="V50" s="1"/>
      <c r="W50" s="13"/>
      <c r="X50" s="13"/>
      <c r="Y50" s="13"/>
      <c r="Z50" s="13"/>
      <c r="AA50" s="13"/>
      <c r="AB50" s="13"/>
      <c r="AC50" s="13"/>
      <c r="AD50" s="13"/>
      <c r="AE50" s="20"/>
      <c r="AF50" s="20"/>
      <c r="AG50" s="20"/>
    </row>
    <row r="51" spans="1:33" ht="15.75" customHeight="1" x14ac:dyDescent="0.2">
      <c r="A51" s="13"/>
      <c r="B51" s="13"/>
      <c r="C51" s="24"/>
      <c r="D51" s="15"/>
      <c r="E51" s="15"/>
      <c r="F51" s="14"/>
      <c r="G51" s="14"/>
      <c r="H51" s="14"/>
      <c r="I51" s="15"/>
      <c r="J51" s="15"/>
      <c r="K51" s="15"/>
      <c r="L51" s="15"/>
      <c r="M51" s="16"/>
      <c r="N51" s="15"/>
      <c r="O51" s="15"/>
      <c r="P51" s="15"/>
      <c r="Q51" s="15"/>
      <c r="R51" s="15"/>
      <c r="S51" s="18"/>
      <c r="T51" s="13"/>
      <c r="U51" s="19"/>
      <c r="V51" s="1"/>
      <c r="W51" s="13"/>
      <c r="X51" s="13"/>
      <c r="Y51" s="13"/>
      <c r="Z51" s="13"/>
      <c r="AA51" s="13"/>
      <c r="AB51" s="13"/>
      <c r="AC51" s="13"/>
      <c r="AD51" s="13"/>
      <c r="AE51" s="20"/>
      <c r="AF51" s="20"/>
      <c r="AG51" s="20"/>
    </row>
    <row r="52" spans="1:33" ht="15.75" customHeight="1" x14ac:dyDescent="0.2">
      <c r="A52" s="13"/>
      <c r="B52" s="13"/>
      <c r="C52" s="24"/>
      <c r="D52" s="15"/>
      <c r="E52" s="15"/>
      <c r="F52" s="14"/>
      <c r="G52" s="14"/>
      <c r="H52" s="14"/>
      <c r="I52" s="15"/>
      <c r="J52" s="15"/>
      <c r="K52" s="15"/>
      <c r="L52" s="15"/>
      <c r="M52" s="16"/>
      <c r="N52" s="15"/>
      <c r="O52" s="15"/>
      <c r="P52" s="15"/>
      <c r="Q52" s="15"/>
      <c r="R52" s="15"/>
      <c r="S52" s="18"/>
      <c r="T52" s="13"/>
      <c r="U52" s="19"/>
      <c r="V52" s="1"/>
      <c r="W52" s="13"/>
      <c r="X52" s="13"/>
      <c r="Y52" s="13"/>
      <c r="Z52" s="13"/>
      <c r="AA52" s="13"/>
      <c r="AB52" s="13"/>
      <c r="AC52" s="13"/>
      <c r="AD52" s="13"/>
      <c r="AE52" s="20"/>
      <c r="AF52" s="20"/>
      <c r="AG52" s="20"/>
    </row>
    <row r="53" spans="1:33" ht="15.75" customHeight="1" x14ac:dyDescent="0.2">
      <c r="A53" s="13"/>
      <c r="B53" s="13"/>
      <c r="C53" s="24"/>
      <c r="D53" s="15"/>
      <c r="E53" s="15"/>
      <c r="F53" s="14"/>
      <c r="G53" s="14"/>
      <c r="H53" s="14"/>
      <c r="I53" s="15"/>
      <c r="J53" s="15"/>
      <c r="K53" s="15"/>
      <c r="L53" s="15"/>
      <c r="M53" s="16"/>
      <c r="N53" s="15"/>
      <c r="O53" s="15"/>
      <c r="P53" s="15"/>
      <c r="Q53" s="15"/>
      <c r="R53" s="15"/>
      <c r="S53" s="18"/>
      <c r="T53" s="13"/>
      <c r="U53" s="19"/>
      <c r="V53" s="1"/>
      <c r="W53" s="13"/>
      <c r="X53" s="13"/>
      <c r="Y53" s="13"/>
      <c r="Z53" s="13"/>
      <c r="AA53" s="13"/>
      <c r="AB53" s="13"/>
      <c r="AC53" s="13"/>
      <c r="AD53" s="13"/>
      <c r="AE53" s="20"/>
      <c r="AF53" s="20"/>
      <c r="AG53" s="20"/>
    </row>
    <row r="54" spans="1:33" ht="15.75" customHeight="1" x14ac:dyDescent="0.2">
      <c r="A54" s="13"/>
      <c r="B54" s="13"/>
      <c r="C54" s="24"/>
      <c r="D54" s="15"/>
      <c r="E54" s="15"/>
      <c r="F54" s="14"/>
      <c r="G54" s="14"/>
      <c r="H54" s="14"/>
      <c r="I54" s="15"/>
      <c r="J54" s="15"/>
      <c r="K54" s="15"/>
      <c r="L54" s="15"/>
      <c r="M54" s="16"/>
      <c r="N54" s="15"/>
      <c r="O54" s="15"/>
      <c r="P54" s="15"/>
      <c r="Q54" s="15"/>
      <c r="R54" s="15"/>
      <c r="S54" s="18"/>
      <c r="T54" s="13"/>
      <c r="U54" s="19"/>
      <c r="V54" s="1"/>
      <c r="W54" s="13"/>
      <c r="X54" s="13"/>
      <c r="Y54" s="13"/>
      <c r="Z54" s="13"/>
      <c r="AA54" s="13"/>
      <c r="AB54" s="13"/>
      <c r="AC54" s="13"/>
      <c r="AD54" s="13"/>
      <c r="AE54" s="20"/>
      <c r="AF54" s="20"/>
      <c r="AG54" s="20"/>
    </row>
    <row r="55" spans="1:33" ht="15.75" customHeight="1" x14ac:dyDescent="0.2">
      <c r="A55" s="13"/>
      <c r="B55" s="13"/>
      <c r="C55" s="24"/>
      <c r="D55" s="15"/>
      <c r="E55" s="15"/>
      <c r="F55" s="14"/>
      <c r="G55" s="14"/>
      <c r="H55" s="14"/>
      <c r="I55" s="15"/>
      <c r="J55" s="15"/>
      <c r="K55" s="15"/>
      <c r="L55" s="15"/>
      <c r="M55" s="16"/>
      <c r="N55" s="15"/>
      <c r="O55" s="15"/>
      <c r="P55" s="15"/>
      <c r="Q55" s="15"/>
      <c r="R55" s="15"/>
      <c r="S55" s="18"/>
      <c r="T55" s="13"/>
      <c r="U55" s="19"/>
      <c r="V55" s="1"/>
      <c r="W55" s="13"/>
      <c r="X55" s="13"/>
      <c r="Y55" s="13"/>
      <c r="Z55" s="13"/>
      <c r="AA55" s="13"/>
      <c r="AB55" s="13"/>
      <c r="AC55" s="13"/>
      <c r="AD55" s="13"/>
      <c r="AE55" s="20"/>
      <c r="AF55" s="20"/>
      <c r="AG55" s="20"/>
    </row>
    <row r="56" spans="1:33" ht="15.75" customHeight="1" x14ac:dyDescent="0.2">
      <c r="A56" s="13"/>
      <c r="B56" s="13"/>
      <c r="C56" s="24"/>
      <c r="D56" s="15"/>
      <c r="E56" s="15"/>
      <c r="F56" s="14"/>
      <c r="G56" s="14"/>
      <c r="H56" s="14"/>
      <c r="I56" s="15"/>
      <c r="J56" s="15"/>
      <c r="K56" s="15"/>
      <c r="L56" s="15"/>
      <c r="M56" s="16"/>
      <c r="N56" s="15"/>
      <c r="O56" s="15"/>
      <c r="P56" s="15"/>
      <c r="Q56" s="15"/>
      <c r="R56" s="15"/>
      <c r="S56" s="18"/>
      <c r="T56" s="13"/>
      <c r="U56" s="19"/>
      <c r="V56" s="1"/>
      <c r="W56" s="13"/>
      <c r="X56" s="13"/>
      <c r="Y56" s="13"/>
      <c r="Z56" s="13"/>
      <c r="AA56" s="13"/>
      <c r="AB56" s="13"/>
      <c r="AC56" s="13"/>
      <c r="AD56" s="13"/>
      <c r="AE56" s="20"/>
      <c r="AF56" s="20"/>
      <c r="AG56" s="20"/>
    </row>
    <row r="57" spans="1:33" ht="15.75" customHeight="1" x14ac:dyDescent="0.2">
      <c r="A57" s="13"/>
      <c r="B57" s="13"/>
      <c r="C57" s="24"/>
      <c r="D57" s="15"/>
      <c r="E57" s="15"/>
      <c r="F57" s="14"/>
      <c r="G57" s="14"/>
      <c r="H57" s="14"/>
      <c r="I57" s="15"/>
      <c r="J57" s="15"/>
      <c r="K57" s="15"/>
      <c r="L57" s="15"/>
      <c r="M57" s="16"/>
      <c r="N57" s="15"/>
      <c r="O57" s="15"/>
      <c r="P57" s="15"/>
      <c r="Q57" s="15"/>
      <c r="R57" s="15"/>
      <c r="S57" s="18"/>
      <c r="T57" s="13"/>
      <c r="U57" s="19"/>
      <c r="V57" s="1"/>
      <c r="W57" s="13"/>
      <c r="X57" s="13"/>
      <c r="Y57" s="13"/>
      <c r="Z57" s="13"/>
      <c r="AA57" s="13"/>
      <c r="AB57" s="13"/>
      <c r="AC57" s="13"/>
      <c r="AD57" s="13"/>
      <c r="AE57" s="20"/>
      <c r="AF57" s="20"/>
      <c r="AG57" s="20"/>
    </row>
    <row r="58" spans="1:33" ht="15.75" customHeight="1" x14ac:dyDescent="0.2">
      <c r="A58" s="13"/>
      <c r="B58" s="13"/>
      <c r="C58" s="24"/>
      <c r="D58" s="15"/>
      <c r="E58" s="15"/>
      <c r="F58" s="14"/>
      <c r="G58" s="14"/>
      <c r="H58" s="14"/>
      <c r="I58" s="15"/>
      <c r="J58" s="15"/>
      <c r="K58" s="15"/>
      <c r="L58" s="15"/>
      <c r="M58" s="16"/>
      <c r="N58" s="15"/>
      <c r="O58" s="15"/>
      <c r="P58" s="15"/>
      <c r="Q58" s="15"/>
      <c r="R58" s="15"/>
      <c r="S58" s="18"/>
      <c r="T58" s="13"/>
      <c r="U58" s="19"/>
      <c r="V58" s="1"/>
      <c r="W58" s="13"/>
      <c r="X58" s="13"/>
      <c r="Y58" s="13"/>
      <c r="Z58" s="13"/>
      <c r="AA58" s="13"/>
      <c r="AB58" s="13"/>
      <c r="AC58" s="13"/>
      <c r="AD58" s="13"/>
      <c r="AE58" s="20"/>
      <c r="AF58" s="20"/>
      <c r="AG58" s="20"/>
    </row>
    <row r="59" spans="1:33" ht="15.75" customHeight="1" x14ac:dyDescent="0.2">
      <c r="A59" s="13"/>
      <c r="B59" s="13"/>
      <c r="C59" s="24"/>
      <c r="D59" s="15"/>
      <c r="E59" s="15"/>
      <c r="F59" s="14"/>
      <c r="G59" s="14"/>
      <c r="H59" s="14"/>
      <c r="I59" s="15"/>
      <c r="J59" s="15"/>
      <c r="K59" s="15"/>
      <c r="L59" s="15"/>
      <c r="M59" s="16"/>
      <c r="N59" s="15"/>
      <c r="O59" s="15"/>
      <c r="P59" s="15"/>
      <c r="Q59" s="15"/>
      <c r="R59" s="15"/>
      <c r="S59" s="18"/>
      <c r="T59" s="13"/>
      <c r="U59" s="19"/>
      <c r="V59" s="1"/>
      <c r="W59" s="13"/>
      <c r="X59" s="13"/>
      <c r="Y59" s="13"/>
      <c r="Z59" s="13"/>
      <c r="AA59" s="13"/>
      <c r="AB59" s="13"/>
      <c r="AC59" s="13"/>
      <c r="AD59" s="13"/>
      <c r="AE59" s="20"/>
      <c r="AF59" s="20"/>
      <c r="AG59" s="20"/>
    </row>
    <row r="60" spans="1:33" ht="15.75" customHeight="1" x14ac:dyDescent="0.2">
      <c r="A60" s="13"/>
      <c r="B60" s="13"/>
      <c r="C60" s="24"/>
      <c r="D60" s="15"/>
      <c r="E60" s="15"/>
      <c r="F60" s="14"/>
      <c r="G60" s="14"/>
      <c r="H60" s="14"/>
      <c r="I60" s="15"/>
      <c r="J60" s="15"/>
      <c r="K60" s="15"/>
      <c r="L60" s="15"/>
      <c r="M60" s="16"/>
      <c r="N60" s="15"/>
      <c r="O60" s="15"/>
      <c r="P60" s="15"/>
      <c r="Q60" s="15"/>
      <c r="R60" s="15"/>
      <c r="S60" s="18"/>
      <c r="T60" s="13"/>
      <c r="U60" s="19"/>
      <c r="V60" s="1"/>
      <c r="W60" s="13"/>
      <c r="X60" s="13"/>
      <c r="Y60" s="13"/>
      <c r="Z60" s="13"/>
      <c r="AA60" s="13"/>
      <c r="AB60" s="13"/>
      <c r="AC60" s="13"/>
      <c r="AD60" s="13"/>
      <c r="AE60" s="20"/>
      <c r="AF60" s="20"/>
      <c r="AG60" s="20"/>
    </row>
    <row r="61" spans="1:33" ht="15.75" customHeight="1" x14ac:dyDescent="0.2">
      <c r="A61" s="13"/>
      <c r="B61" s="13"/>
      <c r="C61" s="24"/>
      <c r="D61" s="15"/>
      <c r="E61" s="15"/>
      <c r="F61" s="14"/>
      <c r="G61" s="14"/>
      <c r="H61" s="14"/>
      <c r="I61" s="15"/>
      <c r="J61" s="15"/>
      <c r="K61" s="15"/>
      <c r="L61" s="15"/>
      <c r="M61" s="16"/>
      <c r="N61" s="15"/>
      <c r="O61" s="15"/>
      <c r="P61" s="15"/>
      <c r="Q61" s="15"/>
      <c r="R61" s="15"/>
      <c r="S61" s="18"/>
      <c r="T61" s="13"/>
      <c r="U61" s="19"/>
      <c r="V61" s="1"/>
      <c r="W61" s="13"/>
      <c r="X61" s="13"/>
      <c r="Y61" s="13"/>
      <c r="Z61" s="13"/>
      <c r="AA61" s="13"/>
      <c r="AB61" s="13"/>
      <c r="AC61" s="13"/>
      <c r="AD61" s="13"/>
      <c r="AE61" s="20"/>
      <c r="AF61" s="20"/>
      <c r="AG61" s="20"/>
    </row>
    <row r="62" spans="1:33" ht="15.75" customHeight="1" x14ac:dyDescent="0.2">
      <c r="A62" s="13"/>
      <c r="B62" s="13"/>
      <c r="C62" s="24"/>
      <c r="D62" s="15"/>
      <c r="E62" s="15"/>
      <c r="F62" s="14"/>
      <c r="G62" s="14"/>
      <c r="H62" s="14"/>
      <c r="I62" s="15"/>
      <c r="J62" s="15"/>
      <c r="K62" s="15"/>
      <c r="L62" s="15"/>
      <c r="M62" s="16"/>
      <c r="N62" s="15"/>
      <c r="O62" s="15"/>
      <c r="P62" s="15"/>
      <c r="Q62" s="15"/>
      <c r="R62" s="15"/>
      <c r="S62" s="18"/>
      <c r="T62" s="13"/>
      <c r="U62" s="19"/>
      <c r="V62" s="1"/>
      <c r="W62" s="13"/>
      <c r="X62" s="13"/>
      <c r="Y62" s="13"/>
      <c r="Z62" s="13"/>
      <c r="AA62" s="13"/>
      <c r="AB62" s="13"/>
      <c r="AC62" s="13"/>
      <c r="AD62" s="13"/>
      <c r="AE62" s="20"/>
      <c r="AF62" s="20"/>
      <c r="AG62" s="20"/>
    </row>
    <row r="63" spans="1:33" ht="15.75" customHeight="1" x14ac:dyDescent="0.2">
      <c r="A63" s="13"/>
      <c r="B63" s="13"/>
      <c r="C63" s="24"/>
      <c r="D63" s="15"/>
      <c r="E63" s="15"/>
      <c r="F63" s="14"/>
      <c r="G63" s="14"/>
      <c r="H63" s="14"/>
      <c r="I63" s="15"/>
      <c r="J63" s="15"/>
      <c r="K63" s="15"/>
      <c r="L63" s="15"/>
      <c r="M63" s="16"/>
      <c r="N63" s="15"/>
      <c r="O63" s="15"/>
      <c r="P63" s="15"/>
      <c r="Q63" s="15"/>
      <c r="R63" s="15"/>
      <c r="S63" s="18"/>
      <c r="T63" s="13"/>
      <c r="U63" s="19"/>
      <c r="V63" s="1"/>
      <c r="W63" s="13"/>
      <c r="X63" s="13"/>
      <c r="Y63" s="13"/>
      <c r="Z63" s="13"/>
      <c r="AA63" s="13"/>
      <c r="AB63" s="13"/>
      <c r="AC63" s="13"/>
      <c r="AD63" s="13"/>
      <c r="AE63" s="20"/>
      <c r="AF63" s="20"/>
      <c r="AG63" s="20"/>
    </row>
    <row r="64" spans="1:33" ht="15.75" customHeight="1" x14ac:dyDescent="0.2">
      <c r="A64" s="13"/>
      <c r="B64" s="13"/>
      <c r="C64" s="24"/>
      <c r="D64" s="15"/>
      <c r="E64" s="15"/>
      <c r="F64" s="14"/>
      <c r="G64" s="14"/>
      <c r="H64" s="14"/>
      <c r="I64" s="15"/>
      <c r="J64" s="15"/>
      <c r="K64" s="15"/>
      <c r="L64" s="15"/>
      <c r="M64" s="16"/>
      <c r="N64" s="15"/>
      <c r="O64" s="15"/>
      <c r="P64" s="15"/>
      <c r="Q64" s="15"/>
      <c r="R64" s="15"/>
      <c r="S64" s="18"/>
      <c r="T64" s="13"/>
      <c r="U64" s="19"/>
      <c r="V64" s="1"/>
      <c r="W64" s="13"/>
      <c r="X64" s="13"/>
      <c r="Y64" s="13"/>
      <c r="Z64" s="13"/>
      <c r="AA64" s="13"/>
      <c r="AB64" s="13"/>
      <c r="AC64" s="13"/>
      <c r="AD64" s="13"/>
      <c r="AE64" s="20"/>
      <c r="AF64" s="20"/>
      <c r="AG64" s="20"/>
    </row>
    <row r="65" spans="1:33" ht="15.75" customHeight="1" x14ac:dyDescent="0.2">
      <c r="A65" s="13"/>
      <c r="B65" s="13"/>
      <c r="C65" s="24"/>
      <c r="D65" s="15"/>
      <c r="E65" s="15"/>
      <c r="F65" s="14"/>
      <c r="G65" s="14"/>
      <c r="H65" s="14"/>
      <c r="I65" s="15"/>
      <c r="J65" s="15"/>
      <c r="K65" s="15"/>
      <c r="L65" s="15"/>
      <c r="M65" s="16"/>
      <c r="N65" s="15"/>
      <c r="O65" s="15"/>
      <c r="P65" s="15"/>
      <c r="Q65" s="15"/>
      <c r="R65" s="15"/>
      <c r="S65" s="18"/>
      <c r="T65" s="13"/>
      <c r="U65" s="19"/>
      <c r="V65" s="1"/>
      <c r="W65" s="13"/>
      <c r="X65" s="13"/>
      <c r="Y65" s="13"/>
      <c r="Z65" s="13"/>
      <c r="AA65" s="13"/>
      <c r="AB65" s="13"/>
      <c r="AC65" s="13"/>
      <c r="AD65" s="13"/>
      <c r="AE65" s="20"/>
      <c r="AF65" s="20"/>
      <c r="AG65" s="20"/>
    </row>
    <row r="66" spans="1:33" ht="15.75" customHeight="1" x14ac:dyDescent="0.2">
      <c r="A66" s="13"/>
      <c r="B66" s="13"/>
      <c r="C66" s="24"/>
      <c r="D66" s="15"/>
      <c r="E66" s="15"/>
      <c r="F66" s="14"/>
      <c r="G66" s="14"/>
      <c r="H66" s="14"/>
      <c r="I66" s="15"/>
      <c r="J66" s="15"/>
      <c r="K66" s="15"/>
      <c r="L66" s="15"/>
      <c r="M66" s="16"/>
      <c r="N66" s="15"/>
      <c r="O66" s="15"/>
      <c r="P66" s="15"/>
      <c r="Q66" s="15"/>
      <c r="R66" s="15"/>
      <c r="S66" s="18"/>
      <c r="T66" s="13"/>
      <c r="U66" s="19"/>
      <c r="V66" s="1"/>
      <c r="W66" s="13"/>
      <c r="X66" s="13"/>
      <c r="Y66" s="13"/>
      <c r="Z66" s="13"/>
      <c r="AA66" s="13"/>
      <c r="AB66" s="13"/>
      <c r="AC66" s="13"/>
      <c r="AD66" s="13"/>
      <c r="AE66" s="20"/>
      <c r="AF66" s="20"/>
      <c r="AG66" s="20"/>
    </row>
    <row r="67" spans="1:33" ht="15.75" customHeight="1" x14ac:dyDescent="0.2">
      <c r="A67" s="13"/>
      <c r="B67" s="13"/>
      <c r="C67" s="24"/>
      <c r="D67" s="15"/>
      <c r="E67" s="15"/>
      <c r="F67" s="14"/>
      <c r="G67" s="14"/>
      <c r="H67" s="14"/>
      <c r="I67" s="15"/>
      <c r="J67" s="15"/>
      <c r="K67" s="15"/>
      <c r="L67" s="15"/>
      <c r="M67" s="16"/>
      <c r="N67" s="15"/>
      <c r="O67" s="15"/>
      <c r="P67" s="15"/>
      <c r="Q67" s="15"/>
      <c r="R67" s="15"/>
      <c r="S67" s="18"/>
      <c r="T67" s="13"/>
      <c r="U67" s="19"/>
      <c r="V67" s="1"/>
      <c r="W67" s="13"/>
      <c r="X67" s="13"/>
      <c r="Y67" s="13"/>
      <c r="Z67" s="13"/>
      <c r="AA67" s="13"/>
      <c r="AB67" s="13"/>
      <c r="AC67" s="13"/>
      <c r="AD67" s="13"/>
      <c r="AE67" s="20"/>
      <c r="AF67" s="20"/>
      <c r="AG67" s="20"/>
    </row>
    <row r="68" spans="1:33" ht="15.75" customHeight="1" x14ac:dyDescent="0.2">
      <c r="A68" s="13"/>
      <c r="B68" s="13"/>
      <c r="C68" s="24"/>
      <c r="D68" s="15"/>
      <c r="E68" s="15"/>
      <c r="F68" s="14"/>
      <c r="G68" s="14"/>
      <c r="H68" s="14"/>
      <c r="I68" s="15"/>
      <c r="J68" s="15"/>
      <c r="K68" s="15"/>
      <c r="L68" s="15"/>
      <c r="M68" s="16"/>
      <c r="N68" s="15"/>
      <c r="O68" s="15"/>
      <c r="P68" s="15"/>
      <c r="Q68" s="15"/>
      <c r="R68" s="15"/>
      <c r="S68" s="18"/>
      <c r="T68" s="13"/>
      <c r="U68" s="19"/>
      <c r="V68" s="1"/>
      <c r="W68" s="13"/>
      <c r="X68" s="13"/>
      <c r="Y68" s="13"/>
      <c r="Z68" s="13"/>
      <c r="AA68" s="13"/>
      <c r="AB68" s="13"/>
      <c r="AC68" s="13"/>
      <c r="AD68" s="13"/>
      <c r="AE68" s="20"/>
      <c r="AF68" s="20"/>
      <c r="AG68" s="20"/>
    </row>
    <row r="69" spans="1:33" ht="15.75" customHeight="1" x14ac:dyDescent="0.2">
      <c r="A69" s="13"/>
      <c r="B69" s="13"/>
      <c r="C69" s="24"/>
      <c r="D69" s="15"/>
      <c r="E69" s="15"/>
      <c r="F69" s="14"/>
      <c r="G69" s="14"/>
      <c r="H69" s="14"/>
      <c r="I69" s="15"/>
      <c r="J69" s="15"/>
      <c r="K69" s="15"/>
      <c r="L69" s="15"/>
      <c r="M69" s="16"/>
      <c r="N69" s="15"/>
      <c r="O69" s="15"/>
      <c r="P69" s="15"/>
      <c r="Q69" s="15"/>
      <c r="R69" s="15"/>
      <c r="S69" s="18"/>
      <c r="T69" s="13"/>
      <c r="U69" s="19"/>
      <c r="V69" s="1"/>
      <c r="W69" s="13"/>
      <c r="X69" s="13"/>
      <c r="Y69" s="13"/>
      <c r="Z69" s="13"/>
      <c r="AA69" s="13"/>
      <c r="AB69" s="13"/>
      <c r="AC69" s="13"/>
      <c r="AD69" s="13"/>
      <c r="AE69" s="20"/>
      <c r="AF69" s="20"/>
      <c r="AG69" s="20"/>
    </row>
    <row r="70" spans="1:33" ht="15.75" customHeight="1" x14ac:dyDescent="0.2">
      <c r="A70" s="13"/>
      <c r="B70" s="13"/>
      <c r="C70" s="24"/>
      <c r="D70" s="15"/>
      <c r="E70" s="15"/>
      <c r="F70" s="14"/>
      <c r="G70" s="14"/>
      <c r="H70" s="14"/>
      <c r="I70" s="15"/>
      <c r="J70" s="15"/>
      <c r="K70" s="15"/>
      <c r="L70" s="15"/>
      <c r="M70" s="16"/>
      <c r="N70" s="15"/>
      <c r="O70" s="15"/>
      <c r="P70" s="15"/>
      <c r="Q70" s="15"/>
      <c r="R70" s="15"/>
      <c r="S70" s="18"/>
      <c r="T70" s="13"/>
      <c r="U70" s="19"/>
      <c r="V70" s="1"/>
      <c r="W70" s="13"/>
      <c r="X70" s="13"/>
      <c r="Y70" s="13"/>
      <c r="Z70" s="13"/>
      <c r="AA70" s="13"/>
      <c r="AB70" s="13"/>
      <c r="AC70" s="13"/>
      <c r="AD70" s="13"/>
      <c r="AE70" s="20"/>
      <c r="AF70" s="20"/>
      <c r="AG70" s="20"/>
    </row>
    <row r="71" spans="1:33" ht="15.75" customHeight="1" x14ac:dyDescent="0.2">
      <c r="A71" s="13"/>
      <c r="B71" s="13"/>
      <c r="C71" s="24"/>
      <c r="D71" s="15"/>
      <c r="E71" s="15"/>
      <c r="F71" s="14"/>
      <c r="G71" s="14"/>
      <c r="H71" s="14"/>
      <c r="I71" s="15"/>
      <c r="J71" s="15"/>
      <c r="K71" s="15"/>
      <c r="L71" s="15"/>
      <c r="M71" s="16"/>
      <c r="N71" s="15"/>
      <c r="O71" s="15"/>
      <c r="P71" s="15"/>
      <c r="Q71" s="15"/>
      <c r="R71" s="15"/>
      <c r="S71" s="18"/>
      <c r="T71" s="13"/>
      <c r="U71" s="19"/>
      <c r="V71" s="1"/>
      <c r="W71" s="13"/>
      <c r="X71" s="13"/>
      <c r="Y71" s="13"/>
      <c r="Z71" s="13"/>
      <c r="AA71" s="13"/>
      <c r="AB71" s="13"/>
      <c r="AC71" s="13"/>
      <c r="AD71" s="13"/>
      <c r="AE71" s="20"/>
      <c r="AF71" s="20"/>
      <c r="AG71" s="20"/>
    </row>
    <row r="72" spans="1:33" ht="15.75" customHeight="1" x14ac:dyDescent="0.2">
      <c r="A72" s="13"/>
      <c r="B72" s="13"/>
      <c r="C72" s="24"/>
      <c r="D72" s="15"/>
      <c r="E72" s="15"/>
      <c r="F72" s="14"/>
      <c r="G72" s="14"/>
      <c r="H72" s="14"/>
      <c r="I72" s="15"/>
      <c r="J72" s="15"/>
      <c r="K72" s="15"/>
      <c r="L72" s="15"/>
      <c r="M72" s="16"/>
      <c r="N72" s="15"/>
      <c r="O72" s="15"/>
      <c r="P72" s="15"/>
      <c r="Q72" s="15"/>
      <c r="R72" s="15"/>
      <c r="S72" s="18"/>
      <c r="T72" s="13"/>
      <c r="U72" s="19"/>
      <c r="V72" s="1"/>
      <c r="W72" s="13"/>
      <c r="X72" s="13"/>
      <c r="Y72" s="13"/>
      <c r="Z72" s="13"/>
      <c r="AA72" s="13"/>
      <c r="AB72" s="13"/>
      <c r="AC72" s="13"/>
      <c r="AD72" s="13"/>
      <c r="AE72" s="20"/>
      <c r="AF72" s="20"/>
      <c r="AG72" s="20"/>
    </row>
    <row r="73" spans="1:33" ht="15.75" customHeight="1" x14ac:dyDescent="0.2">
      <c r="A73" s="13"/>
      <c r="B73" s="13"/>
      <c r="C73" s="24"/>
      <c r="D73" s="15"/>
      <c r="E73" s="15"/>
      <c r="F73" s="14"/>
      <c r="G73" s="14"/>
      <c r="H73" s="14"/>
      <c r="I73" s="15"/>
      <c r="J73" s="15"/>
      <c r="K73" s="15"/>
      <c r="L73" s="15"/>
      <c r="M73" s="16"/>
      <c r="N73" s="15"/>
      <c r="O73" s="15"/>
      <c r="P73" s="15"/>
      <c r="Q73" s="15"/>
      <c r="R73" s="15"/>
      <c r="S73" s="18"/>
      <c r="T73" s="13"/>
      <c r="U73" s="19"/>
      <c r="V73" s="1"/>
      <c r="W73" s="13"/>
      <c r="X73" s="13"/>
      <c r="Y73" s="13"/>
      <c r="Z73" s="13"/>
      <c r="AA73" s="13"/>
      <c r="AB73" s="13"/>
      <c r="AC73" s="13"/>
      <c r="AD73" s="13"/>
      <c r="AE73" s="20"/>
      <c r="AF73" s="20"/>
      <c r="AG73" s="20"/>
    </row>
    <row r="74" spans="1:33" ht="15.75" customHeight="1" x14ac:dyDescent="0.2">
      <c r="A74" s="13"/>
      <c r="B74" s="13"/>
      <c r="C74" s="24"/>
      <c r="D74" s="15"/>
      <c r="E74" s="15"/>
      <c r="F74" s="14"/>
      <c r="G74" s="14"/>
      <c r="H74" s="14"/>
      <c r="I74" s="15"/>
      <c r="J74" s="15"/>
      <c r="K74" s="15"/>
      <c r="L74" s="15"/>
      <c r="M74" s="16"/>
      <c r="N74" s="15"/>
      <c r="O74" s="15"/>
      <c r="P74" s="15"/>
      <c r="Q74" s="15"/>
      <c r="R74" s="15"/>
      <c r="S74" s="18"/>
      <c r="T74" s="13"/>
      <c r="U74" s="19"/>
      <c r="V74" s="1"/>
      <c r="W74" s="13"/>
      <c r="X74" s="13"/>
      <c r="Y74" s="13"/>
      <c r="Z74" s="13"/>
      <c r="AA74" s="13"/>
      <c r="AB74" s="13"/>
      <c r="AC74" s="13"/>
      <c r="AD74" s="13"/>
      <c r="AE74" s="20"/>
      <c r="AF74" s="20"/>
      <c r="AG74" s="20"/>
    </row>
    <row r="75" spans="1:33" ht="15.75" customHeight="1" x14ac:dyDescent="0.2">
      <c r="A75" s="13"/>
      <c r="B75" s="13"/>
      <c r="C75" s="24"/>
      <c r="D75" s="15"/>
      <c r="E75" s="15"/>
      <c r="F75" s="14"/>
      <c r="G75" s="14"/>
      <c r="H75" s="14"/>
      <c r="I75" s="15"/>
      <c r="J75" s="15"/>
      <c r="K75" s="15"/>
      <c r="L75" s="15"/>
      <c r="M75" s="16"/>
      <c r="N75" s="15"/>
      <c r="O75" s="15"/>
      <c r="P75" s="15"/>
      <c r="Q75" s="15"/>
      <c r="R75" s="15"/>
      <c r="S75" s="18"/>
      <c r="T75" s="13"/>
      <c r="U75" s="19"/>
      <c r="V75" s="1"/>
      <c r="W75" s="13"/>
      <c r="X75" s="13"/>
      <c r="Y75" s="13"/>
      <c r="Z75" s="13"/>
      <c r="AA75" s="13"/>
      <c r="AB75" s="13"/>
      <c r="AC75" s="13"/>
      <c r="AD75" s="13"/>
      <c r="AE75" s="20"/>
      <c r="AF75" s="20"/>
      <c r="AG75" s="20"/>
    </row>
    <row r="76" spans="1:33" ht="15.75" customHeight="1" x14ac:dyDescent="0.2">
      <c r="A76" s="13"/>
      <c r="B76" s="13"/>
      <c r="C76" s="24"/>
      <c r="D76" s="15"/>
      <c r="E76" s="15"/>
      <c r="F76" s="14"/>
      <c r="G76" s="14"/>
      <c r="H76" s="14"/>
      <c r="I76" s="15"/>
      <c r="J76" s="15"/>
      <c r="K76" s="15"/>
      <c r="L76" s="15"/>
      <c r="M76" s="16"/>
      <c r="N76" s="15"/>
      <c r="O76" s="15"/>
      <c r="P76" s="15"/>
      <c r="Q76" s="15"/>
      <c r="R76" s="15"/>
      <c r="S76" s="18"/>
      <c r="T76" s="13"/>
      <c r="U76" s="19"/>
      <c r="V76" s="1"/>
      <c r="W76" s="13"/>
      <c r="X76" s="13"/>
      <c r="Y76" s="13"/>
      <c r="Z76" s="13"/>
      <c r="AA76" s="13"/>
      <c r="AB76" s="13"/>
      <c r="AC76" s="13"/>
      <c r="AD76" s="13"/>
      <c r="AE76" s="20"/>
      <c r="AF76" s="20"/>
      <c r="AG76" s="20"/>
    </row>
    <row r="77" spans="1:33" ht="15.75" customHeight="1" x14ac:dyDescent="0.2">
      <c r="A77" s="13"/>
      <c r="B77" s="13"/>
      <c r="C77" s="24"/>
      <c r="D77" s="15"/>
      <c r="E77" s="15"/>
      <c r="F77" s="14"/>
      <c r="G77" s="14"/>
      <c r="H77" s="14"/>
      <c r="I77" s="15"/>
      <c r="J77" s="15"/>
      <c r="K77" s="15"/>
      <c r="L77" s="15"/>
      <c r="M77" s="16"/>
      <c r="N77" s="15"/>
      <c r="O77" s="15"/>
      <c r="P77" s="15"/>
      <c r="Q77" s="15"/>
      <c r="R77" s="15"/>
      <c r="S77" s="18"/>
      <c r="T77" s="13"/>
      <c r="U77" s="19"/>
      <c r="V77" s="1"/>
      <c r="W77" s="13"/>
      <c r="X77" s="13"/>
      <c r="Y77" s="13"/>
      <c r="Z77" s="13"/>
      <c r="AA77" s="13"/>
      <c r="AB77" s="13"/>
      <c r="AC77" s="13"/>
      <c r="AD77" s="13"/>
      <c r="AE77" s="20"/>
      <c r="AF77" s="20"/>
      <c r="AG77" s="20"/>
    </row>
    <row r="78" spans="1:33" ht="15.75" customHeight="1" x14ac:dyDescent="0.2">
      <c r="A78" s="13"/>
      <c r="B78" s="13"/>
      <c r="C78" s="24"/>
      <c r="D78" s="15"/>
      <c r="E78" s="15"/>
      <c r="F78" s="14"/>
      <c r="G78" s="14"/>
      <c r="H78" s="14"/>
      <c r="I78" s="15"/>
      <c r="J78" s="15"/>
      <c r="K78" s="15"/>
      <c r="L78" s="15"/>
      <c r="M78" s="16"/>
      <c r="N78" s="15"/>
      <c r="O78" s="15"/>
      <c r="P78" s="15"/>
      <c r="Q78" s="15"/>
      <c r="R78" s="15"/>
      <c r="S78" s="18"/>
      <c r="T78" s="13"/>
      <c r="U78" s="19"/>
      <c r="V78" s="1"/>
      <c r="W78" s="13"/>
      <c r="X78" s="13"/>
      <c r="Y78" s="13"/>
      <c r="Z78" s="13"/>
      <c r="AA78" s="13"/>
      <c r="AB78" s="13"/>
      <c r="AC78" s="13"/>
      <c r="AD78" s="13"/>
      <c r="AE78" s="20"/>
      <c r="AF78" s="20"/>
      <c r="AG78" s="20"/>
    </row>
    <row r="79" spans="1:33" ht="15.75" customHeight="1" x14ac:dyDescent="0.2">
      <c r="A79" s="13"/>
      <c r="B79" s="13"/>
      <c r="C79" s="24"/>
      <c r="D79" s="15"/>
      <c r="E79" s="15"/>
      <c r="F79" s="14"/>
      <c r="G79" s="14"/>
      <c r="H79" s="14"/>
      <c r="I79" s="15"/>
      <c r="J79" s="15"/>
      <c r="K79" s="15"/>
      <c r="L79" s="15"/>
      <c r="M79" s="16"/>
      <c r="N79" s="15"/>
      <c r="O79" s="15"/>
      <c r="P79" s="15"/>
      <c r="Q79" s="15"/>
      <c r="R79" s="15"/>
      <c r="S79" s="18"/>
      <c r="T79" s="13"/>
      <c r="U79" s="19"/>
      <c r="V79" s="1"/>
      <c r="W79" s="13"/>
      <c r="X79" s="13"/>
      <c r="Y79" s="13"/>
      <c r="Z79" s="13"/>
      <c r="AA79" s="13"/>
      <c r="AB79" s="13"/>
      <c r="AC79" s="13"/>
      <c r="AD79" s="13"/>
      <c r="AE79" s="20"/>
      <c r="AF79" s="20"/>
      <c r="AG79" s="20"/>
    </row>
    <row r="80" spans="1:33" ht="15.75" customHeight="1" x14ac:dyDescent="0.2">
      <c r="A80" s="13"/>
      <c r="B80" s="13"/>
      <c r="C80" s="24"/>
      <c r="D80" s="15"/>
      <c r="E80" s="15"/>
      <c r="F80" s="14"/>
      <c r="G80" s="14"/>
      <c r="H80" s="14"/>
      <c r="I80" s="15"/>
      <c r="J80" s="15"/>
      <c r="K80" s="15"/>
      <c r="L80" s="15"/>
      <c r="M80" s="16"/>
      <c r="N80" s="15"/>
      <c r="O80" s="15"/>
      <c r="P80" s="15"/>
      <c r="Q80" s="15"/>
      <c r="R80" s="15"/>
      <c r="S80" s="18"/>
      <c r="T80" s="13"/>
      <c r="U80" s="19"/>
      <c r="V80" s="1"/>
      <c r="W80" s="13"/>
      <c r="X80" s="13"/>
      <c r="Y80" s="13"/>
      <c r="Z80" s="13"/>
      <c r="AA80" s="13"/>
      <c r="AB80" s="13"/>
      <c r="AC80" s="13"/>
      <c r="AD80" s="13"/>
      <c r="AE80" s="20"/>
      <c r="AF80" s="20"/>
      <c r="AG80" s="20"/>
    </row>
    <row r="81" spans="1:33" ht="15.75" customHeight="1" x14ac:dyDescent="0.2">
      <c r="A81" s="13"/>
      <c r="B81" s="13"/>
      <c r="C81" s="24"/>
      <c r="D81" s="15"/>
      <c r="E81" s="15"/>
      <c r="F81" s="14"/>
      <c r="G81" s="14"/>
      <c r="H81" s="14"/>
      <c r="I81" s="15"/>
      <c r="J81" s="15"/>
      <c r="K81" s="15"/>
      <c r="L81" s="15"/>
      <c r="M81" s="16"/>
      <c r="N81" s="15"/>
      <c r="O81" s="15"/>
      <c r="P81" s="15"/>
      <c r="Q81" s="15"/>
      <c r="R81" s="15"/>
      <c r="S81" s="18"/>
      <c r="T81" s="13"/>
      <c r="U81" s="19"/>
      <c r="V81" s="1"/>
      <c r="W81" s="13"/>
      <c r="X81" s="13"/>
      <c r="Y81" s="13"/>
      <c r="Z81" s="13"/>
      <c r="AA81" s="13"/>
      <c r="AB81" s="13"/>
      <c r="AC81" s="13"/>
      <c r="AD81" s="13"/>
      <c r="AE81" s="20"/>
      <c r="AF81" s="20"/>
      <c r="AG81" s="20"/>
    </row>
    <row r="82" spans="1:33" ht="15.75" customHeight="1" x14ac:dyDescent="0.2">
      <c r="A82" s="13"/>
      <c r="B82" s="13"/>
      <c r="C82" s="24"/>
      <c r="D82" s="15"/>
      <c r="E82" s="15"/>
      <c r="F82" s="14"/>
      <c r="G82" s="14"/>
      <c r="H82" s="14"/>
      <c r="I82" s="15"/>
      <c r="J82" s="15"/>
      <c r="K82" s="15"/>
      <c r="L82" s="15"/>
      <c r="M82" s="16"/>
      <c r="N82" s="15"/>
      <c r="O82" s="15"/>
      <c r="P82" s="15"/>
      <c r="Q82" s="15"/>
      <c r="R82" s="15"/>
      <c r="S82" s="18"/>
      <c r="T82" s="13"/>
      <c r="U82" s="19"/>
      <c r="V82" s="1"/>
      <c r="W82" s="13"/>
      <c r="X82" s="13"/>
      <c r="Y82" s="13"/>
      <c r="Z82" s="13"/>
      <c r="AA82" s="13"/>
      <c r="AB82" s="13"/>
      <c r="AC82" s="13"/>
      <c r="AD82" s="13"/>
      <c r="AE82" s="20"/>
      <c r="AF82" s="20"/>
      <c r="AG82" s="20"/>
    </row>
    <row r="83" spans="1:33" ht="15.75" customHeight="1" x14ac:dyDescent="0.2">
      <c r="A83" s="13"/>
      <c r="B83" s="13"/>
      <c r="C83" s="24"/>
      <c r="D83" s="15"/>
      <c r="E83" s="15"/>
      <c r="F83" s="14"/>
      <c r="G83" s="14"/>
      <c r="H83" s="14"/>
      <c r="I83" s="15"/>
      <c r="J83" s="15"/>
      <c r="K83" s="15"/>
      <c r="L83" s="15"/>
      <c r="M83" s="16"/>
      <c r="N83" s="15"/>
      <c r="O83" s="15"/>
      <c r="P83" s="15"/>
      <c r="Q83" s="15"/>
      <c r="R83" s="15"/>
      <c r="S83" s="18"/>
      <c r="T83" s="13"/>
      <c r="U83" s="19"/>
      <c r="V83" s="1"/>
      <c r="W83" s="13"/>
      <c r="X83" s="13"/>
      <c r="Y83" s="13"/>
      <c r="Z83" s="13"/>
      <c r="AA83" s="13"/>
      <c r="AB83" s="13"/>
      <c r="AC83" s="13"/>
      <c r="AD83" s="13"/>
      <c r="AE83" s="20"/>
      <c r="AF83" s="20"/>
      <c r="AG83" s="20"/>
    </row>
    <row r="84" spans="1:33" ht="15.75" customHeight="1" x14ac:dyDescent="0.2">
      <c r="A84" s="13"/>
      <c r="B84" s="13"/>
      <c r="C84" s="24"/>
      <c r="D84" s="15"/>
      <c r="E84" s="15"/>
      <c r="F84" s="14"/>
      <c r="G84" s="14"/>
      <c r="H84" s="14"/>
      <c r="I84" s="15"/>
      <c r="J84" s="15"/>
      <c r="K84" s="15"/>
      <c r="L84" s="15"/>
      <c r="M84" s="16"/>
      <c r="N84" s="15"/>
      <c r="O84" s="15"/>
      <c r="P84" s="15"/>
      <c r="Q84" s="15"/>
      <c r="R84" s="15"/>
      <c r="S84" s="18"/>
      <c r="T84" s="13"/>
      <c r="U84" s="19"/>
      <c r="V84" s="1"/>
      <c r="W84" s="13"/>
      <c r="X84" s="13"/>
      <c r="Y84" s="13"/>
      <c r="Z84" s="13"/>
      <c r="AA84" s="13"/>
      <c r="AB84" s="13"/>
      <c r="AC84" s="13"/>
      <c r="AD84" s="13"/>
      <c r="AE84" s="20"/>
      <c r="AF84" s="20"/>
      <c r="AG84" s="20"/>
    </row>
    <row r="85" spans="1:33" ht="15.75" customHeight="1" x14ac:dyDescent="0.2">
      <c r="A85" s="13"/>
      <c r="B85" s="13"/>
      <c r="C85" s="24"/>
      <c r="D85" s="15"/>
      <c r="E85" s="15"/>
      <c r="F85" s="14"/>
      <c r="G85" s="14"/>
      <c r="H85" s="14"/>
      <c r="I85" s="15"/>
      <c r="J85" s="15"/>
      <c r="K85" s="15"/>
      <c r="L85" s="15"/>
      <c r="M85" s="16"/>
      <c r="N85" s="15"/>
      <c r="O85" s="15"/>
      <c r="P85" s="15"/>
      <c r="Q85" s="15"/>
      <c r="R85" s="15"/>
      <c r="S85" s="18"/>
      <c r="T85" s="13"/>
      <c r="U85" s="19"/>
      <c r="V85" s="1"/>
      <c r="W85" s="13"/>
      <c r="X85" s="13"/>
      <c r="Y85" s="13"/>
      <c r="Z85" s="13"/>
      <c r="AA85" s="13"/>
      <c r="AB85" s="13"/>
      <c r="AC85" s="13"/>
      <c r="AD85" s="13"/>
      <c r="AE85" s="20"/>
      <c r="AF85" s="20"/>
      <c r="AG85" s="20"/>
    </row>
    <row r="86" spans="1:33" ht="15.75" customHeight="1" x14ac:dyDescent="0.2">
      <c r="A86" s="13"/>
      <c r="B86" s="13"/>
      <c r="C86" s="24"/>
      <c r="D86" s="15"/>
      <c r="E86" s="15"/>
      <c r="F86" s="14"/>
      <c r="G86" s="14"/>
      <c r="H86" s="14"/>
      <c r="I86" s="15"/>
      <c r="J86" s="15"/>
      <c r="K86" s="15"/>
      <c r="L86" s="15"/>
      <c r="M86" s="16"/>
      <c r="N86" s="15"/>
      <c r="O86" s="15"/>
      <c r="P86" s="15"/>
      <c r="Q86" s="15"/>
      <c r="R86" s="15"/>
      <c r="S86" s="18"/>
      <c r="T86" s="13"/>
      <c r="U86" s="19"/>
      <c r="V86" s="1"/>
      <c r="W86" s="13"/>
      <c r="X86" s="13"/>
      <c r="Y86" s="13"/>
      <c r="Z86" s="13"/>
      <c r="AA86" s="13"/>
      <c r="AB86" s="13"/>
      <c r="AC86" s="13"/>
      <c r="AD86" s="13"/>
      <c r="AE86" s="20"/>
      <c r="AF86" s="20"/>
      <c r="AG86" s="20"/>
    </row>
    <row r="87" spans="1:33" ht="15.75" customHeight="1" x14ac:dyDescent="0.2">
      <c r="A87" s="13"/>
      <c r="B87" s="13"/>
      <c r="C87" s="24"/>
      <c r="D87" s="15"/>
      <c r="E87" s="15"/>
      <c r="F87" s="14"/>
      <c r="G87" s="14"/>
      <c r="H87" s="14"/>
      <c r="I87" s="15"/>
      <c r="J87" s="15"/>
      <c r="K87" s="15"/>
      <c r="L87" s="15"/>
      <c r="M87" s="16"/>
      <c r="N87" s="15"/>
      <c r="O87" s="15"/>
      <c r="P87" s="15"/>
      <c r="Q87" s="15"/>
      <c r="R87" s="15"/>
      <c r="S87" s="18"/>
      <c r="T87" s="13"/>
      <c r="U87" s="19"/>
      <c r="V87" s="1"/>
      <c r="W87" s="13"/>
      <c r="X87" s="13"/>
      <c r="Y87" s="13"/>
      <c r="Z87" s="13"/>
      <c r="AA87" s="13"/>
      <c r="AB87" s="13"/>
      <c r="AC87" s="13"/>
      <c r="AD87" s="13"/>
      <c r="AE87" s="20"/>
      <c r="AF87" s="20"/>
      <c r="AG87" s="20"/>
    </row>
    <row r="88" spans="1:33" ht="15.75" customHeight="1" x14ac:dyDescent="0.2">
      <c r="A88" s="13"/>
      <c r="B88" s="13"/>
      <c r="C88" s="24"/>
      <c r="D88" s="15"/>
      <c r="E88" s="15"/>
      <c r="F88" s="14"/>
      <c r="G88" s="14"/>
      <c r="H88" s="14"/>
      <c r="I88" s="15"/>
      <c r="J88" s="15"/>
      <c r="K88" s="15"/>
      <c r="L88" s="15"/>
      <c r="M88" s="16"/>
      <c r="N88" s="15"/>
      <c r="O88" s="15"/>
      <c r="P88" s="15"/>
      <c r="Q88" s="15"/>
      <c r="R88" s="15"/>
      <c r="S88" s="18"/>
      <c r="T88" s="13"/>
      <c r="U88" s="19"/>
      <c r="V88" s="1"/>
      <c r="W88" s="13"/>
      <c r="X88" s="13"/>
      <c r="Y88" s="13"/>
      <c r="Z88" s="13"/>
      <c r="AA88" s="13"/>
      <c r="AB88" s="13"/>
      <c r="AC88" s="13"/>
      <c r="AD88" s="13"/>
      <c r="AE88" s="20"/>
      <c r="AF88" s="20"/>
      <c r="AG88" s="20"/>
    </row>
    <row r="89" spans="1:33" ht="15.75" customHeight="1" x14ac:dyDescent="0.2">
      <c r="A89" s="13"/>
      <c r="B89" s="13"/>
      <c r="C89" s="24"/>
      <c r="D89" s="15"/>
      <c r="E89" s="15"/>
      <c r="F89" s="14"/>
      <c r="G89" s="14"/>
      <c r="H89" s="14"/>
      <c r="I89" s="15"/>
      <c r="J89" s="15"/>
      <c r="K89" s="15"/>
      <c r="L89" s="15"/>
      <c r="M89" s="16"/>
      <c r="N89" s="15"/>
      <c r="O89" s="15"/>
      <c r="P89" s="15"/>
      <c r="Q89" s="15"/>
      <c r="R89" s="15"/>
      <c r="S89" s="18"/>
      <c r="T89" s="13"/>
      <c r="U89" s="19"/>
      <c r="V89" s="1"/>
      <c r="W89" s="13"/>
      <c r="X89" s="13"/>
      <c r="Y89" s="13"/>
      <c r="Z89" s="13"/>
      <c r="AA89" s="13"/>
      <c r="AB89" s="13"/>
      <c r="AC89" s="13"/>
      <c r="AD89" s="13"/>
      <c r="AE89" s="20"/>
      <c r="AF89" s="20"/>
      <c r="AG89" s="20"/>
    </row>
    <row r="90" spans="1:33" ht="15.75" customHeight="1" x14ac:dyDescent="0.2">
      <c r="A90" s="13"/>
      <c r="B90" s="13"/>
      <c r="C90" s="24"/>
      <c r="D90" s="15"/>
      <c r="E90" s="15"/>
      <c r="F90" s="14"/>
      <c r="G90" s="14"/>
      <c r="H90" s="14"/>
      <c r="I90" s="15"/>
      <c r="J90" s="15"/>
      <c r="K90" s="15"/>
      <c r="L90" s="15"/>
      <c r="M90" s="16"/>
      <c r="N90" s="15"/>
      <c r="O90" s="15"/>
      <c r="P90" s="15"/>
      <c r="Q90" s="15"/>
      <c r="R90" s="15"/>
      <c r="S90" s="18"/>
      <c r="T90" s="13"/>
      <c r="U90" s="19"/>
      <c r="V90" s="1"/>
      <c r="W90" s="13"/>
      <c r="X90" s="13"/>
      <c r="Y90" s="13"/>
      <c r="Z90" s="13"/>
      <c r="AA90" s="13"/>
      <c r="AB90" s="13"/>
      <c r="AC90" s="13"/>
      <c r="AD90" s="13"/>
      <c r="AE90" s="20"/>
      <c r="AF90" s="20"/>
      <c r="AG90" s="20"/>
    </row>
    <row r="91" spans="1:33" ht="15.75" customHeight="1" x14ac:dyDescent="0.2">
      <c r="A91" s="13"/>
      <c r="B91" s="13"/>
      <c r="C91" s="24"/>
      <c r="D91" s="15"/>
      <c r="E91" s="15"/>
      <c r="F91" s="14"/>
      <c r="G91" s="14"/>
      <c r="H91" s="14"/>
      <c r="I91" s="15"/>
      <c r="J91" s="15"/>
      <c r="K91" s="15"/>
      <c r="L91" s="15"/>
      <c r="M91" s="16"/>
      <c r="N91" s="15"/>
      <c r="O91" s="15"/>
      <c r="P91" s="15"/>
      <c r="Q91" s="15"/>
      <c r="R91" s="15"/>
      <c r="S91" s="18"/>
      <c r="T91" s="13"/>
      <c r="U91" s="19"/>
      <c r="V91" s="1"/>
      <c r="W91" s="13"/>
      <c r="X91" s="13"/>
      <c r="Y91" s="13"/>
      <c r="Z91" s="13"/>
      <c r="AA91" s="13"/>
      <c r="AB91" s="13"/>
      <c r="AC91" s="13"/>
      <c r="AD91" s="13"/>
      <c r="AE91" s="20"/>
      <c r="AF91" s="20"/>
      <c r="AG91" s="20"/>
    </row>
    <row r="92" spans="1:33" ht="15.75" customHeight="1" x14ac:dyDescent="0.2">
      <c r="A92" s="13"/>
      <c r="B92" s="13"/>
      <c r="C92" s="24"/>
      <c r="D92" s="15"/>
      <c r="E92" s="15"/>
      <c r="F92" s="14"/>
      <c r="G92" s="14"/>
      <c r="H92" s="14"/>
      <c r="I92" s="15"/>
      <c r="J92" s="15"/>
      <c r="K92" s="15"/>
      <c r="L92" s="15"/>
      <c r="M92" s="16"/>
      <c r="N92" s="15"/>
      <c r="O92" s="15"/>
      <c r="P92" s="15"/>
      <c r="Q92" s="15"/>
      <c r="R92" s="15"/>
      <c r="S92" s="18"/>
      <c r="T92" s="13"/>
      <c r="U92" s="19"/>
      <c r="V92" s="1"/>
      <c r="W92" s="13"/>
      <c r="X92" s="13"/>
      <c r="Y92" s="13"/>
      <c r="Z92" s="13"/>
      <c r="AA92" s="13"/>
      <c r="AB92" s="13"/>
      <c r="AC92" s="13"/>
      <c r="AD92" s="13"/>
      <c r="AE92" s="20"/>
      <c r="AF92" s="20"/>
      <c r="AG92" s="20"/>
    </row>
    <row r="93" spans="1:33" ht="15.75" customHeight="1" x14ac:dyDescent="0.2">
      <c r="A93" s="13"/>
      <c r="B93" s="13"/>
      <c r="C93" s="24"/>
      <c r="D93" s="15"/>
      <c r="E93" s="15"/>
      <c r="F93" s="14"/>
      <c r="G93" s="14"/>
      <c r="H93" s="14"/>
      <c r="I93" s="15"/>
      <c r="J93" s="15"/>
      <c r="K93" s="15"/>
      <c r="L93" s="15"/>
      <c r="M93" s="16"/>
      <c r="N93" s="15"/>
      <c r="O93" s="15"/>
      <c r="P93" s="15"/>
      <c r="Q93" s="15"/>
      <c r="R93" s="15"/>
      <c r="S93" s="18"/>
      <c r="T93" s="13"/>
      <c r="U93" s="19"/>
      <c r="V93" s="1"/>
      <c r="W93" s="13"/>
      <c r="X93" s="13"/>
      <c r="Y93" s="13"/>
      <c r="Z93" s="13"/>
      <c r="AA93" s="13"/>
      <c r="AB93" s="13"/>
      <c r="AC93" s="13"/>
      <c r="AD93" s="13"/>
      <c r="AE93" s="20"/>
      <c r="AF93" s="20"/>
      <c r="AG93" s="20"/>
    </row>
    <row r="94" spans="1:33" ht="15.75" customHeight="1" x14ac:dyDescent="0.2">
      <c r="A94" s="13"/>
      <c r="B94" s="13"/>
      <c r="C94" s="24"/>
      <c r="D94" s="15"/>
      <c r="E94" s="15"/>
      <c r="F94" s="14"/>
      <c r="G94" s="14"/>
      <c r="H94" s="14"/>
      <c r="I94" s="15"/>
      <c r="J94" s="15"/>
      <c r="K94" s="15"/>
      <c r="L94" s="15"/>
      <c r="M94" s="16"/>
      <c r="N94" s="15"/>
      <c r="O94" s="15"/>
      <c r="P94" s="15"/>
      <c r="Q94" s="15"/>
      <c r="R94" s="15"/>
      <c r="S94" s="18"/>
      <c r="T94" s="13"/>
      <c r="U94" s="19"/>
      <c r="V94" s="1"/>
      <c r="W94" s="13"/>
      <c r="X94" s="13"/>
      <c r="Y94" s="13"/>
      <c r="Z94" s="13"/>
      <c r="AA94" s="13"/>
      <c r="AB94" s="13"/>
      <c r="AC94" s="13"/>
      <c r="AD94" s="13"/>
      <c r="AE94" s="20"/>
      <c r="AF94" s="20"/>
      <c r="AG94" s="20"/>
    </row>
    <row r="95" spans="1:33" ht="15.75" customHeight="1" x14ac:dyDescent="0.2">
      <c r="A95" s="13"/>
      <c r="B95" s="13"/>
      <c r="C95" s="15"/>
      <c r="D95" s="15"/>
      <c r="E95" s="15"/>
      <c r="F95" s="14"/>
      <c r="G95" s="14"/>
      <c r="H95" s="15"/>
      <c r="I95" s="15"/>
      <c r="J95" s="15"/>
      <c r="K95" s="15"/>
      <c r="L95" s="15"/>
      <c r="M95" s="15"/>
      <c r="N95" s="15"/>
      <c r="O95" s="15"/>
      <c r="P95" s="15"/>
      <c r="Q95" s="22"/>
      <c r="R95" s="22"/>
      <c r="S95" s="18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20"/>
    </row>
    <row r="96" spans="1:33" ht="15.75" customHeight="1" x14ac:dyDescent="0.2">
      <c r="A96" s="13"/>
      <c r="B96" s="13"/>
      <c r="C96" s="15"/>
      <c r="D96" s="15"/>
      <c r="E96" s="15"/>
      <c r="F96" s="14"/>
      <c r="G96" s="14"/>
      <c r="H96" s="15"/>
      <c r="I96" s="15"/>
      <c r="J96" s="15"/>
      <c r="K96" s="15"/>
      <c r="L96" s="15"/>
      <c r="M96" s="15"/>
      <c r="N96" s="15"/>
      <c r="O96" s="15"/>
      <c r="P96" s="15"/>
      <c r="Q96" s="22"/>
      <c r="R96" s="22"/>
      <c r="S96" s="18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20"/>
    </row>
    <row r="97" spans="1:33" ht="15.75" customHeight="1" x14ac:dyDescent="0.2">
      <c r="A97" s="13"/>
      <c r="B97" s="13"/>
      <c r="C97" s="15"/>
      <c r="D97" s="15"/>
      <c r="E97" s="15"/>
      <c r="F97" s="14"/>
      <c r="G97" s="14"/>
      <c r="H97" s="15"/>
      <c r="I97" s="15"/>
      <c r="J97" s="15"/>
      <c r="K97" s="15"/>
      <c r="L97" s="15"/>
      <c r="M97" s="15"/>
      <c r="N97" s="15"/>
      <c r="O97" s="15"/>
      <c r="P97" s="15"/>
      <c r="Q97" s="22"/>
      <c r="R97" s="22"/>
      <c r="S97" s="18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20"/>
    </row>
    <row r="98" spans="1:33" ht="15.75" customHeight="1" x14ac:dyDescent="0.2">
      <c r="A98" s="13"/>
      <c r="B98" s="13"/>
      <c r="C98" s="15"/>
      <c r="D98" s="15"/>
      <c r="E98" s="15"/>
      <c r="F98" s="14"/>
      <c r="G98" s="14"/>
      <c r="H98" s="15"/>
      <c r="I98" s="15"/>
      <c r="J98" s="15"/>
      <c r="K98" s="15"/>
      <c r="L98" s="15"/>
      <c r="M98" s="15"/>
      <c r="N98" s="15"/>
      <c r="O98" s="15"/>
      <c r="P98" s="15"/>
      <c r="Q98" s="22"/>
      <c r="R98" s="22"/>
      <c r="S98" s="18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20"/>
    </row>
    <row r="99" spans="1:33" ht="15.75" customHeight="1" x14ac:dyDescent="0.2">
      <c r="A99" s="13"/>
      <c r="B99" s="13"/>
      <c r="C99" s="15"/>
      <c r="D99" s="15"/>
      <c r="E99" s="15"/>
      <c r="F99" s="14"/>
      <c r="G99" s="14"/>
      <c r="H99" s="15"/>
      <c r="I99" s="15"/>
      <c r="J99" s="15"/>
      <c r="K99" s="15"/>
      <c r="L99" s="15"/>
      <c r="M99" s="15"/>
      <c r="N99" s="15"/>
      <c r="O99" s="15"/>
      <c r="P99" s="15"/>
      <c r="Q99" s="22"/>
      <c r="R99" s="22"/>
      <c r="S99" s="18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20"/>
    </row>
    <row r="100" spans="1:33" ht="15.75" customHeight="1" x14ac:dyDescent="0.2">
      <c r="A100" s="13"/>
      <c r="B100" s="13"/>
      <c r="C100" s="15"/>
      <c r="D100" s="15"/>
      <c r="E100" s="15"/>
      <c r="F100" s="14"/>
      <c r="G100" s="14"/>
      <c r="H100" s="15"/>
      <c r="I100" s="15"/>
      <c r="J100" s="15"/>
      <c r="K100" s="15"/>
      <c r="L100" s="15"/>
      <c r="M100" s="15"/>
      <c r="N100" s="15"/>
      <c r="O100" s="15"/>
      <c r="P100" s="15"/>
      <c r="Q100" s="22"/>
      <c r="R100" s="22"/>
      <c r="S100" s="18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20"/>
    </row>
    <row r="101" spans="1:33" ht="15.75" customHeight="1" x14ac:dyDescent="0.2">
      <c r="A101" s="13"/>
      <c r="B101" s="13"/>
      <c r="C101" s="15"/>
      <c r="D101" s="15"/>
      <c r="E101" s="15"/>
      <c r="F101" s="14"/>
      <c r="G101" s="14"/>
      <c r="H101" s="15"/>
      <c r="I101" s="15"/>
      <c r="J101" s="15"/>
      <c r="K101" s="15"/>
      <c r="L101" s="15"/>
      <c r="M101" s="15"/>
      <c r="N101" s="15"/>
      <c r="O101" s="15"/>
      <c r="P101" s="15"/>
      <c r="Q101" s="22"/>
      <c r="R101" s="22"/>
      <c r="S101" s="18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20"/>
    </row>
    <row r="102" spans="1:33" ht="15.75" customHeight="1" x14ac:dyDescent="0.2">
      <c r="A102" s="13"/>
      <c r="B102" s="13"/>
      <c r="C102" s="15"/>
      <c r="D102" s="15"/>
      <c r="E102" s="15"/>
      <c r="F102" s="14"/>
      <c r="G102" s="14"/>
      <c r="H102" s="15"/>
      <c r="I102" s="15"/>
      <c r="J102" s="15"/>
      <c r="K102" s="15"/>
      <c r="L102" s="15"/>
      <c r="M102" s="15"/>
      <c r="N102" s="15"/>
      <c r="O102" s="15"/>
      <c r="P102" s="15"/>
      <c r="Q102" s="22"/>
      <c r="R102" s="22"/>
      <c r="S102" s="18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20"/>
    </row>
    <row r="103" spans="1:33" ht="15.75" customHeight="1" x14ac:dyDescent="0.2">
      <c r="A103" s="13"/>
      <c r="B103" s="13"/>
      <c r="C103" s="15"/>
      <c r="D103" s="15"/>
      <c r="E103" s="15"/>
      <c r="F103" s="14"/>
      <c r="G103" s="14"/>
      <c r="H103" s="15"/>
      <c r="I103" s="15"/>
      <c r="J103" s="15"/>
      <c r="K103" s="15"/>
      <c r="L103" s="15"/>
      <c r="M103" s="15"/>
      <c r="N103" s="15"/>
      <c r="O103" s="15"/>
      <c r="P103" s="15"/>
      <c r="Q103" s="22"/>
      <c r="R103" s="22"/>
      <c r="S103" s="18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20"/>
    </row>
    <row r="104" spans="1:33" ht="15.75" customHeight="1" x14ac:dyDescent="0.2">
      <c r="A104" s="13"/>
      <c r="B104" s="13"/>
      <c r="C104" s="15"/>
      <c r="D104" s="15"/>
      <c r="E104" s="15"/>
      <c r="F104" s="14"/>
      <c r="G104" s="14"/>
      <c r="H104" s="15"/>
      <c r="I104" s="15"/>
      <c r="J104" s="15"/>
      <c r="K104" s="15"/>
      <c r="L104" s="15"/>
      <c r="M104" s="15"/>
      <c r="N104" s="15"/>
      <c r="O104" s="15"/>
      <c r="P104" s="15"/>
      <c r="Q104" s="22"/>
      <c r="R104" s="22"/>
      <c r="S104" s="18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20"/>
    </row>
    <row r="105" spans="1:33" ht="15.75" customHeight="1" x14ac:dyDescent="0.2">
      <c r="A105" s="13"/>
      <c r="B105" s="13"/>
      <c r="C105" s="15"/>
      <c r="D105" s="15"/>
      <c r="E105" s="15"/>
      <c r="F105" s="14"/>
      <c r="G105" s="14"/>
      <c r="H105" s="15"/>
      <c r="I105" s="15"/>
      <c r="J105" s="15"/>
      <c r="K105" s="15"/>
      <c r="L105" s="15"/>
      <c r="M105" s="15"/>
      <c r="N105" s="15"/>
      <c r="O105" s="15"/>
      <c r="P105" s="15"/>
      <c r="Q105" s="22"/>
      <c r="R105" s="22"/>
      <c r="S105" s="18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20"/>
    </row>
    <row r="106" spans="1:33" ht="15.75" customHeight="1" x14ac:dyDescent="0.2">
      <c r="A106" s="13"/>
      <c r="B106" s="13"/>
      <c r="C106" s="15"/>
      <c r="D106" s="15"/>
      <c r="E106" s="15"/>
      <c r="F106" s="14"/>
      <c r="G106" s="14"/>
      <c r="H106" s="15"/>
      <c r="I106" s="15"/>
      <c r="J106" s="15"/>
      <c r="K106" s="15"/>
      <c r="L106" s="15"/>
      <c r="M106" s="15"/>
      <c r="N106" s="15"/>
      <c r="O106" s="15"/>
      <c r="P106" s="15"/>
      <c r="Q106" s="22"/>
      <c r="R106" s="22"/>
      <c r="S106" s="18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20"/>
    </row>
    <row r="107" spans="1:33" ht="15.75" customHeight="1" x14ac:dyDescent="0.2">
      <c r="A107" s="13"/>
      <c r="B107" s="13"/>
      <c r="C107" s="15"/>
      <c r="D107" s="15"/>
      <c r="E107" s="15"/>
      <c r="F107" s="14"/>
      <c r="G107" s="14"/>
      <c r="H107" s="15"/>
      <c r="I107" s="15"/>
      <c r="J107" s="15"/>
      <c r="K107" s="15"/>
      <c r="L107" s="15"/>
      <c r="M107" s="15"/>
      <c r="N107" s="15"/>
      <c r="O107" s="15"/>
      <c r="P107" s="15"/>
      <c r="Q107" s="22"/>
      <c r="R107" s="22"/>
      <c r="S107" s="18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20"/>
    </row>
    <row r="108" spans="1:33" ht="15.75" customHeight="1" x14ac:dyDescent="0.2">
      <c r="A108" s="13"/>
      <c r="B108" s="13"/>
      <c r="C108" s="15"/>
      <c r="D108" s="15"/>
      <c r="E108" s="15"/>
      <c r="F108" s="14"/>
      <c r="G108" s="14"/>
      <c r="H108" s="15"/>
      <c r="I108" s="15"/>
      <c r="J108" s="15"/>
      <c r="K108" s="15"/>
      <c r="L108" s="15"/>
      <c r="M108" s="15"/>
      <c r="N108" s="15"/>
      <c r="O108" s="15"/>
      <c r="P108" s="15"/>
      <c r="Q108" s="22"/>
      <c r="R108" s="22"/>
      <c r="S108" s="18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20"/>
    </row>
    <row r="109" spans="1:33" ht="15.75" customHeight="1" x14ac:dyDescent="0.2">
      <c r="A109" s="13"/>
      <c r="B109" s="13"/>
      <c r="C109" s="15"/>
      <c r="D109" s="15"/>
      <c r="E109" s="15"/>
      <c r="F109" s="14"/>
      <c r="G109" s="14"/>
      <c r="H109" s="15"/>
      <c r="I109" s="15"/>
      <c r="J109" s="15"/>
      <c r="K109" s="15"/>
      <c r="L109" s="15"/>
      <c r="M109" s="15"/>
      <c r="N109" s="15"/>
      <c r="O109" s="15"/>
      <c r="P109" s="15"/>
      <c r="Q109" s="22"/>
      <c r="R109" s="22"/>
      <c r="S109" s="18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20"/>
    </row>
    <row r="110" spans="1:33" ht="15.75" customHeight="1" x14ac:dyDescent="0.2">
      <c r="A110" s="13"/>
      <c r="B110" s="13"/>
      <c r="C110" s="15"/>
      <c r="D110" s="15"/>
      <c r="E110" s="15"/>
      <c r="F110" s="14"/>
      <c r="G110" s="14"/>
      <c r="H110" s="15"/>
      <c r="I110" s="15"/>
      <c r="J110" s="15"/>
      <c r="K110" s="15"/>
      <c r="L110" s="15"/>
      <c r="M110" s="15"/>
      <c r="N110" s="15"/>
      <c r="O110" s="15"/>
      <c r="P110" s="15"/>
      <c r="Q110" s="22"/>
      <c r="R110" s="22"/>
      <c r="S110" s="18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20"/>
    </row>
    <row r="111" spans="1:33" ht="15.75" customHeight="1" x14ac:dyDescent="0.2">
      <c r="A111" s="13"/>
      <c r="B111" s="13"/>
      <c r="C111" s="15"/>
      <c r="D111" s="15"/>
      <c r="E111" s="15"/>
      <c r="F111" s="14"/>
      <c r="G111" s="14"/>
      <c r="H111" s="15"/>
      <c r="I111" s="15"/>
      <c r="J111" s="15"/>
      <c r="K111" s="15"/>
      <c r="L111" s="15"/>
      <c r="M111" s="15"/>
      <c r="N111" s="15"/>
      <c r="O111" s="15"/>
      <c r="P111" s="15"/>
      <c r="Q111" s="22"/>
      <c r="R111" s="22"/>
      <c r="S111" s="18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20"/>
    </row>
    <row r="112" spans="1:33" ht="15.75" customHeight="1" x14ac:dyDescent="0.2">
      <c r="A112" s="13"/>
      <c r="B112" s="13"/>
      <c r="C112" s="15"/>
      <c r="D112" s="15"/>
      <c r="E112" s="15"/>
      <c r="F112" s="14"/>
      <c r="G112" s="14"/>
      <c r="H112" s="15"/>
      <c r="I112" s="15"/>
      <c r="J112" s="15"/>
      <c r="K112" s="15"/>
      <c r="L112" s="15"/>
      <c r="M112" s="15"/>
      <c r="N112" s="15"/>
      <c r="O112" s="15"/>
      <c r="P112" s="15"/>
      <c r="Q112" s="22"/>
      <c r="R112" s="22"/>
      <c r="S112" s="18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20"/>
    </row>
    <row r="113" spans="1:33" ht="15.75" customHeight="1" x14ac:dyDescent="0.2">
      <c r="A113" s="13"/>
      <c r="B113" s="13"/>
      <c r="C113" s="15"/>
      <c r="D113" s="15"/>
      <c r="E113" s="15"/>
      <c r="F113" s="14"/>
      <c r="G113" s="14"/>
      <c r="H113" s="15"/>
      <c r="I113" s="15"/>
      <c r="J113" s="15"/>
      <c r="K113" s="15"/>
      <c r="L113" s="15"/>
      <c r="M113" s="15"/>
      <c r="N113" s="15"/>
      <c r="O113" s="15"/>
      <c r="P113" s="15"/>
      <c r="Q113" s="22"/>
      <c r="R113" s="22"/>
      <c r="S113" s="18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20"/>
    </row>
    <row r="114" spans="1:33" ht="15.75" customHeight="1" x14ac:dyDescent="0.2">
      <c r="A114" s="13"/>
      <c r="B114" s="13"/>
      <c r="C114" s="22"/>
      <c r="D114" s="15"/>
      <c r="E114" s="15"/>
      <c r="F114" s="14"/>
      <c r="G114" s="14"/>
      <c r="H114" s="15"/>
      <c r="I114" s="15"/>
      <c r="J114" s="22"/>
      <c r="K114" s="22"/>
      <c r="L114" s="15"/>
      <c r="M114" s="15"/>
      <c r="N114" s="15"/>
      <c r="O114" s="15"/>
      <c r="P114" s="22"/>
      <c r="Q114" s="22"/>
      <c r="R114" s="22"/>
      <c r="S114" s="18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20"/>
    </row>
    <row r="115" spans="1:33" ht="15.75" customHeight="1" x14ac:dyDescent="0.2">
      <c r="A115" s="13"/>
      <c r="B115" s="13"/>
      <c r="C115" s="22"/>
      <c r="D115" s="15"/>
      <c r="E115" s="15"/>
      <c r="F115" s="14"/>
      <c r="G115" s="14"/>
      <c r="H115" s="15"/>
      <c r="I115" s="15"/>
      <c r="J115" s="22"/>
      <c r="K115" s="22"/>
      <c r="L115" s="15"/>
      <c r="M115" s="15"/>
      <c r="N115" s="15"/>
      <c r="O115" s="15"/>
      <c r="P115" s="22"/>
      <c r="Q115" s="22"/>
      <c r="R115" s="22"/>
      <c r="S115" s="18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20"/>
    </row>
    <row r="116" spans="1:33" ht="15.75" customHeight="1" x14ac:dyDescent="0.2">
      <c r="A116" s="13"/>
      <c r="B116" s="13"/>
      <c r="C116" s="22"/>
      <c r="D116" s="15"/>
      <c r="E116" s="15"/>
      <c r="F116" s="14"/>
      <c r="G116" s="14"/>
      <c r="H116" s="15"/>
      <c r="I116" s="15"/>
      <c r="J116" s="22"/>
      <c r="K116" s="22"/>
      <c r="L116" s="15"/>
      <c r="M116" s="15"/>
      <c r="N116" s="15"/>
      <c r="O116" s="15"/>
      <c r="P116" s="22"/>
      <c r="Q116" s="22"/>
      <c r="R116" s="22"/>
      <c r="S116" s="18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20"/>
    </row>
    <row r="117" spans="1:33" ht="15.75" customHeight="1" x14ac:dyDescent="0.2">
      <c r="A117" s="13"/>
      <c r="B117" s="13"/>
      <c r="C117" s="22"/>
      <c r="D117" s="15"/>
      <c r="E117" s="15"/>
      <c r="F117" s="14"/>
      <c r="G117" s="14"/>
      <c r="H117" s="15"/>
      <c r="I117" s="15"/>
      <c r="J117" s="22"/>
      <c r="K117" s="22"/>
      <c r="L117" s="15"/>
      <c r="M117" s="15"/>
      <c r="N117" s="15"/>
      <c r="O117" s="15"/>
      <c r="P117" s="22"/>
      <c r="Q117" s="22"/>
      <c r="R117" s="22"/>
      <c r="S117" s="18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20"/>
    </row>
    <row r="118" spans="1:33" ht="15.75" customHeight="1" x14ac:dyDescent="0.2">
      <c r="A118" s="13"/>
      <c r="B118" s="13"/>
      <c r="C118" s="22"/>
      <c r="D118" s="15"/>
      <c r="E118" s="15"/>
      <c r="F118" s="14"/>
      <c r="G118" s="14"/>
      <c r="H118" s="15"/>
      <c r="I118" s="15"/>
      <c r="J118" s="22"/>
      <c r="K118" s="22"/>
      <c r="L118" s="15"/>
      <c r="M118" s="15"/>
      <c r="N118" s="15"/>
      <c r="O118" s="15"/>
      <c r="P118" s="22"/>
      <c r="Q118" s="22"/>
      <c r="R118" s="22"/>
      <c r="S118" s="18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20"/>
    </row>
    <row r="119" spans="1:33" ht="15.75" customHeight="1" x14ac:dyDescent="0.2">
      <c r="A119" s="13"/>
      <c r="B119" s="13"/>
      <c r="C119" s="22"/>
      <c r="D119" s="15"/>
      <c r="E119" s="15"/>
      <c r="F119" s="14"/>
      <c r="G119" s="14"/>
      <c r="H119" s="15"/>
      <c r="I119" s="15"/>
      <c r="J119" s="22"/>
      <c r="K119" s="22"/>
      <c r="L119" s="15"/>
      <c r="M119" s="15"/>
      <c r="N119" s="15"/>
      <c r="O119" s="15"/>
      <c r="P119" s="22"/>
      <c r="Q119" s="22"/>
      <c r="R119" s="22"/>
      <c r="S119" s="18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20"/>
    </row>
    <row r="120" spans="1:33" ht="15.75" customHeight="1" x14ac:dyDescent="0.2">
      <c r="A120" s="13"/>
      <c r="B120" s="13"/>
      <c r="C120" s="22"/>
      <c r="D120" s="15"/>
      <c r="E120" s="15"/>
      <c r="F120" s="14"/>
      <c r="G120" s="14"/>
      <c r="H120" s="15"/>
      <c r="I120" s="15"/>
      <c r="J120" s="22"/>
      <c r="K120" s="22"/>
      <c r="L120" s="15"/>
      <c r="M120" s="15"/>
      <c r="N120" s="15"/>
      <c r="O120" s="15"/>
      <c r="P120" s="22"/>
      <c r="Q120" s="22"/>
      <c r="R120" s="22"/>
      <c r="S120" s="18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20"/>
    </row>
    <row r="121" spans="1:33" ht="15.75" customHeight="1" x14ac:dyDescent="0.2">
      <c r="A121" s="13"/>
      <c r="B121" s="13"/>
      <c r="C121" s="22"/>
      <c r="D121" s="15"/>
      <c r="E121" s="15"/>
      <c r="F121" s="14"/>
      <c r="G121" s="14"/>
      <c r="H121" s="15"/>
      <c r="I121" s="15"/>
      <c r="J121" s="22"/>
      <c r="K121" s="22"/>
      <c r="L121" s="15"/>
      <c r="M121" s="15"/>
      <c r="N121" s="15"/>
      <c r="O121" s="15"/>
      <c r="P121" s="22"/>
      <c r="Q121" s="22"/>
      <c r="R121" s="22"/>
      <c r="S121" s="18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20"/>
    </row>
    <row r="122" spans="1:33" ht="15.75" customHeight="1" x14ac:dyDescent="0.2">
      <c r="A122" s="13"/>
      <c r="B122" s="13"/>
      <c r="C122" s="22"/>
      <c r="D122" s="15"/>
      <c r="E122" s="15"/>
      <c r="F122" s="14"/>
      <c r="G122" s="14"/>
      <c r="H122" s="15"/>
      <c r="I122" s="15"/>
      <c r="J122" s="22"/>
      <c r="K122" s="22"/>
      <c r="L122" s="15"/>
      <c r="M122" s="15"/>
      <c r="N122" s="15"/>
      <c r="O122" s="15"/>
      <c r="P122" s="22"/>
      <c r="Q122" s="22"/>
      <c r="R122" s="22"/>
      <c r="S122" s="18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20"/>
    </row>
    <row r="123" spans="1:33" ht="15.75" customHeight="1" x14ac:dyDescent="0.2">
      <c r="A123" s="13"/>
      <c r="B123" s="13"/>
      <c r="C123" s="22"/>
      <c r="D123" s="15"/>
      <c r="E123" s="15"/>
      <c r="F123" s="14"/>
      <c r="G123" s="14"/>
      <c r="H123" s="15"/>
      <c r="I123" s="15"/>
      <c r="J123" s="22"/>
      <c r="K123" s="22"/>
      <c r="L123" s="15"/>
      <c r="M123" s="15"/>
      <c r="N123" s="15"/>
      <c r="O123" s="15"/>
      <c r="P123" s="22"/>
      <c r="Q123" s="22"/>
      <c r="R123" s="22"/>
      <c r="S123" s="18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20"/>
    </row>
    <row r="124" spans="1:33" ht="15.75" customHeight="1" x14ac:dyDescent="0.2">
      <c r="A124" s="13"/>
      <c r="B124" s="13"/>
      <c r="C124" s="22"/>
      <c r="D124" s="15"/>
      <c r="E124" s="15"/>
      <c r="F124" s="14"/>
      <c r="G124" s="14"/>
      <c r="H124" s="15"/>
      <c r="I124" s="15"/>
      <c r="J124" s="22"/>
      <c r="K124" s="22"/>
      <c r="L124" s="15"/>
      <c r="M124" s="15"/>
      <c r="N124" s="15"/>
      <c r="O124" s="15"/>
      <c r="P124" s="22"/>
      <c r="Q124" s="22"/>
      <c r="R124" s="22"/>
      <c r="S124" s="18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20"/>
    </row>
    <row r="125" spans="1:33" ht="15.75" customHeight="1" x14ac:dyDescent="0.2">
      <c r="A125" s="13"/>
      <c r="B125" s="13"/>
      <c r="C125" s="22"/>
      <c r="D125" s="15"/>
      <c r="E125" s="15"/>
      <c r="F125" s="14"/>
      <c r="G125" s="14"/>
      <c r="H125" s="15"/>
      <c r="I125" s="15"/>
      <c r="J125" s="22"/>
      <c r="K125" s="22"/>
      <c r="L125" s="15"/>
      <c r="M125" s="15"/>
      <c r="N125" s="15"/>
      <c r="O125" s="15"/>
      <c r="P125" s="22"/>
      <c r="Q125" s="22"/>
      <c r="R125" s="22"/>
      <c r="S125" s="18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20"/>
    </row>
    <row r="126" spans="1:33" ht="15.75" customHeight="1" x14ac:dyDescent="0.2">
      <c r="A126" s="13"/>
      <c r="B126" s="13"/>
      <c r="C126" s="22"/>
      <c r="D126" s="15"/>
      <c r="E126" s="15"/>
      <c r="F126" s="14"/>
      <c r="G126" s="14"/>
      <c r="H126" s="15"/>
      <c r="I126" s="15"/>
      <c r="J126" s="22"/>
      <c r="K126" s="22"/>
      <c r="L126" s="15"/>
      <c r="M126" s="15"/>
      <c r="N126" s="15"/>
      <c r="O126" s="15"/>
      <c r="P126" s="22"/>
      <c r="Q126" s="22"/>
      <c r="R126" s="22"/>
      <c r="S126" s="18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20"/>
    </row>
    <row r="127" spans="1:33" ht="15.75" customHeight="1" x14ac:dyDescent="0.2">
      <c r="A127" s="13"/>
      <c r="B127" s="13"/>
      <c r="C127" s="22"/>
      <c r="D127" s="15"/>
      <c r="E127" s="15"/>
      <c r="F127" s="14"/>
      <c r="G127" s="14"/>
      <c r="H127" s="15"/>
      <c r="I127" s="15"/>
      <c r="J127" s="22"/>
      <c r="K127" s="22"/>
      <c r="L127" s="15"/>
      <c r="M127" s="15"/>
      <c r="N127" s="15"/>
      <c r="O127" s="15"/>
      <c r="P127" s="22"/>
      <c r="Q127" s="22"/>
      <c r="R127" s="22"/>
      <c r="S127" s="18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20"/>
    </row>
    <row r="128" spans="1:33" ht="15.75" customHeight="1" x14ac:dyDescent="0.2">
      <c r="A128" s="13"/>
      <c r="B128" s="13"/>
      <c r="C128" s="22"/>
      <c r="D128" s="15"/>
      <c r="E128" s="15"/>
      <c r="F128" s="14"/>
      <c r="G128" s="14"/>
      <c r="H128" s="15"/>
      <c r="I128" s="15"/>
      <c r="J128" s="22"/>
      <c r="K128" s="22"/>
      <c r="L128" s="15"/>
      <c r="M128" s="15"/>
      <c r="N128" s="15"/>
      <c r="O128" s="15"/>
      <c r="P128" s="22"/>
      <c r="Q128" s="22"/>
      <c r="R128" s="22"/>
      <c r="S128" s="18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20"/>
    </row>
    <row r="129" spans="1:33" ht="15.75" customHeight="1" x14ac:dyDescent="0.2">
      <c r="A129" s="13"/>
      <c r="B129" s="13"/>
      <c r="C129" s="22"/>
      <c r="D129" s="15"/>
      <c r="E129" s="15"/>
      <c r="F129" s="14"/>
      <c r="G129" s="14"/>
      <c r="H129" s="15"/>
      <c r="I129" s="15"/>
      <c r="J129" s="22"/>
      <c r="K129" s="22"/>
      <c r="L129" s="15"/>
      <c r="M129" s="15"/>
      <c r="N129" s="15"/>
      <c r="O129" s="15"/>
      <c r="P129" s="22"/>
      <c r="Q129" s="22"/>
      <c r="R129" s="22"/>
      <c r="S129" s="18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20"/>
    </row>
    <row r="130" spans="1:33" ht="15.75" customHeight="1" x14ac:dyDescent="0.2">
      <c r="A130" s="13"/>
      <c r="B130" s="13"/>
      <c r="C130" s="22"/>
      <c r="D130" s="15"/>
      <c r="E130" s="15"/>
      <c r="F130" s="14"/>
      <c r="G130" s="14"/>
      <c r="H130" s="15"/>
      <c r="I130" s="15"/>
      <c r="J130" s="22"/>
      <c r="K130" s="22"/>
      <c r="L130" s="15"/>
      <c r="M130" s="15"/>
      <c r="N130" s="15"/>
      <c r="O130" s="15"/>
      <c r="P130" s="22"/>
      <c r="Q130" s="22"/>
      <c r="R130" s="22"/>
      <c r="S130" s="18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20"/>
    </row>
    <row r="131" spans="1:33" ht="15.75" customHeight="1" x14ac:dyDescent="0.2">
      <c r="A131" s="13"/>
      <c r="B131" s="13"/>
      <c r="C131" s="22"/>
      <c r="D131" s="15"/>
      <c r="E131" s="15"/>
      <c r="F131" s="14"/>
      <c r="G131" s="14"/>
      <c r="H131" s="15"/>
      <c r="I131" s="15"/>
      <c r="J131" s="22"/>
      <c r="K131" s="22"/>
      <c r="L131" s="15"/>
      <c r="M131" s="15"/>
      <c r="N131" s="15"/>
      <c r="O131" s="15"/>
      <c r="P131" s="22"/>
      <c r="Q131" s="22"/>
      <c r="R131" s="22"/>
      <c r="S131" s="18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20"/>
    </row>
    <row r="132" spans="1:33" ht="15.75" customHeight="1" x14ac:dyDescent="0.2">
      <c r="A132" s="13"/>
      <c r="B132" s="13"/>
      <c r="C132" s="22"/>
      <c r="D132" s="15"/>
      <c r="E132" s="15"/>
      <c r="F132" s="14"/>
      <c r="G132" s="14"/>
      <c r="H132" s="15"/>
      <c r="I132" s="15"/>
      <c r="J132" s="22"/>
      <c r="K132" s="22"/>
      <c r="L132" s="15"/>
      <c r="M132" s="15"/>
      <c r="N132" s="15"/>
      <c r="O132" s="15"/>
      <c r="P132" s="22"/>
      <c r="Q132" s="22"/>
      <c r="R132" s="22"/>
      <c r="S132" s="18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20"/>
    </row>
    <row r="133" spans="1:33" ht="15.75" customHeight="1" x14ac:dyDescent="0.2">
      <c r="A133" s="13"/>
      <c r="B133" s="13"/>
      <c r="C133" s="22"/>
      <c r="D133" s="15"/>
      <c r="E133" s="15"/>
      <c r="F133" s="14"/>
      <c r="G133" s="14"/>
      <c r="H133" s="15"/>
      <c r="I133" s="15"/>
      <c r="J133" s="22"/>
      <c r="K133" s="22"/>
      <c r="L133" s="15"/>
      <c r="M133" s="15"/>
      <c r="N133" s="15"/>
      <c r="O133" s="15"/>
      <c r="P133" s="22"/>
      <c r="Q133" s="22"/>
      <c r="R133" s="22"/>
      <c r="S133" s="18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20"/>
    </row>
    <row r="134" spans="1:33" ht="15.75" customHeight="1" x14ac:dyDescent="0.2">
      <c r="A134" s="13"/>
      <c r="B134" s="13"/>
      <c r="C134" s="22"/>
      <c r="D134" s="15"/>
      <c r="E134" s="15"/>
      <c r="F134" s="14"/>
      <c r="G134" s="14"/>
      <c r="H134" s="15"/>
      <c r="I134" s="15"/>
      <c r="J134" s="22"/>
      <c r="K134" s="22"/>
      <c r="L134" s="15"/>
      <c r="M134" s="15"/>
      <c r="N134" s="15"/>
      <c r="O134" s="15"/>
      <c r="P134" s="22"/>
      <c r="Q134" s="22"/>
      <c r="R134" s="22"/>
      <c r="S134" s="18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20"/>
    </row>
    <row r="135" spans="1:33" ht="15.75" customHeight="1" x14ac:dyDescent="0.2">
      <c r="A135" s="13"/>
      <c r="B135" s="13"/>
      <c r="C135" s="22"/>
      <c r="D135" s="15"/>
      <c r="E135" s="15"/>
      <c r="F135" s="14"/>
      <c r="G135" s="14"/>
      <c r="H135" s="15"/>
      <c r="I135" s="15"/>
      <c r="J135" s="22"/>
      <c r="K135" s="22"/>
      <c r="L135" s="15"/>
      <c r="M135" s="15"/>
      <c r="N135" s="15"/>
      <c r="O135" s="15"/>
      <c r="P135" s="22"/>
      <c r="Q135" s="22"/>
      <c r="R135" s="22"/>
      <c r="S135" s="18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20"/>
    </row>
    <row r="136" spans="1:33" ht="15.75" customHeight="1" x14ac:dyDescent="0.2">
      <c r="A136" s="13"/>
      <c r="B136" s="13"/>
      <c r="C136" s="22"/>
      <c r="D136" s="15"/>
      <c r="E136" s="15"/>
      <c r="F136" s="14"/>
      <c r="G136" s="14"/>
      <c r="H136" s="15"/>
      <c r="I136" s="15"/>
      <c r="J136" s="22"/>
      <c r="K136" s="22"/>
      <c r="L136" s="15"/>
      <c r="M136" s="15"/>
      <c r="N136" s="15"/>
      <c r="O136" s="15"/>
      <c r="P136" s="22"/>
      <c r="Q136" s="22"/>
      <c r="R136" s="22"/>
      <c r="S136" s="18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20"/>
    </row>
    <row r="137" spans="1:33" ht="15.75" customHeight="1" x14ac:dyDescent="0.2">
      <c r="A137" s="13"/>
      <c r="B137" s="13"/>
      <c r="C137" s="22"/>
      <c r="D137" s="15"/>
      <c r="E137" s="15"/>
      <c r="F137" s="14"/>
      <c r="G137" s="14"/>
      <c r="H137" s="15"/>
      <c r="I137" s="15"/>
      <c r="J137" s="22"/>
      <c r="K137" s="22"/>
      <c r="L137" s="15"/>
      <c r="M137" s="15"/>
      <c r="N137" s="15"/>
      <c r="O137" s="15"/>
      <c r="P137" s="22"/>
      <c r="Q137" s="22"/>
      <c r="R137" s="22"/>
      <c r="S137" s="18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20"/>
    </row>
    <row r="138" spans="1:33" ht="15.75" customHeight="1" x14ac:dyDescent="0.2">
      <c r="A138" s="13"/>
      <c r="B138" s="13"/>
      <c r="C138" s="22"/>
      <c r="D138" s="15"/>
      <c r="E138" s="15"/>
      <c r="F138" s="14"/>
      <c r="G138" s="14"/>
      <c r="H138" s="15"/>
      <c r="I138" s="15"/>
      <c r="J138" s="22"/>
      <c r="K138" s="22"/>
      <c r="L138" s="15"/>
      <c r="M138" s="15"/>
      <c r="N138" s="15"/>
      <c r="O138" s="15"/>
      <c r="P138" s="22"/>
      <c r="Q138" s="22"/>
      <c r="R138" s="22"/>
      <c r="S138" s="18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20"/>
    </row>
    <row r="139" spans="1:33" ht="15.75" customHeight="1" x14ac:dyDescent="0.2">
      <c r="A139" s="13"/>
      <c r="B139" s="13"/>
      <c r="C139" s="22"/>
      <c r="D139" s="15"/>
      <c r="E139" s="15"/>
      <c r="F139" s="14"/>
      <c r="G139" s="14"/>
      <c r="H139" s="15"/>
      <c r="I139" s="15"/>
      <c r="J139" s="22"/>
      <c r="K139" s="22"/>
      <c r="L139" s="15"/>
      <c r="M139" s="15"/>
      <c r="N139" s="15"/>
      <c r="O139" s="15"/>
      <c r="P139" s="22"/>
      <c r="Q139" s="22"/>
      <c r="R139" s="22"/>
      <c r="S139" s="18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20"/>
    </row>
    <row r="140" spans="1:33" ht="15.75" customHeight="1" x14ac:dyDescent="0.2">
      <c r="A140" s="13"/>
      <c r="B140" s="13"/>
      <c r="C140" s="22"/>
      <c r="D140" s="15"/>
      <c r="E140" s="15"/>
      <c r="F140" s="14"/>
      <c r="G140" s="14"/>
      <c r="H140" s="15"/>
      <c r="I140" s="15"/>
      <c r="J140" s="22"/>
      <c r="K140" s="22"/>
      <c r="L140" s="15"/>
      <c r="M140" s="15"/>
      <c r="N140" s="15"/>
      <c r="O140" s="15"/>
      <c r="P140" s="22"/>
      <c r="Q140" s="22"/>
      <c r="R140" s="22"/>
      <c r="S140" s="18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20"/>
    </row>
    <row r="141" spans="1:33" ht="15.75" customHeight="1" x14ac:dyDescent="0.2">
      <c r="A141" s="13"/>
      <c r="B141" s="13"/>
      <c r="C141" s="22"/>
      <c r="D141" s="15"/>
      <c r="E141" s="15"/>
      <c r="F141" s="14"/>
      <c r="G141" s="14"/>
      <c r="H141" s="15"/>
      <c r="I141" s="15"/>
      <c r="J141" s="22"/>
      <c r="K141" s="22"/>
      <c r="L141" s="15"/>
      <c r="M141" s="15"/>
      <c r="N141" s="15"/>
      <c r="O141" s="15"/>
      <c r="P141" s="22"/>
      <c r="Q141" s="22"/>
      <c r="R141" s="22"/>
      <c r="S141" s="18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20"/>
    </row>
    <row r="142" spans="1:33" ht="15.75" customHeight="1" x14ac:dyDescent="0.2">
      <c r="A142" s="13"/>
      <c r="B142" s="13"/>
      <c r="C142" s="22"/>
      <c r="D142" s="15"/>
      <c r="E142" s="15"/>
      <c r="F142" s="14"/>
      <c r="G142" s="14"/>
      <c r="H142" s="15"/>
      <c r="I142" s="15"/>
      <c r="J142" s="22"/>
      <c r="K142" s="22"/>
      <c r="L142" s="15"/>
      <c r="M142" s="15"/>
      <c r="N142" s="15"/>
      <c r="O142" s="15"/>
      <c r="P142" s="22"/>
      <c r="Q142" s="22"/>
      <c r="R142" s="22"/>
      <c r="S142" s="18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20"/>
    </row>
    <row r="143" spans="1:33" ht="15.75" customHeight="1" x14ac:dyDescent="0.2">
      <c r="A143" s="13"/>
      <c r="B143" s="13"/>
      <c r="C143" s="22"/>
      <c r="D143" s="15"/>
      <c r="E143" s="15"/>
      <c r="F143" s="14"/>
      <c r="G143" s="14"/>
      <c r="H143" s="15"/>
      <c r="I143" s="15"/>
      <c r="J143" s="22"/>
      <c r="K143" s="22"/>
      <c r="L143" s="15"/>
      <c r="M143" s="15"/>
      <c r="N143" s="15"/>
      <c r="O143" s="15"/>
      <c r="P143" s="22"/>
      <c r="Q143" s="22"/>
      <c r="R143" s="22"/>
      <c r="S143" s="18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20"/>
    </row>
    <row r="144" spans="1:33" ht="15.75" customHeight="1" x14ac:dyDescent="0.2">
      <c r="A144" s="13"/>
      <c r="B144" s="13"/>
      <c r="C144" s="22"/>
      <c r="D144" s="15"/>
      <c r="E144" s="15"/>
      <c r="F144" s="14"/>
      <c r="G144" s="14"/>
      <c r="H144" s="15"/>
      <c r="I144" s="15"/>
      <c r="J144" s="22"/>
      <c r="K144" s="22"/>
      <c r="L144" s="15"/>
      <c r="M144" s="15"/>
      <c r="N144" s="15"/>
      <c r="O144" s="15"/>
      <c r="P144" s="22"/>
      <c r="Q144" s="22"/>
      <c r="R144" s="22"/>
      <c r="S144" s="18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20"/>
    </row>
    <row r="145" spans="1:33" ht="15.75" customHeight="1" x14ac:dyDescent="0.2">
      <c r="A145" s="13"/>
      <c r="B145" s="13"/>
      <c r="C145" s="22"/>
      <c r="D145" s="15"/>
      <c r="E145" s="15"/>
      <c r="F145" s="14"/>
      <c r="G145" s="14"/>
      <c r="H145" s="15"/>
      <c r="I145" s="15"/>
      <c r="J145" s="22"/>
      <c r="K145" s="22"/>
      <c r="L145" s="15"/>
      <c r="M145" s="15"/>
      <c r="N145" s="15"/>
      <c r="O145" s="15"/>
      <c r="P145" s="22"/>
      <c r="Q145" s="22"/>
      <c r="R145" s="22"/>
      <c r="S145" s="18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20"/>
    </row>
    <row r="146" spans="1:33" ht="15.75" customHeight="1" x14ac:dyDescent="0.2">
      <c r="A146" s="13"/>
      <c r="B146" s="13"/>
      <c r="C146" s="22"/>
      <c r="D146" s="15"/>
      <c r="E146" s="15"/>
      <c r="F146" s="14"/>
      <c r="G146" s="14"/>
      <c r="H146" s="15"/>
      <c r="I146" s="15"/>
      <c r="J146" s="22"/>
      <c r="K146" s="22"/>
      <c r="L146" s="15"/>
      <c r="M146" s="15"/>
      <c r="N146" s="15"/>
      <c r="O146" s="15"/>
      <c r="P146" s="22"/>
      <c r="Q146" s="22"/>
      <c r="R146" s="22"/>
      <c r="S146" s="18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20"/>
    </row>
    <row r="147" spans="1:33" ht="15.75" customHeight="1" x14ac:dyDescent="0.2">
      <c r="A147" s="13"/>
      <c r="B147" s="13"/>
      <c r="C147" s="22"/>
      <c r="D147" s="15"/>
      <c r="E147" s="15"/>
      <c r="F147" s="14"/>
      <c r="G147" s="14"/>
      <c r="H147" s="15"/>
      <c r="I147" s="15"/>
      <c r="J147" s="22"/>
      <c r="K147" s="22"/>
      <c r="L147" s="15"/>
      <c r="M147" s="15"/>
      <c r="N147" s="15"/>
      <c r="O147" s="15"/>
      <c r="P147" s="22"/>
      <c r="Q147" s="22"/>
      <c r="R147" s="22"/>
      <c r="S147" s="18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20"/>
    </row>
    <row r="148" spans="1:33" ht="15.75" customHeight="1" x14ac:dyDescent="0.2">
      <c r="A148" s="13"/>
      <c r="B148" s="13"/>
      <c r="C148" s="22"/>
      <c r="D148" s="15"/>
      <c r="E148" s="15"/>
      <c r="F148" s="14"/>
      <c r="G148" s="14"/>
      <c r="H148" s="15"/>
      <c r="I148" s="15"/>
      <c r="J148" s="22"/>
      <c r="K148" s="22"/>
      <c r="L148" s="15"/>
      <c r="M148" s="15"/>
      <c r="N148" s="15"/>
      <c r="O148" s="15"/>
      <c r="P148" s="22"/>
      <c r="Q148" s="22"/>
      <c r="R148" s="22"/>
      <c r="S148" s="18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20"/>
    </row>
    <row r="149" spans="1:33" ht="15.75" customHeight="1" x14ac:dyDescent="0.2">
      <c r="A149" s="13"/>
      <c r="B149" s="13"/>
      <c r="C149" s="22"/>
      <c r="D149" s="15"/>
      <c r="E149" s="15"/>
      <c r="F149" s="14"/>
      <c r="G149" s="14"/>
      <c r="H149" s="15"/>
      <c r="I149" s="15"/>
      <c r="J149" s="22"/>
      <c r="K149" s="22"/>
      <c r="L149" s="15"/>
      <c r="M149" s="15"/>
      <c r="N149" s="15"/>
      <c r="O149" s="15"/>
      <c r="P149" s="22"/>
      <c r="Q149" s="22"/>
      <c r="R149" s="22"/>
      <c r="S149" s="18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20"/>
    </row>
    <row r="150" spans="1:33" ht="15.75" customHeight="1" x14ac:dyDescent="0.2">
      <c r="A150" s="13"/>
      <c r="B150" s="13"/>
      <c r="C150" s="22"/>
      <c r="D150" s="15"/>
      <c r="E150" s="15"/>
      <c r="F150" s="14"/>
      <c r="G150" s="14"/>
      <c r="H150" s="15"/>
      <c r="I150" s="15"/>
      <c r="J150" s="22"/>
      <c r="K150" s="22"/>
      <c r="L150" s="15"/>
      <c r="M150" s="15"/>
      <c r="N150" s="15"/>
      <c r="O150" s="15"/>
      <c r="P150" s="22"/>
      <c r="Q150" s="22"/>
      <c r="R150" s="22"/>
      <c r="S150" s="18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20"/>
    </row>
    <row r="151" spans="1:33" ht="15.75" customHeight="1" x14ac:dyDescent="0.2">
      <c r="A151" s="13"/>
      <c r="B151" s="13"/>
      <c r="C151" s="22"/>
      <c r="D151" s="15"/>
      <c r="E151" s="15"/>
      <c r="F151" s="14"/>
      <c r="G151" s="14"/>
      <c r="H151" s="15"/>
      <c r="I151" s="15"/>
      <c r="J151" s="22"/>
      <c r="K151" s="22"/>
      <c r="L151" s="15"/>
      <c r="M151" s="15"/>
      <c r="N151" s="15"/>
      <c r="O151" s="15"/>
      <c r="P151" s="22"/>
      <c r="Q151" s="22"/>
      <c r="R151" s="22"/>
      <c r="S151" s="18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20"/>
    </row>
    <row r="152" spans="1:33" ht="15.75" customHeight="1" x14ac:dyDescent="0.2">
      <c r="A152" s="13"/>
      <c r="B152" s="13"/>
      <c r="C152" s="22"/>
      <c r="D152" s="15"/>
      <c r="E152" s="15"/>
      <c r="F152" s="14"/>
      <c r="G152" s="14"/>
      <c r="H152" s="15"/>
      <c r="I152" s="15"/>
      <c r="J152" s="22"/>
      <c r="K152" s="22"/>
      <c r="L152" s="15"/>
      <c r="M152" s="15"/>
      <c r="N152" s="15"/>
      <c r="O152" s="15"/>
      <c r="P152" s="22"/>
      <c r="Q152" s="22"/>
      <c r="R152" s="22"/>
      <c r="S152" s="18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20"/>
    </row>
    <row r="153" spans="1:33" ht="15.75" customHeight="1" x14ac:dyDescent="0.2">
      <c r="A153" s="13"/>
      <c r="B153" s="13"/>
      <c r="C153" s="22"/>
      <c r="D153" s="15"/>
      <c r="E153" s="15"/>
      <c r="F153" s="14"/>
      <c r="G153" s="14"/>
      <c r="H153" s="15"/>
      <c r="I153" s="15"/>
      <c r="J153" s="22"/>
      <c r="K153" s="22"/>
      <c r="L153" s="15"/>
      <c r="M153" s="15"/>
      <c r="N153" s="15"/>
      <c r="O153" s="15"/>
      <c r="P153" s="22"/>
      <c r="Q153" s="22"/>
      <c r="R153" s="22"/>
      <c r="S153" s="18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20"/>
    </row>
    <row r="154" spans="1:33" ht="15.75" customHeight="1" x14ac:dyDescent="0.2">
      <c r="A154" s="13"/>
      <c r="B154" s="13"/>
      <c r="C154" s="22"/>
      <c r="D154" s="15"/>
      <c r="E154" s="15"/>
      <c r="F154" s="14"/>
      <c r="G154" s="14"/>
      <c r="H154" s="15"/>
      <c r="I154" s="15"/>
      <c r="J154" s="22"/>
      <c r="K154" s="22"/>
      <c r="L154" s="15"/>
      <c r="M154" s="15"/>
      <c r="N154" s="15"/>
      <c r="O154" s="15"/>
      <c r="P154" s="22"/>
      <c r="Q154" s="22"/>
      <c r="R154" s="22"/>
      <c r="S154" s="18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20"/>
    </row>
    <row r="155" spans="1:33" ht="15.75" customHeight="1" x14ac:dyDescent="0.2">
      <c r="A155" s="13"/>
      <c r="B155" s="13"/>
      <c r="C155" s="22"/>
      <c r="D155" s="15"/>
      <c r="E155" s="15"/>
      <c r="F155" s="14"/>
      <c r="G155" s="14"/>
      <c r="H155" s="15"/>
      <c r="I155" s="15"/>
      <c r="J155" s="22"/>
      <c r="K155" s="22"/>
      <c r="L155" s="15"/>
      <c r="M155" s="15"/>
      <c r="N155" s="15"/>
      <c r="O155" s="15"/>
      <c r="P155" s="22"/>
      <c r="Q155" s="22"/>
      <c r="R155" s="22"/>
      <c r="S155" s="18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20"/>
    </row>
    <row r="156" spans="1:33" ht="15.75" customHeight="1" x14ac:dyDescent="0.2">
      <c r="A156" s="13"/>
      <c r="B156" s="13"/>
      <c r="C156" s="22"/>
      <c r="D156" s="15"/>
      <c r="E156" s="15"/>
      <c r="F156" s="14"/>
      <c r="G156" s="14"/>
      <c r="H156" s="15"/>
      <c r="I156" s="15"/>
      <c r="J156" s="22"/>
      <c r="K156" s="22"/>
      <c r="L156" s="15"/>
      <c r="M156" s="15"/>
      <c r="N156" s="15"/>
      <c r="O156" s="15"/>
      <c r="P156" s="22"/>
      <c r="Q156" s="22"/>
      <c r="R156" s="22"/>
      <c r="S156" s="18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20"/>
    </row>
    <row r="157" spans="1:33" ht="15.75" customHeight="1" x14ac:dyDescent="0.2">
      <c r="A157" s="13"/>
      <c r="B157" s="13"/>
      <c r="C157" s="22"/>
      <c r="D157" s="15"/>
      <c r="E157" s="15"/>
      <c r="F157" s="14"/>
      <c r="G157" s="14"/>
      <c r="H157" s="15"/>
      <c r="I157" s="15"/>
      <c r="J157" s="22"/>
      <c r="K157" s="22"/>
      <c r="L157" s="15"/>
      <c r="M157" s="15"/>
      <c r="N157" s="15"/>
      <c r="O157" s="15"/>
      <c r="P157" s="22"/>
      <c r="Q157" s="22"/>
      <c r="R157" s="22"/>
      <c r="S157" s="18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20"/>
    </row>
    <row r="158" spans="1:33" ht="15.75" customHeight="1" x14ac:dyDescent="0.2">
      <c r="A158" s="13"/>
      <c r="B158" s="13"/>
      <c r="C158" s="22"/>
      <c r="D158" s="15"/>
      <c r="E158" s="15"/>
      <c r="F158" s="14"/>
      <c r="G158" s="14"/>
      <c r="H158" s="15"/>
      <c r="I158" s="15"/>
      <c r="J158" s="22"/>
      <c r="K158" s="22"/>
      <c r="L158" s="15"/>
      <c r="M158" s="15"/>
      <c r="N158" s="15"/>
      <c r="O158" s="15"/>
      <c r="P158" s="22"/>
      <c r="Q158" s="22"/>
      <c r="R158" s="22"/>
      <c r="S158" s="18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20"/>
    </row>
    <row r="159" spans="1:33" ht="15.75" customHeight="1" x14ac:dyDescent="0.2">
      <c r="A159" s="13"/>
      <c r="B159" s="13"/>
      <c r="C159" s="22"/>
      <c r="D159" s="15"/>
      <c r="E159" s="15"/>
      <c r="F159" s="14"/>
      <c r="G159" s="14"/>
      <c r="H159" s="15"/>
      <c r="I159" s="15"/>
      <c r="J159" s="22"/>
      <c r="K159" s="22"/>
      <c r="L159" s="15"/>
      <c r="M159" s="15"/>
      <c r="N159" s="15"/>
      <c r="O159" s="15"/>
      <c r="P159" s="22"/>
      <c r="Q159" s="22"/>
      <c r="R159" s="22"/>
      <c r="S159" s="18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20"/>
    </row>
    <row r="160" spans="1:33" ht="15.75" customHeight="1" x14ac:dyDescent="0.2">
      <c r="A160" s="13"/>
      <c r="B160" s="13"/>
      <c r="C160" s="22"/>
      <c r="D160" s="15"/>
      <c r="E160" s="15"/>
      <c r="F160" s="14"/>
      <c r="G160" s="14"/>
      <c r="H160" s="15"/>
      <c r="I160" s="15"/>
      <c r="J160" s="22"/>
      <c r="K160" s="22"/>
      <c r="L160" s="15"/>
      <c r="M160" s="15"/>
      <c r="N160" s="15"/>
      <c r="O160" s="15"/>
      <c r="P160" s="22"/>
      <c r="Q160" s="22"/>
      <c r="R160" s="22"/>
      <c r="S160" s="18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20"/>
    </row>
    <row r="161" spans="1:33" ht="15.75" customHeight="1" x14ac:dyDescent="0.2">
      <c r="A161" s="13"/>
      <c r="B161" s="13"/>
      <c r="C161" s="22"/>
      <c r="D161" s="15"/>
      <c r="E161" s="15"/>
      <c r="F161" s="14"/>
      <c r="G161" s="14"/>
      <c r="H161" s="15"/>
      <c r="I161" s="15"/>
      <c r="J161" s="22"/>
      <c r="K161" s="22"/>
      <c r="L161" s="15"/>
      <c r="M161" s="15"/>
      <c r="N161" s="15"/>
      <c r="O161" s="15"/>
      <c r="P161" s="22"/>
      <c r="Q161" s="22"/>
      <c r="R161" s="22"/>
      <c r="S161" s="18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20"/>
    </row>
    <row r="162" spans="1:33" ht="15.75" customHeight="1" x14ac:dyDescent="0.2">
      <c r="A162" s="13"/>
      <c r="B162" s="13"/>
      <c r="C162" s="22"/>
      <c r="D162" s="15"/>
      <c r="E162" s="15"/>
      <c r="F162" s="14"/>
      <c r="G162" s="14"/>
      <c r="H162" s="15"/>
      <c r="I162" s="15"/>
      <c r="J162" s="22"/>
      <c r="K162" s="22"/>
      <c r="L162" s="15"/>
      <c r="M162" s="15"/>
      <c r="N162" s="15"/>
      <c r="O162" s="15"/>
      <c r="P162" s="22"/>
      <c r="Q162" s="22"/>
      <c r="R162" s="22"/>
      <c r="S162" s="18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20"/>
    </row>
    <row r="163" spans="1:33" ht="15.75" customHeight="1" x14ac:dyDescent="0.2">
      <c r="A163" s="13"/>
      <c r="B163" s="13"/>
      <c r="C163" s="22"/>
      <c r="D163" s="15"/>
      <c r="E163" s="15"/>
      <c r="F163" s="14"/>
      <c r="G163" s="14"/>
      <c r="H163" s="15"/>
      <c r="I163" s="15"/>
      <c r="J163" s="22"/>
      <c r="K163" s="22"/>
      <c r="L163" s="15"/>
      <c r="M163" s="15"/>
      <c r="N163" s="15"/>
      <c r="O163" s="15"/>
      <c r="P163" s="22"/>
      <c r="Q163" s="22"/>
      <c r="R163" s="22"/>
      <c r="S163" s="18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20"/>
    </row>
    <row r="164" spans="1:33" ht="15.75" customHeight="1" x14ac:dyDescent="0.2">
      <c r="A164" s="13"/>
      <c r="B164" s="13"/>
      <c r="C164" s="22"/>
      <c r="D164" s="15"/>
      <c r="E164" s="15"/>
      <c r="F164" s="14"/>
      <c r="G164" s="14"/>
      <c r="H164" s="15"/>
      <c r="I164" s="15"/>
      <c r="J164" s="22"/>
      <c r="K164" s="22"/>
      <c r="L164" s="15"/>
      <c r="M164" s="15"/>
      <c r="N164" s="15"/>
      <c r="O164" s="15"/>
      <c r="P164" s="22"/>
      <c r="Q164" s="22"/>
      <c r="R164" s="22"/>
      <c r="S164" s="18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20"/>
    </row>
    <row r="165" spans="1:33" ht="15.75" customHeight="1" x14ac:dyDescent="0.2">
      <c r="A165" s="13"/>
      <c r="B165" s="13"/>
      <c r="C165" s="22"/>
      <c r="D165" s="15"/>
      <c r="E165" s="15"/>
      <c r="F165" s="14"/>
      <c r="G165" s="14"/>
      <c r="H165" s="15"/>
      <c r="I165" s="15"/>
      <c r="J165" s="22"/>
      <c r="K165" s="22"/>
      <c r="L165" s="15"/>
      <c r="M165" s="15"/>
      <c r="N165" s="15"/>
      <c r="O165" s="15"/>
      <c r="P165" s="22"/>
      <c r="Q165" s="22"/>
      <c r="R165" s="22"/>
      <c r="S165" s="18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20"/>
    </row>
    <row r="166" spans="1:33" ht="15.75" customHeight="1" x14ac:dyDescent="0.2">
      <c r="A166" s="13"/>
      <c r="B166" s="13"/>
      <c r="C166" s="22"/>
      <c r="D166" s="15"/>
      <c r="E166" s="15"/>
      <c r="F166" s="14"/>
      <c r="G166" s="14"/>
      <c r="H166" s="15"/>
      <c r="I166" s="15"/>
      <c r="J166" s="22"/>
      <c r="K166" s="22"/>
      <c r="L166" s="15"/>
      <c r="M166" s="15"/>
      <c r="N166" s="15"/>
      <c r="O166" s="15"/>
      <c r="P166" s="22"/>
      <c r="Q166" s="22"/>
      <c r="R166" s="22"/>
      <c r="S166" s="18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20"/>
    </row>
    <row r="167" spans="1:33" ht="15.75" customHeight="1" x14ac:dyDescent="0.2">
      <c r="A167" s="13"/>
      <c r="B167" s="13"/>
      <c r="C167" s="22"/>
      <c r="D167" s="15"/>
      <c r="E167" s="15"/>
      <c r="F167" s="14"/>
      <c r="G167" s="14"/>
      <c r="H167" s="15"/>
      <c r="I167" s="15"/>
      <c r="J167" s="22"/>
      <c r="K167" s="22"/>
      <c r="L167" s="15"/>
      <c r="M167" s="15"/>
      <c r="N167" s="15"/>
      <c r="O167" s="15"/>
      <c r="P167" s="22"/>
      <c r="Q167" s="22"/>
      <c r="R167" s="22"/>
      <c r="S167" s="18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20"/>
    </row>
    <row r="168" spans="1:33" ht="15.75" customHeight="1" x14ac:dyDescent="0.2">
      <c r="A168" s="13"/>
      <c r="B168" s="13"/>
      <c r="C168" s="22"/>
      <c r="D168" s="15"/>
      <c r="E168" s="15"/>
      <c r="F168" s="14"/>
      <c r="G168" s="14"/>
      <c r="H168" s="15"/>
      <c r="I168" s="15"/>
      <c r="J168" s="22"/>
      <c r="K168" s="22"/>
      <c r="L168" s="15"/>
      <c r="M168" s="15"/>
      <c r="N168" s="15"/>
      <c r="O168" s="15"/>
      <c r="P168" s="22"/>
      <c r="Q168" s="22"/>
      <c r="R168" s="22"/>
      <c r="S168" s="18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20"/>
    </row>
    <row r="169" spans="1:33" ht="15.75" customHeight="1" x14ac:dyDescent="0.2">
      <c r="A169" s="13"/>
      <c r="B169" s="13"/>
      <c r="C169" s="22"/>
      <c r="D169" s="15"/>
      <c r="E169" s="15"/>
      <c r="F169" s="14"/>
      <c r="G169" s="14"/>
      <c r="H169" s="15"/>
      <c r="I169" s="15"/>
      <c r="J169" s="22"/>
      <c r="K169" s="22"/>
      <c r="L169" s="15"/>
      <c r="M169" s="15"/>
      <c r="N169" s="15"/>
      <c r="O169" s="15"/>
      <c r="P169" s="22"/>
      <c r="Q169" s="22"/>
      <c r="R169" s="22"/>
      <c r="S169" s="18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20"/>
    </row>
    <row r="170" spans="1:33" ht="15.75" customHeight="1" x14ac:dyDescent="0.2">
      <c r="A170" s="13"/>
      <c r="B170" s="13"/>
      <c r="C170" s="22"/>
      <c r="D170" s="15"/>
      <c r="E170" s="15"/>
      <c r="F170" s="14"/>
      <c r="G170" s="14"/>
      <c r="H170" s="15"/>
      <c r="I170" s="15"/>
      <c r="J170" s="22"/>
      <c r="K170" s="22"/>
      <c r="L170" s="15"/>
      <c r="M170" s="15"/>
      <c r="N170" s="15"/>
      <c r="O170" s="15"/>
      <c r="P170" s="22"/>
      <c r="Q170" s="22"/>
      <c r="R170" s="22"/>
      <c r="S170" s="18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20"/>
    </row>
    <row r="171" spans="1:33" ht="15.75" customHeight="1" x14ac:dyDescent="0.2">
      <c r="A171" s="13"/>
      <c r="B171" s="13"/>
      <c r="C171" s="22"/>
      <c r="D171" s="15"/>
      <c r="E171" s="15"/>
      <c r="F171" s="14"/>
      <c r="G171" s="14"/>
      <c r="H171" s="15"/>
      <c r="I171" s="15"/>
      <c r="J171" s="22"/>
      <c r="K171" s="22"/>
      <c r="L171" s="15"/>
      <c r="M171" s="15"/>
      <c r="N171" s="15"/>
      <c r="O171" s="15"/>
      <c r="P171" s="22"/>
      <c r="Q171" s="22"/>
      <c r="R171" s="22"/>
      <c r="S171" s="18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20"/>
    </row>
    <row r="172" spans="1:33" ht="15.75" customHeight="1" x14ac:dyDescent="0.2">
      <c r="A172" s="13"/>
      <c r="B172" s="13"/>
      <c r="C172" s="22"/>
      <c r="D172" s="15"/>
      <c r="E172" s="15"/>
      <c r="F172" s="14"/>
      <c r="G172" s="14"/>
      <c r="H172" s="15"/>
      <c r="I172" s="15"/>
      <c r="J172" s="22"/>
      <c r="K172" s="22"/>
      <c r="L172" s="15"/>
      <c r="M172" s="15"/>
      <c r="N172" s="15"/>
      <c r="O172" s="15"/>
      <c r="P172" s="22"/>
      <c r="Q172" s="22"/>
      <c r="R172" s="22"/>
      <c r="S172" s="18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20"/>
    </row>
    <row r="173" spans="1:33" ht="15.75" customHeight="1" x14ac:dyDescent="0.2">
      <c r="A173" s="13"/>
      <c r="B173" s="13"/>
      <c r="C173" s="22"/>
      <c r="D173" s="15"/>
      <c r="E173" s="15"/>
      <c r="F173" s="14"/>
      <c r="G173" s="14"/>
      <c r="H173" s="15"/>
      <c r="I173" s="15"/>
      <c r="J173" s="22"/>
      <c r="K173" s="22"/>
      <c r="L173" s="15"/>
      <c r="M173" s="15"/>
      <c r="N173" s="15"/>
      <c r="O173" s="15"/>
      <c r="P173" s="22"/>
      <c r="Q173" s="22"/>
      <c r="R173" s="22"/>
      <c r="S173" s="18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20"/>
    </row>
    <row r="174" spans="1:33" ht="15.75" customHeight="1" x14ac:dyDescent="0.2">
      <c r="A174" s="13"/>
      <c r="B174" s="13"/>
      <c r="C174" s="22"/>
      <c r="D174" s="15"/>
      <c r="E174" s="15"/>
      <c r="F174" s="14"/>
      <c r="G174" s="14"/>
      <c r="H174" s="15"/>
      <c r="I174" s="15"/>
      <c r="J174" s="22"/>
      <c r="K174" s="22"/>
      <c r="L174" s="15"/>
      <c r="M174" s="15"/>
      <c r="N174" s="15"/>
      <c r="O174" s="15"/>
      <c r="P174" s="22"/>
      <c r="Q174" s="22"/>
      <c r="R174" s="22"/>
      <c r="S174" s="18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20"/>
    </row>
    <row r="175" spans="1:33" ht="15.75" customHeight="1" x14ac:dyDescent="0.2">
      <c r="A175" s="13"/>
      <c r="B175" s="13"/>
      <c r="C175" s="22"/>
      <c r="D175" s="15"/>
      <c r="E175" s="15"/>
      <c r="F175" s="14"/>
      <c r="G175" s="14"/>
      <c r="H175" s="15"/>
      <c r="I175" s="15"/>
      <c r="J175" s="22"/>
      <c r="K175" s="22"/>
      <c r="L175" s="15"/>
      <c r="M175" s="15"/>
      <c r="N175" s="15"/>
      <c r="O175" s="15"/>
      <c r="P175" s="22"/>
      <c r="Q175" s="22"/>
      <c r="R175" s="22"/>
      <c r="S175" s="18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20"/>
    </row>
    <row r="176" spans="1:33" ht="15.75" customHeight="1" x14ac:dyDescent="0.2">
      <c r="A176" s="13"/>
      <c r="B176" s="13"/>
      <c r="C176" s="22"/>
      <c r="D176" s="15"/>
      <c r="E176" s="15"/>
      <c r="F176" s="14"/>
      <c r="G176" s="14"/>
      <c r="H176" s="15"/>
      <c r="I176" s="15"/>
      <c r="J176" s="22"/>
      <c r="K176" s="22"/>
      <c r="L176" s="15"/>
      <c r="M176" s="15"/>
      <c r="N176" s="15"/>
      <c r="O176" s="15"/>
      <c r="P176" s="22"/>
      <c r="Q176" s="22"/>
      <c r="R176" s="22"/>
      <c r="S176" s="18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20"/>
    </row>
    <row r="177" spans="1:33" ht="15.75" customHeight="1" x14ac:dyDescent="0.2">
      <c r="A177" s="13"/>
      <c r="B177" s="13"/>
      <c r="C177" s="22"/>
      <c r="D177" s="15"/>
      <c r="E177" s="15"/>
      <c r="F177" s="14"/>
      <c r="G177" s="14"/>
      <c r="H177" s="15"/>
      <c r="I177" s="15"/>
      <c r="J177" s="22"/>
      <c r="K177" s="22"/>
      <c r="L177" s="15"/>
      <c r="M177" s="15"/>
      <c r="N177" s="15"/>
      <c r="O177" s="15"/>
      <c r="P177" s="22"/>
      <c r="Q177" s="22"/>
      <c r="R177" s="22"/>
      <c r="S177" s="18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20"/>
    </row>
    <row r="178" spans="1:33" ht="15.75" customHeight="1" x14ac:dyDescent="0.2">
      <c r="A178" s="13"/>
      <c r="B178" s="13"/>
      <c r="C178" s="22"/>
      <c r="D178" s="15"/>
      <c r="E178" s="15"/>
      <c r="F178" s="14"/>
      <c r="G178" s="14"/>
      <c r="H178" s="15"/>
      <c r="I178" s="15"/>
      <c r="J178" s="22"/>
      <c r="K178" s="22"/>
      <c r="L178" s="15"/>
      <c r="M178" s="15"/>
      <c r="N178" s="15"/>
      <c r="O178" s="15"/>
      <c r="P178" s="22"/>
      <c r="Q178" s="22"/>
      <c r="R178" s="22"/>
      <c r="S178" s="18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20"/>
    </row>
    <row r="179" spans="1:33" ht="15.75" customHeight="1" x14ac:dyDescent="0.2">
      <c r="A179" s="13"/>
      <c r="B179" s="13"/>
      <c r="C179" s="22"/>
      <c r="D179" s="15"/>
      <c r="E179" s="15"/>
      <c r="F179" s="14"/>
      <c r="G179" s="14"/>
      <c r="H179" s="15"/>
      <c r="I179" s="15"/>
      <c r="J179" s="22"/>
      <c r="K179" s="22"/>
      <c r="L179" s="15"/>
      <c r="M179" s="15"/>
      <c r="N179" s="15"/>
      <c r="O179" s="15"/>
      <c r="P179" s="22"/>
      <c r="Q179" s="22"/>
      <c r="R179" s="22"/>
      <c r="S179" s="18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20"/>
    </row>
    <row r="180" spans="1:33" ht="15.75" customHeight="1" x14ac:dyDescent="0.2">
      <c r="A180" s="13"/>
      <c r="B180" s="13"/>
      <c r="C180" s="22"/>
      <c r="D180" s="15"/>
      <c r="E180" s="15"/>
      <c r="F180" s="14"/>
      <c r="G180" s="14"/>
      <c r="H180" s="15"/>
      <c r="I180" s="15"/>
      <c r="J180" s="22"/>
      <c r="K180" s="22"/>
      <c r="L180" s="15"/>
      <c r="M180" s="15"/>
      <c r="N180" s="15"/>
      <c r="O180" s="15"/>
      <c r="P180" s="22"/>
      <c r="Q180" s="22"/>
      <c r="R180" s="22"/>
      <c r="S180" s="18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20"/>
    </row>
    <row r="181" spans="1:33" ht="15.75" customHeight="1" x14ac:dyDescent="0.2">
      <c r="A181" s="13"/>
      <c r="B181" s="13"/>
      <c r="C181" s="22"/>
      <c r="D181" s="15"/>
      <c r="E181" s="15"/>
      <c r="F181" s="14"/>
      <c r="G181" s="14"/>
      <c r="H181" s="15"/>
      <c r="I181" s="15"/>
      <c r="J181" s="22"/>
      <c r="K181" s="22"/>
      <c r="L181" s="15"/>
      <c r="M181" s="15"/>
      <c r="N181" s="15"/>
      <c r="O181" s="15"/>
      <c r="P181" s="22"/>
      <c r="Q181" s="22"/>
      <c r="R181" s="22"/>
      <c r="S181" s="18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20"/>
    </row>
    <row r="182" spans="1:33" ht="15.75" customHeight="1" x14ac:dyDescent="0.2">
      <c r="A182" s="13"/>
      <c r="B182" s="13"/>
      <c r="C182" s="22"/>
      <c r="D182" s="15"/>
      <c r="E182" s="15"/>
      <c r="F182" s="14"/>
      <c r="G182" s="14"/>
      <c r="H182" s="15"/>
      <c r="I182" s="15"/>
      <c r="J182" s="22"/>
      <c r="K182" s="22"/>
      <c r="L182" s="15"/>
      <c r="M182" s="15"/>
      <c r="N182" s="15"/>
      <c r="O182" s="15"/>
      <c r="P182" s="22"/>
      <c r="Q182" s="22"/>
      <c r="R182" s="22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20"/>
    </row>
    <row r="183" spans="1:33" ht="15.75" customHeight="1" x14ac:dyDescent="0.2">
      <c r="A183" s="13"/>
      <c r="B183" s="13"/>
      <c r="C183" s="22"/>
      <c r="D183" s="15"/>
      <c r="E183" s="15"/>
      <c r="F183" s="14"/>
      <c r="G183" s="14"/>
      <c r="H183" s="15"/>
      <c r="I183" s="15"/>
      <c r="J183" s="22"/>
      <c r="K183" s="22"/>
      <c r="L183" s="15"/>
      <c r="M183" s="15"/>
      <c r="N183" s="15"/>
      <c r="O183" s="15"/>
      <c r="P183" s="22"/>
      <c r="Q183" s="22"/>
      <c r="R183" s="22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20"/>
    </row>
    <row r="184" spans="1:33" ht="15.75" customHeight="1" x14ac:dyDescent="0.2">
      <c r="A184" s="13"/>
      <c r="B184" s="13"/>
      <c r="C184" s="22"/>
      <c r="D184" s="15"/>
      <c r="E184" s="15"/>
      <c r="F184" s="14"/>
      <c r="G184" s="14"/>
      <c r="H184" s="15"/>
      <c r="I184" s="15"/>
      <c r="J184" s="22"/>
      <c r="K184" s="22"/>
      <c r="L184" s="15"/>
      <c r="M184" s="15"/>
      <c r="N184" s="15"/>
      <c r="O184" s="15"/>
      <c r="P184" s="22"/>
      <c r="Q184" s="22"/>
      <c r="R184" s="22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20"/>
    </row>
    <row r="185" spans="1:33" ht="15.75" customHeight="1" x14ac:dyDescent="0.2">
      <c r="A185" s="13"/>
      <c r="B185" s="13"/>
      <c r="C185" s="22"/>
      <c r="D185" s="15"/>
      <c r="E185" s="15"/>
      <c r="F185" s="14"/>
      <c r="G185" s="14"/>
      <c r="H185" s="15"/>
      <c r="I185" s="15"/>
      <c r="J185" s="22"/>
      <c r="K185" s="22"/>
      <c r="L185" s="15"/>
      <c r="M185" s="15"/>
      <c r="N185" s="15"/>
      <c r="O185" s="15"/>
      <c r="P185" s="22"/>
      <c r="Q185" s="22"/>
      <c r="R185" s="22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20"/>
    </row>
    <row r="186" spans="1:33" ht="15.75" customHeight="1" x14ac:dyDescent="0.2">
      <c r="A186" s="13"/>
      <c r="B186" s="13"/>
      <c r="C186" s="22"/>
      <c r="D186" s="15"/>
      <c r="E186" s="15"/>
      <c r="F186" s="14"/>
      <c r="G186" s="14"/>
      <c r="H186" s="15"/>
      <c r="I186" s="15"/>
      <c r="J186" s="22"/>
      <c r="K186" s="22"/>
      <c r="L186" s="15"/>
      <c r="M186" s="15"/>
      <c r="N186" s="15"/>
      <c r="O186" s="15"/>
      <c r="P186" s="22"/>
      <c r="Q186" s="22"/>
      <c r="R186" s="22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20"/>
    </row>
    <row r="187" spans="1:33" ht="15.75" customHeight="1" x14ac:dyDescent="0.2">
      <c r="A187" s="13"/>
      <c r="B187" s="13"/>
      <c r="C187" s="22"/>
      <c r="D187" s="15"/>
      <c r="E187" s="15"/>
      <c r="F187" s="14"/>
      <c r="G187" s="14"/>
      <c r="H187" s="15"/>
      <c r="I187" s="15"/>
      <c r="J187" s="22"/>
      <c r="K187" s="22"/>
      <c r="L187" s="15"/>
      <c r="M187" s="15"/>
      <c r="N187" s="15"/>
      <c r="O187" s="15"/>
      <c r="P187" s="22"/>
      <c r="Q187" s="22"/>
      <c r="R187" s="22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20"/>
    </row>
    <row r="188" spans="1:33" ht="15.75" customHeight="1" x14ac:dyDescent="0.2">
      <c r="A188" s="13"/>
      <c r="B188" s="13"/>
      <c r="C188" s="22"/>
      <c r="D188" s="15"/>
      <c r="E188" s="15"/>
      <c r="F188" s="14"/>
      <c r="G188" s="14"/>
      <c r="H188" s="15"/>
      <c r="I188" s="15"/>
      <c r="J188" s="22"/>
      <c r="K188" s="22"/>
      <c r="L188" s="15"/>
      <c r="M188" s="15"/>
      <c r="N188" s="15"/>
      <c r="O188" s="15"/>
      <c r="P188" s="22"/>
      <c r="Q188" s="22"/>
      <c r="R188" s="22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20"/>
    </row>
    <row r="189" spans="1:33" ht="15.75" customHeight="1" x14ac:dyDescent="0.2">
      <c r="A189" s="13"/>
      <c r="B189" s="13"/>
      <c r="C189" s="22"/>
      <c r="D189" s="15"/>
      <c r="E189" s="15"/>
      <c r="F189" s="14"/>
      <c r="G189" s="14"/>
      <c r="H189" s="15"/>
      <c r="I189" s="15"/>
      <c r="J189" s="22"/>
      <c r="K189" s="22"/>
      <c r="L189" s="15"/>
      <c r="M189" s="15"/>
      <c r="N189" s="15"/>
      <c r="O189" s="15"/>
      <c r="P189" s="22"/>
      <c r="Q189" s="22"/>
      <c r="R189" s="22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20"/>
    </row>
    <row r="190" spans="1:33" ht="15.75" customHeight="1" x14ac:dyDescent="0.2">
      <c r="A190" s="13"/>
      <c r="B190" s="13"/>
      <c r="C190" s="22"/>
      <c r="D190" s="15"/>
      <c r="E190" s="15"/>
      <c r="F190" s="14"/>
      <c r="G190" s="14"/>
      <c r="H190" s="15"/>
      <c r="I190" s="15"/>
      <c r="J190" s="22"/>
      <c r="K190" s="22"/>
      <c r="L190" s="15"/>
      <c r="M190" s="15"/>
      <c r="N190" s="15"/>
      <c r="O190" s="15"/>
      <c r="P190" s="22"/>
      <c r="Q190" s="22"/>
      <c r="R190" s="22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20"/>
    </row>
    <row r="191" spans="1:33" ht="15.75" customHeight="1" x14ac:dyDescent="0.2">
      <c r="A191" s="13"/>
      <c r="B191" s="13"/>
      <c r="C191" s="22"/>
      <c r="D191" s="15"/>
      <c r="E191" s="15"/>
      <c r="F191" s="14"/>
      <c r="G191" s="14"/>
      <c r="H191" s="15"/>
      <c r="I191" s="15"/>
      <c r="J191" s="22"/>
      <c r="K191" s="22"/>
      <c r="L191" s="15"/>
      <c r="M191" s="15"/>
      <c r="N191" s="15"/>
      <c r="O191" s="15"/>
      <c r="P191" s="22"/>
      <c r="Q191" s="22"/>
      <c r="R191" s="22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20"/>
    </row>
    <row r="192" spans="1:33" ht="15.75" customHeight="1" x14ac:dyDescent="0.2">
      <c r="A192" s="13"/>
      <c r="B192" s="13"/>
      <c r="C192" s="22"/>
      <c r="D192" s="15"/>
      <c r="E192" s="15"/>
      <c r="F192" s="14"/>
      <c r="G192" s="14"/>
      <c r="H192" s="15"/>
      <c r="I192" s="15"/>
      <c r="J192" s="22"/>
      <c r="K192" s="22"/>
      <c r="L192" s="15"/>
      <c r="M192" s="15"/>
      <c r="N192" s="15"/>
      <c r="O192" s="15"/>
      <c r="P192" s="22"/>
      <c r="Q192" s="22"/>
      <c r="R192" s="22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20"/>
    </row>
    <row r="193" spans="1:33" ht="15.75" customHeight="1" x14ac:dyDescent="0.2">
      <c r="A193" s="13"/>
      <c r="B193" s="13"/>
      <c r="C193" s="22"/>
      <c r="D193" s="15"/>
      <c r="E193" s="15"/>
      <c r="F193" s="14"/>
      <c r="G193" s="14"/>
      <c r="H193" s="15"/>
      <c r="I193" s="15"/>
      <c r="J193" s="22"/>
      <c r="K193" s="22"/>
      <c r="L193" s="15"/>
      <c r="M193" s="15"/>
      <c r="N193" s="15"/>
      <c r="O193" s="15"/>
      <c r="P193" s="22"/>
      <c r="Q193" s="22"/>
      <c r="R193" s="22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20"/>
    </row>
    <row r="194" spans="1:33" ht="15.75" customHeight="1" x14ac:dyDescent="0.2">
      <c r="A194" s="13"/>
      <c r="B194" s="13"/>
      <c r="C194" s="22"/>
      <c r="D194" s="15"/>
      <c r="E194" s="15"/>
      <c r="F194" s="14"/>
      <c r="G194" s="14"/>
      <c r="H194" s="15"/>
      <c r="I194" s="15"/>
      <c r="J194" s="22"/>
      <c r="K194" s="22"/>
      <c r="L194" s="15"/>
      <c r="M194" s="15"/>
      <c r="N194" s="15"/>
      <c r="O194" s="15"/>
      <c r="P194" s="22"/>
      <c r="Q194" s="22"/>
      <c r="R194" s="22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20"/>
    </row>
    <row r="195" spans="1:33" ht="15.75" customHeight="1" x14ac:dyDescent="0.2">
      <c r="C195" s="22"/>
      <c r="D195" s="15"/>
      <c r="E195" s="15"/>
      <c r="F195" s="14"/>
      <c r="G195" s="14"/>
      <c r="H195" s="15"/>
      <c r="I195" s="15"/>
      <c r="J195" s="22"/>
      <c r="K195" s="22"/>
      <c r="L195" s="15"/>
      <c r="M195" s="15"/>
      <c r="N195" s="15"/>
      <c r="O195" s="15"/>
      <c r="P195" s="22"/>
      <c r="Q195" s="22"/>
      <c r="R195" s="22"/>
      <c r="AG195" s="20"/>
    </row>
    <row r="196" spans="1:33" ht="15.75" customHeight="1" x14ac:dyDescent="0.2">
      <c r="C196" s="22"/>
      <c r="D196" s="15"/>
      <c r="E196" s="15"/>
      <c r="F196" s="14"/>
      <c r="G196" s="14"/>
      <c r="H196" s="15"/>
      <c r="I196" s="15"/>
      <c r="J196" s="22"/>
      <c r="K196" s="22"/>
      <c r="L196" s="15"/>
      <c r="M196" s="15"/>
      <c r="N196" s="15"/>
      <c r="O196" s="15"/>
      <c r="P196" s="22"/>
      <c r="Q196" s="22"/>
      <c r="R196" s="22"/>
      <c r="AG196" s="20"/>
    </row>
    <row r="197" spans="1:33" ht="15.75" customHeight="1" x14ac:dyDescent="0.2">
      <c r="C197" s="22"/>
      <c r="D197" s="22"/>
      <c r="E197" s="22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</row>
    <row r="198" spans="1:33" ht="15.75" customHeight="1" x14ac:dyDescent="0.2">
      <c r="C198" s="22"/>
      <c r="D198" s="22"/>
      <c r="E198" s="22"/>
      <c r="F198" s="22"/>
      <c r="G198" s="22"/>
      <c r="H198" s="22"/>
      <c r="I198" s="22"/>
      <c r="J198" s="22"/>
      <c r="K198" s="22"/>
      <c r="L198" s="22"/>
      <c r="M198" s="22"/>
      <c r="N198" s="22"/>
      <c r="O198" s="22"/>
      <c r="P198" s="22"/>
      <c r="Q198" s="22"/>
      <c r="R198" s="22"/>
    </row>
    <row r="199" spans="1:33" ht="15.75" customHeight="1" x14ac:dyDescent="0.2">
      <c r="C199" s="22"/>
      <c r="D199" s="22"/>
      <c r="E199" s="22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</row>
    <row r="200" spans="1:33" ht="15.75" customHeight="1" x14ac:dyDescent="0.2">
      <c r="C200" s="22"/>
      <c r="D200" s="22"/>
      <c r="E200" s="22"/>
      <c r="F200" s="22"/>
      <c r="G200" s="22"/>
      <c r="H200" s="22"/>
      <c r="I200" s="22"/>
      <c r="J200" s="22"/>
      <c r="K200" s="22"/>
      <c r="L200" s="22"/>
      <c r="M200" s="22"/>
      <c r="N200" s="22"/>
      <c r="O200" s="22"/>
      <c r="P200" s="22"/>
      <c r="Q200" s="22"/>
      <c r="R200" s="22"/>
    </row>
    <row r="201" spans="1:33" ht="15.75" customHeight="1" x14ac:dyDescent="0.2">
      <c r="C201" s="22"/>
      <c r="D201" s="22"/>
      <c r="E201" s="22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</row>
    <row r="202" spans="1:33" ht="15.75" customHeight="1" x14ac:dyDescent="0.2">
      <c r="C202" s="22"/>
      <c r="D202" s="22"/>
      <c r="E202" s="22"/>
      <c r="F202" s="22"/>
      <c r="G202" s="22"/>
      <c r="H202" s="22"/>
      <c r="I202" s="22"/>
      <c r="J202" s="22"/>
      <c r="K202" s="22"/>
      <c r="L202" s="22"/>
      <c r="M202" s="22"/>
      <c r="N202" s="22"/>
      <c r="O202" s="22"/>
      <c r="P202" s="22"/>
      <c r="Q202" s="22"/>
      <c r="R202" s="22"/>
    </row>
    <row r="203" spans="1:33" ht="15.75" customHeight="1" x14ac:dyDescent="0.2">
      <c r="C203" s="22"/>
      <c r="D203" s="22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</row>
    <row r="204" spans="1:33" ht="15.75" customHeight="1" x14ac:dyDescent="0.2">
      <c r="C204" s="22"/>
      <c r="D204" s="22"/>
      <c r="E204" s="22"/>
      <c r="F204" s="22"/>
      <c r="G204" s="22"/>
      <c r="H204" s="22"/>
      <c r="I204" s="22"/>
      <c r="J204" s="22"/>
      <c r="K204" s="22"/>
      <c r="L204" s="22"/>
      <c r="M204" s="22"/>
      <c r="N204" s="22"/>
      <c r="O204" s="22"/>
      <c r="P204" s="22"/>
      <c r="Q204" s="22"/>
      <c r="R204" s="22"/>
    </row>
    <row r="205" spans="1:33" ht="15.75" customHeight="1" x14ac:dyDescent="0.2">
      <c r="C205" s="22"/>
      <c r="D205" s="22"/>
      <c r="E205" s="22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</row>
    <row r="206" spans="1:33" ht="15.75" customHeight="1" x14ac:dyDescent="0.2">
      <c r="C206" s="22"/>
      <c r="D206" s="22"/>
      <c r="E206" s="22"/>
      <c r="F206" s="22"/>
      <c r="G206" s="22"/>
      <c r="H206" s="22"/>
      <c r="I206" s="22"/>
      <c r="J206" s="22"/>
      <c r="K206" s="22"/>
      <c r="L206" s="22"/>
      <c r="M206" s="22"/>
      <c r="N206" s="22"/>
      <c r="O206" s="22"/>
      <c r="P206" s="22"/>
      <c r="Q206" s="22"/>
      <c r="R206" s="22"/>
    </row>
    <row r="207" spans="1:33" ht="15.75" customHeight="1" x14ac:dyDescent="0.2">
      <c r="C207" s="22"/>
      <c r="D207" s="22"/>
      <c r="E207" s="22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</row>
    <row r="208" spans="1:33" ht="15.75" customHeight="1" x14ac:dyDescent="0.2">
      <c r="C208" s="22"/>
      <c r="D208" s="22"/>
      <c r="E208" s="22"/>
      <c r="F208" s="22"/>
      <c r="G208" s="22"/>
      <c r="H208" s="22"/>
      <c r="I208" s="22"/>
      <c r="J208" s="22"/>
      <c r="K208" s="22"/>
      <c r="L208" s="22"/>
      <c r="M208" s="22"/>
      <c r="N208" s="22"/>
      <c r="O208" s="22"/>
      <c r="P208" s="22"/>
      <c r="Q208" s="22"/>
      <c r="R208" s="22"/>
    </row>
    <row r="209" spans="3:18" ht="15.75" customHeight="1" x14ac:dyDescent="0.2">
      <c r="C209" s="22"/>
      <c r="D209" s="22"/>
      <c r="E209" s="22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</row>
    <row r="210" spans="3:18" ht="15.75" customHeight="1" x14ac:dyDescent="0.2">
      <c r="C210" s="22"/>
      <c r="D210" s="22"/>
      <c r="E210" s="22"/>
      <c r="F210" s="22"/>
      <c r="G210" s="22"/>
      <c r="H210" s="22"/>
      <c r="I210" s="22"/>
      <c r="J210" s="22"/>
      <c r="K210" s="22"/>
      <c r="L210" s="22"/>
      <c r="M210" s="22"/>
      <c r="N210" s="22"/>
      <c r="O210" s="22"/>
      <c r="P210" s="22"/>
      <c r="Q210" s="22"/>
      <c r="R210" s="22"/>
    </row>
    <row r="211" spans="3:18" ht="15.75" customHeight="1" x14ac:dyDescent="0.2">
      <c r="C211" s="22"/>
      <c r="D211" s="22"/>
      <c r="E211" s="22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</row>
    <row r="212" spans="3:18" ht="15.75" customHeight="1" x14ac:dyDescent="0.2">
      <c r="C212" s="22"/>
      <c r="D212" s="22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  <c r="R212" s="22"/>
    </row>
    <row r="213" spans="3:18" ht="15.75" customHeight="1" x14ac:dyDescent="0.2">
      <c r="C213" s="22"/>
      <c r="D213" s="22"/>
      <c r="E213" s="22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</row>
    <row r="214" spans="3:18" ht="15.75" customHeight="1" x14ac:dyDescent="0.2">
      <c r="C214" s="22"/>
      <c r="D214" s="22"/>
      <c r="E214" s="22"/>
      <c r="F214" s="22"/>
      <c r="G214" s="22"/>
      <c r="H214" s="22"/>
      <c r="I214" s="22"/>
      <c r="J214" s="22"/>
      <c r="K214" s="22"/>
      <c r="L214" s="22"/>
      <c r="M214" s="22"/>
      <c r="N214" s="22"/>
      <c r="O214" s="22"/>
      <c r="P214" s="22"/>
      <c r="Q214" s="22"/>
      <c r="R214" s="22"/>
    </row>
    <row r="215" spans="3:18" ht="15.75" customHeight="1" x14ac:dyDescent="0.2">
      <c r="C215" s="22"/>
      <c r="D215" s="22"/>
      <c r="E215" s="22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</row>
    <row r="216" spans="3:18" ht="15.75" customHeight="1" x14ac:dyDescent="0.2">
      <c r="C216" s="22"/>
      <c r="D216" s="22"/>
      <c r="E216" s="22"/>
      <c r="F216" s="22"/>
      <c r="G216" s="22"/>
      <c r="H216" s="22"/>
      <c r="I216" s="22"/>
      <c r="J216" s="22"/>
      <c r="K216" s="22"/>
      <c r="L216" s="22"/>
      <c r="M216" s="22"/>
      <c r="N216" s="22"/>
      <c r="O216" s="22"/>
      <c r="P216" s="22"/>
      <c r="Q216" s="22"/>
      <c r="R216" s="22"/>
    </row>
    <row r="217" spans="3:18" ht="15.75" customHeight="1" x14ac:dyDescent="0.2">
      <c r="C217" s="22"/>
      <c r="D217" s="22"/>
      <c r="E217" s="22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</row>
    <row r="218" spans="3:18" ht="15.75" customHeight="1" x14ac:dyDescent="0.2">
      <c r="C218" s="22"/>
      <c r="D218" s="22"/>
      <c r="E218" s="22"/>
      <c r="F218" s="22"/>
      <c r="G218" s="22"/>
      <c r="H218" s="22"/>
      <c r="I218" s="22"/>
      <c r="J218" s="22"/>
      <c r="K218" s="22"/>
      <c r="L218" s="22"/>
      <c r="M218" s="22"/>
      <c r="N218" s="22"/>
      <c r="O218" s="22"/>
      <c r="P218" s="22"/>
      <c r="Q218" s="22"/>
      <c r="R218" s="22"/>
    </row>
    <row r="219" spans="3:18" ht="15.75" customHeight="1" x14ac:dyDescent="0.2">
      <c r="C219" s="22"/>
      <c r="D219" s="22"/>
      <c r="E219" s="22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</row>
    <row r="220" spans="3:18" ht="15.75" customHeight="1" x14ac:dyDescent="0.2">
      <c r="C220" s="22"/>
      <c r="D220" s="22"/>
      <c r="E220" s="22"/>
      <c r="F220" s="22"/>
      <c r="G220" s="22"/>
      <c r="H220" s="22"/>
      <c r="I220" s="22"/>
      <c r="J220" s="22"/>
      <c r="K220" s="22"/>
      <c r="L220" s="22"/>
      <c r="M220" s="22"/>
      <c r="N220" s="22"/>
      <c r="O220" s="22"/>
      <c r="P220" s="22"/>
      <c r="Q220" s="22"/>
      <c r="R220" s="22"/>
    </row>
    <row r="221" spans="3:18" ht="15.75" customHeight="1" x14ac:dyDescent="0.15"/>
    <row r="222" spans="3:18" ht="15.75" customHeight="1" x14ac:dyDescent="0.15"/>
    <row r="223" spans="3:18" ht="15.75" customHeight="1" x14ac:dyDescent="0.15"/>
    <row r="224" spans="3:18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AG1000"/>
  <sheetViews>
    <sheetView tabSelected="1" workbookViewId="0">
      <pane xSplit="2" ySplit="3" topLeftCell="C4" activePane="bottomRight" state="frozen"/>
      <selection activeCell="C4" sqref="C4:XFD31"/>
      <selection pane="topRight" activeCell="C4" sqref="C4:XFD31"/>
      <selection pane="bottomLeft" activeCell="C4" sqref="C4:XFD31"/>
      <selection pane="bottomRight" activeCell="C4" sqref="C4:XFD31"/>
    </sheetView>
  </sheetViews>
  <sheetFormatPr baseColWidth="10" defaultColWidth="14.5" defaultRowHeight="15" customHeight="1" x14ac:dyDescent="0.15"/>
  <cols>
    <col min="1" max="1" width="14.83203125" customWidth="1"/>
    <col min="2" max="2" width="23.832031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6.83203125" customWidth="1"/>
    <col min="16" max="16" width="11" customWidth="1"/>
    <col min="17" max="18" width="8.5" customWidth="1"/>
    <col min="19" max="19" width="8.33203125" customWidth="1"/>
    <col min="20" max="20" width="11.5" customWidth="1"/>
    <col min="21" max="21" width="13.33203125" customWidth="1"/>
    <col min="22" max="22" width="13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29" t="str">
        <f ca="1">IFERROR(__xludf.DUMMYFUNCTION("IFERROR(VLOOKUP(B2,IMPORTRANGE(""https://docs.google.com/spreadsheets/d/1x0DhHglkXKoEBOD2MBsuK_EyIr1ouxD2ftIpqOYFa-k/edit?usp=sharing"",""OllieShops-SKU-Specific Info!B1:BJ7000""),4,FALSE),"""")"),"")</f>
        <v/>
      </c>
      <c r="B1" s="30"/>
      <c r="C1" s="31" t="s">
        <v>0</v>
      </c>
      <c r="D1" s="33" t="s">
        <v>1</v>
      </c>
      <c r="E1" s="33" t="s">
        <v>2</v>
      </c>
      <c r="F1" s="35" t="s">
        <v>3</v>
      </c>
      <c r="G1" s="35" t="s">
        <v>4</v>
      </c>
      <c r="H1" s="36" t="s">
        <v>5</v>
      </c>
      <c r="I1" s="33" t="s">
        <v>6</v>
      </c>
      <c r="J1" s="33" t="s">
        <v>7</v>
      </c>
      <c r="K1" s="33" t="s">
        <v>8</v>
      </c>
      <c r="L1" s="33" t="s">
        <v>9</v>
      </c>
      <c r="M1" s="40" t="s">
        <v>10</v>
      </c>
      <c r="N1" s="41" t="s">
        <v>11</v>
      </c>
      <c r="O1" s="33" t="s">
        <v>12</v>
      </c>
      <c r="P1" s="33" t="s">
        <v>13</v>
      </c>
      <c r="Q1" s="33" t="s">
        <v>14</v>
      </c>
      <c r="R1" s="33" t="s">
        <v>15</v>
      </c>
      <c r="S1" s="47" t="s">
        <v>16</v>
      </c>
      <c r="T1" s="42" t="s">
        <v>17</v>
      </c>
      <c r="U1" s="42" t="s">
        <v>18</v>
      </c>
      <c r="V1" s="42" t="s">
        <v>19</v>
      </c>
      <c r="W1" s="42" t="s">
        <v>20</v>
      </c>
      <c r="X1" s="42" t="s">
        <v>21</v>
      </c>
      <c r="Y1" s="42" t="s">
        <v>22</v>
      </c>
      <c r="Z1" s="42" t="s">
        <v>23</v>
      </c>
      <c r="AA1" s="42" t="s">
        <v>24</v>
      </c>
      <c r="AB1" s="42" t="s">
        <v>25</v>
      </c>
      <c r="AC1" s="42" t="s">
        <v>26</v>
      </c>
      <c r="AD1" s="44" t="s">
        <v>27</v>
      </c>
      <c r="AE1" s="45" t="s">
        <v>28</v>
      </c>
      <c r="AF1" s="46" t="s">
        <v>29</v>
      </c>
      <c r="AG1" s="45" t="s">
        <v>30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IFERROR(__xludf.DUMMYFUNCTION("IFERROR(VLOOKUP(B2,IMPORTRANGE(""https://docs.google.com/spreadsheets/d/1x0DhHglkXKoEBOD2MBsuK_EyIr1ouxD2ftIpqOYFa-k/edit?usp=sharing"",""OllieShops-SKU-Specific Info!B1:BJ7000""),3,FALSE),"""")"),"")</f>
        <v/>
      </c>
      <c r="B2" s="3" t="s">
        <v>166</v>
      </c>
      <c r="C2" s="32"/>
      <c r="D2" s="34"/>
      <c r="E2" s="32"/>
      <c r="F2" s="34"/>
      <c r="G2" s="34"/>
      <c r="H2" s="37"/>
      <c r="I2" s="34"/>
      <c r="J2" s="34"/>
      <c r="K2" s="37"/>
      <c r="L2" s="37"/>
      <c r="M2" s="37"/>
      <c r="N2" s="34"/>
      <c r="O2" s="34"/>
      <c r="P2" s="32"/>
      <c r="Q2" s="34"/>
      <c r="R2" s="34"/>
      <c r="S2" s="30"/>
      <c r="T2" s="30"/>
      <c r="U2" s="43"/>
      <c r="V2" s="43"/>
      <c r="W2" s="30"/>
      <c r="X2" s="30"/>
      <c r="Y2" s="30"/>
      <c r="Z2" s="30"/>
      <c r="AA2" s="43"/>
      <c r="AB2" s="43"/>
      <c r="AC2" s="43"/>
      <c r="AD2" s="43"/>
      <c r="AE2" s="30"/>
      <c r="AF2" s="30"/>
      <c r="AG2" s="30"/>
    </row>
    <row r="3" spans="1:33" ht="16" x14ac:dyDescent="0.15">
      <c r="A3" s="38" t="s">
        <v>32</v>
      </c>
      <c r="B3" s="39"/>
      <c r="C3" s="4">
        <f ca="1">((AE31+AF31)/0.85)*-1</f>
        <v>8.447058823529412</v>
      </c>
      <c r="D3" s="5">
        <f>SUM(D4:D99763)</f>
        <v>48</v>
      </c>
      <c r="E3" s="5"/>
      <c r="F3" s="6">
        <f t="shared" ref="F3:G3" si="0">SUM(F4:F99763)</f>
        <v>861.59999999999991</v>
      </c>
      <c r="G3" s="6">
        <f t="shared" si="0"/>
        <v>-5.07</v>
      </c>
      <c r="H3" s="7">
        <f>G3/F3*-1</f>
        <v>5.884401114206129E-3</v>
      </c>
      <c r="I3" s="8">
        <f ca="1">J3/F3</f>
        <v>0.43219386281337047</v>
      </c>
      <c r="J3" s="6">
        <f ca="1">SUM(J4:J99763)</f>
        <v>372.37823219999996</v>
      </c>
      <c r="K3" s="6">
        <f ca="1">J3/D3</f>
        <v>7.7578798374999991</v>
      </c>
      <c r="L3" s="5"/>
      <c r="M3" s="9"/>
      <c r="N3" s="10"/>
      <c r="O3" s="5" t="str">
        <f ca="1">IFERROR(__xludf.DUMMYFUNCTION("IFERROR(VLOOKUP(B2,IMPORTRANGE(""https://docs.google.com/spreadsheets/d/1owCo6kL_VFQ5nPTdNogErmCBLjNiktT1m3SzTrxu3R0/edit#gid=2146806407"",""Ollie Shops - Compiled!b1:g5000""),2,FALSE),"""")"),"")</f>
        <v/>
      </c>
      <c r="P3" s="5"/>
      <c r="Q3" s="11"/>
      <c r="R3" s="11"/>
      <c r="S3" s="23"/>
      <c r="T3" s="10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10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10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5">
        <f>SUM(W4:W99763)</f>
        <v>2</v>
      </c>
      <c r="X3" s="7">
        <f>AVERAGE(X4:X99763)</f>
        <v>7.2222222222222215E-2</v>
      </c>
      <c r="Y3" s="6">
        <f>ROUND(AVERAGE(Y4:Y99763),2)</f>
        <v>1.01</v>
      </c>
      <c r="Z3" s="5"/>
      <c r="AA3" s="5"/>
      <c r="AB3" s="5"/>
      <c r="AC3" s="5"/>
      <c r="AD3" s="5"/>
      <c r="AE3" s="12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Info!B2:BZ7000""),36,false)),"""")*-1"),0)</f>
        <v>0</v>
      </c>
      <c r="AG3" s="6">
        <f>SUM(AG4:AG99763)</f>
        <v>0</v>
      </c>
    </row>
    <row r="4" spans="1:33" s="52" customFormat="1" ht="15.75" hidden="1" customHeight="1" x14ac:dyDescent="0.2">
      <c r="A4" s="13" t="s">
        <v>33</v>
      </c>
      <c r="B4" s="13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48"/>
      <c r="T4" s="48"/>
      <c r="U4" s="49"/>
      <c r="V4" s="54"/>
      <c r="W4" s="48"/>
      <c r="X4" s="48"/>
      <c r="Y4" s="48"/>
      <c r="Z4" s="48"/>
      <c r="AA4" s="48"/>
      <c r="AB4" s="51"/>
      <c r="AC4" s="48"/>
      <c r="AD4" s="48"/>
      <c r="AE4" s="48"/>
      <c r="AF4" s="48"/>
      <c r="AG4" s="48"/>
    </row>
    <row r="5" spans="1:33" s="52" customFormat="1" ht="15.75" hidden="1" customHeight="1" x14ac:dyDescent="0.2">
      <c r="A5" s="13" t="s">
        <v>34</v>
      </c>
      <c r="B5" s="13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48"/>
      <c r="T5" s="48"/>
      <c r="U5" s="49"/>
      <c r="V5" s="54"/>
      <c r="W5" s="48"/>
      <c r="X5" s="48"/>
      <c r="Y5" s="48"/>
      <c r="Z5" s="48"/>
      <c r="AA5" s="48"/>
      <c r="AB5" s="51"/>
      <c r="AC5" s="48"/>
      <c r="AD5" s="48"/>
      <c r="AE5" s="48"/>
      <c r="AF5" s="48"/>
      <c r="AG5" s="48"/>
    </row>
    <row r="6" spans="1:33" s="52" customFormat="1" ht="15.75" hidden="1" customHeight="1" x14ac:dyDescent="0.2">
      <c r="A6" s="13" t="s">
        <v>35</v>
      </c>
      <c r="B6" s="13"/>
      <c r="C6" s="17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48"/>
      <c r="T6" s="48"/>
      <c r="U6" s="49"/>
      <c r="V6" s="54"/>
      <c r="W6" s="48"/>
      <c r="X6" s="48"/>
      <c r="Y6" s="48"/>
      <c r="Z6" s="48"/>
      <c r="AA6" s="48"/>
      <c r="AB6" s="51"/>
      <c r="AC6" s="48"/>
      <c r="AD6" s="48"/>
      <c r="AE6" s="48"/>
      <c r="AF6" s="48"/>
      <c r="AG6" s="48"/>
    </row>
    <row r="7" spans="1:33" s="52" customFormat="1" ht="15.75" hidden="1" customHeight="1" x14ac:dyDescent="0.2">
      <c r="A7" s="13" t="s">
        <v>36</v>
      </c>
      <c r="B7" s="13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48"/>
      <c r="T7" s="48"/>
      <c r="U7" s="49"/>
      <c r="V7" s="54"/>
      <c r="W7" s="48"/>
      <c r="X7" s="48"/>
      <c r="Y7" s="48"/>
      <c r="Z7" s="48"/>
      <c r="AA7" s="48"/>
      <c r="AB7" s="51"/>
      <c r="AC7" s="48"/>
      <c r="AD7" s="48"/>
      <c r="AE7" s="48"/>
      <c r="AF7" s="48"/>
      <c r="AG7" s="48"/>
    </row>
    <row r="8" spans="1:33" s="52" customFormat="1" ht="15.75" hidden="1" customHeight="1" x14ac:dyDescent="0.2">
      <c r="A8" s="13" t="s">
        <v>37</v>
      </c>
      <c r="B8" s="13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48"/>
      <c r="T8" s="48"/>
      <c r="U8" s="49"/>
      <c r="V8" s="54"/>
      <c r="W8" s="48"/>
      <c r="X8" s="48"/>
      <c r="Y8" s="48"/>
      <c r="Z8" s="48"/>
      <c r="AA8" s="48"/>
      <c r="AB8" s="51"/>
      <c r="AC8" s="48"/>
      <c r="AD8" s="48"/>
      <c r="AE8" s="48"/>
      <c r="AF8" s="48"/>
      <c r="AG8" s="48"/>
    </row>
    <row r="9" spans="1:33" s="52" customFormat="1" ht="15.75" hidden="1" customHeight="1" x14ac:dyDescent="0.2">
      <c r="A9" s="13" t="s">
        <v>38</v>
      </c>
      <c r="B9" s="13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48"/>
      <c r="T9" s="48"/>
      <c r="U9" s="49"/>
      <c r="V9" s="54"/>
      <c r="W9" s="48"/>
      <c r="X9" s="48"/>
      <c r="Y9" s="48"/>
      <c r="Z9" s="48"/>
      <c r="AA9" s="48"/>
      <c r="AB9" s="51"/>
      <c r="AC9" s="48"/>
      <c r="AD9" s="48"/>
      <c r="AE9" s="48"/>
      <c r="AF9" s="48"/>
      <c r="AG9" s="48"/>
    </row>
    <row r="10" spans="1:33" s="52" customFormat="1" ht="15.75" hidden="1" customHeight="1" x14ac:dyDescent="0.2">
      <c r="A10" s="13" t="s">
        <v>39</v>
      </c>
      <c r="B10" s="13"/>
      <c r="C10" s="17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48"/>
      <c r="T10" s="48"/>
      <c r="U10" s="49"/>
      <c r="V10" s="54"/>
      <c r="W10" s="48"/>
      <c r="X10" s="48"/>
      <c r="Y10" s="48"/>
      <c r="Z10" s="48"/>
      <c r="AA10" s="48"/>
      <c r="AB10" s="51"/>
      <c r="AC10" s="48"/>
      <c r="AD10" s="48"/>
      <c r="AE10" s="48"/>
      <c r="AF10" s="48"/>
      <c r="AG10" s="48"/>
    </row>
    <row r="11" spans="1:33" s="52" customFormat="1" ht="15.75" hidden="1" customHeight="1" x14ac:dyDescent="0.2">
      <c r="A11" s="13" t="s">
        <v>40</v>
      </c>
      <c r="B11" s="13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48"/>
      <c r="T11" s="48"/>
      <c r="U11" s="49"/>
      <c r="V11" s="54"/>
      <c r="W11" s="48"/>
      <c r="X11" s="48"/>
      <c r="Y11" s="48"/>
      <c r="Z11" s="48"/>
      <c r="AA11" s="48"/>
      <c r="AB11" s="51"/>
      <c r="AC11" s="48"/>
      <c r="AD11" s="48"/>
      <c r="AE11" s="48"/>
      <c r="AF11" s="48"/>
      <c r="AG11" s="48"/>
    </row>
    <row r="12" spans="1:33" s="52" customFormat="1" ht="15.75" hidden="1" customHeight="1" x14ac:dyDescent="0.2">
      <c r="A12" s="13" t="s">
        <v>41</v>
      </c>
      <c r="B12" s="13"/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48"/>
      <c r="T12" s="48"/>
      <c r="U12" s="49"/>
      <c r="V12" s="54"/>
      <c r="W12" s="48"/>
      <c r="X12" s="48"/>
      <c r="Y12" s="48"/>
      <c r="Z12" s="48"/>
      <c r="AA12" s="48"/>
      <c r="AB12" s="51"/>
      <c r="AC12" s="48"/>
      <c r="AD12" s="48"/>
      <c r="AE12" s="48"/>
      <c r="AF12" s="48"/>
      <c r="AG12" s="48"/>
    </row>
    <row r="13" spans="1:33" s="52" customFormat="1" ht="15.75" hidden="1" customHeight="1" x14ac:dyDescent="0.2">
      <c r="A13" s="13" t="s">
        <v>42</v>
      </c>
      <c r="B13" s="13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48"/>
      <c r="T13" s="48"/>
      <c r="U13" s="49"/>
      <c r="V13" s="54"/>
      <c r="W13" s="48"/>
      <c r="X13" s="48"/>
      <c r="Y13" s="48"/>
      <c r="Z13" s="48"/>
      <c r="AA13" s="48"/>
      <c r="AB13" s="51"/>
      <c r="AC13" s="48"/>
      <c r="AD13" s="48"/>
      <c r="AE13" s="48"/>
      <c r="AF13" s="48"/>
      <c r="AG13" s="48"/>
    </row>
    <row r="14" spans="1:33" s="52" customFormat="1" ht="15.75" hidden="1" customHeight="1" x14ac:dyDescent="0.2">
      <c r="A14" s="13" t="s">
        <v>43</v>
      </c>
      <c r="B14" s="13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48"/>
      <c r="T14" s="48"/>
      <c r="U14" s="49"/>
      <c r="V14" s="54"/>
      <c r="W14" s="48"/>
      <c r="X14" s="48"/>
      <c r="Y14" s="48"/>
      <c r="Z14" s="48"/>
      <c r="AA14" s="48"/>
      <c r="AB14" s="51"/>
      <c r="AC14" s="48"/>
      <c r="AD14" s="48"/>
      <c r="AE14" s="48"/>
      <c r="AF14" s="48"/>
      <c r="AG14" s="48"/>
    </row>
    <row r="15" spans="1:33" s="52" customFormat="1" ht="15.75" hidden="1" customHeight="1" x14ac:dyDescent="0.2">
      <c r="A15" s="13" t="s">
        <v>44</v>
      </c>
      <c r="B15" s="13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48"/>
      <c r="T15" s="48"/>
      <c r="U15" s="49"/>
      <c r="V15" s="54"/>
      <c r="W15" s="48"/>
      <c r="X15" s="48"/>
      <c r="Y15" s="48"/>
      <c r="Z15" s="48"/>
      <c r="AA15" s="48"/>
      <c r="AB15" s="51"/>
      <c r="AC15" s="48"/>
      <c r="AD15" s="48"/>
      <c r="AE15" s="48"/>
      <c r="AF15" s="48"/>
      <c r="AG15" s="48"/>
    </row>
    <row r="16" spans="1:33" s="52" customFormat="1" ht="15.75" hidden="1" customHeight="1" x14ac:dyDescent="0.2">
      <c r="A16" s="13" t="s">
        <v>45</v>
      </c>
      <c r="B16" s="13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48"/>
      <c r="T16" s="48"/>
      <c r="U16" s="49"/>
      <c r="V16" s="54"/>
      <c r="W16" s="48"/>
      <c r="X16" s="48"/>
      <c r="Y16" s="48"/>
      <c r="Z16" s="48"/>
      <c r="AA16" s="48"/>
      <c r="AB16" s="51"/>
      <c r="AC16" s="48"/>
      <c r="AD16" s="48"/>
      <c r="AE16" s="48"/>
      <c r="AF16" s="48"/>
      <c r="AG16" s="48"/>
    </row>
    <row r="17" spans="1:33" s="52" customFormat="1" ht="15.75" hidden="1" customHeight="1" x14ac:dyDescent="0.2">
      <c r="A17" s="13" t="s">
        <v>46</v>
      </c>
      <c r="B17" s="13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48"/>
      <c r="T17" s="48"/>
      <c r="U17" s="49"/>
      <c r="V17" s="54"/>
      <c r="W17" s="48"/>
      <c r="X17" s="48"/>
      <c r="Y17" s="48"/>
      <c r="Z17" s="48"/>
      <c r="AA17" s="48"/>
      <c r="AB17" s="51"/>
      <c r="AC17" s="48"/>
      <c r="AD17" s="48"/>
      <c r="AE17" s="48"/>
      <c r="AF17" s="48"/>
      <c r="AG17" s="48"/>
    </row>
    <row r="18" spans="1:33" s="52" customFormat="1" ht="15.75" hidden="1" customHeight="1" x14ac:dyDescent="0.2">
      <c r="A18" s="13" t="s">
        <v>47</v>
      </c>
      <c r="B18" s="13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48"/>
      <c r="T18" s="48"/>
      <c r="U18" s="49"/>
      <c r="V18" s="54"/>
      <c r="W18" s="48"/>
      <c r="X18" s="48"/>
      <c r="Y18" s="48"/>
      <c r="Z18" s="48"/>
      <c r="AA18" s="48"/>
      <c r="AB18" s="51"/>
      <c r="AC18" s="48"/>
      <c r="AD18" s="48"/>
      <c r="AE18" s="48"/>
      <c r="AF18" s="48"/>
      <c r="AG18" s="48"/>
    </row>
    <row r="19" spans="1:33" s="52" customFormat="1" ht="15.75" hidden="1" customHeight="1" x14ac:dyDescent="0.2">
      <c r="A19" s="13" t="s">
        <v>83</v>
      </c>
      <c r="B19" s="13"/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48"/>
      <c r="T19" s="48"/>
      <c r="U19" s="49"/>
      <c r="V19" s="54"/>
      <c r="W19" s="48"/>
      <c r="X19" s="48"/>
      <c r="Y19" s="48"/>
      <c r="Z19" s="48"/>
      <c r="AA19" s="48"/>
      <c r="AB19" s="51"/>
      <c r="AC19" s="48"/>
      <c r="AD19" s="48"/>
      <c r="AE19" s="48"/>
      <c r="AF19" s="48"/>
      <c r="AG19" s="48"/>
    </row>
    <row r="20" spans="1:33" s="52" customFormat="1" ht="15.75" hidden="1" customHeight="1" x14ac:dyDescent="0.2">
      <c r="A20" s="13" t="s">
        <v>49</v>
      </c>
      <c r="B20" s="13"/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48"/>
      <c r="T20" s="48"/>
      <c r="U20" s="49"/>
      <c r="V20" s="54"/>
      <c r="W20" s="48"/>
      <c r="X20" s="48"/>
      <c r="Y20" s="48"/>
      <c r="Z20" s="48"/>
      <c r="AA20" s="48"/>
      <c r="AB20" s="51"/>
      <c r="AC20" s="48"/>
      <c r="AD20" s="48"/>
      <c r="AE20" s="48"/>
      <c r="AF20" s="48"/>
      <c r="AG20" s="48"/>
    </row>
    <row r="21" spans="1:33" s="52" customFormat="1" ht="15.75" hidden="1" customHeight="1" x14ac:dyDescent="0.2">
      <c r="A21" s="13" t="s">
        <v>50</v>
      </c>
      <c r="B21" s="13"/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48"/>
      <c r="T21" s="48"/>
      <c r="U21" s="49"/>
      <c r="V21" s="54"/>
      <c r="W21" s="48"/>
      <c r="X21" s="48"/>
      <c r="Y21" s="48"/>
      <c r="Z21" s="48"/>
      <c r="AA21" s="48"/>
      <c r="AB21" s="51"/>
      <c r="AC21" s="48"/>
      <c r="AD21" s="48"/>
      <c r="AE21" s="48"/>
      <c r="AF21" s="48"/>
      <c r="AG21" s="48"/>
    </row>
    <row r="22" spans="1:33" s="52" customFormat="1" ht="15.75" hidden="1" customHeight="1" x14ac:dyDescent="0.2">
      <c r="A22" s="13" t="s">
        <v>51</v>
      </c>
      <c r="B22" s="13"/>
      <c r="C22" s="17"/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48"/>
      <c r="T22" s="48"/>
      <c r="U22" s="49"/>
      <c r="V22" s="54"/>
      <c r="W22" s="48"/>
      <c r="X22" s="48"/>
      <c r="Y22" s="48"/>
      <c r="Z22" s="48"/>
      <c r="AA22" s="48"/>
      <c r="AB22" s="51"/>
      <c r="AC22" s="48"/>
      <c r="AD22" s="48"/>
      <c r="AE22" s="48"/>
      <c r="AF22" s="48"/>
      <c r="AG22" s="48"/>
    </row>
    <row r="23" spans="1:33" s="52" customFormat="1" ht="15.75" hidden="1" customHeight="1" x14ac:dyDescent="0.2">
      <c r="A23" s="13" t="s">
        <v>52</v>
      </c>
      <c r="B23" s="13"/>
      <c r="C23" s="17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48"/>
      <c r="T23" s="48"/>
      <c r="U23" s="49"/>
      <c r="V23" s="54"/>
      <c r="W23" s="48"/>
      <c r="X23" s="48"/>
      <c r="Y23" s="48"/>
      <c r="Z23" s="48"/>
      <c r="AA23" s="48"/>
      <c r="AB23" s="51"/>
      <c r="AC23" s="48"/>
      <c r="AD23" s="48"/>
      <c r="AE23" s="48"/>
      <c r="AF23" s="48"/>
      <c r="AG23" s="48"/>
    </row>
    <row r="24" spans="1:33" s="52" customFormat="1" ht="15.75" hidden="1" customHeight="1" x14ac:dyDescent="0.2">
      <c r="A24" s="13" t="s">
        <v>53</v>
      </c>
      <c r="B24" s="13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48"/>
      <c r="T24" s="48"/>
      <c r="U24" s="49"/>
      <c r="V24" s="54"/>
      <c r="W24" s="48"/>
      <c r="X24" s="48"/>
      <c r="Y24" s="48"/>
      <c r="Z24" s="48"/>
      <c r="AA24" s="48"/>
      <c r="AB24" s="51"/>
      <c r="AC24" s="48"/>
      <c r="AD24" s="48"/>
      <c r="AE24" s="48"/>
      <c r="AF24" s="48"/>
      <c r="AG24" s="48"/>
    </row>
    <row r="25" spans="1:33" s="52" customFormat="1" ht="15.75" hidden="1" customHeight="1" x14ac:dyDescent="0.2">
      <c r="A25" s="13" t="s">
        <v>54</v>
      </c>
      <c r="B25" s="13"/>
      <c r="C25" s="17"/>
      <c r="D25" s="17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48"/>
      <c r="T25" s="48"/>
      <c r="U25" s="49"/>
      <c r="V25" s="54"/>
      <c r="W25" s="48"/>
      <c r="X25" s="48"/>
      <c r="Y25" s="48"/>
      <c r="Z25" s="48"/>
      <c r="AA25" s="48"/>
      <c r="AB25" s="51"/>
      <c r="AC25" s="48"/>
      <c r="AD25" s="48"/>
      <c r="AE25" s="48"/>
      <c r="AF25" s="48"/>
      <c r="AG25" s="48"/>
    </row>
    <row r="26" spans="1:33" s="52" customFormat="1" ht="15.75" customHeight="1" x14ac:dyDescent="0.2">
      <c r="A26" s="13" t="s">
        <v>58</v>
      </c>
      <c r="B26" s="13"/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48"/>
      <c r="T26" s="48"/>
      <c r="U26" s="49"/>
      <c r="V26" s="54"/>
      <c r="W26" s="48"/>
      <c r="X26" s="48"/>
      <c r="Y26" s="48"/>
      <c r="Z26" s="48"/>
      <c r="AA26" s="48"/>
      <c r="AB26" s="51"/>
      <c r="AC26" s="48"/>
      <c r="AD26" s="48"/>
      <c r="AE26" s="48"/>
      <c r="AF26" s="48"/>
      <c r="AG26" s="48"/>
    </row>
    <row r="27" spans="1:33" s="52" customFormat="1" ht="15.75" customHeight="1" x14ac:dyDescent="0.2">
      <c r="A27" s="13" t="s">
        <v>60</v>
      </c>
      <c r="B27" s="13"/>
      <c r="C27" s="17">
        <f t="shared" ref="C27:C31" si="1">IFERROR(F27/D27," - ")</f>
        <v>17.950000000000003</v>
      </c>
      <c r="D27" s="17">
        <v>18</v>
      </c>
      <c r="E27" s="17">
        <v>0</v>
      </c>
      <c r="F27" s="17">
        <v>323.10000000000002</v>
      </c>
      <c r="G27" s="17">
        <v>0</v>
      </c>
      <c r="H27" s="17">
        <f t="shared" ref="H27:H31" si="2">G27/F27*-1</f>
        <v>0</v>
      </c>
      <c r="I27" s="17">
        <f t="shared" ref="I27:I31" si="3">J27/F27</f>
        <v>0.43807826392757654</v>
      </c>
      <c r="J27" s="17">
        <f t="shared" ref="J27:J31" si="4">F27*0.85+G27+AF27*D27+D27*AE27+AG27+AD27</f>
        <v>141.54308707499999</v>
      </c>
      <c r="K27" s="17">
        <f t="shared" ref="K27:K31" si="5">J27/D27</f>
        <v>7.863504837499999</v>
      </c>
      <c r="L27" s="17">
        <v>53</v>
      </c>
      <c r="M27" s="17">
        <f t="shared" ref="M27:M31" si="6">IFERROR(D27/L27,"-")</f>
        <v>0.33962264150943394</v>
      </c>
      <c r="N27" s="17">
        <v>37</v>
      </c>
      <c r="O27" s="17">
        <f t="shared" ref="O27:P27" si="7">D27/7</f>
        <v>2.5714285714285716</v>
      </c>
      <c r="P27" s="17">
        <f t="shared" si="7"/>
        <v>0</v>
      </c>
      <c r="Q27" s="17">
        <f t="shared" ref="Q27:Q31" si="8">ROUNDDOWN(N27/(O27+P27),0)</f>
        <v>14</v>
      </c>
      <c r="R27" s="17"/>
      <c r="S27" s="48">
        <v>0.23809523809523811</v>
      </c>
      <c r="T27" s="48" t="s">
        <v>56</v>
      </c>
      <c r="U27" s="49" t="s">
        <v>56</v>
      </c>
      <c r="V27" s="54" t="s">
        <v>56</v>
      </c>
      <c r="W27" s="48">
        <v>0</v>
      </c>
      <c r="X27" s="48">
        <f t="shared" ref="X27:X31" si="9">IFERROR(W27/D27,0)</f>
        <v>0</v>
      </c>
      <c r="Y27" s="48">
        <f t="shared" ref="Y27:Y31" si="10">IFERROR(G27/(W27+Z27)*-1,0)</f>
        <v>0</v>
      </c>
      <c r="Z27" s="48">
        <v>0</v>
      </c>
      <c r="AA27" s="48" t="s">
        <v>57</v>
      </c>
      <c r="AB27" s="51">
        <f t="shared" ref="AB27:AB31" si="11">IF(OR(AA27="UsLargeStandardSize",AA27="UsSmallStandardSize"),-0.69,-0.48)</f>
        <v>-0.69</v>
      </c>
      <c r="AC27" s="48">
        <v>0.15506895833333337</v>
      </c>
      <c r="AD27" s="48">
        <f t="shared" ref="AD27:AD31" si="12">IFERROR(AB27*AC27*D27*2,0)</f>
        <v>-3.8519129250000006</v>
      </c>
      <c r="AE27" s="48">
        <v>-7.18</v>
      </c>
      <c r="AF27" s="48">
        <v>0</v>
      </c>
      <c r="AG27" s="48">
        <v>0</v>
      </c>
    </row>
    <row r="28" spans="1:33" s="52" customFormat="1" ht="15.75" customHeight="1" x14ac:dyDescent="0.2">
      <c r="A28" s="13" t="s">
        <v>61</v>
      </c>
      <c r="B28" s="13"/>
      <c r="C28" s="17">
        <f t="shared" si="1"/>
        <v>17.95</v>
      </c>
      <c r="D28" s="17">
        <v>17</v>
      </c>
      <c r="E28" s="17">
        <v>0</v>
      </c>
      <c r="F28" s="17">
        <v>305.14999999999998</v>
      </c>
      <c r="G28" s="17">
        <v>0</v>
      </c>
      <c r="H28" s="17">
        <f t="shared" si="2"/>
        <v>0</v>
      </c>
      <c r="I28" s="17">
        <f t="shared" si="3"/>
        <v>0.43807826392757665</v>
      </c>
      <c r="J28" s="17">
        <f t="shared" si="4"/>
        <v>133.6795822375</v>
      </c>
      <c r="K28" s="17">
        <f t="shared" si="5"/>
        <v>7.8635048374999998</v>
      </c>
      <c r="L28" s="17">
        <v>37</v>
      </c>
      <c r="M28" s="17">
        <f t="shared" si="6"/>
        <v>0.45945945945945948</v>
      </c>
      <c r="N28" s="17">
        <v>21</v>
      </c>
      <c r="O28" s="17">
        <f t="shared" ref="O28:P28" si="13">D28/7</f>
        <v>2.4285714285714284</v>
      </c>
      <c r="P28" s="17">
        <f t="shared" si="13"/>
        <v>0</v>
      </c>
      <c r="Q28" s="17">
        <f t="shared" si="8"/>
        <v>8</v>
      </c>
      <c r="R28" s="17"/>
      <c r="S28" s="48">
        <v>1.2173913043478259</v>
      </c>
      <c r="T28" s="48" t="s">
        <v>56</v>
      </c>
      <c r="U28" s="49" t="s">
        <v>56</v>
      </c>
      <c r="V28" s="54" t="s">
        <v>56</v>
      </c>
      <c r="W28" s="48">
        <v>0</v>
      </c>
      <c r="X28" s="48">
        <f t="shared" si="9"/>
        <v>0</v>
      </c>
      <c r="Y28" s="48">
        <f t="shared" si="10"/>
        <v>0</v>
      </c>
      <c r="Z28" s="48">
        <v>0</v>
      </c>
      <c r="AA28" s="48" t="s">
        <v>57</v>
      </c>
      <c r="AB28" s="51">
        <f t="shared" si="11"/>
        <v>-0.69</v>
      </c>
      <c r="AC28" s="48">
        <v>0.15506895833333337</v>
      </c>
      <c r="AD28" s="48">
        <f t="shared" si="12"/>
        <v>-3.6379177625000003</v>
      </c>
      <c r="AE28" s="48">
        <v>-7.18</v>
      </c>
      <c r="AF28" s="48">
        <v>0</v>
      </c>
      <c r="AG28" s="48">
        <v>0</v>
      </c>
    </row>
    <row r="29" spans="1:33" s="52" customFormat="1" ht="15.75" customHeight="1" x14ac:dyDescent="0.2">
      <c r="A29" s="13" t="s">
        <v>62</v>
      </c>
      <c r="B29" s="13"/>
      <c r="C29" s="17">
        <f t="shared" si="1"/>
        <v>17.950000000000003</v>
      </c>
      <c r="D29" s="17">
        <v>9</v>
      </c>
      <c r="E29" s="17">
        <v>0</v>
      </c>
      <c r="F29" s="17">
        <v>161.55000000000001</v>
      </c>
      <c r="G29" s="17">
        <v>-3.67</v>
      </c>
      <c r="H29" s="17">
        <f t="shared" si="2"/>
        <v>2.27174249458372E-2</v>
      </c>
      <c r="I29" s="17">
        <f t="shared" ca="1" si="3"/>
        <v>0.41536083898173942</v>
      </c>
      <c r="J29" s="17">
        <f t="shared" ca="1" si="4"/>
        <v>67.101543537500007</v>
      </c>
      <c r="K29" s="17">
        <f t="shared" ca="1" si="5"/>
        <v>7.4557270597222232</v>
      </c>
      <c r="L29" s="17">
        <v>33</v>
      </c>
      <c r="M29" s="17">
        <f t="shared" si="6"/>
        <v>0.27272727272727271</v>
      </c>
      <c r="N29" s="17">
        <v>4</v>
      </c>
      <c r="O29" s="17">
        <f t="shared" ref="O29:P29" si="14">D29/7</f>
        <v>1.2857142857142858</v>
      </c>
      <c r="P29" s="17">
        <f t="shared" si="14"/>
        <v>0</v>
      </c>
      <c r="Q29" s="17">
        <f t="shared" si="8"/>
        <v>3</v>
      </c>
      <c r="R29" s="17"/>
      <c r="S29" s="48">
        <v>14</v>
      </c>
      <c r="T29" s="48" t="s">
        <v>56</v>
      </c>
      <c r="U29" s="49" t="s">
        <v>56</v>
      </c>
      <c r="V29" s="54" t="s">
        <v>56</v>
      </c>
      <c r="W29" s="48">
        <v>1</v>
      </c>
      <c r="X29" s="48">
        <f t="shared" si="9"/>
        <v>0.1111111111111111</v>
      </c>
      <c r="Y29" s="48">
        <f t="shared" si="10"/>
        <v>3.67</v>
      </c>
      <c r="Z29" s="48">
        <v>0</v>
      </c>
      <c r="AA29" s="48" t="s">
        <v>57</v>
      </c>
      <c r="AB29" s="51">
        <f t="shared" si="11"/>
        <v>-0.69</v>
      </c>
      <c r="AC29" s="48">
        <v>0.15506895833333337</v>
      </c>
      <c r="AD29" s="48">
        <f t="shared" si="12"/>
        <v>-1.9259564625000003</v>
      </c>
      <c r="AE29" s="48">
        <v>-7.18</v>
      </c>
      <c r="AF29" s="48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Info!B2:BZ7000""),36,false)),"""")*-1"),0)</f>
        <v>0</v>
      </c>
      <c r="AG29" s="48">
        <v>0</v>
      </c>
    </row>
    <row r="30" spans="1:33" s="52" customFormat="1" ht="15.75" customHeight="1" x14ac:dyDescent="0.2">
      <c r="A30" s="13" t="s">
        <v>63</v>
      </c>
      <c r="B30" s="13"/>
      <c r="C30" s="17">
        <f t="shared" si="1"/>
        <v>17.95</v>
      </c>
      <c r="D30" s="17">
        <v>4</v>
      </c>
      <c r="E30" s="17">
        <v>0</v>
      </c>
      <c r="F30" s="17">
        <v>71.8</v>
      </c>
      <c r="G30" s="17">
        <v>-1.4</v>
      </c>
      <c r="H30" s="17">
        <f t="shared" si="2"/>
        <v>1.9498607242339833E-2</v>
      </c>
      <c r="I30" s="17">
        <f t="shared" ca="1" si="3"/>
        <v>0.41857965668523672</v>
      </c>
      <c r="J30" s="17">
        <f t="shared" ca="1" si="4"/>
        <v>30.054019349999997</v>
      </c>
      <c r="K30" s="17">
        <f t="shared" ca="1" si="5"/>
        <v>7.5135048374999993</v>
      </c>
      <c r="L30" s="17">
        <v>9</v>
      </c>
      <c r="M30" s="17">
        <f t="shared" si="6"/>
        <v>0.44444444444444442</v>
      </c>
      <c r="N30" s="17">
        <v>0</v>
      </c>
      <c r="O30" s="17">
        <f t="shared" ref="O30:P30" si="15">D30/7</f>
        <v>0.5714285714285714</v>
      </c>
      <c r="P30" s="17">
        <f t="shared" si="15"/>
        <v>0</v>
      </c>
      <c r="Q30" s="17">
        <f t="shared" si="8"/>
        <v>0</v>
      </c>
      <c r="R30" s="17"/>
      <c r="S30" s="48">
        <v>1.7037037037037039</v>
      </c>
      <c r="T30" s="48" t="s">
        <v>56</v>
      </c>
      <c r="U30" s="49" t="s">
        <v>56</v>
      </c>
      <c r="V30" s="54" t="s">
        <v>56</v>
      </c>
      <c r="W30" s="48">
        <v>1</v>
      </c>
      <c r="X30" s="48">
        <f t="shared" si="9"/>
        <v>0.25</v>
      </c>
      <c r="Y30" s="48">
        <f t="shared" si="10"/>
        <v>1.4</v>
      </c>
      <c r="Z30" s="48">
        <v>0</v>
      </c>
      <c r="AA30" s="48" t="s">
        <v>57</v>
      </c>
      <c r="AB30" s="51">
        <f t="shared" si="11"/>
        <v>-0.69</v>
      </c>
      <c r="AC30" s="48">
        <v>0.15506895833333337</v>
      </c>
      <c r="AD30" s="48">
        <f t="shared" si="12"/>
        <v>-0.85598065000000012</v>
      </c>
      <c r="AE30" s="48">
        <v>-7.18</v>
      </c>
      <c r="AF30" s="48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Info!B2:BZ7000""),36,false)),"""")*-1"),0)</f>
        <v>0</v>
      </c>
      <c r="AG30" s="48">
        <v>0</v>
      </c>
    </row>
    <row r="31" spans="1:33" s="52" customFormat="1" ht="15.75" customHeight="1" x14ac:dyDescent="0.2">
      <c r="A31" s="13" t="s">
        <v>64</v>
      </c>
      <c r="B31" s="13"/>
      <c r="C31" s="17" t="str">
        <f t="shared" si="1"/>
        <v xml:space="preserve"> - </v>
      </c>
      <c r="D31" s="17">
        <v>0</v>
      </c>
      <c r="E31" s="17">
        <v>0</v>
      </c>
      <c r="F31" s="17">
        <v>0</v>
      </c>
      <c r="G31" s="17">
        <v>0</v>
      </c>
      <c r="H31" s="17" t="e">
        <f t="shared" si="2"/>
        <v>#DIV/0!</v>
      </c>
      <c r="I31" s="17" t="e">
        <f t="shared" ca="1" si="3"/>
        <v>#DIV/0!</v>
      </c>
      <c r="J31" s="17">
        <f t="shared" ca="1" si="4"/>
        <v>0</v>
      </c>
      <c r="K31" s="17" t="e">
        <f t="shared" ca="1" si="5"/>
        <v>#DIV/0!</v>
      </c>
      <c r="L31" s="17">
        <v>0</v>
      </c>
      <c r="M31" s="17" t="str">
        <f t="shared" si="6"/>
        <v>-</v>
      </c>
      <c r="N31" s="17">
        <v>0</v>
      </c>
      <c r="O31" s="17">
        <f t="shared" ref="O31:P31" si="16">D31/7</f>
        <v>0</v>
      </c>
      <c r="P31" s="17">
        <f t="shared" si="16"/>
        <v>0</v>
      </c>
      <c r="Q31" s="17" t="e">
        <f t="shared" si="8"/>
        <v>#DIV/0!</v>
      </c>
      <c r="R31" s="17" t="str">
        <f ca="1">IFERROR(__xludf.DUMMYFUNCTION("IFERROR(VLOOKUP($B$2,IMPORTRANGE(""https://docs.google.com/spreadsheets/d/1KiWZV1ko8G7lnRucBRBd29jj3Be6ltMfljMDqzOkQmI/edit#gid=1381463014"",""Lookup!A:F""),6,FALSE),"""")"),"")</f>
        <v/>
      </c>
      <c r="S31" s="48">
        <v>0</v>
      </c>
      <c r="T31" s="48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1" s="49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1" s="54" t="str">
        <f ca="1">IFERROR(__xludf.DUMMYFUNCTION("IFERROR(VLOOKUP($B$2,IMPORTRANGE(""https://docs.google.com/spreadsheets/d/1KiWZV1ko8G7lnRucBRBd29jj3Be6ltMfljMDqzOkQmI/edit#gid=1381463014"",""Lookup!A:D""),2,FALSE),"""")"),"")</f>
        <v/>
      </c>
      <c r="W31" s="48">
        <v>0</v>
      </c>
      <c r="X31" s="48">
        <f t="shared" si="9"/>
        <v>0</v>
      </c>
      <c r="Y31" s="48">
        <f t="shared" si="10"/>
        <v>0</v>
      </c>
      <c r="Z31" s="48">
        <v>0</v>
      </c>
      <c r="AA31" s="48" t="s">
        <v>57</v>
      </c>
      <c r="AB31" s="51">
        <f t="shared" si="11"/>
        <v>-0.69</v>
      </c>
      <c r="AC31" s="48">
        <v>0.15506895833333337</v>
      </c>
      <c r="AD31" s="48">
        <f t="shared" si="12"/>
        <v>0</v>
      </c>
      <c r="AE31" s="48">
        <v>-7.18</v>
      </c>
      <c r="AF31" s="48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Info!B2:BZ7000""),36,false)),"""")*-1"),0)</f>
        <v>0</v>
      </c>
      <c r="AG31" s="48">
        <v>0</v>
      </c>
    </row>
    <row r="32" spans="1:33" ht="15.75" customHeight="1" x14ac:dyDescent="0.2">
      <c r="A32" s="13"/>
      <c r="B32" s="13"/>
      <c r="C32" s="24"/>
      <c r="D32" s="15"/>
      <c r="E32" s="15"/>
      <c r="F32" s="14"/>
      <c r="G32" s="14"/>
      <c r="H32" s="14"/>
      <c r="I32" s="15"/>
      <c r="J32" s="15"/>
      <c r="K32" s="15"/>
      <c r="L32" s="15"/>
      <c r="M32" s="16"/>
      <c r="N32" s="15"/>
      <c r="O32" s="15"/>
      <c r="P32" s="15"/>
      <c r="Q32" s="15"/>
      <c r="R32" s="15"/>
      <c r="S32" s="18"/>
      <c r="T32" s="13"/>
      <c r="U32" s="19"/>
      <c r="V32" s="1"/>
      <c r="W32" s="13"/>
      <c r="X32" s="13"/>
      <c r="Y32" s="13"/>
      <c r="Z32" s="13"/>
      <c r="AA32" s="13"/>
      <c r="AB32" s="13"/>
      <c r="AC32" s="13"/>
      <c r="AD32" s="13"/>
      <c r="AE32" s="20"/>
      <c r="AF32" s="20"/>
      <c r="AG32" s="20"/>
    </row>
    <row r="33" spans="1:33" ht="15.75" customHeight="1" x14ac:dyDescent="0.2">
      <c r="A33" s="13"/>
      <c r="B33" s="13"/>
      <c r="C33" s="24"/>
      <c r="D33" s="15"/>
      <c r="E33" s="15"/>
      <c r="F33" s="14"/>
      <c r="G33" s="14"/>
      <c r="H33" s="14"/>
      <c r="I33" s="15"/>
      <c r="J33" s="15"/>
      <c r="K33" s="15"/>
      <c r="L33" s="15"/>
      <c r="M33" s="16"/>
      <c r="N33" s="15"/>
      <c r="O33" s="15"/>
      <c r="P33" s="15"/>
      <c r="Q33" s="15"/>
      <c r="R33" s="15"/>
      <c r="S33" s="18"/>
      <c r="T33" s="13"/>
      <c r="U33" s="19"/>
      <c r="V33" s="1"/>
      <c r="W33" s="13"/>
      <c r="X33" s="13"/>
      <c r="Y33" s="13"/>
      <c r="Z33" s="13"/>
      <c r="AA33" s="13"/>
      <c r="AB33" s="13"/>
      <c r="AC33" s="13"/>
      <c r="AD33" s="13"/>
      <c r="AE33" s="20"/>
      <c r="AF33" s="20"/>
      <c r="AG33" s="20"/>
    </row>
    <row r="34" spans="1:33" ht="15.75" customHeight="1" x14ac:dyDescent="0.2">
      <c r="A34" s="13"/>
      <c r="B34" s="13"/>
      <c r="C34" s="24"/>
      <c r="D34" s="15"/>
      <c r="E34" s="15"/>
      <c r="F34" s="14"/>
      <c r="G34" s="14"/>
      <c r="H34" s="14"/>
      <c r="I34" s="15"/>
      <c r="J34" s="15"/>
      <c r="K34" s="15"/>
      <c r="L34" s="15"/>
      <c r="M34" s="16"/>
      <c r="N34" s="15"/>
      <c r="O34" s="15"/>
      <c r="P34" s="15"/>
      <c r="Q34" s="15"/>
      <c r="R34" s="15"/>
      <c r="S34" s="18"/>
      <c r="T34" s="13"/>
      <c r="U34" s="19"/>
      <c r="V34" s="1"/>
      <c r="W34" s="13"/>
      <c r="X34" s="13"/>
      <c r="Y34" s="13"/>
      <c r="Z34" s="13"/>
      <c r="AA34" s="13"/>
      <c r="AB34" s="13"/>
      <c r="AC34" s="13"/>
      <c r="AD34" s="13"/>
      <c r="AE34" s="20"/>
      <c r="AF34" s="20"/>
      <c r="AG34" s="20"/>
    </row>
    <row r="35" spans="1:33" ht="15.75" customHeight="1" x14ac:dyDescent="0.2">
      <c r="A35" s="13"/>
      <c r="B35" s="13"/>
      <c r="C35" s="24"/>
      <c r="D35" s="15"/>
      <c r="E35" s="15"/>
      <c r="F35" s="14"/>
      <c r="G35" s="14"/>
      <c r="H35" s="14"/>
      <c r="I35" s="15"/>
      <c r="J35" s="15"/>
      <c r="K35" s="15"/>
      <c r="L35" s="15"/>
      <c r="M35" s="16"/>
      <c r="N35" s="15"/>
      <c r="O35" s="15"/>
      <c r="P35" s="15"/>
      <c r="Q35" s="15"/>
      <c r="R35" s="15"/>
      <c r="S35" s="18"/>
      <c r="T35" s="13"/>
      <c r="U35" s="19"/>
      <c r="V35" s="1"/>
      <c r="W35" s="13"/>
      <c r="X35" s="13"/>
      <c r="Y35" s="13"/>
      <c r="Z35" s="13"/>
      <c r="AA35" s="13"/>
      <c r="AB35" s="13"/>
      <c r="AC35" s="13"/>
      <c r="AD35" s="13"/>
      <c r="AE35" s="20"/>
      <c r="AF35" s="20"/>
      <c r="AG35" s="20"/>
    </row>
    <row r="36" spans="1:33" ht="15.75" customHeight="1" x14ac:dyDescent="0.2">
      <c r="A36" s="13"/>
      <c r="B36" s="13"/>
      <c r="C36" s="24"/>
      <c r="D36" s="15"/>
      <c r="E36" s="15"/>
      <c r="F36" s="14"/>
      <c r="G36" s="14"/>
      <c r="H36" s="14"/>
      <c r="I36" s="15"/>
      <c r="J36" s="15"/>
      <c r="K36" s="15"/>
      <c r="L36" s="15"/>
      <c r="M36" s="16"/>
      <c r="N36" s="15"/>
      <c r="O36" s="15"/>
      <c r="P36" s="15"/>
      <c r="Q36" s="15"/>
      <c r="R36" s="15"/>
      <c r="S36" s="18"/>
      <c r="T36" s="13"/>
      <c r="U36" s="19"/>
      <c r="V36" s="1"/>
      <c r="W36" s="13"/>
      <c r="X36" s="13"/>
      <c r="Y36" s="13"/>
      <c r="Z36" s="13"/>
      <c r="AA36" s="13"/>
      <c r="AB36" s="13"/>
      <c r="AC36" s="13"/>
      <c r="AD36" s="13"/>
      <c r="AE36" s="20"/>
      <c r="AF36" s="20"/>
      <c r="AG36" s="20"/>
    </row>
    <row r="37" spans="1:33" ht="15.75" customHeight="1" x14ac:dyDescent="0.2">
      <c r="A37" s="13"/>
      <c r="B37" s="13"/>
      <c r="C37" s="24"/>
      <c r="D37" s="15"/>
      <c r="E37" s="15"/>
      <c r="F37" s="14"/>
      <c r="G37" s="14"/>
      <c r="H37" s="14"/>
      <c r="I37" s="15"/>
      <c r="J37" s="15"/>
      <c r="K37" s="15"/>
      <c r="L37" s="15"/>
      <c r="M37" s="16"/>
      <c r="N37" s="15"/>
      <c r="O37" s="15"/>
      <c r="P37" s="15"/>
      <c r="Q37" s="15"/>
      <c r="R37" s="15"/>
      <c r="S37" s="18"/>
      <c r="T37" s="13"/>
      <c r="U37" s="19"/>
      <c r="V37" s="1"/>
      <c r="W37" s="13"/>
      <c r="X37" s="13"/>
      <c r="Y37" s="13"/>
      <c r="Z37" s="13"/>
      <c r="AA37" s="13"/>
      <c r="AB37" s="13"/>
      <c r="AC37" s="13"/>
      <c r="AD37" s="13"/>
      <c r="AE37" s="20"/>
      <c r="AF37" s="20"/>
      <c r="AG37" s="20"/>
    </row>
    <row r="38" spans="1:33" ht="15.75" customHeight="1" x14ac:dyDescent="0.2">
      <c r="A38" s="13"/>
      <c r="B38" s="13"/>
      <c r="C38" s="24"/>
      <c r="D38" s="15"/>
      <c r="E38" s="15"/>
      <c r="F38" s="14"/>
      <c r="G38" s="14"/>
      <c r="H38" s="14"/>
      <c r="I38" s="15"/>
      <c r="J38" s="15"/>
      <c r="K38" s="15"/>
      <c r="L38" s="15"/>
      <c r="M38" s="16"/>
      <c r="N38" s="15"/>
      <c r="O38" s="15"/>
      <c r="P38" s="15"/>
      <c r="Q38" s="15"/>
      <c r="R38" s="15"/>
      <c r="S38" s="18"/>
      <c r="T38" s="13"/>
      <c r="U38" s="19"/>
      <c r="V38" s="1"/>
      <c r="W38" s="13"/>
      <c r="X38" s="13"/>
      <c r="Y38" s="13"/>
      <c r="Z38" s="13"/>
      <c r="AA38" s="13"/>
      <c r="AB38" s="13"/>
      <c r="AC38" s="13"/>
      <c r="AD38" s="13"/>
      <c r="AE38" s="20"/>
      <c r="AF38" s="20"/>
      <c r="AG38" s="20"/>
    </row>
    <row r="39" spans="1:33" ht="15.75" customHeight="1" x14ac:dyDescent="0.2">
      <c r="A39" s="13"/>
      <c r="B39" s="13"/>
      <c r="C39" s="24"/>
      <c r="D39" s="15"/>
      <c r="E39" s="15"/>
      <c r="F39" s="14"/>
      <c r="G39" s="14"/>
      <c r="H39" s="14"/>
      <c r="I39" s="15"/>
      <c r="J39" s="15"/>
      <c r="K39" s="15"/>
      <c r="L39" s="15"/>
      <c r="M39" s="16"/>
      <c r="N39" s="15"/>
      <c r="O39" s="15"/>
      <c r="P39" s="15"/>
      <c r="Q39" s="15"/>
      <c r="R39" s="15"/>
      <c r="S39" s="18"/>
      <c r="T39" s="13"/>
      <c r="U39" s="19"/>
      <c r="V39" s="1"/>
      <c r="W39" s="13"/>
      <c r="X39" s="13"/>
      <c r="Y39" s="13"/>
      <c r="Z39" s="13"/>
      <c r="AA39" s="13"/>
      <c r="AB39" s="13"/>
      <c r="AC39" s="13"/>
      <c r="AD39" s="13"/>
      <c r="AE39" s="20"/>
      <c r="AF39" s="20"/>
      <c r="AG39" s="20"/>
    </row>
    <row r="40" spans="1:33" ht="15.75" customHeight="1" x14ac:dyDescent="0.2">
      <c r="A40" s="13"/>
      <c r="B40" s="13"/>
      <c r="C40" s="24"/>
      <c r="D40" s="15"/>
      <c r="E40" s="15"/>
      <c r="F40" s="14"/>
      <c r="G40" s="14"/>
      <c r="H40" s="14"/>
      <c r="I40" s="15"/>
      <c r="J40" s="15"/>
      <c r="K40" s="15"/>
      <c r="L40" s="15"/>
      <c r="M40" s="16"/>
      <c r="N40" s="15"/>
      <c r="O40" s="15"/>
      <c r="P40" s="15"/>
      <c r="Q40" s="15"/>
      <c r="R40" s="15"/>
      <c r="S40" s="18"/>
      <c r="T40" s="13"/>
      <c r="U40" s="19"/>
      <c r="V40" s="1"/>
      <c r="W40" s="13"/>
      <c r="X40" s="13"/>
      <c r="Y40" s="13"/>
      <c r="Z40" s="13"/>
      <c r="AA40" s="13"/>
      <c r="AB40" s="13"/>
      <c r="AC40" s="13"/>
      <c r="AD40" s="13"/>
      <c r="AE40" s="20"/>
      <c r="AF40" s="20"/>
      <c r="AG40" s="20"/>
    </row>
    <row r="41" spans="1:33" ht="15.75" customHeight="1" x14ac:dyDescent="0.2">
      <c r="A41" s="13"/>
      <c r="B41" s="13"/>
      <c r="C41" s="24"/>
      <c r="D41" s="15"/>
      <c r="E41" s="15"/>
      <c r="F41" s="14"/>
      <c r="G41" s="14"/>
      <c r="H41" s="14"/>
      <c r="I41" s="15"/>
      <c r="J41" s="15"/>
      <c r="K41" s="15"/>
      <c r="L41" s="15"/>
      <c r="M41" s="16"/>
      <c r="N41" s="15"/>
      <c r="O41" s="15"/>
      <c r="P41" s="15"/>
      <c r="Q41" s="15"/>
      <c r="R41" s="15"/>
      <c r="S41" s="18"/>
      <c r="T41" s="13"/>
      <c r="U41" s="19"/>
      <c r="V41" s="1"/>
      <c r="W41" s="13"/>
      <c r="X41" s="13"/>
      <c r="Y41" s="13"/>
      <c r="Z41" s="13"/>
      <c r="AA41" s="13"/>
      <c r="AB41" s="13"/>
      <c r="AC41" s="13"/>
      <c r="AD41" s="13"/>
      <c r="AE41" s="20"/>
      <c r="AF41" s="20"/>
      <c r="AG41" s="20"/>
    </row>
    <row r="42" spans="1:33" ht="15.75" customHeight="1" x14ac:dyDescent="0.2">
      <c r="A42" s="13"/>
      <c r="B42" s="13"/>
      <c r="C42" s="24"/>
      <c r="D42" s="15"/>
      <c r="E42" s="15"/>
      <c r="F42" s="14"/>
      <c r="G42" s="14"/>
      <c r="H42" s="14"/>
      <c r="I42" s="15"/>
      <c r="J42" s="15"/>
      <c r="K42" s="15"/>
      <c r="L42" s="15"/>
      <c r="M42" s="16"/>
      <c r="N42" s="15"/>
      <c r="O42" s="15"/>
      <c r="P42" s="15"/>
      <c r="Q42" s="15"/>
      <c r="R42" s="15"/>
      <c r="S42" s="18"/>
      <c r="T42" s="13"/>
      <c r="U42" s="19"/>
      <c r="V42" s="1"/>
      <c r="W42" s="13"/>
      <c r="X42" s="13"/>
      <c r="Y42" s="13"/>
      <c r="Z42" s="13"/>
      <c r="AA42" s="13"/>
      <c r="AB42" s="13"/>
      <c r="AC42" s="13"/>
      <c r="AD42" s="13"/>
      <c r="AE42" s="20"/>
      <c r="AF42" s="20"/>
      <c r="AG42" s="20"/>
    </row>
    <row r="43" spans="1:33" ht="15.75" customHeight="1" x14ac:dyDescent="0.2">
      <c r="A43" s="13"/>
      <c r="B43" s="13"/>
      <c r="C43" s="24"/>
      <c r="D43" s="15"/>
      <c r="E43" s="15"/>
      <c r="F43" s="14"/>
      <c r="G43" s="14"/>
      <c r="H43" s="14"/>
      <c r="I43" s="15"/>
      <c r="J43" s="15"/>
      <c r="K43" s="15"/>
      <c r="L43" s="15"/>
      <c r="M43" s="16"/>
      <c r="N43" s="15"/>
      <c r="O43" s="15"/>
      <c r="P43" s="15"/>
      <c r="Q43" s="15"/>
      <c r="R43" s="15"/>
      <c r="S43" s="18"/>
      <c r="T43" s="13"/>
      <c r="U43" s="19"/>
      <c r="V43" s="1"/>
      <c r="W43" s="13"/>
      <c r="X43" s="13"/>
      <c r="Y43" s="13"/>
      <c r="Z43" s="13"/>
      <c r="AA43" s="13"/>
      <c r="AB43" s="13"/>
      <c r="AC43" s="13"/>
      <c r="AD43" s="13"/>
      <c r="AE43" s="20"/>
      <c r="AF43" s="20"/>
      <c r="AG43" s="20"/>
    </row>
    <row r="44" spans="1:33" ht="15.75" customHeight="1" x14ac:dyDescent="0.2">
      <c r="A44" s="13"/>
      <c r="B44" s="13"/>
      <c r="C44" s="24"/>
      <c r="D44" s="15"/>
      <c r="E44" s="15"/>
      <c r="F44" s="14"/>
      <c r="G44" s="14"/>
      <c r="H44" s="14"/>
      <c r="I44" s="15"/>
      <c r="J44" s="15"/>
      <c r="K44" s="15"/>
      <c r="L44" s="15"/>
      <c r="M44" s="16"/>
      <c r="N44" s="15"/>
      <c r="O44" s="15"/>
      <c r="P44" s="15"/>
      <c r="Q44" s="15"/>
      <c r="R44" s="15"/>
      <c r="S44" s="18"/>
      <c r="T44" s="13"/>
      <c r="U44" s="19"/>
      <c r="V44" s="1"/>
      <c r="W44" s="13"/>
      <c r="X44" s="13"/>
      <c r="Y44" s="13"/>
      <c r="Z44" s="13"/>
      <c r="AA44" s="13"/>
      <c r="AB44" s="13"/>
      <c r="AC44" s="13"/>
      <c r="AD44" s="13"/>
      <c r="AE44" s="20"/>
      <c r="AF44" s="20"/>
      <c r="AG44" s="20"/>
    </row>
    <row r="45" spans="1:33" ht="15.75" customHeight="1" x14ac:dyDescent="0.2">
      <c r="A45" s="13"/>
      <c r="B45" s="13"/>
      <c r="C45" s="24"/>
      <c r="D45" s="15"/>
      <c r="E45" s="15"/>
      <c r="F45" s="14"/>
      <c r="G45" s="14"/>
      <c r="H45" s="14"/>
      <c r="I45" s="15"/>
      <c r="J45" s="15"/>
      <c r="K45" s="15"/>
      <c r="L45" s="15"/>
      <c r="M45" s="16"/>
      <c r="N45" s="15"/>
      <c r="O45" s="15"/>
      <c r="P45" s="15"/>
      <c r="Q45" s="15"/>
      <c r="R45" s="15"/>
      <c r="S45" s="18"/>
      <c r="T45" s="13"/>
      <c r="U45" s="19"/>
      <c r="V45" s="1"/>
      <c r="W45" s="13"/>
      <c r="X45" s="13"/>
      <c r="Y45" s="13"/>
      <c r="Z45" s="13"/>
      <c r="AA45" s="13"/>
      <c r="AB45" s="13"/>
      <c r="AC45" s="13"/>
      <c r="AD45" s="13"/>
      <c r="AE45" s="20"/>
      <c r="AF45" s="20"/>
      <c r="AG45" s="20"/>
    </row>
    <row r="46" spans="1:33" ht="15.75" customHeight="1" x14ac:dyDescent="0.2">
      <c r="A46" s="13"/>
      <c r="B46" s="13"/>
      <c r="C46" s="24"/>
      <c r="D46" s="15"/>
      <c r="E46" s="15"/>
      <c r="F46" s="14"/>
      <c r="G46" s="14"/>
      <c r="H46" s="14"/>
      <c r="I46" s="15"/>
      <c r="J46" s="15"/>
      <c r="K46" s="15"/>
      <c r="L46" s="15"/>
      <c r="M46" s="16"/>
      <c r="N46" s="15"/>
      <c r="O46" s="15"/>
      <c r="P46" s="15"/>
      <c r="Q46" s="15"/>
      <c r="R46" s="15"/>
      <c r="S46" s="18"/>
      <c r="T46" s="13"/>
      <c r="U46" s="19"/>
      <c r="V46" s="1"/>
      <c r="W46" s="13"/>
      <c r="X46" s="13"/>
      <c r="Y46" s="13"/>
      <c r="Z46" s="13"/>
      <c r="AA46" s="13"/>
      <c r="AB46" s="13"/>
      <c r="AC46" s="13"/>
      <c r="AD46" s="13"/>
      <c r="AE46" s="20"/>
      <c r="AF46" s="20"/>
      <c r="AG46" s="20"/>
    </row>
    <row r="47" spans="1:33" ht="15.75" customHeight="1" x14ac:dyDescent="0.2">
      <c r="A47" s="13"/>
      <c r="B47" s="13"/>
      <c r="C47" s="24"/>
      <c r="D47" s="15"/>
      <c r="E47" s="15"/>
      <c r="F47" s="14"/>
      <c r="G47" s="14"/>
      <c r="H47" s="14"/>
      <c r="I47" s="15"/>
      <c r="J47" s="15"/>
      <c r="K47" s="15"/>
      <c r="L47" s="15"/>
      <c r="M47" s="16"/>
      <c r="N47" s="15"/>
      <c r="O47" s="15"/>
      <c r="P47" s="15"/>
      <c r="Q47" s="15"/>
      <c r="R47" s="15"/>
      <c r="S47" s="18"/>
      <c r="T47" s="13"/>
      <c r="U47" s="19"/>
      <c r="V47" s="1"/>
      <c r="W47" s="13"/>
      <c r="X47" s="13"/>
      <c r="Y47" s="13"/>
      <c r="Z47" s="13"/>
      <c r="AA47" s="13"/>
      <c r="AB47" s="13"/>
      <c r="AC47" s="13"/>
      <c r="AD47" s="13"/>
      <c r="AE47" s="20"/>
      <c r="AF47" s="20"/>
      <c r="AG47" s="20"/>
    </row>
    <row r="48" spans="1:33" ht="15.75" customHeight="1" x14ac:dyDescent="0.2">
      <c r="A48" s="13"/>
      <c r="B48" s="13"/>
      <c r="C48" s="24"/>
      <c r="D48" s="15"/>
      <c r="E48" s="15"/>
      <c r="F48" s="14"/>
      <c r="G48" s="14"/>
      <c r="H48" s="14"/>
      <c r="I48" s="15"/>
      <c r="J48" s="15"/>
      <c r="K48" s="15"/>
      <c r="L48" s="15"/>
      <c r="M48" s="16"/>
      <c r="N48" s="15"/>
      <c r="O48" s="15"/>
      <c r="P48" s="15"/>
      <c r="Q48" s="15"/>
      <c r="R48" s="15"/>
      <c r="S48" s="18"/>
      <c r="T48" s="13"/>
      <c r="U48" s="19"/>
      <c r="V48" s="1"/>
      <c r="W48" s="13"/>
      <c r="X48" s="13"/>
      <c r="Y48" s="13"/>
      <c r="Z48" s="13"/>
      <c r="AA48" s="13"/>
      <c r="AB48" s="13"/>
      <c r="AC48" s="13"/>
      <c r="AD48" s="13"/>
      <c r="AE48" s="20"/>
      <c r="AF48" s="20"/>
      <c r="AG48" s="20"/>
    </row>
    <row r="49" spans="1:33" ht="15.75" customHeight="1" x14ac:dyDescent="0.2">
      <c r="A49" s="13"/>
      <c r="B49" s="13"/>
      <c r="C49" s="24"/>
      <c r="D49" s="15"/>
      <c r="E49" s="15"/>
      <c r="F49" s="14"/>
      <c r="G49" s="14"/>
      <c r="H49" s="14"/>
      <c r="I49" s="15"/>
      <c r="J49" s="15"/>
      <c r="K49" s="15"/>
      <c r="L49" s="15"/>
      <c r="M49" s="16"/>
      <c r="N49" s="15"/>
      <c r="O49" s="15"/>
      <c r="P49" s="15"/>
      <c r="Q49" s="15"/>
      <c r="R49" s="15"/>
      <c r="S49" s="18"/>
      <c r="T49" s="13"/>
      <c r="U49" s="19"/>
      <c r="V49" s="1"/>
      <c r="W49" s="13"/>
      <c r="X49" s="13"/>
      <c r="Y49" s="13"/>
      <c r="Z49" s="13"/>
      <c r="AA49" s="13"/>
      <c r="AB49" s="13"/>
      <c r="AC49" s="13"/>
      <c r="AD49" s="13"/>
      <c r="AE49" s="20"/>
      <c r="AF49" s="20"/>
      <c r="AG49" s="20"/>
    </row>
    <row r="50" spans="1:33" ht="15.75" customHeight="1" x14ac:dyDescent="0.2">
      <c r="A50" s="13"/>
      <c r="B50" s="13"/>
      <c r="C50" s="24"/>
      <c r="D50" s="15"/>
      <c r="E50" s="15"/>
      <c r="F50" s="14"/>
      <c r="G50" s="14"/>
      <c r="H50" s="14"/>
      <c r="I50" s="15"/>
      <c r="J50" s="15"/>
      <c r="K50" s="15"/>
      <c r="L50" s="15"/>
      <c r="M50" s="16"/>
      <c r="N50" s="15"/>
      <c r="O50" s="15"/>
      <c r="P50" s="15"/>
      <c r="Q50" s="15"/>
      <c r="R50" s="15"/>
      <c r="S50" s="18"/>
      <c r="T50" s="13"/>
      <c r="U50" s="19"/>
      <c r="V50" s="1"/>
      <c r="W50" s="13"/>
      <c r="X50" s="13"/>
      <c r="Y50" s="13"/>
      <c r="Z50" s="13"/>
      <c r="AA50" s="13"/>
      <c r="AB50" s="13"/>
      <c r="AC50" s="13"/>
      <c r="AD50" s="13"/>
      <c r="AE50" s="20"/>
      <c r="AF50" s="20"/>
      <c r="AG50" s="20"/>
    </row>
    <row r="51" spans="1:33" ht="15.75" customHeight="1" x14ac:dyDescent="0.2">
      <c r="A51" s="13"/>
      <c r="B51" s="13"/>
      <c r="C51" s="24"/>
      <c r="D51" s="15"/>
      <c r="E51" s="15"/>
      <c r="F51" s="14"/>
      <c r="G51" s="14"/>
      <c r="H51" s="14"/>
      <c r="I51" s="15"/>
      <c r="J51" s="15"/>
      <c r="K51" s="15"/>
      <c r="L51" s="15"/>
      <c r="M51" s="16"/>
      <c r="N51" s="15"/>
      <c r="O51" s="15"/>
      <c r="P51" s="15"/>
      <c r="Q51" s="15"/>
      <c r="R51" s="15"/>
      <c r="S51" s="18"/>
      <c r="T51" s="13"/>
      <c r="U51" s="19"/>
      <c r="V51" s="1"/>
      <c r="W51" s="13"/>
      <c r="X51" s="13"/>
      <c r="Y51" s="13"/>
      <c r="Z51" s="13"/>
      <c r="AA51" s="13"/>
      <c r="AB51" s="13"/>
      <c r="AC51" s="13"/>
      <c r="AD51" s="13"/>
      <c r="AE51" s="20"/>
      <c r="AF51" s="20"/>
      <c r="AG51" s="20"/>
    </row>
    <row r="52" spans="1:33" ht="15.75" customHeight="1" x14ac:dyDescent="0.2">
      <c r="A52" s="13"/>
      <c r="B52" s="13"/>
      <c r="C52" s="24"/>
      <c r="D52" s="15"/>
      <c r="E52" s="15"/>
      <c r="F52" s="14"/>
      <c r="G52" s="14"/>
      <c r="H52" s="14"/>
      <c r="I52" s="15"/>
      <c r="J52" s="15"/>
      <c r="K52" s="15"/>
      <c r="L52" s="15"/>
      <c r="M52" s="16"/>
      <c r="N52" s="15"/>
      <c r="O52" s="15"/>
      <c r="P52" s="15"/>
      <c r="Q52" s="15"/>
      <c r="R52" s="15"/>
      <c r="S52" s="18"/>
      <c r="T52" s="13"/>
      <c r="U52" s="19"/>
      <c r="V52" s="1"/>
      <c r="W52" s="13"/>
      <c r="X52" s="13"/>
      <c r="Y52" s="13"/>
      <c r="Z52" s="13"/>
      <c r="AA52" s="13"/>
      <c r="AB52" s="13"/>
      <c r="AC52" s="13"/>
      <c r="AD52" s="13"/>
      <c r="AE52" s="20"/>
      <c r="AF52" s="20"/>
      <c r="AG52" s="20"/>
    </row>
    <row r="53" spans="1:33" ht="15.75" customHeight="1" x14ac:dyDescent="0.2">
      <c r="A53" s="13"/>
      <c r="B53" s="13"/>
      <c r="C53" s="24"/>
      <c r="D53" s="15"/>
      <c r="E53" s="15"/>
      <c r="F53" s="14"/>
      <c r="G53" s="14"/>
      <c r="H53" s="14"/>
      <c r="I53" s="15"/>
      <c r="J53" s="15"/>
      <c r="K53" s="15"/>
      <c r="L53" s="15"/>
      <c r="M53" s="16"/>
      <c r="N53" s="15"/>
      <c r="O53" s="15"/>
      <c r="P53" s="15"/>
      <c r="Q53" s="15"/>
      <c r="R53" s="15"/>
      <c r="S53" s="18"/>
      <c r="T53" s="13"/>
      <c r="U53" s="19"/>
      <c r="V53" s="1"/>
      <c r="W53" s="13"/>
      <c r="X53" s="13"/>
      <c r="Y53" s="13"/>
      <c r="Z53" s="13"/>
      <c r="AA53" s="13"/>
      <c r="AB53" s="13"/>
      <c r="AC53" s="13"/>
      <c r="AD53" s="13"/>
      <c r="AE53" s="20"/>
      <c r="AF53" s="20"/>
      <c r="AG53" s="20"/>
    </row>
    <row r="54" spans="1:33" ht="15.75" customHeight="1" x14ac:dyDescent="0.2">
      <c r="A54" s="13"/>
      <c r="B54" s="13"/>
      <c r="C54" s="24"/>
      <c r="D54" s="15"/>
      <c r="E54" s="15"/>
      <c r="F54" s="14"/>
      <c r="G54" s="14"/>
      <c r="H54" s="14"/>
      <c r="I54" s="15"/>
      <c r="J54" s="15"/>
      <c r="K54" s="15"/>
      <c r="L54" s="15"/>
      <c r="M54" s="16"/>
      <c r="N54" s="15"/>
      <c r="O54" s="15"/>
      <c r="P54" s="15"/>
      <c r="Q54" s="15"/>
      <c r="R54" s="15"/>
      <c r="S54" s="18"/>
      <c r="T54" s="13"/>
      <c r="U54" s="19"/>
      <c r="V54" s="1"/>
      <c r="W54" s="13"/>
      <c r="X54" s="13"/>
      <c r="Y54" s="13"/>
      <c r="Z54" s="13"/>
      <c r="AA54" s="13"/>
      <c r="AB54" s="13"/>
      <c r="AC54" s="13"/>
      <c r="AD54" s="13"/>
      <c r="AE54" s="20"/>
      <c r="AF54" s="20"/>
      <c r="AG54" s="20"/>
    </row>
    <row r="55" spans="1:33" ht="15.75" customHeight="1" x14ac:dyDescent="0.2">
      <c r="A55" s="13"/>
      <c r="B55" s="13"/>
      <c r="C55" s="24"/>
      <c r="D55" s="15"/>
      <c r="E55" s="15"/>
      <c r="F55" s="14"/>
      <c r="G55" s="14"/>
      <c r="H55" s="14"/>
      <c r="I55" s="15"/>
      <c r="J55" s="15"/>
      <c r="K55" s="15"/>
      <c r="L55" s="15"/>
      <c r="M55" s="16"/>
      <c r="N55" s="15"/>
      <c r="O55" s="15"/>
      <c r="P55" s="15"/>
      <c r="Q55" s="15"/>
      <c r="R55" s="15"/>
      <c r="S55" s="18"/>
      <c r="T55" s="13"/>
      <c r="U55" s="19"/>
      <c r="V55" s="1"/>
      <c r="W55" s="13"/>
      <c r="X55" s="13"/>
      <c r="Y55" s="13"/>
      <c r="Z55" s="13"/>
      <c r="AA55" s="13"/>
      <c r="AB55" s="13"/>
      <c r="AC55" s="13"/>
      <c r="AD55" s="13"/>
      <c r="AE55" s="20"/>
      <c r="AF55" s="20"/>
      <c r="AG55" s="20"/>
    </row>
    <row r="56" spans="1:33" ht="15.75" customHeight="1" x14ac:dyDescent="0.2">
      <c r="A56" s="13"/>
      <c r="B56" s="13"/>
      <c r="C56" s="24"/>
      <c r="D56" s="15"/>
      <c r="E56" s="15"/>
      <c r="F56" s="14"/>
      <c r="G56" s="14"/>
      <c r="H56" s="14"/>
      <c r="I56" s="15"/>
      <c r="J56" s="15"/>
      <c r="K56" s="15"/>
      <c r="L56" s="15"/>
      <c r="M56" s="16"/>
      <c r="N56" s="15"/>
      <c r="O56" s="15"/>
      <c r="P56" s="15"/>
      <c r="Q56" s="15"/>
      <c r="R56" s="15"/>
      <c r="S56" s="18"/>
      <c r="T56" s="13"/>
      <c r="U56" s="19"/>
      <c r="V56" s="1"/>
      <c r="W56" s="13"/>
      <c r="X56" s="13"/>
      <c r="Y56" s="13"/>
      <c r="Z56" s="13"/>
      <c r="AA56" s="13"/>
      <c r="AB56" s="13"/>
      <c r="AC56" s="13"/>
      <c r="AD56" s="13"/>
      <c r="AE56" s="20"/>
      <c r="AF56" s="20"/>
      <c r="AG56" s="20"/>
    </row>
    <row r="57" spans="1:33" ht="15.75" customHeight="1" x14ac:dyDescent="0.2">
      <c r="A57" s="13"/>
      <c r="B57" s="13"/>
      <c r="C57" s="24"/>
      <c r="D57" s="15"/>
      <c r="E57" s="15"/>
      <c r="F57" s="14"/>
      <c r="G57" s="14"/>
      <c r="H57" s="14"/>
      <c r="I57" s="15"/>
      <c r="J57" s="15"/>
      <c r="K57" s="15"/>
      <c r="L57" s="15"/>
      <c r="M57" s="16"/>
      <c r="N57" s="15"/>
      <c r="O57" s="15"/>
      <c r="P57" s="15"/>
      <c r="Q57" s="15"/>
      <c r="R57" s="15"/>
      <c r="S57" s="18"/>
      <c r="T57" s="13"/>
      <c r="U57" s="19"/>
      <c r="V57" s="1"/>
      <c r="W57" s="13"/>
      <c r="X57" s="13"/>
      <c r="Y57" s="13"/>
      <c r="Z57" s="13"/>
      <c r="AA57" s="13"/>
      <c r="AB57" s="13"/>
      <c r="AC57" s="13"/>
      <c r="AD57" s="13"/>
      <c r="AE57" s="20"/>
      <c r="AF57" s="20"/>
      <c r="AG57" s="20"/>
    </row>
    <row r="58" spans="1:33" ht="15.75" customHeight="1" x14ac:dyDescent="0.2">
      <c r="A58" s="13"/>
      <c r="B58" s="13"/>
      <c r="C58" s="24"/>
      <c r="D58" s="15"/>
      <c r="E58" s="15"/>
      <c r="F58" s="14"/>
      <c r="G58" s="14"/>
      <c r="H58" s="14"/>
      <c r="I58" s="15"/>
      <c r="J58" s="15"/>
      <c r="K58" s="15"/>
      <c r="L58" s="15"/>
      <c r="M58" s="16"/>
      <c r="N58" s="15"/>
      <c r="O58" s="15"/>
      <c r="P58" s="15"/>
      <c r="Q58" s="15"/>
      <c r="R58" s="15"/>
      <c r="S58" s="18"/>
      <c r="T58" s="13"/>
      <c r="U58" s="19"/>
      <c r="V58" s="1"/>
      <c r="W58" s="13"/>
      <c r="X58" s="13"/>
      <c r="Y58" s="13"/>
      <c r="Z58" s="13"/>
      <c r="AA58" s="13"/>
      <c r="AB58" s="13"/>
      <c r="AC58" s="13"/>
      <c r="AD58" s="13"/>
      <c r="AE58" s="20"/>
      <c r="AF58" s="20"/>
      <c r="AG58" s="20"/>
    </row>
    <row r="59" spans="1:33" ht="15.75" customHeight="1" x14ac:dyDescent="0.2">
      <c r="A59" s="13"/>
      <c r="B59" s="13"/>
      <c r="C59" s="24"/>
      <c r="D59" s="15"/>
      <c r="E59" s="15"/>
      <c r="F59" s="14"/>
      <c r="G59" s="14"/>
      <c r="H59" s="14"/>
      <c r="I59" s="15"/>
      <c r="J59" s="15"/>
      <c r="K59" s="15"/>
      <c r="L59" s="15"/>
      <c r="M59" s="16"/>
      <c r="N59" s="15"/>
      <c r="O59" s="15"/>
      <c r="P59" s="15"/>
      <c r="Q59" s="15"/>
      <c r="R59" s="15"/>
      <c r="S59" s="18"/>
      <c r="T59" s="13"/>
      <c r="U59" s="19"/>
      <c r="V59" s="1"/>
      <c r="W59" s="13"/>
      <c r="X59" s="13"/>
      <c r="Y59" s="13"/>
      <c r="Z59" s="13"/>
      <c r="AA59" s="13"/>
      <c r="AB59" s="13"/>
      <c r="AC59" s="13"/>
      <c r="AD59" s="13"/>
      <c r="AE59" s="20"/>
      <c r="AF59" s="20"/>
      <c r="AG59" s="20"/>
    </row>
    <row r="60" spans="1:33" ht="15.75" customHeight="1" x14ac:dyDescent="0.2">
      <c r="A60" s="13"/>
      <c r="B60" s="13"/>
      <c r="C60" s="24"/>
      <c r="D60" s="15"/>
      <c r="E60" s="15"/>
      <c r="F60" s="14"/>
      <c r="G60" s="14"/>
      <c r="H60" s="14"/>
      <c r="I60" s="15"/>
      <c r="J60" s="15"/>
      <c r="K60" s="15"/>
      <c r="L60" s="15"/>
      <c r="M60" s="16"/>
      <c r="N60" s="15"/>
      <c r="O60" s="15"/>
      <c r="P60" s="15"/>
      <c r="Q60" s="15"/>
      <c r="R60" s="15"/>
      <c r="S60" s="18"/>
      <c r="T60" s="13"/>
      <c r="U60" s="19"/>
      <c r="V60" s="1"/>
      <c r="W60" s="13"/>
      <c r="X60" s="13"/>
      <c r="Y60" s="13"/>
      <c r="Z60" s="13"/>
      <c r="AA60" s="13"/>
      <c r="AB60" s="13"/>
      <c r="AC60" s="13"/>
      <c r="AD60" s="13"/>
      <c r="AE60" s="20"/>
      <c r="AF60" s="20"/>
      <c r="AG60" s="20"/>
    </row>
    <row r="61" spans="1:33" ht="15.75" customHeight="1" x14ac:dyDescent="0.2">
      <c r="A61" s="13"/>
      <c r="B61" s="13"/>
      <c r="C61" s="24"/>
      <c r="D61" s="15"/>
      <c r="E61" s="15"/>
      <c r="F61" s="14"/>
      <c r="G61" s="14"/>
      <c r="H61" s="14"/>
      <c r="I61" s="15"/>
      <c r="J61" s="15"/>
      <c r="K61" s="15"/>
      <c r="L61" s="15"/>
      <c r="M61" s="16"/>
      <c r="N61" s="15"/>
      <c r="O61" s="15"/>
      <c r="P61" s="15"/>
      <c r="Q61" s="15"/>
      <c r="R61" s="15"/>
      <c r="S61" s="18"/>
      <c r="T61" s="13"/>
      <c r="U61" s="19"/>
      <c r="V61" s="1"/>
      <c r="W61" s="13"/>
      <c r="X61" s="13"/>
      <c r="Y61" s="13"/>
      <c r="Z61" s="13"/>
      <c r="AA61" s="13"/>
      <c r="AB61" s="13"/>
      <c r="AC61" s="13"/>
      <c r="AD61" s="13"/>
      <c r="AE61" s="20"/>
      <c r="AF61" s="20"/>
      <c r="AG61" s="20"/>
    </row>
    <row r="62" spans="1:33" ht="15.75" customHeight="1" x14ac:dyDescent="0.2">
      <c r="A62" s="13"/>
      <c r="B62" s="13"/>
      <c r="C62" s="24"/>
      <c r="D62" s="15"/>
      <c r="E62" s="15"/>
      <c r="F62" s="14"/>
      <c r="G62" s="14"/>
      <c r="H62" s="14"/>
      <c r="I62" s="15"/>
      <c r="J62" s="15"/>
      <c r="K62" s="15"/>
      <c r="L62" s="15"/>
      <c r="M62" s="16"/>
      <c r="N62" s="15"/>
      <c r="O62" s="15"/>
      <c r="P62" s="15"/>
      <c r="Q62" s="15"/>
      <c r="R62" s="15"/>
      <c r="S62" s="18"/>
      <c r="T62" s="13"/>
      <c r="U62" s="19"/>
      <c r="V62" s="1"/>
      <c r="W62" s="13"/>
      <c r="X62" s="13"/>
      <c r="Y62" s="13"/>
      <c r="Z62" s="13"/>
      <c r="AA62" s="13"/>
      <c r="AB62" s="13"/>
      <c r="AC62" s="13"/>
      <c r="AD62" s="13"/>
      <c r="AE62" s="20"/>
      <c r="AF62" s="20"/>
      <c r="AG62" s="20"/>
    </row>
    <row r="63" spans="1:33" ht="15.75" customHeight="1" x14ac:dyDescent="0.2">
      <c r="A63" s="13"/>
      <c r="B63" s="13"/>
      <c r="C63" s="24"/>
      <c r="D63" s="15"/>
      <c r="E63" s="15"/>
      <c r="F63" s="14"/>
      <c r="G63" s="14"/>
      <c r="H63" s="14"/>
      <c r="I63" s="15"/>
      <c r="J63" s="15"/>
      <c r="K63" s="15"/>
      <c r="L63" s="15"/>
      <c r="M63" s="16"/>
      <c r="N63" s="15"/>
      <c r="O63" s="15"/>
      <c r="P63" s="15"/>
      <c r="Q63" s="15"/>
      <c r="R63" s="15"/>
      <c r="S63" s="18"/>
      <c r="T63" s="13"/>
      <c r="U63" s="19"/>
      <c r="V63" s="1"/>
      <c r="W63" s="13"/>
      <c r="X63" s="13"/>
      <c r="Y63" s="13"/>
      <c r="Z63" s="13"/>
      <c r="AA63" s="13"/>
      <c r="AB63" s="13"/>
      <c r="AC63" s="13"/>
      <c r="AD63" s="13"/>
      <c r="AE63" s="20"/>
      <c r="AF63" s="20"/>
      <c r="AG63" s="20"/>
    </row>
    <row r="64" spans="1:33" ht="15.75" customHeight="1" x14ac:dyDescent="0.2">
      <c r="A64" s="13"/>
      <c r="B64" s="13"/>
      <c r="C64" s="24"/>
      <c r="D64" s="15"/>
      <c r="E64" s="15"/>
      <c r="F64" s="14"/>
      <c r="G64" s="14"/>
      <c r="H64" s="14"/>
      <c r="I64" s="15"/>
      <c r="J64" s="15"/>
      <c r="K64" s="15"/>
      <c r="L64" s="15"/>
      <c r="M64" s="16"/>
      <c r="N64" s="15"/>
      <c r="O64" s="15"/>
      <c r="P64" s="15"/>
      <c r="Q64" s="15"/>
      <c r="R64" s="15"/>
      <c r="S64" s="18"/>
      <c r="T64" s="13"/>
      <c r="U64" s="19"/>
      <c r="V64" s="1"/>
      <c r="W64" s="13"/>
      <c r="X64" s="13"/>
      <c r="Y64" s="13"/>
      <c r="Z64" s="13"/>
      <c r="AA64" s="13"/>
      <c r="AB64" s="13"/>
      <c r="AC64" s="13"/>
      <c r="AD64" s="13"/>
      <c r="AE64" s="20"/>
      <c r="AF64" s="20"/>
      <c r="AG64" s="20"/>
    </row>
    <row r="65" spans="1:33" ht="15.75" customHeight="1" x14ac:dyDescent="0.2">
      <c r="A65" s="13"/>
      <c r="B65" s="13"/>
      <c r="C65" s="24"/>
      <c r="D65" s="15"/>
      <c r="E65" s="15"/>
      <c r="F65" s="14"/>
      <c r="G65" s="14"/>
      <c r="H65" s="14"/>
      <c r="I65" s="15"/>
      <c r="J65" s="15"/>
      <c r="K65" s="15"/>
      <c r="L65" s="15"/>
      <c r="M65" s="16"/>
      <c r="N65" s="15"/>
      <c r="O65" s="15"/>
      <c r="P65" s="15"/>
      <c r="Q65" s="15"/>
      <c r="R65" s="15"/>
      <c r="S65" s="18"/>
      <c r="T65" s="13"/>
      <c r="U65" s="19"/>
      <c r="V65" s="1"/>
      <c r="W65" s="13"/>
      <c r="X65" s="13"/>
      <c r="Y65" s="13"/>
      <c r="Z65" s="13"/>
      <c r="AA65" s="13"/>
      <c r="AB65" s="13"/>
      <c r="AC65" s="13"/>
      <c r="AD65" s="13"/>
      <c r="AE65" s="20"/>
      <c r="AF65" s="20"/>
      <c r="AG65" s="20"/>
    </row>
    <row r="66" spans="1:33" ht="15.75" customHeight="1" x14ac:dyDescent="0.2">
      <c r="A66" s="13"/>
      <c r="B66" s="13"/>
      <c r="C66" s="24"/>
      <c r="D66" s="15"/>
      <c r="E66" s="15"/>
      <c r="F66" s="14"/>
      <c r="G66" s="14"/>
      <c r="H66" s="14"/>
      <c r="I66" s="15"/>
      <c r="J66" s="15"/>
      <c r="K66" s="15"/>
      <c r="L66" s="15"/>
      <c r="M66" s="16"/>
      <c r="N66" s="15"/>
      <c r="O66" s="15"/>
      <c r="P66" s="15"/>
      <c r="Q66" s="15"/>
      <c r="R66" s="15"/>
      <c r="S66" s="18"/>
      <c r="T66" s="13"/>
      <c r="U66" s="19"/>
      <c r="V66" s="1"/>
      <c r="W66" s="13"/>
      <c r="X66" s="13"/>
      <c r="Y66" s="13"/>
      <c r="Z66" s="13"/>
      <c r="AA66" s="13"/>
      <c r="AB66" s="13"/>
      <c r="AC66" s="13"/>
      <c r="AD66" s="13"/>
      <c r="AE66" s="20"/>
      <c r="AF66" s="20"/>
      <c r="AG66" s="20"/>
    </row>
    <row r="67" spans="1:33" ht="15.75" customHeight="1" x14ac:dyDescent="0.2">
      <c r="A67" s="13"/>
      <c r="B67" s="13"/>
      <c r="C67" s="24"/>
      <c r="D67" s="15"/>
      <c r="E67" s="15"/>
      <c r="F67" s="14"/>
      <c r="G67" s="14"/>
      <c r="H67" s="14"/>
      <c r="I67" s="15"/>
      <c r="J67" s="15"/>
      <c r="K67" s="15"/>
      <c r="L67" s="15"/>
      <c r="M67" s="16"/>
      <c r="N67" s="15"/>
      <c r="O67" s="15"/>
      <c r="P67" s="15"/>
      <c r="Q67" s="15"/>
      <c r="R67" s="15"/>
      <c r="S67" s="18"/>
      <c r="T67" s="13"/>
      <c r="U67" s="19"/>
      <c r="V67" s="1"/>
      <c r="W67" s="13"/>
      <c r="X67" s="13"/>
      <c r="Y67" s="13"/>
      <c r="Z67" s="13"/>
      <c r="AA67" s="13"/>
      <c r="AB67" s="13"/>
      <c r="AC67" s="13"/>
      <c r="AD67" s="13"/>
      <c r="AE67" s="20"/>
      <c r="AF67" s="20"/>
      <c r="AG67" s="20"/>
    </row>
    <row r="68" spans="1:33" ht="15.75" customHeight="1" x14ac:dyDescent="0.2">
      <c r="A68" s="13"/>
      <c r="B68" s="13"/>
      <c r="C68" s="24"/>
      <c r="D68" s="15"/>
      <c r="E68" s="15"/>
      <c r="F68" s="14"/>
      <c r="G68" s="14"/>
      <c r="H68" s="14"/>
      <c r="I68" s="15"/>
      <c r="J68" s="15"/>
      <c r="K68" s="15"/>
      <c r="L68" s="15"/>
      <c r="M68" s="16"/>
      <c r="N68" s="15"/>
      <c r="O68" s="15"/>
      <c r="P68" s="15"/>
      <c r="Q68" s="15"/>
      <c r="R68" s="15"/>
      <c r="S68" s="18"/>
      <c r="T68" s="13"/>
      <c r="U68" s="19"/>
      <c r="V68" s="1"/>
      <c r="W68" s="13"/>
      <c r="X68" s="13"/>
      <c r="Y68" s="13"/>
      <c r="Z68" s="13"/>
      <c r="AA68" s="13"/>
      <c r="AB68" s="13"/>
      <c r="AC68" s="13"/>
      <c r="AD68" s="13"/>
      <c r="AE68" s="20"/>
      <c r="AF68" s="20"/>
      <c r="AG68" s="20"/>
    </row>
    <row r="69" spans="1:33" ht="15.75" customHeight="1" x14ac:dyDescent="0.2">
      <c r="A69" s="13"/>
      <c r="B69" s="13"/>
      <c r="C69" s="24"/>
      <c r="D69" s="15"/>
      <c r="E69" s="15"/>
      <c r="F69" s="14"/>
      <c r="G69" s="14"/>
      <c r="H69" s="14"/>
      <c r="I69" s="15"/>
      <c r="J69" s="15"/>
      <c r="K69" s="15"/>
      <c r="L69" s="15"/>
      <c r="M69" s="16"/>
      <c r="N69" s="15"/>
      <c r="O69" s="15"/>
      <c r="P69" s="15"/>
      <c r="Q69" s="15"/>
      <c r="R69" s="15"/>
      <c r="S69" s="18"/>
      <c r="T69" s="13"/>
      <c r="U69" s="19"/>
      <c r="V69" s="1"/>
      <c r="W69" s="13"/>
      <c r="X69" s="13"/>
      <c r="Y69" s="13"/>
      <c r="Z69" s="13"/>
      <c r="AA69" s="13"/>
      <c r="AB69" s="13"/>
      <c r="AC69" s="13"/>
      <c r="AD69" s="13"/>
      <c r="AE69" s="20"/>
      <c r="AF69" s="20"/>
      <c r="AG69" s="20"/>
    </row>
    <row r="70" spans="1:33" ht="15.75" customHeight="1" x14ac:dyDescent="0.2">
      <c r="A70" s="13"/>
      <c r="B70" s="13"/>
      <c r="C70" s="24"/>
      <c r="D70" s="15"/>
      <c r="E70" s="15"/>
      <c r="F70" s="14"/>
      <c r="G70" s="14"/>
      <c r="H70" s="14"/>
      <c r="I70" s="15"/>
      <c r="J70" s="15"/>
      <c r="K70" s="15"/>
      <c r="L70" s="15"/>
      <c r="M70" s="16"/>
      <c r="N70" s="15"/>
      <c r="O70" s="15"/>
      <c r="P70" s="15"/>
      <c r="Q70" s="15"/>
      <c r="R70" s="15"/>
      <c r="S70" s="18"/>
      <c r="T70" s="13"/>
      <c r="U70" s="19"/>
      <c r="V70" s="1"/>
      <c r="W70" s="13"/>
      <c r="X70" s="13"/>
      <c r="Y70" s="13"/>
      <c r="Z70" s="13"/>
      <c r="AA70" s="13"/>
      <c r="AB70" s="13"/>
      <c r="AC70" s="13"/>
      <c r="AD70" s="13"/>
      <c r="AE70" s="20"/>
      <c r="AF70" s="20"/>
      <c r="AG70" s="20"/>
    </row>
    <row r="71" spans="1:33" ht="15.75" customHeight="1" x14ac:dyDescent="0.2">
      <c r="A71" s="13"/>
      <c r="B71" s="13"/>
      <c r="C71" s="24"/>
      <c r="D71" s="15"/>
      <c r="E71" s="15"/>
      <c r="F71" s="14"/>
      <c r="G71" s="14"/>
      <c r="H71" s="14"/>
      <c r="I71" s="15"/>
      <c r="J71" s="15"/>
      <c r="K71" s="15"/>
      <c r="L71" s="15"/>
      <c r="M71" s="16"/>
      <c r="N71" s="15"/>
      <c r="O71" s="15"/>
      <c r="P71" s="15"/>
      <c r="Q71" s="15"/>
      <c r="R71" s="15"/>
      <c r="S71" s="18"/>
      <c r="T71" s="13"/>
      <c r="U71" s="19"/>
      <c r="V71" s="1"/>
      <c r="W71" s="13"/>
      <c r="X71" s="13"/>
      <c r="Y71" s="13"/>
      <c r="Z71" s="13"/>
      <c r="AA71" s="13"/>
      <c r="AB71" s="13"/>
      <c r="AC71" s="13"/>
      <c r="AD71" s="13"/>
      <c r="AE71" s="20"/>
      <c r="AF71" s="20"/>
      <c r="AG71" s="20"/>
    </row>
    <row r="72" spans="1:33" ht="15.75" customHeight="1" x14ac:dyDescent="0.2">
      <c r="A72" s="13"/>
      <c r="B72" s="13"/>
      <c r="C72" s="24"/>
      <c r="D72" s="15"/>
      <c r="E72" s="15"/>
      <c r="F72" s="14"/>
      <c r="G72" s="14"/>
      <c r="H72" s="14"/>
      <c r="I72" s="15"/>
      <c r="J72" s="15"/>
      <c r="K72" s="15"/>
      <c r="L72" s="15"/>
      <c r="M72" s="16"/>
      <c r="N72" s="15"/>
      <c r="O72" s="15"/>
      <c r="P72" s="15"/>
      <c r="Q72" s="15"/>
      <c r="R72" s="15"/>
      <c r="S72" s="18"/>
      <c r="T72" s="13"/>
      <c r="U72" s="19"/>
      <c r="V72" s="1"/>
      <c r="W72" s="13"/>
      <c r="X72" s="13"/>
      <c r="Y72" s="13"/>
      <c r="Z72" s="13"/>
      <c r="AA72" s="13"/>
      <c r="AB72" s="13"/>
      <c r="AC72" s="13"/>
      <c r="AD72" s="13"/>
      <c r="AE72" s="20"/>
      <c r="AF72" s="20"/>
      <c r="AG72" s="20"/>
    </row>
    <row r="73" spans="1:33" ht="15.75" customHeight="1" x14ac:dyDescent="0.2">
      <c r="A73" s="13"/>
      <c r="B73" s="13"/>
      <c r="C73" s="24"/>
      <c r="D73" s="15"/>
      <c r="E73" s="15"/>
      <c r="F73" s="14"/>
      <c r="G73" s="14"/>
      <c r="H73" s="14"/>
      <c r="I73" s="15"/>
      <c r="J73" s="15"/>
      <c r="K73" s="15"/>
      <c r="L73" s="15"/>
      <c r="M73" s="16"/>
      <c r="N73" s="15"/>
      <c r="O73" s="15"/>
      <c r="P73" s="15"/>
      <c r="Q73" s="15"/>
      <c r="R73" s="15"/>
      <c r="S73" s="18"/>
      <c r="T73" s="13"/>
      <c r="U73" s="19"/>
      <c r="V73" s="1"/>
      <c r="W73" s="13"/>
      <c r="X73" s="13"/>
      <c r="Y73" s="13"/>
      <c r="Z73" s="13"/>
      <c r="AA73" s="13"/>
      <c r="AB73" s="13"/>
      <c r="AC73" s="13"/>
      <c r="AD73" s="13"/>
      <c r="AE73" s="20"/>
      <c r="AF73" s="20"/>
      <c r="AG73" s="20"/>
    </row>
    <row r="74" spans="1:33" ht="15.75" customHeight="1" x14ac:dyDescent="0.2">
      <c r="A74" s="13"/>
      <c r="B74" s="13"/>
      <c r="C74" s="24"/>
      <c r="D74" s="15"/>
      <c r="E74" s="15"/>
      <c r="F74" s="14"/>
      <c r="G74" s="14"/>
      <c r="H74" s="14"/>
      <c r="I74" s="15"/>
      <c r="J74" s="15"/>
      <c r="K74" s="15"/>
      <c r="L74" s="15"/>
      <c r="M74" s="16"/>
      <c r="N74" s="15"/>
      <c r="O74" s="15"/>
      <c r="P74" s="15"/>
      <c r="Q74" s="15"/>
      <c r="R74" s="15"/>
      <c r="S74" s="18"/>
      <c r="T74" s="13"/>
      <c r="U74" s="19"/>
      <c r="V74" s="1"/>
      <c r="W74" s="13"/>
      <c r="X74" s="13"/>
      <c r="Y74" s="13"/>
      <c r="Z74" s="13"/>
      <c r="AA74" s="13"/>
      <c r="AB74" s="13"/>
      <c r="AC74" s="13"/>
      <c r="AD74" s="13"/>
      <c r="AE74" s="20"/>
      <c r="AF74" s="20"/>
      <c r="AG74" s="20"/>
    </row>
    <row r="75" spans="1:33" ht="15.75" customHeight="1" x14ac:dyDescent="0.2">
      <c r="A75" s="13"/>
      <c r="B75" s="13"/>
      <c r="C75" s="24"/>
      <c r="D75" s="15"/>
      <c r="E75" s="15"/>
      <c r="F75" s="14"/>
      <c r="G75" s="14"/>
      <c r="H75" s="14"/>
      <c r="I75" s="15"/>
      <c r="J75" s="15"/>
      <c r="K75" s="15"/>
      <c r="L75" s="15"/>
      <c r="M75" s="16"/>
      <c r="N75" s="15"/>
      <c r="O75" s="15"/>
      <c r="P75" s="15"/>
      <c r="Q75" s="15"/>
      <c r="R75" s="15"/>
      <c r="S75" s="18"/>
      <c r="T75" s="13"/>
      <c r="U75" s="19"/>
      <c r="V75" s="1"/>
      <c r="W75" s="13"/>
      <c r="X75" s="13"/>
      <c r="Y75" s="13"/>
      <c r="Z75" s="13"/>
      <c r="AA75" s="13"/>
      <c r="AB75" s="13"/>
      <c r="AC75" s="13"/>
      <c r="AD75" s="13"/>
      <c r="AE75" s="20"/>
      <c r="AF75" s="20"/>
      <c r="AG75" s="20"/>
    </row>
    <row r="76" spans="1:33" ht="15.75" customHeight="1" x14ac:dyDescent="0.2">
      <c r="A76" s="13"/>
      <c r="B76" s="13"/>
      <c r="C76" s="24"/>
      <c r="D76" s="15"/>
      <c r="E76" s="15"/>
      <c r="F76" s="14"/>
      <c r="G76" s="14"/>
      <c r="H76" s="14"/>
      <c r="I76" s="15"/>
      <c r="J76" s="15"/>
      <c r="K76" s="15"/>
      <c r="L76" s="15"/>
      <c r="M76" s="16"/>
      <c r="N76" s="15"/>
      <c r="O76" s="15"/>
      <c r="P76" s="15"/>
      <c r="Q76" s="15"/>
      <c r="R76" s="15"/>
      <c r="S76" s="18"/>
      <c r="T76" s="13"/>
      <c r="U76" s="19"/>
      <c r="V76" s="1"/>
      <c r="W76" s="13"/>
      <c r="X76" s="13"/>
      <c r="Y76" s="13"/>
      <c r="Z76" s="13"/>
      <c r="AA76" s="13"/>
      <c r="AB76" s="13"/>
      <c r="AC76" s="13"/>
      <c r="AD76" s="13"/>
      <c r="AE76" s="20"/>
      <c r="AF76" s="20"/>
      <c r="AG76" s="20"/>
    </row>
    <row r="77" spans="1:33" ht="15.75" customHeight="1" x14ac:dyDescent="0.2">
      <c r="A77" s="13"/>
      <c r="B77" s="13"/>
      <c r="C77" s="24"/>
      <c r="D77" s="15"/>
      <c r="E77" s="15"/>
      <c r="F77" s="14"/>
      <c r="G77" s="14"/>
      <c r="H77" s="14"/>
      <c r="I77" s="15"/>
      <c r="J77" s="15"/>
      <c r="K77" s="15"/>
      <c r="L77" s="15"/>
      <c r="M77" s="16"/>
      <c r="N77" s="15"/>
      <c r="O77" s="15"/>
      <c r="P77" s="15"/>
      <c r="Q77" s="15"/>
      <c r="R77" s="15"/>
      <c r="S77" s="18"/>
      <c r="T77" s="13"/>
      <c r="U77" s="19"/>
      <c r="V77" s="1"/>
      <c r="W77" s="13"/>
      <c r="X77" s="13"/>
      <c r="Y77" s="13"/>
      <c r="Z77" s="13"/>
      <c r="AA77" s="13"/>
      <c r="AB77" s="13"/>
      <c r="AC77" s="13"/>
      <c r="AD77" s="13"/>
      <c r="AE77" s="20"/>
      <c r="AF77" s="20"/>
      <c r="AG77" s="20"/>
    </row>
    <row r="78" spans="1:33" ht="15.75" customHeight="1" x14ac:dyDescent="0.2">
      <c r="A78" s="13"/>
      <c r="B78" s="13"/>
      <c r="C78" s="24"/>
      <c r="D78" s="15"/>
      <c r="E78" s="15"/>
      <c r="F78" s="14"/>
      <c r="G78" s="14"/>
      <c r="H78" s="14"/>
      <c r="I78" s="15"/>
      <c r="J78" s="15"/>
      <c r="K78" s="15"/>
      <c r="L78" s="15"/>
      <c r="M78" s="16"/>
      <c r="N78" s="15"/>
      <c r="O78" s="15"/>
      <c r="P78" s="15"/>
      <c r="Q78" s="15"/>
      <c r="R78" s="15"/>
      <c r="S78" s="18"/>
      <c r="T78" s="13"/>
      <c r="U78" s="19"/>
      <c r="V78" s="1"/>
      <c r="W78" s="13"/>
      <c r="X78" s="13"/>
      <c r="Y78" s="13"/>
      <c r="Z78" s="13"/>
      <c r="AA78" s="13"/>
      <c r="AB78" s="13"/>
      <c r="AC78" s="13"/>
      <c r="AD78" s="13"/>
      <c r="AE78" s="20"/>
      <c r="AF78" s="20"/>
      <c r="AG78" s="20"/>
    </row>
    <row r="79" spans="1:33" ht="15.75" customHeight="1" x14ac:dyDescent="0.2">
      <c r="A79" s="13"/>
      <c r="B79" s="13"/>
      <c r="C79" s="24"/>
      <c r="D79" s="15"/>
      <c r="E79" s="15"/>
      <c r="F79" s="14"/>
      <c r="G79" s="14"/>
      <c r="H79" s="14"/>
      <c r="I79" s="15"/>
      <c r="J79" s="15"/>
      <c r="K79" s="15"/>
      <c r="L79" s="15"/>
      <c r="M79" s="16"/>
      <c r="N79" s="15"/>
      <c r="O79" s="15"/>
      <c r="P79" s="15"/>
      <c r="Q79" s="15"/>
      <c r="R79" s="15"/>
      <c r="S79" s="18"/>
      <c r="T79" s="13"/>
      <c r="U79" s="19"/>
      <c r="V79" s="1"/>
      <c r="W79" s="13"/>
      <c r="X79" s="13"/>
      <c r="Y79" s="13"/>
      <c r="Z79" s="13"/>
      <c r="AA79" s="13"/>
      <c r="AB79" s="13"/>
      <c r="AC79" s="13"/>
      <c r="AD79" s="13"/>
      <c r="AE79" s="20"/>
      <c r="AF79" s="20"/>
      <c r="AG79" s="20"/>
    </row>
    <row r="80" spans="1:33" ht="15.75" customHeight="1" x14ac:dyDescent="0.2">
      <c r="A80" s="13"/>
      <c r="B80" s="13"/>
      <c r="C80" s="24"/>
      <c r="D80" s="15"/>
      <c r="E80" s="15"/>
      <c r="F80" s="14"/>
      <c r="G80" s="14"/>
      <c r="H80" s="14"/>
      <c r="I80" s="15"/>
      <c r="J80" s="15"/>
      <c r="K80" s="15"/>
      <c r="L80" s="15"/>
      <c r="M80" s="16"/>
      <c r="N80" s="15"/>
      <c r="O80" s="15"/>
      <c r="P80" s="15"/>
      <c r="Q80" s="15"/>
      <c r="R80" s="15"/>
      <c r="S80" s="18"/>
      <c r="T80" s="13"/>
      <c r="U80" s="19"/>
      <c r="V80" s="1"/>
      <c r="W80" s="13"/>
      <c r="X80" s="13"/>
      <c r="Y80" s="13"/>
      <c r="Z80" s="13"/>
      <c r="AA80" s="13"/>
      <c r="AB80" s="13"/>
      <c r="AC80" s="13"/>
      <c r="AD80" s="13"/>
      <c r="AE80" s="20"/>
      <c r="AF80" s="20"/>
      <c r="AG80" s="20"/>
    </row>
    <row r="81" spans="1:33" ht="15.75" customHeight="1" x14ac:dyDescent="0.2">
      <c r="A81" s="13"/>
      <c r="B81" s="13"/>
      <c r="C81" s="24"/>
      <c r="D81" s="15"/>
      <c r="E81" s="15"/>
      <c r="F81" s="14"/>
      <c r="G81" s="14"/>
      <c r="H81" s="14"/>
      <c r="I81" s="15"/>
      <c r="J81" s="15"/>
      <c r="K81" s="15"/>
      <c r="L81" s="15"/>
      <c r="M81" s="16"/>
      <c r="N81" s="15"/>
      <c r="O81" s="15"/>
      <c r="P81" s="15"/>
      <c r="Q81" s="15"/>
      <c r="R81" s="15"/>
      <c r="S81" s="18"/>
      <c r="T81" s="13"/>
      <c r="U81" s="19"/>
      <c r="V81" s="1"/>
      <c r="W81" s="13"/>
      <c r="X81" s="13"/>
      <c r="Y81" s="13"/>
      <c r="Z81" s="13"/>
      <c r="AA81" s="13"/>
      <c r="AB81" s="13"/>
      <c r="AC81" s="13"/>
      <c r="AD81" s="13"/>
      <c r="AE81" s="20"/>
      <c r="AF81" s="20"/>
      <c r="AG81" s="20"/>
    </row>
    <row r="82" spans="1:33" ht="15.75" customHeight="1" x14ac:dyDescent="0.2">
      <c r="A82" s="13"/>
      <c r="B82" s="13"/>
      <c r="C82" s="24"/>
      <c r="D82" s="15"/>
      <c r="E82" s="15"/>
      <c r="F82" s="14"/>
      <c r="G82" s="14"/>
      <c r="H82" s="14"/>
      <c r="I82" s="15"/>
      <c r="J82" s="15"/>
      <c r="K82" s="15"/>
      <c r="L82" s="15"/>
      <c r="M82" s="16"/>
      <c r="N82" s="15"/>
      <c r="O82" s="15"/>
      <c r="P82" s="15"/>
      <c r="Q82" s="15"/>
      <c r="R82" s="15"/>
      <c r="S82" s="18"/>
      <c r="T82" s="13"/>
      <c r="U82" s="19"/>
      <c r="V82" s="1"/>
      <c r="W82" s="13"/>
      <c r="X82" s="13"/>
      <c r="Y82" s="13"/>
      <c r="Z82" s="13"/>
      <c r="AA82" s="13"/>
      <c r="AB82" s="13"/>
      <c r="AC82" s="13"/>
      <c r="AD82" s="13"/>
      <c r="AE82" s="20"/>
      <c r="AF82" s="20"/>
      <c r="AG82" s="20"/>
    </row>
    <row r="83" spans="1:33" ht="15.75" customHeight="1" x14ac:dyDescent="0.2">
      <c r="A83" s="13"/>
      <c r="B83" s="13"/>
      <c r="C83" s="24"/>
      <c r="D83" s="15"/>
      <c r="E83" s="15"/>
      <c r="F83" s="14"/>
      <c r="G83" s="14"/>
      <c r="H83" s="14"/>
      <c r="I83" s="15"/>
      <c r="J83" s="15"/>
      <c r="K83" s="15"/>
      <c r="L83" s="15"/>
      <c r="M83" s="16"/>
      <c r="N83" s="15"/>
      <c r="O83" s="15"/>
      <c r="P83" s="15"/>
      <c r="Q83" s="15"/>
      <c r="R83" s="15"/>
      <c r="S83" s="18"/>
      <c r="T83" s="13"/>
      <c r="U83" s="19"/>
      <c r="V83" s="1"/>
      <c r="W83" s="13"/>
      <c r="X83" s="13"/>
      <c r="Y83" s="13"/>
      <c r="Z83" s="13"/>
      <c r="AA83" s="13"/>
      <c r="AB83" s="13"/>
      <c r="AC83" s="13"/>
      <c r="AD83" s="13"/>
      <c r="AE83" s="20"/>
      <c r="AF83" s="20"/>
      <c r="AG83" s="20"/>
    </row>
    <row r="84" spans="1:33" ht="15.75" customHeight="1" x14ac:dyDescent="0.2">
      <c r="A84" s="13"/>
      <c r="B84" s="13"/>
      <c r="C84" s="24"/>
      <c r="D84" s="15"/>
      <c r="E84" s="15"/>
      <c r="F84" s="14"/>
      <c r="G84" s="14"/>
      <c r="H84" s="14"/>
      <c r="I84" s="15"/>
      <c r="J84" s="15"/>
      <c r="K84" s="15"/>
      <c r="L84" s="15"/>
      <c r="M84" s="16"/>
      <c r="N84" s="15"/>
      <c r="O84" s="15"/>
      <c r="P84" s="15"/>
      <c r="Q84" s="15"/>
      <c r="R84" s="15"/>
      <c r="S84" s="18"/>
      <c r="T84" s="13"/>
      <c r="U84" s="19"/>
      <c r="V84" s="1"/>
      <c r="W84" s="13"/>
      <c r="X84" s="13"/>
      <c r="Y84" s="13"/>
      <c r="Z84" s="13"/>
      <c r="AA84" s="13"/>
      <c r="AB84" s="13"/>
      <c r="AC84" s="13"/>
      <c r="AD84" s="13"/>
      <c r="AE84" s="20"/>
      <c r="AF84" s="20"/>
      <c r="AG84" s="20"/>
    </row>
    <row r="85" spans="1:33" ht="15.75" customHeight="1" x14ac:dyDescent="0.2">
      <c r="A85" s="13"/>
      <c r="B85" s="13"/>
      <c r="C85" s="24"/>
      <c r="D85" s="15"/>
      <c r="E85" s="15"/>
      <c r="F85" s="14"/>
      <c r="G85" s="14"/>
      <c r="H85" s="14"/>
      <c r="I85" s="15"/>
      <c r="J85" s="15"/>
      <c r="K85" s="15"/>
      <c r="L85" s="15"/>
      <c r="M85" s="16"/>
      <c r="N85" s="15"/>
      <c r="O85" s="15"/>
      <c r="P85" s="15"/>
      <c r="Q85" s="15"/>
      <c r="R85" s="15"/>
      <c r="S85" s="18"/>
      <c r="T85" s="13"/>
      <c r="U85" s="19"/>
      <c r="V85" s="1"/>
      <c r="W85" s="13"/>
      <c r="X85" s="13"/>
      <c r="Y85" s="13"/>
      <c r="Z85" s="13"/>
      <c r="AA85" s="13"/>
      <c r="AB85" s="13"/>
      <c r="AC85" s="13"/>
      <c r="AD85" s="13"/>
      <c r="AE85" s="20"/>
      <c r="AF85" s="20"/>
      <c r="AG85" s="20"/>
    </row>
    <row r="86" spans="1:33" ht="15.75" customHeight="1" x14ac:dyDescent="0.2">
      <c r="A86" s="13"/>
      <c r="B86" s="13"/>
      <c r="C86" s="24"/>
      <c r="D86" s="15"/>
      <c r="E86" s="15"/>
      <c r="F86" s="14"/>
      <c r="G86" s="14"/>
      <c r="H86" s="14"/>
      <c r="I86" s="15"/>
      <c r="J86" s="15"/>
      <c r="K86" s="15"/>
      <c r="L86" s="15"/>
      <c r="M86" s="16"/>
      <c r="N86" s="15"/>
      <c r="O86" s="15"/>
      <c r="P86" s="15"/>
      <c r="Q86" s="15"/>
      <c r="R86" s="15"/>
      <c r="S86" s="18"/>
      <c r="T86" s="13"/>
      <c r="U86" s="19"/>
      <c r="V86" s="1"/>
      <c r="W86" s="13"/>
      <c r="X86" s="13"/>
      <c r="Y86" s="13"/>
      <c r="Z86" s="13"/>
      <c r="AA86" s="13"/>
      <c r="AB86" s="13"/>
      <c r="AC86" s="13"/>
      <c r="AD86" s="13"/>
      <c r="AE86" s="20"/>
      <c r="AF86" s="20"/>
      <c r="AG86" s="20"/>
    </row>
    <row r="87" spans="1:33" ht="15.75" customHeight="1" x14ac:dyDescent="0.2">
      <c r="A87" s="13"/>
      <c r="B87" s="13"/>
      <c r="C87" s="24"/>
      <c r="D87" s="15"/>
      <c r="E87" s="15"/>
      <c r="F87" s="14"/>
      <c r="G87" s="14"/>
      <c r="H87" s="14"/>
      <c r="I87" s="15"/>
      <c r="J87" s="15"/>
      <c r="K87" s="15"/>
      <c r="L87" s="15"/>
      <c r="M87" s="16"/>
      <c r="N87" s="15"/>
      <c r="O87" s="15"/>
      <c r="P87" s="15"/>
      <c r="Q87" s="15"/>
      <c r="R87" s="15"/>
      <c r="S87" s="18"/>
      <c r="T87" s="13"/>
      <c r="U87" s="19"/>
      <c r="V87" s="1"/>
      <c r="W87" s="13"/>
      <c r="X87" s="13"/>
      <c r="Y87" s="13"/>
      <c r="Z87" s="13"/>
      <c r="AA87" s="13"/>
      <c r="AB87" s="13"/>
      <c r="AC87" s="13"/>
      <c r="AD87" s="13"/>
      <c r="AE87" s="20"/>
      <c r="AF87" s="20"/>
      <c r="AG87" s="20"/>
    </row>
    <row r="88" spans="1:33" ht="15.75" customHeight="1" x14ac:dyDescent="0.2">
      <c r="A88" s="13"/>
      <c r="B88" s="13"/>
      <c r="C88" s="24"/>
      <c r="D88" s="15"/>
      <c r="E88" s="15"/>
      <c r="F88" s="14"/>
      <c r="G88" s="14"/>
      <c r="H88" s="14"/>
      <c r="I88" s="15"/>
      <c r="J88" s="15"/>
      <c r="K88" s="15"/>
      <c r="L88" s="15"/>
      <c r="M88" s="16"/>
      <c r="N88" s="15"/>
      <c r="O88" s="15"/>
      <c r="P88" s="15"/>
      <c r="Q88" s="15"/>
      <c r="R88" s="15"/>
      <c r="S88" s="18"/>
      <c r="T88" s="13"/>
      <c r="U88" s="19"/>
      <c r="V88" s="1"/>
      <c r="W88" s="13"/>
      <c r="X88" s="13"/>
      <c r="Y88" s="13"/>
      <c r="Z88" s="13"/>
      <c r="AA88" s="13"/>
      <c r="AB88" s="13"/>
      <c r="AC88" s="13"/>
      <c r="AD88" s="13"/>
      <c r="AE88" s="20"/>
      <c r="AF88" s="20"/>
      <c r="AG88" s="20"/>
    </row>
    <row r="89" spans="1:33" ht="15.75" customHeight="1" x14ac:dyDescent="0.2">
      <c r="A89" s="13"/>
      <c r="B89" s="13"/>
      <c r="C89" s="24"/>
      <c r="D89" s="15"/>
      <c r="E89" s="15"/>
      <c r="F89" s="14"/>
      <c r="G89" s="14"/>
      <c r="H89" s="14"/>
      <c r="I89" s="15"/>
      <c r="J89" s="15"/>
      <c r="K89" s="15"/>
      <c r="L89" s="15"/>
      <c r="M89" s="16"/>
      <c r="N89" s="15"/>
      <c r="O89" s="15"/>
      <c r="P89" s="15"/>
      <c r="Q89" s="15"/>
      <c r="R89" s="15"/>
      <c r="S89" s="18"/>
      <c r="T89" s="13"/>
      <c r="U89" s="19"/>
      <c r="V89" s="1"/>
      <c r="W89" s="13"/>
      <c r="X89" s="13"/>
      <c r="Y89" s="13"/>
      <c r="Z89" s="13"/>
      <c r="AA89" s="13"/>
      <c r="AB89" s="13"/>
      <c r="AC89" s="13"/>
      <c r="AD89" s="13"/>
      <c r="AE89" s="20"/>
      <c r="AF89" s="20"/>
      <c r="AG89" s="20"/>
    </row>
    <row r="90" spans="1:33" ht="15.75" customHeight="1" x14ac:dyDescent="0.2">
      <c r="A90" s="13"/>
      <c r="B90" s="13"/>
      <c r="C90" s="24"/>
      <c r="D90" s="15"/>
      <c r="E90" s="15"/>
      <c r="F90" s="14"/>
      <c r="G90" s="14"/>
      <c r="H90" s="14"/>
      <c r="I90" s="15"/>
      <c r="J90" s="15"/>
      <c r="K90" s="15"/>
      <c r="L90" s="15"/>
      <c r="M90" s="16"/>
      <c r="N90" s="15"/>
      <c r="O90" s="15"/>
      <c r="P90" s="15"/>
      <c r="Q90" s="15"/>
      <c r="R90" s="15"/>
      <c r="S90" s="18"/>
      <c r="T90" s="13"/>
      <c r="U90" s="19"/>
      <c r="V90" s="1"/>
      <c r="W90" s="13"/>
      <c r="X90" s="13"/>
      <c r="Y90" s="13"/>
      <c r="Z90" s="13"/>
      <c r="AA90" s="13"/>
      <c r="AB90" s="13"/>
      <c r="AC90" s="13"/>
      <c r="AD90" s="13"/>
      <c r="AE90" s="20"/>
      <c r="AF90" s="20"/>
      <c r="AG90" s="20"/>
    </row>
    <row r="91" spans="1:33" ht="15.75" customHeight="1" x14ac:dyDescent="0.2">
      <c r="A91" s="13"/>
      <c r="B91" s="13"/>
      <c r="C91" s="24"/>
      <c r="D91" s="15"/>
      <c r="E91" s="15"/>
      <c r="F91" s="14"/>
      <c r="G91" s="14"/>
      <c r="H91" s="14"/>
      <c r="I91" s="15"/>
      <c r="J91" s="15"/>
      <c r="K91" s="15"/>
      <c r="L91" s="15"/>
      <c r="M91" s="16"/>
      <c r="N91" s="15"/>
      <c r="O91" s="15"/>
      <c r="P91" s="15"/>
      <c r="Q91" s="15"/>
      <c r="R91" s="15"/>
      <c r="S91" s="18"/>
      <c r="T91" s="13"/>
      <c r="U91" s="19"/>
      <c r="V91" s="1"/>
      <c r="W91" s="13"/>
      <c r="X91" s="13"/>
      <c r="Y91" s="13"/>
      <c r="Z91" s="13"/>
      <c r="AA91" s="13"/>
      <c r="AB91" s="13"/>
      <c r="AC91" s="13"/>
      <c r="AD91" s="13"/>
      <c r="AE91" s="20"/>
      <c r="AF91" s="20"/>
      <c r="AG91" s="20"/>
    </row>
    <row r="92" spans="1:33" ht="15.75" customHeight="1" x14ac:dyDescent="0.2">
      <c r="A92" s="13"/>
      <c r="B92" s="13"/>
      <c r="C92" s="24"/>
      <c r="D92" s="15"/>
      <c r="E92" s="15"/>
      <c r="F92" s="14"/>
      <c r="G92" s="14"/>
      <c r="H92" s="14"/>
      <c r="I92" s="15"/>
      <c r="J92" s="15"/>
      <c r="K92" s="15"/>
      <c r="L92" s="15"/>
      <c r="M92" s="16"/>
      <c r="N92" s="15"/>
      <c r="O92" s="15"/>
      <c r="P92" s="15"/>
      <c r="Q92" s="15"/>
      <c r="R92" s="15"/>
      <c r="S92" s="18"/>
      <c r="T92" s="13"/>
      <c r="U92" s="19"/>
      <c r="V92" s="1"/>
      <c r="W92" s="13"/>
      <c r="X92" s="13"/>
      <c r="Y92" s="13"/>
      <c r="Z92" s="13"/>
      <c r="AA92" s="13"/>
      <c r="AB92" s="13"/>
      <c r="AC92" s="13"/>
      <c r="AD92" s="13"/>
      <c r="AE92" s="20"/>
      <c r="AF92" s="20"/>
      <c r="AG92" s="20"/>
    </row>
    <row r="93" spans="1:33" ht="15.75" customHeight="1" x14ac:dyDescent="0.2">
      <c r="A93" s="13"/>
      <c r="B93" s="13"/>
      <c r="C93" s="24"/>
      <c r="D93" s="15"/>
      <c r="E93" s="15"/>
      <c r="F93" s="14"/>
      <c r="G93" s="14"/>
      <c r="H93" s="14"/>
      <c r="I93" s="15"/>
      <c r="J93" s="15"/>
      <c r="K93" s="15"/>
      <c r="L93" s="15"/>
      <c r="M93" s="16"/>
      <c r="N93" s="15"/>
      <c r="O93" s="15"/>
      <c r="P93" s="15"/>
      <c r="Q93" s="15"/>
      <c r="R93" s="15"/>
      <c r="S93" s="18"/>
      <c r="T93" s="13"/>
      <c r="U93" s="19"/>
      <c r="V93" s="1"/>
      <c r="W93" s="13"/>
      <c r="X93" s="13"/>
      <c r="Y93" s="13"/>
      <c r="Z93" s="13"/>
      <c r="AA93" s="13"/>
      <c r="AB93" s="13"/>
      <c r="AC93" s="13"/>
      <c r="AD93" s="13"/>
      <c r="AE93" s="20"/>
      <c r="AF93" s="20"/>
      <c r="AG93" s="20"/>
    </row>
    <row r="94" spans="1:33" ht="15.75" customHeight="1" x14ac:dyDescent="0.2">
      <c r="A94" s="13"/>
      <c r="B94" s="13"/>
      <c r="C94" s="24"/>
      <c r="D94" s="15"/>
      <c r="E94" s="15"/>
      <c r="F94" s="14"/>
      <c r="G94" s="14"/>
      <c r="H94" s="14"/>
      <c r="I94" s="15"/>
      <c r="J94" s="15"/>
      <c r="K94" s="15"/>
      <c r="L94" s="15"/>
      <c r="M94" s="16"/>
      <c r="N94" s="15"/>
      <c r="O94" s="15"/>
      <c r="P94" s="15"/>
      <c r="Q94" s="15"/>
      <c r="R94" s="15"/>
      <c r="S94" s="18"/>
      <c r="T94" s="13"/>
      <c r="U94" s="19"/>
      <c r="V94" s="1"/>
      <c r="W94" s="13"/>
      <c r="X94" s="13"/>
      <c r="Y94" s="13"/>
      <c r="Z94" s="13"/>
      <c r="AA94" s="13"/>
      <c r="AB94" s="13"/>
      <c r="AC94" s="13"/>
      <c r="AD94" s="13"/>
      <c r="AE94" s="20"/>
      <c r="AF94" s="20"/>
      <c r="AG94" s="20"/>
    </row>
    <row r="95" spans="1:33" ht="15.75" customHeight="1" x14ac:dyDescent="0.2">
      <c r="A95" s="13"/>
      <c r="B95" s="13"/>
      <c r="C95" s="15"/>
      <c r="D95" s="15"/>
      <c r="E95" s="15"/>
      <c r="F95" s="14"/>
      <c r="G95" s="14"/>
      <c r="H95" s="15"/>
      <c r="I95" s="15"/>
      <c r="J95" s="15"/>
      <c r="K95" s="15"/>
      <c r="L95" s="15"/>
      <c r="M95" s="15"/>
      <c r="N95" s="15"/>
      <c r="O95" s="15"/>
      <c r="P95" s="15"/>
      <c r="Q95" s="22"/>
      <c r="R95" s="22"/>
      <c r="S95" s="18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20"/>
    </row>
    <row r="96" spans="1:33" ht="15.75" customHeight="1" x14ac:dyDescent="0.2">
      <c r="A96" s="13"/>
      <c r="B96" s="13"/>
      <c r="C96" s="15"/>
      <c r="D96" s="15"/>
      <c r="E96" s="15"/>
      <c r="F96" s="14"/>
      <c r="G96" s="14"/>
      <c r="H96" s="15"/>
      <c r="I96" s="15"/>
      <c r="J96" s="15"/>
      <c r="K96" s="15"/>
      <c r="L96" s="15"/>
      <c r="M96" s="15"/>
      <c r="N96" s="15"/>
      <c r="O96" s="15"/>
      <c r="P96" s="15"/>
      <c r="Q96" s="22"/>
      <c r="R96" s="22"/>
      <c r="S96" s="18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20"/>
    </row>
    <row r="97" spans="1:33" ht="15.75" customHeight="1" x14ac:dyDescent="0.2">
      <c r="A97" s="13"/>
      <c r="B97" s="13"/>
      <c r="C97" s="15"/>
      <c r="D97" s="15"/>
      <c r="E97" s="15"/>
      <c r="F97" s="14"/>
      <c r="G97" s="14"/>
      <c r="H97" s="15"/>
      <c r="I97" s="15"/>
      <c r="J97" s="15"/>
      <c r="K97" s="15"/>
      <c r="L97" s="15"/>
      <c r="M97" s="15"/>
      <c r="N97" s="15"/>
      <c r="O97" s="15"/>
      <c r="P97" s="15"/>
      <c r="Q97" s="22"/>
      <c r="R97" s="22"/>
      <c r="S97" s="18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20"/>
    </row>
    <row r="98" spans="1:33" ht="15.75" customHeight="1" x14ac:dyDescent="0.2">
      <c r="A98" s="13"/>
      <c r="B98" s="13"/>
      <c r="C98" s="15"/>
      <c r="D98" s="15"/>
      <c r="E98" s="15"/>
      <c r="F98" s="14"/>
      <c r="G98" s="14"/>
      <c r="H98" s="15"/>
      <c r="I98" s="15"/>
      <c r="J98" s="15"/>
      <c r="K98" s="15"/>
      <c r="L98" s="15"/>
      <c r="M98" s="15"/>
      <c r="N98" s="15"/>
      <c r="O98" s="15"/>
      <c r="P98" s="15"/>
      <c r="Q98" s="22"/>
      <c r="R98" s="22"/>
      <c r="S98" s="18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20"/>
    </row>
    <row r="99" spans="1:33" ht="15.75" customHeight="1" x14ac:dyDescent="0.2">
      <c r="A99" s="13"/>
      <c r="B99" s="13"/>
      <c r="C99" s="15"/>
      <c r="D99" s="15"/>
      <c r="E99" s="15"/>
      <c r="F99" s="14"/>
      <c r="G99" s="14"/>
      <c r="H99" s="15"/>
      <c r="I99" s="15"/>
      <c r="J99" s="15"/>
      <c r="K99" s="15"/>
      <c r="L99" s="15"/>
      <c r="M99" s="15"/>
      <c r="N99" s="15"/>
      <c r="O99" s="15"/>
      <c r="P99" s="15"/>
      <c r="Q99" s="22"/>
      <c r="R99" s="22"/>
      <c r="S99" s="18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20"/>
    </row>
    <row r="100" spans="1:33" ht="15.75" customHeight="1" x14ac:dyDescent="0.2">
      <c r="A100" s="13"/>
      <c r="B100" s="13"/>
      <c r="C100" s="15"/>
      <c r="D100" s="15"/>
      <c r="E100" s="15"/>
      <c r="F100" s="14"/>
      <c r="G100" s="14"/>
      <c r="H100" s="15"/>
      <c r="I100" s="15"/>
      <c r="J100" s="15"/>
      <c r="K100" s="15"/>
      <c r="L100" s="15"/>
      <c r="M100" s="15"/>
      <c r="N100" s="15"/>
      <c r="O100" s="15"/>
      <c r="P100" s="15"/>
      <c r="Q100" s="22"/>
      <c r="R100" s="22"/>
      <c r="S100" s="18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20"/>
    </row>
    <row r="101" spans="1:33" ht="15.75" customHeight="1" x14ac:dyDescent="0.2">
      <c r="A101" s="13"/>
      <c r="B101" s="13"/>
      <c r="C101" s="15"/>
      <c r="D101" s="15"/>
      <c r="E101" s="15"/>
      <c r="F101" s="14"/>
      <c r="G101" s="14"/>
      <c r="H101" s="15"/>
      <c r="I101" s="15"/>
      <c r="J101" s="15"/>
      <c r="K101" s="15"/>
      <c r="L101" s="15"/>
      <c r="M101" s="15"/>
      <c r="N101" s="15"/>
      <c r="O101" s="15"/>
      <c r="P101" s="15"/>
      <c r="Q101" s="22"/>
      <c r="R101" s="22"/>
      <c r="S101" s="18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20"/>
    </row>
    <row r="102" spans="1:33" ht="15.75" customHeight="1" x14ac:dyDescent="0.2">
      <c r="A102" s="13"/>
      <c r="B102" s="13"/>
      <c r="C102" s="15"/>
      <c r="D102" s="15"/>
      <c r="E102" s="15"/>
      <c r="F102" s="14"/>
      <c r="G102" s="14"/>
      <c r="H102" s="15"/>
      <c r="I102" s="15"/>
      <c r="J102" s="15"/>
      <c r="K102" s="15"/>
      <c r="L102" s="15"/>
      <c r="M102" s="15"/>
      <c r="N102" s="15"/>
      <c r="O102" s="15"/>
      <c r="P102" s="15"/>
      <c r="Q102" s="22"/>
      <c r="R102" s="22"/>
      <c r="S102" s="18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20"/>
    </row>
    <row r="103" spans="1:33" ht="15.75" customHeight="1" x14ac:dyDescent="0.2">
      <c r="A103" s="13"/>
      <c r="B103" s="13"/>
      <c r="C103" s="15"/>
      <c r="D103" s="15"/>
      <c r="E103" s="15"/>
      <c r="F103" s="14"/>
      <c r="G103" s="14"/>
      <c r="H103" s="15"/>
      <c r="I103" s="15"/>
      <c r="J103" s="15"/>
      <c r="K103" s="15"/>
      <c r="L103" s="15"/>
      <c r="M103" s="15"/>
      <c r="N103" s="15"/>
      <c r="O103" s="15"/>
      <c r="P103" s="15"/>
      <c r="Q103" s="22"/>
      <c r="R103" s="22"/>
      <c r="S103" s="18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20"/>
    </row>
    <row r="104" spans="1:33" ht="15.75" customHeight="1" x14ac:dyDescent="0.2">
      <c r="A104" s="13"/>
      <c r="B104" s="13"/>
      <c r="C104" s="15"/>
      <c r="D104" s="15"/>
      <c r="E104" s="15"/>
      <c r="F104" s="14"/>
      <c r="G104" s="14"/>
      <c r="H104" s="15"/>
      <c r="I104" s="15"/>
      <c r="J104" s="15"/>
      <c r="K104" s="15"/>
      <c r="L104" s="15"/>
      <c r="M104" s="15"/>
      <c r="N104" s="15"/>
      <c r="O104" s="15"/>
      <c r="P104" s="15"/>
      <c r="Q104" s="22"/>
      <c r="R104" s="22"/>
      <c r="S104" s="18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20"/>
    </row>
    <row r="105" spans="1:33" ht="15.75" customHeight="1" x14ac:dyDescent="0.2">
      <c r="A105" s="13"/>
      <c r="B105" s="13"/>
      <c r="C105" s="15"/>
      <c r="D105" s="15"/>
      <c r="E105" s="15"/>
      <c r="F105" s="14"/>
      <c r="G105" s="14"/>
      <c r="H105" s="15"/>
      <c r="I105" s="15"/>
      <c r="J105" s="15"/>
      <c r="K105" s="15"/>
      <c r="L105" s="15"/>
      <c r="M105" s="15"/>
      <c r="N105" s="15"/>
      <c r="O105" s="15"/>
      <c r="P105" s="15"/>
      <c r="Q105" s="22"/>
      <c r="R105" s="22"/>
      <c r="S105" s="18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20"/>
    </row>
    <row r="106" spans="1:33" ht="15.75" customHeight="1" x14ac:dyDescent="0.2">
      <c r="A106" s="13"/>
      <c r="B106" s="13"/>
      <c r="C106" s="15"/>
      <c r="D106" s="15"/>
      <c r="E106" s="15"/>
      <c r="F106" s="14"/>
      <c r="G106" s="14"/>
      <c r="H106" s="15"/>
      <c r="I106" s="15"/>
      <c r="J106" s="15"/>
      <c r="K106" s="15"/>
      <c r="L106" s="15"/>
      <c r="M106" s="15"/>
      <c r="N106" s="15"/>
      <c r="O106" s="15"/>
      <c r="P106" s="15"/>
      <c r="Q106" s="22"/>
      <c r="R106" s="22"/>
      <c r="S106" s="18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20"/>
    </row>
    <row r="107" spans="1:33" ht="15.75" customHeight="1" x14ac:dyDescent="0.2">
      <c r="A107" s="13"/>
      <c r="B107" s="13"/>
      <c r="C107" s="15"/>
      <c r="D107" s="15"/>
      <c r="E107" s="15"/>
      <c r="F107" s="14"/>
      <c r="G107" s="14"/>
      <c r="H107" s="15"/>
      <c r="I107" s="15"/>
      <c r="J107" s="15"/>
      <c r="K107" s="15"/>
      <c r="L107" s="15"/>
      <c r="M107" s="15"/>
      <c r="N107" s="15"/>
      <c r="O107" s="15"/>
      <c r="P107" s="15"/>
      <c r="Q107" s="22"/>
      <c r="R107" s="22"/>
      <c r="S107" s="18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20"/>
    </row>
    <row r="108" spans="1:33" ht="15.75" customHeight="1" x14ac:dyDescent="0.2">
      <c r="A108" s="13"/>
      <c r="B108" s="13"/>
      <c r="C108" s="15"/>
      <c r="D108" s="15"/>
      <c r="E108" s="15"/>
      <c r="F108" s="14"/>
      <c r="G108" s="14"/>
      <c r="H108" s="15"/>
      <c r="I108" s="15"/>
      <c r="J108" s="15"/>
      <c r="K108" s="15"/>
      <c r="L108" s="15"/>
      <c r="M108" s="15"/>
      <c r="N108" s="15"/>
      <c r="O108" s="15"/>
      <c r="P108" s="15"/>
      <c r="Q108" s="22"/>
      <c r="R108" s="22"/>
      <c r="S108" s="18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20"/>
    </row>
    <row r="109" spans="1:33" ht="15.75" customHeight="1" x14ac:dyDescent="0.2">
      <c r="A109" s="13"/>
      <c r="B109" s="13"/>
      <c r="C109" s="15"/>
      <c r="D109" s="15"/>
      <c r="E109" s="15"/>
      <c r="F109" s="14"/>
      <c r="G109" s="14"/>
      <c r="H109" s="15"/>
      <c r="I109" s="15"/>
      <c r="J109" s="15"/>
      <c r="K109" s="15"/>
      <c r="L109" s="15"/>
      <c r="M109" s="15"/>
      <c r="N109" s="15"/>
      <c r="O109" s="15"/>
      <c r="P109" s="15"/>
      <c r="Q109" s="22"/>
      <c r="R109" s="22"/>
      <c r="S109" s="18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20"/>
    </row>
    <row r="110" spans="1:33" ht="15.75" customHeight="1" x14ac:dyDescent="0.2">
      <c r="A110" s="13"/>
      <c r="B110" s="13"/>
      <c r="C110" s="15"/>
      <c r="D110" s="15"/>
      <c r="E110" s="15"/>
      <c r="F110" s="14"/>
      <c r="G110" s="14"/>
      <c r="H110" s="15"/>
      <c r="I110" s="15"/>
      <c r="J110" s="15"/>
      <c r="K110" s="15"/>
      <c r="L110" s="15"/>
      <c r="M110" s="15"/>
      <c r="N110" s="15"/>
      <c r="O110" s="15"/>
      <c r="P110" s="15"/>
      <c r="Q110" s="22"/>
      <c r="R110" s="22"/>
      <c r="S110" s="18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20"/>
    </row>
    <row r="111" spans="1:33" ht="15.75" customHeight="1" x14ac:dyDescent="0.2">
      <c r="A111" s="13"/>
      <c r="B111" s="13"/>
      <c r="C111" s="15"/>
      <c r="D111" s="15"/>
      <c r="E111" s="15"/>
      <c r="F111" s="14"/>
      <c r="G111" s="14"/>
      <c r="H111" s="15"/>
      <c r="I111" s="15"/>
      <c r="J111" s="15"/>
      <c r="K111" s="15"/>
      <c r="L111" s="15"/>
      <c r="M111" s="15"/>
      <c r="N111" s="15"/>
      <c r="O111" s="15"/>
      <c r="P111" s="15"/>
      <c r="Q111" s="22"/>
      <c r="R111" s="22"/>
      <c r="S111" s="18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20"/>
    </row>
    <row r="112" spans="1:33" ht="15.75" customHeight="1" x14ac:dyDescent="0.2">
      <c r="A112" s="13"/>
      <c r="B112" s="13"/>
      <c r="C112" s="15"/>
      <c r="D112" s="15"/>
      <c r="E112" s="15"/>
      <c r="F112" s="14"/>
      <c r="G112" s="14"/>
      <c r="H112" s="15"/>
      <c r="I112" s="15"/>
      <c r="J112" s="15"/>
      <c r="K112" s="15"/>
      <c r="L112" s="15"/>
      <c r="M112" s="15"/>
      <c r="N112" s="15"/>
      <c r="O112" s="15"/>
      <c r="P112" s="15"/>
      <c r="Q112" s="22"/>
      <c r="R112" s="22"/>
      <c r="S112" s="18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20"/>
    </row>
    <row r="113" spans="1:33" ht="15.75" customHeight="1" x14ac:dyDescent="0.2">
      <c r="A113" s="13"/>
      <c r="B113" s="13"/>
      <c r="C113" s="15"/>
      <c r="D113" s="15"/>
      <c r="E113" s="15"/>
      <c r="F113" s="14"/>
      <c r="G113" s="14"/>
      <c r="H113" s="15"/>
      <c r="I113" s="15"/>
      <c r="J113" s="15"/>
      <c r="K113" s="15"/>
      <c r="L113" s="15"/>
      <c r="M113" s="15"/>
      <c r="N113" s="15"/>
      <c r="O113" s="15"/>
      <c r="P113" s="15"/>
      <c r="Q113" s="22"/>
      <c r="R113" s="22"/>
      <c r="S113" s="18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20"/>
    </row>
    <row r="114" spans="1:33" ht="15.75" customHeight="1" x14ac:dyDescent="0.2">
      <c r="A114" s="13"/>
      <c r="B114" s="13"/>
      <c r="C114" s="22"/>
      <c r="D114" s="15"/>
      <c r="E114" s="15"/>
      <c r="F114" s="14"/>
      <c r="G114" s="14"/>
      <c r="H114" s="15"/>
      <c r="I114" s="15"/>
      <c r="J114" s="22"/>
      <c r="K114" s="22"/>
      <c r="L114" s="15"/>
      <c r="M114" s="15"/>
      <c r="N114" s="15"/>
      <c r="O114" s="15"/>
      <c r="P114" s="22"/>
      <c r="Q114" s="22"/>
      <c r="R114" s="22"/>
      <c r="S114" s="18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20"/>
    </row>
    <row r="115" spans="1:33" ht="15.75" customHeight="1" x14ac:dyDescent="0.2">
      <c r="A115" s="13"/>
      <c r="B115" s="13"/>
      <c r="C115" s="22"/>
      <c r="D115" s="15"/>
      <c r="E115" s="15"/>
      <c r="F115" s="14"/>
      <c r="G115" s="14"/>
      <c r="H115" s="15"/>
      <c r="I115" s="15"/>
      <c r="J115" s="22"/>
      <c r="K115" s="22"/>
      <c r="L115" s="15"/>
      <c r="M115" s="15"/>
      <c r="N115" s="15"/>
      <c r="O115" s="15"/>
      <c r="P115" s="22"/>
      <c r="Q115" s="22"/>
      <c r="R115" s="22"/>
      <c r="S115" s="18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20"/>
    </row>
    <row r="116" spans="1:33" ht="15.75" customHeight="1" x14ac:dyDescent="0.2">
      <c r="A116" s="13"/>
      <c r="B116" s="13"/>
      <c r="C116" s="22"/>
      <c r="D116" s="15"/>
      <c r="E116" s="15"/>
      <c r="F116" s="14"/>
      <c r="G116" s="14"/>
      <c r="H116" s="15"/>
      <c r="I116" s="15"/>
      <c r="J116" s="22"/>
      <c r="K116" s="22"/>
      <c r="L116" s="15"/>
      <c r="M116" s="15"/>
      <c r="N116" s="15"/>
      <c r="O116" s="15"/>
      <c r="P116" s="22"/>
      <c r="Q116" s="22"/>
      <c r="R116" s="22"/>
      <c r="S116" s="18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20"/>
    </row>
    <row r="117" spans="1:33" ht="15.75" customHeight="1" x14ac:dyDescent="0.2">
      <c r="A117" s="13"/>
      <c r="B117" s="13"/>
      <c r="C117" s="22"/>
      <c r="D117" s="15"/>
      <c r="E117" s="15"/>
      <c r="F117" s="14"/>
      <c r="G117" s="14"/>
      <c r="H117" s="15"/>
      <c r="I117" s="15"/>
      <c r="J117" s="22"/>
      <c r="K117" s="22"/>
      <c r="L117" s="15"/>
      <c r="M117" s="15"/>
      <c r="N117" s="15"/>
      <c r="O117" s="15"/>
      <c r="P117" s="22"/>
      <c r="Q117" s="22"/>
      <c r="R117" s="22"/>
      <c r="S117" s="18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20"/>
    </row>
    <row r="118" spans="1:33" ht="15.75" customHeight="1" x14ac:dyDescent="0.2">
      <c r="A118" s="13"/>
      <c r="B118" s="13"/>
      <c r="C118" s="22"/>
      <c r="D118" s="15"/>
      <c r="E118" s="15"/>
      <c r="F118" s="14"/>
      <c r="G118" s="14"/>
      <c r="H118" s="15"/>
      <c r="I118" s="15"/>
      <c r="J118" s="22"/>
      <c r="K118" s="22"/>
      <c r="L118" s="15"/>
      <c r="M118" s="15"/>
      <c r="N118" s="15"/>
      <c r="O118" s="15"/>
      <c r="P118" s="22"/>
      <c r="Q118" s="22"/>
      <c r="R118" s="22"/>
      <c r="S118" s="18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20"/>
    </row>
    <row r="119" spans="1:33" ht="15.75" customHeight="1" x14ac:dyDescent="0.2">
      <c r="A119" s="13"/>
      <c r="B119" s="13"/>
      <c r="C119" s="22"/>
      <c r="D119" s="15"/>
      <c r="E119" s="15"/>
      <c r="F119" s="14"/>
      <c r="G119" s="14"/>
      <c r="H119" s="15"/>
      <c r="I119" s="15"/>
      <c r="J119" s="22"/>
      <c r="K119" s="22"/>
      <c r="L119" s="15"/>
      <c r="M119" s="15"/>
      <c r="N119" s="15"/>
      <c r="O119" s="15"/>
      <c r="P119" s="22"/>
      <c r="Q119" s="22"/>
      <c r="R119" s="22"/>
      <c r="S119" s="18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20"/>
    </row>
    <row r="120" spans="1:33" ht="15.75" customHeight="1" x14ac:dyDescent="0.2">
      <c r="A120" s="13"/>
      <c r="B120" s="13"/>
      <c r="C120" s="22"/>
      <c r="D120" s="15"/>
      <c r="E120" s="15"/>
      <c r="F120" s="14"/>
      <c r="G120" s="14"/>
      <c r="H120" s="15"/>
      <c r="I120" s="15"/>
      <c r="J120" s="22"/>
      <c r="K120" s="22"/>
      <c r="L120" s="15"/>
      <c r="M120" s="15"/>
      <c r="N120" s="15"/>
      <c r="O120" s="15"/>
      <c r="P120" s="22"/>
      <c r="Q120" s="22"/>
      <c r="R120" s="22"/>
      <c r="S120" s="18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20"/>
    </row>
    <row r="121" spans="1:33" ht="15.75" customHeight="1" x14ac:dyDescent="0.2">
      <c r="A121" s="13"/>
      <c r="B121" s="13"/>
      <c r="C121" s="22"/>
      <c r="D121" s="15"/>
      <c r="E121" s="15"/>
      <c r="F121" s="14"/>
      <c r="G121" s="14"/>
      <c r="H121" s="15"/>
      <c r="I121" s="15"/>
      <c r="J121" s="22"/>
      <c r="K121" s="22"/>
      <c r="L121" s="15"/>
      <c r="M121" s="15"/>
      <c r="N121" s="15"/>
      <c r="O121" s="15"/>
      <c r="P121" s="22"/>
      <c r="Q121" s="22"/>
      <c r="R121" s="22"/>
      <c r="S121" s="18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20"/>
    </row>
    <row r="122" spans="1:33" ht="15.75" customHeight="1" x14ac:dyDescent="0.2">
      <c r="A122" s="13"/>
      <c r="B122" s="13"/>
      <c r="C122" s="22"/>
      <c r="D122" s="15"/>
      <c r="E122" s="15"/>
      <c r="F122" s="14"/>
      <c r="G122" s="14"/>
      <c r="H122" s="15"/>
      <c r="I122" s="15"/>
      <c r="J122" s="22"/>
      <c r="K122" s="22"/>
      <c r="L122" s="15"/>
      <c r="M122" s="15"/>
      <c r="N122" s="15"/>
      <c r="O122" s="15"/>
      <c r="P122" s="22"/>
      <c r="Q122" s="22"/>
      <c r="R122" s="22"/>
      <c r="S122" s="18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20"/>
    </row>
    <row r="123" spans="1:33" ht="15.75" customHeight="1" x14ac:dyDescent="0.2">
      <c r="A123" s="13"/>
      <c r="B123" s="13"/>
      <c r="C123" s="22"/>
      <c r="D123" s="15"/>
      <c r="E123" s="15"/>
      <c r="F123" s="14"/>
      <c r="G123" s="14"/>
      <c r="H123" s="15"/>
      <c r="I123" s="15"/>
      <c r="J123" s="22"/>
      <c r="K123" s="22"/>
      <c r="L123" s="15"/>
      <c r="M123" s="15"/>
      <c r="N123" s="15"/>
      <c r="O123" s="15"/>
      <c r="P123" s="22"/>
      <c r="Q123" s="22"/>
      <c r="R123" s="22"/>
      <c r="S123" s="18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20"/>
    </row>
    <row r="124" spans="1:33" ht="15.75" customHeight="1" x14ac:dyDescent="0.2">
      <c r="A124" s="13"/>
      <c r="B124" s="13"/>
      <c r="C124" s="22"/>
      <c r="D124" s="15"/>
      <c r="E124" s="15"/>
      <c r="F124" s="14"/>
      <c r="G124" s="14"/>
      <c r="H124" s="15"/>
      <c r="I124" s="15"/>
      <c r="J124" s="22"/>
      <c r="K124" s="22"/>
      <c r="L124" s="15"/>
      <c r="M124" s="15"/>
      <c r="N124" s="15"/>
      <c r="O124" s="15"/>
      <c r="P124" s="22"/>
      <c r="Q124" s="22"/>
      <c r="R124" s="22"/>
      <c r="S124" s="18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20"/>
    </row>
    <row r="125" spans="1:33" ht="15.75" customHeight="1" x14ac:dyDescent="0.2">
      <c r="A125" s="13"/>
      <c r="B125" s="13"/>
      <c r="C125" s="22"/>
      <c r="D125" s="15"/>
      <c r="E125" s="15"/>
      <c r="F125" s="14"/>
      <c r="G125" s="14"/>
      <c r="H125" s="15"/>
      <c r="I125" s="15"/>
      <c r="J125" s="22"/>
      <c r="K125" s="22"/>
      <c r="L125" s="15"/>
      <c r="M125" s="15"/>
      <c r="N125" s="15"/>
      <c r="O125" s="15"/>
      <c r="P125" s="22"/>
      <c r="Q125" s="22"/>
      <c r="R125" s="22"/>
      <c r="S125" s="18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20"/>
    </row>
    <row r="126" spans="1:33" ht="15.75" customHeight="1" x14ac:dyDescent="0.2">
      <c r="A126" s="13"/>
      <c r="B126" s="13"/>
      <c r="C126" s="22"/>
      <c r="D126" s="15"/>
      <c r="E126" s="15"/>
      <c r="F126" s="14"/>
      <c r="G126" s="14"/>
      <c r="H126" s="15"/>
      <c r="I126" s="15"/>
      <c r="J126" s="22"/>
      <c r="K126" s="22"/>
      <c r="L126" s="15"/>
      <c r="M126" s="15"/>
      <c r="N126" s="15"/>
      <c r="O126" s="15"/>
      <c r="P126" s="22"/>
      <c r="Q126" s="22"/>
      <c r="R126" s="22"/>
      <c r="S126" s="18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20"/>
    </row>
    <row r="127" spans="1:33" ht="15.75" customHeight="1" x14ac:dyDescent="0.2">
      <c r="A127" s="13"/>
      <c r="B127" s="13"/>
      <c r="C127" s="22"/>
      <c r="D127" s="15"/>
      <c r="E127" s="15"/>
      <c r="F127" s="14"/>
      <c r="G127" s="14"/>
      <c r="H127" s="15"/>
      <c r="I127" s="15"/>
      <c r="J127" s="22"/>
      <c r="K127" s="22"/>
      <c r="L127" s="15"/>
      <c r="M127" s="15"/>
      <c r="N127" s="15"/>
      <c r="O127" s="15"/>
      <c r="P127" s="22"/>
      <c r="Q127" s="22"/>
      <c r="R127" s="22"/>
      <c r="S127" s="18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20"/>
    </row>
    <row r="128" spans="1:33" ht="15.75" customHeight="1" x14ac:dyDescent="0.2">
      <c r="A128" s="13"/>
      <c r="B128" s="13"/>
      <c r="C128" s="22"/>
      <c r="D128" s="15"/>
      <c r="E128" s="15"/>
      <c r="F128" s="14"/>
      <c r="G128" s="14"/>
      <c r="H128" s="15"/>
      <c r="I128" s="15"/>
      <c r="J128" s="22"/>
      <c r="K128" s="22"/>
      <c r="L128" s="15"/>
      <c r="M128" s="15"/>
      <c r="N128" s="15"/>
      <c r="O128" s="15"/>
      <c r="P128" s="22"/>
      <c r="Q128" s="22"/>
      <c r="R128" s="22"/>
      <c r="S128" s="18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20"/>
    </row>
    <row r="129" spans="1:33" ht="15.75" customHeight="1" x14ac:dyDescent="0.2">
      <c r="A129" s="13"/>
      <c r="B129" s="13"/>
      <c r="C129" s="22"/>
      <c r="D129" s="15"/>
      <c r="E129" s="15"/>
      <c r="F129" s="14"/>
      <c r="G129" s="14"/>
      <c r="H129" s="15"/>
      <c r="I129" s="15"/>
      <c r="J129" s="22"/>
      <c r="K129" s="22"/>
      <c r="L129" s="15"/>
      <c r="M129" s="15"/>
      <c r="N129" s="15"/>
      <c r="O129" s="15"/>
      <c r="P129" s="22"/>
      <c r="Q129" s="22"/>
      <c r="R129" s="22"/>
      <c r="S129" s="18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20"/>
    </row>
    <row r="130" spans="1:33" ht="15.75" customHeight="1" x14ac:dyDescent="0.2">
      <c r="A130" s="13"/>
      <c r="B130" s="13"/>
      <c r="C130" s="22"/>
      <c r="D130" s="15"/>
      <c r="E130" s="15"/>
      <c r="F130" s="14"/>
      <c r="G130" s="14"/>
      <c r="H130" s="15"/>
      <c r="I130" s="15"/>
      <c r="J130" s="22"/>
      <c r="K130" s="22"/>
      <c r="L130" s="15"/>
      <c r="M130" s="15"/>
      <c r="N130" s="15"/>
      <c r="O130" s="15"/>
      <c r="P130" s="22"/>
      <c r="Q130" s="22"/>
      <c r="R130" s="22"/>
      <c r="S130" s="18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20"/>
    </row>
    <row r="131" spans="1:33" ht="15.75" customHeight="1" x14ac:dyDescent="0.2">
      <c r="A131" s="13"/>
      <c r="B131" s="13"/>
      <c r="C131" s="22"/>
      <c r="D131" s="15"/>
      <c r="E131" s="15"/>
      <c r="F131" s="14"/>
      <c r="G131" s="14"/>
      <c r="H131" s="15"/>
      <c r="I131" s="15"/>
      <c r="J131" s="22"/>
      <c r="K131" s="22"/>
      <c r="L131" s="15"/>
      <c r="M131" s="15"/>
      <c r="N131" s="15"/>
      <c r="O131" s="15"/>
      <c r="P131" s="22"/>
      <c r="Q131" s="22"/>
      <c r="R131" s="22"/>
      <c r="S131" s="18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20"/>
    </row>
    <row r="132" spans="1:33" ht="15.75" customHeight="1" x14ac:dyDescent="0.2">
      <c r="A132" s="13"/>
      <c r="B132" s="13"/>
      <c r="C132" s="22"/>
      <c r="D132" s="15"/>
      <c r="E132" s="15"/>
      <c r="F132" s="14"/>
      <c r="G132" s="14"/>
      <c r="H132" s="15"/>
      <c r="I132" s="15"/>
      <c r="J132" s="22"/>
      <c r="K132" s="22"/>
      <c r="L132" s="15"/>
      <c r="M132" s="15"/>
      <c r="N132" s="15"/>
      <c r="O132" s="15"/>
      <c r="P132" s="22"/>
      <c r="Q132" s="22"/>
      <c r="R132" s="22"/>
      <c r="S132" s="18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20"/>
    </row>
    <row r="133" spans="1:33" ht="15.75" customHeight="1" x14ac:dyDescent="0.2">
      <c r="A133" s="13"/>
      <c r="B133" s="13"/>
      <c r="C133" s="22"/>
      <c r="D133" s="15"/>
      <c r="E133" s="15"/>
      <c r="F133" s="14"/>
      <c r="G133" s="14"/>
      <c r="H133" s="15"/>
      <c r="I133" s="15"/>
      <c r="J133" s="22"/>
      <c r="K133" s="22"/>
      <c r="L133" s="15"/>
      <c r="M133" s="15"/>
      <c r="N133" s="15"/>
      <c r="O133" s="15"/>
      <c r="P133" s="22"/>
      <c r="Q133" s="22"/>
      <c r="R133" s="22"/>
      <c r="S133" s="18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20"/>
    </row>
    <row r="134" spans="1:33" ht="15.75" customHeight="1" x14ac:dyDescent="0.2">
      <c r="A134" s="13"/>
      <c r="B134" s="13"/>
      <c r="C134" s="22"/>
      <c r="D134" s="15"/>
      <c r="E134" s="15"/>
      <c r="F134" s="14"/>
      <c r="G134" s="14"/>
      <c r="H134" s="15"/>
      <c r="I134" s="15"/>
      <c r="J134" s="22"/>
      <c r="K134" s="22"/>
      <c r="L134" s="15"/>
      <c r="M134" s="15"/>
      <c r="N134" s="15"/>
      <c r="O134" s="15"/>
      <c r="P134" s="22"/>
      <c r="Q134" s="22"/>
      <c r="R134" s="22"/>
      <c r="S134" s="18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20"/>
    </row>
    <row r="135" spans="1:33" ht="15.75" customHeight="1" x14ac:dyDescent="0.2">
      <c r="A135" s="13"/>
      <c r="B135" s="13"/>
      <c r="C135" s="22"/>
      <c r="D135" s="15"/>
      <c r="E135" s="15"/>
      <c r="F135" s="14"/>
      <c r="G135" s="14"/>
      <c r="H135" s="15"/>
      <c r="I135" s="15"/>
      <c r="J135" s="22"/>
      <c r="K135" s="22"/>
      <c r="L135" s="15"/>
      <c r="M135" s="15"/>
      <c r="N135" s="15"/>
      <c r="O135" s="15"/>
      <c r="P135" s="22"/>
      <c r="Q135" s="22"/>
      <c r="R135" s="22"/>
      <c r="S135" s="18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20"/>
    </row>
    <row r="136" spans="1:33" ht="15.75" customHeight="1" x14ac:dyDescent="0.2">
      <c r="A136" s="13"/>
      <c r="B136" s="13"/>
      <c r="C136" s="22"/>
      <c r="D136" s="15"/>
      <c r="E136" s="15"/>
      <c r="F136" s="14"/>
      <c r="G136" s="14"/>
      <c r="H136" s="15"/>
      <c r="I136" s="15"/>
      <c r="J136" s="22"/>
      <c r="K136" s="22"/>
      <c r="L136" s="15"/>
      <c r="M136" s="15"/>
      <c r="N136" s="15"/>
      <c r="O136" s="15"/>
      <c r="P136" s="22"/>
      <c r="Q136" s="22"/>
      <c r="R136" s="22"/>
      <c r="S136" s="18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20"/>
    </row>
    <row r="137" spans="1:33" ht="15.75" customHeight="1" x14ac:dyDescent="0.2">
      <c r="A137" s="13"/>
      <c r="B137" s="13"/>
      <c r="C137" s="22"/>
      <c r="D137" s="15"/>
      <c r="E137" s="15"/>
      <c r="F137" s="14"/>
      <c r="G137" s="14"/>
      <c r="H137" s="15"/>
      <c r="I137" s="15"/>
      <c r="J137" s="22"/>
      <c r="K137" s="22"/>
      <c r="L137" s="15"/>
      <c r="M137" s="15"/>
      <c r="N137" s="15"/>
      <c r="O137" s="15"/>
      <c r="P137" s="22"/>
      <c r="Q137" s="22"/>
      <c r="R137" s="22"/>
      <c r="S137" s="18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20"/>
    </row>
    <row r="138" spans="1:33" ht="15.75" customHeight="1" x14ac:dyDescent="0.2">
      <c r="A138" s="13"/>
      <c r="B138" s="13"/>
      <c r="C138" s="22"/>
      <c r="D138" s="15"/>
      <c r="E138" s="15"/>
      <c r="F138" s="14"/>
      <c r="G138" s="14"/>
      <c r="H138" s="15"/>
      <c r="I138" s="15"/>
      <c r="J138" s="22"/>
      <c r="K138" s="22"/>
      <c r="L138" s="15"/>
      <c r="M138" s="15"/>
      <c r="N138" s="15"/>
      <c r="O138" s="15"/>
      <c r="P138" s="22"/>
      <c r="Q138" s="22"/>
      <c r="R138" s="22"/>
      <c r="S138" s="18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20"/>
    </row>
    <row r="139" spans="1:33" ht="15.75" customHeight="1" x14ac:dyDescent="0.2">
      <c r="A139" s="13"/>
      <c r="B139" s="13"/>
      <c r="C139" s="22"/>
      <c r="D139" s="15"/>
      <c r="E139" s="15"/>
      <c r="F139" s="14"/>
      <c r="G139" s="14"/>
      <c r="H139" s="15"/>
      <c r="I139" s="15"/>
      <c r="J139" s="22"/>
      <c r="K139" s="22"/>
      <c r="L139" s="15"/>
      <c r="M139" s="15"/>
      <c r="N139" s="15"/>
      <c r="O139" s="15"/>
      <c r="P139" s="22"/>
      <c r="Q139" s="22"/>
      <c r="R139" s="22"/>
      <c r="S139" s="18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20"/>
    </row>
    <row r="140" spans="1:33" ht="15.75" customHeight="1" x14ac:dyDescent="0.2">
      <c r="A140" s="13"/>
      <c r="B140" s="13"/>
      <c r="C140" s="22"/>
      <c r="D140" s="15"/>
      <c r="E140" s="15"/>
      <c r="F140" s="14"/>
      <c r="G140" s="14"/>
      <c r="H140" s="15"/>
      <c r="I140" s="15"/>
      <c r="J140" s="22"/>
      <c r="K140" s="22"/>
      <c r="L140" s="15"/>
      <c r="M140" s="15"/>
      <c r="N140" s="15"/>
      <c r="O140" s="15"/>
      <c r="P140" s="22"/>
      <c r="Q140" s="22"/>
      <c r="R140" s="22"/>
      <c r="S140" s="18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20"/>
    </row>
    <row r="141" spans="1:33" ht="15.75" customHeight="1" x14ac:dyDescent="0.2">
      <c r="A141" s="13"/>
      <c r="B141" s="13"/>
      <c r="C141" s="22"/>
      <c r="D141" s="15"/>
      <c r="E141" s="15"/>
      <c r="F141" s="14"/>
      <c r="G141" s="14"/>
      <c r="H141" s="15"/>
      <c r="I141" s="15"/>
      <c r="J141" s="22"/>
      <c r="K141" s="22"/>
      <c r="L141" s="15"/>
      <c r="M141" s="15"/>
      <c r="N141" s="15"/>
      <c r="O141" s="15"/>
      <c r="P141" s="22"/>
      <c r="Q141" s="22"/>
      <c r="R141" s="22"/>
      <c r="S141" s="18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20"/>
    </row>
    <row r="142" spans="1:33" ht="15.75" customHeight="1" x14ac:dyDescent="0.2">
      <c r="A142" s="13"/>
      <c r="B142" s="13"/>
      <c r="C142" s="22"/>
      <c r="D142" s="15"/>
      <c r="E142" s="15"/>
      <c r="F142" s="14"/>
      <c r="G142" s="14"/>
      <c r="H142" s="15"/>
      <c r="I142" s="15"/>
      <c r="J142" s="22"/>
      <c r="K142" s="22"/>
      <c r="L142" s="15"/>
      <c r="M142" s="15"/>
      <c r="N142" s="15"/>
      <c r="O142" s="15"/>
      <c r="P142" s="22"/>
      <c r="Q142" s="22"/>
      <c r="R142" s="22"/>
      <c r="S142" s="18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20"/>
    </row>
    <row r="143" spans="1:33" ht="15.75" customHeight="1" x14ac:dyDescent="0.2">
      <c r="A143" s="13"/>
      <c r="B143" s="13"/>
      <c r="C143" s="22"/>
      <c r="D143" s="15"/>
      <c r="E143" s="15"/>
      <c r="F143" s="14"/>
      <c r="G143" s="14"/>
      <c r="H143" s="15"/>
      <c r="I143" s="15"/>
      <c r="J143" s="22"/>
      <c r="K143" s="22"/>
      <c r="L143" s="15"/>
      <c r="M143" s="15"/>
      <c r="N143" s="15"/>
      <c r="O143" s="15"/>
      <c r="P143" s="22"/>
      <c r="Q143" s="22"/>
      <c r="R143" s="22"/>
      <c r="S143" s="18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20"/>
    </row>
    <row r="144" spans="1:33" ht="15.75" customHeight="1" x14ac:dyDescent="0.2">
      <c r="A144" s="13"/>
      <c r="B144" s="13"/>
      <c r="C144" s="22"/>
      <c r="D144" s="15"/>
      <c r="E144" s="15"/>
      <c r="F144" s="14"/>
      <c r="G144" s="14"/>
      <c r="H144" s="15"/>
      <c r="I144" s="15"/>
      <c r="J144" s="22"/>
      <c r="K144" s="22"/>
      <c r="L144" s="15"/>
      <c r="M144" s="15"/>
      <c r="N144" s="15"/>
      <c r="O144" s="15"/>
      <c r="P144" s="22"/>
      <c r="Q144" s="22"/>
      <c r="R144" s="22"/>
      <c r="S144" s="18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20"/>
    </row>
    <row r="145" spans="1:33" ht="15.75" customHeight="1" x14ac:dyDescent="0.2">
      <c r="A145" s="13"/>
      <c r="B145" s="13"/>
      <c r="C145" s="22"/>
      <c r="D145" s="15"/>
      <c r="E145" s="15"/>
      <c r="F145" s="14"/>
      <c r="G145" s="14"/>
      <c r="H145" s="15"/>
      <c r="I145" s="15"/>
      <c r="J145" s="22"/>
      <c r="K145" s="22"/>
      <c r="L145" s="15"/>
      <c r="M145" s="15"/>
      <c r="N145" s="15"/>
      <c r="O145" s="15"/>
      <c r="P145" s="22"/>
      <c r="Q145" s="22"/>
      <c r="R145" s="22"/>
      <c r="S145" s="18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20"/>
    </row>
    <row r="146" spans="1:33" ht="15.75" customHeight="1" x14ac:dyDescent="0.2">
      <c r="A146" s="13"/>
      <c r="B146" s="13"/>
      <c r="C146" s="22"/>
      <c r="D146" s="15"/>
      <c r="E146" s="15"/>
      <c r="F146" s="14"/>
      <c r="G146" s="14"/>
      <c r="H146" s="15"/>
      <c r="I146" s="15"/>
      <c r="J146" s="22"/>
      <c r="K146" s="22"/>
      <c r="L146" s="15"/>
      <c r="M146" s="15"/>
      <c r="N146" s="15"/>
      <c r="O146" s="15"/>
      <c r="P146" s="22"/>
      <c r="Q146" s="22"/>
      <c r="R146" s="22"/>
      <c r="S146" s="18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20"/>
    </row>
    <row r="147" spans="1:33" ht="15.75" customHeight="1" x14ac:dyDescent="0.2">
      <c r="A147" s="13"/>
      <c r="B147" s="13"/>
      <c r="C147" s="22"/>
      <c r="D147" s="15"/>
      <c r="E147" s="15"/>
      <c r="F147" s="14"/>
      <c r="G147" s="14"/>
      <c r="H147" s="15"/>
      <c r="I147" s="15"/>
      <c r="J147" s="22"/>
      <c r="K147" s="22"/>
      <c r="L147" s="15"/>
      <c r="M147" s="15"/>
      <c r="N147" s="15"/>
      <c r="O147" s="15"/>
      <c r="P147" s="22"/>
      <c r="Q147" s="22"/>
      <c r="R147" s="22"/>
      <c r="S147" s="18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20"/>
    </row>
    <row r="148" spans="1:33" ht="15.75" customHeight="1" x14ac:dyDescent="0.2">
      <c r="A148" s="13"/>
      <c r="B148" s="13"/>
      <c r="C148" s="22"/>
      <c r="D148" s="15"/>
      <c r="E148" s="15"/>
      <c r="F148" s="14"/>
      <c r="G148" s="14"/>
      <c r="H148" s="15"/>
      <c r="I148" s="15"/>
      <c r="J148" s="22"/>
      <c r="K148" s="22"/>
      <c r="L148" s="15"/>
      <c r="M148" s="15"/>
      <c r="N148" s="15"/>
      <c r="O148" s="15"/>
      <c r="P148" s="22"/>
      <c r="Q148" s="22"/>
      <c r="R148" s="22"/>
      <c r="S148" s="18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20"/>
    </row>
    <row r="149" spans="1:33" ht="15.75" customHeight="1" x14ac:dyDescent="0.2">
      <c r="A149" s="13"/>
      <c r="B149" s="13"/>
      <c r="C149" s="22"/>
      <c r="D149" s="15"/>
      <c r="E149" s="15"/>
      <c r="F149" s="14"/>
      <c r="G149" s="14"/>
      <c r="H149" s="15"/>
      <c r="I149" s="15"/>
      <c r="J149" s="22"/>
      <c r="K149" s="22"/>
      <c r="L149" s="15"/>
      <c r="M149" s="15"/>
      <c r="N149" s="15"/>
      <c r="O149" s="15"/>
      <c r="P149" s="22"/>
      <c r="Q149" s="22"/>
      <c r="R149" s="22"/>
      <c r="S149" s="18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20"/>
    </row>
    <row r="150" spans="1:33" ht="15.75" customHeight="1" x14ac:dyDescent="0.2">
      <c r="A150" s="13"/>
      <c r="B150" s="13"/>
      <c r="C150" s="22"/>
      <c r="D150" s="15"/>
      <c r="E150" s="15"/>
      <c r="F150" s="14"/>
      <c r="G150" s="14"/>
      <c r="H150" s="15"/>
      <c r="I150" s="15"/>
      <c r="J150" s="22"/>
      <c r="K150" s="22"/>
      <c r="L150" s="15"/>
      <c r="M150" s="15"/>
      <c r="N150" s="15"/>
      <c r="O150" s="15"/>
      <c r="P150" s="22"/>
      <c r="Q150" s="22"/>
      <c r="R150" s="22"/>
      <c r="S150" s="18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20"/>
    </row>
    <row r="151" spans="1:33" ht="15.75" customHeight="1" x14ac:dyDescent="0.2">
      <c r="A151" s="13"/>
      <c r="B151" s="13"/>
      <c r="C151" s="22"/>
      <c r="D151" s="15"/>
      <c r="E151" s="15"/>
      <c r="F151" s="14"/>
      <c r="G151" s="14"/>
      <c r="H151" s="15"/>
      <c r="I151" s="15"/>
      <c r="J151" s="22"/>
      <c r="K151" s="22"/>
      <c r="L151" s="15"/>
      <c r="M151" s="15"/>
      <c r="N151" s="15"/>
      <c r="O151" s="15"/>
      <c r="P151" s="22"/>
      <c r="Q151" s="22"/>
      <c r="R151" s="22"/>
      <c r="S151" s="18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20"/>
    </row>
    <row r="152" spans="1:33" ht="15.75" customHeight="1" x14ac:dyDescent="0.2">
      <c r="A152" s="13"/>
      <c r="B152" s="13"/>
      <c r="C152" s="22"/>
      <c r="D152" s="15"/>
      <c r="E152" s="15"/>
      <c r="F152" s="14"/>
      <c r="G152" s="14"/>
      <c r="H152" s="15"/>
      <c r="I152" s="15"/>
      <c r="J152" s="22"/>
      <c r="K152" s="22"/>
      <c r="L152" s="15"/>
      <c r="M152" s="15"/>
      <c r="N152" s="15"/>
      <c r="O152" s="15"/>
      <c r="P152" s="22"/>
      <c r="Q152" s="22"/>
      <c r="R152" s="22"/>
      <c r="S152" s="18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20"/>
    </row>
    <row r="153" spans="1:33" ht="15.75" customHeight="1" x14ac:dyDescent="0.2">
      <c r="A153" s="13"/>
      <c r="B153" s="13"/>
      <c r="C153" s="22"/>
      <c r="D153" s="15"/>
      <c r="E153" s="15"/>
      <c r="F153" s="14"/>
      <c r="G153" s="14"/>
      <c r="H153" s="15"/>
      <c r="I153" s="15"/>
      <c r="J153" s="22"/>
      <c r="K153" s="22"/>
      <c r="L153" s="15"/>
      <c r="M153" s="15"/>
      <c r="N153" s="15"/>
      <c r="O153" s="15"/>
      <c r="P153" s="22"/>
      <c r="Q153" s="22"/>
      <c r="R153" s="22"/>
      <c r="S153" s="18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20"/>
    </row>
    <row r="154" spans="1:33" ht="15.75" customHeight="1" x14ac:dyDescent="0.2">
      <c r="A154" s="13"/>
      <c r="B154" s="13"/>
      <c r="C154" s="22"/>
      <c r="D154" s="15"/>
      <c r="E154" s="15"/>
      <c r="F154" s="14"/>
      <c r="G154" s="14"/>
      <c r="H154" s="15"/>
      <c r="I154" s="15"/>
      <c r="J154" s="22"/>
      <c r="K154" s="22"/>
      <c r="L154" s="15"/>
      <c r="M154" s="15"/>
      <c r="N154" s="15"/>
      <c r="O154" s="15"/>
      <c r="P154" s="22"/>
      <c r="Q154" s="22"/>
      <c r="R154" s="22"/>
      <c r="S154" s="18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20"/>
    </row>
    <row r="155" spans="1:33" ht="15.75" customHeight="1" x14ac:dyDescent="0.2">
      <c r="A155" s="13"/>
      <c r="B155" s="13"/>
      <c r="C155" s="22"/>
      <c r="D155" s="15"/>
      <c r="E155" s="15"/>
      <c r="F155" s="14"/>
      <c r="G155" s="14"/>
      <c r="H155" s="15"/>
      <c r="I155" s="15"/>
      <c r="J155" s="22"/>
      <c r="K155" s="22"/>
      <c r="L155" s="15"/>
      <c r="M155" s="15"/>
      <c r="N155" s="15"/>
      <c r="O155" s="15"/>
      <c r="P155" s="22"/>
      <c r="Q155" s="22"/>
      <c r="R155" s="22"/>
      <c r="S155" s="18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20"/>
    </row>
    <row r="156" spans="1:33" ht="15.75" customHeight="1" x14ac:dyDescent="0.2">
      <c r="A156" s="13"/>
      <c r="B156" s="13"/>
      <c r="C156" s="22"/>
      <c r="D156" s="15"/>
      <c r="E156" s="15"/>
      <c r="F156" s="14"/>
      <c r="G156" s="14"/>
      <c r="H156" s="15"/>
      <c r="I156" s="15"/>
      <c r="J156" s="22"/>
      <c r="K156" s="22"/>
      <c r="L156" s="15"/>
      <c r="M156" s="15"/>
      <c r="N156" s="15"/>
      <c r="O156" s="15"/>
      <c r="P156" s="22"/>
      <c r="Q156" s="22"/>
      <c r="R156" s="22"/>
      <c r="S156" s="18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20"/>
    </row>
    <row r="157" spans="1:33" ht="15.75" customHeight="1" x14ac:dyDescent="0.2">
      <c r="A157" s="13"/>
      <c r="B157" s="13"/>
      <c r="C157" s="22"/>
      <c r="D157" s="15"/>
      <c r="E157" s="15"/>
      <c r="F157" s="14"/>
      <c r="G157" s="14"/>
      <c r="H157" s="15"/>
      <c r="I157" s="15"/>
      <c r="J157" s="22"/>
      <c r="K157" s="22"/>
      <c r="L157" s="15"/>
      <c r="M157" s="15"/>
      <c r="N157" s="15"/>
      <c r="O157" s="15"/>
      <c r="P157" s="22"/>
      <c r="Q157" s="22"/>
      <c r="R157" s="22"/>
      <c r="S157" s="18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20"/>
    </row>
    <row r="158" spans="1:33" ht="15.75" customHeight="1" x14ac:dyDescent="0.2">
      <c r="A158" s="13"/>
      <c r="B158" s="13"/>
      <c r="C158" s="22"/>
      <c r="D158" s="15"/>
      <c r="E158" s="15"/>
      <c r="F158" s="14"/>
      <c r="G158" s="14"/>
      <c r="H158" s="15"/>
      <c r="I158" s="15"/>
      <c r="J158" s="22"/>
      <c r="K158" s="22"/>
      <c r="L158" s="15"/>
      <c r="M158" s="15"/>
      <c r="N158" s="15"/>
      <c r="O158" s="15"/>
      <c r="P158" s="22"/>
      <c r="Q158" s="22"/>
      <c r="R158" s="22"/>
      <c r="S158" s="18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20"/>
    </row>
    <row r="159" spans="1:33" ht="15.75" customHeight="1" x14ac:dyDescent="0.2">
      <c r="A159" s="13"/>
      <c r="B159" s="13"/>
      <c r="C159" s="22"/>
      <c r="D159" s="15"/>
      <c r="E159" s="15"/>
      <c r="F159" s="14"/>
      <c r="G159" s="14"/>
      <c r="H159" s="15"/>
      <c r="I159" s="15"/>
      <c r="J159" s="22"/>
      <c r="K159" s="22"/>
      <c r="L159" s="15"/>
      <c r="M159" s="15"/>
      <c r="N159" s="15"/>
      <c r="O159" s="15"/>
      <c r="P159" s="22"/>
      <c r="Q159" s="22"/>
      <c r="R159" s="22"/>
      <c r="S159" s="18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20"/>
    </row>
    <row r="160" spans="1:33" ht="15.75" customHeight="1" x14ac:dyDescent="0.2">
      <c r="A160" s="13"/>
      <c r="B160" s="13"/>
      <c r="C160" s="22"/>
      <c r="D160" s="15"/>
      <c r="E160" s="15"/>
      <c r="F160" s="14"/>
      <c r="G160" s="14"/>
      <c r="H160" s="15"/>
      <c r="I160" s="15"/>
      <c r="J160" s="22"/>
      <c r="K160" s="22"/>
      <c r="L160" s="15"/>
      <c r="M160" s="15"/>
      <c r="N160" s="15"/>
      <c r="O160" s="15"/>
      <c r="P160" s="22"/>
      <c r="Q160" s="22"/>
      <c r="R160" s="22"/>
      <c r="S160" s="18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20"/>
    </row>
    <row r="161" spans="1:33" ht="15.75" customHeight="1" x14ac:dyDescent="0.2">
      <c r="A161" s="13"/>
      <c r="B161" s="13"/>
      <c r="C161" s="22"/>
      <c r="D161" s="15"/>
      <c r="E161" s="15"/>
      <c r="F161" s="14"/>
      <c r="G161" s="14"/>
      <c r="H161" s="15"/>
      <c r="I161" s="15"/>
      <c r="J161" s="22"/>
      <c r="K161" s="22"/>
      <c r="L161" s="15"/>
      <c r="M161" s="15"/>
      <c r="N161" s="15"/>
      <c r="O161" s="15"/>
      <c r="P161" s="22"/>
      <c r="Q161" s="22"/>
      <c r="R161" s="22"/>
      <c r="S161" s="18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20"/>
    </row>
    <row r="162" spans="1:33" ht="15.75" customHeight="1" x14ac:dyDescent="0.2">
      <c r="A162" s="13"/>
      <c r="B162" s="13"/>
      <c r="C162" s="22"/>
      <c r="D162" s="15"/>
      <c r="E162" s="15"/>
      <c r="F162" s="14"/>
      <c r="G162" s="14"/>
      <c r="H162" s="15"/>
      <c r="I162" s="15"/>
      <c r="J162" s="22"/>
      <c r="K162" s="22"/>
      <c r="L162" s="15"/>
      <c r="M162" s="15"/>
      <c r="N162" s="15"/>
      <c r="O162" s="15"/>
      <c r="P162" s="22"/>
      <c r="Q162" s="22"/>
      <c r="R162" s="22"/>
      <c r="S162" s="18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20"/>
    </row>
    <row r="163" spans="1:33" ht="15.75" customHeight="1" x14ac:dyDescent="0.2">
      <c r="A163" s="13"/>
      <c r="B163" s="13"/>
      <c r="C163" s="22"/>
      <c r="D163" s="15"/>
      <c r="E163" s="15"/>
      <c r="F163" s="14"/>
      <c r="G163" s="14"/>
      <c r="H163" s="15"/>
      <c r="I163" s="15"/>
      <c r="J163" s="22"/>
      <c r="K163" s="22"/>
      <c r="L163" s="15"/>
      <c r="M163" s="15"/>
      <c r="N163" s="15"/>
      <c r="O163" s="15"/>
      <c r="P163" s="22"/>
      <c r="Q163" s="22"/>
      <c r="R163" s="22"/>
      <c r="S163" s="18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20"/>
    </row>
    <row r="164" spans="1:33" ht="15.75" customHeight="1" x14ac:dyDescent="0.2">
      <c r="A164" s="13"/>
      <c r="B164" s="13"/>
      <c r="C164" s="22"/>
      <c r="D164" s="15"/>
      <c r="E164" s="15"/>
      <c r="F164" s="14"/>
      <c r="G164" s="14"/>
      <c r="H164" s="15"/>
      <c r="I164" s="15"/>
      <c r="J164" s="22"/>
      <c r="K164" s="22"/>
      <c r="L164" s="15"/>
      <c r="M164" s="15"/>
      <c r="N164" s="15"/>
      <c r="O164" s="15"/>
      <c r="P164" s="22"/>
      <c r="Q164" s="22"/>
      <c r="R164" s="22"/>
      <c r="S164" s="18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20"/>
    </row>
    <row r="165" spans="1:33" ht="15.75" customHeight="1" x14ac:dyDescent="0.2">
      <c r="A165" s="13"/>
      <c r="B165" s="13"/>
      <c r="C165" s="22"/>
      <c r="D165" s="15"/>
      <c r="E165" s="15"/>
      <c r="F165" s="14"/>
      <c r="G165" s="14"/>
      <c r="H165" s="15"/>
      <c r="I165" s="15"/>
      <c r="J165" s="22"/>
      <c r="K165" s="22"/>
      <c r="L165" s="15"/>
      <c r="M165" s="15"/>
      <c r="N165" s="15"/>
      <c r="O165" s="15"/>
      <c r="P165" s="22"/>
      <c r="Q165" s="22"/>
      <c r="R165" s="22"/>
      <c r="S165" s="18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20"/>
    </row>
    <row r="166" spans="1:33" ht="15.75" customHeight="1" x14ac:dyDescent="0.2">
      <c r="A166" s="13"/>
      <c r="B166" s="13"/>
      <c r="C166" s="22"/>
      <c r="D166" s="15"/>
      <c r="E166" s="15"/>
      <c r="F166" s="14"/>
      <c r="G166" s="14"/>
      <c r="H166" s="15"/>
      <c r="I166" s="15"/>
      <c r="J166" s="22"/>
      <c r="K166" s="22"/>
      <c r="L166" s="15"/>
      <c r="M166" s="15"/>
      <c r="N166" s="15"/>
      <c r="O166" s="15"/>
      <c r="P166" s="22"/>
      <c r="Q166" s="22"/>
      <c r="R166" s="22"/>
      <c r="S166" s="18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20"/>
    </row>
    <row r="167" spans="1:33" ht="15.75" customHeight="1" x14ac:dyDescent="0.2">
      <c r="A167" s="13"/>
      <c r="B167" s="13"/>
      <c r="C167" s="22"/>
      <c r="D167" s="15"/>
      <c r="E167" s="15"/>
      <c r="F167" s="14"/>
      <c r="G167" s="14"/>
      <c r="H167" s="15"/>
      <c r="I167" s="15"/>
      <c r="J167" s="22"/>
      <c r="K167" s="22"/>
      <c r="L167" s="15"/>
      <c r="M167" s="15"/>
      <c r="N167" s="15"/>
      <c r="O167" s="15"/>
      <c r="P167" s="22"/>
      <c r="Q167" s="22"/>
      <c r="R167" s="22"/>
      <c r="S167" s="18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20"/>
    </row>
    <row r="168" spans="1:33" ht="15.75" customHeight="1" x14ac:dyDescent="0.2">
      <c r="A168" s="13"/>
      <c r="B168" s="13"/>
      <c r="C168" s="22"/>
      <c r="D168" s="15"/>
      <c r="E168" s="15"/>
      <c r="F168" s="14"/>
      <c r="G168" s="14"/>
      <c r="H168" s="15"/>
      <c r="I168" s="15"/>
      <c r="J168" s="22"/>
      <c r="K168" s="22"/>
      <c r="L168" s="15"/>
      <c r="M168" s="15"/>
      <c r="N168" s="15"/>
      <c r="O168" s="15"/>
      <c r="P168" s="22"/>
      <c r="Q168" s="22"/>
      <c r="R168" s="22"/>
      <c r="S168" s="18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20"/>
    </row>
    <row r="169" spans="1:33" ht="15.75" customHeight="1" x14ac:dyDescent="0.2">
      <c r="A169" s="13"/>
      <c r="B169" s="13"/>
      <c r="C169" s="22"/>
      <c r="D169" s="15"/>
      <c r="E169" s="15"/>
      <c r="F169" s="14"/>
      <c r="G169" s="14"/>
      <c r="H169" s="15"/>
      <c r="I169" s="15"/>
      <c r="J169" s="22"/>
      <c r="K169" s="22"/>
      <c r="L169" s="15"/>
      <c r="M169" s="15"/>
      <c r="N169" s="15"/>
      <c r="O169" s="15"/>
      <c r="P169" s="22"/>
      <c r="Q169" s="22"/>
      <c r="R169" s="22"/>
      <c r="S169" s="18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20"/>
    </row>
    <row r="170" spans="1:33" ht="15.75" customHeight="1" x14ac:dyDescent="0.2">
      <c r="A170" s="13"/>
      <c r="B170" s="13"/>
      <c r="C170" s="22"/>
      <c r="D170" s="15"/>
      <c r="E170" s="15"/>
      <c r="F170" s="14"/>
      <c r="G170" s="14"/>
      <c r="H170" s="15"/>
      <c r="I170" s="15"/>
      <c r="J170" s="22"/>
      <c r="K170" s="22"/>
      <c r="L170" s="15"/>
      <c r="M170" s="15"/>
      <c r="N170" s="15"/>
      <c r="O170" s="15"/>
      <c r="P170" s="22"/>
      <c r="Q170" s="22"/>
      <c r="R170" s="22"/>
      <c r="S170" s="18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20"/>
    </row>
    <row r="171" spans="1:33" ht="15.75" customHeight="1" x14ac:dyDescent="0.2">
      <c r="A171" s="13"/>
      <c r="B171" s="13"/>
      <c r="C171" s="22"/>
      <c r="D171" s="15"/>
      <c r="E171" s="15"/>
      <c r="F171" s="14"/>
      <c r="G171" s="14"/>
      <c r="H171" s="15"/>
      <c r="I171" s="15"/>
      <c r="J171" s="22"/>
      <c r="K171" s="22"/>
      <c r="L171" s="15"/>
      <c r="M171" s="15"/>
      <c r="N171" s="15"/>
      <c r="O171" s="15"/>
      <c r="P171" s="22"/>
      <c r="Q171" s="22"/>
      <c r="R171" s="22"/>
      <c r="S171" s="18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20"/>
    </row>
    <row r="172" spans="1:33" ht="15.75" customHeight="1" x14ac:dyDescent="0.2">
      <c r="A172" s="13"/>
      <c r="B172" s="13"/>
      <c r="C172" s="22"/>
      <c r="D172" s="15"/>
      <c r="E172" s="15"/>
      <c r="F172" s="14"/>
      <c r="G172" s="14"/>
      <c r="H172" s="15"/>
      <c r="I172" s="15"/>
      <c r="J172" s="22"/>
      <c r="K172" s="22"/>
      <c r="L172" s="15"/>
      <c r="M172" s="15"/>
      <c r="N172" s="15"/>
      <c r="O172" s="15"/>
      <c r="P172" s="22"/>
      <c r="Q172" s="22"/>
      <c r="R172" s="22"/>
      <c r="S172" s="18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20"/>
    </row>
    <row r="173" spans="1:33" ht="15.75" customHeight="1" x14ac:dyDescent="0.2">
      <c r="A173" s="13"/>
      <c r="B173" s="13"/>
      <c r="C173" s="22"/>
      <c r="D173" s="15"/>
      <c r="E173" s="15"/>
      <c r="F173" s="14"/>
      <c r="G173" s="14"/>
      <c r="H173" s="15"/>
      <c r="I173" s="15"/>
      <c r="J173" s="22"/>
      <c r="K173" s="22"/>
      <c r="L173" s="15"/>
      <c r="M173" s="15"/>
      <c r="N173" s="15"/>
      <c r="O173" s="15"/>
      <c r="P173" s="22"/>
      <c r="Q173" s="22"/>
      <c r="R173" s="22"/>
      <c r="S173" s="18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20"/>
    </row>
    <row r="174" spans="1:33" ht="15.75" customHeight="1" x14ac:dyDescent="0.2">
      <c r="A174" s="13"/>
      <c r="B174" s="13"/>
      <c r="C174" s="22"/>
      <c r="D174" s="15"/>
      <c r="E174" s="15"/>
      <c r="F174" s="14"/>
      <c r="G174" s="14"/>
      <c r="H174" s="15"/>
      <c r="I174" s="15"/>
      <c r="J174" s="22"/>
      <c r="K174" s="22"/>
      <c r="L174" s="15"/>
      <c r="M174" s="15"/>
      <c r="N174" s="15"/>
      <c r="O174" s="15"/>
      <c r="P174" s="22"/>
      <c r="Q174" s="22"/>
      <c r="R174" s="22"/>
      <c r="S174" s="18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20"/>
    </row>
    <row r="175" spans="1:33" ht="15.75" customHeight="1" x14ac:dyDescent="0.2">
      <c r="A175" s="13"/>
      <c r="B175" s="13"/>
      <c r="C175" s="22"/>
      <c r="D175" s="15"/>
      <c r="E175" s="15"/>
      <c r="F175" s="14"/>
      <c r="G175" s="14"/>
      <c r="H175" s="15"/>
      <c r="I175" s="15"/>
      <c r="J175" s="22"/>
      <c r="K175" s="22"/>
      <c r="L175" s="15"/>
      <c r="M175" s="15"/>
      <c r="N175" s="15"/>
      <c r="O175" s="15"/>
      <c r="P175" s="22"/>
      <c r="Q175" s="22"/>
      <c r="R175" s="22"/>
      <c r="S175" s="18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20"/>
    </row>
    <row r="176" spans="1:33" ht="15.75" customHeight="1" x14ac:dyDescent="0.2">
      <c r="A176" s="13"/>
      <c r="B176" s="13"/>
      <c r="C176" s="22"/>
      <c r="D176" s="15"/>
      <c r="E176" s="15"/>
      <c r="F176" s="14"/>
      <c r="G176" s="14"/>
      <c r="H176" s="15"/>
      <c r="I176" s="15"/>
      <c r="J176" s="22"/>
      <c r="K176" s="22"/>
      <c r="L176" s="15"/>
      <c r="M176" s="15"/>
      <c r="N176" s="15"/>
      <c r="O176" s="15"/>
      <c r="P176" s="22"/>
      <c r="Q176" s="22"/>
      <c r="R176" s="22"/>
      <c r="S176" s="18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20"/>
    </row>
    <row r="177" spans="1:33" ht="15.75" customHeight="1" x14ac:dyDescent="0.2">
      <c r="A177" s="13"/>
      <c r="B177" s="13"/>
      <c r="C177" s="22"/>
      <c r="D177" s="15"/>
      <c r="E177" s="15"/>
      <c r="F177" s="14"/>
      <c r="G177" s="14"/>
      <c r="H177" s="15"/>
      <c r="I177" s="15"/>
      <c r="J177" s="22"/>
      <c r="K177" s="22"/>
      <c r="L177" s="15"/>
      <c r="M177" s="15"/>
      <c r="N177" s="15"/>
      <c r="O177" s="15"/>
      <c r="P177" s="22"/>
      <c r="Q177" s="22"/>
      <c r="R177" s="22"/>
      <c r="S177" s="18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20"/>
    </row>
    <row r="178" spans="1:33" ht="15.75" customHeight="1" x14ac:dyDescent="0.2">
      <c r="A178" s="13"/>
      <c r="B178" s="13"/>
      <c r="C178" s="22"/>
      <c r="D178" s="15"/>
      <c r="E178" s="15"/>
      <c r="F178" s="14"/>
      <c r="G178" s="14"/>
      <c r="H178" s="15"/>
      <c r="I178" s="15"/>
      <c r="J178" s="22"/>
      <c r="K178" s="22"/>
      <c r="L178" s="15"/>
      <c r="M178" s="15"/>
      <c r="N178" s="15"/>
      <c r="O178" s="15"/>
      <c r="P178" s="22"/>
      <c r="Q178" s="22"/>
      <c r="R178" s="22"/>
      <c r="S178" s="18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20"/>
    </row>
    <row r="179" spans="1:33" ht="15.75" customHeight="1" x14ac:dyDescent="0.2">
      <c r="A179" s="13"/>
      <c r="B179" s="13"/>
      <c r="C179" s="22"/>
      <c r="D179" s="15"/>
      <c r="E179" s="15"/>
      <c r="F179" s="14"/>
      <c r="G179" s="14"/>
      <c r="H179" s="15"/>
      <c r="I179" s="15"/>
      <c r="J179" s="22"/>
      <c r="K179" s="22"/>
      <c r="L179" s="15"/>
      <c r="M179" s="15"/>
      <c r="N179" s="15"/>
      <c r="O179" s="15"/>
      <c r="P179" s="22"/>
      <c r="Q179" s="22"/>
      <c r="R179" s="22"/>
      <c r="S179" s="18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20"/>
    </row>
    <row r="180" spans="1:33" ht="15.75" customHeight="1" x14ac:dyDescent="0.2">
      <c r="A180" s="13"/>
      <c r="B180" s="13"/>
      <c r="C180" s="22"/>
      <c r="D180" s="15"/>
      <c r="E180" s="15"/>
      <c r="F180" s="14"/>
      <c r="G180" s="14"/>
      <c r="H180" s="15"/>
      <c r="I180" s="15"/>
      <c r="J180" s="22"/>
      <c r="K180" s="22"/>
      <c r="L180" s="15"/>
      <c r="M180" s="15"/>
      <c r="N180" s="15"/>
      <c r="O180" s="15"/>
      <c r="P180" s="22"/>
      <c r="Q180" s="22"/>
      <c r="R180" s="22"/>
      <c r="S180" s="18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20"/>
    </row>
    <row r="181" spans="1:33" ht="15.75" customHeight="1" x14ac:dyDescent="0.2">
      <c r="A181" s="13"/>
      <c r="B181" s="13"/>
      <c r="C181" s="22"/>
      <c r="D181" s="15"/>
      <c r="E181" s="15"/>
      <c r="F181" s="14"/>
      <c r="G181" s="14"/>
      <c r="H181" s="15"/>
      <c r="I181" s="15"/>
      <c r="J181" s="22"/>
      <c r="K181" s="22"/>
      <c r="L181" s="15"/>
      <c r="M181" s="15"/>
      <c r="N181" s="15"/>
      <c r="O181" s="15"/>
      <c r="P181" s="22"/>
      <c r="Q181" s="22"/>
      <c r="R181" s="22"/>
      <c r="S181" s="18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20"/>
    </row>
    <row r="182" spans="1:33" ht="15.75" customHeight="1" x14ac:dyDescent="0.2">
      <c r="A182" s="13"/>
      <c r="B182" s="13"/>
      <c r="C182" s="22"/>
      <c r="D182" s="15"/>
      <c r="E182" s="15"/>
      <c r="F182" s="14"/>
      <c r="G182" s="14"/>
      <c r="H182" s="15"/>
      <c r="I182" s="15"/>
      <c r="J182" s="22"/>
      <c r="K182" s="22"/>
      <c r="L182" s="15"/>
      <c r="M182" s="15"/>
      <c r="N182" s="15"/>
      <c r="O182" s="15"/>
      <c r="P182" s="22"/>
      <c r="Q182" s="22"/>
      <c r="R182" s="22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20"/>
    </row>
    <row r="183" spans="1:33" ht="15.75" customHeight="1" x14ac:dyDescent="0.2">
      <c r="A183" s="13"/>
      <c r="B183" s="13"/>
      <c r="C183" s="22"/>
      <c r="D183" s="15"/>
      <c r="E183" s="15"/>
      <c r="F183" s="14"/>
      <c r="G183" s="14"/>
      <c r="H183" s="15"/>
      <c r="I183" s="15"/>
      <c r="J183" s="22"/>
      <c r="K183" s="22"/>
      <c r="L183" s="15"/>
      <c r="M183" s="15"/>
      <c r="N183" s="15"/>
      <c r="O183" s="15"/>
      <c r="P183" s="22"/>
      <c r="Q183" s="22"/>
      <c r="R183" s="22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20"/>
    </row>
    <row r="184" spans="1:33" ht="15.75" customHeight="1" x14ac:dyDescent="0.2">
      <c r="A184" s="13"/>
      <c r="B184" s="13"/>
      <c r="C184" s="22"/>
      <c r="D184" s="15"/>
      <c r="E184" s="15"/>
      <c r="F184" s="14"/>
      <c r="G184" s="14"/>
      <c r="H184" s="15"/>
      <c r="I184" s="15"/>
      <c r="J184" s="22"/>
      <c r="K184" s="22"/>
      <c r="L184" s="15"/>
      <c r="M184" s="15"/>
      <c r="N184" s="15"/>
      <c r="O184" s="15"/>
      <c r="P184" s="22"/>
      <c r="Q184" s="22"/>
      <c r="R184" s="22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20"/>
    </row>
    <row r="185" spans="1:33" ht="15.75" customHeight="1" x14ac:dyDescent="0.2">
      <c r="A185" s="13"/>
      <c r="B185" s="13"/>
      <c r="C185" s="22"/>
      <c r="D185" s="15"/>
      <c r="E185" s="15"/>
      <c r="F185" s="14"/>
      <c r="G185" s="14"/>
      <c r="H185" s="15"/>
      <c r="I185" s="15"/>
      <c r="J185" s="22"/>
      <c r="K185" s="22"/>
      <c r="L185" s="15"/>
      <c r="M185" s="15"/>
      <c r="N185" s="15"/>
      <c r="O185" s="15"/>
      <c r="P185" s="22"/>
      <c r="Q185" s="22"/>
      <c r="R185" s="22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20"/>
    </row>
    <row r="186" spans="1:33" ht="15.75" customHeight="1" x14ac:dyDescent="0.2">
      <c r="A186" s="13"/>
      <c r="B186" s="13"/>
      <c r="C186" s="22"/>
      <c r="D186" s="15"/>
      <c r="E186" s="15"/>
      <c r="F186" s="14"/>
      <c r="G186" s="14"/>
      <c r="H186" s="15"/>
      <c r="I186" s="15"/>
      <c r="J186" s="22"/>
      <c r="K186" s="22"/>
      <c r="L186" s="15"/>
      <c r="M186" s="15"/>
      <c r="N186" s="15"/>
      <c r="O186" s="15"/>
      <c r="P186" s="22"/>
      <c r="Q186" s="22"/>
      <c r="R186" s="22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20"/>
    </row>
    <row r="187" spans="1:33" ht="15.75" customHeight="1" x14ac:dyDescent="0.2">
      <c r="A187" s="13"/>
      <c r="B187" s="13"/>
      <c r="C187" s="22"/>
      <c r="D187" s="15"/>
      <c r="E187" s="15"/>
      <c r="F187" s="14"/>
      <c r="G187" s="14"/>
      <c r="H187" s="15"/>
      <c r="I187" s="15"/>
      <c r="J187" s="22"/>
      <c r="K187" s="22"/>
      <c r="L187" s="15"/>
      <c r="M187" s="15"/>
      <c r="N187" s="15"/>
      <c r="O187" s="15"/>
      <c r="P187" s="22"/>
      <c r="Q187" s="22"/>
      <c r="R187" s="22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20"/>
    </row>
    <row r="188" spans="1:33" ht="15.75" customHeight="1" x14ac:dyDescent="0.2">
      <c r="A188" s="13"/>
      <c r="B188" s="13"/>
      <c r="C188" s="22"/>
      <c r="D188" s="15"/>
      <c r="E188" s="15"/>
      <c r="F188" s="14"/>
      <c r="G188" s="14"/>
      <c r="H188" s="15"/>
      <c r="I188" s="15"/>
      <c r="J188" s="22"/>
      <c r="K188" s="22"/>
      <c r="L188" s="15"/>
      <c r="M188" s="15"/>
      <c r="N188" s="15"/>
      <c r="O188" s="15"/>
      <c r="P188" s="22"/>
      <c r="Q188" s="22"/>
      <c r="R188" s="22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20"/>
    </row>
    <row r="189" spans="1:33" ht="15.75" customHeight="1" x14ac:dyDescent="0.2">
      <c r="A189" s="13"/>
      <c r="B189" s="13"/>
      <c r="C189" s="22"/>
      <c r="D189" s="15"/>
      <c r="E189" s="15"/>
      <c r="F189" s="14"/>
      <c r="G189" s="14"/>
      <c r="H189" s="15"/>
      <c r="I189" s="15"/>
      <c r="J189" s="22"/>
      <c r="K189" s="22"/>
      <c r="L189" s="15"/>
      <c r="M189" s="15"/>
      <c r="N189" s="15"/>
      <c r="O189" s="15"/>
      <c r="P189" s="22"/>
      <c r="Q189" s="22"/>
      <c r="R189" s="22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20"/>
    </row>
    <row r="190" spans="1:33" ht="15.75" customHeight="1" x14ac:dyDescent="0.2">
      <c r="A190" s="13"/>
      <c r="B190" s="13"/>
      <c r="C190" s="22"/>
      <c r="D190" s="15"/>
      <c r="E190" s="15"/>
      <c r="F190" s="14"/>
      <c r="G190" s="14"/>
      <c r="H190" s="15"/>
      <c r="I190" s="15"/>
      <c r="J190" s="22"/>
      <c r="K190" s="22"/>
      <c r="L190" s="15"/>
      <c r="M190" s="15"/>
      <c r="N190" s="15"/>
      <c r="O190" s="15"/>
      <c r="P190" s="22"/>
      <c r="Q190" s="22"/>
      <c r="R190" s="22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20"/>
    </row>
    <row r="191" spans="1:33" ht="15.75" customHeight="1" x14ac:dyDescent="0.2">
      <c r="A191" s="13"/>
      <c r="B191" s="13"/>
      <c r="C191" s="22"/>
      <c r="D191" s="15"/>
      <c r="E191" s="15"/>
      <c r="F191" s="14"/>
      <c r="G191" s="14"/>
      <c r="H191" s="15"/>
      <c r="I191" s="15"/>
      <c r="J191" s="22"/>
      <c r="K191" s="22"/>
      <c r="L191" s="15"/>
      <c r="M191" s="15"/>
      <c r="N191" s="15"/>
      <c r="O191" s="15"/>
      <c r="P191" s="22"/>
      <c r="Q191" s="22"/>
      <c r="R191" s="22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20"/>
    </row>
    <row r="192" spans="1:33" ht="15.75" customHeight="1" x14ac:dyDescent="0.2">
      <c r="A192" s="13"/>
      <c r="B192" s="13"/>
      <c r="C192" s="22"/>
      <c r="D192" s="15"/>
      <c r="E192" s="15"/>
      <c r="F192" s="14"/>
      <c r="G192" s="14"/>
      <c r="H192" s="15"/>
      <c r="I192" s="15"/>
      <c r="J192" s="22"/>
      <c r="K192" s="22"/>
      <c r="L192" s="15"/>
      <c r="M192" s="15"/>
      <c r="N192" s="15"/>
      <c r="O192" s="15"/>
      <c r="P192" s="22"/>
      <c r="Q192" s="22"/>
      <c r="R192" s="22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20"/>
    </row>
    <row r="193" spans="1:33" ht="15.75" customHeight="1" x14ac:dyDescent="0.2">
      <c r="A193" s="13"/>
      <c r="B193" s="13"/>
      <c r="C193" s="22"/>
      <c r="D193" s="15"/>
      <c r="E193" s="15"/>
      <c r="F193" s="14"/>
      <c r="G193" s="14"/>
      <c r="H193" s="15"/>
      <c r="I193" s="15"/>
      <c r="J193" s="22"/>
      <c r="K193" s="22"/>
      <c r="L193" s="15"/>
      <c r="M193" s="15"/>
      <c r="N193" s="15"/>
      <c r="O193" s="15"/>
      <c r="P193" s="22"/>
      <c r="Q193" s="22"/>
      <c r="R193" s="22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20"/>
    </row>
    <row r="194" spans="1:33" ht="15.75" customHeight="1" x14ac:dyDescent="0.2">
      <c r="A194" s="13"/>
      <c r="B194" s="13"/>
      <c r="C194" s="22"/>
      <c r="D194" s="15"/>
      <c r="E194" s="15"/>
      <c r="F194" s="14"/>
      <c r="G194" s="14"/>
      <c r="H194" s="15"/>
      <c r="I194" s="15"/>
      <c r="J194" s="22"/>
      <c r="K194" s="22"/>
      <c r="L194" s="15"/>
      <c r="M194" s="15"/>
      <c r="N194" s="15"/>
      <c r="O194" s="15"/>
      <c r="P194" s="22"/>
      <c r="Q194" s="22"/>
      <c r="R194" s="22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20"/>
    </row>
    <row r="195" spans="1:33" ht="15.75" customHeight="1" x14ac:dyDescent="0.2">
      <c r="C195" s="22"/>
      <c r="D195" s="15"/>
      <c r="E195" s="15"/>
      <c r="F195" s="14"/>
      <c r="G195" s="14"/>
      <c r="H195" s="15"/>
      <c r="I195" s="15"/>
      <c r="J195" s="22"/>
      <c r="K195" s="22"/>
      <c r="L195" s="15"/>
      <c r="M195" s="15"/>
      <c r="N195" s="15"/>
      <c r="O195" s="15"/>
      <c r="P195" s="22"/>
      <c r="Q195" s="22"/>
      <c r="R195" s="22"/>
      <c r="AG195" s="20"/>
    </row>
    <row r="196" spans="1:33" ht="15.75" customHeight="1" x14ac:dyDescent="0.2">
      <c r="C196" s="22"/>
      <c r="D196" s="15"/>
      <c r="E196" s="15"/>
      <c r="F196" s="14"/>
      <c r="G196" s="14"/>
      <c r="H196" s="15"/>
      <c r="I196" s="15"/>
      <c r="J196" s="22"/>
      <c r="K196" s="22"/>
      <c r="L196" s="15"/>
      <c r="M196" s="15"/>
      <c r="N196" s="15"/>
      <c r="O196" s="15"/>
      <c r="P196" s="22"/>
      <c r="Q196" s="22"/>
      <c r="R196" s="22"/>
      <c r="AG196" s="20"/>
    </row>
    <row r="197" spans="1:33" ht="15.75" customHeight="1" x14ac:dyDescent="0.2">
      <c r="C197" s="22"/>
      <c r="D197" s="22"/>
      <c r="E197" s="22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</row>
    <row r="198" spans="1:33" ht="15.75" customHeight="1" x14ac:dyDescent="0.2">
      <c r="C198" s="22"/>
      <c r="D198" s="22"/>
      <c r="E198" s="22"/>
      <c r="F198" s="22"/>
      <c r="G198" s="22"/>
      <c r="H198" s="22"/>
      <c r="I198" s="22"/>
      <c r="J198" s="22"/>
      <c r="K198" s="22"/>
      <c r="L198" s="22"/>
      <c r="M198" s="22"/>
      <c r="N198" s="22"/>
      <c r="O198" s="22"/>
      <c r="P198" s="22"/>
      <c r="Q198" s="22"/>
      <c r="R198" s="22"/>
    </row>
    <row r="199" spans="1:33" ht="15.75" customHeight="1" x14ac:dyDescent="0.2">
      <c r="C199" s="22"/>
      <c r="D199" s="22"/>
      <c r="E199" s="22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</row>
    <row r="200" spans="1:33" ht="15.75" customHeight="1" x14ac:dyDescent="0.2">
      <c r="C200" s="22"/>
      <c r="D200" s="22"/>
      <c r="E200" s="22"/>
      <c r="F200" s="22"/>
      <c r="G200" s="22"/>
      <c r="H200" s="22"/>
      <c r="I200" s="22"/>
      <c r="J200" s="22"/>
      <c r="K200" s="22"/>
      <c r="L200" s="22"/>
      <c r="M200" s="22"/>
      <c r="N200" s="22"/>
      <c r="O200" s="22"/>
      <c r="P200" s="22"/>
      <c r="Q200" s="22"/>
      <c r="R200" s="22"/>
    </row>
    <row r="201" spans="1:33" ht="15.75" customHeight="1" x14ac:dyDescent="0.2">
      <c r="C201" s="22"/>
      <c r="D201" s="22"/>
      <c r="E201" s="22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</row>
    <row r="202" spans="1:33" ht="15.75" customHeight="1" x14ac:dyDescent="0.2">
      <c r="C202" s="22"/>
      <c r="D202" s="22"/>
      <c r="E202" s="22"/>
      <c r="F202" s="22"/>
      <c r="G202" s="22"/>
      <c r="H202" s="22"/>
      <c r="I202" s="22"/>
      <c r="J202" s="22"/>
      <c r="K202" s="22"/>
      <c r="L202" s="22"/>
      <c r="M202" s="22"/>
      <c r="N202" s="22"/>
      <c r="O202" s="22"/>
      <c r="P202" s="22"/>
      <c r="Q202" s="22"/>
      <c r="R202" s="22"/>
    </row>
    <row r="203" spans="1:33" ht="15.75" customHeight="1" x14ac:dyDescent="0.2">
      <c r="C203" s="22"/>
      <c r="D203" s="22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</row>
    <row r="204" spans="1:33" ht="15.75" customHeight="1" x14ac:dyDescent="0.2">
      <c r="C204" s="22"/>
      <c r="D204" s="22"/>
      <c r="E204" s="22"/>
      <c r="F204" s="22"/>
      <c r="G204" s="22"/>
      <c r="H204" s="22"/>
      <c r="I204" s="22"/>
      <c r="J204" s="22"/>
      <c r="K204" s="22"/>
      <c r="L204" s="22"/>
      <c r="M204" s="22"/>
      <c r="N204" s="22"/>
      <c r="O204" s="22"/>
      <c r="P204" s="22"/>
      <c r="Q204" s="22"/>
      <c r="R204" s="22"/>
    </row>
    <row r="205" spans="1:33" ht="15.75" customHeight="1" x14ac:dyDescent="0.2">
      <c r="C205" s="22"/>
      <c r="D205" s="22"/>
      <c r="E205" s="22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</row>
    <row r="206" spans="1:33" ht="15.75" customHeight="1" x14ac:dyDescent="0.2">
      <c r="C206" s="22"/>
      <c r="D206" s="22"/>
      <c r="E206" s="22"/>
      <c r="F206" s="22"/>
      <c r="G206" s="22"/>
      <c r="H206" s="22"/>
      <c r="I206" s="22"/>
      <c r="J206" s="22"/>
      <c r="K206" s="22"/>
      <c r="L206" s="22"/>
      <c r="M206" s="22"/>
      <c r="N206" s="22"/>
      <c r="O206" s="22"/>
      <c r="P206" s="22"/>
      <c r="Q206" s="22"/>
      <c r="R206" s="22"/>
    </row>
    <row r="207" spans="1:33" ht="15.75" customHeight="1" x14ac:dyDescent="0.2">
      <c r="C207" s="22"/>
      <c r="D207" s="22"/>
      <c r="E207" s="22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</row>
    <row r="208" spans="1:33" ht="15.75" customHeight="1" x14ac:dyDescent="0.2">
      <c r="C208" s="22"/>
      <c r="D208" s="22"/>
      <c r="E208" s="22"/>
      <c r="F208" s="22"/>
      <c r="G208" s="22"/>
      <c r="H208" s="22"/>
      <c r="I208" s="22"/>
      <c r="J208" s="22"/>
      <c r="K208" s="22"/>
      <c r="L208" s="22"/>
      <c r="M208" s="22"/>
      <c r="N208" s="22"/>
      <c r="O208" s="22"/>
      <c r="P208" s="22"/>
      <c r="Q208" s="22"/>
      <c r="R208" s="22"/>
    </row>
    <row r="209" spans="3:18" ht="15.75" customHeight="1" x14ac:dyDescent="0.2">
      <c r="C209" s="22"/>
      <c r="D209" s="22"/>
      <c r="E209" s="22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</row>
    <row r="210" spans="3:18" ht="15.75" customHeight="1" x14ac:dyDescent="0.2">
      <c r="C210" s="22"/>
      <c r="D210" s="22"/>
      <c r="E210" s="22"/>
      <c r="F210" s="22"/>
      <c r="G210" s="22"/>
      <c r="H210" s="22"/>
      <c r="I210" s="22"/>
      <c r="J210" s="22"/>
      <c r="K210" s="22"/>
      <c r="L210" s="22"/>
      <c r="M210" s="22"/>
      <c r="N210" s="22"/>
      <c r="O210" s="22"/>
      <c r="P210" s="22"/>
      <c r="Q210" s="22"/>
      <c r="R210" s="22"/>
    </row>
    <row r="211" spans="3:18" ht="15.75" customHeight="1" x14ac:dyDescent="0.2">
      <c r="C211" s="22"/>
      <c r="D211" s="22"/>
      <c r="E211" s="22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</row>
    <row r="212" spans="3:18" ht="15.75" customHeight="1" x14ac:dyDescent="0.2">
      <c r="C212" s="22"/>
      <c r="D212" s="22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  <c r="R212" s="22"/>
    </row>
    <row r="213" spans="3:18" ht="15.75" customHeight="1" x14ac:dyDescent="0.2">
      <c r="C213" s="22"/>
      <c r="D213" s="22"/>
      <c r="E213" s="22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</row>
    <row r="214" spans="3:18" ht="15.75" customHeight="1" x14ac:dyDescent="0.2">
      <c r="C214" s="22"/>
      <c r="D214" s="22"/>
      <c r="E214" s="22"/>
      <c r="F214" s="22"/>
      <c r="G214" s="22"/>
      <c r="H214" s="22"/>
      <c r="I214" s="22"/>
      <c r="J214" s="22"/>
      <c r="K214" s="22"/>
      <c r="L214" s="22"/>
      <c r="M214" s="22"/>
      <c r="N214" s="22"/>
      <c r="O214" s="22"/>
      <c r="P214" s="22"/>
      <c r="Q214" s="22"/>
      <c r="R214" s="22"/>
    </row>
    <row r="215" spans="3:18" ht="15.75" customHeight="1" x14ac:dyDescent="0.2">
      <c r="C215" s="22"/>
      <c r="D215" s="22"/>
      <c r="E215" s="22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</row>
    <row r="216" spans="3:18" ht="15.75" customHeight="1" x14ac:dyDescent="0.2">
      <c r="C216" s="22"/>
      <c r="D216" s="22"/>
      <c r="E216" s="22"/>
      <c r="F216" s="22"/>
      <c r="G216" s="22"/>
      <c r="H216" s="22"/>
      <c r="I216" s="22"/>
      <c r="J216" s="22"/>
      <c r="K216" s="22"/>
      <c r="L216" s="22"/>
      <c r="M216" s="22"/>
      <c r="N216" s="22"/>
      <c r="O216" s="22"/>
      <c r="P216" s="22"/>
      <c r="Q216" s="22"/>
      <c r="R216" s="22"/>
    </row>
    <row r="217" spans="3:18" ht="15.75" customHeight="1" x14ac:dyDescent="0.2">
      <c r="C217" s="22"/>
      <c r="D217" s="22"/>
      <c r="E217" s="22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</row>
    <row r="218" spans="3:18" ht="15.75" customHeight="1" x14ac:dyDescent="0.2">
      <c r="C218" s="22"/>
      <c r="D218" s="22"/>
      <c r="E218" s="22"/>
      <c r="F218" s="22"/>
      <c r="G218" s="22"/>
      <c r="H218" s="22"/>
      <c r="I218" s="22"/>
      <c r="J218" s="22"/>
      <c r="K218" s="22"/>
      <c r="L218" s="22"/>
      <c r="M218" s="22"/>
      <c r="N218" s="22"/>
      <c r="O218" s="22"/>
      <c r="P218" s="22"/>
      <c r="Q218" s="22"/>
      <c r="R218" s="22"/>
    </row>
    <row r="219" spans="3:18" ht="15.75" customHeight="1" x14ac:dyDescent="0.2">
      <c r="C219" s="22"/>
      <c r="D219" s="22"/>
      <c r="E219" s="22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</row>
    <row r="220" spans="3:18" ht="15.75" customHeight="1" x14ac:dyDescent="0.2">
      <c r="C220" s="22"/>
      <c r="D220" s="22"/>
      <c r="E220" s="22"/>
      <c r="F220" s="22"/>
      <c r="G220" s="22"/>
      <c r="H220" s="22"/>
      <c r="I220" s="22"/>
      <c r="J220" s="22"/>
      <c r="K220" s="22"/>
      <c r="L220" s="22"/>
      <c r="M220" s="22"/>
      <c r="N220" s="22"/>
      <c r="O220" s="22"/>
      <c r="P220" s="22"/>
      <c r="Q220" s="22"/>
      <c r="R220" s="22"/>
    </row>
    <row r="221" spans="3:18" ht="15.75" customHeight="1" x14ac:dyDescent="0.15"/>
    <row r="222" spans="3:18" ht="15.75" customHeight="1" x14ac:dyDescent="0.15"/>
    <row r="223" spans="3:18" ht="15.75" customHeight="1" x14ac:dyDescent="0.15"/>
    <row r="224" spans="3:18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AG1000"/>
  <sheetViews>
    <sheetView tabSelected="1" workbookViewId="0">
      <pane xSplit="2" ySplit="3" topLeftCell="C4" activePane="bottomRight" state="frozen"/>
      <selection activeCell="C4" sqref="C4:XFD31"/>
      <selection pane="topRight" activeCell="C4" sqref="C4:XFD31"/>
      <selection pane="bottomLeft" activeCell="C4" sqref="C4:XFD31"/>
      <selection pane="bottomRight" activeCell="C4" sqref="C4:XFD31"/>
    </sheetView>
  </sheetViews>
  <sheetFormatPr baseColWidth="10" defaultColWidth="14.5" defaultRowHeight="15" customHeight="1" x14ac:dyDescent="0.15"/>
  <cols>
    <col min="1" max="1" width="14.83203125" customWidth="1"/>
    <col min="2" max="2" width="23.832031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6.83203125" customWidth="1"/>
    <col min="16" max="16" width="11" customWidth="1"/>
    <col min="17" max="18" width="8.5" customWidth="1"/>
    <col min="19" max="19" width="8.33203125" customWidth="1"/>
    <col min="20" max="20" width="11.5" customWidth="1"/>
    <col min="21" max="21" width="13.33203125" customWidth="1"/>
    <col min="22" max="22" width="13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29" t="str">
        <f ca="1">IFERROR(__xludf.DUMMYFUNCTION("IFERROR(VLOOKUP(B2,IMPORTRANGE(""https://docs.google.com/spreadsheets/d/1x0DhHglkXKoEBOD2MBsuK_EyIr1ouxD2ftIpqOYFa-k/edit?usp=sharing"",""OllieShops-SKU-Specific Info!B1:BJ7000""),4,FALSE),"""")"),"")</f>
        <v/>
      </c>
      <c r="B1" s="30"/>
      <c r="C1" s="31" t="s">
        <v>0</v>
      </c>
      <c r="D1" s="33" t="s">
        <v>1</v>
      </c>
      <c r="E1" s="33" t="s">
        <v>2</v>
      </c>
      <c r="F1" s="35" t="s">
        <v>3</v>
      </c>
      <c r="G1" s="35" t="s">
        <v>4</v>
      </c>
      <c r="H1" s="36" t="s">
        <v>5</v>
      </c>
      <c r="I1" s="33" t="s">
        <v>6</v>
      </c>
      <c r="J1" s="33" t="s">
        <v>7</v>
      </c>
      <c r="K1" s="33" t="s">
        <v>8</v>
      </c>
      <c r="L1" s="33" t="s">
        <v>9</v>
      </c>
      <c r="M1" s="40" t="s">
        <v>10</v>
      </c>
      <c r="N1" s="41" t="s">
        <v>11</v>
      </c>
      <c r="O1" s="33" t="s">
        <v>12</v>
      </c>
      <c r="P1" s="33" t="s">
        <v>13</v>
      </c>
      <c r="Q1" s="33" t="s">
        <v>14</v>
      </c>
      <c r="R1" s="33" t="s">
        <v>15</v>
      </c>
      <c r="S1" s="47" t="s">
        <v>16</v>
      </c>
      <c r="T1" s="42" t="s">
        <v>17</v>
      </c>
      <c r="U1" s="42" t="s">
        <v>18</v>
      </c>
      <c r="V1" s="42" t="s">
        <v>19</v>
      </c>
      <c r="W1" s="42" t="s">
        <v>20</v>
      </c>
      <c r="X1" s="42" t="s">
        <v>21</v>
      </c>
      <c r="Y1" s="42" t="s">
        <v>22</v>
      </c>
      <c r="Z1" s="42" t="s">
        <v>23</v>
      </c>
      <c r="AA1" s="42" t="s">
        <v>24</v>
      </c>
      <c r="AB1" s="42" t="s">
        <v>25</v>
      </c>
      <c r="AC1" s="42" t="s">
        <v>26</v>
      </c>
      <c r="AD1" s="44" t="s">
        <v>27</v>
      </c>
      <c r="AE1" s="45" t="s">
        <v>28</v>
      </c>
      <c r="AF1" s="46" t="s">
        <v>29</v>
      </c>
      <c r="AG1" s="45" t="s">
        <v>30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IFERROR(__xludf.DUMMYFUNCTION("IFERROR(VLOOKUP(B2,IMPORTRANGE(""https://docs.google.com/spreadsheets/d/1x0DhHglkXKoEBOD2MBsuK_EyIr1ouxD2ftIpqOYFa-k/edit?usp=sharing"",""OllieShops-SKU-Specific Info!B1:BJ7000""),3,FALSE),"""")"),"")</f>
        <v/>
      </c>
      <c r="B2" s="3" t="s">
        <v>167</v>
      </c>
      <c r="C2" s="32"/>
      <c r="D2" s="34"/>
      <c r="E2" s="32"/>
      <c r="F2" s="34"/>
      <c r="G2" s="34"/>
      <c r="H2" s="37"/>
      <c r="I2" s="34"/>
      <c r="J2" s="34"/>
      <c r="K2" s="37"/>
      <c r="L2" s="37"/>
      <c r="M2" s="37"/>
      <c r="N2" s="34"/>
      <c r="O2" s="34"/>
      <c r="P2" s="32"/>
      <c r="Q2" s="34"/>
      <c r="R2" s="34"/>
      <c r="S2" s="30"/>
      <c r="T2" s="30"/>
      <c r="U2" s="43"/>
      <c r="V2" s="43"/>
      <c r="W2" s="30"/>
      <c r="X2" s="30"/>
      <c r="Y2" s="30"/>
      <c r="Z2" s="30"/>
      <c r="AA2" s="43"/>
      <c r="AB2" s="43"/>
      <c r="AC2" s="43"/>
      <c r="AD2" s="43"/>
      <c r="AE2" s="30"/>
      <c r="AF2" s="30"/>
      <c r="AG2" s="30"/>
    </row>
    <row r="3" spans="1:33" ht="16" x14ac:dyDescent="0.15">
      <c r="A3" s="38" t="s">
        <v>32</v>
      </c>
      <c r="B3" s="39"/>
      <c r="C3" s="4">
        <f ca="1">((AE31+AF31)/0.85)*-1</f>
        <v>12.785148533823529</v>
      </c>
      <c r="D3" s="5">
        <f>SUM(D4:D99763)</f>
        <v>81</v>
      </c>
      <c r="E3" s="5"/>
      <c r="F3" s="6">
        <f t="shared" ref="F3:G3" si="0">SUM(F4:F99763)</f>
        <v>1921.28</v>
      </c>
      <c r="G3" s="6">
        <f t="shared" si="0"/>
        <v>-107.53999999999998</v>
      </c>
      <c r="H3" s="7">
        <f>G3/F3*-1</f>
        <v>5.5973101265822771E-2</v>
      </c>
      <c r="I3" s="8">
        <f ca="1">J3/F3</f>
        <v>0.37517923847122753</v>
      </c>
      <c r="J3" s="6">
        <f ca="1">SUM(J4:J99763)</f>
        <v>720.82436729000005</v>
      </c>
      <c r="K3" s="6">
        <f ca="1">J3/D3</f>
        <v>8.8990662628395061</v>
      </c>
      <c r="L3" s="5"/>
      <c r="M3" s="9"/>
      <c r="N3" s="10"/>
      <c r="O3" s="5" t="str">
        <f ca="1">IFERROR(__xludf.DUMMYFUNCTION("IFERROR(VLOOKUP(B2,IMPORTRANGE(""https://docs.google.com/spreadsheets/d/1owCo6kL_VFQ5nPTdNogErmCBLjNiktT1m3SzTrxu3R0/edit#gid=2146806407"",""Ollie Shops - Compiled!b1:g5000""),2,FALSE),"""")"),"")</f>
        <v/>
      </c>
      <c r="P3" s="5"/>
      <c r="Q3" s="11"/>
      <c r="R3" s="11"/>
      <c r="S3" s="23"/>
      <c r="T3" s="10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10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10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5">
        <f>SUM(W4:W99763)</f>
        <v>7</v>
      </c>
      <c r="X3" s="7">
        <f>AVERAGE(X4:X99763)</f>
        <v>9.8763736263736274E-2</v>
      </c>
      <c r="Y3" s="6">
        <f>ROUND(AVERAGE(Y4:Y99763),2)</f>
        <v>4.7300000000000004</v>
      </c>
      <c r="Z3" s="5"/>
      <c r="AA3" s="5"/>
      <c r="AB3" s="5"/>
      <c r="AC3" s="5"/>
      <c r="AD3" s="5"/>
      <c r="AE3" s="12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Info!B2:BZ7000""),36,false)),"""")*-1"),-3.68737625375)</f>
        <v>-3.6873762537500001</v>
      </c>
      <c r="AG3" s="6">
        <f>SUM(AG4:AG99763)</f>
        <v>0</v>
      </c>
    </row>
    <row r="4" spans="1:33" s="52" customFormat="1" ht="15.75" hidden="1" customHeight="1" x14ac:dyDescent="0.2">
      <c r="A4" s="13" t="s">
        <v>33</v>
      </c>
      <c r="B4" s="13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48"/>
      <c r="T4" s="48"/>
      <c r="U4" s="49"/>
      <c r="V4" s="54"/>
      <c r="W4" s="48"/>
      <c r="X4" s="48"/>
      <c r="Y4" s="48"/>
      <c r="Z4" s="48"/>
      <c r="AA4" s="48"/>
      <c r="AB4" s="51"/>
      <c r="AC4" s="48"/>
      <c r="AD4" s="48"/>
      <c r="AE4" s="48"/>
      <c r="AF4" s="48"/>
      <c r="AG4" s="48"/>
    </row>
    <row r="5" spans="1:33" s="52" customFormat="1" ht="15.75" hidden="1" customHeight="1" x14ac:dyDescent="0.2">
      <c r="A5" s="13" t="s">
        <v>34</v>
      </c>
      <c r="B5" s="13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48"/>
      <c r="T5" s="48"/>
      <c r="U5" s="49"/>
      <c r="V5" s="54"/>
      <c r="W5" s="48"/>
      <c r="X5" s="48"/>
      <c r="Y5" s="48"/>
      <c r="Z5" s="48"/>
      <c r="AA5" s="48"/>
      <c r="AB5" s="51"/>
      <c r="AC5" s="48"/>
      <c r="AD5" s="48"/>
      <c r="AE5" s="48"/>
      <c r="AF5" s="48"/>
      <c r="AG5" s="48"/>
    </row>
    <row r="6" spans="1:33" s="52" customFormat="1" ht="15.75" hidden="1" customHeight="1" x14ac:dyDescent="0.2">
      <c r="A6" s="13" t="s">
        <v>35</v>
      </c>
      <c r="B6" s="13"/>
      <c r="C6" s="17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48"/>
      <c r="T6" s="48"/>
      <c r="U6" s="49"/>
      <c r="V6" s="54"/>
      <c r="W6" s="48"/>
      <c r="X6" s="48"/>
      <c r="Y6" s="48"/>
      <c r="Z6" s="48"/>
      <c r="AA6" s="48"/>
      <c r="AB6" s="51"/>
      <c r="AC6" s="48"/>
      <c r="AD6" s="48"/>
      <c r="AE6" s="48"/>
      <c r="AF6" s="48"/>
      <c r="AG6" s="48"/>
    </row>
    <row r="7" spans="1:33" s="52" customFormat="1" ht="15.75" hidden="1" customHeight="1" x14ac:dyDescent="0.2">
      <c r="A7" s="13" t="s">
        <v>36</v>
      </c>
      <c r="B7" s="13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48"/>
      <c r="T7" s="48"/>
      <c r="U7" s="49"/>
      <c r="V7" s="54"/>
      <c r="W7" s="48"/>
      <c r="X7" s="48"/>
      <c r="Y7" s="48"/>
      <c r="Z7" s="48"/>
      <c r="AA7" s="48"/>
      <c r="AB7" s="51"/>
      <c r="AC7" s="48"/>
      <c r="AD7" s="48"/>
      <c r="AE7" s="48"/>
      <c r="AF7" s="48"/>
      <c r="AG7" s="48"/>
    </row>
    <row r="8" spans="1:33" s="52" customFormat="1" ht="15.75" hidden="1" customHeight="1" x14ac:dyDescent="0.2">
      <c r="A8" s="13" t="s">
        <v>37</v>
      </c>
      <c r="B8" s="13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48"/>
      <c r="T8" s="48"/>
      <c r="U8" s="49"/>
      <c r="V8" s="54"/>
      <c r="W8" s="48"/>
      <c r="X8" s="48"/>
      <c r="Y8" s="48"/>
      <c r="Z8" s="48"/>
      <c r="AA8" s="48"/>
      <c r="AB8" s="51"/>
      <c r="AC8" s="48"/>
      <c r="AD8" s="48"/>
      <c r="AE8" s="48"/>
      <c r="AF8" s="48"/>
      <c r="AG8" s="48"/>
    </row>
    <row r="9" spans="1:33" s="52" customFormat="1" ht="15.75" hidden="1" customHeight="1" x14ac:dyDescent="0.2">
      <c r="A9" s="13" t="s">
        <v>38</v>
      </c>
      <c r="B9" s="13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48"/>
      <c r="T9" s="48"/>
      <c r="U9" s="49"/>
      <c r="V9" s="54"/>
      <c r="W9" s="48"/>
      <c r="X9" s="48"/>
      <c r="Y9" s="48"/>
      <c r="Z9" s="48"/>
      <c r="AA9" s="48"/>
      <c r="AB9" s="51"/>
      <c r="AC9" s="48"/>
      <c r="AD9" s="48"/>
      <c r="AE9" s="48"/>
      <c r="AF9" s="48"/>
      <c r="AG9" s="48"/>
    </row>
    <row r="10" spans="1:33" s="52" customFormat="1" ht="15.75" hidden="1" customHeight="1" x14ac:dyDescent="0.2">
      <c r="A10" s="13" t="s">
        <v>39</v>
      </c>
      <c r="B10" s="13"/>
      <c r="C10" s="17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48"/>
      <c r="T10" s="48"/>
      <c r="U10" s="49"/>
      <c r="V10" s="54"/>
      <c r="W10" s="48"/>
      <c r="X10" s="48"/>
      <c r="Y10" s="48"/>
      <c r="Z10" s="48"/>
      <c r="AA10" s="48"/>
      <c r="AB10" s="51"/>
      <c r="AC10" s="48"/>
      <c r="AD10" s="48"/>
      <c r="AE10" s="48"/>
      <c r="AF10" s="48"/>
      <c r="AG10" s="48"/>
    </row>
    <row r="11" spans="1:33" s="52" customFormat="1" ht="15.75" hidden="1" customHeight="1" x14ac:dyDescent="0.2">
      <c r="A11" s="13" t="s">
        <v>40</v>
      </c>
      <c r="B11" s="13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48"/>
      <c r="T11" s="48"/>
      <c r="U11" s="49"/>
      <c r="V11" s="54"/>
      <c r="W11" s="48"/>
      <c r="X11" s="48"/>
      <c r="Y11" s="48"/>
      <c r="Z11" s="48"/>
      <c r="AA11" s="48"/>
      <c r="AB11" s="51"/>
      <c r="AC11" s="48"/>
      <c r="AD11" s="48"/>
      <c r="AE11" s="48"/>
      <c r="AF11" s="48"/>
      <c r="AG11" s="48"/>
    </row>
    <row r="12" spans="1:33" s="52" customFormat="1" ht="15.75" hidden="1" customHeight="1" x14ac:dyDescent="0.2">
      <c r="A12" s="13" t="s">
        <v>41</v>
      </c>
      <c r="B12" s="13"/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48"/>
      <c r="T12" s="48"/>
      <c r="U12" s="49"/>
      <c r="V12" s="54"/>
      <c r="W12" s="48"/>
      <c r="X12" s="48"/>
      <c r="Y12" s="48"/>
      <c r="Z12" s="48"/>
      <c r="AA12" s="48"/>
      <c r="AB12" s="51"/>
      <c r="AC12" s="48"/>
      <c r="AD12" s="48"/>
      <c r="AE12" s="48"/>
      <c r="AF12" s="48"/>
      <c r="AG12" s="48"/>
    </row>
    <row r="13" spans="1:33" s="52" customFormat="1" ht="15.75" hidden="1" customHeight="1" x14ac:dyDescent="0.2">
      <c r="A13" s="13" t="s">
        <v>42</v>
      </c>
      <c r="B13" s="13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48"/>
      <c r="T13" s="48"/>
      <c r="U13" s="49"/>
      <c r="V13" s="54"/>
      <c r="W13" s="48"/>
      <c r="X13" s="48"/>
      <c r="Y13" s="48"/>
      <c r="Z13" s="48"/>
      <c r="AA13" s="48"/>
      <c r="AB13" s="51"/>
      <c r="AC13" s="48"/>
      <c r="AD13" s="48"/>
      <c r="AE13" s="48"/>
      <c r="AF13" s="48"/>
      <c r="AG13" s="48"/>
    </row>
    <row r="14" spans="1:33" s="52" customFormat="1" ht="15.75" hidden="1" customHeight="1" x14ac:dyDescent="0.2">
      <c r="A14" s="13" t="s">
        <v>43</v>
      </c>
      <c r="B14" s="13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48"/>
      <c r="T14" s="48"/>
      <c r="U14" s="49"/>
      <c r="V14" s="54"/>
      <c r="W14" s="48"/>
      <c r="X14" s="48"/>
      <c r="Y14" s="48"/>
      <c r="Z14" s="48"/>
      <c r="AA14" s="48"/>
      <c r="AB14" s="51"/>
      <c r="AC14" s="48"/>
      <c r="AD14" s="48"/>
      <c r="AE14" s="48"/>
      <c r="AF14" s="48"/>
      <c r="AG14" s="48"/>
    </row>
    <row r="15" spans="1:33" s="52" customFormat="1" ht="15.75" hidden="1" customHeight="1" x14ac:dyDescent="0.2">
      <c r="A15" s="13" t="s">
        <v>44</v>
      </c>
      <c r="B15" s="13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48"/>
      <c r="T15" s="48"/>
      <c r="U15" s="49"/>
      <c r="V15" s="54"/>
      <c r="W15" s="48"/>
      <c r="X15" s="48"/>
      <c r="Y15" s="48"/>
      <c r="Z15" s="48"/>
      <c r="AA15" s="48"/>
      <c r="AB15" s="51"/>
      <c r="AC15" s="48"/>
      <c r="AD15" s="48"/>
      <c r="AE15" s="48"/>
      <c r="AF15" s="48"/>
      <c r="AG15" s="48"/>
    </row>
    <row r="16" spans="1:33" s="52" customFormat="1" ht="15.75" hidden="1" customHeight="1" x14ac:dyDescent="0.2">
      <c r="A16" s="13" t="s">
        <v>45</v>
      </c>
      <c r="B16" s="13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48"/>
      <c r="T16" s="48"/>
      <c r="U16" s="49"/>
      <c r="V16" s="54"/>
      <c r="W16" s="48"/>
      <c r="X16" s="48"/>
      <c r="Y16" s="48"/>
      <c r="Z16" s="48"/>
      <c r="AA16" s="48"/>
      <c r="AB16" s="51"/>
      <c r="AC16" s="48"/>
      <c r="AD16" s="48"/>
      <c r="AE16" s="48"/>
      <c r="AF16" s="48"/>
      <c r="AG16" s="48"/>
    </row>
    <row r="17" spans="1:33" s="52" customFormat="1" ht="15.75" hidden="1" customHeight="1" x14ac:dyDescent="0.2">
      <c r="A17" s="13" t="s">
        <v>46</v>
      </c>
      <c r="B17" s="13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48"/>
      <c r="T17" s="48"/>
      <c r="U17" s="49"/>
      <c r="V17" s="54"/>
      <c r="W17" s="48"/>
      <c r="X17" s="48"/>
      <c r="Y17" s="48"/>
      <c r="Z17" s="48"/>
      <c r="AA17" s="48"/>
      <c r="AB17" s="51"/>
      <c r="AC17" s="48"/>
      <c r="AD17" s="48"/>
      <c r="AE17" s="48"/>
      <c r="AF17" s="48"/>
      <c r="AG17" s="48"/>
    </row>
    <row r="18" spans="1:33" s="52" customFormat="1" ht="15.75" hidden="1" customHeight="1" x14ac:dyDescent="0.2">
      <c r="A18" s="13" t="s">
        <v>47</v>
      </c>
      <c r="B18" s="13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48"/>
      <c r="T18" s="48"/>
      <c r="U18" s="49"/>
      <c r="V18" s="54"/>
      <c r="W18" s="48"/>
      <c r="X18" s="48"/>
      <c r="Y18" s="48"/>
      <c r="Z18" s="48"/>
      <c r="AA18" s="48"/>
      <c r="AB18" s="51"/>
      <c r="AC18" s="48"/>
      <c r="AD18" s="48"/>
      <c r="AE18" s="48"/>
      <c r="AF18" s="48"/>
      <c r="AG18" s="48"/>
    </row>
    <row r="19" spans="1:33" s="52" customFormat="1" ht="15.75" hidden="1" customHeight="1" x14ac:dyDescent="0.2">
      <c r="A19" s="13" t="s">
        <v>83</v>
      </c>
      <c r="B19" s="13"/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48"/>
      <c r="T19" s="48"/>
      <c r="U19" s="49"/>
      <c r="V19" s="54"/>
      <c r="W19" s="48"/>
      <c r="X19" s="48"/>
      <c r="Y19" s="48"/>
      <c r="Z19" s="48"/>
      <c r="AA19" s="48"/>
      <c r="AB19" s="51"/>
      <c r="AC19" s="48"/>
      <c r="AD19" s="48"/>
      <c r="AE19" s="48"/>
      <c r="AF19" s="48"/>
      <c r="AG19" s="48"/>
    </row>
    <row r="20" spans="1:33" s="52" customFormat="1" ht="15.75" hidden="1" customHeight="1" x14ac:dyDescent="0.2">
      <c r="A20" s="13" t="s">
        <v>49</v>
      </c>
      <c r="B20" s="13"/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48"/>
      <c r="T20" s="48"/>
      <c r="U20" s="49"/>
      <c r="V20" s="54"/>
      <c r="W20" s="48"/>
      <c r="X20" s="48"/>
      <c r="Y20" s="48"/>
      <c r="Z20" s="48"/>
      <c r="AA20" s="48"/>
      <c r="AB20" s="51"/>
      <c r="AC20" s="48"/>
      <c r="AD20" s="48"/>
      <c r="AE20" s="48"/>
      <c r="AF20" s="48"/>
      <c r="AG20" s="48"/>
    </row>
    <row r="21" spans="1:33" s="52" customFormat="1" ht="15.75" hidden="1" customHeight="1" x14ac:dyDescent="0.2">
      <c r="A21" s="13" t="s">
        <v>50</v>
      </c>
      <c r="B21" s="13"/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48"/>
      <c r="T21" s="48"/>
      <c r="U21" s="49"/>
      <c r="V21" s="54"/>
      <c r="W21" s="48"/>
      <c r="X21" s="48"/>
      <c r="Y21" s="48"/>
      <c r="Z21" s="48"/>
      <c r="AA21" s="48"/>
      <c r="AB21" s="51"/>
      <c r="AC21" s="48"/>
      <c r="AD21" s="48"/>
      <c r="AE21" s="48"/>
      <c r="AF21" s="48"/>
      <c r="AG21" s="48"/>
    </row>
    <row r="22" spans="1:33" s="52" customFormat="1" ht="15.75" hidden="1" customHeight="1" x14ac:dyDescent="0.2">
      <c r="A22" s="13" t="s">
        <v>51</v>
      </c>
      <c r="B22" s="13"/>
      <c r="C22" s="17"/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48"/>
      <c r="T22" s="48"/>
      <c r="U22" s="49"/>
      <c r="V22" s="54"/>
      <c r="W22" s="48"/>
      <c r="X22" s="48"/>
      <c r="Y22" s="48"/>
      <c r="Z22" s="48"/>
      <c r="AA22" s="48"/>
      <c r="AB22" s="51"/>
      <c r="AC22" s="48"/>
      <c r="AD22" s="48"/>
      <c r="AE22" s="48"/>
      <c r="AF22" s="48"/>
      <c r="AG22" s="48"/>
    </row>
    <row r="23" spans="1:33" s="52" customFormat="1" ht="15.75" hidden="1" customHeight="1" x14ac:dyDescent="0.2">
      <c r="A23" s="13" t="s">
        <v>52</v>
      </c>
      <c r="B23" s="13"/>
      <c r="C23" s="17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48"/>
      <c r="T23" s="48"/>
      <c r="U23" s="49"/>
      <c r="V23" s="54"/>
      <c r="W23" s="48"/>
      <c r="X23" s="48"/>
      <c r="Y23" s="48"/>
      <c r="Z23" s="48"/>
      <c r="AA23" s="48"/>
      <c r="AB23" s="51"/>
      <c r="AC23" s="48"/>
      <c r="AD23" s="48"/>
      <c r="AE23" s="48"/>
      <c r="AF23" s="48"/>
      <c r="AG23" s="48"/>
    </row>
    <row r="24" spans="1:33" s="52" customFormat="1" ht="15.75" hidden="1" customHeight="1" x14ac:dyDescent="0.2">
      <c r="A24" s="13" t="s">
        <v>53</v>
      </c>
      <c r="B24" s="13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48"/>
      <c r="T24" s="48"/>
      <c r="U24" s="49"/>
      <c r="V24" s="54"/>
      <c r="W24" s="48"/>
      <c r="X24" s="48"/>
      <c r="Y24" s="48"/>
      <c r="Z24" s="48"/>
      <c r="AA24" s="48"/>
      <c r="AB24" s="51"/>
      <c r="AC24" s="48"/>
      <c r="AD24" s="48"/>
      <c r="AE24" s="48"/>
      <c r="AF24" s="48"/>
      <c r="AG24" s="48"/>
    </row>
    <row r="25" spans="1:33" s="52" customFormat="1" ht="15.75" hidden="1" customHeight="1" x14ac:dyDescent="0.2">
      <c r="A25" s="13" t="s">
        <v>54</v>
      </c>
      <c r="B25" s="13"/>
      <c r="C25" s="17"/>
      <c r="D25" s="17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48"/>
      <c r="T25" s="48"/>
      <c r="U25" s="49"/>
      <c r="V25" s="54"/>
      <c r="W25" s="48"/>
      <c r="X25" s="48"/>
      <c r="Y25" s="48"/>
      <c r="Z25" s="48"/>
      <c r="AA25" s="48"/>
      <c r="AB25" s="51"/>
      <c r="AC25" s="48"/>
      <c r="AD25" s="48"/>
      <c r="AE25" s="48"/>
      <c r="AF25" s="48"/>
      <c r="AG25" s="48"/>
    </row>
    <row r="26" spans="1:33" s="52" customFormat="1" ht="15.75" hidden="1" customHeight="1" x14ac:dyDescent="0.2">
      <c r="A26" s="13" t="s">
        <v>58</v>
      </c>
      <c r="B26" s="13"/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48"/>
      <c r="T26" s="48"/>
      <c r="U26" s="49"/>
      <c r="V26" s="54"/>
      <c r="W26" s="48"/>
      <c r="X26" s="48"/>
      <c r="Y26" s="48"/>
      <c r="Z26" s="48"/>
      <c r="AA26" s="48"/>
      <c r="AB26" s="51"/>
      <c r="AC26" s="48"/>
      <c r="AD26" s="48"/>
      <c r="AE26" s="48"/>
      <c r="AF26" s="48"/>
      <c r="AG26" s="48"/>
    </row>
    <row r="27" spans="1:33" s="52" customFormat="1" ht="15.75" customHeight="1" x14ac:dyDescent="0.2">
      <c r="A27" s="13" t="s">
        <v>60</v>
      </c>
      <c r="B27" s="13"/>
      <c r="C27" s="17">
        <f t="shared" ref="C27:C31" si="1">IFERROR(F27/D27," - ")</f>
        <v>20.79470588235294</v>
      </c>
      <c r="D27" s="17">
        <v>17</v>
      </c>
      <c r="E27" s="17">
        <v>0</v>
      </c>
      <c r="F27" s="17">
        <v>353.51</v>
      </c>
      <c r="G27" s="17">
        <v>0</v>
      </c>
      <c r="H27" s="17">
        <f t="shared" ref="H27:H31" si="2">G27/F27*-1</f>
        <v>0</v>
      </c>
      <c r="I27" s="17">
        <f t="shared" ref="I27:I31" si="3">J27/F27</f>
        <v>0.49483448134423352</v>
      </c>
      <c r="J27" s="17">
        <f t="shared" ref="J27:J31" si="4">F27*0.85+G27+AF27*D27+D27*AE27+AG27+AD27</f>
        <v>174.92893749999999</v>
      </c>
      <c r="K27" s="17">
        <f t="shared" ref="K27:K31" si="5">J27/D27</f>
        <v>10.289937499999999</v>
      </c>
      <c r="L27" s="17">
        <v>100</v>
      </c>
      <c r="M27" s="17">
        <f t="shared" ref="M27:M31" si="6">IFERROR(D27/L27,"-")</f>
        <v>0.17</v>
      </c>
      <c r="N27" s="17">
        <v>81</v>
      </c>
      <c r="O27" s="17">
        <f t="shared" ref="O27:P27" si="7">D27/7</f>
        <v>2.4285714285714284</v>
      </c>
      <c r="P27" s="17">
        <f t="shared" si="7"/>
        <v>0</v>
      </c>
      <c r="Q27" s="17">
        <f t="shared" ref="Q27:Q31" si="8">ROUNDDOWN(N27/(O27+P27),0)</f>
        <v>33</v>
      </c>
      <c r="R27" s="17"/>
      <c r="S27" s="48">
        <v>0.14285714285714279</v>
      </c>
      <c r="T27" s="48" t="s">
        <v>56</v>
      </c>
      <c r="U27" s="49" t="s">
        <v>56</v>
      </c>
      <c r="V27" s="54" t="s">
        <v>56</v>
      </c>
      <c r="W27" s="48">
        <v>0</v>
      </c>
      <c r="X27" s="48">
        <f t="shared" ref="X27:X31" si="9">IFERROR(W27/D27,0)</f>
        <v>0</v>
      </c>
      <c r="Y27" s="48">
        <f t="shared" ref="Y27:Y31" si="10">IFERROR(G27/(W27+Z27)*-1,0)</f>
        <v>0</v>
      </c>
      <c r="Z27" s="48">
        <v>0</v>
      </c>
      <c r="AA27" s="48" t="s">
        <v>57</v>
      </c>
      <c r="AB27" s="51">
        <f t="shared" ref="AB27:AB31" si="11">IF(OR(AA27="UsLargeStandardSize",AA27="UsSmallStandardSize"),-0.69,-0.48)</f>
        <v>-0.69</v>
      </c>
      <c r="AC27" s="48">
        <v>0.14895833333333336</v>
      </c>
      <c r="AD27" s="48">
        <f t="shared" ref="AD27:AD31" si="12">IFERROR(AB27*AC27*D27*2,0)</f>
        <v>-3.4945625000000002</v>
      </c>
      <c r="AE27" s="48">
        <v>-7.18</v>
      </c>
      <c r="AF27" s="48">
        <v>0</v>
      </c>
      <c r="AG27" s="48">
        <v>0</v>
      </c>
    </row>
    <row r="28" spans="1:33" s="52" customFormat="1" ht="15.75" customHeight="1" x14ac:dyDescent="0.2">
      <c r="A28" s="13" t="s">
        <v>61</v>
      </c>
      <c r="B28" s="13"/>
      <c r="C28" s="17">
        <f t="shared" si="1"/>
        <v>24.55</v>
      </c>
      <c r="D28" s="17">
        <v>8</v>
      </c>
      <c r="E28" s="17">
        <v>0</v>
      </c>
      <c r="F28" s="17">
        <v>196.4</v>
      </c>
      <c r="G28" s="17">
        <v>-11.82</v>
      </c>
      <c r="H28" s="17">
        <f t="shared" si="2"/>
        <v>6.0183299389002035E-2</v>
      </c>
      <c r="I28" s="17">
        <f t="shared" si="3"/>
        <v>0.48897912423625262</v>
      </c>
      <c r="J28" s="17">
        <f t="shared" si="4"/>
        <v>96.035500000000013</v>
      </c>
      <c r="K28" s="17">
        <f t="shared" si="5"/>
        <v>12.004437500000002</v>
      </c>
      <c r="L28" s="17">
        <v>57</v>
      </c>
      <c r="M28" s="17">
        <f t="shared" si="6"/>
        <v>0.14035087719298245</v>
      </c>
      <c r="N28" s="17">
        <v>72</v>
      </c>
      <c r="O28" s="17">
        <f t="shared" ref="O28:P28" si="13">D28/7</f>
        <v>1.1428571428571428</v>
      </c>
      <c r="P28" s="17">
        <f t="shared" si="13"/>
        <v>0</v>
      </c>
      <c r="Q28" s="17">
        <f t="shared" si="8"/>
        <v>63</v>
      </c>
      <c r="R28" s="17"/>
      <c r="S28" s="48">
        <v>0.29729729729729731</v>
      </c>
      <c r="T28" s="48" t="s">
        <v>56</v>
      </c>
      <c r="U28" s="49" t="s">
        <v>56</v>
      </c>
      <c r="V28" s="54" t="s">
        <v>56</v>
      </c>
      <c r="W28" s="48">
        <v>1</v>
      </c>
      <c r="X28" s="48">
        <f t="shared" si="9"/>
        <v>0.125</v>
      </c>
      <c r="Y28" s="48">
        <f t="shared" si="10"/>
        <v>5.91</v>
      </c>
      <c r="Z28" s="48">
        <v>1</v>
      </c>
      <c r="AA28" s="48" t="s">
        <v>57</v>
      </c>
      <c r="AB28" s="51">
        <f t="shared" si="11"/>
        <v>-0.69</v>
      </c>
      <c r="AC28" s="48">
        <v>0.14895833333333336</v>
      </c>
      <c r="AD28" s="48">
        <f t="shared" si="12"/>
        <v>-1.6445000000000001</v>
      </c>
      <c r="AE28" s="48">
        <v>-7.18</v>
      </c>
      <c r="AF28" s="48">
        <v>0</v>
      </c>
      <c r="AG28" s="48">
        <v>0</v>
      </c>
    </row>
    <row r="29" spans="1:33" s="52" customFormat="1" ht="15.75" customHeight="1" x14ac:dyDescent="0.2">
      <c r="A29" s="13" t="s">
        <v>62</v>
      </c>
      <c r="B29" s="13"/>
      <c r="C29" s="17">
        <f t="shared" si="1"/>
        <v>22.985000000000003</v>
      </c>
      <c r="D29" s="17">
        <v>14</v>
      </c>
      <c r="E29" s="17">
        <v>0</v>
      </c>
      <c r="F29" s="17">
        <v>321.79000000000002</v>
      </c>
      <c r="G29" s="17">
        <v>-56.639999999999979</v>
      </c>
      <c r="H29" s="17">
        <f t="shared" si="2"/>
        <v>0.17601541377917268</v>
      </c>
      <c r="I29" s="17">
        <f t="shared" ca="1" si="3"/>
        <v>0.19223828412163213</v>
      </c>
      <c r="J29" s="17">
        <f t="shared" ca="1" si="4"/>
        <v>61.860357447500007</v>
      </c>
      <c r="K29" s="17">
        <f t="shared" ca="1" si="5"/>
        <v>4.4185969605357149</v>
      </c>
      <c r="L29" s="17">
        <v>71</v>
      </c>
      <c r="M29" s="17">
        <f t="shared" si="6"/>
        <v>0.19718309859154928</v>
      </c>
      <c r="N29" s="17">
        <v>59</v>
      </c>
      <c r="O29" s="17">
        <f t="shared" ref="O29:P29" si="14">D29/7</f>
        <v>2</v>
      </c>
      <c r="P29" s="17">
        <f t="shared" si="14"/>
        <v>0</v>
      </c>
      <c r="Q29" s="17">
        <f t="shared" si="8"/>
        <v>29</v>
      </c>
      <c r="R29" s="17"/>
      <c r="S29" s="48">
        <v>1.1147540983606561</v>
      </c>
      <c r="T29" s="48" t="s">
        <v>56</v>
      </c>
      <c r="U29" s="49" t="s">
        <v>56</v>
      </c>
      <c r="V29" s="54" t="s">
        <v>56</v>
      </c>
      <c r="W29" s="48">
        <v>2</v>
      </c>
      <c r="X29" s="48">
        <f t="shared" si="9"/>
        <v>0.14285714285714285</v>
      </c>
      <c r="Y29" s="48">
        <f t="shared" si="10"/>
        <v>8.091428571428569</v>
      </c>
      <c r="Z29" s="48">
        <v>5</v>
      </c>
      <c r="AA29" s="48" t="s">
        <v>57</v>
      </c>
      <c r="AB29" s="51">
        <f t="shared" si="11"/>
        <v>-0.69</v>
      </c>
      <c r="AC29" s="48">
        <v>0.14895833333333336</v>
      </c>
      <c r="AD29" s="48">
        <f t="shared" si="12"/>
        <v>-2.877875</v>
      </c>
      <c r="AE29" s="48">
        <v>-7.18</v>
      </c>
      <c r="AF29" s="48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Info!B2:BZ7000""),36,false)),"""")*-1"),-3.68737625375)</f>
        <v>-3.6873762537500001</v>
      </c>
      <c r="AG29" s="48">
        <v>0</v>
      </c>
    </row>
    <row r="30" spans="1:33" s="52" customFormat="1" ht="15.75" customHeight="1" x14ac:dyDescent="0.2">
      <c r="A30" s="13" t="s">
        <v>63</v>
      </c>
      <c r="B30" s="13"/>
      <c r="C30" s="17">
        <f t="shared" si="1"/>
        <v>24.99</v>
      </c>
      <c r="D30" s="17">
        <v>16</v>
      </c>
      <c r="E30" s="17">
        <v>0</v>
      </c>
      <c r="F30" s="17">
        <v>399.84</v>
      </c>
      <c r="G30" s="17">
        <v>-36.78</v>
      </c>
      <c r="H30" s="17">
        <f t="shared" si="2"/>
        <v>9.1986794717887163E-2</v>
      </c>
      <c r="I30" s="17">
        <f t="shared" ca="1" si="3"/>
        <v>0.31491841721688668</v>
      </c>
      <c r="J30" s="17">
        <f t="shared" ca="1" si="4"/>
        <v>125.91697993999996</v>
      </c>
      <c r="K30" s="17">
        <f t="shared" ca="1" si="5"/>
        <v>7.8698112462499976</v>
      </c>
      <c r="L30" s="17">
        <v>83</v>
      </c>
      <c r="M30" s="17">
        <f t="shared" si="6"/>
        <v>0.19277108433734941</v>
      </c>
      <c r="N30" s="17">
        <v>44</v>
      </c>
      <c r="O30" s="17">
        <f t="shared" ref="O30:P30" si="15">D30/7</f>
        <v>2.2857142857142856</v>
      </c>
      <c r="P30" s="17">
        <f t="shared" si="15"/>
        <v>0</v>
      </c>
      <c r="Q30" s="17">
        <f t="shared" si="8"/>
        <v>19</v>
      </c>
      <c r="R30" s="17"/>
      <c r="S30" s="48">
        <v>2.0869565217391299</v>
      </c>
      <c r="T30" s="48" t="s">
        <v>56</v>
      </c>
      <c r="U30" s="49" t="s">
        <v>56</v>
      </c>
      <c r="V30" s="54" t="s">
        <v>56</v>
      </c>
      <c r="W30" s="48">
        <v>3</v>
      </c>
      <c r="X30" s="48">
        <f t="shared" si="9"/>
        <v>0.1875</v>
      </c>
      <c r="Y30" s="48">
        <f t="shared" si="10"/>
        <v>7.3559999999999999</v>
      </c>
      <c r="Z30" s="48">
        <v>2</v>
      </c>
      <c r="AA30" s="48" t="s">
        <v>57</v>
      </c>
      <c r="AB30" s="51">
        <f t="shared" si="11"/>
        <v>-0.69</v>
      </c>
      <c r="AC30" s="48">
        <v>0.14895833333333336</v>
      </c>
      <c r="AD30" s="48">
        <f t="shared" si="12"/>
        <v>-3.2890000000000001</v>
      </c>
      <c r="AE30" s="48">
        <v>-7.18</v>
      </c>
      <c r="AF30" s="48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Info!B2:BZ7000""),36,false)),"""")*-1"),-3.68737625375)</f>
        <v>-3.6873762537500001</v>
      </c>
      <c r="AG30" s="48">
        <v>0</v>
      </c>
    </row>
    <row r="31" spans="1:33" s="52" customFormat="1" ht="15.75" customHeight="1" x14ac:dyDescent="0.2">
      <c r="A31" s="13" t="s">
        <v>64</v>
      </c>
      <c r="B31" s="13"/>
      <c r="C31" s="17">
        <f t="shared" si="1"/>
        <v>24.990000000000002</v>
      </c>
      <c r="D31" s="17">
        <v>26</v>
      </c>
      <c r="E31" s="17">
        <v>0</v>
      </c>
      <c r="F31" s="17">
        <v>649.74</v>
      </c>
      <c r="G31" s="17">
        <v>-2.2999999999999998</v>
      </c>
      <c r="H31" s="17">
        <f t="shared" si="2"/>
        <v>3.5398774894573209E-3</v>
      </c>
      <c r="I31" s="17">
        <f t="shared" ca="1" si="3"/>
        <v>0.40336533444531664</v>
      </c>
      <c r="J31" s="17">
        <f t="shared" ca="1" si="4"/>
        <v>262.08259240250004</v>
      </c>
      <c r="K31" s="17">
        <f t="shared" ca="1" si="5"/>
        <v>10.080099707788463</v>
      </c>
      <c r="L31" s="17">
        <v>69</v>
      </c>
      <c r="M31" s="17">
        <f t="shared" si="6"/>
        <v>0.37681159420289856</v>
      </c>
      <c r="N31" s="17">
        <v>18</v>
      </c>
      <c r="O31" s="17">
        <f t="shared" ref="O31:P31" si="16">D31/7</f>
        <v>3.7142857142857144</v>
      </c>
      <c r="P31" s="17">
        <f t="shared" si="16"/>
        <v>0</v>
      </c>
      <c r="Q31" s="17">
        <f t="shared" si="8"/>
        <v>4</v>
      </c>
      <c r="R31" s="17" t="str">
        <f ca="1">IFERROR(__xludf.DUMMYFUNCTION("IFERROR(VLOOKUP($B$2,IMPORTRANGE(""https://docs.google.com/spreadsheets/d/1KiWZV1ko8G7lnRucBRBd29jj3Be6ltMfljMDqzOkQmI/edit#gid=1381463014"",""Lookup!A:F""),6,FALSE),"""")"),"")</f>
        <v/>
      </c>
      <c r="S31" s="48">
        <v>1.1499999999999999</v>
      </c>
      <c r="T31" s="48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1" s="49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1" s="54" t="str">
        <f ca="1">IFERROR(__xludf.DUMMYFUNCTION("IFERROR(VLOOKUP($B$2,IMPORTRANGE(""https://docs.google.com/spreadsheets/d/1KiWZV1ko8G7lnRucBRBd29jj3Be6ltMfljMDqzOkQmI/edit#gid=1381463014"",""Lookup!A:D""),2,FALSE),"""")"),"")</f>
        <v/>
      </c>
      <c r="W31" s="48">
        <v>1</v>
      </c>
      <c r="X31" s="48">
        <f t="shared" si="9"/>
        <v>3.8461538461538464E-2</v>
      </c>
      <c r="Y31" s="48">
        <f t="shared" si="10"/>
        <v>2.2999999999999998</v>
      </c>
      <c r="Z31" s="48">
        <v>0</v>
      </c>
      <c r="AA31" s="48" t="s">
        <v>57</v>
      </c>
      <c r="AB31" s="51">
        <f t="shared" si="11"/>
        <v>-0.69</v>
      </c>
      <c r="AC31" s="48">
        <v>0.14895833333333336</v>
      </c>
      <c r="AD31" s="48">
        <f t="shared" si="12"/>
        <v>-5.3446250000000006</v>
      </c>
      <c r="AE31" s="48">
        <v>-7.18</v>
      </c>
      <c r="AF31" s="48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Info!B2:BZ7000""),36,false)),"""")*-1"),-3.68737625375)</f>
        <v>-3.6873762537500001</v>
      </c>
      <c r="AG31" s="48">
        <v>0</v>
      </c>
    </row>
    <row r="32" spans="1:33" ht="15.75" customHeight="1" x14ac:dyDescent="0.2">
      <c r="A32" s="13"/>
      <c r="B32" s="13"/>
      <c r="C32" s="24"/>
      <c r="D32" s="15"/>
      <c r="E32" s="15"/>
      <c r="F32" s="14"/>
      <c r="G32" s="14"/>
      <c r="H32" s="14"/>
      <c r="I32" s="15"/>
      <c r="J32" s="15"/>
      <c r="K32" s="15"/>
      <c r="L32" s="15"/>
      <c r="M32" s="16"/>
      <c r="N32" s="15"/>
      <c r="O32" s="15"/>
      <c r="P32" s="15"/>
      <c r="Q32" s="15"/>
      <c r="R32" s="15"/>
      <c r="S32" s="18"/>
      <c r="T32" s="13"/>
      <c r="U32" s="19"/>
      <c r="V32" s="1"/>
      <c r="W32" s="13"/>
      <c r="X32" s="13"/>
      <c r="Y32" s="13"/>
      <c r="Z32" s="13"/>
      <c r="AA32" s="13"/>
      <c r="AB32" s="13"/>
      <c r="AC32" s="13"/>
      <c r="AD32" s="13"/>
      <c r="AE32" s="20"/>
      <c r="AF32" s="20"/>
      <c r="AG32" s="20"/>
    </row>
    <row r="33" spans="1:33" ht="15.75" customHeight="1" x14ac:dyDescent="0.2">
      <c r="A33" s="13"/>
      <c r="B33" s="13"/>
      <c r="C33" s="24"/>
      <c r="D33" s="15"/>
      <c r="E33" s="15"/>
      <c r="F33" s="14"/>
      <c r="G33" s="14"/>
      <c r="H33" s="14"/>
      <c r="I33" s="15"/>
      <c r="J33" s="15"/>
      <c r="K33" s="15"/>
      <c r="L33" s="15"/>
      <c r="M33" s="16"/>
      <c r="N33" s="15"/>
      <c r="O33" s="15"/>
      <c r="P33" s="15"/>
      <c r="Q33" s="15"/>
      <c r="R33" s="15"/>
      <c r="S33" s="18"/>
      <c r="T33" s="13"/>
      <c r="U33" s="19"/>
      <c r="V33" s="1"/>
      <c r="W33" s="13"/>
      <c r="X33" s="13"/>
      <c r="Y33" s="13"/>
      <c r="Z33" s="13"/>
      <c r="AA33" s="13"/>
      <c r="AB33" s="13"/>
      <c r="AC33" s="13"/>
      <c r="AD33" s="13"/>
      <c r="AE33" s="20"/>
      <c r="AF33" s="20"/>
      <c r="AG33" s="20"/>
    </row>
    <row r="34" spans="1:33" ht="15.75" customHeight="1" x14ac:dyDescent="0.2">
      <c r="A34" s="13"/>
      <c r="B34" s="13"/>
      <c r="C34" s="24"/>
      <c r="D34" s="15"/>
      <c r="E34" s="15"/>
      <c r="F34" s="14"/>
      <c r="G34" s="14"/>
      <c r="H34" s="14"/>
      <c r="I34" s="15"/>
      <c r="J34" s="15"/>
      <c r="K34" s="15"/>
      <c r="L34" s="15"/>
      <c r="M34" s="16"/>
      <c r="N34" s="15"/>
      <c r="O34" s="15"/>
      <c r="P34" s="15"/>
      <c r="Q34" s="15"/>
      <c r="R34" s="15"/>
      <c r="S34" s="18"/>
      <c r="T34" s="13"/>
      <c r="U34" s="19"/>
      <c r="V34" s="1"/>
      <c r="W34" s="13"/>
      <c r="X34" s="13"/>
      <c r="Y34" s="13"/>
      <c r="Z34" s="13"/>
      <c r="AA34" s="13"/>
      <c r="AB34" s="13"/>
      <c r="AC34" s="13"/>
      <c r="AD34" s="13"/>
      <c r="AE34" s="20"/>
      <c r="AF34" s="20"/>
      <c r="AG34" s="20"/>
    </row>
    <row r="35" spans="1:33" ht="15.75" customHeight="1" x14ac:dyDescent="0.2">
      <c r="A35" s="13"/>
      <c r="B35" s="13"/>
      <c r="C35" s="24"/>
      <c r="D35" s="15"/>
      <c r="E35" s="15"/>
      <c r="F35" s="14"/>
      <c r="G35" s="14"/>
      <c r="H35" s="14"/>
      <c r="I35" s="15"/>
      <c r="J35" s="15"/>
      <c r="K35" s="15"/>
      <c r="L35" s="15"/>
      <c r="M35" s="16"/>
      <c r="N35" s="15"/>
      <c r="O35" s="15"/>
      <c r="P35" s="15"/>
      <c r="Q35" s="15"/>
      <c r="R35" s="15"/>
      <c r="S35" s="18"/>
      <c r="T35" s="13"/>
      <c r="U35" s="19"/>
      <c r="V35" s="1"/>
      <c r="W35" s="13"/>
      <c r="X35" s="13"/>
      <c r="Y35" s="13"/>
      <c r="Z35" s="13"/>
      <c r="AA35" s="13"/>
      <c r="AB35" s="13"/>
      <c r="AC35" s="13"/>
      <c r="AD35" s="13"/>
      <c r="AE35" s="20"/>
      <c r="AF35" s="20"/>
      <c r="AG35" s="20"/>
    </row>
    <row r="36" spans="1:33" ht="15.75" customHeight="1" x14ac:dyDescent="0.2">
      <c r="A36" s="13"/>
      <c r="B36" s="13"/>
      <c r="C36" s="24"/>
      <c r="D36" s="15"/>
      <c r="E36" s="15"/>
      <c r="F36" s="14"/>
      <c r="G36" s="14"/>
      <c r="H36" s="14"/>
      <c r="I36" s="15"/>
      <c r="J36" s="15"/>
      <c r="K36" s="15"/>
      <c r="L36" s="15"/>
      <c r="M36" s="16"/>
      <c r="N36" s="15"/>
      <c r="O36" s="15"/>
      <c r="P36" s="15"/>
      <c r="Q36" s="15"/>
      <c r="R36" s="15"/>
      <c r="S36" s="18"/>
      <c r="T36" s="13"/>
      <c r="U36" s="19"/>
      <c r="V36" s="1"/>
      <c r="W36" s="13"/>
      <c r="X36" s="13"/>
      <c r="Y36" s="13"/>
      <c r="Z36" s="13"/>
      <c r="AA36" s="13"/>
      <c r="AB36" s="13"/>
      <c r="AC36" s="13"/>
      <c r="AD36" s="13"/>
      <c r="AE36" s="20"/>
      <c r="AF36" s="20"/>
      <c r="AG36" s="20"/>
    </row>
    <row r="37" spans="1:33" ht="15.75" customHeight="1" x14ac:dyDescent="0.2">
      <c r="A37" s="13"/>
      <c r="B37" s="13"/>
      <c r="C37" s="24"/>
      <c r="D37" s="15"/>
      <c r="E37" s="15"/>
      <c r="F37" s="14"/>
      <c r="G37" s="14"/>
      <c r="H37" s="14"/>
      <c r="I37" s="15"/>
      <c r="J37" s="15"/>
      <c r="K37" s="15"/>
      <c r="L37" s="15"/>
      <c r="M37" s="16"/>
      <c r="N37" s="15"/>
      <c r="O37" s="15"/>
      <c r="P37" s="15"/>
      <c r="Q37" s="15"/>
      <c r="R37" s="15"/>
      <c r="S37" s="18"/>
      <c r="T37" s="13"/>
      <c r="U37" s="19"/>
      <c r="V37" s="1"/>
      <c r="W37" s="13"/>
      <c r="X37" s="13"/>
      <c r="Y37" s="13"/>
      <c r="Z37" s="13"/>
      <c r="AA37" s="13"/>
      <c r="AB37" s="13"/>
      <c r="AC37" s="13"/>
      <c r="AD37" s="13"/>
      <c r="AE37" s="20"/>
      <c r="AF37" s="20"/>
      <c r="AG37" s="20"/>
    </row>
    <row r="38" spans="1:33" ht="15.75" customHeight="1" x14ac:dyDescent="0.2">
      <c r="A38" s="13"/>
      <c r="B38" s="13"/>
      <c r="C38" s="24"/>
      <c r="D38" s="15"/>
      <c r="E38" s="15"/>
      <c r="F38" s="14"/>
      <c r="G38" s="14"/>
      <c r="H38" s="14"/>
      <c r="I38" s="15"/>
      <c r="J38" s="15"/>
      <c r="K38" s="15"/>
      <c r="L38" s="15"/>
      <c r="M38" s="16"/>
      <c r="N38" s="15"/>
      <c r="O38" s="15"/>
      <c r="P38" s="15"/>
      <c r="Q38" s="15"/>
      <c r="R38" s="15"/>
      <c r="S38" s="18"/>
      <c r="T38" s="13"/>
      <c r="U38" s="19"/>
      <c r="V38" s="1"/>
      <c r="W38" s="13"/>
      <c r="X38" s="13"/>
      <c r="Y38" s="13"/>
      <c r="Z38" s="13"/>
      <c r="AA38" s="13"/>
      <c r="AB38" s="13"/>
      <c r="AC38" s="13"/>
      <c r="AD38" s="13"/>
      <c r="AE38" s="20"/>
      <c r="AF38" s="20"/>
      <c r="AG38" s="20"/>
    </row>
    <row r="39" spans="1:33" ht="15.75" customHeight="1" x14ac:dyDescent="0.2">
      <c r="A39" s="13"/>
      <c r="B39" s="13"/>
      <c r="C39" s="24"/>
      <c r="D39" s="15"/>
      <c r="E39" s="15"/>
      <c r="F39" s="14"/>
      <c r="G39" s="14"/>
      <c r="H39" s="14"/>
      <c r="I39" s="15"/>
      <c r="J39" s="15"/>
      <c r="K39" s="15"/>
      <c r="L39" s="15"/>
      <c r="M39" s="16"/>
      <c r="N39" s="15"/>
      <c r="O39" s="15"/>
      <c r="P39" s="15"/>
      <c r="Q39" s="15"/>
      <c r="R39" s="15"/>
      <c r="S39" s="18"/>
      <c r="T39" s="13"/>
      <c r="U39" s="19"/>
      <c r="V39" s="1"/>
      <c r="W39" s="13"/>
      <c r="X39" s="13"/>
      <c r="Y39" s="13"/>
      <c r="Z39" s="13"/>
      <c r="AA39" s="13"/>
      <c r="AB39" s="13"/>
      <c r="AC39" s="13"/>
      <c r="AD39" s="13"/>
      <c r="AE39" s="20"/>
      <c r="AF39" s="20"/>
      <c r="AG39" s="20"/>
    </row>
    <row r="40" spans="1:33" ht="15.75" customHeight="1" x14ac:dyDescent="0.2">
      <c r="A40" s="13"/>
      <c r="B40" s="13"/>
      <c r="C40" s="24"/>
      <c r="D40" s="15"/>
      <c r="E40" s="15"/>
      <c r="F40" s="14"/>
      <c r="G40" s="14"/>
      <c r="H40" s="14"/>
      <c r="I40" s="15"/>
      <c r="J40" s="15"/>
      <c r="K40" s="15"/>
      <c r="L40" s="15"/>
      <c r="M40" s="16"/>
      <c r="N40" s="15"/>
      <c r="O40" s="15"/>
      <c r="P40" s="15"/>
      <c r="Q40" s="15"/>
      <c r="R40" s="15"/>
      <c r="S40" s="18"/>
      <c r="T40" s="13"/>
      <c r="U40" s="19"/>
      <c r="V40" s="1"/>
      <c r="W40" s="13"/>
      <c r="X40" s="13"/>
      <c r="Y40" s="13"/>
      <c r="Z40" s="13"/>
      <c r="AA40" s="13"/>
      <c r="AB40" s="13"/>
      <c r="AC40" s="13"/>
      <c r="AD40" s="13"/>
      <c r="AE40" s="20"/>
      <c r="AF40" s="20"/>
      <c r="AG40" s="20"/>
    </row>
    <row r="41" spans="1:33" ht="15.75" customHeight="1" x14ac:dyDescent="0.2">
      <c r="A41" s="13"/>
      <c r="B41" s="13"/>
      <c r="C41" s="24"/>
      <c r="D41" s="15"/>
      <c r="E41" s="15"/>
      <c r="F41" s="14"/>
      <c r="G41" s="14"/>
      <c r="H41" s="14"/>
      <c r="I41" s="15"/>
      <c r="J41" s="15"/>
      <c r="K41" s="15"/>
      <c r="L41" s="15"/>
      <c r="M41" s="16"/>
      <c r="N41" s="15"/>
      <c r="O41" s="15"/>
      <c r="P41" s="15"/>
      <c r="Q41" s="15"/>
      <c r="R41" s="15"/>
      <c r="S41" s="18"/>
      <c r="T41" s="13"/>
      <c r="U41" s="19"/>
      <c r="V41" s="1"/>
      <c r="W41" s="13"/>
      <c r="X41" s="13"/>
      <c r="Y41" s="13"/>
      <c r="Z41" s="13"/>
      <c r="AA41" s="13"/>
      <c r="AB41" s="13"/>
      <c r="AC41" s="13"/>
      <c r="AD41" s="13"/>
      <c r="AE41" s="20"/>
      <c r="AF41" s="20"/>
      <c r="AG41" s="20"/>
    </row>
    <row r="42" spans="1:33" ht="15.75" customHeight="1" x14ac:dyDescent="0.2">
      <c r="A42" s="13"/>
      <c r="B42" s="13"/>
      <c r="C42" s="24"/>
      <c r="D42" s="15"/>
      <c r="E42" s="15"/>
      <c r="F42" s="14"/>
      <c r="G42" s="14"/>
      <c r="H42" s="14"/>
      <c r="I42" s="15"/>
      <c r="J42" s="15"/>
      <c r="K42" s="15"/>
      <c r="L42" s="15"/>
      <c r="M42" s="16"/>
      <c r="N42" s="15"/>
      <c r="O42" s="15"/>
      <c r="P42" s="15"/>
      <c r="Q42" s="15"/>
      <c r="R42" s="15"/>
      <c r="S42" s="18"/>
      <c r="T42" s="13"/>
      <c r="U42" s="19"/>
      <c r="V42" s="1"/>
      <c r="W42" s="13"/>
      <c r="X42" s="13"/>
      <c r="Y42" s="13"/>
      <c r="Z42" s="13"/>
      <c r="AA42" s="13"/>
      <c r="AB42" s="13"/>
      <c r="AC42" s="13"/>
      <c r="AD42" s="13"/>
      <c r="AE42" s="20"/>
      <c r="AF42" s="20"/>
      <c r="AG42" s="20"/>
    </row>
    <row r="43" spans="1:33" ht="15.75" customHeight="1" x14ac:dyDescent="0.2">
      <c r="A43" s="13"/>
      <c r="B43" s="13"/>
      <c r="C43" s="24"/>
      <c r="D43" s="15"/>
      <c r="E43" s="15"/>
      <c r="F43" s="14"/>
      <c r="G43" s="14"/>
      <c r="H43" s="14"/>
      <c r="I43" s="15"/>
      <c r="J43" s="15"/>
      <c r="K43" s="15"/>
      <c r="L43" s="15"/>
      <c r="M43" s="16"/>
      <c r="N43" s="15"/>
      <c r="O43" s="15"/>
      <c r="P43" s="15"/>
      <c r="Q43" s="15"/>
      <c r="R43" s="15"/>
      <c r="S43" s="18"/>
      <c r="T43" s="13"/>
      <c r="U43" s="19"/>
      <c r="V43" s="1"/>
      <c r="W43" s="13"/>
      <c r="X43" s="13"/>
      <c r="Y43" s="13"/>
      <c r="Z43" s="13"/>
      <c r="AA43" s="13"/>
      <c r="AB43" s="13"/>
      <c r="AC43" s="13"/>
      <c r="AD43" s="13"/>
      <c r="AE43" s="20"/>
      <c r="AF43" s="20"/>
      <c r="AG43" s="20"/>
    </row>
    <row r="44" spans="1:33" ht="15.75" customHeight="1" x14ac:dyDescent="0.2">
      <c r="A44" s="13"/>
      <c r="B44" s="13"/>
      <c r="C44" s="24"/>
      <c r="D44" s="15"/>
      <c r="E44" s="15"/>
      <c r="F44" s="14"/>
      <c r="G44" s="14"/>
      <c r="H44" s="14"/>
      <c r="I44" s="15"/>
      <c r="J44" s="15"/>
      <c r="K44" s="15"/>
      <c r="L44" s="15"/>
      <c r="M44" s="16"/>
      <c r="N44" s="15"/>
      <c r="O44" s="15"/>
      <c r="P44" s="15"/>
      <c r="Q44" s="15"/>
      <c r="R44" s="15"/>
      <c r="S44" s="18"/>
      <c r="T44" s="13"/>
      <c r="U44" s="19"/>
      <c r="V44" s="1"/>
      <c r="W44" s="13"/>
      <c r="X44" s="13"/>
      <c r="Y44" s="13"/>
      <c r="Z44" s="13"/>
      <c r="AA44" s="13"/>
      <c r="AB44" s="13"/>
      <c r="AC44" s="13"/>
      <c r="AD44" s="13"/>
      <c r="AE44" s="20"/>
      <c r="AF44" s="20"/>
      <c r="AG44" s="20"/>
    </row>
    <row r="45" spans="1:33" ht="15.75" customHeight="1" x14ac:dyDescent="0.2">
      <c r="A45" s="13"/>
      <c r="B45" s="13"/>
      <c r="C45" s="24"/>
      <c r="D45" s="15"/>
      <c r="E45" s="15"/>
      <c r="F45" s="14"/>
      <c r="G45" s="14"/>
      <c r="H45" s="14"/>
      <c r="I45" s="15"/>
      <c r="J45" s="15"/>
      <c r="K45" s="15"/>
      <c r="L45" s="15"/>
      <c r="M45" s="16"/>
      <c r="N45" s="15"/>
      <c r="O45" s="15"/>
      <c r="P45" s="15"/>
      <c r="Q45" s="15"/>
      <c r="R45" s="15"/>
      <c r="S45" s="18"/>
      <c r="T45" s="13"/>
      <c r="U45" s="19"/>
      <c r="V45" s="1"/>
      <c r="W45" s="13"/>
      <c r="X45" s="13"/>
      <c r="Y45" s="13"/>
      <c r="Z45" s="13"/>
      <c r="AA45" s="13"/>
      <c r="AB45" s="13"/>
      <c r="AC45" s="13"/>
      <c r="AD45" s="13"/>
      <c r="AE45" s="20"/>
      <c r="AF45" s="20"/>
      <c r="AG45" s="20"/>
    </row>
    <row r="46" spans="1:33" ht="15.75" customHeight="1" x14ac:dyDescent="0.2">
      <c r="A46" s="13"/>
      <c r="B46" s="13"/>
      <c r="C46" s="24"/>
      <c r="D46" s="15"/>
      <c r="E46" s="15"/>
      <c r="F46" s="14"/>
      <c r="G46" s="14"/>
      <c r="H46" s="14"/>
      <c r="I46" s="15"/>
      <c r="J46" s="15"/>
      <c r="K46" s="15"/>
      <c r="L46" s="15"/>
      <c r="M46" s="16"/>
      <c r="N46" s="15"/>
      <c r="O46" s="15"/>
      <c r="P46" s="15"/>
      <c r="Q46" s="15"/>
      <c r="R46" s="15"/>
      <c r="S46" s="18"/>
      <c r="T46" s="13"/>
      <c r="U46" s="19"/>
      <c r="V46" s="1"/>
      <c r="W46" s="13"/>
      <c r="X46" s="13"/>
      <c r="Y46" s="13"/>
      <c r="Z46" s="13"/>
      <c r="AA46" s="13"/>
      <c r="AB46" s="13"/>
      <c r="AC46" s="13"/>
      <c r="AD46" s="13"/>
      <c r="AE46" s="20"/>
      <c r="AF46" s="20"/>
      <c r="AG46" s="20"/>
    </row>
    <row r="47" spans="1:33" ht="15.75" customHeight="1" x14ac:dyDescent="0.2">
      <c r="A47" s="13"/>
      <c r="B47" s="13"/>
      <c r="C47" s="24"/>
      <c r="D47" s="15"/>
      <c r="E47" s="15"/>
      <c r="F47" s="14"/>
      <c r="G47" s="14"/>
      <c r="H47" s="14"/>
      <c r="I47" s="15"/>
      <c r="J47" s="15"/>
      <c r="K47" s="15"/>
      <c r="L47" s="15"/>
      <c r="M47" s="16"/>
      <c r="N47" s="15"/>
      <c r="O47" s="15"/>
      <c r="P47" s="15"/>
      <c r="Q47" s="15"/>
      <c r="R47" s="15"/>
      <c r="S47" s="18"/>
      <c r="T47" s="13"/>
      <c r="U47" s="19"/>
      <c r="V47" s="1"/>
      <c r="W47" s="13"/>
      <c r="X47" s="13"/>
      <c r="Y47" s="13"/>
      <c r="Z47" s="13"/>
      <c r="AA47" s="13"/>
      <c r="AB47" s="13"/>
      <c r="AC47" s="13"/>
      <c r="AD47" s="13"/>
      <c r="AE47" s="20"/>
      <c r="AF47" s="20"/>
      <c r="AG47" s="20"/>
    </row>
    <row r="48" spans="1:33" ht="15.75" customHeight="1" x14ac:dyDescent="0.2">
      <c r="A48" s="13"/>
      <c r="B48" s="13"/>
      <c r="C48" s="24"/>
      <c r="D48" s="15"/>
      <c r="E48" s="15"/>
      <c r="F48" s="14"/>
      <c r="G48" s="14"/>
      <c r="H48" s="14"/>
      <c r="I48" s="15"/>
      <c r="J48" s="15"/>
      <c r="K48" s="15"/>
      <c r="L48" s="15"/>
      <c r="M48" s="16"/>
      <c r="N48" s="15"/>
      <c r="O48" s="15"/>
      <c r="P48" s="15"/>
      <c r="Q48" s="15"/>
      <c r="R48" s="15"/>
      <c r="S48" s="18"/>
      <c r="T48" s="13"/>
      <c r="U48" s="19"/>
      <c r="V48" s="1"/>
      <c r="W48" s="13"/>
      <c r="X48" s="13"/>
      <c r="Y48" s="13"/>
      <c r="Z48" s="13"/>
      <c r="AA48" s="13"/>
      <c r="AB48" s="13"/>
      <c r="AC48" s="13"/>
      <c r="AD48" s="13"/>
      <c r="AE48" s="20"/>
      <c r="AF48" s="20"/>
      <c r="AG48" s="20"/>
    </row>
    <row r="49" spans="1:33" ht="15.75" customHeight="1" x14ac:dyDescent="0.2">
      <c r="A49" s="13"/>
      <c r="B49" s="13"/>
      <c r="C49" s="24"/>
      <c r="D49" s="15"/>
      <c r="E49" s="15"/>
      <c r="F49" s="14"/>
      <c r="G49" s="14"/>
      <c r="H49" s="14"/>
      <c r="I49" s="15"/>
      <c r="J49" s="15"/>
      <c r="K49" s="15"/>
      <c r="L49" s="15"/>
      <c r="M49" s="16"/>
      <c r="N49" s="15"/>
      <c r="O49" s="15"/>
      <c r="P49" s="15"/>
      <c r="Q49" s="15"/>
      <c r="R49" s="15"/>
      <c r="S49" s="18"/>
      <c r="T49" s="13"/>
      <c r="U49" s="19"/>
      <c r="V49" s="1"/>
      <c r="W49" s="13"/>
      <c r="X49" s="13"/>
      <c r="Y49" s="13"/>
      <c r="Z49" s="13"/>
      <c r="AA49" s="13"/>
      <c r="AB49" s="13"/>
      <c r="AC49" s="13"/>
      <c r="AD49" s="13"/>
      <c r="AE49" s="20"/>
      <c r="AF49" s="20"/>
      <c r="AG49" s="20"/>
    </row>
    <row r="50" spans="1:33" ht="15.75" customHeight="1" x14ac:dyDescent="0.2">
      <c r="A50" s="13"/>
      <c r="B50" s="13"/>
      <c r="C50" s="24"/>
      <c r="D50" s="15"/>
      <c r="E50" s="15"/>
      <c r="F50" s="14"/>
      <c r="G50" s="14"/>
      <c r="H50" s="14"/>
      <c r="I50" s="15"/>
      <c r="J50" s="15"/>
      <c r="K50" s="15"/>
      <c r="L50" s="15"/>
      <c r="M50" s="16"/>
      <c r="N50" s="15"/>
      <c r="O50" s="15"/>
      <c r="P50" s="15"/>
      <c r="Q50" s="15"/>
      <c r="R50" s="15"/>
      <c r="S50" s="18"/>
      <c r="T50" s="13"/>
      <c r="U50" s="19"/>
      <c r="V50" s="1"/>
      <c r="W50" s="13"/>
      <c r="X50" s="13"/>
      <c r="Y50" s="13"/>
      <c r="Z50" s="13"/>
      <c r="AA50" s="13"/>
      <c r="AB50" s="13"/>
      <c r="AC50" s="13"/>
      <c r="AD50" s="13"/>
      <c r="AE50" s="20"/>
      <c r="AF50" s="20"/>
      <c r="AG50" s="20"/>
    </row>
    <row r="51" spans="1:33" ht="15.75" customHeight="1" x14ac:dyDescent="0.2">
      <c r="A51" s="13"/>
      <c r="B51" s="13"/>
      <c r="C51" s="24"/>
      <c r="D51" s="15"/>
      <c r="E51" s="15"/>
      <c r="F51" s="14"/>
      <c r="G51" s="14"/>
      <c r="H51" s="14"/>
      <c r="I51" s="15"/>
      <c r="J51" s="15"/>
      <c r="K51" s="15"/>
      <c r="L51" s="15"/>
      <c r="M51" s="16"/>
      <c r="N51" s="15"/>
      <c r="O51" s="15"/>
      <c r="P51" s="15"/>
      <c r="Q51" s="15"/>
      <c r="R51" s="15"/>
      <c r="S51" s="18"/>
      <c r="T51" s="13"/>
      <c r="U51" s="19"/>
      <c r="V51" s="1"/>
      <c r="W51" s="13"/>
      <c r="X51" s="13"/>
      <c r="Y51" s="13"/>
      <c r="Z51" s="13"/>
      <c r="AA51" s="13"/>
      <c r="AB51" s="13"/>
      <c r="AC51" s="13"/>
      <c r="AD51" s="13"/>
      <c r="AE51" s="20"/>
      <c r="AF51" s="20"/>
      <c r="AG51" s="20"/>
    </row>
    <row r="52" spans="1:33" ht="15.75" customHeight="1" x14ac:dyDescent="0.2">
      <c r="A52" s="13"/>
      <c r="B52" s="13"/>
      <c r="C52" s="24"/>
      <c r="D52" s="15"/>
      <c r="E52" s="15"/>
      <c r="F52" s="14"/>
      <c r="G52" s="14"/>
      <c r="H52" s="14"/>
      <c r="I52" s="15"/>
      <c r="J52" s="15"/>
      <c r="K52" s="15"/>
      <c r="L52" s="15"/>
      <c r="M52" s="16"/>
      <c r="N52" s="15"/>
      <c r="O52" s="15"/>
      <c r="P52" s="15"/>
      <c r="Q52" s="15"/>
      <c r="R52" s="15"/>
      <c r="S52" s="18"/>
      <c r="T52" s="13"/>
      <c r="U52" s="19"/>
      <c r="V52" s="1"/>
      <c r="W52" s="13"/>
      <c r="X52" s="13"/>
      <c r="Y52" s="13"/>
      <c r="Z52" s="13"/>
      <c r="AA52" s="13"/>
      <c r="AB52" s="13"/>
      <c r="AC52" s="13"/>
      <c r="AD52" s="13"/>
      <c r="AE52" s="20"/>
      <c r="AF52" s="20"/>
      <c r="AG52" s="20"/>
    </row>
    <row r="53" spans="1:33" ht="15.75" customHeight="1" x14ac:dyDescent="0.2">
      <c r="A53" s="13"/>
      <c r="B53" s="13"/>
      <c r="C53" s="24"/>
      <c r="D53" s="15"/>
      <c r="E53" s="15"/>
      <c r="F53" s="14"/>
      <c r="G53" s="14"/>
      <c r="H53" s="14"/>
      <c r="I53" s="15"/>
      <c r="J53" s="15"/>
      <c r="K53" s="15"/>
      <c r="L53" s="15"/>
      <c r="M53" s="16"/>
      <c r="N53" s="15"/>
      <c r="O53" s="15"/>
      <c r="P53" s="15"/>
      <c r="Q53" s="15"/>
      <c r="R53" s="15"/>
      <c r="S53" s="18"/>
      <c r="T53" s="13"/>
      <c r="U53" s="19"/>
      <c r="V53" s="1"/>
      <c r="W53" s="13"/>
      <c r="X53" s="13"/>
      <c r="Y53" s="13"/>
      <c r="Z53" s="13"/>
      <c r="AA53" s="13"/>
      <c r="AB53" s="13"/>
      <c r="AC53" s="13"/>
      <c r="AD53" s="13"/>
      <c r="AE53" s="20"/>
      <c r="AF53" s="20"/>
      <c r="AG53" s="20"/>
    </row>
    <row r="54" spans="1:33" ht="15.75" customHeight="1" x14ac:dyDescent="0.2">
      <c r="A54" s="13"/>
      <c r="B54" s="13"/>
      <c r="C54" s="24"/>
      <c r="D54" s="15"/>
      <c r="E54" s="15"/>
      <c r="F54" s="14"/>
      <c r="G54" s="14"/>
      <c r="H54" s="14"/>
      <c r="I54" s="15"/>
      <c r="J54" s="15"/>
      <c r="K54" s="15"/>
      <c r="L54" s="15"/>
      <c r="M54" s="16"/>
      <c r="N54" s="15"/>
      <c r="O54" s="15"/>
      <c r="P54" s="15"/>
      <c r="Q54" s="15"/>
      <c r="R54" s="15"/>
      <c r="S54" s="18"/>
      <c r="T54" s="13"/>
      <c r="U54" s="19"/>
      <c r="V54" s="1"/>
      <c r="W54" s="13"/>
      <c r="X54" s="13"/>
      <c r="Y54" s="13"/>
      <c r="Z54" s="13"/>
      <c r="AA54" s="13"/>
      <c r="AB54" s="13"/>
      <c r="AC54" s="13"/>
      <c r="AD54" s="13"/>
      <c r="AE54" s="20"/>
      <c r="AF54" s="20"/>
      <c r="AG54" s="20"/>
    </row>
    <row r="55" spans="1:33" ht="15.75" customHeight="1" x14ac:dyDescent="0.2">
      <c r="A55" s="13"/>
      <c r="B55" s="13"/>
      <c r="C55" s="24"/>
      <c r="D55" s="15"/>
      <c r="E55" s="15"/>
      <c r="F55" s="14"/>
      <c r="G55" s="14"/>
      <c r="H55" s="14"/>
      <c r="I55" s="15"/>
      <c r="J55" s="15"/>
      <c r="K55" s="15"/>
      <c r="L55" s="15"/>
      <c r="M55" s="16"/>
      <c r="N55" s="15"/>
      <c r="O55" s="15"/>
      <c r="P55" s="15"/>
      <c r="Q55" s="15"/>
      <c r="R55" s="15"/>
      <c r="S55" s="18"/>
      <c r="T55" s="13"/>
      <c r="U55" s="19"/>
      <c r="V55" s="1"/>
      <c r="W55" s="13"/>
      <c r="X55" s="13"/>
      <c r="Y55" s="13"/>
      <c r="Z55" s="13"/>
      <c r="AA55" s="13"/>
      <c r="AB55" s="13"/>
      <c r="AC55" s="13"/>
      <c r="AD55" s="13"/>
      <c r="AE55" s="20"/>
      <c r="AF55" s="20"/>
      <c r="AG55" s="20"/>
    </row>
    <row r="56" spans="1:33" ht="15.75" customHeight="1" x14ac:dyDescent="0.2">
      <c r="A56" s="13"/>
      <c r="B56" s="13"/>
      <c r="C56" s="24"/>
      <c r="D56" s="15"/>
      <c r="E56" s="15"/>
      <c r="F56" s="14"/>
      <c r="G56" s="14"/>
      <c r="H56" s="14"/>
      <c r="I56" s="15"/>
      <c r="J56" s="15"/>
      <c r="K56" s="15"/>
      <c r="L56" s="15"/>
      <c r="M56" s="16"/>
      <c r="N56" s="15"/>
      <c r="O56" s="15"/>
      <c r="P56" s="15"/>
      <c r="Q56" s="15"/>
      <c r="R56" s="15"/>
      <c r="S56" s="18"/>
      <c r="T56" s="13"/>
      <c r="U56" s="19"/>
      <c r="V56" s="1"/>
      <c r="W56" s="13"/>
      <c r="X56" s="13"/>
      <c r="Y56" s="13"/>
      <c r="Z56" s="13"/>
      <c r="AA56" s="13"/>
      <c r="AB56" s="13"/>
      <c r="AC56" s="13"/>
      <c r="AD56" s="13"/>
      <c r="AE56" s="20"/>
      <c r="AF56" s="20"/>
      <c r="AG56" s="20"/>
    </row>
    <row r="57" spans="1:33" ht="15.75" customHeight="1" x14ac:dyDescent="0.2">
      <c r="A57" s="13"/>
      <c r="B57" s="13"/>
      <c r="C57" s="24"/>
      <c r="D57" s="15"/>
      <c r="E57" s="15"/>
      <c r="F57" s="14"/>
      <c r="G57" s="14"/>
      <c r="H57" s="14"/>
      <c r="I57" s="15"/>
      <c r="J57" s="15"/>
      <c r="K57" s="15"/>
      <c r="L57" s="15"/>
      <c r="M57" s="16"/>
      <c r="N57" s="15"/>
      <c r="O57" s="15"/>
      <c r="P57" s="15"/>
      <c r="Q57" s="15"/>
      <c r="R57" s="15"/>
      <c r="S57" s="18"/>
      <c r="T57" s="13"/>
      <c r="U57" s="19"/>
      <c r="V57" s="1"/>
      <c r="W57" s="13"/>
      <c r="X57" s="13"/>
      <c r="Y57" s="13"/>
      <c r="Z57" s="13"/>
      <c r="AA57" s="13"/>
      <c r="AB57" s="13"/>
      <c r="AC57" s="13"/>
      <c r="AD57" s="13"/>
      <c r="AE57" s="20"/>
      <c r="AF57" s="20"/>
      <c r="AG57" s="20"/>
    </row>
    <row r="58" spans="1:33" ht="15.75" customHeight="1" x14ac:dyDescent="0.2">
      <c r="A58" s="13"/>
      <c r="B58" s="13"/>
      <c r="C58" s="24"/>
      <c r="D58" s="15"/>
      <c r="E58" s="15"/>
      <c r="F58" s="14"/>
      <c r="G58" s="14"/>
      <c r="H58" s="14"/>
      <c r="I58" s="15"/>
      <c r="J58" s="15"/>
      <c r="K58" s="15"/>
      <c r="L58" s="15"/>
      <c r="M58" s="16"/>
      <c r="N58" s="15"/>
      <c r="O58" s="15"/>
      <c r="P58" s="15"/>
      <c r="Q58" s="15"/>
      <c r="R58" s="15"/>
      <c r="S58" s="18"/>
      <c r="T58" s="13"/>
      <c r="U58" s="19"/>
      <c r="V58" s="1"/>
      <c r="W58" s="13"/>
      <c r="X58" s="13"/>
      <c r="Y58" s="13"/>
      <c r="Z58" s="13"/>
      <c r="AA58" s="13"/>
      <c r="AB58" s="13"/>
      <c r="AC58" s="13"/>
      <c r="AD58" s="13"/>
      <c r="AE58" s="20"/>
      <c r="AF58" s="20"/>
      <c r="AG58" s="20"/>
    </row>
    <row r="59" spans="1:33" ht="15.75" customHeight="1" x14ac:dyDescent="0.2">
      <c r="A59" s="13"/>
      <c r="B59" s="13"/>
      <c r="C59" s="24"/>
      <c r="D59" s="15"/>
      <c r="E59" s="15"/>
      <c r="F59" s="14"/>
      <c r="G59" s="14"/>
      <c r="H59" s="14"/>
      <c r="I59" s="15"/>
      <c r="J59" s="15"/>
      <c r="K59" s="15"/>
      <c r="L59" s="15"/>
      <c r="M59" s="16"/>
      <c r="N59" s="15"/>
      <c r="O59" s="15"/>
      <c r="P59" s="15"/>
      <c r="Q59" s="15"/>
      <c r="R59" s="15"/>
      <c r="S59" s="18"/>
      <c r="T59" s="13"/>
      <c r="U59" s="19"/>
      <c r="V59" s="1"/>
      <c r="W59" s="13"/>
      <c r="X59" s="13"/>
      <c r="Y59" s="13"/>
      <c r="Z59" s="13"/>
      <c r="AA59" s="13"/>
      <c r="AB59" s="13"/>
      <c r="AC59" s="13"/>
      <c r="AD59" s="13"/>
      <c r="AE59" s="20"/>
      <c r="AF59" s="20"/>
      <c r="AG59" s="20"/>
    </row>
    <row r="60" spans="1:33" ht="15.75" customHeight="1" x14ac:dyDescent="0.2">
      <c r="A60" s="13"/>
      <c r="B60" s="13"/>
      <c r="C60" s="24"/>
      <c r="D60" s="15"/>
      <c r="E60" s="15"/>
      <c r="F60" s="14"/>
      <c r="G60" s="14"/>
      <c r="H60" s="14"/>
      <c r="I60" s="15"/>
      <c r="J60" s="15"/>
      <c r="K60" s="15"/>
      <c r="L60" s="15"/>
      <c r="M60" s="16"/>
      <c r="N60" s="15"/>
      <c r="O60" s="15"/>
      <c r="P60" s="15"/>
      <c r="Q60" s="15"/>
      <c r="R60" s="15"/>
      <c r="S60" s="18"/>
      <c r="T60" s="13"/>
      <c r="U60" s="19"/>
      <c r="V60" s="1"/>
      <c r="W60" s="13"/>
      <c r="X60" s="13"/>
      <c r="Y60" s="13"/>
      <c r="Z60" s="13"/>
      <c r="AA60" s="13"/>
      <c r="AB60" s="13"/>
      <c r="AC60" s="13"/>
      <c r="AD60" s="13"/>
      <c r="AE60" s="20"/>
      <c r="AF60" s="20"/>
      <c r="AG60" s="20"/>
    </row>
    <row r="61" spans="1:33" ht="15.75" customHeight="1" x14ac:dyDescent="0.2">
      <c r="A61" s="13"/>
      <c r="B61" s="13"/>
      <c r="C61" s="24"/>
      <c r="D61" s="15"/>
      <c r="E61" s="15"/>
      <c r="F61" s="14"/>
      <c r="G61" s="14"/>
      <c r="H61" s="14"/>
      <c r="I61" s="15"/>
      <c r="J61" s="15"/>
      <c r="K61" s="15"/>
      <c r="L61" s="15"/>
      <c r="M61" s="16"/>
      <c r="N61" s="15"/>
      <c r="O61" s="15"/>
      <c r="P61" s="15"/>
      <c r="Q61" s="15"/>
      <c r="R61" s="15"/>
      <c r="S61" s="18"/>
      <c r="T61" s="13"/>
      <c r="U61" s="19"/>
      <c r="V61" s="1"/>
      <c r="W61" s="13"/>
      <c r="X61" s="13"/>
      <c r="Y61" s="13"/>
      <c r="Z61" s="13"/>
      <c r="AA61" s="13"/>
      <c r="AB61" s="13"/>
      <c r="AC61" s="13"/>
      <c r="AD61" s="13"/>
      <c r="AE61" s="20"/>
      <c r="AF61" s="20"/>
      <c r="AG61" s="20"/>
    </row>
    <row r="62" spans="1:33" ht="15.75" customHeight="1" x14ac:dyDescent="0.2">
      <c r="A62" s="13"/>
      <c r="B62" s="13"/>
      <c r="C62" s="24"/>
      <c r="D62" s="15"/>
      <c r="E62" s="15"/>
      <c r="F62" s="14"/>
      <c r="G62" s="14"/>
      <c r="H62" s="14"/>
      <c r="I62" s="15"/>
      <c r="J62" s="15"/>
      <c r="K62" s="15"/>
      <c r="L62" s="15"/>
      <c r="M62" s="16"/>
      <c r="N62" s="15"/>
      <c r="O62" s="15"/>
      <c r="P62" s="15"/>
      <c r="Q62" s="15"/>
      <c r="R62" s="15"/>
      <c r="S62" s="18"/>
      <c r="T62" s="13"/>
      <c r="U62" s="19"/>
      <c r="V62" s="1"/>
      <c r="W62" s="13"/>
      <c r="X62" s="13"/>
      <c r="Y62" s="13"/>
      <c r="Z62" s="13"/>
      <c r="AA62" s="13"/>
      <c r="AB62" s="13"/>
      <c r="AC62" s="13"/>
      <c r="AD62" s="13"/>
      <c r="AE62" s="20"/>
      <c r="AF62" s="20"/>
      <c r="AG62" s="20"/>
    </row>
    <row r="63" spans="1:33" ht="15.75" customHeight="1" x14ac:dyDescent="0.2">
      <c r="A63" s="13"/>
      <c r="B63" s="13"/>
      <c r="C63" s="24"/>
      <c r="D63" s="15"/>
      <c r="E63" s="15"/>
      <c r="F63" s="14"/>
      <c r="G63" s="14"/>
      <c r="H63" s="14"/>
      <c r="I63" s="15"/>
      <c r="J63" s="15"/>
      <c r="K63" s="15"/>
      <c r="L63" s="15"/>
      <c r="M63" s="16"/>
      <c r="N63" s="15"/>
      <c r="O63" s="15"/>
      <c r="P63" s="15"/>
      <c r="Q63" s="15"/>
      <c r="R63" s="15"/>
      <c r="S63" s="18"/>
      <c r="T63" s="13"/>
      <c r="U63" s="19"/>
      <c r="V63" s="1"/>
      <c r="W63" s="13"/>
      <c r="X63" s="13"/>
      <c r="Y63" s="13"/>
      <c r="Z63" s="13"/>
      <c r="AA63" s="13"/>
      <c r="AB63" s="13"/>
      <c r="AC63" s="13"/>
      <c r="AD63" s="13"/>
      <c r="AE63" s="20"/>
      <c r="AF63" s="20"/>
      <c r="AG63" s="20"/>
    </row>
    <row r="64" spans="1:33" ht="15.75" customHeight="1" x14ac:dyDescent="0.2">
      <c r="A64" s="13"/>
      <c r="B64" s="13"/>
      <c r="C64" s="24"/>
      <c r="D64" s="15"/>
      <c r="E64" s="15"/>
      <c r="F64" s="14"/>
      <c r="G64" s="14"/>
      <c r="H64" s="14"/>
      <c r="I64" s="15"/>
      <c r="J64" s="15"/>
      <c r="K64" s="15"/>
      <c r="L64" s="15"/>
      <c r="M64" s="16"/>
      <c r="N64" s="15"/>
      <c r="O64" s="15"/>
      <c r="P64" s="15"/>
      <c r="Q64" s="15"/>
      <c r="R64" s="15"/>
      <c r="S64" s="18"/>
      <c r="T64" s="13"/>
      <c r="U64" s="19"/>
      <c r="V64" s="1"/>
      <c r="W64" s="13"/>
      <c r="X64" s="13"/>
      <c r="Y64" s="13"/>
      <c r="Z64" s="13"/>
      <c r="AA64" s="13"/>
      <c r="AB64" s="13"/>
      <c r="AC64" s="13"/>
      <c r="AD64" s="13"/>
      <c r="AE64" s="20"/>
      <c r="AF64" s="20"/>
      <c r="AG64" s="20"/>
    </row>
    <row r="65" spans="1:33" ht="15.75" customHeight="1" x14ac:dyDescent="0.2">
      <c r="A65" s="13"/>
      <c r="B65" s="13"/>
      <c r="C65" s="24"/>
      <c r="D65" s="15"/>
      <c r="E65" s="15"/>
      <c r="F65" s="14"/>
      <c r="G65" s="14"/>
      <c r="H65" s="14"/>
      <c r="I65" s="15"/>
      <c r="J65" s="15"/>
      <c r="K65" s="15"/>
      <c r="L65" s="15"/>
      <c r="M65" s="16"/>
      <c r="N65" s="15"/>
      <c r="O65" s="15"/>
      <c r="P65" s="15"/>
      <c r="Q65" s="15"/>
      <c r="R65" s="15"/>
      <c r="S65" s="18"/>
      <c r="T65" s="13"/>
      <c r="U65" s="19"/>
      <c r="V65" s="1"/>
      <c r="W65" s="13"/>
      <c r="X65" s="13"/>
      <c r="Y65" s="13"/>
      <c r="Z65" s="13"/>
      <c r="AA65" s="13"/>
      <c r="AB65" s="13"/>
      <c r="AC65" s="13"/>
      <c r="AD65" s="13"/>
      <c r="AE65" s="20"/>
      <c r="AF65" s="20"/>
      <c r="AG65" s="20"/>
    </row>
    <row r="66" spans="1:33" ht="15.75" customHeight="1" x14ac:dyDescent="0.2">
      <c r="A66" s="13"/>
      <c r="B66" s="13"/>
      <c r="C66" s="24"/>
      <c r="D66" s="15"/>
      <c r="E66" s="15"/>
      <c r="F66" s="14"/>
      <c r="G66" s="14"/>
      <c r="H66" s="14"/>
      <c r="I66" s="15"/>
      <c r="J66" s="15"/>
      <c r="K66" s="15"/>
      <c r="L66" s="15"/>
      <c r="M66" s="16"/>
      <c r="N66" s="15"/>
      <c r="O66" s="15"/>
      <c r="P66" s="15"/>
      <c r="Q66" s="15"/>
      <c r="R66" s="15"/>
      <c r="S66" s="18"/>
      <c r="T66" s="13"/>
      <c r="U66" s="19"/>
      <c r="V66" s="1"/>
      <c r="W66" s="13"/>
      <c r="X66" s="13"/>
      <c r="Y66" s="13"/>
      <c r="Z66" s="13"/>
      <c r="AA66" s="13"/>
      <c r="AB66" s="13"/>
      <c r="AC66" s="13"/>
      <c r="AD66" s="13"/>
      <c r="AE66" s="20"/>
      <c r="AF66" s="20"/>
      <c r="AG66" s="20"/>
    </row>
    <row r="67" spans="1:33" ht="15.75" customHeight="1" x14ac:dyDescent="0.2">
      <c r="A67" s="13"/>
      <c r="B67" s="13"/>
      <c r="C67" s="24"/>
      <c r="D67" s="15"/>
      <c r="E67" s="15"/>
      <c r="F67" s="14"/>
      <c r="G67" s="14"/>
      <c r="H67" s="14"/>
      <c r="I67" s="15"/>
      <c r="J67" s="15"/>
      <c r="K67" s="15"/>
      <c r="L67" s="15"/>
      <c r="M67" s="16"/>
      <c r="N67" s="15"/>
      <c r="O67" s="15"/>
      <c r="P67" s="15"/>
      <c r="Q67" s="15"/>
      <c r="R67" s="15"/>
      <c r="S67" s="18"/>
      <c r="T67" s="13"/>
      <c r="U67" s="19"/>
      <c r="V67" s="1"/>
      <c r="W67" s="13"/>
      <c r="X67" s="13"/>
      <c r="Y67" s="13"/>
      <c r="Z67" s="13"/>
      <c r="AA67" s="13"/>
      <c r="AB67" s="13"/>
      <c r="AC67" s="13"/>
      <c r="AD67" s="13"/>
      <c r="AE67" s="20"/>
      <c r="AF67" s="20"/>
      <c r="AG67" s="20"/>
    </row>
    <row r="68" spans="1:33" ht="15.75" customHeight="1" x14ac:dyDescent="0.2">
      <c r="A68" s="13"/>
      <c r="B68" s="13"/>
      <c r="C68" s="24"/>
      <c r="D68" s="15"/>
      <c r="E68" s="15"/>
      <c r="F68" s="14"/>
      <c r="G68" s="14"/>
      <c r="H68" s="14"/>
      <c r="I68" s="15"/>
      <c r="J68" s="15"/>
      <c r="K68" s="15"/>
      <c r="L68" s="15"/>
      <c r="M68" s="16"/>
      <c r="N68" s="15"/>
      <c r="O68" s="15"/>
      <c r="P68" s="15"/>
      <c r="Q68" s="15"/>
      <c r="R68" s="15"/>
      <c r="S68" s="18"/>
      <c r="T68" s="13"/>
      <c r="U68" s="19"/>
      <c r="V68" s="1"/>
      <c r="W68" s="13"/>
      <c r="X68" s="13"/>
      <c r="Y68" s="13"/>
      <c r="Z68" s="13"/>
      <c r="AA68" s="13"/>
      <c r="AB68" s="13"/>
      <c r="AC68" s="13"/>
      <c r="AD68" s="13"/>
      <c r="AE68" s="20"/>
      <c r="AF68" s="20"/>
      <c r="AG68" s="20"/>
    </row>
    <row r="69" spans="1:33" ht="15.75" customHeight="1" x14ac:dyDescent="0.2">
      <c r="A69" s="13"/>
      <c r="B69" s="13"/>
      <c r="C69" s="24"/>
      <c r="D69" s="15"/>
      <c r="E69" s="15"/>
      <c r="F69" s="14"/>
      <c r="G69" s="14"/>
      <c r="H69" s="14"/>
      <c r="I69" s="15"/>
      <c r="J69" s="15"/>
      <c r="K69" s="15"/>
      <c r="L69" s="15"/>
      <c r="M69" s="16"/>
      <c r="N69" s="15"/>
      <c r="O69" s="15"/>
      <c r="P69" s="15"/>
      <c r="Q69" s="15"/>
      <c r="R69" s="15"/>
      <c r="S69" s="18"/>
      <c r="T69" s="13"/>
      <c r="U69" s="19"/>
      <c r="V69" s="1"/>
      <c r="W69" s="13"/>
      <c r="X69" s="13"/>
      <c r="Y69" s="13"/>
      <c r="Z69" s="13"/>
      <c r="AA69" s="13"/>
      <c r="AB69" s="13"/>
      <c r="AC69" s="13"/>
      <c r="AD69" s="13"/>
      <c r="AE69" s="20"/>
      <c r="AF69" s="20"/>
      <c r="AG69" s="20"/>
    </row>
    <row r="70" spans="1:33" ht="15.75" customHeight="1" x14ac:dyDescent="0.2">
      <c r="A70" s="13"/>
      <c r="B70" s="13"/>
      <c r="C70" s="24"/>
      <c r="D70" s="15"/>
      <c r="E70" s="15"/>
      <c r="F70" s="14"/>
      <c r="G70" s="14"/>
      <c r="H70" s="14"/>
      <c r="I70" s="15"/>
      <c r="J70" s="15"/>
      <c r="K70" s="15"/>
      <c r="L70" s="15"/>
      <c r="M70" s="16"/>
      <c r="N70" s="15"/>
      <c r="O70" s="15"/>
      <c r="P70" s="15"/>
      <c r="Q70" s="15"/>
      <c r="R70" s="15"/>
      <c r="S70" s="18"/>
      <c r="T70" s="13"/>
      <c r="U70" s="19"/>
      <c r="V70" s="1"/>
      <c r="W70" s="13"/>
      <c r="X70" s="13"/>
      <c r="Y70" s="13"/>
      <c r="Z70" s="13"/>
      <c r="AA70" s="13"/>
      <c r="AB70" s="13"/>
      <c r="AC70" s="13"/>
      <c r="AD70" s="13"/>
      <c r="AE70" s="20"/>
      <c r="AF70" s="20"/>
      <c r="AG70" s="20"/>
    </row>
    <row r="71" spans="1:33" ht="15.75" customHeight="1" x14ac:dyDescent="0.2">
      <c r="A71" s="13"/>
      <c r="B71" s="13"/>
      <c r="C71" s="24"/>
      <c r="D71" s="15"/>
      <c r="E71" s="15"/>
      <c r="F71" s="14"/>
      <c r="G71" s="14"/>
      <c r="H71" s="14"/>
      <c r="I71" s="15"/>
      <c r="J71" s="15"/>
      <c r="K71" s="15"/>
      <c r="L71" s="15"/>
      <c r="M71" s="16"/>
      <c r="N71" s="15"/>
      <c r="O71" s="15"/>
      <c r="P71" s="15"/>
      <c r="Q71" s="15"/>
      <c r="R71" s="15"/>
      <c r="S71" s="18"/>
      <c r="T71" s="13"/>
      <c r="U71" s="19"/>
      <c r="V71" s="1"/>
      <c r="W71" s="13"/>
      <c r="X71" s="13"/>
      <c r="Y71" s="13"/>
      <c r="Z71" s="13"/>
      <c r="AA71" s="13"/>
      <c r="AB71" s="13"/>
      <c r="AC71" s="13"/>
      <c r="AD71" s="13"/>
      <c r="AE71" s="20"/>
      <c r="AF71" s="20"/>
      <c r="AG71" s="20"/>
    </row>
    <row r="72" spans="1:33" ht="15.75" customHeight="1" x14ac:dyDescent="0.2">
      <c r="A72" s="13"/>
      <c r="B72" s="13"/>
      <c r="C72" s="24"/>
      <c r="D72" s="15"/>
      <c r="E72" s="15"/>
      <c r="F72" s="14"/>
      <c r="G72" s="14"/>
      <c r="H72" s="14"/>
      <c r="I72" s="15"/>
      <c r="J72" s="15"/>
      <c r="K72" s="15"/>
      <c r="L72" s="15"/>
      <c r="M72" s="16"/>
      <c r="N72" s="15"/>
      <c r="O72" s="15"/>
      <c r="P72" s="15"/>
      <c r="Q72" s="15"/>
      <c r="R72" s="15"/>
      <c r="S72" s="18"/>
      <c r="T72" s="13"/>
      <c r="U72" s="19"/>
      <c r="V72" s="1"/>
      <c r="W72" s="13"/>
      <c r="X72" s="13"/>
      <c r="Y72" s="13"/>
      <c r="Z72" s="13"/>
      <c r="AA72" s="13"/>
      <c r="AB72" s="13"/>
      <c r="AC72" s="13"/>
      <c r="AD72" s="13"/>
      <c r="AE72" s="20"/>
      <c r="AF72" s="20"/>
      <c r="AG72" s="20"/>
    </row>
    <row r="73" spans="1:33" ht="15.75" customHeight="1" x14ac:dyDescent="0.2">
      <c r="A73" s="13"/>
      <c r="B73" s="13"/>
      <c r="C73" s="24"/>
      <c r="D73" s="15"/>
      <c r="E73" s="15"/>
      <c r="F73" s="14"/>
      <c r="G73" s="14"/>
      <c r="H73" s="14"/>
      <c r="I73" s="15"/>
      <c r="J73" s="15"/>
      <c r="K73" s="15"/>
      <c r="L73" s="15"/>
      <c r="M73" s="16"/>
      <c r="N73" s="15"/>
      <c r="O73" s="15"/>
      <c r="P73" s="15"/>
      <c r="Q73" s="15"/>
      <c r="R73" s="15"/>
      <c r="S73" s="18"/>
      <c r="T73" s="13"/>
      <c r="U73" s="19"/>
      <c r="V73" s="1"/>
      <c r="W73" s="13"/>
      <c r="X73" s="13"/>
      <c r="Y73" s="13"/>
      <c r="Z73" s="13"/>
      <c r="AA73" s="13"/>
      <c r="AB73" s="13"/>
      <c r="AC73" s="13"/>
      <c r="AD73" s="13"/>
      <c r="AE73" s="20"/>
      <c r="AF73" s="20"/>
      <c r="AG73" s="20"/>
    </row>
    <row r="74" spans="1:33" ht="15.75" customHeight="1" x14ac:dyDescent="0.2">
      <c r="A74" s="13"/>
      <c r="B74" s="13"/>
      <c r="C74" s="24"/>
      <c r="D74" s="15"/>
      <c r="E74" s="15"/>
      <c r="F74" s="14"/>
      <c r="G74" s="14"/>
      <c r="H74" s="14"/>
      <c r="I74" s="15"/>
      <c r="J74" s="15"/>
      <c r="K74" s="15"/>
      <c r="L74" s="15"/>
      <c r="M74" s="16"/>
      <c r="N74" s="15"/>
      <c r="O74" s="15"/>
      <c r="P74" s="15"/>
      <c r="Q74" s="15"/>
      <c r="R74" s="15"/>
      <c r="S74" s="18"/>
      <c r="T74" s="13"/>
      <c r="U74" s="19"/>
      <c r="V74" s="1"/>
      <c r="W74" s="13"/>
      <c r="X74" s="13"/>
      <c r="Y74" s="13"/>
      <c r="Z74" s="13"/>
      <c r="AA74" s="13"/>
      <c r="AB74" s="13"/>
      <c r="AC74" s="13"/>
      <c r="AD74" s="13"/>
      <c r="AE74" s="20"/>
      <c r="AF74" s="20"/>
      <c r="AG74" s="20"/>
    </row>
    <row r="75" spans="1:33" ht="15.75" customHeight="1" x14ac:dyDescent="0.2">
      <c r="A75" s="13"/>
      <c r="B75" s="13"/>
      <c r="C75" s="24"/>
      <c r="D75" s="15"/>
      <c r="E75" s="15"/>
      <c r="F75" s="14"/>
      <c r="G75" s="14"/>
      <c r="H75" s="14"/>
      <c r="I75" s="15"/>
      <c r="J75" s="15"/>
      <c r="K75" s="15"/>
      <c r="L75" s="15"/>
      <c r="M75" s="16"/>
      <c r="N75" s="15"/>
      <c r="O75" s="15"/>
      <c r="P75" s="15"/>
      <c r="Q75" s="15"/>
      <c r="R75" s="15"/>
      <c r="S75" s="18"/>
      <c r="T75" s="13"/>
      <c r="U75" s="19"/>
      <c r="V75" s="1"/>
      <c r="W75" s="13"/>
      <c r="X75" s="13"/>
      <c r="Y75" s="13"/>
      <c r="Z75" s="13"/>
      <c r="AA75" s="13"/>
      <c r="AB75" s="13"/>
      <c r="AC75" s="13"/>
      <c r="AD75" s="13"/>
      <c r="AE75" s="20"/>
      <c r="AF75" s="20"/>
      <c r="AG75" s="20"/>
    </row>
    <row r="76" spans="1:33" ht="15.75" customHeight="1" x14ac:dyDescent="0.2">
      <c r="A76" s="13"/>
      <c r="B76" s="13"/>
      <c r="C76" s="24"/>
      <c r="D76" s="15"/>
      <c r="E76" s="15"/>
      <c r="F76" s="14"/>
      <c r="G76" s="14"/>
      <c r="H76" s="14"/>
      <c r="I76" s="15"/>
      <c r="J76" s="15"/>
      <c r="K76" s="15"/>
      <c r="L76" s="15"/>
      <c r="M76" s="16"/>
      <c r="N76" s="15"/>
      <c r="O76" s="15"/>
      <c r="P76" s="15"/>
      <c r="Q76" s="15"/>
      <c r="R76" s="15"/>
      <c r="S76" s="18"/>
      <c r="T76" s="13"/>
      <c r="U76" s="19"/>
      <c r="V76" s="1"/>
      <c r="W76" s="13"/>
      <c r="X76" s="13"/>
      <c r="Y76" s="13"/>
      <c r="Z76" s="13"/>
      <c r="AA76" s="13"/>
      <c r="AB76" s="13"/>
      <c r="AC76" s="13"/>
      <c r="AD76" s="13"/>
      <c r="AE76" s="20"/>
      <c r="AF76" s="20"/>
      <c r="AG76" s="20"/>
    </row>
    <row r="77" spans="1:33" ht="15.75" customHeight="1" x14ac:dyDescent="0.2">
      <c r="A77" s="13"/>
      <c r="B77" s="13"/>
      <c r="C77" s="24"/>
      <c r="D77" s="15"/>
      <c r="E77" s="15"/>
      <c r="F77" s="14"/>
      <c r="G77" s="14"/>
      <c r="H77" s="14"/>
      <c r="I77" s="15"/>
      <c r="J77" s="15"/>
      <c r="K77" s="15"/>
      <c r="L77" s="15"/>
      <c r="M77" s="16"/>
      <c r="N77" s="15"/>
      <c r="O77" s="15"/>
      <c r="P77" s="15"/>
      <c r="Q77" s="15"/>
      <c r="R77" s="15"/>
      <c r="S77" s="18"/>
      <c r="T77" s="13"/>
      <c r="U77" s="19"/>
      <c r="V77" s="1"/>
      <c r="W77" s="13"/>
      <c r="X77" s="13"/>
      <c r="Y77" s="13"/>
      <c r="Z77" s="13"/>
      <c r="AA77" s="13"/>
      <c r="AB77" s="13"/>
      <c r="AC77" s="13"/>
      <c r="AD77" s="13"/>
      <c r="AE77" s="20"/>
      <c r="AF77" s="20"/>
      <c r="AG77" s="20"/>
    </row>
    <row r="78" spans="1:33" ht="15.75" customHeight="1" x14ac:dyDescent="0.2">
      <c r="A78" s="13"/>
      <c r="B78" s="13"/>
      <c r="C78" s="24"/>
      <c r="D78" s="15"/>
      <c r="E78" s="15"/>
      <c r="F78" s="14"/>
      <c r="G78" s="14"/>
      <c r="H78" s="14"/>
      <c r="I78" s="15"/>
      <c r="J78" s="15"/>
      <c r="K78" s="15"/>
      <c r="L78" s="15"/>
      <c r="M78" s="16"/>
      <c r="N78" s="15"/>
      <c r="O78" s="15"/>
      <c r="P78" s="15"/>
      <c r="Q78" s="15"/>
      <c r="R78" s="15"/>
      <c r="S78" s="18"/>
      <c r="T78" s="13"/>
      <c r="U78" s="19"/>
      <c r="V78" s="1"/>
      <c r="W78" s="13"/>
      <c r="X78" s="13"/>
      <c r="Y78" s="13"/>
      <c r="Z78" s="13"/>
      <c r="AA78" s="13"/>
      <c r="AB78" s="13"/>
      <c r="AC78" s="13"/>
      <c r="AD78" s="13"/>
      <c r="AE78" s="20"/>
      <c r="AF78" s="20"/>
      <c r="AG78" s="20"/>
    </row>
    <row r="79" spans="1:33" ht="15.75" customHeight="1" x14ac:dyDescent="0.2">
      <c r="A79" s="13"/>
      <c r="B79" s="13"/>
      <c r="C79" s="24"/>
      <c r="D79" s="15"/>
      <c r="E79" s="15"/>
      <c r="F79" s="14"/>
      <c r="G79" s="14"/>
      <c r="H79" s="14"/>
      <c r="I79" s="15"/>
      <c r="J79" s="15"/>
      <c r="K79" s="15"/>
      <c r="L79" s="15"/>
      <c r="M79" s="16"/>
      <c r="N79" s="15"/>
      <c r="O79" s="15"/>
      <c r="P79" s="15"/>
      <c r="Q79" s="15"/>
      <c r="R79" s="15"/>
      <c r="S79" s="18"/>
      <c r="T79" s="13"/>
      <c r="U79" s="19"/>
      <c r="V79" s="1"/>
      <c r="W79" s="13"/>
      <c r="X79" s="13"/>
      <c r="Y79" s="13"/>
      <c r="Z79" s="13"/>
      <c r="AA79" s="13"/>
      <c r="AB79" s="13"/>
      <c r="AC79" s="13"/>
      <c r="AD79" s="13"/>
      <c r="AE79" s="20"/>
      <c r="AF79" s="20"/>
      <c r="AG79" s="20"/>
    </row>
    <row r="80" spans="1:33" ht="15.75" customHeight="1" x14ac:dyDescent="0.2">
      <c r="A80" s="13"/>
      <c r="B80" s="13"/>
      <c r="C80" s="24"/>
      <c r="D80" s="15"/>
      <c r="E80" s="15"/>
      <c r="F80" s="14"/>
      <c r="G80" s="14"/>
      <c r="H80" s="14"/>
      <c r="I80" s="15"/>
      <c r="J80" s="15"/>
      <c r="K80" s="15"/>
      <c r="L80" s="15"/>
      <c r="M80" s="16"/>
      <c r="N80" s="15"/>
      <c r="O80" s="15"/>
      <c r="P80" s="15"/>
      <c r="Q80" s="15"/>
      <c r="R80" s="15"/>
      <c r="S80" s="18"/>
      <c r="T80" s="13"/>
      <c r="U80" s="19"/>
      <c r="V80" s="1"/>
      <c r="W80" s="13"/>
      <c r="X80" s="13"/>
      <c r="Y80" s="13"/>
      <c r="Z80" s="13"/>
      <c r="AA80" s="13"/>
      <c r="AB80" s="13"/>
      <c r="AC80" s="13"/>
      <c r="AD80" s="13"/>
      <c r="AE80" s="20"/>
      <c r="AF80" s="20"/>
      <c r="AG80" s="20"/>
    </row>
    <row r="81" spans="1:33" ht="15.75" customHeight="1" x14ac:dyDescent="0.2">
      <c r="A81" s="13"/>
      <c r="B81" s="13"/>
      <c r="C81" s="24"/>
      <c r="D81" s="15"/>
      <c r="E81" s="15"/>
      <c r="F81" s="14"/>
      <c r="G81" s="14"/>
      <c r="H81" s="14"/>
      <c r="I81" s="15"/>
      <c r="J81" s="15"/>
      <c r="K81" s="15"/>
      <c r="L81" s="15"/>
      <c r="M81" s="16"/>
      <c r="N81" s="15"/>
      <c r="O81" s="15"/>
      <c r="P81" s="15"/>
      <c r="Q81" s="15"/>
      <c r="R81" s="15"/>
      <c r="S81" s="18"/>
      <c r="T81" s="13"/>
      <c r="U81" s="19"/>
      <c r="V81" s="1"/>
      <c r="W81" s="13"/>
      <c r="X81" s="13"/>
      <c r="Y81" s="13"/>
      <c r="Z81" s="13"/>
      <c r="AA81" s="13"/>
      <c r="AB81" s="13"/>
      <c r="AC81" s="13"/>
      <c r="AD81" s="13"/>
      <c r="AE81" s="20"/>
      <c r="AF81" s="20"/>
      <c r="AG81" s="20"/>
    </row>
    <row r="82" spans="1:33" ht="15.75" customHeight="1" x14ac:dyDescent="0.2">
      <c r="A82" s="13"/>
      <c r="B82" s="13"/>
      <c r="C82" s="24"/>
      <c r="D82" s="15"/>
      <c r="E82" s="15"/>
      <c r="F82" s="14"/>
      <c r="G82" s="14"/>
      <c r="H82" s="14"/>
      <c r="I82" s="15"/>
      <c r="J82" s="15"/>
      <c r="K82" s="15"/>
      <c r="L82" s="15"/>
      <c r="M82" s="16"/>
      <c r="N82" s="15"/>
      <c r="O82" s="15"/>
      <c r="P82" s="15"/>
      <c r="Q82" s="15"/>
      <c r="R82" s="15"/>
      <c r="S82" s="18"/>
      <c r="T82" s="13"/>
      <c r="U82" s="19"/>
      <c r="V82" s="1"/>
      <c r="W82" s="13"/>
      <c r="X82" s="13"/>
      <c r="Y82" s="13"/>
      <c r="Z82" s="13"/>
      <c r="AA82" s="13"/>
      <c r="AB82" s="13"/>
      <c r="AC82" s="13"/>
      <c r="AD82" s="13"/>
      <c r="AE82" s="20"/>
      <c r="AF82" s="20"/>
      <c r="AG82" s="20"/>
    </row>
    <row r="83" spans="1:33" ht="15.75" customHeight="1" x14ac:dyDescent="0.2">
      <c r="A83" s="13"/>
      <c r="B83" s="13"/>
      <c r="C83" s="24"/>
      <c r="D83" s="15"/>
      <c r="E83" s="15"/>
      <c r="F83" s="14"/>
      <c r="G83" s="14"/>
      <c r="H83" s="14"/>
      <c r="I83" s="15"/>
      <c r="J83" s="15"/>
      <c r="K83" s="15"/>
      <c r="L83" s="15"/>
      <c r="M83" s="16"/>
      <c r="N83" s="15"/>
      <c r="O83" s="15"/>
      <c r="P83" s="15"/>
      <c r="Q83" s="15"/>
      <c r="R83" s="15"/>
      <c r="S83" s="18"/>
      <c r="T83" s="13"/>
      <c r="U83" s="19"/>
      <c r="V83" s="1"/>
      <c r="W83" s="13"/>
      <c r="X83" s="13"/>
      <c r="Y83" s="13"/>
      <c r="Z83" s="13"/>
      <c r="AA83" s="13"/>
      <c r="AB83" s="13"/>
      <c r="AC83" s="13"/>
      <c r="AD83" s="13"/>
      <c r="AE83" s="20"/>
      <c r="AF83" s="20"/>
      <c r="AG83" s="20"/>
    </row>
    <row r="84" spans="1:33" ht="15.75" customHeight="1" x14ac:dyDescent="0.2">
      <c r="A84" s="13"/>
      <c r="B84" s="13"/>
      <c r="C84" s="24"/>
      <c r="D84" s="15"/>
      <c r="E84" s="15"/>
      <c r="F84" s="14"/>
      <c r="G84" s="14"/>
      <c r="H84" s="14"/>
      <c r="I84" s="15"/>
      <c r="J84" s="15"/>
      <c r="K84" s="15"/>
      <c r="L84" s="15"/>
      <c r="M84" s="16"/>
      <c r="N84" s="15"/>
      <c r="O84" s="15"/>
      <c r="P84" s="15"/>
      <c r="Q84" s="15"/>
      <c r="R84" s="15"/>
      <c r="S84" s="18"/>
      <c r="T84" s="13"/>
      <c r="U84" s="19"/>
      <c r="V84" s="1"/>
      <c r="W84" s="13"/>
      <c r="X84" s="13"/>
      <c r="Y84" s="13"/>
      <c r="Z84" s="13"/>
      <c r="AA84" s="13"/>
      <c r="AB84" s="13"/>
      <c r="AC84" s="13"/>
      <c r="AD84" s="13"/>
      <c r="AE84" s="20"/>
      <c r="AF84" s="20"/>
      <c r="AG84" s="20"/>
    </row>
    <row r="85" spans="1:33" ht="15.75" customHeight="1" x14ac:dyDescent="0.2">
      <c r="A85" s="13"/>
      <c r="B85" s="13"/>
      <c r="C85" s="24"/>
      <c r="D85" s="15"/>
      <c r="E85" s="15"/>
      <c r="F85" s="14"/>
      <c r="G85" s="14"/>
      <c r="H85" s="14"/>
      <c r="I85" s="15"/>
      <c r="J85" s="15"/>
      <c r="K85" s="15"/>
      <c r="L85" s="15"/>
      <c r="M85" s="16"/>
      <c r="N85" s="15"/>
      <c r="O85" s="15"/>
      <c r="P85" s="15"/>
      <c r="Q85" s="15"/>
      <c r="R85" s="15"/>
      <c r="S85" s="18"/>
      <c r="T85" s="13"/>
      <c r="U85" s="19"/>
      <c r="V85" s="1"/>
      <c r="W85" s="13"/>
      <c r="X85" s="13"/>
      <c r="Y85" s="13"/>
      <c r="Z85" s="13"/>
      <c r="AA85" s="13"/>
      <c r="AB85" s="13"/>
      <c r="AC85" s="13"/>
      <c r="AD85" s="13"/>
      <c r="AE85" s="20"/>
      <c r="AF85" s="20"/>
      <c r="AG85" s="20"/>
    </row>
    <row r="86" spans="1:33" ht="15.75" customHeight="1" x14ac:dyDescent="0.2">
      <c r="A86" s="13"/>
      <c r="B86" s="13"/>
      <c r="C86" s="24"/>
      <c r="D86" s="15"/>
      <c r="E86" s="15"/>
      <c r="F86" s="14"/>
      <c r="G86" s="14"/>
      <c r="H86" s="14"/>
      <c r="I86" s="15"/>
      <c r="J86" s="15"/>
      <c r="K86" s="15"/>
      <c r="L86" s="15"/>
      <c r="M86" s="16"/>
      <c r="N86" s="15"/>
      <c r="O86" s="15"/>
      <c r="P86" s="15"/>
      <c r="Q86" s="15"/>
      <c r="R86" s="15"/>
      <c r="S86" s="18"/>
      <c r="T86" s="13"/>
      <c r="U86" s="19"/>
      <c r="V86" s="1"/>
      <c r="W86" s="13"/>
      <c r="X86" s="13"/>
      <c r="Y86" s="13"/>
      <c r="Z86" s="13"/>
      <c r="AA86" s="13"/>
      <c r="AB86" s="13"/>
      <c r="AC86" s="13"/>
      <c r="AD86" s="13"/>
      <c r="AE86" s="20"/>
      <c r="AF86" s="20"/>
      <c r="AG86" s="20"/>
    </row>
    <row r="87" spans="1:33" ht="15.75" customHeight="1" x14ac:dyDescent="0.2">
      <c r="A87" s="13"/>
      <c r="B87" s="13"/>
      <c r="C87" s="24"/>
      <c r="D87" s="15"/>
      <c r="E87" s="15"/>
      <c r="F87" s="14"/>
      <c r="G87" s="14"/>
      <c r="H87" s="14"/>
      <c r="I87" s="15"/>
      <c r="J87" s="15"/>
      <c r="K87" s="15"/>
      <c r="L87" s="15"/>
      <c r="M87" s="16"/>
      <c r="N87" s="15"/>
      <c r="O87" s="15"/>
      <c r="P87" s="15"/>
      <c r="Q87" s="15"/>
      <c r="R87" s="15"/>
      <c r="S87" s="18"/>
      <c r="T87" s="13"/>
      <c r="U87" s="19"/>
      <c r="V87" s="1"/>
      <c r="W87" s="13"/>
      <c r="X87" s="13"/>
      <c r="Y87" s="13"/>
      <c r="Z87" s="13"/>
      <c r="AA87" s="13"/>
      <c r="AB87" s="13"/>
      <c r="AC87" s="13"/>
      <c r="AD87" s="13"/>
      <c r="AE87" s="20"/>
      <c r="AF87" s="20"/>
      <c r="AG87" s="20"/>
    </row>
    <row r="88" spans="1:33" ht="15.75" customHeight="1" x14ac:dyDescent="0.2">
      <c r="A88" s="13"/>
      <c r="B88" s="13"/>
      <c r="C88" s="24"/>
      <c r="D88" s="15"/>
      <c r="E88" s="15"/>
      <c r="F88" s="14"/>
      <c r="G88" s="14"/>
      <c r="H88" s="14"/>
      <c r="I88" s="15"/>
      <c r="J88" s="15"/>
      <c r="K88" s="15"/>
      <c r="L88" s="15"/>
      <c r="M88" s="16"/>
      <c r="N88" s="15"/>
      <c r="O88" s="15"/>
      <c r="P88" s="15"/>
      <c r="Q88" s="15"/>
      <c r="R88" s="15"/>
      <c r="S88" s="18"/>
      <c r="T88" s="13"/>
      <c r="U88" s="19"/>
      <c r="V88" s="1"/>
      <c r="W88" s="13"/>
      <c r="X88" s="13"/>
      <c r="Y88" s="13"/>
      <c r="Z88" s="13"/>
      <c r="AA88" s="13"/>
      <c r="AB88" s="13"/>
      <c r="AC88" s="13"/>
      <c r="AD88" s="13"/>
      <c r="AE88" s="20"/>
      <c r="AF88" s="20"/>
      <c r="AG88" s="20"/>
    </row>
    <row r="89" spans="1:33" ht="15.75" customHeight="1" x14ac:dyDescent="0.2">
      <c r="A89" s="13"/>
      <c r="B89" s="13"/>
      <c r="C89" s="24"/>
      <c r="D89" s="15"/>
      <c r="E89" s="15"/>
      <c r="F89" s="14"/>
      <c r="G89" s="14"/>
      <c r="H89" s="14"/>
      <c r="I89" s="15"/>
      <c r="J89" s="15"/>
      <c r="K89" s="15"/>
      <c r="L89" s="15"/>
      <c r="M89" s="16"/>
      <c r="N89" s="15"/>
      <c r="O89" s="15"/>
      <c r="P89" s="15"/>
      <c r="Q89" s="15"/>
      <c r="R89" s="15"/>
      <c r="S89" s="18"/>
      <c r="T89" s="13"/>
      <c r="U89" s="19"/>
      <c r="V89" s="1"/>
      <c r="W89" s="13"/>
      <c r="X89" s="13"/>
      <c r="Y89" s="13"/>
      <c r="Z89" s="13"/>
      <c r="AA89" s="13"/>
      <c r="AB89" s="13"/>
      <c r="AC89" s="13"/>
      <c r="AD89" s="13"/>
      <c r="AE89" s="20"/>
      <c r="AF89" s="20"/>
      <c r="AG89" s="20"/>
    </row>
    <row r="90" spans="1:33" ht="15.75" customHeight="1" x14ac:dyDescent="0.2">
      <c r="A90" s="13"/>
      <c r="B90" s="13"/>
      <c r="C90" s="24"/>
      <c r="D90" s="15"/>
      <c r="E90" s="15"/>
      <c r="F90" s="14"/>
      <c r="G90" s="14"/>
      <c r="H90" s="14"/>
      <c r="I90" s="15"/>
      <c r="J90" s="15"/>
      <c r="K90" s="15"/>
      <c r="L90" s="15"/>
      <c r="M90" s="16"/>
      <c r="N90" s="15"/>
      <c r="O90" s="15"/>
      <c r="P90" s="15"/>
      <c r="Q90" s="15"/>
      <c r="R90" s="15"/>
      <c r="S90" s="18"/>
      <c r="T90" s="13"/>
      <c r="U90" s="19"/>
      <c r="V90" s="1"/>
      <c r="W90" s="13"/>
      <c r="X90" s="13"/>
      <c r="Y90" s="13"/>
      <c r="Z90" s="13"/>
      <c r="AA90" s="13"/>
      <c r="AB90" s="13"/>
      <c r="AC90" s="13"/>
      <c r="AD90" s="13"/>
      <c r="AE90" s="20"/>
      <c r="AF90" s="20"/>
      <c r="AG90" s="20"/>
    </row>
    <row r="91" spans="1:33" ht="15.75" customHeight="1" x14ac:dyDescent="0.2">
      <c r="A91" s="13"/>
      <c r="B91" s="13"/>
      <c r="C91" s="24"/>
      <c r="D91" s="15"/>
      <c r="E91" s="15"/>
      <c r="F91" s="14"/>
      <c r="G91" s="14"/>
      <c r="H91" s="14"/>
      <c r="I91" s="15"/>
      <c r="J91" s="15"/>
      <c r="K91" s="15"/>
      <c r="L91" s="15"/>
      <c r="M91" s="16"/>
      <c r="N91" s="15"/>
      <c r="O91" s="15"/>
      <c r="P91" s="15"/>
      <c r="Q91" s="15"/>
      <c r="R91" s="15"/>
      <c r="S91" s="18"/>
      <c r="T91" s="13"/>
      <c r="U91" s="19"/>
      <c r="V91" s="1"/>
      <c r="W91" s="13"/>
      <c r="X91" s="13"/>
      <c r="Y91" s="13"/>
      <c r="Z91" s="13"/>
      <c r="AA91" s="13"/>
      <c r="AB91" s="13"/>
      <c r="AC91" s="13"/>
      <c r="AD91" s="13"/>
      <c r="AE91" s="20"/>
      <c r="AF91" s="20"/>
      <c r="AG91" s="20"/>
    </row>
    <row r="92" spans="1:33" ht="15.75" customHeight="1" x14ac:dyDescent="0.2">
      <c r="A92" s="13"/>
      <c r="B92" s="13"/>
      <c r="C92" s="24"/>
      <c r="D92" s="15"/>
      <c r="E92" s="15"/>
      <c r="F92" s="14"/>
      <c r="G92" s="14"/>
      <c r="H92" s="14"/>
      <c r="I92" s="15"/>
      <c r="J92" s="15"/>
      <c r="K92" s="15"/>
      <c r="L92" s="15"/>
      <c r="M92" s="16"/>
      <c r="N92" s="15"/>
      <c r="O92" s="15"/>
      <c r="P92" s="15"/>
      <c r="Q92" s="15"/>
      <c r="R92" s="15"/>
      <c r="S92" s="18"/>
      <c r="T92" s="13"/>
      <c r="U92" s="19"/>
      <c r="V92" s="1"/>
      <c r="W92" s="13"/>
      <c r="X92" s="13"/>
      <c r="Y92" s="13"/>
      <c r="Z92" s="13"/>
      <c r="AA92" s="13"/>
      <c r="AB92" s="13"/>
      <c r="AC92" s="13"/>
      <c r="AD92" s="13"/>
      <c r="AE92" s="20"/>
      <c r="AF92" s="20"/>
      <c r="AG92" s="20"/>
    </row>
    <row r="93" spans="1:33" ht="15.75" customHeight="1" x14ac:dyDescent="0.2">
      <c r="A93" s="13"/>
      <c r="B93" s="13"/>
      <c r="C93" s="24"/>
      <c r="D93" s="15"/>
      <c r="E93" s="15"/>
      <c r="F93" s="14"/>
      <c r="G93" s="14"/>
      <c r="H93" s="14"/>
      <c r="I93" s="15"/>
      <c r="J93" s="15"/>
      <c r="K93" s="15"/>
      <c r="L93" s="15"/>
      <c r="M93" s="16"/>
      <c r="N93" s="15"/>
      <c r="O93" s="15"/>
      <c r="P93" s="15"/>
      <c r="Q93" s="15"/>
      <c r="R93" s="15"/>
      <c r="S93" s="18"/>
      <c r="T93" s="13"/>
      <c r="U93" s="19"/>
      <c r="V93" s="1"/>
      <c r="W93" s="13"/>
      <c r="X93" s="13"/>
      <c r="Y93" s="13"/>
      <c r="Z93" s="13"/>
      <c r="AA93" s="13"/>
      <c r="AB93" s="13"/>
      <c r="AC93" s="13"/>
      <c r="AD93" s="13"/>
      <c r="AE93" s="20"/>
      <c r="AF93" s="20"/>
      <c r="AG93" s="20"/>
    </row>
    <row r="94" spans="1:33" ht="15.75" customHeight="1" x14ac:dyDescent="0.2">
      <c r="A94" s="13"/>
      <c r="B94" s="13"/>
      <c r="C94" s="24"/>
      <c r="D94" s="15"/>
      <c r="E94" s="15"/>
      <c r="F94" s="14"/>
      <c r="G94" s="14"/>
      <c r="H94" s="14"/>
      <c r="I94" s="15"/>
      <c r="J94" s="15"/>
      <c r="K94" s="15"/>
      <c r="L94" s="15"/>
      <c r="M94" s="16"/>
      <c r="N94" s="15"/>
      <c r="O94" s="15"/>
      <c r="P94" s="15"/>
      <c r="Q94" s="15"/>
      <c r="R94" s="15"/>
      <c r="S94" s="18"/>
      <c r="T94" s="13"/>
      <c r="U94" s="19"/>
      <c r="V94" s="1"/>
      <c r="W94" s="13"/>
      <c r="X94" s="13"/>
      <c r="Y94" s="13"/>
      <c r="Z94" s="13"/>
      <c r="AA94" s="13"/>
      <c r="AB94" s="13"/>
      <c r="AC94" s="13"/>
      <c r="AD94" s="13"/>
      <c r="AE94" s="20"/>
      <c r="AF94" s="20"/>
      <c r="AG94" s="20"/>
    </row>
    <row r="95" spans="1:33" ht="15.75" customHeight="1" x14ac:dyDescent="0.2">
      <c r="A95" s="13"/>
      <c r="B95" s="13"/>
      <c r="C95" s="15"/>
      <c r="D95" s="15"/>
      <c r="E95" s="15"/>
      <c r="F95" s="14"/>
      <c r="G95" s="14"/>
      <c r="H95" s="15"/>
      <c r="I95" s="15"/>
      <c r="J95" s="15"/>
      <c r="K95" s="15"/>
      <c r="L95" s="15"/>
      <c r="M95" s="15"/>
      <c r="N95" s="15"/>
      <c r="O95" s="15"/>
      <c r="P95" s="15"/>
      <c r="Q95" s="22"/>
      <c r="R95" s="22"/>
      <c r="S95" s="18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20"/>
    </row>
    <row r="96" spans="1:33" ht="15.75" customHeight="1" x14ac:dyDescent="0.2">
      <c r="A96" s="13"/>
      <c r="B96" s="13"/>
      <c r="C96" s="15"/>
      <c r="D96" s="15"/>
      <c r="E96" s="15"/>
      <c r="F96" s="14"/>
      <c r="G96" s="14"/>
      <c r="H96" s="15"/>
      <c r="I96" s="15"/>
      <c r="J96" s="15"/>
      <c r="K96" s="15"/>
      <c r="L96" s="15"/>
      <c r="M96" s="15"/>
      <c r="N96" s="15"/>
      <c r="O96" s="15"/>
      <c r="P96" s="15"/>
      <c r="Q96" s="22"/>
      <c r="R96" s="22"/>
      <c r="S96" s="18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20"/>
    </row>
    <row r="97" spans="1:33" ht="15.75" customHeight="1" x14ac:dyDescent="0.2">
      <c r="A97" s="13"/>
      <c r="B97" s="13"/>
      <c r="C97" s="15"/>
      <c r="D97" s="15"/>
      <c r="E97" s="15"/>
      <c r="F97" s="14"/>
      <c r="G97" s="14"/>
      <c r="H97" s="15"/>
      <c r="I97" s="15"/>
      <c r="J97" s="15"/>
      <c r="K97" s="15"/>
      <c r="L97" s="15"/>
      <c r="M97" s="15"/>
      <c r="N97" s="15"/>
      <c r="O97" s="15"/>
      <c r="P97" s="15"/>
      <c r="Q97" s="22"/>
      <c r="R97" s="22"/>
      <c r="S97" s="18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20"/>
    </row>
    <row r="98" spans="1:33" ht="15.75" customHeight="1" x14ac:dyDescent="0.2">
      <c r="A98" s="13"/>
      <c r="B98" s="13"/>
      <c r="C98" s="15"/>
      <c r="D98" s="15"/>
      <c r="E98" s="15"/>
      <c r="F98" s="14"/>
      <c r="G98" s="14"/>
      <c r="H98" s="15"/>
      <c r="I98" s="15"/>
      <c r="J98" s="15"/>
      <c r="K98" s="15"/>
      <c r="L98" s="15"/>
      <c r="M98" s="15"/>
      <c r="N98" s="15"/>
      <c r="O98" s="15"/>
      <c r="P98" s="15"/>
      <c r="Q98" s="22"/>
      <c r="R98" s="22"/>
      <c r="S98" s="18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20"/>
    </row>
    <row r="99" spans="1:33" ht="15.75" customHeight="1" x14ac:dyDescent="0.2">
      <c r="A99" s="13"/>
      <c r="B99" s="13"/>
      <c r="C99" s="15"/>
      <c r="D99" s="15"/>
      <c r="E99" s="15"/>
      <c r="F99" s="14"/>
      <c r="G99" s="14"/>
      <c r="H99" s="15"/>
      <c r="I99" s="15"/>
      <c r="J99" s="15"/>
      <c r="K99" s="15"/>
      <c r="L99" s="15"/>
      <c r="M99" s="15"/>
      <c r="N99" s="15"/>
      <c r="O99" s="15"/>
      <c r="P99" s="15"/>
      <c r="Q99" s="22"/>
      <c r="R99" s="22"/>
      <c r="S99" s="18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20"/>
    </row>
    <row r="100" spans="1:33" ht="15.75" customHeight="1" x14ac:dyDescent="0.2">
      <c r="A100" s="13"/>
      <c r="B100" s="13"/>
      <c r="C100" s="15"/>
      <c r="D100" s="15"/>
      <c r="E100" s="15"/>
      <c r="F100" s="14"/>
      <c r="G100" s="14"/>
      <c r="H100" s="15"/>
      <c r="I100" s="15"/>
      <c r="J100" s="15"/>
      <c r="K100" s="15"/>
      <c r="L100" s="15"/>
      <c r="M100" s="15"/>
      <c r="N100" s="15"/>
      <c r="O100" s="15"/>
      <c r="P100" s="15"/>
      <c r="Q100" s="22"/>
      <c r="R100" s="22"/>
      <c r="S100" s="18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20"/>
    </row>
    <row r="101" spans="1:33" ht="15.75" customHeight="1" x14ac:dyDescent="0.2">
      <c r="A101" s="13"/>
      <c r="B101" s="13"/>
      <c r="C101" s="15"/>
      <c r="D101" s="15"/>
      <c r="E101" s="15"/>
      <c r="F101" s="14"/>
      <c r="G101" s="14"/>
      <c r="H101" s="15"/>
      <c r="I101" s="15"/>
      <c r="J101" s="15"/>
      <c r="K101" s="15"/>
      <c r="L101" s="15"/>
      <c r="M101" s="15"/>
      <c r="N101" s="15"/>
      <c r="O101" s="15"/>
      <c r="P101" s="15"/>
      <c r="Q101" s="22"/>
      <c r="R101" s="22"/>
      <c r="S101" s="18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20"/>
    </row>
    <row r="102" spans="1:33" ht="15.75" customHeight="1" x14ac:dyDescent="0.2">
      <c r="A102" s="13"/>
      <c r="B102" s="13"/>
      <c r="C102" s="15"/>
      <c r="D102" s="15"/>
      <c r="E102" s="15"/>
      <c r="F102" s="14"/>
      <c r="G102" s="14"/>
      <c r="H102" s="15"/>
      <c r="I102" s="15"/>
      <c r="J102" s="15"/>
      <c r="K102" s="15"/>
      <c r="L102" s="15"/>
      <c r="M102" s="15"/>
      <c r="N102" s="15"/>
      <c r="O102" s="15"/>
      <c r="P102" s="15"/>
      <c r="Q102" s="22"/>
      <c r="R102" s="22"/>
      <c r="S102" s="18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20"/>
    </row>
    <row r="103" spans="1:33" ht="15.75" customHeight="1" x14ac:dyDescent="0.2">
      <c r="A103" s="13"/>
      <c r="B103" s="13"/>
      <c r="C103" s="15"/>
      <c r="D103" s="15"/>
      <c r="E103" s="15"/>
      <c r="F103" s="14"/>
      <c r="G103" s="14"/>
      <c r="H103" s="15"/>
      <c r="I103" s="15"/>
      <c r="J103" s="15"/>
      <c r="K103" s="15"/>
      <c r="L103" s="15"/>
      <c r="M103" s="15"/>
      <c r="N103" s="15"/>
      <c r="O103" s="15"/>
      <c r="P103" s="15"/>
      <c r="Q103" s="22"/>
      <c r="R103" s="22"/>
      <c r="S103" s="18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20"/>
    </row>
    <row r="104" spans="1:33" ht="15.75" customHeight="1" x14ac:dyDescent="0.2">
      <c r="A104" s="13"/>
      <c r="B104" s="13"/>
      <c r="C104" s="15"/>
      <c r="D104" s="15"/>
      <c r="E104" s="15"/>
      <c r="F104" s="14"/>
      <c r="G104" s="14"/>
      <c r="H104" s="15"/>
      <c r="I104" s="15"/>
      <c r="J104" s="15"/>
      <c r="K104" s="15"/>
      <c r="L104" s="15"/>
      <c r="M104" s="15"/>
      <c r="N104" s="15"/>
      <c r="O104" s="15"/>
      <c r="P104" s="15"/>
      <c r="Q104" s="22"/>
      <c r="R104" s="22"/>
      <c r="S104" s="18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20"/>
    </row>
    <row r="105" spans="1:33" ht="15.75" customHeight="1" x14ac:dyDescent="0.2">
      <c r="A105" s="13"/>
      <c r="B105" s="13"/>
      <c r="C105" s="15"/>
      <c r="D105" s="15"/>
      <c r="E105" s="15"/>
      <c r="F105" s="14"/>
      <c r="G105" s="14"/>
      <c r="H105" s="15"/>
      <c r="I105" s="15"/>
      <c r="J105" s="15"/>
      <c r="K105" s="15"/>
      <c r="L105" s="15"/>
      <c r="M105" s="15"/>
      <c r="N105" s="15"/>
      <c r="O105" s="15"/>
      <c r="P105" s="15"/>
      <c r="Q105" s="22"/>
      <c r="R105" s="22"/>
      <c r="S105" s="18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20"/>
    </row>
    <row r="106" spans="1:33" ht="15.75" customHeight="1" x14ac:dyDescent="0.2">
      <c r="A106" s="13"/>
      <c r="B106" s="13"/>
      <c r="C106" s="15"/>
      <c r="D106" s="15"/>
      <c r="E106" s="15"/>
      <c r="F106" s="14"/>
      <c r="G106" s="14"/>
      <c r="H106" s="15"/>
      <c r="I106" s="15"/>
      <c r="J106" s="15"/>
      <c r="K106" s="15"/>
      <c r="L106" s="15"/>
      <c r="M106" s="15"/>
      <c r="N106" s="15"/>
      <c r="O106" s="15"/>
      <c r="P106" s="15"/>
      <c r="Q106" s="22"/>
      <c r="R106" s="22"/>
      <c r="S106" s="18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20"/>
    </row>
    <row r="107" spans="1:33" ht="15.75" customHeight="1" x14ac:dyDescent="0.2">
      <c r="A107" s="13"/>
      <c r="B107" s="13"/>
      <c r="C107" s="15"/>
      <c r="D107" s="15"/>
      <c r="E107" s="15"/>
      <c r="F107" s="14"/>
      <c r="G107" s="14"/>
      <c r="H107" s="15"/>
      <c r="I107" s="15"/>
      <c r="J107" s="15"/>
      <c r="K107" s="15"/>
      <c r="L107" s="15"/>
      <c r="M107" s="15"/>
      <c r="N107" s="15"/>
      <c r="O107" s="15"/>
      <c r="P107" s="15"/>
      <c r="Q107" s="22"/>
      <c r="R107" s="22"/>
      <c r="S107" s="18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20"/>
    </row>
    <row r="108" spans="1:33" ht="15.75" customHeight="1" x14ac:dyDescent="0.2">
      <c r="A108" s="13"/>
      <c r="B108" s="13"/>
      <c r="C108" s="15"/>
      <c r="D108" s="15"/>
      <c r="E108" s="15"/>
      <c r="F108" s="14"/>
      <c r="G108" s="14"/>
      <c r="H108" s="15"/>
      <c r="I108" s="15"/>
      <c r="J108" s="15"/>
      <c r="K108" s="15"/>
      <c r="L108" s="15"/>
      <c r="M108" s="15"/>
      <c r="N108" s="15"/>
      <c r="O108" s="15"/>
      <c r="P108" s="15"/>
      <c r="Q108" s="22"/>
      <c r="R108" s="22"/>
      <c r="S108" s="18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20"/>
    </row>
    <row r="109" spans="1:33" ht="15.75" customHeight="1" x14ac:dyDescent="0.2">
      <c r="A109" s="13"/>
      <c r="B109" s="13"/>
      <c r="C109" s="15"/>
      <c r="D109" s="15"/>
      <c r="E109" s="15"/>
      <c r="F109" s="14"/>
      <c r="G109" s="14"/>
      <c r="H109" s="15"/>
      <c r="I109" s="15"/>
      <c r="J109" s="15"/>
      <c r="K109" s="15"/>
      <c r="L109" s="15"/>
      <c r="M109" s="15"/>
      <c r="N109" s="15"/>
      <c r="O109" s="15"/>
      <c r="P109" s="15"/>
      <c r="Q109" s="22"/>
      <c r="R109" s="22"/>
      <c r="S109" s="18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20"/>
    </row>
    <row r="110" spans="1:33" ht="15.75" customHeight="1" x14ac:dyDescent="0.2">
      <c r="A110" s="13"/>
      <c r="B110" s="13"/>
      <c r="C110" s="15"/>
      <c r="D110" s="15"/>
      <c r="E110" s="15"/>
      <c r="F110" s="14"/>
      <c r="G110" s="14"/>
      <c r="H110" s="15"/>
      <c r="I110" s="15"/>
      <c r="J110" s="15"/>
      <c r="K110" s="15"/>
      <c r="L110" s="15"/>
      <c r="M110" s="15"/>
      <c r="N110" s="15"/>
      <c r="O110" s="15"/>
      <c r="P110" s="15"/>
      <c r="Q110" s="22"/>
      <c r="R110" s="22"/>
      <c r="S110" s="18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20"/>
    </row>
    <row r="111" spans="1:33" ht="15.75" customHeight="1" x14ac:dyDescent="0.2">
      <c r="A111" s="13"/>
      <c r="B111" s="13"/>
      <c r="C111" s="15"/>
      <c r="D111" s="15"/>
      <c r="E111" s="15"/>
      <c r="F111" s="14"/>
      <c r="G111" s="14"/>
      <c r="H111" s="15"/>
      <c r="I111" s="15"/>
      <c r="J111" s="15"/>
      <c r="K111" s="15"/>
      <c r="L111" s="15"/>
      <c r="M111" s="15"/>
      <c r="N111" s="15"/>
      <c r="O111" s="15"/>
      <c r="P111" s="15"/>
      <c r="Q111" s="22"/>
      <c r="R111" s="22"/>
      <c r="S111" s="18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20"/>
    </row>
    <row r="112" spans="1:33" ht="15.75" customHeight="1" x14ac:dyDescent="0.2">
      <c r="A112" s="13"/>
      <c r="B112" s="13"/>
      <c r="C112" s="15"/>
      <c r="D112" s="15"/>
      <c r="E112" s="15"/>
      <c r="F112" s="14"/>
      <c r="G112" s="14"/>
      <c r="H112" s="15"/>
      <c r="I112" s="15"/>
      <c r="J112" s="15"/>
      <c r="K112" s="15"/>
      <c r="L112" s="15"/>
      <c r="M112" s="15"/>
      <c r="N112" s="15"/>
      <c r="O112" s="15"/>
      <c r="P112" s="15"/>
      <c r="Q112" s="22"/>
      <c r="R112" s="22"/>
      <c r="S112" s="18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20"/>
    </row>
    <row r="113" spans="1:33" ht="15.75" customHeight="1" x14ac:dyDescent="0.2">
      <c r="A113" s="13"/>
      <c r="B113" s="13"/>
      <c r="C113" s="15"/>
      <c r="D113" s="15"/>
      <c r="E113" s="15"/>
      <c r="F113" s="14"/>
      <c r="G113" s="14"/>
      <c r="H113" s="15"/>
      <c r="I113" s="15"/>
      <c r="J113" s="15"/>
      <c r="K113" s="15"/>
      <c r="L113" s="15"/>
      <c r="M113" s="15"/>
      <c r="N113" s="15"/>
      <c r="O113" s="15"/>
      <c r="P113" s="15"/>
      <c r="Q113" s="22"/>
      <c r="R113" s="22"/>
      <c r="S113" s="18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20"/>
    </row>
    <row r="114" spans="1:33" ht="15.75" customHeight="1" x14ac:dyDescent="0.2">
      <c r="A114" s="13"/>
      <c r="B114" s="13"/>
      <c r="C114" s="22"/>
      <c r="D114" s="15"/>
      <c r="E114" s="15"/>
      <c r="F114" s="14"/>
      <c r="G114" s="14"/>
      <c r="H114" s="15"/>
      <c r="I114" s="15"/>
      <c r="J114" s="22"/>
      <c r="K114" s="22"/>
      <c r="L114" s="15"/>
      <c r="M114" s="15"/>
      <c r="N114" s="15"/>
      <c r="O114" s="15"/>
      <c r="P114" s="22"/>
      <c r="Q114" s="22"/>
      <c r="R114" s="22"/>
      <c r="S114" s="18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20"/>
    </row>
    <row r="115" spans="1:33" ht="15.75" customHeight="1" x14ac:dyDescent="0.2">
      <c r="A115" s="13"/>
      <c r="B115" s="13"/>
      <c r="C115" s="22"/>
      <c r="D115" s="15"/>
      <c r="E115" s="15"/>
      <c r="F115" s="14"/>
      <c r="G115" s="14"/>
      <c r="H115" s="15"/>
      <c r="I115" s="15"/>
      <c r="J115" s="22"/>
      <c r="K115" s="22"/>
      <c r="L115" s="15"/>
      <c r="M115" s="15"/>
      <c r="N115" s="15"/>
      <c r="O115" s="15"/>
      <c r="P115" s="22"/>
      <c r="Q115" s="22"/>
      <c r="R115" s="22"/>
      <c r="S115" s="18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20"/>
    </row>
    <row r="116" spans="1:33" ht="15.75" customHeight="1" x14ac:dyDescent="0.2">
      <c r="A116" s="13"/>
      <c r="B116" s="13"/>
      <c r="C116" s="22"/>
      <c r="D116" s="15"/>
      <c r="E116" s="15"/>
      <c r="F116" s="14"/>
      <c r="G116" s="14"/>
      <c r="H116" s="15"/>
      <c r="I116" s="15"/>
      <c r="J116" s="22"/>
      <c r="K116" s="22"/>
      <c r="L116" s="15"/>
      <c r="M116" s="15"/>
      <c r="N116" s="15"/>
      <c r="O116" s="15"/>
      <c r="P116" s="22"/>
      <c r="Q116" s="22"/>
      <c r="R116" s="22"/>
      <c r="S116" s="18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20"/>
    </row>
    <row r="117" spans="1:33" ht="15.75" customHeight="1" x14ac:dyDescent="0.2">
      <c r="A117" s="13"/>
      <c r="B117" s="13"/>
      <c r="C117" s="22"/>
      <c r="D117" s="15"/>
      <c r="E117" s="15"/>
      <c r="F117" s="14"/>
      <c r="G117" s="14"/>
      <c r="H117" s="15"/>
      <c r="I117" s="15"/>
      <c r="J117" s="22"/>
      <c r="K117" s="22"/>
      <c r="L117" s="15"/>
      <c r="M117" s="15"/>
      <c r="N117" s="15"/>
      <c r="O117" s="15"/>
      <c r="P117" s="22"/>
      <c r="Q117" s="22"/>
      <c r="R117" s="22"/>
      <c r="S117" s="18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20"/>
    </row>
    <row r="118" spans="1:33" ht="15.75" customHeight="1" x14ac:dyDescent="0.2">
      <c r="A118" s="13"/>
      <c r="B118" s="13"/>
      <c r="C118" s="22"/>
      <c r="D118" s="15"/>
      <c r="E118" s="15"/>
      <c r="F118" s="14"/>
      <c r="G118" s="14"/>
      <c r="H118" s="15"/>
      <c r="I118" s="15"/>
      <c r="J118" s="22"/>
      <c r="K118" s="22"/>
      <c r="L118" s="15"/>
      <c r="M118" s="15"/>
      <c r="N118" s="15"/>
      <c r="O118" s="15"/>
      <c r="P118" s="22"/>
      <c r="Q118" s="22"/>
      <c r="R118" s="22"/>
      <c r="S118" s="18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20"/>
    </row>
    <row r="119" spans="1:33" ht="15.75" customHeight="1" x14ac:dyDescent="0.2">
      <c r="A119" s="13"/>
      <c r="B119" s="13"/>
      <c r="C119" s="22"/>
      <c r="D119" s="15"/>
      <c r="E119" s="15"/>
      <c r="F119" s="14"/>
      <c r="G119" s="14"/>
      <c r="H119" s="15"/>
      <c r="I119" s="15"/>
      <c r="J119" s="22"/>
      <c r="K119" s="22"/>
      <c r="L119" s="15"/>
      <c r="M119" s="15"/>
      <c r="N119" s="15"/>
      <c r="O119" s="15"/>
      <c r="P119" s="22"/>
      <c r="Q119" s="22"/>
      <c r="R119" s="22"/>
      <c r="S119" s="18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20"/>
    </row>
    <row r="120" spans="1:33" ht="15.75" customHeight="1" x14ac:dyDescent="0.2">
      <c r="A120" s="13"/>
      <c r="B120" s="13"/>
      <c r="C120" s="22"/>
      <c r="D120" s="15"/>
      <c r="E120" s="15"/>
      <c r="F120" s="14"/>
      <c r="G120" s="14"/>
      <c r="H120" s="15"/>
      <c r="I120" s="15"/>
      <c r="J120" s="22"/>
      <c r="K120" s="22"/>
      <c r="L120" s="15"/>
      <c r="M120" s="15"/>
      <c r="N120" s="15"/>
      <c r="O120" s="15"/>
      <c r="P120" s="22"/>
      <c r="Q120" s="22"/>
      <c r="R120" s="22"/>
      <c r="S120" s="18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20"/>
    </row>
    <row r="121" spans="1:33" ht="15.75" customHeight="1" x14ac:dyDescent="0.2">
      <c r="A121" s="13"/>
      <c r="B121" s="13"/>
      <c r="C121" s="22"/>
      <c r="D121" s="15"/>
      <c r="E121" s="15"/>
      <c r="F121" s="14"/>
      <c r="G121" s="14"/>
      <c r="H121" s="15"/>
      <c r="I121" s="15"/>
      <c r="J121" s="22"/>
      <c r="K121" s="22"/>
      <c r="L121" s="15"/>
      <c r="M121" s="15"/>
      <c r="N121" s="15"/>
      <c r="O121" s="15"/>
      <c r="P121" s="22"/>
      <c r="Q121" s="22"/>
      <c r="R121" s="22"/>
      <c r="S121" s="18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20"/>
    </row>
    <row r="122" spans="1:33" ht="15.75" customHeight="1" x14ac:dyDescent="0.2">
      <c r="A122" s="13"/>
      <c r="B122" s="13"/>
      <c r="C122" s="22"/>
      <c r="D122" s="15"/>
      <c r="E122" s="15"/>
      <c r="F122" s="14"/>
      <c r="G122" s="14"/>
      <c r="H122" s="15"/>
      <c r="I122" s="15"/>
      <c r="J122" s="22"/>
      <c r="K122" s="22"/>
      <c r="L122" s="15"/>
      <c r="M122" s="15"/>
      <c r="N122" s="15"/>
      <c r="O122" s="15"/>
      <c r="P122" s="22"/>
      <c r="Q122" s="22"/>
      <c r="R122" s="22"/>
      <c r="S122" s="18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20"/>
    </row>
    <row r="123" spans="1:33" ht="15.75" customHeight="1" x14ac:dyDescent="0.2">
      <c r="A123" s="13"/>
      <c r="B123" s="13"/>
      <c r="C123" s="22"/>
      <c r="D123" s="15"/>
      <c r="E123" s="15"/>
      <c r="F123" s="14"/>
      <c r="G123" s="14"/>
      <c r="H123" s="15"/>
      <c r="I123" s="15"/>
      <c r="J123" s="22"/>
      <c r="K123" s="22"/>
      <c r="L123" s="15"/>
      <c r="M123" s="15"/>
      <c r="N123" s="15"/>
      <c r="O123" s="15"/>
      <c r="P123" s="22"/>
      <c r="Q123" s="22"/>
      <c r="R123" s="22"/>
      <c r="S123" s="18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20"/>
    </row>
    <row r="124" spans="1:33" ht="15.75" customHeight="1" x14ac:dyDescent="0.2">
      <c r="A124" s="13"/>
      <c r="B124" s="13"/>
      <c r="C124" s="22"/>
      <c r="D124" s="15"/>
      <c r="E124" s="15"/>
      <c r="F124" s="14"/>
      <c r="G124" s="14"/>
      <c r="H124" s="15"/>
      <c r="I124" s="15"/>
      <c r="J124" s="22"/>
      <c r="K124" s="22"/>
      <c r="L124" s="15"/>
      <c r="M124" s="15"/>
      <c r="N124" s="15"/>
      <c r="O124" s="15"/>
      <c r="P124" s="22"/>
      <c r="Q124" s="22"/>
      <c r="R124" s="22"/>
      <c r="S124" s="18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20"/>
    </row>
    <row r="125" spans="1:33" ht="15.75" customHeight="1" x14ac:dyDescent="0.2">
      <c r="A125" s="13"/>
      <c r="B125" s="13"/>
      <c r="C125" s="22"/>
      <c r="D125" s="15"/>
      <c r="E125" s="15"/>
      <c r="F125" s="14"/>
      <c r="G125" s="14"/>
      <c r="H125" s="15"/>
      <c r="I125" s="15"/>
      <c r="J125" s="22"/>
      <c r="K125" s="22"/>
      <c r="L125" s="15"/>
      <c r="M125" s="15"/>
      <c r="N125" s="15"/>
      <c r="O125" s="15"/>
      <c r="P125" s="22"/>
      <c r="Q125" s="22"/>
      <c r="R125" s="22"/>
      <c r="S125" s="18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20"/>
    </row>
    <row r="126" spans="1:33" ht="15.75" customHeight="1" x14ac:dyDescent="0.2">
      <c r="A126" s="13"/>
      <c r="B126" s="13"/>
      <c r="C126" s="22"/>
      <c r="D126" s="15"/>
      <c r="E126" s="15"/>
      <c r="F126" s="14"/>
      <c r="G126" s="14"/>
      <c r="H126" s="15"/>
      <c r="I126" s="15"/>
      <c r="J126" s="22"/>
      <c r="K126" s="22"/>
      <c r="L126" s="15"/>
      <c r="M126" s="15"/>
      <c r="N126" s="15"/>
      <c r="O126" s="15"/>
      <c r="P126" s="22"/>
      <c r="Q126" s="22"/>
      <c r="R126" s="22"/>
      <c r="S126" s="18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20"/>
    </row>
    <row r="127" spans="1:33" ht="15.75" customHeight="1" x14ac:dyDescent="0.2">
      <c r="A127" s="13"/>
      <c r="B127" s="13"/>
      <c r="C127" s="22"/>
      <c r="D127" s="15"/>
      <c r="E127" s="15"/>
      <c r="F127" s="14"/>
      <c r="G127" s="14"/>
      <c r="H127" s="15"/>
      <c r="I127" s="15"/>
      <c r="J127" s="22"/>
      <c r="K127" s="22"/>
      <c r="L127" s="15"/>
      <c r="M127" s="15"/>
      <c r="N127" s="15"/>
      <c r="O127" s="15"/>
      <c r="P127" s="22"/>
      <c r="Q127" s="22"/>
      <c r="R127" s="22"/>
      <c r="S127" s="18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20"/>
    </row>
    <row r="128" spans="1:33" ht="15.75" customHeight="1" x14ac:dyDescent="0.2">
      <c r="A128" s="13"/>
      <c r="B128" s="13"/>
      <c r="C128" s="22"/>
      <c r="D128" s="15"/>
      <c r="E128" s="15"/>
      <c r="F128" s="14"/>
      <c r="G128" s="14"/>
      <c r="H128" s="15"/>
      <c r="I128" s="15"/>
      <c r="J128" s="22"/>
      <c r="K128" s="22"/>
      <c r="L128" s="15"/>
      <c r="M128" s="15"/>
      <c r="N128" s="15"/>
      <c r="O128" s="15"/>
      <c r="P128" s="22"/>
      <c r="Q128" s="22"/>
      <c r="R128" s="22"/>
      <c r="S128" s="18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20"/>
    </row>
    <row r="129" spans="1:33" ht="15.75" customHeight="1" x14ac:dyDescent="0.2">
      <c r="A129" s="13"/>
      <c r="B129" s="13"/>
      <c r="C129" s="22"/>
      <c r="D129" s="15"/>
      <c r="E129" s="15"/>
      <c r="F129" s="14"/>
      <c r="G129" s="14"/>
      <c r="H129" s="15"/>
      <c r="I129" s="15"/>
      <c r="J129" s="22"/>
      <c r="K129" s="22"/>
      <c r="L129" s="15"/>
      <c r="M129" s="15"/>
      <c r="N129" s="15"/>
      <c r="O129" s="15"/>
      <c r="P129" s="22"/>
      <c r="Q129" s="22"/>
      <c r="R129" s="22"/>
      <c r="S129" s="18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20"/>
    </row>
    <row r="130" spans="1:33" ht="15.75" customHeight="1" x14ac:dyDescent="0.2">
      <c r="A130" s="13"/>
      <c r="B130" s="13"/>
      <c r="C130" s="22"/>
      <c r="D130" s="15"/>
      <c r="E130" s="15"/>
      <c r="F130" s="14"/>
      <c r="G130" s="14"/>
      <c r="H130" s="15"/>
      <c r="I130" s="15"/>
      <c r="J130" s="22"/>
      <c r="K130" s="22"/>
      <c r="L130" s="15"/>
      <c r="M130" s="15"/>
      <c r="N130" s="15"/>
      <c r="O130" s="15"/>
      <c r="P130" s="22"/>
      <c r="Q130" s="22"/>
      <c r="R130" s="22"/>
      <c r="S130" s="18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20"/>
    </row>
    <row r="131" spans="1:33" ht="15.75" customHeight="1" x14ac:dyDescent="0.2">
      <c r="A131" s="13"/>
      <c r="B131" s="13"/>
      <c r="C131" s="22"/>
      <c r="D131" s="15"/>
      <c r="E131" s="15"/>
      <c r="F131" s="14"/>
      <c r="G131" s="14"/>
      <c r="H131" s="15"/>
      <c r="I131" s="15"/>
      <c r="J131" s="22"/>
      <c r="K131" s="22"/>
      <c r="L131" s="15"/>
      <c r="M131" s="15"/>
      <c r="N131" s="15"/>
      <c r="O131" s="15"/>
      <c r="P131" s="22"/>
      <c r="Q131" s="22"/>
      <c r="R131" s="22"/>
      <c r="S131" s="18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20"/>
    </row>
    <row r="132" spans="1:33" ht="15.75" customHeight="1" x14ac:dyDescent="0.2">
      <c r="A132" s="13"/>
      <c r="B132" s="13"/>
      <c r="C132" s="22"/>
      <c r="D132" s="15"/>
      <c r="E132" s="15"/>
      <c r="F132" s="14"/>
      <c r="G132" s="14"/>
      <c r="H132" s="15"/>
      <c r="I132" s="15"/>
      <c r="J132" s="22"/>
      <c r="K132" s="22"/>
      <c r="L132" s="15"/>
      <c r="M132" s="15"/>
      <c r="N132" s="15"/>
      <c r="O132" s="15"/>
      <c r="P132" s="22"/>
      <c r="Q132" s="22"/>
      <c r="R132" s="22"/>
      <c r="S132" s="18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20"/>
    </row>
    <row r="133" spans="1:33" ht="15.75" customHeight="1" x14ac:dyDescent="0.2">
      <c r="A133" s="13"/>
      <c r="B133" s="13"/>
      <c r="C133" s="22"/>
      <c r="D133" s="15"/>
      <c r="E133" s="15"/>
      <c r="F133" s="14"/>
      <c r="G133" s="14"/>
      <c r="H133" s="15"/>
      <c r="I133" s="15"/>
      <c r="J133" s="22"/>
      <c r="K133" s="22"/>
      <c r="L133" s="15"/>
      <c r="M133" s="15"/>
      <c r="N133" s="15"/>
      <c r="O133" s="15"/>
      <c r="P133" s="22"/>
      <c r="Q133" s="22"/>
      <c r="R133" s="22"/>
      <c r="S133" s="18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20"/>
    </row>
    <row r="134" spans="1:33" ht="15.75" customHeight="1" x14ac:dyDescent="0.2">
      <c r="A134" s="13"/>
      <c r="B134" s="13"/>
      <c r="C134" s="22"/>
      <c r="D134" s="15"/>
      <c r="E134" s="15"/>
      <c r="F134" s="14"/>
      <c r="G134" s="14"/>
      <c r="H134" s="15"/>
      <c r="I134" s="15"/>
      <c r="J134" s="22"/>
      <c r="K134" s="22"/>
      <c r="L134" s="15"/>
      <c r="M134" s="15"/>
      <c r="N134" s="15"/>
      <c r="O134" s="15"/>
      <c r="P134" s="22"/>
      <c r="Q134" s="22"/>
      <c r="R134" s="22"/>
      <c r="S134" s="18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20"/>
    </row>
    <row r="135" spans="1:33" ht="15.75" customHeight="1" x14ac:dyDescent="0.2">
      <c r="A135" s="13"/>
      <c r="B135" s="13"/>
      <c r="C135" s="22"/>
      <c r="D135" s="15"/>
      <c r="E135" s="15"/>
      <c r="F135" s="14"/>
      <c r="G135" s="14"/>
      <c r="H135" s="15"/>
      <c r="I135" s="15"/>
      <c r="J135" s="22"/>
      <c r="K135" s="22"/>
      <c r="L135" s="15"/>
      <c r="M135" s="15"/>
      <c r="N135" s="15"/>
      <c r="O135" s="15"/>
      <c r="P135" s="22"/>
      <c r="Q135" s="22"/>
      <c r="R135" s="22"/>
      <c r="S135" s="18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20"/>
    </row>
    <row r="136" spans="1:33" ht="15.75" customHeight="1" x14ac:dyDescent="0.2">
      <c r="A136" s="13"/>
      <c r="B136" s="13"/>
      <c r="C136" s="22"/>
      <c r="D136" s="15"/>
      <c r="E136" s="15"/>
      <c r="F136" s="14"/>
      <c r="G136" s="14"/>
      <c r="H136" s="15"/>
      <c r="I136" s="15"/>
      <c r="J136" s="22"/>
      <c r="K136" s="22"/>
      <c r="L136" s="15"/>
      <c r="M136" s="15"/>
      <c r="N136" s="15"/>
      <c r="O136" s="15"/>
      <c r="P136" s="22"/>
      <c r="Q136" s="22"/>
      <c r="R136" s="22"/>
      <c r="S136" s="18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20"/>
    </row>
    <row r="137" spans="1:33" ht="15.75" customHeight="1" x14ac:dyDescent="0.2">
      <c r="A137" s="13"/>
      <c r="B137" s="13"/>
      <c r="C137" s="22"/>
      <c r="D137" s="15"/>
      <c r="E137" s="15"/>
      <c r="F137" s="14"/>
      <c r="G137" s="14"/>
      <c r="H137" s="15"/>
      <c r="I137" s="15"/>
      <c r="J137" s="22"/>
      <c r="K137" s="22"/>
      <c r="L137" s="15"/>
      <c r="M137" s="15"/>
      <c r="N137" s="15"/>
      <c r="O137" s="15"/>
      <c r="P137" s="22"/>
      <c r="Q137" s="22"/>
      <c r="R137" s="22"/>
      <c r="S137" s="18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20"/>
    </row>
    <row r="138" spans="1:33" ht="15.75" customHeight="1" x14ac:dyDescent="0.2">
      <c r="A138" s="13"/>
      <c r="B138" s="13"/>
      <c r="C138" s="22"/>
      <c r="D138" s="15"/>
      <c r="E138" s="15"/>
      <c r="F138" s="14"/>
      <c r="G138" s="14"/>
      <c r="H138" s="15"/>
      <c r="I138" s="15"/>
      <c r="J138" s="22"/>
      <c r="K138" s="22"/>
      <c r="L138" s="15"/>
      <c r="M138" s="15"/>
      <c r="N138" s="15"/>
      <c r="O138" s="15"/>
      <c r="P138" s="22"/>
      <c r="Q138" s="22"/>
      <c r="R138" s="22"/>
      <c r="S138" s="18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20"/>
    </row>
    <row r="139" spans="1:33" ht="15.75" customHeight="1" x14ac:dyDescent="0.2">
      <c r="A139" s="13"/>
      <c r="B139" s="13"/>
      <c r="C139" s="22"/>
      <c r="D139" s="15"/>
      <c r="E139" s="15"/>
      <c r="F139" s="14"/>
      <c r="G139" s="14"/>
      <c r="H139" s="15"/>
      <c r="I139" s="15"/>
      <c r="J139" s="22"/>
      <c r="K139" s="22"/>
      <c r="L139" s="15"/>
      <c r="M139" s="15"/>
      <c r="N139" s="15"/>
      <c r="O139" s="15"/>
      <c r="P139" s="22"/>
      <c r="Q139" s="22"/>
      <c r="R139" s="22"/>
      <c r="S139" s="18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20"/>
    </row>
    <row r="140" spans="1:33" ht="15.75" customHeight="1" x14ac:dyDescent="0.2">
      <c r="A140" s="13"/>
      <c r="B140" s="13"/>
      <c r="C140" s="22"/>
      <c r="D140" s="15"/>
      <c r="E140" s="15"/>
      <c r="F140" s="14"/>
      <c r="G140" s="14"/>
      <c r="H140" s="15"/>
      <c r="I140" s="15"/>
      <c r="J140" s="22"/>
      <c r="K140" s="22"/>
      <c r="L140" s="15"/>
      <c r="M140" s="15"/>
      <c r="N140" s="15"/>
      <c r="O140" s="15"/>
      <c r="P140" s="22"/>
      <c r="Q140" s="22"/>
      <c r="R140" s="22"/>
      <c r="S140" s="18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20"/>
    </row>
    <row r="141" spans="1:33" ht="15.75" customHeight="1" x14ac:dyDescent="0.2">
      <c r="A141" s="13"/>
      <c r="B141" s="13"/>
      <c r="C141" s="22"/>
      <c r="D141" s="15"/>
      <c r="E141" s="15"/>
      <c r="F141" s="14"/>
      <c r="G141" s="14"/>
      <c r="H141" s="15"/>
      <c r="I141" s="15"/>
      <c r="J141" s="22"/>
      <c r="K141" s="22"/>
      <c r="L141" s="15"/>
      <c r="M141" s="15"/>
      <c r="N141" s="15"/>
      <c r="O141" s="15"/>
      <c r="P141" s="22"/>
      <c r="Q141" s="22"/>
      <c r="R141" s="22"/>
      <c r="S141" s="18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20"/>
    </row>
    <row r="142" spans="1:33" ht="15.75" customHeight="1" x14ac:dyDescent="0.2">
      <c r="A142" s="13"/>
      <c r="B142" s="13"/>
      <c r="C142" s="22"/>
      <c r="D142" s="15"/>
      <c r="E142" s="15"/>
      <c r="F142" s="14"/>
      <c r="G142" s="14"/>
      <c r="H142" s="15"/>
      <c r="I142" s="15"/>
      <c r="J142" s="22"/>
      <c r="K142" s="22"/>
      <c r="L142" s="15"/>
      <c r="M142" s="15"/>
      <c r="N142" s="15"/>
      <c r="O142" s="15"/>
      <c r="P142" s="22"/>
      <c r="Q142" s="22"/>
      <c r="R142" s="22"/>
      <c r="S142" s="18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20"/>
    </row>
    <row r="143" spans="1:33" ht="15.75" customHeight="1" x14ac:dyDescent="0.2">
      <c r="A143" s="13"/>
      <c r="B143" s="13"/>
      <c r="C143" s="22"/>
      <c r="D143" s="15"/>
      <c r="E143" s="15"/>
      <c r="F143" s="14"/>
      <c r="G143" s="14"/>
      <c r="H143" s="15"/>
      <c r="I143" s="15"/>
      <c r="J143" s="22"/>
      <c r="K143" s="22"/>
      <c r="L143" s="15"/>
      <c r="M143" s="15"/>
      <c r="N143" s="15"/>
      <c r="O143" s="15"/>
      <c r="P143" s="22"/>
      <c r="Q143" s="22"/>
      <c r="R143" s="22"/>
      <c r="S143" s="18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20"/>
    </row>
    <row r="144" spans="1:33" ht="15.75" customHeight="1" x14ac:dyDescent="0.2">
      <c r="A144" s="13"/>
      <c r="B144" s="13"/>
      <c r="C144" s="22"/>
      <c r="D144" s="15"/>
      <c r="E144" s="15"/>
      <c r="F144" s="14"/>
      <c r="G144" s="14"/>
      <c r="H144" s="15"/>
      <c r="I144" s="15"/>
      <c r="J144" s="22"/>
      <c r="K144" s="22"/>
      <c r="L144" s="15"/>
      <c r="M144" s="15"/>
      <c r="N144" s="15"/>
      <c r="O144" s="15"/>
      <c r="P144" s="22"/>
      <c r="Q144" s="22"/>
      <c r="R144" s="22"/>
      <c r="S144" s="18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20"/>
    </row>
    <row r="145" spans="1:33" ht="15.75" customHeight="1" x14ac:dyDescent="0.2">
      <c r="A145" s="13"/>
      <c r="B145" s="13"/>
      <c r="C145" s="22"/>
      <c r="D145" s="15"/>
      <c r="E145" s="15"/>
      <c r="F145" s="14"/>
      <c r="G145" s="14"/>
      <c r="H145" s="15"/>
      <c r="I145" s="15"/>
      <c r="J145" s="22"/>
      <c r="K145" s="22"/>
      <c r="L145" s="15"/>
      <c r="M145" s="15"/>
      <c r="N145" s="15"/>
      <c r="O145" s="15"/>
      <c r="P145" s="22"/>
      <c r="Q145" s="22"/>
      <c r="R145" s="22"/>
      <c r="S145" s="18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20"/>
    </row>
    <row r="146" spans="1:33" ht="15.75" customHeight="1" x14ac:dyDescent="0.2">
      <c r="A146" s="13"/>
      <c r="B146" s="13"/>
      <c r="C146" s="22"/>
      <c r="D146" s="15"/>
      <c r="E146" s="15"/>
      <c r="F146" s="14"/>
      <c r="G146" s="14"/>
      <c r="H146" s="15"/>
      <c r="I146" s="15"/>
      <c r="J146" s="22"/>
      <c r="K146" s="22"/>
      <c r="L146" s="15"/>
      <c r="M146" s="15"/>
      <c r="N146" s="15"/>
      <c r="O146" s="15"/>
      <c r="P146" s="22"/>
      <c r="Q146" s="22"/>
      <c r="R146" s="22"/>
      <c r="S146" s="18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20"/>
    </row>
    <row r="147" spans="1:33" ht="15.75" customHeight="1" x14ac:dyDescent="0.2">
      <c r="A147" s="13"/>
      <c r="B147" s="13"/>
      <c r="C147" s="22"/>
      <c r="D147" s="15"/>
      <c r="E147" s="15"/>
      <c r="F147" s="14"/>
      <c r="G147" s="14"/>
      <c r="H147" s="15"/>
      <c r="I147" s="15"/>
      <c r="J147" s="22"/>
      <c r="K147" s="22"/>
      <c r="L147" s="15"/>
      <c r="M147" s="15"/>
      <c r="N147" s="15"/>
      <c r="O147" s="15"/>
      <c r="P147" s="22"/>
      <c r="Q147" s="22"/>
      <c r="R147" s="22"/>
      <c r="S147" s="18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20"/>
    </row>
    <row r="148" spans="1:33" ht="15.75" customHeight="1" x14ac:dyDescent="0.2">
      <c r="A148" s="13"/>
      <c r="B148" s="13"/>
      <c r="C148" s="22"/>
      <c r="D148" s="15"/>
      <c r="E148" s="15"/>
      <c r="F148" s="14"/>
      <c r="G148" s="14"/>
      <c r="H148" s="15"/>
      <c r="I148" s="15"/>
      <c r="J148" s="22"/>
      <c r="K148" s="22"/>
      <c r="L148" s="15"/>
      <c r="M148" s="15"/>
      <c r="N148" s="15"/>
      <c r="O148" s="15"/>
      <c r="P148" s="22"/>
      <c r="Q148" s="22"/>
      <c r="R148" s="22"/>
      <c r="S148" s="18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20"/>
    </row>
    <row r="149" spans="1:33" ht="15.75" customHeight="1" x14ac:dyDescent="0.2">
      <c r="A149" s="13"/>
      <c r="B149" s="13"/>
      <c r="C149" s="22"/>
      <c r="D149" s="15"/>
      <c r="E149" s="15"/>
      <c r="F149" s="14"/>
      <c r="G149" s="14"/>
      <c r="H149" s="15"/>
      <c r="I149" s="15"/>
      <c r="J149" s="22"/>
      <c r="K149" s="22"/>
      <c r="L149" s="15"/>
      <c r="M149" s="15"/>
      <c r="N149" s="15"/>
      <c r="O149" s="15"/>
      <c r="P149" s="22"/>
      <c r="Q149" s="22"/>
      <c r="R149" s="22"/>
      <c r="S149" s="18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20"/>
    </row>
    <row r="150" spans="1:33" ht="15.75" customHeight="1" x14ac:dyDescent="0.2">
      <c r="A150" s="13"/>
      <c r="B150" s="13"/>
      <c r="C150" s="22"/>
      <c r="D150" s="15"/>
      <c r="E150" s="15"/>
      <c r="F150" s="14"/>
      <c r="G150" s="14"/>
      <c r="H150" s="15"/>
      <c r="I150" s="15"/>
      <c r="J150" s="22"/>
      <c r="K150" s="22"/>
      <c r="L150" s="15"/>
      <c r="M150" s="15"/>
      <c r="N150" s="15"/>
      <c r="O150" s="15"/>
      <c r="P150" s="22"/>
      <c r="Q150" s="22"/>
      <c r="R150" s="22"/>
      <c r="S150" s="18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20"/>
    </row>
    <row r="151" spans="1:33" ht="15.75" customHeight="1" x14ac:dyDescent="0.2">
      <c r="A151" s="13"/>
      <c r="B151" s="13"/>
      <c r="C151" s="22"/>
      <c r="D151" s="15"/>
      <c r="E151" s="15"/>
      <c r="F151" s="14"/>
      <c r="G151" s="14"/>
      <c r="H151" s="15"/>
      <c r="I151" s="15"/>
      <c r="J151" s="22"/>
      <c r="K151" s="22"/>
      <c r="L151" s="15"/>
      <c r="M151" s="15"/>
      <c r="N151" s="15"/>
      <c r="O151" s="15"/>
      <c r="P151" s="22"/>
      <c r="Q151" s="22"/>
      <c r="R151" s="22"/>
      <c r="S151" s="18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20"/>
    </row>
    <row r="152" spans="1:33" ht="15.75" customHeight="1" x14ac:dyDescent="0.2">
      <c r="A152" s="13"/>
      <c r="B152" s="13"/>
      <c r="C152" s="22"/>
      <c r="D152" s="15"/>
      <c r="E152" s="15"/>
      <c r="F152" s="14"/>
      <c r="G152" s="14"/>
      <c r="H152" s="15"/>
      <c r="I152" s="15"/>
      <c r="J152" s="22"/>
      <c r="K152" s="22"/>
      <c r="L152" s="15"/>
      <c r="M152" s="15"/>
      <c r="N152" s="15"/>
      <c r="O152" s="15"/>
      <c r="P152" s="22"/>
      <c r="Q152" s="22"/>
      <c r="R152" s="22"/>
      <c r="S152" s="18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20"/>
    </row>
    <row r="153" spans="1:33" ht="15.75" customHeight="1" x14ac:dyDescent="0.2">
      <c r="A153" s="13"/>
      <c r="B153" s="13"/>
      <c r="C153" s="22"/>
      <c r="D153" s="15"/>
      <c r="E153" s="15"/>
      <c r="F153" s="14"/>
      <c r="G153" s="14"/>
      <c r="H153" s="15"/>
      <c r="I153" s="15"/>
      <c r="J153" s="22"/>
      <c r="K153" s="22"/>
      <c r="L153" s="15"/>
      <c r="M153" s="15"/>
      <c r="N153" s="15"/>
      <c r="O153" s="15"/>
      <c r="P153" s="22"/>
      <c r="Q153" s="22"/>
      <c r="R153" s="22"/>
      <c r="S153" s="18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20"/>
    </row>
    <row r="154" spans="1:33" ht="15.75" customHeight="1" x14ac:dyDescent="0.2">
      <c r="A154" s="13"/>
      <c r="B154" s="13"/>
      <c r="C154" s="22"/>
      <c r="D154" s="15"/>
      <c r="E154" s="15"/>
      <c r="F154" s="14"/>
      <c r="G154" s="14"/>
      <c r="H154" s="15"/>
      <c r="I154" s="15"/>
      <c r="J154" s="22"/>
      <c r="K154" s="22"/>
      <c r="L154" s="15"/>
      <c r="M154" s="15"/>
      <c r="N154" s="15"/>
      <c r="O154" s="15"/>
      <c r="P154" s="22"/>
      <c r="Q154" s="22"/>
      <c r="R154" s="22"/>
      <c r="S154" s="18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20"/>
    </row>
    <row r="155" spans="1:33" ht="15.75" customHeight="1" x14ac:dyDescent="0.2">
      <c r="A155" s="13"/>
      <c r="B155" s="13"/>
      <c r="C155" s="22"/>
      <c r="D155" s="15"/>
      <c r="E155" s="15"/>
      <c r="F155" s="14"/>
      <c r="G155" s="14"/>
      <c r="H155" s="15"/>
      <c r="I155" s="15"/>
      <c r="J155" s="22"/>
      <c r="K155" s="22"/>
      <c r="L155" s="15"/>
      <c r="M155" s="15"/>
      <c r="N155" s="15"/>
      <c r="O155" s="15"/>
      <c r="P155" s="22"/>
      <c r="Q155" s="22"/>
      <c r="R155" s="22"/>
      <c r="S155" s="18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20"/>
    </row>
    <row r="156" spans="1:33" ht="15.75" customHeight="1" x14ac:dyDescent="0.2">
      <c r="A156" s="13"/>
      <c r="B156" s="13"/>
      <c r="C156" s="22"/>
      <c r="D156" s="15"/>
      <c r="E156" s="15"/>
      <c r="F156" s="14"/>
      <c r="G156" s="14"/>
      <c r="H156" s="15"/>
      <c r="I156" s="15"/>
      <c r="J156" s="22"/>
      <c r="K156" s="22"/>
      <c r="L156" s="15"/>
      <c r="M156" s="15"/>
      <c r="N156" s="15"/>
      <c r="O156" s="15"/>
      <c r="P156" s="22"/>
      <c r="Q156" s="22"/>
      <c r="R156" s="22"/>
      <c r="S156" s="18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20"/>
    </row>
    <row r="157" spans="1:33" ht="15.75" customHeight="1" x14ac:dyDescent="0.2">
      <c r="A157" s="13"/>
      <c r="B157" s="13"/>
      <c r="C157" s="22"/>
      <c r="D157" s="15"/>
      <c r="E157" s="15"/>
      <c r="F157" s="14"/>
      <c r="G157" s="14"/>
      <c r="H157" s="15"/>
      <c r="I157" s="15"/>
      <c r="J157" s="22"/>
      <c r="K157" s="22"/>
      <c r="L157" s="15"/>
      <c r="M157" s="15"/>
      <c r="N157" s="15"/>
      <c r="O157" s="15"/>
      <c r="P157" s="22"/>
      <c r="Q157" s="22"/>
      <c r="R157" s="22"/>
      <c r="S157" s="18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20"/>
    </row>
    <row r="158" spans="1:33" ht="15.75" customHeight="1" x14ac:dyDescent="0.2">
      <c r="A158" s="13"/>
      <c r="B158" s="13"/>
      <c r="C158" s="22"/>
      <c r="D158" s="15"/>
      <c r="E158" s="15"/>
      <c r="F158" s="14"/>
      <c r="G158" s="14"/>
      <c r="H158" s="15"/>
      <c r="I158" s="15"/>
      <c r="J158" s="22"/>
      <c r="K158" s="22"/>
      <c r="L158" s="15"/>
      <c r="M158" s="15"/>
      <c r="N158" s="15"/>
      <c r="O158" s="15"/>
      <c r="P158" s="22"/>
      <c r="Q158" s="22"/>
      <c r="R158" s="22"/>
      <c r="S158" s="18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20"/>
    </row>
    <row r="159" spans="1:33" ht="15.75" customHeight="1" x14ac:dyDescent="0.2">
      <c r="A159" s="13"/>
      <c r="B159" s="13"/>
      <c r="C159" s="22"/>
      <c r="D159" s="15"/>
      <c r="E159" s="15"/>
      <c r="F159" s="14"/>
      <c r="G159" s="14"/>
      <c r="H159" s="15"/>
      <c r="I159" s="15"/>
      <c r="J159" s="22"/>
      <c r="K159" s="22"/>
      <c r="L159" s="15"/>
      <c r="M159" s="15"/>
      <c r="N159" s="15"/>
      <c r="O159" s="15"/>
      <c r="P159" s="22"/>
      <c r="Q159" s="22"/>
      <c r="R159" s="22"/>
      <c r="S159" s="18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20"/>
    </row>
    <row r="160" spans="1:33" ht="15.75" customHeight="1" x14ac:dyDescent="0.2">
      <c r="A160" s="13"/>
      <c r="B160" s="13"/>
      <c r="C160" s="22"/>
      <c r="D160" s="15"/>
      <c r="E160" s="15"/>
      <c r="F160" s="14"/>
      <c r="G160" s="14"/>
      <c r="H160" s="15"/>
      <c r="I160" s="15"/>
      <c r="J160" s="22"/>
      <c r="K160" s="22"/>
      <c r="L160" s="15"/>
      <c r="M160" s="15"/>
      <c r="N160" s="15"/>
      <c r="O160" s="15"/>
      <c r="P160" s="22"/>
      <c r="Q160" s="22"/>
      <c r="R160" s="22"/>
      <c r="S160" s="18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20"/>
    </row>
    <row r="161" spans="1:33" ht="15.75" customHeight="1" x14ac:dyDescent="0.2">
      <c r="A161" s="13"/>
      <c r="B161" s="13"/>
      <c r="C161" s="22"/>
      <c r="D161" s="15"/>
      <c r="E161" s="15"/>
      <c r="F161" s="14"/>
      <c r="G161" s="14"/>
      <c r="H161" s="15"/>
      <c r="I161" s="15"/>
      <c r="J161" s="22"/>
      <c r="K161" s="22"/>
      <c r="L161" s="15"/>
      <c r="M161" s="15"/>
      <c r="N161" s="15"/>
      <c r="O161" s="15"/>
      <c r="P161" s="22"/>
      <c r="Q161" s="22"/>
      <c r="R161" s="22"/>
      <c r="S161" s="18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20"/>
    </row>
    <row r="162" spans="1:33" ht="15.75" customHeight="1" x14ac:dyDescent="0.2">
      <c r="A162" s="13"/>
      <c r="B162" s="13"/>
      <c r="C162" s="22"/>
      <c r="D162" s="15"/>
      <c r="E162" s="15"/>
      <c r="F162" s="14"/>
      <c r="G162" s="14"/>
      <c r="H162" s="15"/>
      <c r="I162" s="15"/>
      <c r="J162" s="22"/>
      <c r="K162" s="22"/>
      <c r="L162" s="15"/>
      <c r="M162" s="15"/>
      <c r="N162" s="15"/>
      <c r="O162" s="15"/>
      <c r="P162" s="22"/>
      <c r="Q162" s="22"/>
      <c r="R162" s="22"/>
      <c r="S162" s="18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20"/>
    </row>
    <row r="163" spans="1:33" ht="15.75" customHeight="1" x14ac:dyDescent="0.2">
      <c r="A163" s="13"/>
      <c r="B163" s="13"/>
      <c r="C163" s="22"/>
      <c r="D163" s="15"/>
      <c r="E163" s="15"/>
      <c r="F163" s="14"/>
      <c r="G163" s="14"/>
      <c r="H163" s="15"/>
      <c r="I163" s="15"/>
      <c r="J163" s="22"/>
      <c r="K163" s="22"/>
      <c r="L163" s="15"/>
      <c r="M163" s="15"/>
      <c r="N163" s="15"/>
      <c r="O163" s="15"/>
      <c r="P163" s="22"/>
      <c r="Q163" s="22"/>
      <c r="R163" s="22"/>
      <c r="S163" s="18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20"/>
    </row>
    <row r="164" spans="1:33" ht="15.75" customHeight="1" x14ac:dyDescent="0.2">
      <c r="A164" s="13"/>
      <c r="B164" s="13"/>
      <c r="C164" s="22"/>
      <c r="D164" s="15"/>
      <c r="E164" s="15"/>
      <c r="F164" s="14"/>
      <c r="G164" s="14"/>
      <c r="H164" s="15"/>
      <c r="I164" s="15"/>
      <c r="J164" s="22"/>
      <c r="K164" s="22"/>
      <c r="L164" s="15"/>
      <c r="M164" s="15"/>
      <c r="N164" s="15"/>
      <c r="O164" s="15"/>
      <c r="P164" s="22"/>
      <c r="Q164" s="22"/>
      <c r="R164" s="22"/>
      <c r="S164" s="18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20"/>
    </row>
    <row r="165" spans="1:33" ht="15.75" customHeight="1" x14ac:dyDescent="0.2">
      <c r="A165" s="13"/>
      <c r="B165" s="13"/>
      <c r="C165" s="22"/>
      <c r="D165" s="15"/>
      <c r="E165" s="15"/>
      <c r="F165" s="14"/>
      <c r="G165" s="14"/>
      <c r="H165" s="15"/>
      <c r="I165" s="15"/>
      <c r="J165" s="22"/>
      <c r="K165" s="22"/>
      <c r="L165" s="15"/>
      <c r="M165" s="15"/>
      <c r="N165" s="15"/>
      <c r="O165" s="15"/>
      <c r="P165" s="22"/>
      <c r="Q165" s="22"/>
      <c r="R165" s="22"/>
      <c r="S165" s="18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20"/>
    </row>
    <row r="166" spans="1:33" ht="15.75" customHeight="1" x14ac:dyDescent="0.2">
      <c r="A166" s="13"/>
      <c r="B166" s="13"/>
      <c r="C166" s="22"/>
      <c r="D166" s="15"/>
      <c r="E166" s="15"/>
      <c r="F166" s="14"/>
      <c r="G166" s="14"/>
      <c r="H166" s="15"/>
      <c r="I166" s="15"/>
      <c r="J166" s="22"/>
      <c r="K166" s="22"/>
      <c r="L166" s="15"/>
      <c r="M166" s="15"/>
      <c r="N166" s="15"/>
      <c r="O166" s="15"/>
      <c r="P166" s="22"/>
      <c r="Q166" s="22"/>
      <c r="R166" s="22"/>
      <c r="S166" s="18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20"/>
    </row>
    <row r="167" spans="1:33" ht="15.75" customHeight="1" x14ac:dyDescent="0.2">
      <c r="A167" s="13"/>
      <c r="B167" s="13"/>
      <c r="C167" s="22"/>
      <c r="D167" s="15"/>
      <c r="E167" s="15"/>
      <c r="F167" s="14"/>
      <c r="G167" s="14"/>
      <c r="H167" s="15"/>
      <c r="I167" s="15"/>
      <c r="J167" s="22"/>
      <c r="K167" s="22"/>
      <c r="L167" s="15"/>
      <c r="M167" s="15"/>
      <c r="N167" s="15"/>
      <c r="O167" s="15"/>
      <c r="P167" s="22"/>
      <c r="Q167" s="22"/>
      <c r="R167" s="22"/>
      <c r="S167" s="18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20"/>
    </row>
    <row r="168" spans="1:33" ht="15.75" customHeight="1" x14ac:dyDescent="0.2">
      <c r="A168" s="13"/>
      <c r="B168" s="13"/>
      <c r="C168" s="22"/>
      <c r="D168" s="15"/>
      <c r="E168" s="15"/>
      <c r="F168" s="14"/>
      <c r="G168" s="14"/>
      <c r="H168" s="15"/>
      <c r="I168" s="15"/>
      <c r="J168" s="22"/>
      <c r="K168" s="22"/>
      <c r="L168" s="15"/>
      <c r="M168" s="15"/>
      <c r="N168" s="15"/>
      <c r="O168" s="15"/>
      <c r="P168" s="22"/>
      <c r="Q168" s="22"/>
      <c r="R168" s="22"/>
      <c r="S168" s="18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20"/>
    </row>
    <row r="169" spans="1:33" ht="15.75" customHeight="1" x14ac:dyDescent="0.2">
      <c r="A169" s="13"/>
      <c r="B169" s="13"/>
      <c r="C169" s="22"/>
      <c r="D169" s="15"/>
      <c r="E169" s="15"/>
      <c r="F169" s="14"/>
      <c r="G169" s="14"/>
      <c r="H169" s="15"/>
      <c r="I169" s="15"/>
      <c r="J169" s="22"/>
      <c r="K169" s="22"/>
      <c r="L169" s="15"/>
      <c r="M169" s="15"/>
      <c r="N169" s="15"/>
      <c r="O169" s="15"/>
      <c r="P169" s="22"/>
      <c r="Q169" s="22"/>
      <c r="R169" s="22"/>
      <c r="S169" s="18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20"/>
    </row>
    <row r="170" spans="1:33" ht="15.75" customHeight="1" x14ac:dyDescent="0.2">
      <c r="A170" s="13"/>
      <c r="B170" s="13"/>
      <c r="C170" s="22"/>
      <c r="D170" s="15"/>
      <c r="E170" s="15"/>
      <c r="F170" s="14"/>
      <c r="G170" s="14"/>
      <c r="H170" s="15"/>
      <c r="I170" s="15"/>
      <c r="J170" s="22"/>
      <c r="K170" s="22"/>
      <c r="L170" s="15"/>
      <c r="M170" s="15"/>
      <c r="N170" s="15"/>
      <c r="O170" s="15"/>
      <c r="P170" s="22"/>
      <c r="Q170" s="22"/>
      <c r="R170" s="22"/>
      <c r="S170" s="18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20"/>
    </row>
    <row r="171" spans="1:33" ht="15.75" customHeight="1" x14ac:dyDescent="0.2">
      <c r="A171" s="13"/>
      <c r="B171" s="13"/>
      <c r="C171" s="22"/>
      <c r="D171" s="15"/>
      <c r="E171" s="15"/>
      <c r="F171" s="14"/>
      <c r="G171" s="14"/>
      <c r="H171" s="15"/>
      <c r="I171" s="15"/>
      <c r="J171" s="22"/>
      <c r="K171" s="22"/>
      <c r="L171" s="15"/>
      <c r="M171" s="15"/>
      <c r="N171" s="15"/>
      <c r="O171" s="15"/>
      <c r="P171" s="22"/>
      <c r="Q171" s="22"/>
      <c r="R171" s="22"/>
      <c r="S171" s="18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20"/>
    </row>
    <row r="172" spans="1:33" ht="15.75" customHeight="1" x14ac:dyDescent="0.2">
      <c r="A172" s="13"/>
      <c r="B172" s="13"/>
      <c r="C172" s="22"/>
      <c r="D172" s="15"/>
      <c r="E172" s="15"/>
      <c r="F172" s="14"/>
      <c r="G172" s="14"/>
      <c r="H172" s="15"/>
      <c r="I172" s="15"/>
      <c r="J172" s="22"/>
      <c r="K172" s="22"/>
      <c r="L172" s="15"/>
      <c r="M172" s="15"/>
      <c r="N172" s="15"/>
      <c r="O172" s="15"/>
      <c r="P172" s="22"/>
      <c r="Q172" s="22"/>
      <c r="R172" s="22"/>
      <c r="S172" s="18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20"/>
    </row>
    <row r="173" spans="1:33" ht="15.75" customHeight="1" x14ac:dyDescent="0.2">
      <c r="A173" s="13"/>
      <c r="B173" s="13"/>
      <c r="C173" s="22"/>
      <c r="D173" s="15"/>
      <c r="E173" s="15"/>
      <c r="F173" s="14"/>
      <c r="G173" s="14"/>
      <c r="H173" s="15"/>
      <c r="I173" s="15"/>
      <c r="J173" s="22"/>
      <c r="K173" s="22"/>
      <c r="L173" s="15"/>
      <c r="M173" s="15"/>
      <c r="N173" s="15"/>
      <c r="O173" s="15"/>
      <c r="P173" s="22"/>
      <c r="Q173" s="22"/>
      <c r="R173" s="22"/>
      <c r="S173" s="18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20"/>
    </row>
    <row r="174" spans="1:33" ht="15.75" customHeight="1" x14ac:dyDescent="0.2">
      <c r="A174" s="13"/>
      <c r="B174" s="13"/>
      <c r="C174" s="22"/>
      <c r="D174" s="15"/>
      <c r="E174" s="15"/>
      <c r="F174" s="14"/>
      <c r="G174" s="14"/>
      <c r="H174" s="15"/>
      <c r="I174" s="15"/>
      <c r="J174" s="22"/>
      <c r="K174" s="22"/>
      <c r="L174" s="15"/>
      <c r="M174" s="15"/>
      <c r="N174" s="15"/>
      <c r="O174" s="15"/>
      <c r="P174" s="22"/>
      <c r="Q174" s="22"/>
      <c r="R174" s="22"/>
      <c r="S174" s="18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20"/>
    </row>
    <row r="175" spans="1:33" ht="15.75" customHeight="1" x14ac:dyDescent="0.2">
      <c r="A175" s="13"/>
      <c r="B175" s="13"/>
      <c r="C175" s="22"/>
      <c r="D175" s="15"/>
      <c r="E175" s="15"/>
      <c r="F175" s="14"/>
      <c r="G175" s="14"/>
      <c r="H175" s="15"/>
      <c r="I175" s="15"/>
      <c r="J175" s="22"/>
      <c r="K175" s="22"/>
      <c r="L175" s="15"/>
      <c r="M175" s="15"/>
      <c r="N175" s="15"/>
      <c r="O175" s="15"/>
      <c r="P175" s="22"/>
      <c r="Q175" s="22"/>
      <c r="R175" s="22"/>
      <c r="S175" s="18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20"/>
    </row>
    <row r="176" spans="1:33" ht="15.75" customHeight="1" x14ac:dyDescent="0.2">
      <c r="A176" s="13"/>
      <c r="B176" s="13"/>
      <c r="C176" s="22"/>
      <c r="D176" s="15"/>
      <c r="E176" s="15"/>
      <c r="F176" s="14"/>
      <c r="G176" s="14"/>
      <c r="H176" s="15"/>
      <c r="I176" s="15"/>
      <c r="J176" s="22"/>
      <c r="K176" s="22"/>
      <c r="L176" s="15"/>
      <c r="M176" s="15"/>
      <c r="N176" s="15"/>
      <c r="O176" s="15"/>
      <c r="P176" s="22"/>
      <c r="Q176" s="22"/>
      <c r="R176" s="22"/>
      <c r="S176" s="18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20"/>
    </row>
    <row r="177" spans="1:33" ht="15.75" customHeight="1" x14ac:dyDescent="0.2">
      <c r="A177" s="13"/>
      <c r="B177" s="13"/>
      <c r="C177" s="22"/>
      <c r="D177" s="15"/>
      <c r="E177" s="15"/>
      <c r="F177" s="14"/>
      <c r="G177" s="14"/>
      <c r="H177" s="15"/>
      <c r="I177" s="15"/>
      <c r="J177" s="22"/>
      <c r="K177" s="22"/>
      <c r="L177" s="15"/>
      <c r="M177" s="15"/>
      <c r="N177" s="15"/>
      <c r="O177" s="15"/>
      <c r="P177" s="22"/>
      <c r="Q177" s="22"/>
      <c r="R177" s="22"/>
      <c r="S177" s="18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20"/>
    </row>
    <row r="178" spans="1:33" ht="15.75" customHeight="1" x14ac:dyDescent="0.2">
      <c r="A178" s="13"/>
      <c r="B178" s="13"/>
      <c r="C178" s="22"/>
      <c r="D178" s="15"/>
      <c r="E178" s="15"/>
      <c r="F178" s="14"/>
      <c r="G178" s="14"/>
      <c r="H178" s="15"/>
      <c r="I178" s="15"/>
      <c r="J178" s="22"/>
      <c r="K178" s="22"/>
      <c r="L178" s="15"/>
      <c r="M178" s="15"/>
      <c r="N178" s="15"/>
      <c r="O178" s="15"/>
      <c r="P178" s="22"/>
      <c r="Q178" s="22"/>
      <c r="R178" s="22"/>
      <c r="S178" s="18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20"/>
    </row>
    <row r="179" spans="1:33" ht="15.75" customHeight="1" x14ac:dyDescent="0.2">
      <c r="A179" s="13"/>
      <c r="B179" s="13"/>
      <c r="C179" s="22"/>
      <c r="D179" s="15"/>
      <c r="E179" s="15"/>
      <c r="F179" s="14"/>
      <c r="G179" s="14"/>
      <c r="H179" s="15"/>
      <c r="I179" s="15"/>
      <c r="J179" s="22"/>
      <c r="K179" s="22"/>
      <c r="L179" s="15"/>
      <c r="M179" s="15"/>
      <c r="N179" s="15"/>
      <c r="O179" s="15"/>
      <c r="P179" s="22"/>
      <c r="Q179" s="22"/>
      <c r="R179" s="22"/>
      <c r="S179" s="18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20"/>
    </row>
    <row r="180" spans="1:33" ht="15.75" customHeight="1" x14ac:dyDescent="0.2">
      <c r="A180" s="13"/>
      <c r="B180" s="13"/>
      <c r="C180" s="22"/>
      <c r="D180" s="15"/>
      <c r="E180" s="15"/>
      <c r="F180" s="14"/>
      <c r="G180" s="14"/>
      <c r="H180" s="15"/>
      <c r="I180" s="15"/>
      <c r="J180" s="22"/>
      <c r="K180" s="22"/>
      <c r="L180" s="15"/>
      <c r="M180" s="15"/>
      <c r="N180" s="15"/>
      <c r="O180" s="15"/>
      <c r="P180" s="22"/>
      <c r="Q180" s="22"/>
      <c r="R180" s="22"/>
      <c r="S180" s="18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20"/>
    </row>
    <row r="181" spans="1:33" ht="15.75" customHeight="1" x14ac:dyDescent="0.2">
      <c r="A181" s="13"/>
      <c r="B181" s="13"/>
      <c r="C181" s="22"/>
      <c r="D181" s="15"/>
      <c r="E181" s="15"/>
      <c r="F181" s="14"/>
      <c r="G181" s="14"/>
      <c r="H181" s="15"/>
      <c r="I181" s="15"/>
      <c r="J181" s="22"/>
      <c r="K181" s="22"/>
      <c r="L181" s="15"/>
      <c r="M181" s="15"/>
      <c r="N181" s="15"/>
      <c r="O181" s="15"/>
      <c r="P181" s="22"/>
      <c r="Q181" s="22"/>
      <c r="R181" s="22"/>
      <c r="S181" s="18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20"/>
    </row>
    <row r="182" spans="1:33" ht="15.75" customHeight="1" x14ac:dyDescent="0.2">
      <c r="A182" s="13"/>
      <c r="B182" s="13"/>
      <c r="C182" s="22"/>
      <c r="D182" s="15"/>
      <c r="E182" s="15"/>
      <c r="F182" s="14"/>
      <c r="G182" s="14"/>
      <c r="H182" s="15"/>
      <c r="I182" s="15"/>
      <c r="J182" s="22"/>
      <c r="K182" s="22"/>
      <c r="L182" s="15"/>
      <c r="M182" s="15"/>
      <c r="N182" s="15"/>
      <c r="O182" s="15"/>
      <c r="P182" s="22"/>
      <c r="Q182" s="22"/>
      <c r="R182" s="22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20"/>
    </row>
    <row r="183" spans="1:33" ht="15.75" customHeight="1" x14ac:dyDescent="0.2">
      <c r="A183" s="13"/>
      <c r="B183" s="13"/>
      <c r="C183" s="22"/>
      <c r="D183" s="15"/>
      <c r="E183" s="15"/>
      <c r="F183" s="14"/>
      <c r="G183" s="14"/>
      <c r="H183" s="15"/>
      <c r="I183" s="15"/>
      <c r="J183" s="22"/>
      <c r="K183" s="22"/>
      <c r="L183" s="15"/>
      <c r="M183" s="15"/>
      <c r="N183" s="15"/>
      <c r="O183" s="15"/>
      <c r="P183" s="22"/>
      <c r="Q183" s="22"/>
      <c r="R183" s="22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20"/>
    </row>
    <row r="184" spans="1:33" ht="15.75" customHeight="1" x14ac:dyDescent="0.2">
      <c r="A184" s="13"/>
      <c r="B184" s="13"/>
      <c r="C184" s="22"/>
      <c r="D184" s="15"/>
      <c r="E184" s="15"/>
      <c r="F184" s="14"/>
      <c r="G184" s="14"/>
      <c r="H184" s="15"/>
      <c r="I184" s="15"/>
      <c r="J184" s="22"/>
      <c r="K184" s="22"/>
      <c r="L184" s="15"/>
      <c r="M184" s="15"/>
      <c r="N184" s="15"/>
      <c r="O184" s="15"/>
      <c r="P184" s="22"/>
      <c r="Q184" s="22"/>
      <c r="R184" s="22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20"/>
    </row>
    <row r="185" spans="1:33" ht="15.75" customHeight="1" x14ac:dyDescent="0.2">
      <c r="A185" s="13"/>
      <c r="B185" s="13"/>
      <c r="C185" s="22"/>
      <c r="D185" s="15"/>
      <c r="E185" s="15"/>
      <c r="F185" s="14"/>
      <c r="G185" s="14"/>
      <c r="H185" s="15"/>
      <c r="I185" s="15"/>
      <c r="J185" s="22"/>
      <c r="K185" s="22"/>
      <c r="L185" s="15"/>
      <c r="M185" s="15"/>
      <c r="N185" s="15"/>
      <c r="O185" s="15"/>
      <c r="P185" s="22"/>
      <c r="Q185" s="22"/>
      <c r="R185" s="22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20"/>
    </row>
    <row r="186" spans="1:33" ht="15.75" customHeight="1" x14ac:dyDescent="0.2">
      <c r="A186" s="13"/>
      <c r="B186" s="13"/>
      <c r="C186" s="22"/>
      <c r="D186" s="15"/>
      <c r="E186" s="15"/>
      <c r="F186" s="14"/>
      <c r="G186" s="14"/>
      <c r="H186" s="15"/>
      <c r="I186" s="15"/>
      <c r="J186" s="22"/>
      <c r="K186" s="22"/>
      <c r="L186" s="15"/>
      <c r="M186" s="15"/>
      <c r="N186" s="15"/>
      <c r="O186" s="15"/>
      <c r="P186" s="22"/>
      <c r="Q186" s="22"/>
      <c r="R186" s="22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20"/>
    </row>
    <row r="187" spans="1:33" ht="15.75" customHeight="1" x14ac:dyDescent="0.2">
      <c r="A187" s="13"/>
      <c r="B187" s="13"/>
      <c r="C187" s="22"/>
      <c r="D187" s="15"/>
      <c r="E187" s="15"/>
      <c r="F187" s="14"/>
      <c r="G187" s="14"/>
      <c r="H187" s="15"/>
      <c r="I187" s="15"/>
      <c r="J187" s="22"/>
      <c r="K187" s="22"/>
      <c r="L187" s="15"/>
      <c r="M187" s="15"/>
      <c r="N187" s="15"/>
      <c r="O187" s="15"/>
      <c r="P187" s="22"/>
      <c r="Q187" s="22"/>
      <c r="R187" s="22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20"/>
    </row>
    <row r="188" spans="1:33" ht="15.75" customHeight="1" x14ac:dyDescent="0.2">
      <c r="A188" s="13"/>
      <c r="B188" s="13"/>
      <c r="C188" s="22"/>
      <c r="D188" s="15"/>
      <c r="E188" s="15"/>
      <c r="F188" s="14"/>
      <c r="G188" s="14"/>
      <c r="H188" s="15"/>
      <c r="I188" s="15"/>
      <c r="J188" s="22"/>
      <c r="K188" s="22"/>
      <c r="L188" s="15"/>
      <c r="M188" s="15"/>
      <c r="N188" s="15"/>
      <c r="O188" s="15"/>
      <c r="P188" s="22"/>
      <c r="Q188" s="22"/>
      <c r="R188" s="22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20"/>
    </row>
    <row r="189" spans="1:33" ht="15.75" customHeight="1" x14ac:dyDescent="0.2">
      <c r="A189" s="13"/>
      <c r="B189" s="13"/>
      <c r="C189" s="22"/>
      <c r="D189" s="15"/>
      <c r="E189" s="15"/>
      <c r="F189" s="14"/>
      <c r="G189" s="14"/>
      <c r="H189" s="15"/>
      <c r="I189" s="15"/>
      <c r="J189" s="22"/>
      <c r="K189" s="22"/>
      <c r="L189" s="15"/>
      <c r="M189" s="15"/>
      <c r="N189" s="15"/>
      <c r="O189" s="15"/>
      <c r="P189" s="22"/>
      <c r="Q189" s="22"/>
      <c r="R189" s="22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20"/>
    </row>
    <row r="190" spans="1:33" ht="15.75" customHeight="1" x14ac:dyDescent="0.2">
      <c r="A190" s="13"/>
      <c r="B190" s="13"/>
      <c r="C190" s="22"/>
      <c r="D190" s="15"/>
      <c r="E190" s="15"/>
      <c r="F190" s="14"/>
      <c r="G190" s="14"/>
      <c r="H190" s="15"/>
      <c r="I190" s="15"/>
      <c r="J190" s="22"/>
      <c r="K190" s="22"/>
      <c r="L190" s="15"/>
      <c r="M190" s="15"/>
      <c r="N190" s="15"/>
      <c r="O190" s="15"/>
      <c r="P190" s="22"/>
      <c r="Q190" s="22"/>
      <c r="R190" s="22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20"/>
    </row>
    <row r="191" spans="1:33" ht="15.75" customHeight="1" x14ac:dyDescent="0.2">
      <c r="A191" s="13"/>
      <c r="B191" s="13"/>
      <c r="C191" s="22"/>
      <c r="D191" s="15"/>
      <c r="E191" s="15"/>
      <c r="F191" s="14"/>
      <c r="G191" s="14"/>
      <c r="H191" s="15"/>
      <c r="I191" s="15"/>
      <c r="J191" s="22"/>
      <c r="K191" s="22"/>
      <c r="L191" s="15"/>
      <c r="M191" s="15"/>
      <c r="N191" s="15"/>
      <c r="O191" s="15"/>
      <c r="P191" s="22"/>
      <c r="Q191" s="22"/>
      <c r="R191" s="22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20"/>
    </row>
    <row r="192" spans="1:33" ht="15.75" customHeight="1" x14ac:dyDescent="0.2">
      <c r="A192" s="13"/>
      <c r="B192" s="13"/>
      <c r="C192" s="22"/>
      <c r="D192" s="15"/>
      <c r="E192" s="15"/>
      <c r="F192" s="14"/>
      <c r="G192" s="14"/>
      <c r="H192" s="15"/>
      <c r="I192" s="15"/>
      <c r="J192" s="22"/>
      <c r="K192" s="22"/>
      <c r="L192" s="15"/>
      <c r="M192" s="15"/>
      <c r="N192" s="15"/>
      <c r="O192" s="15"/>
      <c r="P192" s="22"/>
      <c r="Q192" s="22"/>
      <c r="R192" s="22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20"/>
    </row>
    <row r="193" spans="1:33" ht="15.75" customHeight="1" x14ac:dyDescent="0.2">
      <c r="A193" s="13"/>
      <c r="B193" s="13"/>
      <c r="C193" s="22"/>
      <c r="D193" s="15"/>
      <c r="E193" s="15"/>
      <c r="F193" s="14"/>
      <c r="G193" s="14"/>
      <c r="H193" s="15"/>
      <c r="I193" s="15"/>
      <c r="J193" s="22"/>
      <c r="K193" s="22"/>
      <c r="L193" s="15"/>
      <c r="M193" s="15"/>
      <c r="N193" s="15"/>
      <c r="O193" s="15"/>
      <c r="P193" s="22"/>
      <c r="Q193" s="22"/>
      <c r="R193" s="22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20"/>
    </row>
    <row r="194" spans="1:33" ht="15.75" customHeight="1" x14ac:dyDescent="0.2">
      <c r="A194" s="13"/>
      <c r="B194" s="13"/>
      <c r="C194" s="22"/>
      <c r="D194" s="15"/>
      <c r="E194" s="15"/>
      <c r="F194" s="14"/>
      <c r="G194" s="14"/>
      <c r="H194" s="15"/>
      <c r="I194" s="15"/>
      <c r="J194" s="22"/>
      <c r="K194" s="22"/>
      <c r="L194" s="15"/>
      <c r="M194" s="15"/>
      <c r="N194" s="15"/>
      <c r="O194" s="15"/>
      <c r="P194" s="22"/>
      <c r="Q194" s="22"/>
      <c r="R194" s="22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20"/>
    </row>
    <row r="195" spans="1:33" ht="15.75" customHeight="1" x14ac:dyDescent="0.2">
      <c r="C195" s="22"/>
      <c r="D195" s="15"/>
      <c r="E195" s="15"/>
      <c r="F195" s="14"/>
      <c r="G195" s="14"/>
      <c r="H195" s="15"/>
      <c r="I195" s="15"/>
      <c r="J195" s="22"/>
      <c r="K195" s="22"/>
      <c r="L195" s="15"/>
      <c r="M195" s="15"/>
      <c r="N195" s="15"/>
      <c r="O195" s="15"/>
      <c r="P195" s="22"/>
      <c r="Q195" s="22"/>
      <c r="R195" s="22"/>
      <c r="AG195" s="20"/>
    </row>
    <row r="196" spans="1:33" ht="15.75" customHeight="1" x14ac:dyDescent="0.2">
      <c r="C196" s="22"/>
      <c r="D196" s="15"/>
      <c r="E196" s="15"/>
      <c r="F196" s="14"/>
      <c r="G196" s="14"/>
      <c r="H196" s="15"/>
      <c r="I196" s="15"/>
      <c r="J196" s="22"/>
      <c r="K196" s="22"/>
      <c r="L196" s="15"/>
      <c r="M196" s="15"/>
      <c r="N196" s="15"/>
      <c r="O196" s="15"/>
      <c r="P196" s="22"/>
      <c r="Q196" s="22"/>
      <c r="R196" s="22"/>
      <c r="AG196" s="20"/>
    </row>
    <row r="197" spans="1:33" ht="15.75" customHeight="1" x14ac:dyDescent="0.2">
      <c r="C197" s="22"/>
      <c r="D197" s="22"/>
      <c r="E197" s="22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</row>
    <row r="198" spans="1:33" ht="15.75" customHeight="1" x14ac:dyDescent="0.2">
      <c r="C198" s="22"/>
      <c r="D198" s="22"/>
      <c r="E198" s="22"/>
      <c r="F198" s="22"/>
      <c r="G198" s="22"/>
      <c r="H198" s="22"/>
      <c r="I198" s="22"/>
      <c r="J198" s="22"/>
      <c r="K198" s="22"/>
      <c r="L198" s="22"/>
      <c r="M198" s="22"/>
      <c r="N198" s="22"/>
      <c r="O198" s="22"/>
      <c r="P198" s="22"/>
      <c r="Q198" s="22"/>
      <c r="R198" s="22"/>
    </row>
    <row r="199" spans="1:33" ht="15.75" customHeight="1" x14ac:dyDescent="0.2">
      <c r="C199" s="22"/>
      <c r="D199" s="22"/>
      <c r="E199" s="22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</row>
    <row r="200" spans="1:33" ht="15.75" customHeight="1" x14ac:dyDescent="0.2">
      <c r="C200" s="22"/>
      <c r="D200" s="22"/>
      <c r="E200" s="22"/>
      <c r="F200" s="22"/>
      <c r="G200" s="22"/>
      <c r="H200" s="22"/>
      <c r="I200" s="22"/>
      <c r="J200" s="22"/>
      <c r="K200" s="22"/>
      <c r="L200" s="22"/>
      <c r="M200" s="22"/>
      <c r="N200" s="22"/>
      <c r="O200" s="22"/>
      <c r="P200" s="22"/>
      <c r="Q200" s="22"/>
      <c r="R200" s="22"/>
    </row>
    <row r="201" spans="1:33" ht="15.75" customHeight="1" x14ac:dyDescent="0.2">
      <c r="C201" s="22"/>
      <c r="D201" s="22"/>
      <c r="E201" s="22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</row>
    <row r="202" spans="1:33" ht="15.75" customHeight="1" x14ac:dyDescent="0.2">
      <c r="C202" s="22"/>
      <c r="D202" s="22"/>
      <c r="E202" s="22"/>
      <c r="F202" s="22"/>
      <c r="G202" s="22"/>
      <c r="H202" s="22"/>
      <c r="I202" s="22"/>
      <c r="J202" s="22"/>
      <c r="K202" s="22"/>
      <c r="L202" s="22"/>
      <c r="M202" s="22"/>
      <c r="N202" s="22"/>
      <c r="O202" s="22"/>
      <c r="P202" s="22"/>
      <c r="Q202" s="22"/>
      <c r="R202" s="22"/>
    </row>
    <row r="203" spans="1:33" ht="15.75" customHeight="1" x14ac:dyDescent="0.2">
      <c r="C203" s="22"/>
      <c r="D203" s="22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</row>
    <row r="204" spans="1:33" ht="15.75" customHeight="1" x14ac:dyDescent="0.2">
      <c r="C204" s="22"/>
      <c r="D204" s="22"/>
      <c r="E204" s="22"/>
      <c r="F204" s="22"/>
      <c r="G204" s="22"/>
      <c r="H204" s="22"/>
      <c r="I204" s="22"/>
      <c r="J204" s="22"/>
      <c r="K204" s="22"/>
      <c r="L204" s="22"/>
      <c r="M204" s="22"/>
      <c r="N204" s="22"/>
      <c r="O204" s="22"/>
      <c r="P204" s="22"/>
      <c r="Q204" s="22"/>
      <c r="R204" s="22"/>
    </row>
    <row r="205" spans="1:33" ht="15.75" customHeight="1" x14ac:dyDescent="0.2">
      <c r="C205" s="22"/>
      <c r="D205" s="22"/>
      <c r="E205" s="22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</row>
    <row r="206" spans="1:33" ht="15.75" customHeight="1" x14ac:dyDescent="0.2">
      <c r="C206" s="22"/>
      <c r="D206" s="22"/>
      <c r="E206" s="22"/>
      <c r="F206" s="22"/>
      <c r="G206" s="22"/>
      <c r="H206" s="22"/>
      <c r="I206" s="22"/>
      <c r="J206" s="22"/>
      <c r="K206" s="22"/>
      <c r="L206" s="22"/>
      <c r="M206" s="22"/>
      <c r="N206" s="22"/>
      <c r="O206" s="22"/>
      <c r="P206" s="22"/>
      <c r="Q206" s="22"/>
      <c r="R206" s="22"/>
    </row>
    <row r="207" spans="1:33" ht="15.75" customHeight="1" x14ac:dyDescent="0.2">
      <c r="C207" s="22"/>
      <c r="D207" s="22"/>
      <c r="E207" s="22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</row>
    <row r="208" spans="1:33" ht="15.75" customHeight="1" x14ac:dyDescent="0.2">
      <c r="C208" s="22"/>
      <c r="D208" s="22"/>
      <c r="E208" s="22"/>
      <c r="F208" s="22"/>
      <c r="G208" s="22"/>
      <c r="H208" s="22"/>
      <c r="I208" s="22"/>
      <c r="J208" s="22"/>
      <c r="K208" s="22"/>
      <c r="L208" s="22"/>
      <c r="M208" s="22"/>
      <c r="N208" s="22"/>
      <c r="O208" s="22"/>
      <c r="P208" s="22"/>
      <c r="Q208" s="22"/>
      <c r="R208" s="22"/>
    </row>
    <row r="209" spans="3:18" ht="15.75" customHeight="1" x14ac:dyDescent="0.2">
      <c r="C209" s="22"/>
      <c r="D209" s="22"/>
      <c r="E209" s="22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</row>
    <row r="210" spans="3:18" ht="15.75" customHeight="1" x14ac:dyDescent="0.2">
      <c r="C210" s="22"/>
      <c r="D210" s="22"/>
      <c r="E210" s="22"/>
      <c r="F210" s="22"/>
      <c r="G210" s="22"/>
      <c r="H210" s="22"/>
      <c r="I210" s="22"/>
      <c r="J210" s="22"/>
      <c r="K210" s="22"/>
      <c r="L210" s="22"/>
      <c r="M210" s="22"/>
      <c r="N210" s="22"/>
      <c r="O210" s="22"/>
      <c r="P210" s="22"/>
      <c r="Q210" s="22"/>
      <c r="R210" s="22"/>
    </row>
    <row r="211" spans="3:18" ht="15.75" customHeight="1" x14ac:dyDescent="0.2">
      <c r="C211" s="22"/>
      <c r="D211" s="22"/>
      <c r="E211" s="22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</row>
    <row r="212" spans="3:18" ht="15.75" customHeight="1" x14ac:dyDescent="0.2">
      <c r="C212" s="22"/>
      <c r="D212" s="22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  <c r="R212" s="22"/>
    </row>
    <row r="213" spans="3:18" ht="15.75" customHeight="1" x14ac:dyDescent="0.2">
      <c r="C213" s="22"/>
      <c r="D213" s="22"/>
      <c r="E213" s="22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</row>
    <row r="214" spans="3:18" ht="15.75" customHeight="1" x14ac:dyDescent="0.2">
      <c r="C214" s="22"/>
      <c r="D214" s="22"/>
      <c r="E214" s="22"/>
      <c r="F214" s="22"/>
      <c r="G214" s="22"/>
      <c r="H214" s="22"/>
      <c r="I214" s="22"/>
      <c r="J214" s="22"/>
      <c r="K214" s="22"/>
      <c r="L214" s="22"/>
      <c r="M214" s="22"/>
      <c r="N214" s="22"/>
      <c r="O214" s="22"/>
      <c r="P214" s="22"/>
      <c r="Q214" s="22"/>
      <c r="R214" s="22"/>
    </row>
    <row r="215" spans="3:18" ht="15.75" customHeight="1" x14ac:dyDescent="0.2">
      <c r="C215" s="22"/>
      <c r="D215" s="22"/>
      <c r="E215" s="22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</row>
    <row r="216" spans="3:18" ht="15.75" customHeight="1" x14ac:dyDescent="0.2">
      <c r="C216" s="22"/>
      <c r="D216" s="22"/>
      <c r="E216" s="22"/>
      <c r="F216" s="22"/>
      <c r="G216" s="22"/>
      <c r="H216" s="22"/>
      <c r="I216" s="22"/>
      <c r="J216" s="22"/>
      <c r="K216" s="22"/>
      <c r="L216" s="22"/>
      <c r="M216" s="22"/>
      <c r="N216" s="22"/>
      <c r="O216" s="22"/>
      <c r="P216" s="22"/>
      <c r="Q216" s="22"/>
      <c r="R216" s="22"/>
    </row>
    <row r="217" spans="3:18" ht="15.75" customHeight="1" x14ac:dyDescent="0.2">
      <c r="C217" s="22"/>
      <c r="D217" s="22"/>
      <c r="E217" s="22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</row>
    <row r="218" spans="3:18" ht="15.75" customHeight="1" x14ac:dyDescent="0.2">
      <c r="C218" s="22"/>
      <c r="D218" s="22"/>
      <c r="E218" s="22"/>
      <c r="F218" s="22"/>
      <c r="G218" s="22"/>
      <c r="H218" s="22"/>
      <c r="I218" s="22"/>
      <c r="J218" s="22"/>
      <c r="K218" s="22"/>
      <c r="L218" s="22"/>
      <c r="M218" s="22"/>
      <c r="N218" s="22"/>
      <c r="O218" s="22"/>
      <c r="P218" s="22"/>
      <c r="Q218" s="22"/>
      <c r="R218" s="22"/>
    </row>
    <row r="219" spans="3:18" ht="15.75" customHeight="1" x14ac:dyDescent="0.2">
      <c r="C219" s="22"/>
      <c r="D219" s="22"/>
      <c r="E219" s="22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</row>
    <row r="220" spans="3:18" ht="15.75" customHeight="1" x14ac:dyDescent="0.2">
      <c r="C220" s="22"/>
      <c r="D220" s="22"/>
      <c r="E220" s="22"/>
      <c r="F220" s="22"/>
      <c r="G220" s="22"/>
      <c r="H220" s="22"/>
      <c r="I220" s="22"/>
      <c r="J220" s="22"/>
      <c r="K220" s="22"/>
      <c r="L220" s="22"/>
      <c r="M220" s="22"/>
      <c r="N220" s="22"/>
      <c r="O220" s="22"/>
      <c r="P220" s="22"/>
      <c r="Q220" s="22"/>
      <c r="R220" s="22"/>
    </row>
    <row r="221" spans="3:18" ht="15.75" customHeight="1" x14ac:dyDescent="0.15"/>
    <row r="222" spans="3:18" ht="15.75" customHeight="1" x14ac:dyDescent="0.15"/>
    <row r="223" spans="3:18" ht="15.75" customHeight="1" x14ac:dyDescent="0.15"/>
    <row r="224" spans="3:18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AG1000"/>
  <sheetViews>
    <sheetView tabSelected="1" workbookViewId="0">
      <pane xSplit="2" ySplit="3" topLeftCell="C4" activePane="bottomRight" state="frozen"/>
      <selection activeCell="C4" sqref="C4:XFD31"/>
      <selection pane="topRight" activeCell="C4" sqref="C4:XFD31"/>
      <selection pane="bottomLeft" activeCell="C4" sqref="C4:XFD31"/>
      <selection pane="bottomRight" activeCell="C4" sqref="C4:XFD31"/>
    </sheetView>
  </sheetViews>
  <sheetFormatPr baseColWidth="10" defaultColWidth="14.5" defaultRowHeight="15" customHeight="1" x14ac:dyDescent="0.15"/>
  <cols>
    <col min="1" max="1" width="14.83203125" customWidth="1"/>
    <col min="2" max="2" width="23.832031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6.83203125" customWidth="1"/>
    <col min="16" max="16" width="11" customWidth="1"/>
    <col min="17" max="18" width="8.5" customWidth="1"/>
    <col min="19" max="19" width="8.33203125" customWidth="1"/>
    <col min="20" max="20" width="11.5" customWidth="1"/>
    <col min="21" max="21" width="13.33203125" customWidth="1"/>
    <col min="22" max="22" width="13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29" t="str">
        <f ca="1">IFERROR(__xludf.DUMMYFUNCTION("IFERROR(VLOOKUP(B2,IMPORTRANGE(""https://docs.google.com/spreadsheets/d/1x0DhHglkXKoEBOD2MBsuK_EyIr1ouxD2ftIpqOYFa-k/edit?usp=sharing"",""OllieShops-SKU-Specific Info!B1:BJ7000""),4,FALSE),"""")"),"Weather Resistant Cornhole Bean Bags Set of 8 - Navy Blue &amp; Yellow")</f>
        <v>Weather Resistant Cornhole Bean Bags Set of 8 - Navy Blue &amp; Yellow</v>
      </c>
      <c r="B1" s="30"/>
      <c r="C1" s="31" t="s">
        <v>0</v>
      </c>
      <c r="D1" s="33" t="s">
        <v>1</v>
      </c>
      <c r="E1" s="33" t="s">
        <v>2</v>
      </c>
      <c r="F1" s="35" t="s">
        <v>3</v>
      </c>
      <c r="G1" s="35" t="s">
        <v>4</v>
      </c>
      <c r="H1" s="36" t="s">
        <v>5</v>
      </c>
      <c r="I1" s="33" t="s">
        <v>6</v>
      </c>
      <c r="J1" s="33" t="s">
        <v>7</v>
      </c>
      <c r="K1" s="33" t="s">
        <v>8</v>
      </c>
      <c r="L1" s="33" t="s">
        <v>9</v>
      </c>
      <c r="M1" s="40" t="s">
        <v>10</v>
      </c>
      <c r="N1" s="41" t="s">
        <v>11</v>
      </c>
      <c r="O1" s="33" t="s">
        <v>12</v>
      </c>
      <c r="P1" s="33" t="s">
        <v>13</v>
      </c>
      <c r="Q1" s="33" t="s">
        <v>14</v>
      </c>
      <c r="R1" s="33" t="s">
        <v>15</v>
      </c>
      <c r="S1" s="47" t="s">
        <v>16</v>
      </c>
      <c r="T1" s="42" t="s">
        <v>17</v>
      </c>
      <c r="U1" s="42" t="s">
        <v>18</v>
      </c>
      <c r="V1" s="42" t="s">
        <v>19</v>
      </c>
      <c r="W1" s="42" t="s">
        <v>20</v>
      </c>
      <c r="X1" s="42" t="s">
        <v>21</v>
      </c>
      <c r="Y1" s="42" t="s">
        <v>22</v>
      </c>
      <c r="Z1" s="42" t="s">
        <v>23</v>
      </c>
      <c r="AA1" s="42" t="s">
        <v>24</v>
      </c>
      <c r="AB1" s="42" t="s">
        <v>25</v>
      </c>
      <c r="AC1" s="42" t="s">
        <v>26</v>
      </c>
      <c r="AD1" s="44" t="s">
        <v>27</v>
      </c>
      <c r="AE1" s="45" t="s">
        <v>28</v>
      </c>
      <c r="AF1" s="46" t="s">
        <v>29</v>
      </c>
      <c r="AG1" s="45" t="s">
        <v>30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IFERROR(__xludf.DUMMYFUNCTION("IFERROR(VLOOKUP(B2,IMPORTRANGE(""https://docs.google.com/spreadsheets/d/1x0DhHglkXKoEBOD2MBsuK_EyIr1ouxD2ftIpqOYFa-k/edit?usp=sharing"",""OllieShops-SKU-Specific Info!B1:BJ7000""),3,FALSE),"""")"),"B07LGCYN27")</f>
        <v>B07LGCYN27</v>
      </c>
      <c r="B2" s="3" t="s">
        <v>168</v>
      </c>
      <c r="C2" s="32"/>
      <c r="D2" s="34"/>
      <c r="E2" s="32"/>
      <c r="F2" s="34"/>
      <c r="G2" s="34"/>
      <c r="H2" s="37"/>
      <c r="I2" s="34"/>
      <c r="J2" s="34"/>
      <c r="K2" s="37"/>
      <c r="L2" s="37"/>
      <c r="M2" s="37"/>
      <c r="N2" s="34"/>
      <c r="O2" s="34"/>
      <c r="P2" s="32"/>
      <c r="Q2" s="34"/>
      <c r="R2" s="34"/>
      <c r="S2" s="30"/>
      <c r="T2" s="30"/>
      <c r="U2" s="43"/>
      <c r="V2" s="43"/>
      <c r="W2" s="30"/>
      <c r="X2" s="30"/>
      <c r="Y2" s="30"/>
      <c r="Z2" s="30"/>
      <c r="AA2" s="43"/>
      <c r="AB2" s="43"/>
      <c r="AC2" s="43"/>
      <c r="AD2" s="43"/>
      <c r="AE2" s="30"/>
      <c r="AF2" s="30"/>
      <c r="AG2" s="30"/>
    </row>
    <row r="3" spans="1:33" ht="16" x14ac:dyDescent="0.15">
      <c r="A3" s="38" t="s">
        <v>32</v>
      </c>
      <c r="B3" s="39"/>
      <c r="C3" s="4">
        <f ca="1">((AE31+AF31)/0.85)*-1</f>
        <v>12.785148533823529</v>
      </c>
      <c r="D3" s="5">
        <f>SUM(D4:D99763)</f>
        <v>17</v>
      </c>
      <c r="E3" s="5"/>
      <c r="F3" s="6">
        <f t="shared" ref="F3:G3" si="0">SUM(F4:F99763)</f>
        <v>300.41000000000003</v>
      </c>
      <c r="G3" s="6">
        <f t="shared" si="0"/>
        <v>-0.7</v>
      </c>
      <c r="H3" s="7">
        <f>G3/F3*-1</f>
        <v>2.3301487966445856E-3</v>
      </c>
      <c r="I3" s="8">
        <f ca="1">J3/F3</f>
        <v>0.22851963644361961</v>
      </c>
      <c r="J3" s="6">
        <f ca="1">SUM(J4:J99763)</f>
        <v>68.649583984027771</v>
      </c>
      <c r="K3" s="6">
        <f ca="1">J3/D3</f>
        <v>4.0382108225898685</v>
      </c>
      <c r="L3" s="5"/>
      <c r="M3" s="9"/>
      <c r="N3" s="10"/>
      <c r="O3" s="5" t="str">
        <f ca="1">IFERROR(__xludf.DUMMYFUNCTION("IFERROR(VLOOKUP(B2,IMPORTRANGE(""https://docs.google.com/spreadsheets/d/1owCo6kL_VFQ5nPTdNogErmCBLjNiktT1m3SzTrxu3R0/edit#gid=2146806407"",""Ollie Shops - Compiled!b1:g5000""),2,FALSE),"""")"),"")</f>
        <v/>
      </c>
      <c r="P3" s="5"/>
      <c r="Q3" s="11"/>
      <c r="R3" s="11"/>
      <c r="S3" s="23"/>
      <c r="T3" s="10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10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10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5">
        <f>SUM(W4:W99763)</f>
        <v>1</v>
      </c>
      <c r="X3" s="7">
        <f>AVERAGE(X4:X99763)</f>
        <v>6.25E-2</v>
      </c>
      <c r="Y3" s="6">
        <f>ROUND(AVERAGE(Y4:Y99763),2)</f>
        <v>0.18</v>
      </c>
      <c r="Z3" s="5"/>
      <c r="AA3" s="5"/>
      <c r="AB3" s="5"/>
      <c r="AC3" s="5"/>
      <c r="AD3" s="5"/>
      <c r="AE3" s="12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Info!B2:BZ7000""),36,false)),"""")*-1"),-3.68737625375)</f>
        <v>-3.6873762537500001</v>
      </c>
      <c r="AG3" s="6">
        <f>SUM(AG4:AG99763)</f>
        <v>0</v>
      </c>
    </row>
    <row r="4" spans="1:33" s="52" customFormat="1" ht="15.75" hidden="1" customHeight="1" x14ac:dyDescent="0.2">
      <c r="A4" s="13" t="s">
        <v>33</v>
      </c>
      <c r="B4" s="13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48"/>
      <c r="T4" s="48"/>
      <c r="U4" s="49"/>
      <c r="V4" s="54"/>
      <c r="W4" s="48"/>
      <c r="X4" s="48"/>
      <c r="Y4" s="48"/>
      <c r="Z4" s="48"/>
      <c r="AA4" s="48"/>
      <c r="AB4" s="51"/>
      <c r="AC4" s="48"/>
      <c r="AD4" s="48"/>
      <c r="AE4" s="48"/>
      <c r="AF4" s="48"/>
      <c r="AG4" s="48"/>
    </row>
    <row r="5" spans="1:33" s="52" customFormat="1" ht="15.75" hidden="1" customHeight="1" x14ac:dyDescent="0.2">
      <c r="A5" s="13" t="s">
        <v>34</v>
      </c>
      <c r="B5" s="13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48"/>
      <c r="T5" s="48"/>
      <c r="U5" s="49"/>
      <c r="V5" s="54"/>
      <c r="W5" s="48"/>
      <c r="X5" s="48"/>
      <c r="Y5" s="48"/>
      <c r="Z5" s="48"/>
      <c r="AA5" s="48"/>
      <c r="AB5" s="51"/>
      <c r="AC5" s="48"/>
      <c r="AD5" s="48"/>
      <c r="AE5" s="48"/>
      <c r="AF5" s="48"/>
      <c r="AG5" s="48"/>
    </row>
    <row r="6" spans="1:33" s="52" customFormat="1" ht="15.75" hidden="1" customHeight="1" x14ac:dyDescent="0.2">
      <c r="A6" s="13" t="s">
        <v>35</v>
      </c>
      <c r="B6" s="13"/>
      <c r="C6" s="17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48"/>
      <c r="T6" s="48"/>
      <c r="U6" s="49"/>
      <c r="V6" s="54"/>
      <c r="W6" s="48"/>
      <c r="X6" s="48"/>
      <c r="Y6" s="48"/>
      <c r="Z6" s="48"/>
      <c r="AA6" s="48"/>
      <c r="AB6" s="51"/>
      <c r="AC6" s="48"/>
      <c r="AD6" s="48"/>
      <c r="AE6" s="48"/>
      <c r="AF6" s="48"/>
      <c r="AG6" s="48"/>
    </row>
    <row r="7" spans="1:33" s="52" customFormat="1" ht="15.75" hidden="1" customHeight="1" x14ac:dyDescent="0.2">
      <c r="A7" s="13" t="s">
        <v>36</v>
      </c>
      <c r="B7" s="13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48"/>
      <c r="T7" s="48"/>
      <c r="U7" s="49"/>
      <c r="V7" s="54"/>
      <c r="W7" s="48"/>
      <c r="X7" s="48"/>
      <c r="Y7" s="48"/>
      <c r="Z7" s="48"/>
      <c r="AA7" s="48"/>
      <c r="AB7" s="51"/>
      <c r="AC7" s="48"/>
      <c r="AD7" s="48"/>
      <c r="AE7" s="48"/>
      <c r="AF7" s="48"/>
      <c r="AG7" s="48"/>
    </row>
    <row r="8" spans="1:33" s="52" customFormat="1" ht="15.75" hidden="1" customHeight="1" x14ac:dyDescent="0.2">
      <c r="A8" s="13" t="s">
        <v>37</v>
      </c>
      <c r="B8" s="13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48"/>
      <c r="T8" s="48"/>
      <c r="U8" s="49"/>
      <c r="V8" s="54"/>
      <c r="W8" s="48"/>
      <c r="X8" s="48"/>
      <c r="Y8" s="48"/>
      <c r="Z8" s="48"/>
      <c r="AA8" s="48"/>
      <c r="AB8" s="51"/>
      <c r="AC8" s="48"/>
      <c r="AD8" s="48"/>
      <c r="AE8" s="48"/>
      <c r="AF8" s="48"/>
      <c r="AG8" s="48"/>
    </row>
    <row r="9" spans="1:33" s="52" customFormat="1" ht="15.75" hidden="1" customHeight="1" x14ac:dyDescent="0.2">
      <c r="A9" s="13" t="s">
        <v>38</v>
      </c>
      <c r="B9" s="13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48"/>
      <c r="T9" s="48"/>
      <c r="U9" s="49"/>
      <c r="V9" s="54"/>
      <c r="W9" s="48"/>
      <c r="X9" s="48"/>
      <c r="Y9" s="48"/>
      <c r="Z9" s="48"/>
      <c r="AA9" s="48"/>
      <c r="AB9" s="51"/>
      <c r="AC9" s="48"/>
      <c r="AD9" s="48"/>
      <c r="AE9" s="48"/>
      <c r="AF9" s="48"/>
      <c r="AG9" s="48"/>
    </row>
    <row r="10" spans="1:33" s="52" customFormat="1" ht="15.75" hidden="1" customHeight="1" x14ac:dyDescent="0.2">
      <c r="A10" s="13" t="s">
        <v>39</v>
      </c>
      <c r="B10" s="13"/>
      <c r="C10" s="17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48"/>
      <c r="T10" s="48"/>
      <c r="U10" s="49"/>
      <c r="V10" s="54"/>
      <c r="W10" s="48"/>
      <c r="X10" s="48"/>
      <c r="Y10" s="48"/>
      <c r="Z10" s="48"/>
      <c r="AA10" s="48"/>
      <c r="AB10" s="51"/>
      <c r="AC10" s="48"/>
      <c r="AD10" s="48"/>
      <c r="AE10" s="48"/>
      <c r="AF10" s="48"/>
      <c r="AG10" s="48"/>
    </row>
    <row r="11" spans="1:33" s="52" customFormat="1" ht="15.75" hidden="1" customHeight="1" x14ac:dyDescent="0.2">
      <c r="A11" s="13" t="s">
        <v>40</v>
      </c>
      <c r="B11" s="13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48"/>
      <c r="T11" s="48"/>
      <c r="U11" s="49"/>
      <c r="V11" s="54"/>
      <c r="W11" s="48"/>
      <c r="X11" s="48"/>
      <c r="Y11" s="48"/>
      <c r="Z11" s="48"/>
      <c r="AA11" s="48"/>
      <c r="AB11" s="51"/>
      <c r="AC11" s="48"/>
      <c r="AD11" s="48"/>
      <c r="AE11" s="48"/>
      <c r="AF11" s="48"/>
      <c r="AG11" s="48"/>
    </row>
    <row r="12" spans="1:33" s="52" customFormat="1" ht="15.75" hidden="1" customHeight="1" x14ac:dyDescent="0.2">
      <c r="A12" s="13" t="s">
        <v>41</v>
      </c>
      <c r="B12" s="13"/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48"/>
      <c r="T12" s="48"/>
      <c r="U12" s="49"/>
      <c r="V12" s="54"/>
      <c r="W12" s="48"/>
      <c r="X12" s="48"/>
      <c r="Y12" s="48"/>
      <c r="Z12" s="48"/>
      <c r="AA12" s="48"/>
      <c r="AB12" s="51"/>
      <c r="AC12" s="48"/>
      <c r="AD12" s="48"/>
      <c r="AE12" s="48"/>
      <c r="AF12" s="48"/>
      <c r="AG12" s="48"/>
    </row>
    <row r="13" spans="1:33" s="52" customFormat="1" ht="15.75" hidden="1" customHeight="1" x14ac:dyDescent="0.2">
      <c r="A13" s="13" t="s">
        <v>42</v>
      </c>
      <c r="B13" s="13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48"/>
      <c r="T13" s="48"/>
      <c r="U13" s="49"/>
      <c r="V13" s="54"/>
      <c r="W13" s="48"/>
      <c r="X13" s="48"/>
      <c r="Y13" s="48"/>
      <c r="Z13" s="48"/>
      <c r="AA13" s="48"/>
      <c r="AB13" s="51"/>
      <c r="AC13" s="48"/>
      <c r="AD13" s="48"/>
      <c r="AE13" s="48"/>
      <c r="AF13" s="48"/>
      <c r="AG13" s="48"/>
    </row>
    <row r="14" spans="1:33" s="52" customFormat="1" ht="15.75" hidden="1" customHeight="1" x14ac:dyDescent="0.2">
      <c r="A14" s="13" t="s">
        <v>43</v>
      </c>
      <c r="B14" s="13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48"/>
      <c r="T14" s="48"/>
      <c r="U14" s="49"/>
      <c r="V14" s="54"/>
      <c r="W14" s="48"/>
      <c r="X14" s="48"/>
      <c r="Y14" s="48"/>
      <c r="Z14" s="48"/>
      <c r="AA14" s="48"/>
      <c r="AB14" s="51"/>
      <c r="AC14" s="48"/>
      <c r="AD14" s="48"/>
      <c r="AE14" s="48"/>
      <c r="AF14" s="48"/>
      <c r="AG14" s="48"/>
    </row>
    <row r="15" spans="1:33" s="52" customFormat="1" ht="15.75" hidden="1" customHeight="1" x14ac:dyDescent="0.2">
      <c r="A15" s="13" t="s">
        <v>44</v>
      </c>
      <c r="B15" s="13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48"/>
      <c r="T15" s="48"/>
      <c r="U15" s="49"/>
      <c r="V15" s="54"/>
      <c r="W15" s="48"/>
      <c r="X15" s="48"/>
      <c r="Y15" s="48"/>
      <c r="Z15" s="48"/>
      <c r="AA15" s="48"/>
      <c r="AB15" s="51"/>
      <c r="AC15" s="48"/>
      <c r="AD15" s="48"/>
      <c r="AE15" s="48"/>
      <c r="AF15" s="48"/>
      <c r="AG15" s="48"/>
    </row>
    <row r="16" spans="1:33" s="52" customFormat="1" ht="15.75" hidden="1" customHeight="1" x14ac:dyDescent="0.2">
      <c r="A16" s="13" t="s">
        <v>45</v>
      </c>
      <c r="B16" s="13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48"/>
      <c r="T16" s="48"/>
      <c r="U16" s="49"/>
      <c r="V16" s="54"/>
      <c r="W16" s="48"/>
      <c r="X16" s="48"/>
      <c r="Y16" s="48"/>
      <c r="Z16" s="48"/>
      <c r="AA16" s="48"/>
      <c r="AB16" s="51"/>
      <c r="AC16" s="48"/>
      <c r="AD16" s="48"/>
      <c r="AE16" s="48"/>
      <c r="AF16" s="48"/>
      <c r="AG16" s="48"/>
    </row>
    <row r="17" spans="1:33" s="52" customFormat="1" ht="15.75" hidden="1" customHeight="1" x14ac:dyDescent="0.2">
      <c r="A17" s="13" t="s">
        <v>46</v>
      </c>
      <c r="B17" s="13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48"/>
      <c r="T17" s="48"/>
      <c r="U17" s="49"/>
      <c r="V17" s="54"/>
      <c r="W17" s="48"/>
      <c r="X17" s="48"/>
      <c r="Y17" s="48"/>
      <c r="Z17" s="48"/>
      <c r="AA17" s="48"/>
      <c r="AB17" s="51"/>
      <c r="AC17" s="48"/>
      <c r="AD17" s="48"/>
      <c r="AE17" s="48"/>
      <c r="AF17" s="48"/>
      <c r="AG17" s="48"/>
    </row>
    <row r="18" spans="1:33" s="52" customFormat="1" ht="15.75" hidden="1" customHeight="1" x14ac:dyDescent="0.2">
      <c r="A18" s="13" t="s">
        <v>47</v>
      </c>
      <c r="B18" s="13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48"/>
      <c r="T18" s="48"/>
      <c r="U18" s="49"/>
      <c r="V18" s="54"/>
      <c r="W18" s="48"/>
      <c r="X18" s="48"/>
      <c r="Y18" s="48"/>
      <c r="Z18" s="48"/>
      <c r="AA18" s="48"/>
      <c r="AB18" s="51"/>
      <c r="AC18" s="48"/>
      <c r="AD18" s="48"/>
      <c r="AE18" s="48"/>
      <c r="AF18" s="48"/>
      <c r="AG18" s="48"/>
    </row>
    <row r="19" spans="1:33" s="52" customFormat="1" ht="15.75" hidden="1" customHeight="1" x14ac:dyDescent="0.2">
      <c r="A19" s="13" t="s">
        <v>83</v>
      </c>
      <c r="B19" s="13"/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48"/>
      <c r="T19" s="48"/>
      <c r="U19" s="49"/>
      <c r="V19" s="54"/>
      <c r="W19" s="48"/>
      <c r="X19" s="48"/>
      <c r="Y19" s="48"/>
      <c r="Z19" s="48"/>
      <c r="AA19" s="48"/>
      <c r="AB19" s="51"/>
      <c r="AC19" s="48"/>
      <c r="AD19" s="48"/>
      <c r="AE19" s="48"/>
      <c r="AF19" s="48"/>
      <c r="AG19" s="48"/>
    </row>
    <row r="20" spans="1:33" s="52" customFormat="1" ht="15.75" hidden="1" customHeight="1" x14ac:dyDescent="0.2">
      <c r="A20" s="13" t="s">
        <v>49</v>
      </c>
      <c r="B20" s="13"/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48"/>
      <c r="T20" s="48"/>
      <c r="U20" s="49"/>
      <c r="V20" s="54"/>
      <c r="W20" s="48"/>
      <c r="X20" s="48"/>
      <c r="Y20" s="48"/>
      <c r="Z20" s="48"/>
      <c r="AA20" s="48"/>
      <c r="AB20" s="51"/>
      <c r="AC20" s="48"/>
      <c r="AD20" s="48"/>
      <c r="AE20" s="48"/>
      <c r="AF20" s="48"/>
      <c r="AG20" s="48"/>
    </row>
    <row r="21" spans="1:33" s="52" customFormat="1" ht="15.75" hidden="1" customHeight="1" x14ac:dyDescent="0.2">
      <c r="A21" s="13" t="s">
        <v>50</v>
      </c>
      <c r="B21" s="13"/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48"/>
      <c r="T21" s="48"/>
      <c r="U21" s="49"/>
      <c r="V21" s="54"/>
      <c r="W21" s="48"/>
      <c r="X21" s="48"/>
      <c r="Y21" s="48"/>
      <c r="Z21" s="48"/>
      <c r="AA21" s="48"/>
      <c r="AB21" s="51"/>
      <c r="AC21" s="48"/>
      <c r="AD21" s="48"/>
      <c r="AE21" s="48"/>
      <c r="AF21" s="48"/>
      <c r="AG21" s="48"/>
    </row>
    <row r="22" spans="1:33" s="52" customFormat="1" ht="15.75" hidden="1" customHeight="1" x14ac:dyDescent="0.2">
      <c r="A22" s="13" t="s">
        <v>51</v>
      </c>
      <c r="B22" s="13"/>
      <c r="C22" s="17"/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48"/>
      <c r="T22" s="48"/>
      <c r="U22" s="49"/>
      <c r="V22" s="54"/>
      <c r="W22" s="48"/>
      <c r="X22" s="48"/>
      <c r="Y22" s="48"/>
      <c r="Z22" s="48"/>
      <c r="AA22" s="48"/>
      <c r="AB22" s="51"/>
      <c r="AC22" s="48"/>
      <c r="AD22" s="48"/>
      <c r="AE22" s="48"/>
      <c r="AF22" s="48"/>
      <c r="AG22" s="48"/>
    </row>
    <row r="23" spans="1:33" s="52" customFormat="1" ht="15.75" hidden="1" customHeight="1" x14ac:dyDescent="0.2">
      <c r="A23" s="13" t="s">
        <v>52</v>
      </c>
      <c r="B23" s="13"/>
      <c r="C23" s="17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48"/>
      <c r="T23" s="48"/>
      <c r="U23" s="49"/>
      <c r="V23" s="54"/>
      <c r="W23" s="48"/>
      <c r="X23" s="48"/>
      <c r="Y23" s="48"/>
      <c r="Z23" s="48"/>
      <c r="AA23" s="48"/>
      <c r="AB23" s="51"/>
      <c r="AC23" s="48"/>
      <c r="AD23" s="48"/>
      <c r="AE23" s="48"/>
      <c r="AF23" s="48"/>
      <c r="AG23" s="48"/>
    </row>
    <row r="24" spans="1:33" s="52" customFormat="1" ht="15.75" hidden="1" customHeight="1" x14ac:dyDescent="0.2">
      <c r="A24" s="13" t="s">
        <v>53</v>
      </c>
      <c r="B24" s="13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48"/>
      <c r="T24" s="48"/>
      <c r="U24" s="49"/>
      <c r="V24" s="54"/>
      <c r="W24" s="48"/>
      <c r="X24" s="48"/>
      <c r="Y24" s="48"/>
      <c r="Z24" s="48"/>
      <c r="AA24" s="48"/>
      <c r="AB24" s="51"/>
      <c r="AC24" s="48"/>
      <c r="AD24" s="48"/>
      <c r="AE24" s="48"/>
      <c r="AF24" s="48"/>
      <c r="AG24" s="48"/>
    </row>
    <row r="25" spans="1:33" s="52" customFormat="1" ht="15.75" hidden="1" customHeight="1" x14ac:dyDescent="0.2">
      <c r="A25" s="13" t="s">
        <v>54</v>
      </c>
      <c r="B25" s="13"/>
      <c r="C25" s="17"/>
      <c r="D25" s="17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48"/>
      <c r="T25" s="48"/>
      <c r="U25" s="49"/>
      <c r="V25" s="54"/>
      <c r="W25" s="48"/>
      <c r="X25" s="48"/>
      <c r="Y25" s="48"/>
      <c r="Z25" s="48"/>
      <c r="AA25" s="48"/>
      <c r="AB25" s="51"/>
      <c r="AC25" s="48"/>
      <c r="AD25" s="48"/>
      <c r="AE25" s="48"/>
      <c r="AF25" s="48"/>
      <c r="AG25" s="48"/>
    </row>
    <row r="26" spans="1:33" s="52" customFormat="1" ht="15.75" hidden="1" customHeight="1" x14ac:dyDescent="0.2">
      <c r="A26" s="13" t="s">
        <v>58</v>
      </c>
      <c r="B26" s="13"/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48"/>
      <c r="T26" s="48"/>
      <c r="U26" s="49"/>
      <c r="V26" s="54"/>
      <c r="W26" s="48"/>
      <c r="X26" s="48"/>
      <c r="Y26" s="48"/>
      <c r="Z26" s="48"/>
      <c r="AA26" s="48"/>
      <c r="AB26" s="51"/>
      <c r="AC26" s="48"/>
      <c r="AD26" s="48"/>
      <c r="AE26" s="48"/>
      <c r="AF26" s="48"/>
      <c r="AG26" s="48"/>
    </row>
    <row r="27" spans="1:33" s="52" customFormat="1" ht="15.75" hidden="1" customHeight="1" x14ac:dyDescent="0.2">
      <c r="A27" s="13" t="s">
        <v>60</v>
      </c>
      <c r="B27" s="13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48"/>
      <c r="T27" s="48"/>
      <c r="U27" s="49"/>
      <c r="V27" s="54"/>
      <c r="W27" s="48"/>
      <c r="X27" s="48"/>
      <c r="Y27" s="48"/>
      <c r="Z27" s="48"/>
      <c r="AA27" s="48"/>
      <c r="AB27" s="51"/>
      <c r="AC27" s="48"/>
      <c r="AD27" s="48"/>
      <c r="AE27" s="48"/>
      <c r="AF27" s="48"/>
      <c r="AG27" s="48"/>
    </row>
    <row r="28" spans="1:33" s="52" customFormat="1" ht="15.75" customHeight="1" x14ac:dyDescent="0.2">
      <c r="A28" s="13" t="s">
        <v>61</v>
      </c>
      <c r="B28" s="13"/>
      <c r="C28" s="17">
        <f t="shared" ref="C28:C31" si="1">IFERROR(F28/D28," - ")</f>
        <v>17.71</v>
      </c>
      <c r="D28" s="17">
        <v>1</v>
      </c>
      <c r="E28" s="17">
        <v>0</v>
      </c>
      <c r="F28" s="17">
        <v>17.71</v>
      </c>
      <c r="G28" s="17">
        <v>0</v>
      </c>
      <c r="H28" s="17">
        <f t="shared" ref="H28:H31" si="2">G28/F28*-1</f>
        <v>0</v>
      </c>
      <c r="I28" s="17">
        <f t="shared" ref="I28:I31" si="3">J28/F28</f>
        <v>0.38539430777495459</v>
      </c>
      <c r="J28" s="17">
        <f t="shared" ref="J28:J31" si="4">F28*0.85+G28+AF28*D28+D28*AE28+AG28+AD28</f>
        <v>6.8253331906944457</v>
      </c>
      <c r="K28" s="17">
        <f t="shared" ref="K28:K31" si="5">J28/D28</f>
        <v>6.8253331906944457</v>
      </c>
      <c r="L28" s="17">
        <v>90</v>
      </c>
      <c r="M28" s="17">
        <f t="shared" ref="M28:M31" si="6">IFERROR(D28/L28,"-")</f>
        <v>1.1111111111111112E-2</v>
      </c>
      <c r="N28" s="17">
        <v>71</v>
      </c>
      <c r="O28" s="17">
        <f t="shared" ref="O28:P28" si="7">D28/7</f>
        <v>0.14285714285714285</v>
      </c>
      <c r="P28" s="17">
        <f t="shared" si="7"/>
        <v>0</v>
      </c>
      <c r="Q28" s="17">
        <f t="shared" ref="Q28:Q31" si="8">ROUNDDOWN(N28/(O28+P28),0)</f>
        <v>497</v>
      </c>
      <c r="R28" s="17"/>
      <c r="S28" s="48">
        <v>1.408450704225352E-2</v>
      </c>
      <c r="T28" s="48" t="s">
        <v>56</v>
      </c>
      <c r="U28" s="49" t="s">
        <v>56</v>
      </c>
      <c r="V28" s="54" t="s">
        <v>56</v>
      </c>
      <c r="W28" s="48">
        <v>0</v>
      </c>
      <c r="X28" s="48">
        <f t="shared" ref="X28:X31" si="9">IFERROR(W28/D28,0)</f>
        <v>0</v>
      </c>
      <c r="Y28" s="48">
        <f t="shared" ref="Y28:Y31" si="10">IFERROR(G28/(W28+Z28)*-1,0)</f>
        <v>0</v>
      </c>
      <c r="Z28" s="48">
        <v>0</v>
      </c>
      <c r="AA28" s="48" t="s">
        <v>57</v>
      </c>
      <c r="AB28" s="51">
        <f t="shared" ref="AB28:AB31" si="11">IF(OR(AA28="UsLargeStandardSize",AA28="UsSmallStandardSize"),-0.69,-0.48)</f>
        <v>-0.69</v>
      </c>
      <c r="AC28" s="48">
        <v>0.17451851851851852</v>
      </c>
      <c r="AD28" s="48">
        <f t="shared" ref="AD28:AD31" si="12">IFERROR(AB28*AC28*D28*2,0)</f>
        <v>-0.24083555555555552</v>
      </c>
      <c r="AE28" s="48">
        <v>-7.18</v>
      </c>
      <c r="AF28" s="48">
        <v>-0.80733125374999903</v>
      </c>
      <c r="AG28" s="48">
        <v>0</v>
      </c>
    </row>
    <row r="29" spans="1:33" s="52" customFormat="1" ht="15.75" customHeight="1" x14ac:dyDescent="0.2">
      <c r="A29" s="13" t="s">
        <v>62</v>
      </c>
      <c r="B29" s="13"/>
      <c r="C29" s="17">
        <f t="shared" si="1"/>
        <v>17.71</v>
      </c>
      <c r="D29" s="17">
        <v>5</v>
      </c>
      <c r="E29" s="17">
        <v>0</v>
      </c>
      <c r="F29" s="17">
        <v>88.550000000000011</v>
      </c>
      <c r="G29" s="17">
        <v>0</v>
      </c>
      <c r="H29" s="17">
        <f t="shared" si="2"/>
        <v>0</v>
      </c>
      <c r="I29" s="17">
        <f t="shared" ca="1" si="3"/>
        <v>0.22263287264728038</v>
      </c>
      <c r="J29" s="17">
        <f t="shared" ca="1" si="4"/>
        <v>19.71414087291668</v>
      </c>
      <c r="K29" s="17">
        <f t="shared" ca="1" si="5"/>
        <v>3.9428281745833358</v>
      </c>
      <c r="L29" s="17">
        <v>108</v>
      </c>
      <c r="M29" s="17">
        <f t="shared" si="6"/>
        <v>4.6296296296296294E-2</v>
      </c>
      <c r="N29" s="17">
        <v>66</v>
      </c>
      <c r="O29" s="17">
        <f t="shared" ref="O29:P29" si="13">D29/7</f>
        <v>0.7142857142857143</v>
      </c>
      <c r="P29" s="17">
        <f t="shared" si="13"/>
        <v>0</v>
      </c>
      <c r="Q29" s="17">
        <f t="shared" si="8"/>
        <v>92</v>
      </c>
      <c r="R29" s="17"/>
      <c r="S29" s="48">
        <v>7.4626865671641784E-2</v>
      </c>
      <c r="T29" s="48" t="s">
        <v>56</v>
      </c>
      <c r="U29" s="49" t="s">
        <v>56</v>
      </c>
      <c r="V29" s="54" t="s">
        <v>56</v>
      </c>
      <c r="W29" s="48">
        <v>0</v>
      </c>
      <c r="X29" s="48">
        <f t="shared" si="9"/>
        <v>0</v>
      </c>
      <c r="Y29" s="48">
        <f t="shared" si="10"/>
        <v>0</v>
      </c>
      <c r="Z29" s="48">
        <v>0</v>
      </c>
      <c r="AA29" s="48" t="s">
        <v>57</v>
      </c>
      <c r="AB29" s="51">
        <f t="shared" si="11"/>
        <v>-0.69</v>
      </c>
      <c r="AC29" s="48">
        <v>0.1763011388888889</v>
      </c>
      <c r="AD29" s="48">
        <f t="shared" si="12"/>
        <v>-1.2164778583333333</v>
      </c>
      <c r="AE29" s="48">
        <v>-7.18</v>
      </c>
      <c r="AF29" s="48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Info!B2:BZ7000""),36,false)),"""")*-1"),-3.68737625375)</f>
        <v>-3.6873762537500001</v>
      </c>
      <c r="AG29" s="48">
        <v>0</v>
      </c>
    </row>
    <row r="30" spans="1:33" s="52" customFormat="1" ht="15.75" customHeight="1" x14ac:dyDescent="0.2">
      <c r="A30" s="13" t="s">
        <v>63</v>
      </c>
      <c r="B30" s="13"/>
      <c r="C30" s="17">
        <f t="shared" si="1"/>
        <v>17.71</v>
      </c>
      <c r="D30" s="17">
        <v>7</v>
      </c>
      <c r="E30" s="17">
        <v>0</v>
      </c>
      <c r="F30" s="17">
        <v>123.97</v>
      </c>
      <c r="G30" s="17">
        <v>0</v>
      </c>
      <c r="H30" s="17">
        <f t="shared" si="2"/>
        <v>0</v>
      </c>
      <c r="I30" s="17">
        <f t="shared" ca="1" si="3"/>
        <v>0.22263287264728021</v>
      </c>
      <c r="J30" s="17">
        <f t="shared" ca="1" si="4"/>
        <v>27.599797222083328</v>
      </c>
      <c r="K30" s="17">
        <f t="shared" ca="1" si="5"/>
        <v>3.9428281745833327</v>
      </c>
      <c r="L30" s="17">
        <v>90</v>
      </c>
      <c r="M30" s="17">
        <f t="shared" si="6"/>
        <v>7.7777777777777779E-2</v>
      </c>
      <c r="N30" s="17">
        <v>61</v>
      </c>
      <c r="O30" s="17">
        <f t="shared" ref="O30:P30" si="14">D30/7</f>
        <v>1</v>
      </c>
      <c r="P30" s="17">
        <f t="shared" si="14"/>
        <v>0</v>
      </c>
      <c r="Q30" s="17">
        <f t="shared" si="8"/>
        <v>61</v>
      </c>
      <c r="R30" s="17"/>
      <c r="S30" s="48">
        <v>0.14285714285714279</v>
      </c>
      <c r="T30" s="48" t="s">
        <v>56</v>
      </c>
      <c r="U30" s="49" t="s">
        <v>56</v>
      </c>
      <c r="V30" s="54" t="s">
        <v>56</v>
      </c>
      <c r="W30" s="48">
        <v>0</v>
      </c>
      <c r="X30" s="48">
        <f t="shared" si="9"/>
        <v>0</v>
      </c>
      <c r="Y30" s="48">
        <f t="shared" si="10"/>
        <v>0</v>
      </c>
      <c r="Z30" s="48">
        <v>0</v>
      </c>
      <c r="AA30" s="48" t="s">
        <v>57</v>
      </c>
      <c r="AB30" s="51">
        <f t="shared" si="11"/>
        <v>-0.69</v>
      </c>
      <c r="AC30" s="48">
        <v>0.1763011388888889</v>
      </c>
      <c r="AD30" s="48">
        <f t="shared" si="12"/>
        <v>-1.7030690016666665</v>
      </c>
      <c r="AE30" s="48">
        <v>-7.18</v>
      </c>
      <c r="AF30" s="48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Info!B2:BZ7000""),36,false)),"""")*-1"),-3.68737625375)</f>
        <v>-3.6873762537500001</v>
      </c>
      <c r="AG30" s="48">
        <v>0</v>
      </c>
    </row>
    <row r="31" spans="1:33" s="52" customFormat="1" ht="15.75" customHeight="1" x14ac:dyDescent="0.2">
      <c r="A31" s="13" t="s">
        <v>64</v>
      </c>
      <c r="B31" s="13"/>
      <c r="C31" s="17">
        <f t="shared" si="1"/>
        <v>17.544999999999998</v>
      </c>
      <c r="D31" s="17">
        <v>4</v>
      </c>
      <c r="E31" s="17">
        <v>0</v>
      </c>
      <c r="F31" s="17">
        <v>70.179999999999993</v>
      </c>
      <c r="G31" s="17">
        <v>-0.7</v>
      </c>
      <c r="H31" s="17">
        <f t="shared" si="2"/>
        <v>9.9743516671416364E-3</v>
      </c>
      <c r="I31" s="17">
        <f t="shared" ca="1" si="3"/>
        <v>0.20675851664766781</v>
      </c>
      <c r="J31" s="17">
        <f t="shared" ca="1" si="4"/>
        <v>14.510312698333326</v>
      </c>
      <c r="K31" s="17">
        <f t="shared" ca="1" si="5"/>
        <v>3.6275781745833315</v>
      </c>
      <c r="L31" s="17">
        <v>91</v>
      </c>
      <c r="M31" s="17">
        <f t="shared" si="6"/>
        <v>4.3956043956043959E-2</v>
      </c>
      <c r="N31" s="17">
        <v>51</v>
      </c>
      <c r="O31" s="17">
        <f t="shared" ref="O31:P31" si="15">D31/7</f>
        <v>0.5714285714285714</v>
      </c>
      <c r="P31" s="17">
        <f t="shared" si="15"/>
        <v>0</v>
      </c>
      <c r="Q31" s="17">
        <f t="shared" si="8"/>
        <v>89</v>
      </c>
      <c r="R31" s="17" t="str">
        <f ca="1">IFERROR(__xludf.DUMMYFUNCTION("IFERROR(VLOOKUP($B$2,IMPORTRANGE(""https://docs.google.com/spreadsheets/d/1KiWZV1ko8G7lnRucBRBd29jj3Be6ltMfljMDqzOkQmI/edit#gid=1381463014"",""Lookup!A:F""),6,FALSE),"""")"),"")</f>
        <v/>
      </c>
      <c r="S31" s="48">
        <v>0.51851851851851849</v>
      </c>
      <c r="T31" s="48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1" s="49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1" s="54" t="str">
        <f ca="1">IFERROR(__xludf.DUMMYFUNCTION("IFERROR(VLOOKUP($B$2,IMPORTRANGE(""https://docs.google.com/spreadsheets/d/1KiWZV1ko8G7lnRucBRBd29jj3Be6ltMfljMDqzOkQmI/edit#gid=1381463014"",""Lookup!A:D""),2,FALSE),"""")"),"")</f>
        <v/>
      </c>
      <c r="W31" s="48">
        <v>1</v>
      </c>
      <c r="X31" s="48">
        <f t="shared" si="9"/>
        <v>0.25</v>
      </c>
      <c r="Y31" s="48">
        <f t="shared" si="10"/>
        <v>0.7</v>
      </c>
      <c r="Z31" s="48">
        <v>0</v>
      </c>
      <c r="AA31" s="48" t="s">
        <v>57</v>
      </c>
      <c r="AB31" s="51">
        <f t="shared" si="11"/>
        <v>-0.69</v>
      </c>
      <c r="AC31" s="48">
        <v>0.1763011388888889</v>
      </c>
      <c r="AD31" s="48">
        <f t="shared" si="12"/>
        <v>-0.97318228666666662</v>
      </c>
      <c r="AE31" s="48">
        <v>-7.18</v>
      </c>
      <c r="AF31" s="48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Info!B2:BZ7000""),36,false)),"""")*-1"),-3.68737625375)</f>
        <v>-3.6873762537500001</v>
      </c>
      <c r="AG31" s="48">
        <v>0</v>
      </c>
    </row>
    <row r="32" spans="1:33" ht="15.75" customHeight="1" x14ac:dyDescent="0.2">
      <c r="A32" s="13"/>
      <c r="B32" s="13"/>
      <c r="C32" s="24"/>
      <c r="D32" s="15"/>
      <c r="E32" s="15"/>
      <c r="F32" s="14"/>
      <c r="G32" s="14"/>
      <c r="H32" s="14"/>
      <c r="I32" s="15"/>
      <c r="J32" s="15"/>
      <c r="K32" s="15"/>
      <c r="L32" s="15"/>
      <c r="M32" s="16"/>
      <c r="N32" s="15"/>
      <c r="O32" s="15"/>
      <c r="P32" s="15"/>
      <c r="Q32" s="15"/>
      <c r="R32" s="15"/>
      <c r="S32" s="18"/>
      <c r="T32" s="13"/>
      <c r="U32" s="19"/>
      <c r="V32" s="1"/>
      <c r="W32" s="13"/>
      <c r="X32" s="13"/>
      <c r="Y32" s="13"/>
      <c r="Z32" s="13"/>
      <c r="AA32" s="13"/>
      <c r="AB32" s="13"/>
      <c r="AC32" s="13"/>
      <c r="AD32" s="13"/>
      <c r="AE32" s="20"/>
      <c r="AF32" s="20"/>
      <c r="AG32" s="20"/>
    </row>
    <row r="33" spans="1:33" ht="15.75" customHeight="1" x14ac:dyDescent="0.2">
      <c r="A33" s="13"/>
      <c r="B33" s="13"/>
      <c r="C33" s="24"/>
      <c r="D33" s="15"/>
      <c r="E33" s="15"/>
      <c r="F33" s="14"/>
      <c r="G33" s="14"/>
      <c r="H33" s="14"/>
      <c r="I33" s="15"/>
      <c r="J33" s="15"/>
      <c r="K33" s="15"/>
      <c r="L33" s="15"/>
      <c r="M33" s="16"/>
      <c r="N33" s="15"/>
      <c r="O33" s="15"/>
      <c r="P33" s="15"/>
      <c r="Q33" s="15"/>
      <c r="R33" s="15"/>
      <c r="S33" s="18"/>
      <c r="T33" s="13"/>
      <c r="U33" s="19"/>
      <c r="V33" s="1"/>
      <c r="W33" s="13"/>
      <c r="X33" s="13"/>
      <c r="Y33" s="13"/>
      <c r="Z33" s="13"/>
      <c r="AA33" s="13"/>
      <c r="AB33" s="13"/>
      <c r="AC33" s="13"/>
      <c r="AD33" s="13"/>
      <c r="AE33" s="20"/>
      <c r="AF33" s="20"/>
      <c r="AG33" s="20"/>
    </row>
    <row r="34" spans="1:33" ht="15.75" customHeight="1" x14ac:dyDescent="0.2">
      <c r="A34" s="13"/>
      <c r="B34" s="13"/>
      <c r="C34" s="24"/>
      <c r="D34" s="15"/>
      <c r="E34" s="15"/>
      <c r="F34" s="14"/>
      <c r="G34" s="14"/>
      <c r="H34" s="14"/>
      <c r="I34" s="15"/>
      <c r="J34" s="15"/>
      <c r="K34" s="15"/>
      <c r="L34" s="15"/>
      <c r="M34" s="16"/>
      <c r="N34" s="15"/>
      <c r="O34" s="15"/>
      <c r="P34" s="15"/>
      <c r="Q34" s="15"/>
      <c r="R34" s="15"/>
      <c r="S34" s="18"/>
      <c r="T34" s="13"/>
      <c r="U34" s="19"/>
      <c r="V34" s="1"/>
      <c r="W34" s="13"/>
      <c r="X34" s="13"/>
      <c r="Y34" s="13"/>
      <c r="Z34" s="13"/>
      <c r="AA34" s="13"/>
      <c r="AB34" s="13"/>
      <c r="AC34" s="13"/>
      <c r="AD34" s="13"/>
      <c r="AE34" s="20"/>
      <c r="AF34" s="20"/>
      <c r="AG34" s="20"/>
    </row>
    <row r="35" spans="1:33" ht="15.75" customHeight="1" x14ac:dyDescent="0.2">
      <c r="A35" s="13"/>
      <c r="B35" s="13"/>
      <c r="C35" s="24"/>
      <c r="D35" s="15"/>
      <c r="E35" s="15"/>
      <c r="F35" s="14"/>
      <c r="G35" s="14"/>
      <c r="H35" s="14"/>
      <c r="I35" s="15"/>
      <c r="J35" s="15"/>
      <c r="K35" s="15"/>
      <c r="L35" s="15"/>
      <c r="M35" s="16"/>
      <c r="N35" s="15"/>
      <c r="O35" s="15"/>
      <c r="P35" s="15"/>
      <c r="Q35" s="15"/>
      <c r="R35" s="15"/>
      <c r="S35" s="18"/>
      <c r="T35" s="13"/>
      <c r="U35" s="19"/>
      <c r="V35" s="1"/>
      <c r="W35" s="13"/>
      <c r="X35" s="13"/>
      <c r="Y35" s="13"/>
      <c r="Z35" s="13"/>
      <c r="AA35" s="13"/>
      <c r="AB35" s="13"/>
      <c r="AC35" s="13"/>
      <c r="AD35" s="13"/>
      <c r="AE35" s="20"/>
      <c r="AF35" s="20"/>
      <c r="AG35" s="20"/>
    </row>
    <row r="36" spans="1:33" ht="15.75" customHeight="1" x14ac:dyDescent="0.2">
      <c r="A36" s="13"/>
      <c r="B36" s="13"/>
      <c r="C36" s="24"/>
      <c r="D36" s="15"/>
      <c r="E36" s="15"/>
      <c r="F36" s="14"/>
      <c r="G36" s="14"/>
      <c r="H36" s="14"/>
      <c r="I36" s="15"/>
      <c r="J36" s="15"/>
      <c r="K36" s="15"/>
      <c r="L36" s="15"/>
      <c r="M36" s="16"/>
      <c r="N36" s="15"/>
      <c r="O36" s="15"/>
      <c r="P36" s="15"/>
      <c r="Q36" s="15"/>
      <c r="R36" s="15"/>
      <c r="S36" s="18"/>
      <c r="T36" s="13"/>
      <c r="U36" s="19"/>
      <c r="V36" s="1"/>
      <c r="W36" s="13"/>
      <c r="X36" s="13"/>
      <c r="Y36" s="13"/>
      <c r="Z36" s="13"/>
      <c r="AA36" s="13"/>
      <c r="AB36" s="13"/>
      <c r="AC36" s="13"/>
      <c r="AD36" s="13"/>
      <c r="AE36" s="20"/>
      <c r="AF36" s="20"/>
      <c r="AG36" s="20"/>
    </row>
    <row r="37" spans="1:33" ht="15.75" customHeight="1" x14ac:dyDescent="0.2">
      <c r="A37" s="13"/>
      <c r="B37" s="13"/>
      <c r="C37" s="24"/>
      <c r="D37" s="15"/>
      <c r="E37" s="15"/>
      <c r="F37" s="14"/>
      <c r="G37" s="14"/>
      <c r="H37" s="14"/>
      <c r="I37" s="15"/>
      <c r="J37" s="15"/>
      <c r="K37" s="15"/>
      <c r="L37" s="15"/>
      <c r="M37" s="16"/>
      <c r="N37" s="15"/>
      <c r="O37" s="15"/>
      <c r="P37" s="15"/>
      <c r="Q37" s="15"/>
      <c r="R37" s="15"/>
      <c r="S37" s="18"/>
      <c r="T37" s="13"/>
      <c r="U37" s="19"/>
      <c r="V37" s="1"/>
      <c r="W37" s="13"/>
      <c r="X37" s="13"/>
      <c r="Y37" s="13"/>
      <c r="Z37" s="13"/>
      <c r="AA37" s="13"/>
      <c r="AB37" s="13"/>
      <c r="AC37" s="13"/>
      <c r="AD37" s="13"/>
      <c r="AE37" s="20"/>
      <c r="AF37" s="20"/>
      <c r="AG37" s="20"/>
    </row>
    <row r="38" spans="1:33" ht="15.75" customHeight="1" x14ac:dyDescent="0.2">
      <c r="A38" s="13"/>
      <c r="B38" s="13"/>
      <c r="C38" s="24"/>
      <c r="D38" s="15"/>
      <c r="E38" s="15"/>
      <c r="F38" s="14"/>
      <c r="G38" s="14"/>
      <c r="H38" s="14"/>
      <c r="I38" s="15"/>
      <c r="J38" s="15"/>
      <c r="K38" s="15"/>
      <c r="L38" s="15"/>
      <c r="M38" s="16"/>
      <c r="N38" s="15"/>
      <c r="O38" s="15"/>
      <c r="P38" s="15"/>
      <c r="Q38" s="15"/>
      <c r="R38" s="15"/>
      <c r="S38" s="18"/>
      <c r="T38" s="13"/>
      <c r="U38" s="19"/>
      <c r="V38" s="1"/>
      <c r="W38" s="13"/>
      <c r="X38" s="13"/>
      <c r="Y38" s="13"/>
      <c r="Z38" s="13"/>
      <c r="AA38" s="13"/>
      <c r="AB38" s="13"/>
      <c r="AC38" s="13"/>
      <c r="AD38" s="13"/>
      <c r="AE38" s="20"/>
      <c r="AF38" s="20"/>
      <c r="AG38" s="20"/>
    </row>
    <row r="39" spans="1:33" ht="15.75" customHeight="1" x14ac:dyDescent="0.2">
      <c r="A39" s="13"/>
      <c r="B39" s="13"/>
      <c r="C39" s="24"/>
      <c r="D39" s="15"/>
      <c r="E39" s="15"/>
      <c r="F39" s="14"/>
      <c r="G39" s="14"/>
      <c r="H39" s="14"/>
      <c r="I39" s="15"/>
      <c r="J39" s="15"/>
      <c r="K39" s="15"/>
      <c r="L39" s="15"/>
      <c r="M39" s="16"/>
      <c r="N39" s="15"/>
      <c r="O39" s="15"/>
      <c r="P39" s="15"/>
      <c r="Q39" s="15"/>
      <c r="R39" s="15"/>
      <c r="S39" s="18"/>
      <c r="T39" s="13"/>
      <c r="U39" s="19"/>
      <c r="V39" s="1"/>
      <c r="W39" s="13"/>
      <c r="X39" s="13"/>
      <c r="Y39" s="13"/>
      <c r="Z39" s="13"/>
      <c r="AA39" s="13"/>
      <c r="AB39" s="13"/>
      <c r="AC39" s="13"/>
      <c r="AD39" s="13"/>
      <c r="AE39" s="20"/>
      <c r="AF39" s="20"/>
      <c r="AG39" s="20"/>
    </row>
    <row r="40" spans="1:33" ht="15.75" customHeight="1" x14ac:dyDescent="0.2">
      <c r="A40" s="13"/>
      <c r="B40" s="13"/>
      <c r="C40" s="24"/>
      <c r="D40" s="15"/>
      <c r="E40" s="15"/>
      <c r="F40" s="14"/>
      <c r="G40" s="14"/>
      <c r="H40" s="14"/>
      <c r="I40" s="15"/>
      <c r="J40" s="15"/>
      <c r="K40" s="15"/>
      <c r="L40" s="15"/>
      <c r="M40" s="16"/>
      <c r="N40" s="15"/>
      <c r="O40" s="15"/>
      <c r="P40" s="15"/>
      <c r="Q40" s="15"/>
      <c r="R40" s="15"/>
      <c r="S40" s="18"/>
      <c r="T40" s="13"/>
      <c r="U40" s="19"/>
      <c r="V40" s="1"/>
      <c r="W40" s="13"/>
      <c r="X40" s="13"/>
      <c r="Y40" s="13"/>
      <c r="Z40" s="13"/>
      <c r="AA40" s="13"/>
      <c r="AB40" s="13"/>
      <c r="AC40" s="13"/>
      <c r="AD40" s="13"/>
      <c r="AE40" s="20"/>
      <c r="AF40" s="20"/>
      <c r="AG40" s="20"/>
    </row>
    <row r="41" spans="1:33" ht="15.75" customHeight="1" x14ac:dyDescent="0.2">
      <c r="A41" s="13"/>
      <c r="B41" s="13"/>
      <c r="C41" s="24"/>
      <c r="D41" s="15"/>
      <c r="E41" s="15"/>
      <c r="F41" s="14"/>
      <c r="G41" s="14"/>
      <c r="H41" s="14"/>
      <c r="I41" s="15"/>
      <c r="J41" s="15"/>
      <c r="K41" s="15"/>
      <c r="L41" s="15"/>
      <c r="M41" s="16"/>
      <c r="N41" s="15"/>
      <c r="O41" s="15"/>
      <c r="P41" s="15"/>
      <c r="Q41" s="15"/>
      <c r="R41" s="15"/>
      <c r="S41" s="18"/>
      <c r="T41" s="13"/>
      <c r="U41" s="19"/>
      <c r="V41" s="1"/>
      <c r="W41" s="13"/>
      <c r="X41" s="13"/>
      <c r="Y41" s="13"/>
      <c r="Z41" s="13"/>
      <c r="AA41" s="13"/>
      <c r="AB41" s="13"/>
      <c r="AC41" s="13"/>
      <c r="AD41" s="13"/>
      <c r="AE41" s="20"/>
      <c r="AF41" s="20"/>
      <c r="AG41" s="20"/>
    </row>
    <row r="42" spans="1:33" ht="15.75" customHeight="1" x14ac:dyDescent="0.2">
      <c r="A42" s="13"/>
      <c r="B42" s="13"/>
      <c r="C42" s="24"/>
      <c r="D42" s="15"/>
      <c r="E42" s="15"/>
      <c r="F42" s="14"/>
      <c r="G42" s="14"/>
      <c r="H42" s="14"/>
      <c r="I42" s="15"/>
      <c r="J42" s="15"/>
      <c r="K42" s="15"/>
      <c r="L42" s="15"/>
      <c r="M42" s="16"/>
      <c r="N42" s="15"/>
      <c r="O42" s="15"/>
      <c r="P42" s="15"/>
      <c r="Q42" s="15"/>
      <c r="R42" s="15"/>
      <c r="S42" s="18"/>
      <c r="T42" s="13"/>
      <c r="U42" s="19"/>
      <c r="V42" s="1"/>
      <c r="W42" s="13"/>
      <c r="X42" s="13"/>
      <c r="Y42" s="13"/>
      <c r="Z42" s="13"/>
      <c r="AA42" s="13"/>
      <c r="AB42" s="13"/>
      <c r="AC42" s="13"/>
      <c r="AD42" s="13"/>
      <c r="AE42" s="20"/>
      <c r="AF42" s="20"/>
      <c r="AG42" s="20"/>
    </row>
    <row r="43" spans="1:33" ht="15.75" customHeight="1" x14ac:dyDescent="0.2">
      <c r="A43" s="13"/>
      <c r="B43" s="13"/>
      <c r="C43" s="24"/>
      <c r="D43" s="15"/>
      <c r="E43" s="15"/>
      <c r="F43" s="14"/>
      <c r="G43" s="14"/>
      <c r="H43" s="14"/>
      <c r="I43" s="15"/>
      <c r="J43" s="15"/>
      <c r="K43" s="15"/>
      <c r="L43" s="15"/>
      <c r="M43" s="16"/>
      <c r="N43" s="15"/>
      <c r="O43" s="15"/>
      <c r="P43" s="15"/>
      <c r="Q43" s="15"/>
      <c r="R43" s="15"/>
      <c r="S43" s="18"/>
      <c r="T43" s="13"/>
      <c r="U43" s="19"/>
      <c r="V43" s="1"/>
      <c r="W43" s="13"/>
      <c r="X43" s="13"/>
      <c r="Y43" s="13"/>
      <c r="Z43" s="13"/>
      <c r="AA43" s="13"/>
      <c r="AB43" s="13"/>
      <c r="AC43" s="13"/>
      <c r="AD43" s="13"/>
      <c r="AE43" s="20"/>
      <c r="AF43" s="20"/>
      <c r="AG43" s="20"/>
    </row>
    <row r="44" spans="1:33" ht="15.75" customHeight="1" x14ac:dyDescent="0.2">
      <c r="A44" s="13"/>
      <c r="B44" s="13"/>
      <c r="C44" s="24"/>
      <c r="D44" s="15"/>
      <c r="E44" s="15"/>
      <c r="F44" s="14"/>
      <c r="G44" s="14"/>
      <c r="H44" s="14"/>
      <c r="I44" s="15"/>
      <c r="J44" s="15"/>
      <c r="K44" s="15"/>
      <c r="L44" s="15"/>
      <c r="M44" s="16"/>
      <c r="N44" s="15"/>
      <c r="O44" s="15"/>
      <c r="P44" s="15"/>
      <c r="Q44" s="15"/>
      <c r="R44" s="15"/>
      <c r="S44" s="18"/>
      <c r="T44" s="13"/>
      <c r="U44" s="19"/>
      <c r="V44" s="1"/>
      <c r="W44" s="13"/>
      <c r="X44" s="13"/>
      <c r="Y44" s="13"/>
      <c r="Z44" s="13"/>
      <c r="AA44" s="13"/>
      <c r="AB44" s="13"/>
      <c r="AC44" s="13"/>
      <c r="AD44" s="13"/>
      <c r="AE44" s="20"/>
      <c r="AF44" s="20"/>
      <c r="AG44" s="20"/>
    </row>
    <row r="45" spans="1:33" ht="15.75" customHeight="1" x14ac:dyDescent="0.2">
      <c r="A45" s="13"/>
      <c r="B45" s="13"/>
      <c r="C45" s="24"/>
      <c r="D45" s="15"/>
      <c r="E45" s="15"/>
      <c r="F45" s="14"/>
      <c r="G45" s="14"/>
      <c r="H45" s="14"/>
      <c r="I45" s="15"/>
      <c r="J45" s="15"/>
      <c r="K45" s="15"/>
      <c r="L45" s="15"/>
      <c r="M45" s="16"/>
      <c r="N45" s="15"/>
      <c r="O45" s="15"/>
      <c r="P45" s="15"/>
      <c r="Q45" s="15"/>
      <c r="R45" s="15"/>
      <c r="S45" s="18"/>
      <c r="T45" s="13"/>
      <c r="U45" s="19"/>
      <c r="V45" s="1"/>
      <c r="W45" s="13"/>
      <c r="X45" s="13"/>
      <c r="Y45" s="13"/>
      <c r="Z45" s="13"/>
      <c r="AA45" s="13"/>
      <c r="AB45" s="13"/>
      <c r="AC45" s="13"/>
      <c r="AD45" s="13"/>
      <c r="AE45" s="20"/>
      <c r="AF45" s="20"/>
      <c r="AG45" s="20"/>
    </row>
    <row r="46" spans="1:33" ht="15.75" customHeight="1" x14ac:dyDescent="0.2">
      <c r="A46" s="13"/>
      <c r="B46" s="13"/>
      <c r="C46" s="24"/>
      <c r="D46" s="15"/>
      <c r="E46" s="15"/>
      <c r="F46" s="14"/>
      <c r="G46" s="14"/>
      <c r="H46" s="14"/>
      <c r="I46" s="15"/>
      <c r="J46" s="15"/>
      <c r="K46" s="15"/>
      <c r="L46" s="15"/>
      <c r="M46" s="16"/>
      <c r="N46" s="15"/>
      <c r="O46" s="15"/>
      <c r="P46" s="15"/>
      <c r="Q46" s="15"/>
      <c r="R46" s="15"/>
      <c r="S46" s="18"/>
      <c r="T46" s="13"/>
      <c r="U46" s="19"/>
      <c r="V46" s="1"/>
      <c r="W46" s="13"/>
      <c r="X46" s="13"/>
      <c r="Y46" s="13"/>
      <c r="Z46" s="13"/>
      <c r="AA46" s="13"/>
      <c r="AB46" s="13"/>
      <c r="AC46" s="13"/>
      <c r="AD46" s="13"/>
      <c r="AE46" s="20"/>
      <c r="AF46" s="20"/>
      <c r="AG46" s="20"/>
    </row>
    <row r="47" spans="1:33" ht="15.75" customHeight="1" x14ac:dyDescent="0.2">
      <c r="A47" s="13"/>
      <c r="B47" s="13"/>
      <c r="C47" s="24"/>
      <c r="D47" s="15"/>
      <c r="E47" s="15"/>
      <c r="F47" s="14"/>
      <c r="G47" s="14"/>
      <c r="H47" s="14"/>
      <c r="I47" s="15"/>
      <c r="J47" s="15"/>
      <c r="K47" s="15"/>
      <c r="L47" s="15"/>
      <c r="M47" s="16"/>
      <c r="N47" s="15"/>
      <c r="O47" s="15"/>
      <c r="P47" s="15"/>
      <c r="Q47" s="15"/>
      <c r="R47" s="15"/>
      <c r="S47" s="18"/>
      <c r="T47" s="13"/>
      <c r="U47" s="19"/>
      <c r="V47" s="1"/>
      <c r="W47" s="13"/>
      <c r="X47" s="13"/>
      <c r="Y47" s="13"/>
      <c r="Z47" s="13"/>
      <c r="AA47" s="13"/>
      <c r="AB47" s="13"/>
      <c r="AC47" s="13"/>
      <c r="AD47" s="13"/>
      <c r="AE47" s="20"/>
      <c r="AF47" s="20"/>
      <c r="AG47" s="20"/>
    </row>
    <row r="48" spans="1:33" ht="15.75" customHeight="1" x14ac:dyDescent="0.2">
      <c r="A48" s="13"/>
      <c r="B48" s="13"/>
      <c r="C48" s="24"/>
      <c r="D48" s="15"/>
      <c r="E48" s="15"/>
      <c r="F48" s="14"/>
      <c r="G48" s="14"/>
      <c r="H48" s="14"/>
      <c r="I48" s="15"/>
      <c r="J48" s="15"/>
      <c r="K48" s="15"/>
      <c r="L48" s="15"/>
      <c r="M48" s="16"/>
      <c r="N48" s="15"/>
      <c r="O48" s="15"/>
      <c r="P48" s="15"/>
      <c r="Q48" s="15"/>
      <c r="R48" s="15"/>
      <c r="S48" s="18"/>
      <c r="T48" s="13"/>
      <c r="U48" s="19"/>
      <c r="V48" s="1"/>
      <c r="W48" s="13"/>
      <c r="X48" s="13"/>
      <c r="Y48" s="13"/>
      <c r="Z48" s="13"/>
      <c r="AA48" s="13"/>
      <c r="AB48" s="13"/>
      <c r="AC48" s="13"/>
      <c r="AD48" s="13"/>
      <c r="AE48" s="20"/>
      <c r="AF48" s="20"/>
      <c r="AG48" s="20"/>
    </row>
    <row r="49" spans="1:33" ht="15.75" customHeight="1" x14ac:dyDescent="0.2">
      <c r="A49" s="13"/>
      <c r="B49" s="13"/>
      <c r="C49" s="24"/>
      <c r="D49" s="15"/>
      <c r="E49" s="15"/>
      <c r="F49" s="14"/>
      <c r="G49" s="14"/>
      <c r="H49" s="14"/>
      <c r="I49" s="15"/>
      <c r="J49" s="15"/>
      <c r="K49" s="15"/>
      <c r="L49" s="15"/>
      <c r="M49" s="16"/>
      <c r="N49" s="15"/>
      <c r="O49" s="15"/>
      <c r="P49" s="15"/>
      <c r="Q49" s="15"/>
      <c r="R49" s="15"/>
      <c r="S49" s="18"/>
      <c r="T49" s="13"/>
      <c r="U49" s="19"/>
      <c r="V49" s="1"/>
      <c r="W49" s="13"/>
      <c r="X49" s="13"/>
      <c r="Y49" s="13"/>
      <c r="Z49" s="13"/>
      <c r="AA49" s="13"/>
      <c r="AB49" s="13"/>
      <c r="AC49" s="13"/>
      <c r="AD49" s="13"/>
      <c r="AE49" s="20"/>
      <c r="AF49" s="20"/>
      <c r="AG49" s="20"/>
    </row>
    <row r="50" spans="1:33" ht="15.75" customHeight="1" x14ac:dyDescent="0.2">
      <c r="A50" s="13"/>
      <c r="B50" s="13"/>
      <c r="C50" s="24"/>
      <c r="D50" s="15"/>
      <c r="E50" s="15"/>
      <c r="F50" s="14"/>
      <c r="G50" s="14"/>
      <c r="H50" s="14"/>
      <c r="I50" s="15"/>
      <c r="J50" s="15"/>
      <c r="K50" s="15"/>
      <c r="L50" s="15"/>
      <c r="M50" s="16"/>
      <c r="N50" s="15"/>
      <c r="O50" s="15"/>
      <c r="P50" s="15"/>
      <c r="Q50" s="15"/>
      <c r="R50" s="15"/>
      <c r="S50" s="18"/>
      <c r="T50" s="13"/>
      <c r="U50" s="19"/>
      <c r="V50" s="1"/>
      <c r="W50" s="13"/>
      <c r="X50" s="13"/>
      <c r="Y50" s="13"/>
      <c r="Z50" s="13"/>
      <c r="AA50" s="13"/>
      <c r="AB50" s="13"/>
      <c r="AC50" s="13"/>
      <c r="AD50" s="13"/>
      <c r="AE50" s="20"/>
      <c r="AF50" s="20"/>
      <c r="AG50" s="20"/>
    </row>
    <row r="51" spans="1:33" ht="15.75" customHeight="1" x14ac:dyDescent="0.2">
      <c r="A51" s="13"/>
      <c r="B51" s="13"/>
      <c r="C51" s="24"/>
      <c r="D51" s="15"/>
      <c r="E51" s="15"/>
      <c r="F51" s="14"/>
      <c r="G51" s="14"/>
      <c r="H51" s="14"/>
      <c r="I51" s="15"/>
      <c r="J51" s="15"/>
      <c r="K51" s="15"/>
      <c r="L51" s="15"/>
      <c r="M51" s="16"/>
      <c r="N51" s="15"/>
      <c r="O51" s="15"/>
      <c r="P51" s="15"/>
      <c r="Q51" s="15"/>
      <c r="R51" s="15"/>
      <c r="S51" s="18"/>
      <c r="T51" s="13"/>
      <c r="U51" s="19"/>
      <c r="V51" s="1"/>
      <c r="W51" s="13"/>
      <c r="X51" s="13"/>
      <c r="Y51" s="13"/>
      <c r="Z51" s="13"/>
      <c r="AA51" s="13"/>
      <c r="AB51" s="13"/>
      <c r="AC51" s="13"/>
      <c r="AD51" s="13"/>
      <c r="AE51" s="20"/>
      <c r="AF51" s="20"/>
      <c r="AG51" s="20"/>
    </row>
    <row r="52" spans="1:33" ht="15.75" customHeight="1" x14ac:dyDescent="0.2">
      <c r="A52" s="13"/>
      <c r="B52" s="13"/>
      <c r="C52" s="24"/>
      <c r="D52" s="15"/>
      <c r="E52" s="15"/>
      <c r="F52" s="14"/>
      <c r="G52" s="14"/>
      <c r="H52" s="14"/>
      <c r="I52" s="15"/>
      <c r="J52" s="15"/>
      <c r="K52" s="15"/>
      <c r="L52" s="15"/>
      <c r="M52" s="16"/>
      <c r="N52" s="15"/>
      <c r="O52" s="15"/>
      <c r="P52" s="15"/>
      <c r="Q52" s="15"/>
      <c r="R52" s="15"/>
      <c r="S52" s="18"/>
      <c r="T52" s="13"/>
      <c r="U52" s="19"/>
      <c r="V52" s="1"/>
      <c r="W52" s="13"/>
      <c r="X52" s="13"/>
      <c r="Y52" s="13"/>
      <c r="Z52" s="13"/>
      <c r="AA52" s="13"/>
      <c r="AB52" s="13"/>
      <c r="AC52" s="13"/>
      <c r="AD52" s="13"/>
      <c r="AE52" s="20"/>
      <c r="AF52" s="20"/>
      <c r="AG52" s="20"/>
    </row>
    <row r="53" spans="1:33" ht="15.75" customHeight="1" x14ac:dyDescent="0.2">
      <c r="A53" s="13"/>
      <c r="B53" s="13"/>
      <c r="C53" s="24"/>
      <c r="D53" s="15"/>
      <c r="E53" s="15"/>
      <c r="F53" s="14"/>
      <c r="G53" s="14"/>
      <c r="H53" s="14"/>
      <c r="I53" s="15"/>
      <c r="J53" s="15"/>
      <c r="K53" s="15"/>
      <c r="L53" s="15"/>
      <c r="M53" s="16"/>
      <c r="N53" s="15"/>
      <c r="O53" s="15"/>
      <c r="P53" s="15"/>
      <c r="Q53" s="15"/>
      <c r="R53" s="15"/>
      <c r="S53" s="18"/>
      <c r="T53" s="13"/>
      <c r="U53" s="19"/>
      <c r="V53" s="1"/>
      <c r="W53" s="13"/>
      <c r="X53" s="13"/>
      <c r="Y53" s="13"/>
      <c r="Z53" s="13"/>
      <c r="AA53" s="13"/>
      <c r="AB53" s="13"/>
      <c r="AC53" s="13"/>
      <c r="AD53" s="13"/>
      <c r="AE53" s="20"/>
      <c r="AF53" s="20"/>
      <c r="AG53" s="20"/>
    </row>
    <row r="54" spans="1:33" ht="15.75" customHeight="1" x14ac:dyDescent="0.2">
      <c r="A54" s="13"/>
      <c r="B54" s="13"/>
      <c r="C54" s="24"/>
      <c r="D54" s="15"/>
      <c r="E54" s="15"/>
      <c r="F54" s="14"/>
      <c r="G54" s="14"/>
      <c r="H54" s="14"/>
      <c r="I54" s="15"/>
      <c r="J54" s="15"/>
      <c r="K54" s="15"/>
      <c r="L54" s="15"/>
      <c r="M54" s="16"/>
      <c r="N54" s="15"/>
      <c r="O54" s="15"/>
      <c r="P54" s="15"/>
      <c r="Q54" s="15"/>
      <c r="R54" s="15"/>
      <c r="S54" s="18"/>
      <c r="T54" s="13"/>
      <c r="U54" s="19"/>
      <c r="V54" s="1"/>
      <c r="W54" s="13"/>
      <c r="X54" s="13"/>
      <c r="Y54" s="13"/>
      <c r="Z54" s="13"/>
      <c r="AA54" s="13"/>
      <c r="AB54" s="13"/>
      <c r="AC54" s="13"/>
      <c r="AD54" s="13"/>
      <c r="AE54" s="20"/>
      <c r="AF54" s="20"/>
      <c r="AG54" s="20"/>
    </row>
    <row r="55" spans="1:33" ht="15.75" customHeight="1" x14ac:dyDescent="0.2">
      <c r="A55" s="13"/>
      <c r="B55" s="13"/>
      <c r="C55" s="24"/>
      <c r="D55" s="15"/>
      <c r="E55" s="15"/>
      <c r="F55" s="14"/>
      <c r="G55" s="14"/>
      <c r="H55" s="14"/>
      <c r="I55" s="15"/>
      <c r="J55" s="15"/>
      <c r="K55" s="15"/>
      <c r="L55" s="15"/>
      <c r="M55" s="16"/>
      <c r="N55" s="15"/>
      <c r="O55" s="15"/>
      <c r="P55" s="15"/>
      <c r="Q55" s="15"/>
      <c r="R55" s="15"/>
      <c r="S55" s="18"/>
      <c r="T55" s="13"/>
      <c r="U55" s="19"/>
      <c r="V55" s="1"/>
      <c r="W55" s="13"/>
      <c r="X55" s="13"/>
      <c r="Y55" s="13"/>
      <c r="Z55" s="13"/>
      <c r="AA55" s="13"/>
      <c r="AB55" s="13"/>
      <c r="AC55" s="13"/>
      <c r="AD55" s="13"/>
      <c r="AE55" s="20"/>
      <c r="AF55" s="20"/>
      <c r="AG55" s="20"/>
    </row>
    <row r="56" spans="1:33" ht="15.75" customHeight="1" x14ac:dyDescent="0.2">
      <c r="A56" s="13"/>
      <c r="B56" s="13"/>
      <c r="C56" s="24"/>
      <c r="D56" s="15"/>
      <c r="E56" s="15"/>
      <c r="F56" s="14"/>
      <c r="G56" s="14"/>
      <c r="H56" s="14"/>
      <c r="I56" s="15"/>
      <c r="J56" s="15"/>
      <c r="K56" s="15"/>
      <c r="L56" s="15"/>
      <c r="M56" s="16"/>
      <c r="N56" s="15"/>
      <c r="O56" s="15"/>
      <c r="P56" s="15"/>
      <c r="Q56" s="15"/>
      <c r="R56" s="15"/>
      <c r="S56" s="18"/>
      <c r="T56" s="13"/>
      <c r="U56" s="19"/>
      <c r="V56" s="1"/>
      <c r="W56" s="13"/>
      <c r="X56" s="13"/>
      <c r="Y56" s="13"/>
      <c r="Z56" s="13"/>
      <c r="AA56" s="13"/>
      <c r="AB56" s="13"/>
      <c r="AC56" s="13"/>
      <c r="AD56" s="13"/>
      <c r="AE56" s="20"/>
      <c r="AF56" s="20"/>
      <c r="AG56" s="20"/>
    </row>
    <row r="57" spans="1:33" ht="15.75" customHeight="1" x14ac:dyDescent="0.2">
      <c r="A57" s="13"/>
      <c r="B57" s="13"/>
      <c r="C57" s="24"/>
      <c r="D57" s="15"/>
      <c r="E57" s="15"/>
      <c r="F57" s="14"/>
      <c r="G57" s="14"/>
      <c r="H57" s="14"/>
      <c r="I57" s="15"/>
      <c r="J57" s="15"/>
      <c r="K57" s="15"/>
      <c r="L57" s="15"/>
      <c r="M57" s="16"/>
      <c r="N57" s="15"/>
      <c r="O57" s="15"/>
      <c r="P57" s="15"/>
      <c r="Q57" s="15"/>
      <c r="R57" s="15"/>
      <c r="S57" s="18"/>
      <c r="T57" s="13"/>
      <c r="U57" s="19"/>
      <c r="V57" s="1"/>
      <c r="W57" s="13"/>
      <c r="X57" s="13"/>
      <c r="Y57" s="13"/>
      <c r="Z57" s="13"/>
      <c r="AA57" s="13"/>
      <c r="AB57" s="13"/>
      <c r="AC57" s="13"/>
      <c r="AD57" s="13"/>
      <c r="AE57" s="20"/>
      <c r="AF57" s="20"/>
      <c r="AG57" s="20"/>
    </row>
    <row r="58" spans="1:33" ht="15.75" customHeight="1" x14ac:dyDescent="0.2">
      <c r="A58" s="13"/>
      <c r="B58" s="13"/>
      <c r="C58" s="24"/>
      <c r="D58" s="15"/>
      <c r="E58" s="15"/>
      <c r="F58" s="14"/>
      <c r="G58" s="14"/>
      <c r="H58" s="14"/>
      <c r="I58" s="15"/>
      <c r="J58" s="15"/>
      <c r="K58" s="15"/>
      <c r="L58" s="15"/>
      <c r="M58" s="16"/>
      <c r="N58" s="15"/>
      <c r="O58" s="15"/>
      <c r="P58" s="15"/>
      <c r="Q58" s="15"/>
      <c r="R58" s="15"/>
      <c r="S58" s="18"/>
      <c r="T58" s="13"/>
      <c r="U58" s="19"/>
      <c r="V58" s="1"/>
      <c r="W58" s="13"/>
      <c r="X58" s="13"/>
      <c r="Y58" s="13"/>
      <c r="Z58" s="13"/>
      <c r="AA58" s="13"/>
      <c r="AB58" s="13"/>
      <c r="AC58" s="13"/>
      <c r="AD58" s="13"/>
      <c r="AE58" s="20"/>
      <c r="AF58" s="20"/>
      <c r="AG58" s="20"/>
    </row>
    <row r="59" spans="1:33" ht="15.75" customHeight="1" x14ac:dyDescent="0.2">
      <c r="A59" s="13"/>
      <c r="B59" s="13"/>
      <c r="C59" s="24"/>
      <c r="D59" s="15"/>
      <c r="E59" s="15"/>
      <c r="F59" s="14"/>
      <c r="G59" s="14"/>
      <c r="H59" s="14"/>
      <c r="I59" s="15"/>
      <c r="J59" s="15"/>
      <c r="K59" s="15"/>
      <c r="L59" s="15"/>
      <c r="M59" s="16"/>
      <c r="N59" s="15"/>
      <c r="O59" s="15"/>
      <c r="P59" s="15"/>
      <c r="Q59" s="15"/>
      <c r="R59" s="15"/>
      <c r="S59" s="18"/>
      <c r="T59" s="13"/>
      <c r="U59" s="19"/>
      <c r="V59" s="1"/>
      <c r="W59" s="13"/>
      <c r="X59" s="13"/>
      <c r="Y59" s="13"/>
      <c r="Z59" s="13"/>
      <c r="AA59" s="13"/>
      <c r="AB59" s="13"/>
      <c r="AC59" s="13"/>
      <c r="AD59" s="13"/>
      <c r="AE59" s="20"/>
      <c r="AF59" s="20"/>
      <c r="AG59" s="20"/>
    </row>
    <row r="60" spans="1:33" ht="15.75" customHeight="1" x14ac:dyDescent="0.2">
      <c r="A60" s="13"/>
      <c r="B60" s="13"/>
      <c r="C60" s="24"/>
      <c r="D60" s="15"/>
      <c r="E60" s="15"/>
      <c r="F60" s="14"/>
      <c r="G60" s="14"/>
      <c r="H60" s="14"/>
      <c r="I60" s="15"/>
      <c r="J60" s="15"/>
      <c r="K60" s="15"/>
      <c r="L60" s="15"/>
      <c r="M60" s="16"/>
      <c r="N60" s="15"/>
      <c r="O60" s="15"/>
      <c r="P60" s="15"/>
      <c r="Q60" s="15"/>
      <c r="R60" s="15"/>
      <c r="S60" s="18"/>
      <c r="T60" s="13"/>
      <c r="U60" s="19"/>
      <c r="V60" s="1"/>
      <c r="W60" s="13"/>
      <c r="X60" s="13"/>
      <c r="Y60" s="13"/>
      <c r="Z60" s="13"/>
      <c r="AA60" s="13"/>
      <c r="AB60" s="13"/>
      <c r="AC60" s="13"/>
      <c r="AD60" s="13"/>
      <c r="AE60" s="20"/>
      <c r="AF60" s="20"/>
      <c r="AG60" s="20"/>
    </row>
    <row r="61" spans="1:33" ht="15.75" customHeight="1" x14ac:dyDescent="0.2">
      <c r="A61" s="13"/>
      <c r="B61" s="13"/>
      <c r="C61" s="24"/>
      <c r="D61" s="15"/>
      <c r="E61" s="15"/>
      <c r="F61" s="14"/>
      <c r="G61" s="14"/>
      <c r="H61" s="14"/>
      <c r="I61" s="15"/>
      <c r="J61" s="15"/>
      <c r="K61" s="15"/>
      <c r="L61" s="15"/>
      <c r="M61" s="16"/>
      <c r="N61" s="15"/>
      <c r="O61" s="15"/>
      <c r="P61" s="15"/>
      <c r="Q61" s="15"/>
      <c r="R61" s="15"/>
      <c r="S61" s="18"/>
      <c r="T61" s="13"/>
      <c r="U61" s="19"/>
      <c r="V61" s="1"/>
      <c r="W61" s="13"/>
      <c r="X61" s="13"/>
      <c r="Y61" s="13"/>
      <c r="Z61" s="13"/>
      <c r="AA61" s="13"/>
      <c r="AB61" s="13"/>
      <c r="AC61" s="13"/>
      <c r="AD61" s="13"/>
      <c r="AE61" s="20"/>
      <c r="AF61" s="20"/>
      <c r="AG61" s="20"/>
    </row>
    <row r="62" spans="1:33" ht="15.75" customHeight="1" x14ac:dyDescent="0.2">
      <c r="A62" s="13"/>
      <c r="B62" s="13"/>
      <c r="C62" s="24"/>
      <c r="D62" s="15"/>
      <c r="E62" s="15"/>
      <c r="F62" s="14"/>
      <c r="G62" s="14"/>
      <c r="H62" s="14"/>
      <c r="I62" s="15"/>
      <c r="J62" s="15"/>
      <c r="K62" s="15"/>
      <c r="L62" s="15"/>
      <c r="M62" s="16"/>
      <c r="N62" s="15"/>
      <c r="O62" s="15"/>
      <c r="P62" s="15"/>
      <c r="Q62" s="15"/>
      <c r="R62" s="15"/>
      <c r="S62" s="18"/>
      <c r="T62" s="13"/>
      <c r="U62" s="19"/>
      <c r="V62" s="1"/>
      <c r="W62" s="13"/>
      <c r="X62" s="13"/>
      <c r="Y62" s="13"/>
      <c r="Z62" s="13"/>
      <c r="AA62" s="13"/>
      <c r="AB62" s="13"/>
      <c r="AC62" s="13"/>
      <c r="AD62" s="13"/>
      <c r="AE62" s="20"/>
      <c r="AF62" s="20"/>
      <c r="AG62" s="20"/>
    </row>
    <row r="63" spans="1:33" ht="15.75" customHeight="1" x14ac:dyDescent="0.2">
      <c r="A63" s="13"/>
      <c r="B63" s="13"/>
      <c r="C63" s="24"/>
      <c r="D63" s="15"/>
      <c r="E63" s="15"/>
      <c r="F63" s="14"/>
      <c r="G63" s="14"/>
      <c r="H63" s="14"/>
      <c r="I63" s="15"/>
      <c r="J63" s="15"/>
      <c r="K63" s="15"/>
      <c r="L63" s="15"/>
      <c r="M63" s="16"/>
      <c r="N63" s="15"/>
      <c r="O63" s="15"/>
      <c r="P63" s="15"/>
      <c r="Q63" s="15"/>
      <c r="R63" s="15"/>
      <c r="S63" s="18"/>
      <c r="T63" s="13"/>
      <c r="U63" s="19"/>
      <c r="V63" s="1"/>
      <c r="W63" s="13"/>
      <c r="X63" s="13"/>
      <c r="Y63" s="13"/>
      <c r="Z63" s="13"/>
      <c r="AA63" s="13"/>
      <c r="AB63" s="13"/>
      <c r="AC63" s="13"/>
      <c r="AD63" s="13"/>
      <c r="AE63" s="20"/>
      <c r="AF63" s="20"/>
      <c r="AG63" s="20"/>
    </row>
    <row r="64" spans="1:33" ht="15.75" customHeight="1" x14ac:dyDescent="0.2">
      <c r="A64" s="13"/>
      <c r="B64" s="13"/>
      <c r="C64" s="24"/>
      <c r="D64" s="15"/>
      <c r="E64" s="15"/>
      <c r="F64" s="14"/>
      <c r="G64" s="14"/>
      <c r="H64" s="14"/>
      <c r="I64" s="15"/>
      <c r="J64" s="15"/>
      <c r="K64" s="15"/>
      <c r="L64" s="15"/>
      <c r="M64" s="16"/>
      <c r="N64" s="15"/>
      <c r="O64" s="15"/>
      <c r="P64" s="15"/>
      <c r="Q64" s="15"/>
      <c r="R64" s="15"/>
      <c r="S64" s="18"/>
      <c r="T64" s="13"/>
      <c r="U64" s="19"/>
      <c r="V64" s="1"/>
      <c r="W64" s="13"/>
      <c r="X64" s="13"/>
      <c r="Y64" s="13"/>
      <c r="Z64" s="13"/>
      <c r="AA64" s="13"/>
      <c r="AB64" s="13"/>
      <c r="AC64" s="13"/>
      <c r="AD64" s="13"/>
      <c r="AE64" s="20"/>
      <c r="AF64" s="20"/>
      <c r="AG64" s="20"/>
    </row>
    <row r="65" spans="1:33" ht="15.75" customHeight="1" x14ac:dyDescent="0.2">
      <c r="A65" s="13"/>
      <c r="B65" s="13"/>
      <c r="C65" s="24"/>
      <c r="D65" s="15"/>
      <c r="E65" s="15"/>
      <c r="F65" s="14"/>
      <c r="G65" s="14"/>
      <c r="H65" s="14"/>
      <c r="I65" s="15"/>
      <c r="J65" s="15"/>
      <c r="K65" s="15"/>
      <c r="L65" s="15"/>
      <c r="M65" s="16"/>
      <c r="N65" s="15"/>
      <c r="O65" s="15"/>
      <c r="P65" s="15"/>
      <c r="Q65" s="15"/>
      <c r="R65" s="15"/>
      <c r="S65" s="18"/>
      <c r="T65" s="13"/>
      <c r="U65" s="19"/>
      <c r="V65" s="1"/>
      <c r="W65" s="13"/>
      <c r="X65" s="13"/>
      <c r="Y65" s="13"/>
      <c r="Z65" s="13"/>
      <c r="AA65" s="13"/>
      <c r="AB65" s="13"/>
      <c r="AC65" s="13"/>
      <c r="AD65" s="13"/>
      <c r="AE65" s="20"/>
      <c r="AF65" s="20"/>
      <c r="AG65" s="20"/>
    </row>
    <row r="66" spans="1:33" ht="15.75" customHeight="1" x14ac:dyDescent="0.2">
      <c r="A66" s="13"/>
      <c r="B66" s="13"/>
      <c r="C66" s="24"/>
      <c r="D66" s="15"/>
      <c r="E66" s="15"/>
      <c r="F66" s="14"/>
      <c r="G66" s="14"/>
      <c r="H66" s="14"/>
      <c r="I66" s="15"/>
      <c r="J66" s="15"/>
      <c r="K66" s="15"/>
      <c r="L66" s="15"/>
      <c r="M66" s="16"/>
      <c r="N66" s="15"/>
      <c r="O66" s="15"/>
      <c r="P66" s="15"/>
      <c r="Q66" s="15"/>
      <c r="R66" s="15"/>
      <c r="S66" s="18"/>
      <c r="T66" s="13"/>
      <c r="U66" s="19"/>
      <c r="V66" s="1"/>
      <c r="W66" s="13"/>
      <c r="X66" s="13"/>
      <c r="Y66" s="13"/>
      <c r="Z66" s="13"/>
      <c r="AA66" s="13"/>
      <c r="AB66" s="13"/>
      <c r="AC66" s="13"/>
      <c r="AD66" s="13"/>
      <c r="AE66" s="20"/>
      <c r="AF66" s="20"/>
      <c r="AG66" s="20"/>
    </row>
    <row r="67" spans="1:33" ht="15.75" customHeight="1" x14ac:dyDescent="0.2">
      <c r="A67" s="13"/>
      <c r="B67" s="13"/>
      <c r="C67" s="24"/>
      <c r="D67" s="15"/>
      <c r="E67" s="15"/>
      <c r="F67" s="14"/>
      <c r="G67" s="14"/>
      <c r="H67" s="14"/>
      <c r="I67" s="15"/>
      <c r="J67" s="15"/>
      <c r="K67" s="15"/>
      <c r="L67" s="15"/>
      <c r="M67" s="16"/>
      <c r="N67" s="15"/>
      <c r="O67" s="15"/>
      <c r="P67" s="15"/>
      <c r="Q67" s="15"/>
      <c r="R67" s="15"/>
      <c r="S67" s="18"/>
      <c r="T67" s="13"/>
      <c r="U67" s="19"/>
      <c r="V67" s="1"/>
      <c r="W67" s="13"/>
      <c r="X67" s="13"/>
      <c r="Y67" s="13"/>
      <c r="Z67" s="13"/>
      <c r="AA67" s="13"/>
      <c r="AB67" s="13"/>
      <c r="AC67" s="13"/>
      <c r="AD67" s="13"/>
      <c r="AE67" s="20"/>
      <c r="AF67" s="20"/>
      <c r="AG67" s="20"/>
    </row>
    <row r="68" spans="1:33" ht="15.75" customHeight="1" x14ac:dyDescent="0.2">
      <c r="A68" s="13"/>
      <c r="B68" s="13"/>
      <c r="C68" s="24"/>
      <c r="D68" s="15"/>
      <c r="E68" s="15"/>
      <c r="F68" s="14"/>
      <c r="G68" s="14"/>
      <c r="H68" s="14"/>
      <c r="I68" s="15"/>
      <c r="J68" s="15"/>
      <c r="K68" s="15"/>
      <c r="L68" s="15"/>
      <c r="M68" s="16"/>
      <c r="N68" s="15"/>
      <c r="O68" s="15"/>
      <c r="P68" s="15"/>
      <c r="Q68" s="15"/>
      <c r="R68" s="15"/>
      <c r="S68" s="18"/>
      <c r="T68" s="13"/>
      <c r="U68" s="19"/>
      <c r="V68" s="1"/>
      <c r="W68" s="13"/>
      <c r="X68" s="13"/>
      <c r="Y68" s="13"/>
      <c r="Z68" s="13"/>
      <c r="AA68" s="13"/>
      <c r="AB68" s="13"/>
      <c r="AC68" s="13"/>
      <c r="AD68" s="13"/>
      <c r="AE68" s="20"/>
      <c r="AF68" s="20"/>
      <c r="AG68" s="20"/>
    </row>
    <row r="69" spans="1:33" ht="15.75" customHeight="1" x14ac:dyDescent="0.2">
      <c r="A69" s="13"/>
      <c r="B69" s="13"/>
      <c r="C69" s="24"/>
      <c r="D69" s="15"/>
      <c r="E69" s="15"/>
      <c r="F69" s="14"/>
      <c r="G69" s="14"/>
      <c r="H69" s="14"/>
      <c r="I69" s="15"/>
      <c r="J69" s="15"/>
      <c r="K69" s="15"/>
      <c r="L69" s="15"/>
      <c r="M69" s="16"/>
      <c r="N69" s="15"/>
      <c r="O69" s="15"/>
      <c r="P69" s="15"/>
      <c r="Q69" s="15"/>
      <c r="R69" s="15"/>
      <c r="S69" s="18"/>
      <c r="T69" s="13"/>
      <c r="U69" s="19"/>
      <c r="V69" s="1"/>
      <c r="W69" s="13"/>
      <c r="X69" s="13"/>
      <c r="Y69" s="13"/>
      <c r="Z69" s="13"/>
      <c r="AA69" s="13"/>
      <c r="AB69" s="13"/>
      <c r="AC69" s="13"/>
      <c r="AD69" s="13"/>
      <c r="AE69" s="20"/>
      <c r="AF69" s="20"/>
      <c r="AG69" s="20"/>
    </row>
    <row r="70" spans="1:33" ht="15.75" customHeight="1" x14ac:dyDescent="0.2">
      <c r="A70" s="13"/>
      <c r="B70" s="13"/>
      <c r="C70" s="24"/>
      <c r="D70" s="15"/>
      <c r="E70" s="15"/>
      <c r="F70" s="14"/>
      <c r="G70" s="14"/>
      <c r="H70" s="14"/>
      <c r="I70" s="15"/>
      <c r="J70" s="15"/>
      <c r="K70" s="15"/>
      <c r="L70" s="15"/>
      <c r="M70" s="16"/>
      <c r="N70" s="15"/>
      <c r="O70" s="15"/>
      <c r="P70" s="15"/>
      <c r="Q70" s="15"/>
      <c r="R70" s="15"/>
      <c r="S70" s="18"/>
      <c r="T70" s="13"/>
      <c r="U70" s="19"/>
      <c r="V70" s="1"/>
      <c r="W70" s="13"/>
      <c r="X70" s="13"/>
      <c r="Y70" s="13"/>
      <c r="Z70" s="13"/>
      <c r="AA70" s="13"/>
      <c r="AB70" s="13"/>
      <c r="AC70" s="13"/>
      <c r="AD70" s="13"/>
      <c r="AE70" s="20"/>
      <c r="AF70" s="20"/>
      <c r="AG70" s="20"/>
    </row>
    <row r="71" spans="1:33" ht="15.75" customHeight="1" x14ac:dyDescent="0.2">
      <c r="A71" s="13"/>
      <c r="B71" s="13"/>
      <c r="C71" s="24"/>
      <c r="D71" s="15"/>
      <c r="E71" s="15"/>
      <c r="F71" s="14"/>
      <c r="G71" s="14"/>
      <c r="H71" s="14"/>
      <c r="I71" s="15"/>
      <c r="J71" s="15"/>
      <c r="K71" s="15"/>
      <c r="L71" s="15"/>
      <c r="M71" s="16"/>
      <c r="N71" s="15"/>
      <c r="O71" s="15"/>
      <c r="P71" s="15"/>
      <c r="Q71" s="15"/>
      <c r="R71" s="15"/>
      <c r="S71" s="18"/>
      <c r="T71" s="13"/>
      <c r="U71" s="19"/>
      <c r="V71" s="1"/>
      <c r="W71" s="13"/>
      <c r="X71" s="13"/>
      <c r="Y71" s="13"/>
      <c r="Z71" s="13"/>
      <c r="AA71" s="13"/>
      <c r="AB71" s="13"/>
      <c r="AC71" s="13"/>
      <c r="AD71" s="13"/>
      <c r="AE71" s="20"/>
      <c r="AF71" s="20"/>
      <c r="AG71" s="20"/>
    </row>
    <row r="72" spans="1:33" ht="15.75" customHeight="1" x14ac:dyDescent="0.2">
      <c r="A72" s="13"/>
      <c r="B72" s="13"/>
      <c r="C72" s="24"/>
      <c r="D72" s="15"/>
      <c r="E72" s="15"/>
      <c r="F72" s="14"/>
      <c r="G72" s="14"/>
      <c r="H72" s="14"/>
      <c r="I72" s="15"/>
      <c r="J72" s="15"/>
      <c r="K72" s="15"/>
      <c r="L72" s="15"/>
      <c r="M72" s="16"/>
      <c r="N72" s="15"/>
      <c r="O72" s="15"/>
      <c r="P72" s="15"/>
      <c r="Q72" s="15"/>
      <c r="R72" s="15"/>
      <c r="S72" s="18"/>
      <c r="T72" s="13"/>
      <c r="U72" s="19"/>
      <c r="V72" s="1"/>
      <c r="W72" s="13"/>
      <c r="X72" s="13"/>
      <c r="Y72" s="13"/>
      <c r="Z72" s="13"/>
      <c r="AA72" s="13"/>
      <c r="AB72" s="13"/>
      <c r="AC72" s="13"/>
      <c r="AD72" s="13"/>
      <c r="AE72" s="20"/>
      <c r="AF72" s="20"/>
      <c r="AG72" s="20"/>
    </row>
    <row r="73" spans="1:33" ht="15.75" customHeight="1" x14ac:dyDescent="0.2">
      <c r="A73" s="13"/>
      <c r="B73" s="13"/>
      <c r="C73" s="24"/>
      <c r="D73" s="15"/>
      <c r="E73" s="15"/>
      <c r="F73" s="14"/>
      <c r="G73" s="14"/>
      <c r="H73" s="14"/>
      <c r="I73" s="15"/>
      <c r="J73" s="15"/>
      <c r="K73" s="15"/>
      <c r="L73" s="15"/>
      <c r="M73" s="16"/>
      <c r="N73" s="15"/>
      <c r="O73" s="15"/>
      <c r="P73" s="15"/>
      <c r="Q73" s="15"/>
      <c r="R73" s="15"/>
      <c r="S73" s="18"/>
      <c r="T73" s="13"/>
      <c r="U73" s="19"/>
      <c r="V73" s="1"/>
      <c r="W73" s="13"/>
      <c r="X73" s="13"/>
      <c r="Y73" s="13"/>
      <c r="Z73" s="13"/>
      <c r="AA73" s="13"/>
      <c r="AB73" s="13"/>
      <c r="AC73" s="13"/>
      <c r="AD73" s="13"/>
      <c r="AE73" s="20"/>
      <c r="AF73" s="20"/>
      <c r="AG73" s="20"/>
    </row>
    <row r="74" spans="1:33" ht="15.75" customHeight="1" x14ac:dyDescent="0.2">
      <c r="A74" s="13"/>
      <c r="B74" s="13"/>
      <c r="C74" s="24"/>
      <c r="D74" s="15"/>
      <c r="E74" s="15"/>
      <c r="F74" s="14"/>
      <c r="G74" s="14"/>
      <c r="H74" s="14"/>
      <c r="I74" s="15"/>
      <c r="J74" s="15"/>
      <c r="K74" s="15"/>
      <c r="L74" s="15"/>
      <c r="M74" s="16"/>
      <c r="N74" s="15"/>
      <c r="O74" s="15"/>
      <c r="P74" s="15"/>
      <c r="Q74" s="15"/>
      <c r="R74" s="15"/>
      <c r="S74" s="18"/>
      <c r="T74" s="13"/>
      <c r="U74" s="19"/>
      <c r="V74" s="1"/>
      <c r="W74" s="13"/>
      <c r="X74" s="13"/>
      <c r="Y74" s="13"/>
      <c r="Z74" s="13"/>
      <c r="AA74" s="13"/>
      <c r="AB74" s="13"/>
      <c r="AC74" s="13"/>
      <c r="AD74" s="13"/>
      <c r="AE74" s="20"/>
      <c r="AF74" s="20"/>
      <c r="AG74" s="20"/>
    </row>
    <row r="75" spans="1:33" ht="15.75" customHeight="1" x14ac:dyDescent="0.2">
      <c r="A75" s="13"/>
      <c r="B75" s="13"/>
      <c r="C75" s="24"/>
      <c r="D75" s="15"/>
      <c r="E75" s="15"/>
      <c r="F75" s="14"/>
      <c r="G75" s="14"/>
      <c r="H75" s="14"/>
      <c r="I75" s="15"/>
      <c r="J75" s="15"/>
      <c r="K75" s="15"/>
      <c r="L75" s="15"/>
      <c r="M75" s="16"/>
      <c r="N75" s="15"/>
      <c r="O75" s="15"/>
      <c r="P75" s="15"/>
      <c r="Q75" s="15"/>
      <c r="R75" s="15"/>
      <c r="S75" s="18"/>
      <c r="T75" s="13"/>
      <c r="U75" s="19"/>
      <c r="V75" s="1"/>
      <c r="W75" s="13"/>
      <c r="X75" s="13"/>
      <c r="Y75" s="13"/>
      <c r="Z75" s="13"/>
      <c r="AA75" s="13"/>
      <c r="AB75" s="13"/>
      <c r="AC75" s="13"/>
      <c r="AD75" s="13"/>
      <c r="AE75" s="20"/>
      <c r="AF75" s="20"/>
      <c r="AG75" s="20"/>
    </row>
    <row r="76" spans="1:33" ht="15.75" customHeight="1" x14ac:dyDescent="0.2">
      <c r="A76" s="13"/>
      <c r="B76" s="13"/>
      <c r="C76" s="24"/>
      <c r="D76" s="15"/>
      <c r="E76" s="15"/>
      <c r="F76" s="14"/>
      <c r="G76" s="14"/>
      <c r="H76" s="14"/>
      <c r="I76" s="15"/>
      <c r="J76" s="15"/>
      <c r="K76" s="15"/>
      <c r="L76" s="15"/>
      <c r="M76" s="16"/>
      <c r="N76" s="15"/>
      <c r="O76" s="15"/>
      <c r="P76" s="15"/>
      <c r="Q76" s="15"/>
      <c r="R76" s="15"/>
      <c r="S76" s="18"/>
      <c r="T76" s="13"/>
      <c r="U76" s="19"/>
      <c r="V76" s="1"/>
      <c r="W76" s="13"/>
      <c r="X76" s="13"/>
      <c r="Y76" s="13"/>
      <c r="Z76" s="13"/>
      <c r="AA76" s="13"/>
      <c r="AB76" s="13"/>
      <c r="AC76" s="13"/>
      <c r="AD76" s="13"/>
      <c r="AE76" s="20"/>
      <c r="AF76" s="20"/>
      <c r="AG76" s="20"/>
    </row>
    <row r="77" spans="1:33" ht="15.75" customHeight="1" x14ac:dyDescent="0.2">
      <c r="A77" s="13"/>
      <c r="B77" s="13"/>
      <c r="C77" s="24"/>
      <c r="D77" s="15"/>
      <c r="E77" s="15"/>
      <c r="F77" s="14"/>
      <c r="G77" s="14"/>
      <c r="H77" s="14"/>
      <c r="I77" s="15"/>
      <c r="J77" s="15"/>
      <c r="K77" s="15"/>
      <c r="L77" s="15"/>
      <c r="M77" s="16"/>
      <c r="N77" s="15"/>
      <c r="O77" s="15"/>
      <c r="P77" s="15"/>
      <c r="Q77" s="15"/>
      <c r="R77" s="15"/>
      <c r="S77" s="18"/>
      <c r="T77" s="13"/>
      <c r="U77" s="19"/>
      <c r="V77" s="1"/>
      <c r="W77" s="13"/>
      <c r="X77" s="13"/>
      <c r="Y77" s="13"/>
      <c r="Z77" s="13"/>
      <c r="AA77" s="13"/>
      <c r="AB77" s="13"/>
      <c r="AC77" s="13"/>
      <c r="AD77" s="13"/>
      <c r="AE77" s="20"/>
      <c r="AF77" s="20"/>
      <c r="AG77" s="20"/>
    </row>
    <row r="78" spans="1:33" ht="15.75" customHeight="1" x14ac:dyDescent="0.2">
      <c r="A78" s="13"/>
      <c r="B78" s="13"/>
      <c r="C78" s="24"/>
      <c r="D78" s="15"/>
      <c r="E78" s="15"/>
      <c r="F78" s="14"/>
      <c r="G78" s="14"/>
      <c r="H78" s="14"/>
      <c r="I78" s="15"/>
      <c r="J78" s="15"/>
      <c r="K78" s="15"/>
      <c r="L78" s="15"/>
      <c r="M78" s="16"/>
      <c r="N78" s="15"/>
      <c r="O78" s="15"/>
      <c r="P78" s="15"/>
      <c r="Q78" s="15"/>
      <c r="R78" s="15"/>
      <c r="S78" s="18"/>
      <c r="T78" s="13"/>
      <c r="U78" s="19"/>
      <c r="V78" s="1"/>
      <c r="W78" s="13"/>
      <c r="X78" s="13"/>
      <c r="Y78" s="13"/>
      <c r="Z78" s="13"/>
      <c r="AA78" s="13"/>
      <c r="AB78" s="13"/>
      <c r="AC78" s="13"/>
      <c r="AD78" s="13"/>
      <c r="AE78" s="20"/>
      <c r="AF78" s="20"/>
      <c r="AG78" s="20"/>
    </row>
    <row r="79" spans="1:33" ht="15.75" customHeight="1" x14ac:dyDescent="0.2">
      <c r="A79" s="13"/>
      <c r="B79" s="13"/>
      <c r="C79" s="24"/>
      <c r="D79" s="15"/>
      <c r="E79" s="15"/>
      <c r="F79" s="14"/>
      <c r="G79" s="14"/>
      <c r="H79" s="14"/>
      <c r="I79" s="15"/>
      <c r="J79" s="15"/>
      <c r="K79" s="15"/>
      <c r="L79" s="15"/>
      <c r="M79" s="16"/>
      <c r="N79" s="15"/>
      <c r="O79" s="15"/>
      <c r="P79" s="15"/>
      <c r="Q79" s="15"/>
      <c r="R79" s="15"/>
      <c r="S79" s="18"/>
      <c r="T79" s="13"/>
      <c r="U79" s="19"/>
      <c r="V79" s="1"/>
      <c r="W79" s="13"/>
      <c r="X79" s="13"/>
      <c r="Y79" s="13"/>
      <c r="Z79" s="13"/>
      <c r="AA79" s="13"/>
      <c r="AB79" s="13"/>
      <c r="AC79" s="13"/>
      <c r="AD79" s="13"/>
      <c r="AE79" s="20"/>
      <c r="AF79" s="20"/>
      <c r="AG79" s="20"/>
    </row>
    <row r="80" spans="1:33" ht="15.75" customHeight="1" x14ac:dyDescent="0.2">
      <c r="A80" s="13"/>
      <c r="B80" s="13"/>
      <c r="C80" s="24"/>
      <c r="D80" s="15"/>
      <c r="E80" s="15"/>
      <c r="F80" s="14"/>
      <c r="G80" s="14"/>
      <c r="H80" s="14"/>
      <c r="I80" s="15"/>
      <c r="J80" s="15"/>
      <c r="K80" s="15"/>
      <c r="L80" s="15"/>
      <c r="M80" s="16"/>
      <c r="N80" s="15"/>
      <c r="O80" s="15"/>
      <c r="P80" s="15"/>
      <c r="Q80" s="15"/>
      <c r="R80" s="15"/>
      <c r="S80" s="18"/>
      <c r="T80" s="13"/>
      <c r="U80" s="19"/>
      <c r="V80" s="1"/>
      <c r="W80" s="13"/>
      <c r="X80" s="13"/>
      <c r="Y80" s="13"/>
      <c r="Z80" s="13"/>
      <c r="AA80" s="13"/>
      <c r="AB80" s="13"/>
      <c r="AC80" s="13"/>
      <c r="AD80" s="13"/>
      <c r="AE80" s="20"/>
      <c r="AF80" s="20"/>
      <c r="AG80" s="20"/>
    </row>
    <row r="81" spans="1:33" ht="15.75" customHeight="1" x14ac:dyDescent="0.2">
      <c r="A81" s="13"/>
      <c r="B81" s="13"/>
      <c r="C81" s="24"/>
      <c r="D81" s="15"/>
      <c r="E81" s="15"/>
      <c r="F81" s="14"/>
      <c r="G81" s="14"/>
      <c r="H81" s="14"/>
      <c r="I81" s="15"/>
      <c r="J81" s="15"/>
      <c r="K81" s="15"/>
      <c r="L81" s="15"/>
      <c r="M81" s="16"/>
      <c r="N81" s="15"/>
      <c r="O81" s="15"/>
      <c r="P81" s="15"/>
      <c r="Q81" s="15"/>
      <c r="R81" s="15"/>
      <c r="S81" s="18"/>
      <c r="T81" s="13"/>
      <c r="U81" s="19"/>
      <c r="V81" s="1"/>
      <c r="W81" s="13"/>
      <c r="X81" s="13"/>
      <c r="Y81" s="13"/>
      <c r="Z81" s="13"/>
      <c r="AA81" s="13"/>
      <c r="AB81" s="13"/>
      <c r="AC81" s="13"/>
      <c r="AD81" s="13"/>
      <c r="AE81" s="20"/>
      <c r="AF81" s="20"/>
      <c r="AG81" s="20"/>
    </row>
    <row r="82" spans="1:33" ht="15.75" customHeight="1" x14ac:dyDescent="0.2">
      <c r="A82" s="13"/>
      <c r="B82" s="13"/>
      <c r="C82" s="24"/>
      <c r="D82" s="15"/>
      <c r="E82" s="15"/>
      <c r="F82" s="14"/>
      <c r="G82" s="14"/>
      <c r="H82" s="14"/>
      <c r="I82" s="15"/>
      <c r="J82" s="15"/>
      <c r="K82" s="15"/>
      <c r="L82" s="15"/>
      <c r="M82" s="16"/>
      <c r="N82" s="15"/>
      <c r="O82" s="15"/>
      <c r="P82" s="15"/>
      <c r="Q82" s="15"/>
      <c r="R82" s="15"/>
      <c r="S82" s="18"/>
      <c r="T82" s="13"/>
      <c r="U82" s="19"/>
      <c r="V82" s="1"/>
      <c r="W82" s="13"/>
      <c r="X82" s="13"/>
      <c r="Y82" s="13"/>
      <c r="Z82" s="13"/>
      <c r="AA82" s="13"/>
      <c r="AB82" s="13"/>
      <c r="AC82" s="13"/>
      <c r="AD82" s="13"/>
      <c r="AE82" s="20"/>
      <c r="AF82" s="20"/>
      <c r="AG82" s="20"/>
    </row>
    <row r="83" spans="1:33" ht="15.75" customHeight="1" x14ac:dyDescent="0.2">
      <c r="A83" s="13"/>
      <c r="B83" s="13"/>
      <c r="C83" s="24"/>
      <c r="D83" s="15"/>
      <c r="E83" s="15"/>
      <c r="F83" s="14"/>
      <c r="G83" s="14"/>
      <c r="H83" s="14"/>
      <c r="I83" s="15"/>
      <c r="J83" s="15"/>
      <c r="K83" s="15"/>
      <c r="L83" s="15"/>
      <c r="M83" s="16"/>
      <c r="N83" s="15"/>
      <c r="O83" s="15"/>
      <c r="P83" s="15"/>
      <c r="Q83" s="15"/>
      <c r="R83" s="15"/>
      <c r="S83" s="18"/>
      <c r="T83" s="13"/>
      <c r="U83" s="19"/>
      <c r="V83" s="1"/>
      <c r="W83" s="13"/>
      <c r="X83" s="13"/>
      <c r="Y83" s="13"/>
      <c r="Z83" s="13"/>
      <c r="AA83" s="13"/>
      <c r="AB83" s="13"/>
      <c r="AC83" s="13"/>
      <c r="AD83" s="13"/>
      <c r="AE83" s="20"/>
      <c r="AF83" s="20"/>
      <c r="AG83" s="20"/>
    </row>
    <row r="84" spans="1:33" ht="15.75" customHeight="1" x14ac:dyDescent="0.2">
      <c r="A84" s="13"/>
      <c r="B84" s="13"/>
      <c r="C84" s="24"/>
      <c r="D84" s="15"/>
      <c r="E84" s="15"/>
      <c r="F84" s="14"/>
      <c r="G84" s="14"/>
      <c r="H84" s="14"/>
      <c r="I84" s="15"/>
      <c r="J84" s="15"/>
      <c r="K84" s="15"/>
      <c r="L84" s="15"/>
      <c r="M84" s="16"/>
      <c r="N84" s="15"/>
      <c r="O84" s="15"/>
      <c r="P84" s="15"/>
      <c r="Q84" s="15"/>
      <c r="R84" s="15"/>
      <c r="S84" s="18"/>
      <c r="T84" s="13"/>
      <c r="U84" s="19"/>
      <c r="V84" s="1"/>
      <c r="W84" s="13"/>
      <c r="X84" s="13"/>
      <c r="Y84" s="13"/>
      <c r="Z84" s="13"/>
      <c r="AA84" s="13"/>
      <c r="AB84" s="13"/>
      <c r="AC84" s="13"/>
      <c r="AD84" s="13"/>
      <c r="AE84" s="20"/>
      <c r="AF84" s="20"/>
      <c r="AG84" s="20"/>
    </row>
    <row r="85" spans="1:33" ht="15.75" customHeight="1" x14ac:dyDescent="0.2">
      <c r="A85" s="13"/>
      <c r="B85" s="13"/>
      <c r="C85" s="24"/>
      <c r="D85" s="15"/>
      <c r="E85" s="15"/>
      <c r="F85" s="14"/>
      <c r="G85" s="14"/>
      <c r="H85" s="14"/>
      <c r="I85" s="15"/>
      <c r="J85" s="15"/>
      <c r="K85" s="15"/>
      <c r="L85" s="15"/>
      <c r="M85" s="16"/>
      <c r="N85" s="15"/>
      <c r="O85" s="15"/>
      <c r="P85" s="15"/>
      <c r="Q85" s="15"/>
      <c r="R85" s="15"/>
      <c r="S85" s="18"/>
      <c r="T85" s="13"/>
      <c r="U85" s="19"/>
      <c r="V85" s="1"/>
      <c r="W85" s="13"/>
      <c r="X85" s="13"/>
      <c r="Y85" s="13"/>
      <c r="Z85" s="13"/>
      <c r="AA85" s="13"/>
      <c r="AB85" s="13"/>
      <c r="AC85" s="13"/>
      <c r="AD85" s="13"/>
      <c r="AE85" s="20"/>
      <c r="AF85" s="20"/>
      <c r="AG85" s="20"/>
    </row>
    <row r="86" spans="1:33" ht="15.75" customHeight="1" x14ac:dyDescent="0.2">
      <c r="A86" s="13"/>
      <c r="B86" s="13"/>
      <c r="C86" s="24"/>
      <c r="D86" s="15"/>
      <c r="E86" s="15"/>
      <c r="F86" s="14"/>
      <c r="G86" s="14"/>
      <c r="H86" s="14"/>
      <c r="I86" s="15"/>
      <c r="J86" s="15"/>
      <c r="K86" s="15"/>
      <c r="L86" s="15"/>
      <c r="M86" s="16"/>
      <c r="N86" s="15"/>
      <c r="O86" s="15"/>
      <c r="P86" s="15"/>
      <c r="Q86" s="15"/>
      <c r="R86" s="15"/>
      <c r="S86" s="18"/>
      <c r="T86" s="13"/>
      <c r="U86" s="19"/>
      <c r="V86" s="1"/>
      <c r="W86" s="13"/>
      <c r="X86" s="13"/>
      <c r="Y86" s="13"/>
      <c r="Z86" s="13"/>
      <c r="AA86" s="13"/>
      <c r="AB86" s="13"/>
      <c r="AC86" s="13"/>
      <c r="AD86" s="13"/>
      <c r="AE86" s="20"/>
      <c r="AF86" s="20"/>
      <c r="AG86" s="20"/>
    </row>
    <row r="87" spans="1:33" ht="15.75" customHeight="1" x14ac:dyDescent="0.2">
      <c r="A87" s="13"/>
      <c r="B87" s="13"/>
      <c r="C87" s="24"/>
      <c r="D87" s="15"/>
      <c r="E87" s="15"/>
      <c r="F87" s="14"/>
      <c r="G87" s="14"/>
      <c r="H87" s="14"/>
      <c r="I87" s="15"/>
      <c r="J87" s="15"/>
      <c r="K87" s="15"/>
      <c r="L87" s="15"/>
      <c r="M87" s="16"/>
      <c r="N87" s="15"/>
      <c r="O87" s="15"/>
      <c r="P87" s="15"/>
      <c r="Q87" s="15"/>
      <c r="R87" s="15"/>
      <c r="S87" s="18"/>
      <c r="T87" s="13"/>
      <c r="U87" s="19"/>
      <c r="V87" s="1"/>
      <c r="W87" s="13"/>
      <c r="X87" s="13"/>
      <c r="Y87" s="13"/>
      <c r="Z87" s="13"/>
      <c r="AA87" s="13"/>
      <c r="AB87" s="13"/>
      <c r="AC87" s="13"/>
      <c r="AD87" s="13"/>
      <c r="AE87" s="20"/>
      <c r="AF87" s="20"/>
      <c r="AG87" s="20"/>
    </row>
    <row r="88" spans="1:33" ht="15.75" customHeight="1" x14ac:dyDescent="0.2">
      <c r="A88" s="13"/>
      <c r="B88" s="13"/>
      <c r="C88" s="24"/>
      <c r="D88" s="15"/>
      <c r="E88" s="15"/>
      <c r="F88" s="14"/>
      <c r="G88" s="14"/>
      <c r="H88" s="14"/>
      <c r="I88" s="15"/>
      <c r="J88" s="15"/>
      <c r="K88" s="15"/>
      <c r="L88" s="15"/>
      <c r="M88" s="16"/>
      <c r="N88" s="15"/>
      <c r="O88" s="15"/>
      <c r="P88" s="15"/>
      <c r="Q88" s="15"/>
      <c r="R88" s="15"/>
      <c r="S88" s="18"/>
      <c r="T88" s="13"/>
      <c r="U88" s="19"/>
      <c r="V88" s="1"/>
      <c r="W88" s="13"/>
      <c r="X88" s="13"/>
      <c r="Y88" s="13"/>
      <c r="Z88" s="13"/>
      <c r="AA88" s="13"/>
      <c r="AB88" s="13"/>
      <c r="AC88" s="13"/>
      <c r="AD88" s="13"/>
      <c r="AE88" s="20"/>
      <c r="AF88" s="20"/>
      <c r="AG88" s="20"/>
    </row>
    <row r="89" spans="1:33" ht="15.75" customHeight="1" x14ac:dyDescent="0.2">
      <c r="A89" s="13"/>
      <c r="B89" s="13"/>
      <c r="C89" s="24"/>
      <c r="D89" s="15"/>
      <c r="E89" s="15"/>
      <c r="F89" s="14"/>
      <c r="G89" s="14"/>
      <c r="H89" s="14"/>
      <c r="I89" s="15"/>
      <c r="J89" s="15"/>
      <c r="K89" s="15"/>
      <c r="L89" s="15"/>
      <c r="M89" s="16"/>
      <c r="N89" s="15"/>
      <c r="O89" s="15"/>
      <c r="P89" s="15"/>
      <c r="Q89" s="15"/>
      <c r="R89" s="15"/>
      <c r="S89" s="18"/>
      <c r="T89" s="13"/>
      <c r="U89" s="19"/>
      <c r="V89" s="1"/>
      <c r="W89" s="13"/>
      <c r="X89" s="13"/>
      <c r="Y89" s="13"/>
      <c r="Z89" s="13"/>
      <c r="AA89" s="13"/>
      <c r="AB89" s="13"/>
      <c r="AC89" s="13"/>
      <c r="AD89" s="13"/>
      <c r="AE89" s="20"/>
      <c r="AF89" s="20"/>
      <c r="AG89" s="20"/>
    </row>
    <row r="90" spans="1:33" ht="15.75" customHeight="1" x14ac:dyDescent="0.2">
      <c r="A90" s="13"/>
      <c r="B90" s="13"/>
      <c r="C90" s="24"/>
      <c r="D90" s="15"/>
      <c r="E90" s="15"/>
      <c r="F90" s="14"/>
      <c r="G90" s="14"/>
      <c r="H90" s="14"/>
      <c r="I90" s="15"/>
      <c r="J90" s="15"/>
      <c r="K90" s="15"/>
      <c r="L90" s="15"/>
      <c r="M90" s="16"/>
      <c r="N90" s="15"/>
      <c r="O90" s="15"/>
      <c r="P90" s="15"/>
      <c r="Q90" s="15"/>
      <c r="R90" s="15"/>
      <c r="S90" s="18"/>
      <c r="T90" s="13"/>
      <c r="U90" s="19"/>
      <c r="V90" s="1"/>
      <c r="W90" s="13"/>
      <c r="X90" s="13"/>
      <c r="Y90" s="13"/>
      <c r="Z90" s="13"/>
      <c r="AA90" s="13"/>
      <c r="AB90" s="13"/>
      <c r="AC90" s="13"/>
      <c r="AD90" s="13"/>
      <c r="AE90" s="20"/>
      <c r="AF90" s="20"/>
      <c r="AG90" s="20"/>
    </row>
    <row r="91" spans="1:33" ht="15.75" customHeight="1" x14ac:dyDescent="0.2">
      <c r="A91" s="13"/>
      <c r="B91" s="13"/>
      <c r="C91" s="24"/>
      <c r="D91" s="15"/>
      <c r="E91" s="15"/>
      <c r="F91" s="14"/>
      <c r="G91" s="14"/>
      <c r="H91" s="14"/>
      <c r="I91" s="15"/>
      <c r="J91" s="15"/>
      <c r="K91" s="15"/>
      <c r="L91" s="15"/>
      <c r="M91" s="16"/>
      <c r="N91" s="15"/>
      <c r="O91" s="15"/>
      <c r="P91" s="15"/>
      <c r="Q91" s="15"/>
      <c r="R91" s="15"/>
      <c r="S91" s="18"/>
      <c r="T91" s="13"/>
      <c r="U91" s="19"/>
      <c r="V91" s="1"/>
      <c r="W91" s="13"/>
      <c r="X91" s="13"/>
      <c r="Y91" s="13"/>
      <c r="Z91" s="13"/>
      <c r="AA91" s="13"/>
      <c r="AB91" s="13"/>
      <c r="AC91" s="13"/>
      <c r="AD91" s="13"/>
      <c r="AE91" s="20"/>
      <c r="AF91" s="20"/>
      <c r="AG91" s="20"/>
    </row>
    <row r="92" spans="1:33" ht="15.75" customHeight="1" x14ac:dyDescent="0.2">
      <c r="A92" s="13"/>
      <c r="B92" s="13"/>
      <c r="C92" s="24"/>
      <c r="D92" s="15"/>
      <c r="E92" s="15"/>
      <c r="F92" s="14"/>
      <c r="G92" s="14"/>
      <c r="H92" s="14"/>
      <c r="I92" s="15"/>
      <c r="J92" s="15"/>
      <c r="K92" s="15"/>
      <c r="L92" s="15"/>
      <c r="M92" s="16"/>
      <c r="N92" s="15"/>
      <c r="O92" s="15"/>
      <c r="P92" s="15"/>
      <c r="Q92" s="15"/>
      <c r="R92" s="15"/>
      <c r="S92" s="18"/>
      <c r="T92" s="13"/>
      <c r="U92" s="19"/>
      <c r="V92" s="1"/>
      <c r="W92" s="13"/>
      <c r="X92" s="13"/>
      <c r="Y92" s="13"/>
      <c r="Z92" s="13"/>
      <c r="AA92" s="13"/>
      <c r="AB92" s="13"/>
      <c r="AC92" s="13"/>
      <c r="AD92" s="13"/>
      <c r="AE92" s="20"/>
      <c r="AF92" s="20"/>
      <c r="AG92" s="20"/>
    </row>
    <row r="93" spans="1:33" ht="15.75" customHeight="1" x14ac:dyDescent="0.2">
      <c r="A93" s="13"/>
      <c r="B93" s="13"/>
      <c r="C93" s="24"/>
      <c r="D93" s="15"/>
      <c r="E93" s="15"/>
      <c r="F93" s="14"/>
      <c r="G93" s="14"/>
      <c r="H93" s="14"/>
      <c r="I93" s="15"/>
      <c r="J93" s="15"/>
      <c r="K93" s="15"/>
      <c r="L93" s="15"/>
      <c r="M93" s="16"/>
      <c r="N93" s="15"/>
      <c r="O93" s="15"/>
      <c r="P93" s="15"/>
      <c r="Q93" s="15"/>
      <c r="R93" s="15"/>
      <c r="S93" s="18"/>
      <c r="T93" s="13"/>
      <c r="U93" s="19"/>
      <c r="V93" s="1"/>
      <c r="W93" s="13"/>
      <c r="X93" s="13"/>
      <c r="Y93" s="13"/>
      <c r="Z93" s="13"/>
      <c r="AA93" s="13"/>
      <c r="AB93" s="13"/>
      <c r="AC93" s="13"/>
      <c r="AD93" s="13"/>
      <c r="AE93" s="20"/>
      <c r="AF93" s="20"/>
      <c r="AG93" s="20"/>
    </row>
    <row r="94" spans="1:33" ht="15.75" customHeight="1" x14ac:dyDescent="0.2">
      <c r="A94" s="13"/>
      <c r="B94" s="13"/>
      <c r="C94" s="24"/>
      <c r="D94" s="15"/>
      <c r="E94" s="15"/>
      <c r="F94" s="14"/>
      <c r="G94" s="14"/>
      <c r="H94" s="14"/>
      <c r="I94" s="15"/>
      <c r="J94" s="15"/>
      <c r="K94" s="15"/>
      <c r="L94" s="15"/>
      <c r="M94" s="16"/>
      <c r="N94" s="15"/>
      <c r="O94" s="15"/>
      <c r="P94" s="15"/>
      <c r="Q94" s="15"/>
      <c r="R94" s="15"/>
      <c r="S94" s="18"/>
      <c r="T94" s="13"/>
      <c r="U94" s="19"/>
      <c r="V94" s="1"/>
      <c r="W94" s="13"/>
      <c r="X94" s="13"/>
      <c r="Y94" s="13"/>
      <c r="Z94" s="13"/>
      <c r="AA94" s="13"/>
      <c r="AB94" s="13"/>
      <c r="AC94" s="13"/>
      <c r="AD94" s="13"/>
      <c r="AE94" s="20"/>
      <c r="AF94" s="20"/>
      <c r="AG94" s="20"/>
    </row>
    <row r="95" spans="1:33" ht="15.75" customHeight="1" x14ac:dyDescent="0.2">
      <c r="A95" s="13"/>
      <c r="B95" s="13"/>
      <c r="C95" s="15"/>
      <c r="D95" s="15"/>
      <c r="E95" s="15"/>
      <c r="F95" s="14"/>
      <c r="G95" s="14"/>
      <c r="H95" s="15"/>
      <c r="I95" s="15"/>
      <c r="J95" s="15"/>
      <c r="K95" s="15"/>
      <c r="L95" s="15"/>
      <c r="M95" s="15"/>
      <c r="N95" s="15"/>
      <c r="O95" s="15"/>
      <c r="P95" s="15"/>
      <c r="Q95" s="22"/>
      <c r="R95" s="22"/>
      <c r="S95" s="18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20"/>
    </row>
    <row r="96" spans="1:33" ht="15.75" customHeight="1" x14ac:dyDescent="0.2">
      <c r="A96" s="13"/>
      <c r="B96" s="13"/>
      <c r="C96" s="15"/>
      <c r="D96" s="15"/>
      <c r="E96" s="15"/>
      <c r="F96" s="14"/>
      <c r="G96" s="14"/>
      <c r="H96" s="15"/>
      <c r="I96" s="15"/>
      <c r="J96" s="15"/>
      <c r="K96" s="15"/>
      <c r="L96" s="15"/>
      <c r="M96" s="15"/>
      <c r="N96" s="15"/>
      <c r="O96" s="15"/>
      <c r="P96" s="15"/>
      <c r="Q96" s="22"/>
      <c r="R96" s="22"/>
      <c r="S96" s="18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20"/>
    </row>
    <row r="97" spans="1:33" ht="15.75" customHeight="1" x14ac:dyDescent="0.2">
      <c r="A97" s="13"/>
      <c r="B97" s="13"/>
      <c r="C97" s="15"/>
      <c r="D97" s="15"/>
      <c r="E97" s="15"/>
      <c r="F97" s="14"/>
      <c r="G97" s="14"/>
      <c r="H97" s="15"/>
      <c r="I97" s="15"/>
      <c r="J97" s="15"/>
      <c r="K97" s="15"/>
      <c r="L97" s="15"/>
      <c r="M97" s="15"/>
      <c r="N97" s="15"/>
      <c r="O97" s="15"/>
      <c r="P97" s="15"/>
      <c r="Q97" s="22"/>
      <c r="R97" s="22"/>
      <c r="S97" s="18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20"/>
    </row>
    <row r="98" spans="1:33" ht="15.75" customHeight="1" x14ac:dyDescent="0.2">
      <c r="A98" s="13"/>
      <c r="B98" s="13"/>
      <c r="C98" s="15"/>
      <c r="D98" s="15"/>
      <c r="E98" s="15"/>
      <c r="F98" s="14"/>
      <c r="G98" s="14"/>
      <c r="H98" s="15"/>
      <c r="I98" s="15"/>
      <c r="J98" s="15"/>
      <c r="K98" s="15"/>
      <c r="L98" s="15"/>
      <c r="M98" s="15"/>
      <c r="N98" s="15"/>
      <c r="O98" s="15"/>
      <c r="P98" s="15"/>
      <c r="Q98" s="22"/>
      <c r="R98" s="22"/>
      <c r="S98" s="18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20"/>
    </row>
    <row r="99" spans="1:33" ht="15.75" customHeight="1" x14ac:dyDescent="0.2">
      <c r="A99" s="13"/>
      <c r="B99" s="13"/>
      <c r="C99" s="15"/>
      <c r="D99" s="15"/>
      <c r="E99" s="15"/>
      <c r="F99" s="14"/>
      <c r="G99" s="14"/>
      <c r="H99" s="15"/>
      <c r="I99" s="15"/>
      <c r="J99" s="15"/>
      <c r="K99" s="15"/>
      <c r="L99" s="15"/>
      <c r="M99" s="15"/>
      <c r="N99" s="15"/>
      <c r="O99" s="15"/>
      <c r="P99" s="15"/>
      <c r="Q99" s="22"/>
      <c r="R99" s="22"/>
      <c r="S99" s="18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20"/>
    </row>
    <row r="100" spans="1:33" ht="15.75" customHeight="1" x14ac:dyDescent="0.2">
      <c r="A100" s="13"/>
      <c r="B100" s="13"/>
      <c r="C100" s="15"/>
      <c r="D100" s="15"/>
      <c r="E100" s="15"/>
      <c r="F100" s="14"/>
      <c r="G100" s="14"/>
      <c r="H100" s="15"/>
      <c r="I100" s="15"/>
      <c r="J100" s="15"/>
      <c r="K100" s="15"/>
      <c r="L100" s="15"/>
      <c r="M100" s="15"/>
      <c r="N100" s="15"/>
      <c r="O100" s="15"/>
      <c r="P100" s="15"/>
      <c r="Q100" s="22"/>
      <c r="R100" s="22"/>
      <c r="S100" s="18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20"/>
    </row>
    <row r="101" spans="1:33" ht="15.75" customHeight="1" x14ac:dyDescent="0.2">
      <c r="A101" s="13"/>
      <c r="B101" s="13"/>
      <c r="C101" s="15"/>
      <c r="D101" s="15"/>
      <c r="E101" s="15"/>
      <c r="F101" s="14"/>
      <c r="G101" s="14"/>
      <c r="H101" s="15"/>
      <c r="I101" s="15"/>
      <c r="J101" s="15"/>
      <c r="K101" s="15"/>
      <c r="L101" s="15"/>
      <c r="M101" s="15"/>
      <c r="N101" s="15"/>
      <c r="O101" s="15"/>
      <c r="P101" s="15"/>
      <c r="Q101" s="22"/>
      <c r="R101" s="22"/>
      <c r="S101" s="18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20"/>
    </row>
    <row r="102" spans="1:33" ht="15.75" customHeight="1" x14ac:dyDescent="0.2">
      <c r="A102" s="13"/>
      <c r="B102" s="13"/>
      <c r="C102" s="15"/>
      <c r="D102" s="15"/>
      <c r="E102" s="15"/>
      <c r="F102" s="14"/>
      <c r="G102" s="14"/>
      <c r="H102" s="15"/>
      <c r="I102" s="15"/>
      <c r="J102" s="15"/>
      <c r="K102" s="15"/>
      <c r="L102" s="15"/>
      <c r="M102" s="15"/>
      <c r="N102" s="15"/>
      <c r="O102" s="15"/>
      <c r="P102" s="15"/>
      <c r="Q102" s="22"/>
      <c r="R102" s="22"/>
      <c r="S102" s="18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20"/>
    </row>
    <row r="103" spans="1:33" ht="15.75" customHeight="1" x14ac:dyDescent="0.2">
      <c r="A103" s="13"/>
      <c r="B103" s="13"/>
      <c r="C103" s="15"/>
      <c r="D103" s="15"/>
      <c r="E103" s="15"/>
      <c r="F103" s="14"/>
      <c r="G103" s="14"/>
      <c r="H103" s="15"/>
      <c r="I103" s="15"/>
      <c r="J103" s="15"/>
      <c r="K103" s="15"/>
      <c r="L103" s="15"/>
      <c r="M103" s="15"/>
      <c r="N103" s="15"/>
      <c r="O103" s="15"/>
      <c r="P103" s="15"/>
      <c r="Q103" s="22"/>
      <c r="R103" s="22"/>
      <c r="S103" s="18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20"/>
    </row>
    <row r="104" spans="1:33" ht="15.75" customHeight="1" x14ac:dyDescent="0.2">
      <c r="A104" s="13"/>
      <c r="B104" s="13"/>
      <c r="C104" s="15"/>
      <c r="D104" s="15"/>
      <c r="E104" s="15"/>
      <c r="F104" s="14"/>
      <c r="G104" s="14"/>
      <c r="H104" s="15"/>
      <c r="I104" s="15"/>
      <c r="J104" s="15"/>
      <c r="K104" s="15"/>
      <c r="L104" s="15"/>
      <c r="M104" s="15"/>
      <c r="N104" s="15"/>
      <c r="O104" s="15"/>
      <c r="P104" s="15"/>
      <c r="Q104" s="22"/>
      <c r="R104" s="22"/>
      <c r="S104" s="18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20"/>
    </row>
    <row r="105" spans="1:33" ht="15.75" customHeight="1" x14ac:dyDescent="0.2">
      <c r="A105" s="13"/>
      <c r="B105" s="13"/>
      <c r="C105" s="15"/>
      <c r="D105" s="15"/>
      <c r="E105" s="15"/>
      <c r="F105" s="14"/>
      <c r="G105" s="14"/>
      <c r="H105" s="15"/>
      <c r="I105" s="15"/>
      <c r="J105" s="15"/>
      <c r="K105" s="15"/>
      <c r="L105" s="15"/>
      <c r="M105" s="15"/>
      <c r="N105" s="15"/>
      <c r="O105" s="15"/>
      <c r="P105" s="15"/>
      <c r="Q105" s="22"/>
      <c r="R105" s="22"/>
      <c r="S105" s="18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20"/>
    </row>
    <row r="106" spans="1:33" ht="15.75" customHeight="1" x14ac:dyDescent="0.2">
      <c r="A106" s="13"/>
      <c r="B106" s="13"/>
      <c r="C106" s="15"/>
      <c r="D106" s="15"/>
      <c r="E106" s="15"/>
      <c r="F106" s="14"/>
      <c r="G106" s="14"/>
      <c r="H106" s="15"/>
      <c r="I106" s="15"/>
      <c r="J106" s="15"/>
      <c r="K106" s="15"/>
      <c r="L106" s="15"/>
      <c r="M106" s="15"/>
      <c r="N106" s="15"/>
      <c r="O106" s="15"/>
      <c r="P106" s="15"/>
      <c r="Q106" s="22"/>
      <c r="R106" s="22"/>
      <c r="S106" s="18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20"/>
    </row>
    <row r="107" spans="1:33" ht="15.75" customHeight="1" x14ac:dyDescent="0.2">
      <c r="A107" s="13"/>
      <c r="B107" s="13"/>
      <c r="C107" s="15"/>
      <c r="D107" s="15"/>
      <c r="E107" s="15"/>
      <c r="F107" s="14"/>
      <c r="G107" s="14"/>
      <c r="H107" s="15"/>
      <c r="I107" s="15"/>
      <c r="J107" s="15"/>
      <c r="K107" s="15"/>
      <c r="L107" s="15"/>
      <c r="M107" s="15"/>
      <c r="N107" s="15"/>
      <c r="O107" s="15"/>
      <c r="P107" s="15"/>
      <c r="Q107" s="22"/>
      <c r="R107" s="22"/>
      <c r="S107" s="18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20"/>
    </row>
    <row r="108" spans="1:33" ht="15.75" customHeight="1" x14ac:dyDescent="0.2">
      <c r="A108" s="13"/>
      <c r="B108" s="13"/>
      <c r="C108" s="15"/>
      <c r="D108" s="15"/>
      <c r="E108" s="15"/>
      <c r="F108" s="14"/>
      <c r="G108" s="14"/>
      <c r="H108" s="15"/>
      <c r="I108" s="15"/>
      <c r="J108" s="15"/>
      <c r="K108" s="15"/>
      <c r="L108" s="15"/>
      <c r="M108" s="15"/>
      <c r="N108" s="15"/>
      <c r="O108" s="15"/>
      <c r="P108" s="15"/>
      <c r="Q108" s="22"/>
      <c r="R108" s="22"/>
      <c r="S108" s="18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20"/>
    </row>
    <row r="109" spans="1:33" ht="15.75" customHeight="1" x14ac:dyDescent="0.2">
      <c r="A109" s="13"/>
      <c r="B109" s="13"/>
      <c r="C109" s="15"/>
      <c r="D109" s="15"/>
      <c r="E109" s="15"/>
      <c r="F109" s="14"/>
      <c r="G109" s="14"/>
      <c r="H109" s="15"/>
      <c r="I109" s="15"/>
      <c r="J109" s="15"/>
      <c r="K109" s="15"/>
      <c r="L109" s="15"/>
      <c r="M109" s="15"/>
      <c r="N109" s="15"/>
      <c r="O109" s="15"/>
      <c r="P109" s="15"/>
      <c r="Q109" s="22"/>
      <c r="R109" s="22"/>
      <c r="S109" s="18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20"/>
    </row>
    <row r="110" spans="1:33" ht="15.75" customHeight="1" x14ac:dyDescent="0.2">
      <c r="A110" s="13"/>
      <c r="B110" s="13"/>
      <c r="C110" s="15"/>
      <c r="D110" s="15"/>
      <c r="E110" s="15"/>
      <c r="F110" s="14"/>
      <c r="G110" s="14"/>
      <c r="H110" s="15"/>
      <c r="I110" s="15"/>
      <c r="J110" s="15"/>
      <c r="K110" s="15"/>
      <c r="L110" s="15"/>
      <c r="M110" s="15"/>
      <c r="N110" s="15"/>
      <c r="O110" s="15"/>
      <c r="P110" s="15"/>
      <c r="Q110" s="22"/>
      <c r="R110" s="22"/>
      <c r="S110" s="18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20"/>
    </row>
    <row r="111" spans="1:33" ht="15.75" customHeight="1" x14ac:dyDescent="0.2">
      <c r="A111" s="13"/>
      <c r="B111" s="13"/>
      <c r="C111" s="15"/>
      <c r="D111" s="15"/>
      <c r="E111" s="15"/>
      <c r="F111" s="14"/>
      <c r="G111" s="14"/>
      <c r="H111" s="15"/>
      <c r="I111" s="15"/>
      <c r="J111" s="15"/>
      <c r="K111" s="15"/>
      <c r="L111" s="15"/>
      <c r="M111" s="15"/>
      <c r="N111" s="15"/>
      <c r="O111" s="15"/>
      <c r="P111" s="15"/>
      <c r="Q111" s="22"/>
      <c r="R111" s="22"/>
      <c r="S111" s="18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20"/>
    </row>
    <row r="112" spans="1:33" ht="15.75" customHeight="1" x14ac:dyDescent="0.2">
      <c r="A112" s="13"/>
      <c r="B112" s="13"/>
      <c r="C112" s="15"/>
      <c r="D112" s="15"/>
      <c r="E112" s="15"/>
      <c r="F112" s="14"/>
      <c r="G112" s="14"/>
      <c r="H112" s="15"/>
      <c r="I112" s="15"/>
      <c r="J112" s="15"/>
      <c r="K112" s="15"/>
      <c r="L112" s="15"/>
      <c r="M112" s="15"/>
      <c r="N112" s="15"/>
      <c r="O112" s="15"/>
      <c r="P112" s="15"/>
      <c r="Q112" s="22"/>
      <c r="R112" s="22"/>
      <c r="S112" s="18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20"/>
    </row>
    <row r="113" spans="1:33" ht="15.75" customHeight="1" x14ac:dyDescent="0.2">
      <c r="A113" s="13"/>
      <c r="B113" s="13"/>
      <c r="C113" s="15"/>
      <c r="D113" s="15"/>
      <c r="E113" s="15"/>
      <c r="F113" s="14"/>
      <c r="G113" s="14"/>
      <c r="H113" s="15"/>
      <c r="I113" s="15"/>
      <c r="J113" s="15"/>
      <c r="K113" s="15"/>
      <c r="L113" s="15"/>
      <c r="M113" s="15"/>
      <c r="N113" s="15"/>
      <c r="O113" s="15"/>
      <c r="P113" s="15"/>
      <c r="Q113" s="22"/>
      <c r="R113" s="22"/>
      <c r="S113" s="18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20"/>
    </row>
    <row r="114" spans="1:33" ht="15.75" customHeight="1" x14ac:dyDescent="0.2">
      <c r="A114" s="13"/>
      <c r="B114" s="13"/>
      <c r="C114" s="22"/>
      <c r="D114" s="15"/>
      <c r="E114" s="15"/>
      <c r="F114" s="14"/>
      <c r="G114" s="14"/>
      <c r="H114" s="15"/>
      <c r="I114" s="15"/>
      <c r="J114" s="22"/>
      <c r="K114" s="22"/>
      <c r="L114" s="15"/>
      <c r="M114" s="15"/>
      <c r="N114" s="15"/>
      <c r="O114" s="15"/>
      <c r="P114" s="22"/>
      <c r="Q114" s="22"/>
      <c r="R114" s="22"/>
      <c r="S114" s="18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20"/>
    </row>
    <row r="115" spans="1:33" ht="15.75" customHeight="1" x14ac:dyDescent="0.2">
      <c r="A115" s="13"/>
      <c r="B115" s="13"/>
      <c r="C115" s="22"/>
      <c r="D115" s="15"/>
      <c r="E115" s="15"/>
      <c r="F115" s="14"/>
      <c r="G115" s="14"/>
      <c r="H115" s="15"/>
      <c r="I115" s="15"/>
      <c r="J115" s="22"/>
      <c r="K115" s="22"/>
      <c r="L115" s="15"/>
      <c r="M115" s="15"/>
      <c r="N115" s="15"/>
      <c r="O115" s="15"/>
      <c r="P115" s="22"/>
      <c r="Q115" s="22"/>
      <c r="R115" s="22"/>
      <c r="S115" s="18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20"/>
    </row>
    <row r="116" spans="1:33" ht="15.75" customHeight="1" x14ac:dyDescent="0.2">
      <c r="A116" s="13"/>
      <c r="B116" s="13"/>
      <c r="C116" s="22"/>
      <c r="D116" s="15"/>
      <c r="E116" s="15"/>
      <c r="F116" s="14"/>
      <c r="G116" s="14"/>
      <c r="H116" s="15"/>
      <c r="I116" s="15"/>
      <c r="J116" s="22"/>
      <c r="K116" s="22"/>
      <c r="L116" s="15"/>
      <c r="M116" s="15"/>
      <c r="N116" s="15"/>
      <c r="O116" s="15"/>
      <c r="P116" s="22"/>
      <c r="Q116" s="22"/>
      <c r="R116" s="22"/>
      <c r="S116" s="18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20"/>
    </row>
    <row r="117" spans="1:33" ht="15.75" customHeight="1" x14ac:dyDescent="0.2">
      <c r="A117" s="13"/>
      <c r="B117" s="13"/>
      <c r="C117" s="22"/>
      <c r="D117" s="15"/>
      <c r="E117" s="15"/>
      <c r="F117" s="14"/>
      <c r="G117" s="14"/>
      <c r="H117" s="15"/>
      <c r="I117" s="15"/>
      <c r="J117" s="22"/>
      <c r="K117" s="22"/>
      <c r="L117" s="15"/>
      <c r="M117" s="15"/>
      <c r="N117" s="15"/>
      <c r="O117" s="15"/>
      <c r="P117" s="22"/>
      <c r="Q117" s="22"/>
      <c r="R117" s="22"/>
      <c r="S117" s="18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20"/>
    </row>
    <row r="118" spans="1:33" ht="15.75" customHeight="1" x14ac:dyDescent="0.2">
      <c r="A118" s="13"/>
      <c r="B118" s="13"/>
      <c r="C118" s="22"/>
      <c r="D118" s="15"/>
      <c r="E118" s="15"/>
      <c r="F118" s="14"/>
      <c r="G118" s="14"/>
      <c r="H118" s="15"/>
      <c r="I118" s="15"/>
      <c r="J118" s="22"/>
      <c r="K118" s="22"/>
      <c r="L118" s="15"/>
      <c r="M118" s="15"/>
      <c r="N118" s="15"/>
      <c r="O118" s="15"/>
      <c r="P118" s="22"/>
      <c r="Q118" s="22"/>
      <c r="R118" s="22"/>
      <c r="S118" s="18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20"/>
    </row>
    <row r="119" spans="1:33" ht="15.75" customHeight="1" x14ac:dyDescent="0.2">
      <c r="A119" s="13"/>
      <c r="B119" s="13"/>
      <c r="C119" s="22"/>
      <c r="D119" s="15"/>
      <c r="E119" s="15"/>
      <c r="F119" s="14"/>
      <c r="G119" s="14"/>
      <c r="H119" s="15"/>
      <c r="I119" s="15"/>
      <c r="J119" s="22"/>
      <c r="K119" s="22"/>
      <c r="L119" s="15"/>
      <c r="M119" s="15"/>
      <c r="N119" s="15"/>
      <c r="O119" s="15"/>
      <c r="P119" s="22"/>
      <c r="Q119" s="22"/>
      <c r="R119" s="22"/>
      <c r="S119" s="18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20"/>
    </row>
    <row r="120" spans="1:33" ht="15.75" customHeight="1" x14ac:dyDescent="0.2">
      <c r="A120" s="13"/>
      <c r="B120" s="13"/>
      <c r="C120" s="22"/>
      <c r="D120" s="15"/>
      <c r="E120" s="15"/>
      <c r="F120" s="14"/>
      <c r="G120" s="14"/>
      <c r="H120" s="15"/>
      <c r="I120" s="15"/>
      <c r="J120" s="22"/>
      <c r="K120" s="22"/>
      <c r="L120" s="15"/>
      <c r="M120" s="15"/>
      <c r="N120" s="15"/>
      <c r="O120" s="15"/>
      <c r="P120" s="22"/>
      <c r="Q120" s="22"/>
      <c r="R120" s="22"/>
      <c r="S120" s="18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20"/>
    </row>
    <row r="121" spans="1:33" ht="15.75" customHeight="1" x14ac:dyDescent="0.2">
      <c r="A121" s="13"/>
      <c r="B121" s="13"/>
      <c r="C121" s="22"/>
      <c r="D121" s="15"/>
      <c r="E121" s="15"/>
      <c r="F121" s="14"/>
      <c r="G121" s="14"/>
      <c r="H121" s="15"/>
      <c r="I121" s="15"/>
      <c r="J121" s="22"/>
      <c r="K121" s="22"/>
      <c r="L121" s="15"/>
      <c r="M121" s="15"/>
      <c r="N121" s="15"/>
      <c r="O121" s="15"/>
      <c r="P121" s="22"/>
      <c r="Q121" s="22"/>
      <c r="R121" s="22"/>
      <c r="S121" s="18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20"/>
    </row>
    <row r="122" spans="1:33" ht="15.75" customHeight="1" x14ac:dyDescent="0.2">
      <c r="A122" s="13"/>
      <c r="B122" s="13"/>
      <c r="C122" s="22"/>
      <c r="D122" s="15"/>
      <c r="E122" s="15"/>
      <c r="F122" s="14"/>
      <c r="G122" s="14"/>
      <c r="H122" s="15"/>
      <c r="I122" s="15"/>
      <c r="J122" s="22"/>
      <c r="K122" s="22"/>
      <c r="L122" s="15"/>
      <c r="M122" s="15"/>
      <c r="N122" s="15"/>
      <c r="O122" s="15"/>
      <c r="P122" s="22"/>
      <c r="Q122" s="22"/>
      <c r="R122" s="22"/>
      <c r="S122" s="18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20"/>
    </row>
    <row r="123" spans="1:33" ht="15.75" customHeight="1" x14ac:dyDescent="0.2">
      <c r="A123" s="13"/>
      <c r="B123" s="13"/>
      <c r="C123" s="22"/>
      <c r="D123" s="15"/>
      <c r="E123" s="15"/>
      <c r="F123" s="14"/>
      <c r="G123" s="14"/>
      <c r="H123" s="15"/>
      <c r="I123" s="15"/>
      <c r="J123" s="22"/>
      <c r="K123" s="22"/>
      <c r="L123" s="15"/>
      <c r="M123" s="15"/>
      <c r="N123" s="15"/>
      <c r="O123" s="15"/>
      <c r="P123" s="22"/>
      <c r="Q123" s="22"/>
      <c r="R123" s="22"/>
      <c r="S123" s="18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20"/>
    </row>
    <row r="124" spans="1:33" ht="15.75" customHeight="1" x14ac:dyDescent="0.2">
      <c r="A124" s="13"/>
      <c r="B124" s="13"/>
      <c r="C124" s="22"/>
      <c r="D124" s="15"/>
      <c r="E124" s="15"/>
      <c r="F124" s="14"/>
      <c r="G124" s="14"/>
      <c r="H124" s="15"/>
      <c r="I124" s="15"/>
      <c r="J124" s="22"/>
      <c r="K124" s="22"/>
      <c r="L124" s="15"/>
      <c r="M124" s="15"/>
      <c r="N124" s="15"/>
      <c r="O124" s="15"/>
      <c r="P124" s="22"/>
      <c r="Q124" s="22"/>
      <c r="R124" s="22"/>
      <c r="S124" s="18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20"/>
    </row>
    <row r="125" spans="1:33" ht="15.75" customHeight="1" x14ac:dyDescent="0.2">
      <c r="A125" s="13"/>
      <c r="B125" s="13"/>
      <c r="C125" s="22"/>
      <c r="D125" s="15"/>
      <c r="E125" s="15"/>
      <c r="F125" s="14"/>
      <c r="G125" s="14"/>
      <c r="H125" s="15"/>
      <c r="I125" s="15"/>
      <c r="J125" s="22"/>
      <c r="K125" s="22"/>
      <c r="L125" s="15"/>
      <c r="M125" s="15"/>
      <c r="N125" s="15"/>
      <c r="O125" s="15"/>
      <c r="P125" s="22"/>
      <c r="Q125" s="22"/>
      <c r="R125" s="22"/>
      <c r="S125" s="18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20"/>
    </row>
    <row r="126" spans="1:33" ht="15.75" customHeight="1" x14ac:dyDescent="0.2">
      <c r="A126" s="13"/>
      <c r="B126" s="13"/>
      <c r="C126" s="22"/>
      <c r="D126" s="15"/>
      <c r="E126" s="15"/>
      <c r="F126" s="14"/>
      <c r="G126" s="14"/>
      <c r="H126" s="15"/>
      <c r="I126" s="15"/>
      <c r="J126" s="22"/>
      <c r="K126" s="22"/>
      <c r="L126" s="15"/>
      <c r="M126" s="15"/>
      <c r="N126" s="15"/>
      <c r="O126" s="15"/>
      <c r="P126" s="22"/>
      <c r="Q126" s="22"/>
      <c r="R126" s="22"/>
      <c r="S126" s="18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20"/>
    </row>
    <row r="127" spans="1:33" ht="15.75" customHeight="1" x14ac:dyDescent="0.2">
      <c r="A127" s="13"/>
      <c r="B127" s="13"/>
      <c r="C127" s="22"/>
      <c r="D127" s="15"/>
      <c r="E127" s="15"/>
      <c r="F127" s="14"/>
      <c r="G127" s="14"/>
      <c r="H127" s="15"/>
      <c r="I127" s="15"/>
      <c r="J127" s="22"/>
      <c r="K127" s="22"/>
      <c r="L127" s="15"/>
      <c r="M127" s="15"/>
      <c r="N127" s="15"/>
      <c r="O127" s="15"/>
      <c r="P127" s="22"/>
      <c r="Q127" s="22"/>
      <c r="R127" s="22"/>
      <c r="S127" s="18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20"/>
    </row>
    <row r="128" spans="1:33" ht="15.75" customHeight="1" x14ac:dyDescent="0.2">
      <c r="A128" s="13"/>
      <c r="B128" s="13"/>
      <c r="C128" s="22"/>
      <c r="D128" s="15"/>
      <c r="E128" s="15"/>
      <c r="F128" s="14"/>
      <c r="G128" s="14"/>
      <c r="H128" s="15"/>
      <c r="I128" s="15"/>
      <c r="J128" s="22"/>
      <c r="K128" s="22"/>
      <c r="L128" s="15"/>
      <c r="M128" s="15"/>
      <c r="N128" s="15"/>
      <c r="O128" s="15"/>
      <c r="P128" s="22"/>
      <c r="Q128" s="22"/>
      <c r="R128" s="22"/>
      <c r="S128" s="18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20"/>
    </row>
    <row r="129" spans="1:33" ht="15.75" customHeight="1" x14ac:dyDescent="0.2">
      <c r="A129" s="13"/>
      <c r="B129" s="13"/>
      <c r="C129" s="22"/>
      <c r="D129" s="15"/>
      <c r="E129" s="15"/>
      <c r="F129" s="14"/>
      <c r="G129" s="14"/>
      <c r="H129" s="15"/>
      <c r="I129" s="15"/>
      <c r="J129" s="22"/>
      <c r="K129" s="22"/>
      <c r="L129" s="15"/>
      <c r="M129" s="15"/>
      <c r="N129" s="15"/>
      <c r="O129" s="15"/>
      <c r="P129" s="22"/>
      <c r="Q129" s="22"/>
      <c r="R129" s="22"/>
      <c r="S129" s="18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20"/>
    </row>
    <row r="130" spans="1:33" ht="15.75" customHeight="1" x14ac:dyDescent="0.2">
      <c r="A130" s="13"/>
      <c r="B130" s="13"/>
      <c r="C130" s="22"/>
      <c r="D130" s="15"/>
      <c r="E130" s="15"/>
      <c r="F130" s="14"/>
      <c r="G130" s="14"/>
      <c r="H130" s="15"/>
      <c r="I130" s="15"/>
      <c r="J130" s="22"/>
      <c r="K130" s="22"/>
      <c r="L130" s="15"/>
      <c r="M130" s="15"/>
      <c r="N130" s="15"/>
      <c r="O130" s="15"/>
      <c r="P130" s="22"/>
      <c r="Q130" s="22"/>
      <c r="R130" s="22"/>
      <c r="S130" s="18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20"/>
    </row>
    <row r="131" spans="1:33" ht="15.75" customHeight="1" x14ac:dyDescent="0.2">
      <c r="A131" s="13"/>
      <c r="B131" s="13"/>
      <c r="C131" s="22"/>
      <c r="D131" s="15"/>
      <c r="E131" s="15"/>
      <c r="F131" s="14"/>
      <c r="G131" s="14"/>
      <c r="H131" s="15"/>
      <c r="I131" s="15"/>
      <c r="J131" s="22"/>
      <c r="K131" s="22"/>
      <c r="L131" s="15"/>
      <c r="M131" s="15"/>
      <c r="N131" s="15"/>
      <c r="O131" s="15"/>
      <c r="P131" s="22"/>
      <c r="Q131" s="22"/>
      <c r="R131" s="22"/>
      <c r="S131" s="18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20"/>
    </row>
    <row r="132" spans="1:33" ht="15.75" customHeight="1" x14ac:dyDescent="0.2">
      <c r="A132" s="13"/>
      <c r="B132" s="13"/>
      <c r="C132" s="22"/>
      <c r="D132" s="15"/>
      <c r="E132" s="15"/>
      <c r="F132" s="14"/>
      <c r="G132" s="14"/>
      <c r="H132" s="15"/>
      <c r="I132" s="15"/>
      <c r="J132" s="22"/>
      <c r="K132" s="22"/>
      <c r="L132" s="15"/>
      <c r="M132" s="15"/>
      <c r="N132" s="15"/>
      <c r="O132" s="15"/>
      <c r="P132" s="22"/>
      <c r="Q132" s="22"/>
      <c r="R132" s="22"/>
      <c r="S132" s="18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20"/>
    </row>
    <row r="133" spans="1:33" ht="15.75" customHeight="1" x14ac:dyDescent="0.2">
      <c r="A133" s="13"/>
      <c r="B133" s="13"/>
      <c r="C133" s="22"/>
      <c r="D133" s="15"/>
      <c r="E133" s="15"/>
      <c r="F133" s="14"/>
      <c r="G133" s="14"/>
      <c r="H133" s="15"/>
      <c r="I133" s="15"/>
      <c r="J133" s="22"/>
      <c r="K133" s="22"/>
      <c r="L133" s="15"/>
      <c r="M133" s="15"/>
      <c r="N133" s="15"/>
      <c r="O133" s="15"/>
      <c r="P133" s="22"/>
      <c r="Q133" s="22"/>
      <c r="R133" s="22"/>
      <c r="S133" s="18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20"/>
    </row>
    <row r="134" spans="1:33" ht="15.75" customHeight="1" x14ac:dyDescent="0.2">
      <c r="A134" s="13"/>
      <c r="B134" s="13"/>
      <c r="C134" s="22"/>
      <c r="D134" s="15"/>
      <c r="E134" s="15"/>
      <c r="F134" s="14"/>
      <c r="G134" s="14"/>
      <c r="H134" s="15"/>
      <c r="I134" s="15"/>
      <c r="J134" s="22"/>
      <c r="K134" s="22"/>
      <c r="L134" s="15"/>
      <c r="M134" s="15"/>
      <c r="N134" s="15"/>
      <c r="O134" s="15"/>
      <c r="P134" s="22"/>
      <c r="Q134" s="22"/>
      <c r="R134" s="22"/>
      <c r="S134" s="18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20"/>
    </row>
    <row r="135" spans="1:33" ht="15.75" customHeight="1" x14ac:dyDescent="0.2">
      <c r="A135" s="13"/>
      <c r="B135" s="13"/>
      <c r="C135" s="22"/>
      <c r="D135" s="15"/>
      <c r="E135" s="15"/>
      <c r="F135" s="14"/>
      <c r="G135" s="14"/>
      <c r="H135" s="15"/>
      <c r="I135" s="15"/>
      <c r="J135" s="22"/>
      <c r="K135" s="22"/>
      <c r="L135" s="15"/>
      <c r="M135" s="15"/>
      <c r="N135" s="15"/>
      <c r="O135" s="15"/>
      <c r="P135" s="22"/>
      <c r="Q135" s="22"/>
      <c r="R135" s="22"/>
      <c r="S135" s="18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20"/>
    </row>
    <row r="136" spans="1:33" ht="15.75" customHeight="1" x14ac:dyDescent="0.2">
      <c r="A136" s="13"/>
      <c r="B136" s="13"/>
      <c r="C136" s="22"/>
      <c r="D136" s="15"/>
      <c r="E136" s="15"/>
      <c r="F136" s="14"/>
      <c r="G136" s="14"/>
      <c r="H136" s="15"/>
      <c r="I136" s="15"/>
      <c r="J136" s="22"/>
      <c r="K136" s="22"/>
      <c r="L136" s="15"/>
      <c r="M136" s="15"/>
      <c r="N136" s="15"/>
      <c r="O136" s="15"/>
      <c r="P136" s="22"/>
      <c r="Q136" s="22"/>
      <c r="R136" s="22"/>
      <c r="S136" s="18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20"/>
    </row>
    <row r="137" spans="1:33" ht="15.75" customHeight="1" x14ac:dyDescent="0.2">
      <c r="A137" s="13"/>
      <c r="B137" s="13"/>
      <c r="C137" s="22"/>
      <c r="D137" s="15"/>
      <c r="E137" s="15"/>
      <c r="F137" s="14"/>
      <c r="G137" s="14"/>
      <c r="H137" s="15"/>
      <c r="I137" s="15"/>
      <c r="J137" s="22"/>
      <c r="K137" s="22"/>
      <c r="L137" s="15"/>
      <c r="M137" s="15"/>
      <c r="N137" s="15"/>
      <c r="O137" s="15"/>
      <c r="P137" s="22"/>
      <c r="Q137" s="22"/>
      <c r="R137" s="22"/>
      <c r="S137" s="18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20"/>
    </row>
    <row r="138" spans="1:33" ht="15.75" customHeight="1" x14ac:dyDescent="0.2">
      <c r="A138" s="13"/>
      <c r="B138" s="13"/>
      <c r="C138" s="22"/>
      <c r="D138" s="15"/>
      <c r="E138" s="15"/>
      <c r="F138" s="14"/>
      <c r="G138" s="14"/>
      <c r="H138" s="15"/>
      <c r="I138" s="15"/>
      <c r="J138" s="22"/>
      <c r="K138" s="22"/>
      <c r="L138" s="15"/>
      <c r="M138" s="15"/>
      <c r="N138" s="15"/>
      <c r="O138" s="15"/>
      <c r="P138" s="22"/>
      <c r="Q138" s="22"/>
      <c r="R138" s="22"/>
      <c r="S138" s="18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20"/>
    </row>
    <row r="139" spans="1:33" ht="15.75" customHeight="1" x14ac:dyDescent="0.2">
      <c r="A139" s="13"/>
      <c r="B139" s="13"/>
      <c r="C139" s="22"/>
      <c r="D139" s="15"/>
      <c r="E139" s="15"/>
      <c r="F139" s="14"/>
      <c r="G139" s="14"/>
      <c r="H139" s="15"/>
      <c r="I139" s="15"/>
      <c r="J139" s="22"/>
      <c r="K139" s="22"/>
      <c r="L139" s="15"/>
      <c r="M139" s="15"/>
      <c r="N139" s="15"/>
      <c r="O139" s="15"/>
      <c r="P139" s="22"/>
      <c r="Q139" s="22"/>
      <c r="R139" s="22"/>
      <c r="S139" s="18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20"/>
    </row>
    <row r="140" spans="1:33" ht="15.75" customHeight="1" x14ac:dyDescent="0.2">
      <c r="A140" s="13"/>
      <c r="B140" s="13"/>
      <c r="C140" s="22"/>
      <c r="D140" s="15"/>
      <c r="E140" s="15"/>
      <c r="F140" s="14"/>
      <c r="G140" s="14"/>
      <c r="H140" s="15"/>
      <c r="I140" s="15"/>
      <c r="J140" s="22"/>
      <c r="K140" s="22"/>
      <c r="L140" s="15"/>
      <c r="M140" s="15"/>
      <c r="N140" s="15"/>
      <c r="O140" s="15"/>
      <c r="P140" s="22"/>
      <c r="Q140" s="22"/>
      <c r="R140" s="22"/>
      <c r="S140" s="18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20"/>
    </row>
    <row r="141" spans="1:33" ht="15.75" customHeight="1" x14ac:dyDescent="0.2">
      <c r="A141" s="13"/>
      <c r="B141" s="13"/>
      <c r="C141" s="22"/>
      <c r="D141" s="15"/>
      <c r="E141" s="15"/>
      <c r="F141" s="14"/>
      <c r="G141" s="14"/>
      <c r="H141" s="15"/>
      <c r="I141" s="15"/>
      <c r="J141" s="22"/>
      <c r="K141" s="22"/>
      <c r="L141" s="15"/>
      <c r="M141" s="15"/>
      <c r="N141" s="15"/>
      <c r="O141" s="15"/>
      <c r="P141" s="22"/>
      <c r="Q141" s="22"/>
      <c r="R141" s="22"/>
      <c r="S141" s="18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20"/>
    </row>
    <row r="142" spans="1:33" ht="15.75" customHeight="1" x14ac:dyDescent="0.2">
      <c r="A142" s="13"/>
      <c r="B142" s="13"/>
      <c r="C142" s="22"/>
      <c r="D142" s="15"/>
      <c r="E142" s="15"/>
      <c r="F142" s="14"/>
      <c r="G142" s="14"/>
      <c r="H142" s="15"/>
      <c r="I142" s="15"/>
      <c r="J142" s="22"/>
      <c r="K142" s="22"/>
      <c r="L142" s="15"/>
      <c r="M142" s="15"/>
      <c r="N142" s="15"/>
      <c r="O142" s="15"/>
      <c r="P142" s="22"/>
      <c r="Q142" s="22"/>
      <c r="R142" s="22"/>
      <c r="S142" s="18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20"/>
    </row>
    <row r="143" spans="1:33" ht="15.75" customHeight="1" x14ac:dyDescent="0.2">
      <c r="A143" s="13"/>
      <c r="B143" s="13"/>
      <c r="C143" s="22"/>
      <c r="D143" s="15"/>
      <c r="E143" s="15"/>
      <c r="F143" s="14"/>
      <c r="G143" s="14"/>
      <c r="H143" s="15"/>
      <c r="I143" s="15"/>
      <c r="J143" s="22"/>
      <c r="K143" s="22"/>
      <c r="L143" s="15"/>
      <c r="M143" s="15"/>
      <c r="N143" s="15"/>
      <c r="O143" s="15"/>
      <c r="P143" s="22"/>
      <c r="Q143" s="22"/>
      <c r="R143" s="22"/>
      <c r="S143" s="18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20"/>
    </row>
    <row r="144" spans="1:33" ht="15.75" customHeight="1" x14ac:dyDescent="0.2">
      <c r="A144" s="13"/>
      <c r="B144" s="13"/>
      <c r="C144" s="22"/>
      <c r="D144" s="15"/>
      <c r="E144" s="15"/>
      <c r="F144" s="14"/>
      <c r="G144" s="14"/>
      <c r="H144" s="15"/>
      <c r="I144" s="15"/>
      <c r="J144" s="22"/>
      <c r="K144" s="22"/>
      <c r="L144" s="15"/>
      <c r="M144" s="15"/>
      <c r="N144" s="15"/>
      <c r="O144" s="15"/>
      <c r="P144" s="22"/>
      <c r="Q144" s="22"/>
      <c r="R144" s="22"/>
      <c r="S144" s="18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20"/>
    </row>
    <row r="145" spans="1:33" ht="15.75" customHeight="1" x14ac:dyDescent="0.2">
      <c r="A145" s="13"/>
      <c r="B145" s="13"/>
      <c r="C145" s="22"/>
      <c r="D145" s="15"/>
      <c r="E145" s="15"/>
      <c r="F145" s="14"/>
      <c r="G145" s="14"/>
      <c r="H145" s="15"/>
      <c r="I145" s="15"/>
      <c r="J145" s="22"/>
      <c r="K145" s="22"/>
      <c r="L145" s="15"/>
      <c r="M145" s="15"/>
      <c r="N145" s="15"/>
      <c r="O145" s="15"/>
      <c r="P145" s="22"/>
      <c r="Q145" s="22"/>
      <c r="R145" s="22"/>
      <c r="S145" s="18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20"/>
    </row>
    <row r="146" spans="1:33" ht="15.75" customHeight="1" x14ac:dyDescent="0.2">
      <c r="A146" s="13"/>
      <c r="B146" s="13"/>
      <c r="C146" s="22"/>
      <c r="D146" s="15"/>
      <c r="E146" s="15"/>
      <c r="F146" s="14"/>
      <c r="G146" s="14"/>
      <c r="H146" s="15"/>
      <c r="I146" s="15"/>
      <c r="J146" s="22"/>
      <c r="K146" s="22"/>
      <c r="L146" s="15"/>
      <c r="M146" s="15"/>
      <c r="N146" s="15"/>
      <c r="O146" s="15"/>
      <c r="P146" s="22"/>
      <c r="Q146" s="22"/>
      <c r="R146" s="22"/>
      <c r="S146" s="18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20"/>
    </row>
    <row r="147" spans="1:33" ht="15.75" customHeight="1" x14ac:dyDescent="0.2">
      <c r="A147" s="13"/>
      <c r="B147" s="13"/>
      <c r="C147" s="22"/>
      <c r="D147" s="15"/>
      <c r="E147" s="15"/>
      <c r="F147" s="14"/>
      <c r="G147" s="14"/>
      <c r="H147" s="15"/>
      <c r="I147" s="15"/>
      <c r="J147" s="22"/>
      <c r="K147" s="22"/>
      <c r="L147" s="15"/>
      <c r="M147" s="15"/>
      <c r="N147" s="15"/>
      <c r="O147" s="15"/>
      <c r="P147" s="22"/>
      <c r="Q147" s="22"/>
      <c r="R147" s="22"/>
      <c r="S147" s="18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20"/>
    </row>
    <row r="148" spans="1:33" ht="15.75" customHeight="1" x14ac:dyDescent="0.2">
      <c r="A148" s="13"/>
      <c r="B148" s="13"/>
      <c r="C148" s="22"/>
      <c r="D148" s="15"/>
      <c r="E148" s="15"/>
      <c r="F148" s="14"/>
      <c r="G148" s="14"/>
      <c r="H148" s="15"/>
      <c r="I148" s="15"/>
      <c r="J148" s="22"/>
      <c r="K148" s="22"/>
      <c r="L148" s="15"/>
      <c r="M148" s="15"/>
      <c r="N148" s="15"/>
      <c r="O148" s="15"/>
      <c r="P148" s="22"/>
      <c r="Q148" s="22"/>
      <c r="R148" s="22"/>
      <c r="S148" s="18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20"/>
    </row>
    <row r="149" spans="1:33" ht="15.75" customHeight="1" x14ac:dyDescent="0.2">
      <c r="A149" s="13"/>
      <c r="B149" s="13"/>
      <c r="C149" s="22"/>
      <c r="D149" s="15"/>
      <c r="E149" s="15"/>
      <c r="F149" s="14"/>
      <c r="G149" s="14"/>
      <c r="H149" s="15"/>
      <c r="I149" s="15"/>
      <c r="J149" s="22"/>
      <c r="K149" s="22"/>
      <c r="L149" s="15"/>
      <c r="M149" s="15"/>
      <c r="N149" s="15"/>
      <c r="O149" s="15"/>
      <c r="P149" s="22"/>
      <c r="Q149" s="22"/>
      <c r="R149" s="22"/>
      <c r="S149" s="18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20"/>
    </row>
    <row r="150" spans="1:33" ht="15.75" customHeight="1" x14ac:dyDescent="0.2">
      <c r="A150" s="13"/>
      <c r="B150" s="13"/>
      <c r="C150" s="22"/>
      <c r="D150" s="15"/>
      <c r="E150" s="15"/>
      <c r="F150" s="14"/>
      <c r="G150" s="14"/>
      <c r="H150" s="15"/>
      <c r="I150" s="15"/>
      <c r="J150" s="22"/>
      <c r="K150" s="22"/>
      <c r="L150" s="15"/>
      <c r="M150" s="15"/>
      <c r="N150" s="15"/>
      <c r="O150" s="15"/>
      <c r="P150" s="22"/>
      <c r="Q150" s="22"/>
      <c r="R150" s="22"/>
      <c r="S150" s="18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20"/>
    </row>
    <row r="151" spans="1:33" ht="15.75" customHeight="1" x14ac:dyDescent="0.2">
      <c r="A151" s="13"/>
      <c r="B151" s="13"/>
      <c r="C151" s="22"/>
      <c r="D151" s="15"/>
      <c r="E151" s="15"/>
      <c r="F151" s="14"/>
      <c r="G151" s="14"/>
      <c r="H151" s="15"/>
      <c r="I151" s="15"/>
      <c r="J151" s="22"/>
      <c r="K151" s="22"/>
      <c r="L151" s="15"/>
      <c r="M151" s="15"/>
      <c r="N151" s="15"/>
      <c r="O151" s="15"/>
      <c r="P151" s="22"/>
      <c r="Q151" s="22"/>
      <c r="R151" s="22"/>
      <c r="S151" s="18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20"/>
    </row>
    <row r="152" spans="1:33" ht="15.75" customHeight="1" x14ac:dyDescent="0.2">
      <c r="A152" s="13"/>
      <c r="B152" s="13"/>
      <c r="C152" s="22"/>
      <c r="D152" s="15"/>
      <c r="E152" s="15"/>
      <c r="F152" s="14"/>
      <c r="G152" s="14"/>
      <c r="H152" s="15"/>
      <c r="I152" s="15"/>
      <c r="J152" s="22"/>
      <c r="K152" s="22"/>
      <c r="L152" s="15"/>
      <c r="M152" s="15"/>
      <c r="N152" s="15"/>
      <c r="O152" s="15"/>
      <c r="P152" s="22"/>
      <c r="Q152" s="22"/>
      <c r="R152" s="22"/>
      <c r="S152" s="18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20"/>
    </row>
    <row r="153" spans="1:33" ht="15.75" customHeight="1" x14ac:dyDescent="0.2">
      <c r="A153" s="13"/>
      <c r="B153" s="13"/>
      <c r="C153" s="22"/>
      <c r="D153" s="15"/>
      <c r="E153" s="15"/>
      <c r="F153" s="14"/>
      <c r="G153" s="14"/>
      <c r="H153" s="15"/>
      <c r="I153" s="15"/>
      <c r="J153" s="22"/>
      <c r="K153" s="22"/>
      <c r="L153" s="15"/>
      <c r="M153" s="15"/>
      <c r="N153" s="15"/>
      <c r="O153" s="15"/>
      <c r="P153" s="22"/>
      <c r="Q153" s="22"/>
      <c r="R153" s="22"/>
      <c r="S153" s="18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20"/>
    </row>
    <row r="154" spans="1:33" ht="15.75" customHeight="1" x14ac:dyDescent="0.2">
      <c r="A154" s="13"/>
      <c r="B154" s="13"/>
      <c r="C154" s="22"/>
      <c r="D154" s="15"/>
      <c r="E154" s="15"/>
      <c r="F154" s="14"/>
      <c r="G154" s="14"/>
      <c r="H154" s="15"/>
      <c r="I154" s="15"/>
      <c r="J154" s="22"/>
      <c r="K154" s="22"/>
      <c r="L154" s="15"/>
      <c r="M154" s="15"/>
      <c r="N154" s="15"/>
      <c r="O154" s="15"/>
      <c r="P154" s="22"/>
      <c r="Q154" s="22"/>
      <c r="R154" s="22"/>
      <c r="S154" s="18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20"/>
    </row>
    <row r="155" spans="1:33" ht="15.75" customHeight="1" x14ac:dyDescent="0.2">
      <c r="A155" s="13"/>
      <c r="B155" s="13"/>
      <c r="C155" s="22"/>
      <c r="D155" s="15"/>
      <c r="E155" s="15"/>
      <c r="F155" s="14"/>
      <c r="G155" s="14"/>
      <c r="H155" s="15"/>
      <c r="I155" s="15"/>
      <c r="J155" s="22"/>
      <c r="K155" s="22"/>
      <c r="L155" s="15"/>
      <c r="M155" s="15"/>
      <c r="N155" s="15"/>
      <c r="O155" s="15"/>
      <c r="P155" s="22"/>
      <c r="Q155" s="22"/>
      <c r="R155" s="22"/>
      <c r="S155" s="18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20"/>
    </row>
    <row r="156" spans="1:33" ht="15.75" customHeight="1" x14ac:dyDescent="0.2">
      <c r="A156" s="13"/>
      <c r="B156" s="13"/>
      <c r="C156" s="22"/>
      <c r="D156" s="15"/>
      <c r="E156" s="15"/>
      <c r="F156" s="14"/>
      <c r="G156" s="14"/>
      <c r="H156" s="15"/>
      <c r="I156" s="15"/>
      <c r="J156" s="22"/>
      <c r="K156" s="22"/>
      <c r="L156" s="15"/>
      <c r="M156" s="15"/>
      <c r="N156" s="15"/>
      <c r="O156" s="15"/>
      <c r="P156" s="22"/>
      <c r="Q156" s="22"/>
      <c r="R156" s="22"/>
      <c r="S156" s="18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20"/>
    </row>
    <row r="157" spans="1:33" ht="15.75" customHeight="1" x14ac:dyDescent="0.2">
      <c r="A157" s="13"/>
      <c r="B157" s="13"/>
      <c r="C157" s="22"/>
      <c r="D157" s="15"/>
      <c r="E157" s="15"/>
      <c r="F157" s="14"/>
      <c r="G157" s="14"/>
      <c r="H157" s="15"/>
      <c r="I157" s="15"/>
      <c r="J157" s="22"/>
      <c r="K157" s="22"/>
      <c r="L157" s="15"/>
      <c r="M157" s="15"/>
      <c r="N157" s="15"/>
      <c r="O157" s="15"/>
      <c r="P157" s="22"/>
      <c r="Q157" s="22"/>
      <c r="R157" s="22"/>
      <c r="S157" s="18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20"/>
    </row>
    <row r="158" spans="1:33" ht="15.75" customHeight="1" x14ac:dyDescent="0.2">
      <c r="A158" s="13"/>
      <c r="B158" s="13"/>
      <c r="C158" s="22"/>
      <c r="D158" s="15"/>
      <c r="E158" s="15"/>
      <c r="F158" s="14"/>
      <c r="G158" s="14"/>
      <c r="H158" s="15"/>
      <c r="I158" s="15"/>
      <c r="J158" s="22"/>
      <c r="K158" s="22"/>
      <c r="L158" s="15"/>
      <c r="M158" s="15"/>
      <c r="N158" s="15"/>
      <c r="O158" s="15"/>
      <c r="P158" s="22"/>
      <c r="Q158" s="22"/>
      <c r="R158" s="22"/>
      <c r="S158" s="18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20"/>
    </row>
    <row r="159" spans="1:33" ht="15.75" customHeight="1" x14ac:dyDescent="0.2">
      <c r="A159" s="13"/>
      <c r="B159" s="13"/>
      <c r="C159" s="22"/>
      <c r="D159" s="15"/>
      <c r="E159" s="15"/>
      <c r="F159" s="14"/>
      <c r="G159" s="14"/>
      <c r="H159" s="15"/>
      <c r="I159" s="15"/>
      <c r="J159" s="22"/>
      <c r="K159" s="22"/>
      <c r="L159" s="15"/>
      <c r="M159" s="15"/>
      <c r="N159" s="15"/>
      <c r="O159" s="15"/>
      <c r="P159" s="22"/>
      <c r="Q159" s="22"/>
      <c r="R159" s="22"/>
      <c r="S159" s="18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20"/>
    </row>
    <row r="160" spans="1:33" ht="15.75" customHeight="1" x14ac:dyDescent="0.2">
      <c r="A160" s="13"/>
      <c r="B160" s="13"/>
      <c r="C160" s="22"/>
      <c r="D160" s="15"/>
      <c r="E160" s="15"/>
      <c r="F160" s="14"/>
      <c r="G160" s="14"/>
      <c r="H160" s="15"/>
      <c r="I160" s="15"/>
      <c r="J160" s="22"/>
      <c r="K160" s="22"/>
      <c r="L160" s="15"/>
      <c r="M160" s="15"/>
      <c r="N160" s="15"/>
      <c r="O160" s="15"/>
      <c r="P160" s="22"/>
      <c r="Q160" s="22"/>
      <c r="R160" s="22"/>
      <c r="S160" s="18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20"/>
    </row>
    <row r="161" spans="1:33" ht="15.75" customHeight="1" x14ac:dyDescent="0.2">
      <c r="A161" s="13"/>
      <c r="B161" s="13"/>
      <c r="C161" s="22"/>
      <c r="D161" s="15"/>
      <c r="E161" s="15"/>
      <c r="F161" s="14"/>
      <c r="G161" s="14"/>
      <c r="H161" s="15"/>
      <c r="I161" s="15"/>
      <c r="J161" s="22"/>
      <c r="K161" s="22"/>
      <c r="L161" s="15"/>
      <c r="M161" s="15"/>
      <c r="N161" s="15"/>
      <c r="O161" s="15"/>
      <c r="P161" s="22"/>
      <c r="Q161" s="22"/>
      <c r="R161" s="22"/>
      <c r="S161" s="18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20"/>
    </row>
    <row r="162" spans="1:33" ht="15.75" customHeight="1" x14ac:dyDescent="0.2">
      <c r="A162" s="13"/>
      <c r="B162" s="13"/>
      <c r="C162" s="22"/>
      <c r="D162" s="15"/>
      <c r="E162" s="15"/>
      <c r="F162" s="14"/>
      <c r="G162" s="14"/>
      <c r="H162" s="15"/>
      <c r="I162" s="15"/>
      <c r="J162" s="22"/>
      <c r="K162" s="22"/>
      <c r="L162" s="15"/>
      <c r="M162" s="15"/>
      <c r="N162" s="15"/>
      <c r="O162" s="15"/>
      <c r="P162" s="22"/>
      <c r="Q162" s="22"/>
      <c r="R162" s="22"/>
      <c r="S162" s="18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20"/>
    </row>
    <row r="163" spans="1:33" ht="15.75" customHeight="1" x14ac:dyDescent="0.2">
      <c r="A163" s="13"/>
      <c r="B163" s="13"/>
      <c r="C163" s="22"/>
      <c r="D163" s="15"/>
      <c r="E163" s="15"/>
      <c r="F163" s="14"/>
      <c r="G163" s="14"/>
      <c r="H163" s="15"/>
      <c r="I163" s="15"/>
      <c r="J163" s="22"/>
      <c r="K163" s="22"/>
      <c r="L163" s="15"/>
      <c r="M163" s="15"/>
      <c r="N163" s="15"/>
      <c r="O163" s="15"/>
      <c r="P163" s="22"/>
      <c r="Q163" s="22"/>
      <c r="R163" s="22"/>
      <c r="S163" s="18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20"/>
    </row>
    <row r="164" spans="1:33" ht="15.75" customHeight="1" x14ac:dyDescent="0.2">
      <c r="A164" s="13"/>
      <c r="B164" s="13"/>
      <c r="C164" s="22"/>
      <c r="D164" s="15"/>
      <c r="E164" s="15"/>
      <c r="F164" s="14"/>
      <c r="G164" s="14"/>
      <c r="H164" s="15"/>
      <c r="I164" s="15"/>
      <c r="J164" s="22"/>
      <c r="K164" s="22"/>
      <c r="L164" s="15"/>
      <c r="M164" s="15"/>
      <c r="N164" s="15"/>
      <c r="O164" s="15"/>
      <c r="P164" s="22"/>
      <c r="Q164" s="22"/>
      <c r="R164" s="22"/>
      <c r="S164" s="18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20"/>
    </row>
    <row r="165" spans="1:33" ht="15.75" customHeight="1" x14ac:dyDescent="0.2">
      <c r="A165" s="13"/>
      <c r="B165" s="13"/>
      <c r="C165" s="22"/>
      <c r="D165" s="15"/>
      <c r="E165" s="15"/>
      <c r="F165" s="14"/>
      <c r="G165" s="14"/>
      <c r="H165" s="15"/>
      <c r="I165" s="15"/>
      <c r="J165" s="22"/>
      <c r="K165" s="22"/>
      <c r="L165" s="15"/>
      <c r="M165" s="15"/>
      <c r="N165" s="15"/>
      <c r="O165" s="15"/>
      <c r="P165" s="22"/>
      <c r="Q165" s="22"/>
      <c r="R165" s="22"/>
      <c r="S165" s="18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20"/>
    </row>
    <row r="166" spans="1:33" ht="15.75" customHeight="1" x14ac:dyDescent="0.2">
      <c r="A166" s="13"/>
      <c r="B166" s="13"/>
      <c r="C166" s="22"/>
      <c r="D166" s="15"/>
      <c r="E166" s="15"/>
      <c r="F166" s="14"/>
      <c r="G166" s="14"/>
      <c r="H166" s="15"/>
      <c r="I166" s="15"/>
      <c r="J166" s="22"/>
      <c r="K166" s="22"/>
      <c r="L166" s="15"/>
      <c r="M166" s="15"/>
      <c r="N166" s="15"/>
      <c r="O166" s="15"/>
      <c r="P166" s="22"/>
      <c r="Q166" s="22"/>
      <c r="R166" s="22"/>
      <c r="S166" s="18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20"/>
    </row>
    <row r="167" spans="1:33" ht="15.75" customHeight="1" x14ac:dyDescent="0.2">
      <c r="A167" s="13"/>
      <c r="B167" s="13"/>
      <c r="C167" s="22"/>
      <c r="D167" s="15"/>
      <c r="E167" s="15"/>
      <c r="F167" s="14"/>
      <c r="G167" s="14"/>
      <c r="H167" s="15"/>
      <c r="I167" s="15"/>
      <c r="J167" s="22"/>
      <c r="K167" s="22"/>
      <c r="L167" s="15"/>
      <c r="M167" s="15"/>
      <c r="N167" s="15"/>
      <c r="O167" s="15"/>
      <c r="P167" s="22"/>
      <c r="Q167" s="22"/>
      <c r="R167" s="22"/>
      <c r="S167" s="18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20"/>
    </row>
    <row r="168" spans="1:33" ht="15.75" customHeight="1" x14ac:dyDescent="0.2">
      <c r="A168" s="13"/>
      <c r="B168" s="13"/>
      <c r="C168" s="22"/>
      <c r="D168" s="15"/>
      <c r="E168" s="15"/>
      <c r="F168" s="14"/>
      <c r="G168" s="14"/>
      <c r="H168" s="15"/>
      <c r="I168" s="15"/>
      <c r="J168" s="22"/>
      <c r="K168" s="22"/>
      <c r="L168" s="15"/>
      <c r="M168" s="15"/>
      <c r="N168" s="15"/>
      <c r="O168" s="15"/>
      <c r="P168" s="22"/>
      <c r="Q168" s="22"/>
      <c r="R168" s="22"/>
      <c r="S168" s="18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20"/>
    </row>
    <row r="169" spans="1:33" ht="15.75" customHeight="1" x14ac:dyDescent="0.2">
      <c r="A169" s="13"/>
      <c r="B169" s="13"/>
      <c r="C169" s="22"/>
      <c r="D169" s="15"/>
      <c r="E169" s="15"/>
      <c r="F169" s="14"/>
      <c r="G169" s="14"/>
      <c r="H169" s="15"/>
      <c r="I169" s="15"/>
      <c r="J169" s="22"/>
      <c r="K169" s="22"/>
      <c r="L169" s="15"/>
      <c r="M169" s="15"/>
      <c r="N169" s="15"/>
      <c r="O169" s="15"/>
      <c r="P169" s="22"/>
      <c r="Q169" s="22"/>
      <c r="R169" s="22"/>
      <c r="S169" s="18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20"/>
    </row>
    <row r="170" spans="1:33" ht="15.75" customHeight="1" x14ac:dyDescent="0.2">
      <c r="A170" s="13"/>
      <c r="B170" s="13"/>
      <c r="C170" s="22"/>
      <c r="D170" s="15"/>
      <c r="E170" s="15"/>
      <c r="F170" s="14"/>
      <c r="G170" s="14"/>
      <c r="H170" s="15"/>
      <c r="I170" s="15"/>
      <c r="J170" s="22"/>
      <c r="K170" s="22"/>
      <c r="L170" s="15"/>
      <c r="M170" s="15"/>
      <c r="N170" s="15"/>
      <c r="O170" s="15"/>
      <c r="P170" s="22"/>
      <c r="Q170" s="22"/>
      <c r="R170" s="22"/>
      <c r="S170" s="18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20"/>
    </row>
    <row r="171" spans="1:33" ht="15.75" customHeight="1" x14ac:dyDescent="0.2">
      <c r="A171" s="13"/>
      <c r="B171" s="13"/>
      <c r="C171" s="22"/>
      <c r="D171" s="15"/>
      <c r="E171" s="15"/>
      <c r="F171" s="14"/>
      <c r="G171" s="14"/>
      <c r="H171" s="15"/>
      <c r="I171" s="15"/>
      <c r="J171" s="22"/>
      <c r="K171" s="22"/>
      <c r="L171" s="15"/>
      <c r="M171" s="15"/>
      <c r="N171" s="15"/>
      <c r="O171" s="15"/>
      <c r="P171" s="22"/>
      <c r="Q171" s="22"/>
      <c r="R171" s="22"/>
      <c r="S171" s="18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20"/>
    </row>
    <row r="172" spans="1:33" ht="15.75" customHeight="1" x14ac:dyDescent="0.2">
      <c r="A172" s="13"/>
      <c r="B172" s="13"/>
      <c r="C172" s="22"/>
      <c r="D172" s="15"/>
      <c r="E172" s="15"/>
      <c r="F172" s="14"/>
      <c r="G172" s="14"/>
      <c r="H172" s="15"/>
      <c r="I172" s="15"/>
      <c r="J172" s="22"/>
      <c r="K172" s="22"/>
      <c r="L172" s="15"/>
      <c r="M172" s="15"/>
      <c r="N172" s="15"/>
      <c r="O172" s="15"/>
      <c r="P172" s="22"/>
      <c r="Q172" s="22"/>
      <c r="R172" s="22"/>
      <c r="S172" s="18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20"/>
    </row>
    <row r="173" spans="1:33" ht="15.75" customHeight="1" x14ac:dyDescent="0.2">
      <c r="A173" s="13"/>
      <c r="B173" s="13"/>
      <c r="C173" s="22"/>
      <c r="D173" s="15"/>
      <c r="E173" s="15"/>
      <c r="F173" s="14"/>
      <c r="G173" s="14"/>
      <c r="H173" s="15"/>
      <c r="I173" s="15"/>
      <c r="J173" s="22"/>
      <c r="K173" s="22"/>
      <c r="L173" s="15"/>
      <c r="M173" s="15"/>
      <c r="N173" s="15"/>
      <c r="O173" s="15"/>
      <c r="P173" s="22"/>
      <c r="Q173" s="22"/>
      <c r="R173" s="22"/>
      <c r="S173" s="18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20"/>
    </row>
    <row r="174" spans="1:33" ht="15.75" customHeight="1" x14ac:dyDescent="0.2">
      <c r="A174" s="13"/>
      <c r="B174" s="13"/>
      <c r="C174" s="22"/>
      <c r="D174" s="15"/>
      <c r="E174" s="15"/>
      <c r="F174" s="14"/>
      <c r="G174" s="14"/>
      <c r="H174" s="15"/>
      <c r="I174" s="15"/>
      <c r="J174" s="22"/>
      <c r="K174" s="22"/>
      <c r="L174" s="15"/>
      <c r="M174" s="15"/>
      <c r="N174" s="15"/>
      <c r="O174" s="15"/>
      <c r="P174" s="22"/>
      <c r="Q174" s="22"/>
      <c r="R174" s="22"/>
      <c r="S174" s="18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20"/>
    </row>
    <row r="175" spans="1:33" ht="15.75" customHeight="1" x14ac:dyDescent="0.2">
      <c r="A175" s="13"/>
      <c r="B175" s="13"/>
      <c r="C175" s="22"/>
      <c r="D175" s="15"/>
      <c r="E175" s="15"/>
      <c r="F175" s="14"/>
      <c r="G175" s="14"/>
      <c r="H175" s="15"/>
      <c r="I175" s="15"/>
      <c r="J175" s="22"/>
      <c r="K175" s="22"/>
      <c r="L175" s="15"/>
      <c r="M175" s="15"/>
      <c r="N175" s="15"/>
      <c r="O175" s="15"/>
      <c r="P175" s="22"/>
      <c r="Q175" s="22"/>
      <c r="R175" s="22"/>
      <c r="S175" s="18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20"/>
    </row>
    <row r="176" spans="1:33" ht="15.75" customHeight="1" x14ac:dyDescent="0.2">
      <c r="A176" s="13"/>
      <c r="B176" s="13"/>
      <c r="C176" s="22"/>
      <c r="D176" s="15"/>
      <c r="E176" s="15"/>
      <c r="F176" s="14"/>
      <c r="G176" s="14"/>
      <c r="H176" s="15"/>
      <c r="I176" s="15"/>
      <c r="J176" s="22"/>
      <c r="K176" s="22"/>
      <c r="L176" s="15"/>
      <c r="M176" s="15"/>
      <c r="N176" s="15"/>
      <c r="O176" s="15"/>
      <c r="P176" s="22"/>
      <c r="Q176" s="22"/>
      <c r="R176" s="22"/>
      <c r="S176" s="18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20"/>
    </row>
    <row r="177" spans="1:33" ht="15.75" customHeight="1" x14ac:dyDescent="0.2">
      <c r="A177" s="13"/>
      <c r="B177" s="13"/>
      <c r="C177" s="22"/>
      <c r="D177" s="15"/>
      <c r="E177" s="15"/>
      <c r="F177" s="14"/>
      <c r="G177" s="14"/>
      <c r="H177" s="15"/>
      <c r="I177" s="15"/>
      <c r="J177" s="22"/>
      <c r="K177" s="22"/>
      <c r="L177" s="15"/>
      <c r="M177" s="15"/>
      <c r="N177" s="15"/>
      <c r="O177" s="15"/>
      <c r="P177" s="22"/>
      <c r="Q177" s="22"/>
      <c r="R177" s="22"/>
      <c r="S177" s="18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20"/>
    </row>
    <row r="178" spans="1:33" ht="15.75" customHeight="1" x14ac:dyDescent="0.2">
      <c r="A178" s="13"/>
      <c r="B178" s="13"/>
      <c r="C178" s="22"/>
      <c r="D178" s="15"/>
      <c r="E178" s="15"/>
      <c r="F178" s="14"/>
      <c r="G178" s="14"/>
      <c r="H178" s="15"/>
      <c r="I178" s="15"/>
      <c r="J178" s="22"/>
      <c r="K178" s="22"/>
      <c r="L178" s="15"/>
      <c r="M178" s="15"/>
      <c r="N178" s="15"/>
      <c r="O178" s="15"/>
      <c r="P178" s="22"/>
      <c r="Q178" s="22"/>
      <c r="R178" s="22"/>
      <c r="S178" s="18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20"/>
    </row>
    <row r="179" spans="1:33" ht="15.75" customHeight="1" x14ac:dyDescent="0.2">
      <c r="A179" s="13"/>
      <c r="B179" s="13"/>
      <c r="C179" s="22"/>
      <c r="D179" s="15"/>
      <c r="E179" s="15"/>
      <c r="F179" s="14"/>
      <c r="G179" s="14"/>
      <c r="H179" s="15"/>
      <c r="I179" s="15"/>
      <c r="J179" s="22"/>
      <c r="K179" s="22"/>
      <c r="L179" s="15"/>
      <c r="M179" s="15"/>
      <c r="N179" s="15"/>
      <c r="O179" s="15"/>
      <c r="P179" s="22"/>
      <c r="Q179" s="22"/>
      <c r="R179" s="22"/>
      <c r="S179" s="18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20"/>
    </row>
    <row r="180" spans="1:33" ht="15.75" customHeight="1" x14ac:dyDescent="0.2">
      <c r="A180" s="13"/>
      <c r="B180" s="13"/>
      <c r="C180" s="22"/>
      <c r="D180" s="15"/>
      <c r="E180" s="15"/>
      <c r="F180" s="14"/>
      <c r="G180" s="14"/>
      <c r="H180" s="15"/>
      <c r="I180" s="15"/>
      <c r="J180" s="22"/>
      <c r="K180" s="22"/>
      <c r="L180" s="15"/>
      <c r="M180" s="15"/>
      <c r="N180" s="15"/>
      <c r="O180" s="15"/>
      <c r="P180" s="22"/>
      <c r="Q180" s="22"/>
      <c r="R180" s="22"/>
      <c r="S180" s="18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20"/>
    </row>
    <row r="181" spans="1:33" ht="15.75" customHeight="1" x14ac:dyDescent="0.2">
      <c r="A181" s="13"/>
      <c r="B181" s="13"/>
      <c r="C181" s="22"/>
      <c r="D181" s="15"/>
      <c r="E181" s="15"/>
      <c r="F181" s="14"/>
      <c r="G181" s="14"/>
      <c r="H181" s="15"/>
      <c r="I181" s="15"/>
      <c r="J181" s="22"/>
      <c r="K181" s="22"/>
      <c r="L181" s="15"/>
      <c r="M181" s="15"/>
      <c r="N181" s="15"/>
      <c r="O181" s="15"/>
      <c r="P181" s="22"/>
      <c r="Q181" s="22"/>
      <c r="R181" s="22"/>
      <c r="S181" s="18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20"/>
    </row>
    <row r="182" spans="1:33" ht="15.75" customHeight="1" x14ac:dyDescent="0.2">
      <c r="A182" s="13"/>
      <c r="B182" s="13"/>
      <c r="C182" s="22"/>
      <c r="D182" s="15"/>
      <c r="E182" s="15"/>
      <c r="F182" s="14"/>
      <c r="G182" s="14"/>
      <c r="H182" s="15"/>
      <c r="I182" s="15"/>
      <c r="J182" s="22"/>
      <c r="K182" s="22"/>
      <c r="L182" s="15"/>
      <c r="M182" s="15"/>
      <c r="N182" s="15"/>
      <c r="O182" s="15"/>
      <c r="P182" s="22"/>
      <c r="Q182" s="22"/>
      <c r="R182" s="22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20"/>
    </row>
    <row r="183" spans="1:33" ht="15.75" customHeight="1" x14ac:dyDescent="0.2">
      <c r="A183" s="13"/>
      <c r="B183" s="13"/>
      <c r="C183" s="22"/>
      <c r="D183" s="15"/>
      <c r="E183" s="15"/>
      <c r="F183" s="14"/>
      <c r="G183" s="14"/>
      <c r="H183" s="15"/>
      <c r="I183" s="15"/>
      <c r="J183" s="22"/>
      <c r="K183" s="22"/>
      <c r="L183" s="15"/>
      <c r="M183" s="15"/>
      <c r="N183" s="15"/>
      <c r="O183" s="15"/>
      <c r="P183" s="22"/>
      <c r="Q183" s="22"/>
      <c r="R183" s="22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20"/>
    </row>
    <row r="184" spans="1:33" ht="15.75" customHeight="1" x14ac:dyDescent="0.2">
      <c r="A184" s="13"/>
      <c r="B184" s="13"/>
      <c r="C184" s="22"/>
      <c r="D184" s="15"/>
      <c r="E184" s="15"/>
      <c r="F184" s="14"/>
      <c r="G184" s="14"/>
      <c r="H184" s="15"/>
      <c r="I184" s="15"/>
      <c r="J184" s="22"/>
      <c r="K184" s="22"/>
      <c r="L184" s="15"/>
      <c r="M184" s="15"/>
      <c r="N184" s="15"/>
      <c r="O184" s="15"/>
      <c r="P184" s="22"/>
      <c r="Q184" s="22"/>
      <c r="R184" s="22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20"/>
    </row>
    <row r="185" spans="1:33" ht="15.75" customHeight="1" x14ac:dyDescent="0.2">
      <c r="A185" s="13"/>
      <c r="B185" s="13"/>
      <c r="C185" s="22"/>
      <c r="D185" s="15"/>
      <c r="E185" s="15"/>
      <c r="F185" s="14"/>
      <c r="G185" s="14"/>
      <c r="H185" s="15"/>
      <c r="I185" s="15"/>
      <c r="J185" s="22"/>
      <c r="K185" s="22"/>
      <c r="L185" s="15"/>
      <c r="M185" s="15"/>
      <c r="N185" s="15"/>
      <c r="O185" s="15"/>
      <c r="P185" s="22"/>
      <c r="Q185" s="22"/>
      <c r="R185" s="22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20"/>
    </row>
    <row r="186" spans="1:33" ht="15.75" customHeight="1" x14ac:dyDescent="0.2">
      <c r="A186" s="13"/>
      <c r="B186" s="13"/>
      <c r="C186" s="22"/>
      <c r="D186" s="15"/>
      <c r="E186" s="15"/>
      <c r="F186" s="14"/>
      <c r="G186" s="14"/>
      <c r="H186" s="15"/>
      <c r="I186" s="15"/>
      <c r="J186" s="22"/>
      <c r="K186" s="22"/>
      <c r="L186" s="15"/>
      <c r="M186" s="15"/>
      <c r="N186" s="15"/>
      <c r="O186" s="15"/>
      <c r="P186" s="22"/>
      <c r="Q186" s="22"/>
      <c r="R186" s="22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20"/>
    </row>
    <row r="187" spans="1:33" ht="15.75" customHeight="1" x14ac:dyDescent="0.2">
      <c r="A187" s="13"/>
      <c r="B187" s="13"/>
      <c r="C187" s="22"/>
      <c r="D187" s="15"/>
      <c r="E187" s="15"/>
      <c r="F187" s="14"/>
      <c r="G187" s="14"/>
      <c r="H187" s="15"/>
      <c r="I187" s="15"/>
      <c r="J187" s="22"/>
      <c r="K187" s="22"/>
      <c r="L187" s="15"/>
      <c r="M187" s="15"/>
      <c r="N187" s="15"/>
      <c r="O187" s="15"/>
      <c r="P187" s="22"/>
      <c r="Q187" s="22"/>
      <c r="R187" s="22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20"/>
    </row>
    <row r="188" spans="1:33" ht="15.75" customHeight="1" x14ac:dyDescent="0.2">
      <c r="A188" s="13"/>
      <c r="B188" s="13"/>
      <c r="C188" s="22"/>
      <c r="D188" s="15"/>
      <c r="E188" s="15"/>
      <c r="F188" s="14"/>
      <c r="G188" s="14"/>
      <c r="H188" s="15"/>
      <c r="I188" s="15"/>
      <c r="J188" s="22"/>
      <c r="K188" s="22"/>
      <c r="L188" s="15"/>
      <c r="M188" s="15"/>
      <c r="N188" s="15"/>
      <c r="O188" s="15"/>
      <c r="P188" s="22"/>
      <c r="Q188" s="22"/>
      <c r="R188" s="22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20"/>
    </row>
    <row r="189" spans="1:33" ht="15.75" customHeight="1" x14ac:dyDescent="0.2">
      <c r="A189" s="13"/>
      <c r="B189" s="13"/>
      <c r="C189" s="22"/>
      <c r="D189" s="15"/>
      <c r="E189" s="15"/>
      <c r="F189" s="14"/>
      <c r="G189" s="14"/>
      <c r="H189" s="15"/>
      <c r="I189" s="15"/>
      <c r="J189" s="22"/>
      <c r="K189" s="22"/>
      <c r="L189" s="15"/>
      <c r="M189" s="15"/>
      <c r="N189" s="15"/>
      <c r="O189" s="15"/>
      <c r="P189" s="22"/>
      <c r="Q189" s="22"/>
      <c r="R189" s="22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20"/>
    </row>
    <row r="190" spans="1:33" ht="15.75" customHeight="1" x14ac:dyDescent="0.2">
      <c r="A190" s="13"/>
      <c r="B190" s="13"/>
      <c r="C190" s="22"/>
      <c r="D190" s="15"/>
      <c r="E190" s="15"/>
      <c r="F190" s="14"/>
      <c r="G190" s="14"/>
      <c r="H190" s="15"/>
      <c r="I190" s="15"/>
      <c r="J190" s="22"/>
      <c r="K190" s="22"/>
      <c r="L190" s="15"/>
      <c r="M190" s="15"/>
      <c r="N190" s="15"/>
      <c r="O190" s="15"/>
      <c r="P190" s="22"/>
      <c r="Q190" s="22"/>
      <c r="R190" s="22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20"/>
    </row>
    <row r="191" spans="1:33" ht="15.75" customHeight="1" x14ac:dyDescent="0.2">
      <c r="A191" s="13"/>
      <c r="B191" s="13"/>
      <c r="C191" s="22"/>
      <c r="D191" s="15"/>
      <c r="E191" s="15"/>
      <c r="F191" s="14"/>
      <c r="G191" s="14"/>
      <c r="H191" s="15"/>
      <c r="I191" s="15"/>
      <c r="J191" s="22"/>
      <c r="K191" s="22"/>
      <c r="L191" s="15"/>
      <c r="M191" s="15"/>
      <c r="N191" s="15"/>
      <c r="O191" s="15"/>
      <c r="P191" s="22"/>
      <c r="Q191" s="22"/>
      <c r="R191" s="22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20"/>
    </row>
    <row r="192" spans="1:33" ht="15.75" customHeight="1" x14ac:dyDescent="0.2">
      <c r="A192" s="13"/>
      <c r="B192" s="13"/>
      <c r="C192" s="22"/>
      <c r="D192" s="15"/>
      <c r="E192" s="15"/>
      <c r="F192" s="14"/>
      <c r="G192" s="14"/>
      <c r="H192" s="15"/>
      <c r="I192" s="15"/>
      <c r="J192" s="22"/>
      <c r="K192" s="22"/>
      <c r="L192" s="15"/>
      <c r="M192" s="15"/>
      <c r="N192" s="15"/>
      <c r="O192" s="15"/>
      <c r="P192" s="22"/>
      <c r="Q192" s="22"/>
      <c r="R192" s="22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20"/>
    </row>
    <row r="193" spans="1:33" ht="15.75" customHeight="1" x14ac:dyDescent="0.2">
      <c r="A193" s="13"/>
      <c r="B193" s="13"/>
      <c r="C193" s="22"/>
      <c r="D193" s="15"/>
      <c r="E193" s="15"/>
      <c r="F193" s="14"/>
      <c r="G193" s="14"/>
      <c r="H193" s="15"/>
      <c r="I193" s="15"/>
      <c r="J193" s="22"/>
      <c r="K193" s="22"/>
      <c r="L193" s="15"/>
      <c r="M193" s="15"/>
      <c r="N193" s="15"/>
      <c r="O193" s="15"/>
      <c r="P193" s="22"/>
      <c r="Q193" s="22"/>
      <c r="R193" s="22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20"/>
    </row>
    <row r="194" spans="1:33" ht="15.75" customHeight="1" x14ac:dyDescent="0.2">
      <c r="A194" s="13"/>
      <c r="B194" s="13"/>
      <c r="C194" s="22"/>
      <c r="D194" s="15"/>
      <c r="E194" s="15"/>
      <c r="F194" s="14"/>
      <c r="G194" s="14"/>
      <c r="H194" s="15"/>
      <c r="I194" s="15"/>
      <c r="J194" s="22"/>
      <c r="K194" s="22"/>
      <c r="L194" s="15"/>
      <c r="M194" s="15"/>
      <c r="N194" s="15"/>
      <c r="O194" s="15"/>
      <c r="P194" s="22"/>
      <c r="Q194" s="22"/>
      <c r="R194" s="22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20"/>
    </row>
    <row r="195" spans="1:33" ht="15.75" customHeight="1" x14ac:dyDescent="0.2">
      <c r="C195" s="22"/>
      <c r="D195" s="15"/>
      <c r="E195" s="15"/>
      <c r="F195" s="14"/>
      <c r="G195" s="14"/>
      <c r="H195" s="15"/>
      <c r="I195" s="15"/>
      <c r="J195" s="22"/>
      <c r="K195" s="22"/>
      <c r="L195" s="15"/>
      <c r="M195" s="15"/>
      <c r="N195" s="15"/>
      <c r="O195" s="15"/>
      <c r="P195" s="22"/>
      <c r="Q195" s="22"/>
      <c r="R195" s="22"/>
      <c r="AG195" s="20"/>
    </row>
    <row r="196" spans="1:33" ht="15.75" customHeight="1" x14ac:dyDescent="0.2">
      <c r="C196" s="22"/>
      <c r="D196" s="15"/>
      <c r="E196" s="15"/>
      <c r="F196" s="14"/>
      <c r="G196" s="14"/>
      <c r="H196" s="15"/>
      <c r="I196" s="15"/>
      <c r="J196" s="22"/>
      <c r="K196" s="22"/>
      <c r="L196" s="15"/>
      <c r="M196" s="15"/>
      <c r="N196" s="15"/>
      <c r="O196" s="15"/>
      <c r="P196" s="22"/>
      <c r="Q196" s="22"/>
      <c r="R196" s="22"/>
      <c r="AG196" s="20"/>
    </row>
    <row r="197" spans="1:33" ht="15.75" customHeight="1" x14ac:dyDescent="0.2">
      <c r="C197" s="22"/>
      <c r="D197" s="22"/>
      <c r="E197" s="22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</row>
    <row r="198" spans="1:33" ht="15.75" customHeight="1" x14ac:dyDescent="0.2">
      <c r="C198" s="22"/>
      <c r="D198" s="22"/>
      <c r="E198" s="22"/>
      <c r="F198" s="22"/>
      <c r="G198" s="22"/>
      <c r="H198" s="22"/>
      <c r="I198" s="22"/>
      <c r="J198" s="22"/>
      <c r="K198" s="22"/>
      <c r="L198" s="22"/>
      <c r="M198" s="22"/>
      <c r="N198" s="22"/>
      <c r="O198" s="22"/>
      <c r="P198" s="22"/>
      <c r="Q198" s="22"/>
      <c r="R198" s="22"/>
    </row>
    <row r="199" spans="1:33" ht="15.75" customHeight="1" x14ac:dyDescent="0.2">
      <c r="C199" s="22"/>
      <c r="D199" s="22"/>
      <c r="E199" s="22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</row>
    <row r="200" spans="1:33" ht="15.75" customHeight="1" x14ac:dyDescent="0.2">
      <c r="C200" s="22"/>
      <c r="D200" s="22"/>
      <c r="E200" s="22"/>
      <c r="F200" s="22"/>
      <c r="G200" s="22"/>
      <c r="H200" s="22"/>
      <c r="I200" s="22"/>
      <c r="J200" s="22"/>
      <c r="K200" s="22"/>
      <c r="L200" s="22"/>
      <c r="M200" s="22"/>
      <c r="N200" s="22"/>
      <c r="O200" s="22"/>
      <c r="P200" s="22"/>
      <c r="Q200" s="22"/>
      <c r="R200" s="22"/>
    </row>
    <row r="201" spans="1:33" ht="15.75" customHeight="1" x14ac:dyDescent="0.2">
      <c r="C201" s="22"/>
      <c r="D201" s="22"/>
      <c r="E201" s="22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</row>
    <row r="202" spans="1:33" ht="15.75" customHeight="1" x14ac:dyDescent="0.2">
      <c r="C202" s="22"/>
      <c r="D202" s="22"/>
      <c r="E202" s="22"/>
      <c r="F202" s="22"/>
      <c r="G202" s="22"/>
      <c r="H202" s="22"/>
      <c r="I202" s="22"/>
      <c r="J202" s="22"/>
      <c r="K202" s="22"/>
      <c r="L202" s="22"/>
      <c r="M202" s="22"/>
      <c r="N202" s="22"/>
      <c r="O202" s="22"/>
      <c r="P202" s="22"/>
      <c r="Q202" s="22"/>
      <c r="R202" s="22"/>
    </row>
    <row r="203" spans="1:33" ht="15.75" customHeight="1" x14ac:dyDescent="0.2">
      <c r="C203" s="22"/>
      <c r="D203" s="22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</row>
    <row r="204" spans="1:33" ht="15.75" customHeight="1" x14ac:dyDescent="0.2">
      <c r="C204" s="22"/>
      <c r="D204" s="22"/>
      <c r="E204" s="22"/>
      <c r="F204" s="22"/>
      <c r="G204" s="22"/>
      <c r="H204" s="22"/>
      <c r="I204" s="22"/>
      <c r="J204" s="22"/>
      <c r="K204" s="22"/>
      <c r="L204" s="22"/>
      <c r="M204" s="22"/>
      <c r="N204" s="22"/>
      <c r="O204" s="22"/>
      <c r="P204" s="22"/>
      <c r="Q204" s="22"/>
      <c r="R204" s="22"/>
    </row>
    <row r="205" spans="1:33" ht="15.75" customHeight="1" x14ac:dyDescent="0.2">
      <c r="C205" s="22"/>
      <c r="D205" s="22"/>
      <c r="E205" s="22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</row>
    <row r="206" spans="1:33" ht="15.75" customHeight="1" x14ac:dyDescent="0.2">
      <c r="C206" s="22"/>
      <c r="D206" s="22"/>
      <c r="E206" s="22"/>
      <c r="F206" s="22"/>
      <c r="G206" s="22"/>
      <c r="H206" s="22"/>
      <c r="I206" s="22"/>
      <c r="J206" s="22"/>
      <c r="K206" s="22"/>
      <c r="L206" s="22"/>
      <c r="M206" s="22"/>
      <c r="N206" s="22"/>
      <c r="O206" s="22"/>
      <c r="P206" s="22"/>
      <c r="Q206" s="22"/>
      <c r="R206" s="22"/>
    </row>
    <row r="207" spans="1:33" ht="15.75" customHeight="1" x14ac:dyDescent="0.2">
      <c r="C207" s="22"/>
      <c r="D207" s="22"/>
      <c r="E207" s="22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</row>
    <row r="208" spans="1:33" ht="15.75" customHeight="1" x14ac:dyDescent="0.2">
      <c r="C208" s="22"/>
      <c r="D208" s="22"/>
      <c r="E208" s="22"/>
      <c r="F208" s="22"/>
      <c r="G208" s="22"/>
      <c r="H208" s="22"/>
      <c r="I208" s="22"/>
      <c r="J208" s="22"/>
      <c r="K208" s="22"/>
      <c r="L208" s="22"/>
      <c r="M208" s="22"/>
      <c r="N208" s="22"/>
      <c r="O208" s="22"/>
      <c r="P208" s="22"/>
      <c r="Q208" s="22"/>
      <c r="R208" s="22"/>
    </row>
    <row r="209" spans="3:18" ht="15.75" customHeight="1" x14ac:dyDescent="0.2">
      <c r="C209" s="22"/>
      <c r="D209" s="22"/>
      <c r="E209" s="22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</row>
    <row r="210" spans="3:18" ht="15.75" customHeight="1" x14ac:dyDescent="0.2">
      <c r="C210" s="22"/>
      <c r="D210" s="22"/>
      <c r="E210" s="22"/>
      <c r="F210" s="22"/>
      <c r="G210" s="22"/>
      <c r="H210" s="22"/>
      <c r="I210" s="22"/>
      <c r="J210" s="22"/>
      <c r="K210" s="22"/>
      <c r="L210" s="22"/>
      <c r="M210" s="22"/>
      <c r="N210" s="22"/>
      <c r="O210" s="22"/>
      <c r="P210" s="22"/>
      <c r="Q210" s="22"/>
      <c r="R210" s="22"/>
    </row>
    <row r="211" spans="3:18" ht="15.75" customHeight="1" x14ac:dyDescent="0.2">
      <c r="C211" s="22"/>
      <c r="D211" s="22"/>
      <c r="E211" s="22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</row>
    <row r="212" spans="3:18" ht="15.75" customHeight="1" x14ac:dyDescent="0.2">
      <c r="C212" s="22"/>
      <c r="D212" s="22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  <c r="R212" s="22"/>
    </row>
    <row r="213" spans="3:18" ht="15.75" customHeight="1" x14ac:dyDescent="0.2">
      <c r="C213" s="22"/>
      <c r="D213" s="22"/>
      <c r="E213" s="22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</row>
    <row r="214" spans="3:18" ht="15.75" customHeight="1" x14ac:dyDescent="0.2">
      <c r="C214" s="22"/>
      <c r="D214" s="22"/>
      <c r="E214" s="22"/>
      <c r="F214" s="22"/>
      <c r="G214" s="22"/>
      <c r="H214" s="22"/>
      <c r="I214" s="22"/>
      <c r="J214" s="22"/>
      <c r="K214" s="22"/>
      <c r="L214" s="22"/>
      <c r="M214" s="22"/>
      <c r="N214" s="22"/>
      <c r="O214" s="22"/>
      <c r="P214" s="22"/>
      <c r="Q214" s="22"/>
      <c r="R214" s="22"/>
    </row>
    <row r="215" spans="3:18" ht="15.75" customHeight="1" x14ac:dyDescent="0.2">
      <c r="C215" s="22"/>
      <c r="D215" s="22"/>
      <c r="E215" s="22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</row>
    <row r="216" spans="3:18" ht="15.75" customHeight="1" x14ac:dyDescent="0.2">
      <c r="C216" s="22"/>
      <c r="D216" s="22"/>
      <c r="E216" s="22"/>
      <c r="F216" s="22"/>
      <c r="G216" s="22"/>
      <c r="H216" s="22"/>
      <c r="I216" s="22"/>
      <c r="J216" s="22"/>
      <c r="K216" s="22"/>
      <c r="L216" s="22"/>
      <c r="M216" s="22"/>
      <c r="N216" s="22"/>
      <c r="O216" s="22"/>
      <c r="P216" s="22"/>
      <c r="Q216" s="22"/>
      <c r="R216" s="22"/>
    </row>
    <row r="217" spans="3:18" ht="15.75" customHeight="1" x14ac:dyDescent="0.2">
      <c r="C217" s="22"/>
      <c r="D217" s="22"/>
      <c r="E217" s="22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</row>
    <row r="218" spans="3:18" ht="15.75" customHeight="1" x14ac:dyDescent="0.2">
      <c r="C218" s="22"/>
      <c r="D218" s="22"/>
      <c r="E218" s="22"/>
      <c r="F218" s="22"/>
      <c r="G218" s="22"/>
      <c r="H218" s="22"/>
      <c r="I218" s="22"/>
      <c r="J218" s="22"/>
      <c r="K218" s="22"/>
      <c r="L218" s="22"/>
      <c r="M218" s="22"/>
      <c r="N218" s="22"/>
      <c r="O218" s="22"/>
      <c r="P218" s="22"/>
      <c r="Q218" s="22"/>
      <c r="R218" s="22"/>
    </row>
    <row r="219" spans="3:18" ht="15.75" customHeight="1" x14ac:dyDescent="0.2">
      <c r="C219" s="22"/>
      <c r="D219" s="22"/>
      <c r="E219" s="22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</row>
    <row r="220" spans="3:18" ht="15.75" customHeight="1" x14ac:dyDescent="0.2">
      <c r="C220" s="22"/>
      <c r="D220" s="22"/>
      <c r="E220" s="22"/>
      <c r="F220" s="22"/>
      <c r="G220" s="22"/>
      <c r="H220" s="22"/>
      <c r="I220" s="22"/>
      <c r="J220" s="22"/>
      <c r="K220" s="22"/>
      <c r="L220" s="22"/>
      <c r="M220" s="22"/>
      <c r="N220" s="22"/>
      <c r="O220" s="22"/>
      <c r="P220" s="22"/>
      <c r="Q220" s="22"/>
      <c r="R220" s="22"/>
    </row>
    <row r="221" spans="3:18" ht="15.75" customHeight="1" x14ac:dyDescent="0.15"/>
    <row r="222" spans="3:18" ht="15.75" customHeight="1" x14ac:dyDescent="0.15"/>
    <row r="223" spans="3:18" ht="15.75" customHeight="1" x14ac:dyDescent="0.15"/>
    <row r="224" spans="3:18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AG1000"/>
  <sheetViews>
    <sheetView tabSelected="1" workbookViewId="0">
      <pane xSplit="2" ySplit="3" topLeftCell="C4" activePane="bottomRight" state="frozen"/>
      <selection activeCell="C4" sqref="C4:XFD31"/>
      <selection pane="topRight" activeCell="C4" sqref="C4:XFD31"/>
      <selection pane="bottomLeft" activeCell="C4" sqref="C4:XFD31"/>
      <selection pane="bottomRight" activeCell="C4" sqref="C4:XFD31"/>
    </sheetView>
  </sheetViews>
  <sheetFormatPr baseColWidth="10" defaultColWidth="14.5" defaultRowHeight="15" customHeight="1" x14ac:dyDescent="0.15"/>
  <cols>
    <col min="1" max="1" width="14.83203125" customWidth="1"/>
    <col min="2" max="2" width="23.832031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6.83203125" customWidth="1"/>
    <col min="16" max="16" width="11" customWidth="1"/>
    <col min="17" max="18" width="8.5" customWidth="1"/>
    <col min="19" max="19" width="8.33203125" customWidth="1"/>
    <col min="20" max="20" width="11.5" customWidth="1"/>
    <col min="21" max="21" width="13.33203125" customWidth="1"/>
    <col min="22" max="22" width="13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29" t="str">
        <f ca="1">IFERROR(__xludf.DUMMYFUNCTION("IFERROR(VLOOKUP(B2,IMPORTRANGE(""https://docs.google.com/spreadsheets/d/1x0DhHglkXKoEBOD2MBsuK_EyIr1ouxD2ftIpqOYFa-k/edit?usp=sharing"",""OllieShops-SKU-Specific Info!B1:BJ7000""),4,FALSE),"""")"),"")</f>
        <v/>
      </c>
      <c r="B1" s="30"/>
      <c r="C1" s="31" t="s">
        <v>0</v>
      </c>
      <c r="D1" s="33" t="s">
        <v>1</v>
      </c>
      <c r="E1" s="33" t="s">
        <v>2</v>
      </c>
      <c r="F1" s="35" t="s">
        <v>3</v>
      </c>
      <c r="G1" s="35" t="s">
        <v>4</v>
      </c>
      <c r="H1" s="36" t="s">
        <v>5</v>
      </c>
      <c r="I1" s="33" t="s">
        <v>6</v>
      </c>
      <c r="J1" s="33" t="s">
        <v>7</v>
      </c>
      <c r="K1" s="33" t="s">
        <v>8</v>
      </c>
      <c r="L1" s="33" t="s">
        <v>9</v>
      </c>
      <c r="M1" s="40" t="s">
        <v>10</v>
      </c>
      <c r="N1" s="41" t="s">
        <v>11</v>
      </c>
      <c r="O1" s="33" t="s">
        <v>12</v>
      </c>
      <c r="P1" s="33" t="s">
        <v>13</v>
      </c>
      <c r="Q1" s="33" t="s">
        <v>14</v>
      </c>
      <c r="R1" s="33" t="s">
        <v>15</v>
      </c>
      <c r="S1" s="47" t="s">
        <v>16</v>
      </c>
      <c r="T1" s="42" t="s">
        <v>17</v>
      </c>
      <c r="U1" s="42" t="s">
        <v>18</v>
      </c>
      <c r="V1" s="42" t="s">
        <v>19</v>
      </c>
      <c r="W1" s="42" t="s">
        <v>20</v>
      </c>
      <c r="X1" s="42" t="s">
        <v>21</v>
      </c>
      <c r="Y1" s="42" t="s">
        <v>22</v>
      </c>
      <c r="Z1" s="42" t="s">
        <v>23</v>
      </c>
      <c r="AA1" s="42" t="s">
        <v>24</v>
      </c>
      <c r="AB1" s="42" t="s">
        <v>25</v>
      </c>
      <c r="AC1" s="42" t="s">
        <v>26</v>
      </c>
      <c r="AD1" s="44" t="s">
        <v>27</v>
      </c>
      <c r="AE1" s="45" t="s">
        <v>28</v>
      </c>
      <c r="AF1" s="46" t="s">
        <v>29</v>
      </c>
      <c r="AG1" s="45" t="s">
        <v>30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IFERROR(__xludf.DUMMYFUNCTION("IFERROR(VLOOKUP(B2,IMPORTRANGE(""https://docs.google.com/spreadsheets/d/1x0DhHglkXKoEBOD2MBsuK_EyIr1ouxD2ftIpqOYFa-k/edit?usp=sharing"",""OllieShops-SKU-Specific Info!B1:BJ7000""),3,FALSE),"""")"),"")</f>
        <v/>
      </c>
      <c r="B2" s="3" t="s">
        <v>169</v>
      </c>
      <c r="C2" s="32"/>
      <c r="D2" s="34"/>
      <c r="E2" s="32"/>
      <c r="F2" s="34"/>
      <c r="G2" s="34"/>
      <c r="H2" s="37"/>
      <c r="I2" s="34"/>
      <c r="J2" s="34"/>
      <c r="K2" s="37"/>
      <c r="L2" s="37"/>
      <c r="M2" s="37"/>
      <c r="N2" s="34"/>
      <c r="O2" s="34"/>
      <c r="P2" s="32"/>
      <c r="Q2" s="34"/>
      <c r="R2" s="34"/>
      <c r="S2" s="30"/>
      <c r="T2" s="30"/>
      <c r="U2" s="43"/>
      <c r="V2" s="43"/>
      <c r="W2" s="30"/>
      <c r="X2" s="30"/>
      <c r="Y2" s="30"/>
      <c r="Z2" s="30"/>
      <c r="AA2" s="43"/>
      <c r="AB2" s="43"/>
      <c r="AC2" s="43"/>
      <c r="AD2" s="43"/>
      <c r="AE2" s="30"/>
      <c r="AF2" s="30"/>
      <c r="AG2" s="30"/>
    </row>
    <row r="3" spans="1:33" ht="16" x14ac:dyDescent="0.15">
      <c r="A3" s="38" t="s">
        <v>32</v>
      </c>
      <c r="B3" s="39"/>
      <c r="C3" s="4">
        <f>((AE31+AF31)/0.85)*-1</f>
        <v>4.2823529411764705</v>
      </c>
      <c r="D3" s="5">
        <f>SUM(D4:D99763)</f>
        <v>21</v>
      </c>
      <c r="E3" s="5"/>
      <c r="F3" s="6">
        <f t="shared" ref="F3:G3" si="0">SUM(F4:F99763)</f>
        <v>220.29</v>
      </c>
      <c r="G3" s="6">
        <f t="shared" si="0"/>
        <v>-4.2800000000000011</v>
      </c>
      <c r="H3" s="7">
        <f>G3/F3*-1</f>
        <v>1.9428934586227253E-2</v>
      </c>
      <c r="I3" s="8">
        <f>J3/F3</f>
        <v>0.4809820852209965</v>
      </c>
      <c r="J3" s="6">
        <f>SUM(J4:J99763)</f>
        <v>105.95554355333331</v>
      </c>
      <c r="K3" s="6">
        <f>J3/D3</f>
        <v>5.0455020739682528</v>
      </c>
      <c r="L3" s="5"/>
      <c r="M3" s="9"/>
      <c r="N3" s="10"/>
      <c r="O3" s="5" t="str">
        <f ca="1">IFERROR(__xludf.DUMMYFUNCTION("IFERROR(VLOOKUP(B2,IMPORTRANGE(""https://docs.google.com/spreadsheets/d/1owCo6kL_VFQ5nPTdNogErmCBLjNiktT1m3SzTrxu3R0/edit#gid=2146806407"",""Ollie Shops - Compiled!b1:g5000""),2,FALSE),"""")"),"")</f>
        <v/>
      </c>
      <c r="P3" s="5"/>
      <c r="Q3" s="11"/>
      <c r="R3" s="11"/>
      <c r="S3" s="23"/>
      <c r="T3" s="10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10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10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5">
        <f>SUM(W4:W99763)</f>
        <v>4</v>
      </c>
      <c r="X3" s="7">
        <f>AVERAGE(X4:X99763)</f>
        <v>0.19444444444444442</v>
      </c>
      <c r="Y3" s="6">
        <f>ROUND(AVERAGE(Y4:Y99763),2)</f>
        <v>0.57999999999999996</v>
      </c>
      <c r="Z3" s="5"/>
      <c r="AA3" s="5"/>
      <c r="AB3" s="5"/>
      <c r="AC3" s="5"/>
      <c r="AD3" s="5"/>
      <c r="AE3" s="12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Info!B2:BZ7000""),36,false)),"""")*-1"),0)</f>
        <v>0</v>
      </c>
      <c r="AG3" s="6">
        <f>SUM(AG4:AG99763)</f>
        <v>0</v>
      </c>
    </row>
    <row r="4" spans="1:33" s="52" customFormat="1" ht="15.75" hidden="1" customHeight="1" x14ac:dyDescent="0.2">
      <c r="A4" s="13" t="s">
        <v>33</v>
      </c>
      <c r="B4" s="13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48"/>
      <c r="T4" s="48"/>
      <c r="U4" s="49"/>
      <c r="V4" s="54"/>
      <c r="W4" s="48"/>
      <c r="X4" s="48"/>
      <c r="Y4" s="48"/>
      <c r="Z4" s="48"/>
      <c r="AA4" s="48"/>
      <c r="AB4" s="51"/>
      <c r="AC4" s="48"/>
      <c r="AD4" s="48"/>
      <c r="AE4" s="48"/>
      <c r="AF4" s="48"/>
      <c r="AG4" s="48"/>
    </row>
    <row r="5" spans="1:33" s="52" customFormat="1" ht="15.75" hidden="1" customHeight="1" x14ac:dyDescent="0.2">
      <c r="A5" s="13" t="s">
        <v>34</v>
      </c>
      <c r="B5" s="13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48"/>
      <c r="T5" s="48"/>
      <c r="U5" s="49"/>
      <c r="V5" s="54"/>
      <c r="W5" s="48"/>
      <c r="X5" s="48"/>
      <c r="Y5" s="48"/>
      <c r="Z5" s="48"/>
      <c r="AA5" s="48"/>
      <c r="AB5" s="51"/>
      <c r="AC5" s="48"/>
      <c r="AD5" s="48"/>
      <c r="AE5" s="48"/>
      <c r="AF5" s="48"/>
      <c r="AG5" s="48"/>
    </row>
    <row r="6" spans="1:33" s="52" customFormat="1" ht="15.75" hidden="1" customHeight="1" x14ac:dyDescent="0.2">
      <c r="A6" s="13" t="s">
        <v>35</v>
      </c>
      <c r="B6" s="13"/>
      <c r="C6" s="17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48"/>
      <c r="T6" s="48"/>
      <c r="U6" s="49"/>
      <c r="V6" s="54"/>
      <c r="W6" s="48"/>
      <c r="X6" s="48"/>
      <c r="Y6" s="48"/>
      <c r="Z6" s="48"/>
      <c r="AA6" s="48"/>
      <c r="AB6" s="51"/>
      <c r="AC6" s="48"/>
      <c r="AD6" s="48"/>
      <c r="AE6" s="48"/>
      <c r="AF6" s="48"/>
      <c r="AG6" s="48"/>
    </row>
    <row r="7" spans="1:33" s="52" customFormat="1" ht="15.75" hidden="1" customHeight="1" x14ac:dyDescent="0.2">
      <c r="A7" s="13" t="s">
        <v>36</v>
      </c>
      <c r="B7" s="13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48"/>
      <c r="T7" s="48"/>
      <c r="U7" s="49"/>
      <c r="V7" s="54"/>
      <c r="W7" s="48"/>
      <c r="X7" s="48"/>
      <c r="Y7" s="48"/>
      <c r="Z7" s="48"/>
      <c r="AA7" s="48"/>
      <c r="AB7" s="51"/>
      <c r="AC7" s="48"/>
      <c r="AD7" s="48"/>
      <c r="AE7" s="48"/>
      <c r="AF7" s="48"/>
      <c r="AG7" s="48"/>
    </row>
    <row r="8" spans="1:33" s="52" customFormat="1" ht="15.75" hidden="1" customHeight="1" x14ac:dyDescent="0.2">
      <c r="A8" s="13" t="s">
        <v>37</v>
      </c>
      <c r="B8" s="13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48"/>
      <c r="T8" s="48"/>
      <c r="U8" s="49"/>
      <c r="V8" s="54"/>
      <c r="W8" s="48"/>
      <c r="X8" s="48"/>
      <c r="Y8" s="48"/>
      <c r="Z8" s="48"/>
      <c r="AA8" s="48"/>
      <c r="AB8" s="51"/>
      <c r="AC8" s="48"/>
      <c r="AD8" s="48"/>
      <c r="AE8" s="48"/>
      <c r="AF8" s="48"/>
      <c r="AG8" s="48"/>
    </row>
    <row r="9" spans="1:33" s="52" customFormat="1" ht="15.75" hidden="1" customHeight="1" x14ac:dyDescent="0.2">
      <c r="A9" s="13" t="s">
        <v>38</v>
      </c>
      <c r="B9" s="13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48"/>
      <c r="T9" s="48"/>
      <c r="U9" s="49"/>
      <c r="V9" s="54"/>
      <c r="W9" s="48"/>
      <c r="X9" s="48"/>
      <c r="Y9" s="48"/>
      <c r="Z9" s="48"/>
      <c r="AA9" s="48"/>
      <c r="AB9" s="51"/>
      <c r="AC9" s="48"/>
      <c r="AD9" s="48"/>
      <c r="AE9" s="48"/>
      <c r="AF9" s="48"/>
      <c r="AG9" s="48"/>
    </row>
    <row r="10" spans="1:33" s="52" customFormat="1" ht="15.75" hidden="1" customHeight="1" x14ac:dyDescent="0.2">
      <c r="A10" s="13" t="s">
        <v>39</v>
      </c>
      <c r="B10" s="13"/>
      <c r="C10" s="17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48"/>
      <c r="T10" s="48"/>
      <c r="U10" s="49"/>
      <c r="V10" s="54"/>
      <c r="W10" s="48"/>
      <c r="X10" s="48"/>
      <c r="Y10" s="48"/>
      <c r="Z10" s="48"/>
      <c r="AA10" s="48"/>
      <c r="AB10" s="51"/>
      <c r="AC10" s="48"/>
      <c r="AD10" s="48"/>
      <c r="AE10" s="48"/>
      <c r="AF10" s="48"/>
      <c r="AG10" s="48"/>
    </row>
    <row r="11" spans="1:33" s="52" customFormat="1" ht="15.75" hidden="1" customHeight="1" x14ac:dyDescent="0.2">
      <c r="A11" s="13" t="s">
        <v>40</v>
      </c>
      <c r="B11" s="13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48"/>
      <c r="T11" s="48"/>
      <c r="U11" s="49"/>
      <c r="V11" s="54"/>
      <c r="W11" s="48"/>
      <c r="X11" s="48"/>
      <c r="Y11" s="48"/>
      <c r="Z11" s="48"/>
      <c r="AA11" s="48"/>
      <c r="AB11" s="51"/>
      <c r="AC11" s="48"/>
      <c r="AD11" s="48"/>
      <c r="AE11" s="48"/>
      <c r="AF11" s="48"/>
      <c r="AG11" s="48"/>
    </row>
    <row r="12" spans="1:33" s="52" customFormat="1" ht="15.75" hidden="1" customHeight="1" x14ac:dyDescent="0.2">
      <c r="A12" s="13" t="s">
        <v>41</v>
      </c>
      <c r="B12" s="13"/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48"/>
      <c r="T12" s="48"/>
      <c r="U12" s="49"/>
      <c r="V12" s="54"/>
      <c r="W12" s="48"/>
      <c r="X12" s="48"/>
      <c r="Y12" s="48"/>
      <c r="Z12" s="48"/>
      <c r="AA12" s="48"/>
      <c r="AB12" s="51"/>
      <c r="AC12" s="48"/>
      <c r="AD12" s="48"/>
      <c r="AE12" s="48"/>
      <c r="AF12" s="48"/>
      <c r="AG12" s="48"/>
    </row>
    <row r="13" spans="1:33" s="52" customFormat="1" ht="15.75" hidden="1" customHeight="1" x14ac:dyDescent="0.2">
      <c r="A13" s="13" t="s">
        <v>42</v>
      </c>
      <c r="B13" s="13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48"/>
      <c r="T13" s="48"/>
      <c r="U13" s="49"/>
      <c r="V13" s="54"/>
      <c r="W13" s="48"/>
      <c r="X13" s="48"/>
      <c r="Y13" s="48"/>
      <c r="Z13" s="48"/>
      <c r="AA13" s="48"/>
      <c r="AB13" s="51"/>
      <c r="AC13" s="48"/>
      <c r="AD13" s="48"/>
      <c r="AE13" s="48"/>
      <c r="AF13" s="48"/>
      <c r="AG13" s="48"/>
    </row>
    <row r="14" spans="1:33" s="52" customFormat="1" ht="15.75" hidden="1" customHeight="1" x14ac:dyDescent="0.2">
      <c r="A14" s="13" t="s">
        <v>43</v>
      </c>
      <c r="B14" s="13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48"/>
      <c r="T14" s="48"/>
      <c r="U14" s="49"/>
      <c r="V14" s="54"/>
      <c r="W14" s="48"/>
      <c r="X14" s="48"/>
      <c r="Y14" s="48"/>
      <c r="Z14" s="48"/>
      <c r="AA14" s="48"/>
      <c r="AB14" s="51"/>
      <c r="AC14" s="48"/>
      <c r="AD14" s="48"/>
      <c r="AE14" s="48"/>
      <c r="AF14" s="48"/>
      <c r="AG14" s="48"/>
    </row>
    <row r="15" spans="1:33" s="52" customFormat="1" ht="15.75" hidden="1" customHeight="1" x14ac:dyDescent="0.2">
      <c r="A15" s="13" t="s">
        <v>44</v>
      </c>
      <c r="B15" s="13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48"/>
      <c r="T15" s="48"/>
      <c r="U15" s="49"/>
      <c r="V15" s="54"/>
      <c r="W15" s="48"/>
      <c r="X15" s="48"/>
      <c r="Y15" s="48"/>
      <c r="Z15" s="48"/>
      <c r="AA15" s="48"/>
      <c r="AB15" s="51"/>
      <c r="AC15" s="48"/>
      <c r="AD15" s="48"/>
      <c r="AE15" s="48"/>
      <c r="AF15" s="48"/>
      <c r="AG15" s="48"/>
    </row>
    <row r="16" spans="1:33" s="52" customFormat="1" ht="15.75" hidden="1" customHeight="1" x14ac:dyDescent="0.2">
      <c r="A16" s="13" t="s">
        <v>45</v>
      </c>
      <c r="B16" s="13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48"/>
      <c r="T16" s="48"/>
      <c r="U16" s="49"/>
      <c r="V16" s="54"/>
      <c r="W16" s="48"/>
      <c r="X16" s="48"/>
      <c r="Y16" s="48"/>
      <c r="Z16" s="48"/>
      <c r="AA16" s="48"/>
      <c r="AB16" s="51"/>
      <c r="AC16" s="48"/>
      <c r="AD16" s="48"/>
      <c r="AE16" s="48"/>
      <c r="AF16" s="48"/>
      <c r="AG16" s="48"/>
    </row>
    <row r="17" spans="1:33" s="52" customFormat="1" ht="15.75" hidden="1" customHeight="1" x14ac:dyDescent="0.2">
      <c r="A17" s="13" t="s">
        <v>46</v>
      </c>
      <c r="B17" s="13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48"/>
      <c r="T17" s="48"/>
      <c r="U17" s="49"/>
      <c r="V17" s="54"/>
      <c r="W17" s="48"/>
      <c r="X17" s="48"/>
      <c r="Y17" s="48"/>
      <c r="Z17" s="48"/>
      <c r="AA17" s="48"/>
      <c r="AB17" s="51"/>
      <c r="AC17" s="48"/>
      <c r="AD17" s="48"/>
      <c r="AE17" s="48"/>
      <c r="AF17" s="48"/>
      <c r="AG17" s="48"/>
    </row>
    <row r="18" spans="1:33" s="52" customFormat="1" ht="15.75" hidden="1" customHeight="1" x14ac:dyDescent="0.2">
      <c r="A18" s="13" t="s">
        <v>47</v>
      </c>
      <c r="B18" s="13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48"/>
      <c r="T18" s="48"/>
      <c r="U18" s="49"/>
      <c r="V18" s="54"/>
      <c r="W18" s="48"/>
      <c r="X18" s="48"/>
      <c r="Y18" s="48"/>
      <c r="Z18" s="48"/>
      <c r="AA18" s="48"/>
      <c r="AB18" s="51"/>
      <c r="AC18" s="48"/>
      <c r="AD18" s="48"/>
      <c r="AE18" s="48"/>
      <c r="AF18" s="48"/>
      <c r="AG18" s="48"/>
    </row>
    <row r="19" spans="1:33" s="52" customFormat="1" ht="15.75" hidden="1" customHeight="1" x14ac:dyDescent="0.2">
      <c r="A19" s="13" t="s">
        <v>83</v>
      </c>
      <c r="B19" s="13"/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48"/>
      <c r="T19" s="48"/>
      <c r="U19" s="49"/>
      <c r="V19" s="54"/>
      <c r="W19" s="48"/>
      <c r="X19" s="48"/>
      <c r="Y19" s="48"/>
      <c r="Z19" s="48"/>
      <c r="AA19" s="48"/>
      <c r="AB19" s="51"/>
      <c r="AC19" s="48"/>
      <c r="AD19" s="48"/>
      <c r="AE19" s="48"/>
      <c r="AF19" s="48"/>
      <c r="AG19" s="48"/>
    </row>
    <row r="20" spans="1:33" s="52" customFormat="1" ht="15.75" hidden="1" customHeight="1" x14ac:dyDescent="0.2">
      <c r="A20" s="13" t="s">
        <v>49</v>
      </c>
      <c r="B20" s="13"/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48"/>
      <c r="T20" s="48"/>
      <c r="U20" s="49"/>
      <c r="V20" s="54"/>
      <c r="W20" s="48"/>
      <c r="X20" s="48"/>
      <c r="Y20" s="48"/>
      <c r="Z20" s="48"/>
      <c r="AA20" s="48"/>
      <c r="AB20" s="51"/>
      <c r="AC20" s="48"/>
      <c r="AD20" s="48"/>
      <c r="AE20" s="48"/>
      <c r="AF20" s="48"/>
      <c r="AG20" s="48"/>
    </row>
    <row r="21" spans="1:33" s="52" customFormat="1" ht="15.75" hidden="1" customHeight="1" x14ac:dyDescent="0.2">
      <c r="A21" s="13" t="s">
        <v>50</v>
      </c>
      <c r="B21" s="13"/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48"/>
      <c r="T21" s="48"/>
      <c r="U21" s="49"/>
      <c r="V21" s="54"/>
      <c r="W21" s="48"/>
      <c r="X21" s="48"/>
      <c r="Y21" s="48"/>
      <c r="Z21" s="48"/>
      <c r="AA21" s="48"/>
      <c r="AB21" s="51"/>
      <c r="AC21" s="48"/>
      <c r="AD21" s="48"/>
      <c r="AE21" s="48"/>
      <c r="AF21" s="48"/>
      <c r="AG21" s="48"/>
    </row>
    <row r="22" spans="1:33" s="52" customFormat="1" ht="15.75" hidden="1" customHeight="1" x14ac:dyDescent="0.2">
      <c r="A22" s="13" t="s">
        <v>51</v>
      </c>
      <c r="B22" s="13"/>
      <c r="C22" s="17"/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48"/>
      <c r="T22" s="48"/>
      <c r="U22" s="49"/>
      <c r="V22" s="54"/>
      <c r="W22" s="48"/>
      <c r="X22" s="48"/>
      <c r="Y22" s="48"/>
      <c r="Z22" s="48"/>
      <c r="AA22" s="48"/>
      <c r="AB22" s="51"/>
      <c r="AC22" s="48"/>
      <c r="AD22" s="48"/>
      <c r="AE22" s="48"/>
      <c r="AF22" s="48"/>
      <c r="AG22" s="48"/>
    </row>
    <row r="23" spans="1:33" s="52" customFormat="1" ht="15.75" hidden="1" customHeight="1" x14ac:dyDescent="0.2">
      <c r="A23" s="13" t="s">
        <v>52</v>
      </c>
      <c r="B23" s="13"/>
      <c r="C23" s="17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48"/>
      <c r="T23" s="48"/>
      <c r="U23" s="49"/>
      <c r="V23" s="54"/>
      <c r="W23" s="48"/>
      <c r="X23" s="48"/>
      <c r="Y23" s="48"/>
      <c r="Z23" s="48"/>
      <c r="AA23" s="48"/>
      <c r="AB23" s="51"/>
      <c r="AC23" s="48"/>
      <c r="AD23" s="48"/>
      <c r="AE23" s="48"/>
      <c r="AF23" s="48"/>
      <c r="AG23" s="48"/>
    </row>
    <row r="24" spans="1:33" s="52" customFormat="1" ht="15.75" hidden="1" customHeight="1" x14ac:dyDescent="0.2">
      <c r="A24" s="13" t="s">
        <v>53</v>
      </c>
      <c r="B24" s="13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48"/>
      <c r="T24" s="48"/>
      <c r="U24" s="49"/>
      <c r="V24" s="54"/>
      <c r="W24" s="48"/>
      <c r="X24" s="48"/>
      <c r="Y24" s="48"/>
      <c r="Z24" s="48"/>
      <c r="AA24" s="48"/>
      <c r="AB24" s="51"/>
      <c r="AC24" s="48"/>
      <c r="AD24" s="48"/>
      <c r="AE24" s="48"/>
      <c r="AF24" s="48"/>
      <c r="AG24" s="48"/>
    </row>
    <row r="25" spans="1:33" s="52" customFormat="1" ht="15.75" hidden="1" customHeight="1" x14ac:dyDescent="0.2">
      <c r="A25" s="13" t="s">
        <v>54</v>
      </c>
      <c r="B25" s="13"/>
      <c r="C25" s="17"/>
      <c r="D25" s="17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48"/>
      <c r="T25" s="48"/>
      <c r="U25" s="49"/>
      <c r="V25" s="54"/>
      <c r="W25" s="48"/>
      <c r="X25" s="48"/>
      <c r="Y25" s="48"/>
      <c r="Z25" s="48"/>
      <c r="AA25" s="48"/>
      <c r="AB25" s="51"/>
      <c r="AC25" s="48"/>
      <c r="AD25" s="48"/>
      <c r="AE25" s="48"/>
      <c r="AF25" s="48"/>
      <c r="AG25" s="48"/>
    </row>
    <row r="26" spans="1:33" s="52" customFormat="1" ht="15.75" hidden="1" customHeight="1" x14ac:dyDescent="0.2">
      <c r="A26" s="13" t="s">
        <v>58</v>
      </c>
      <c r="B26" s="13"/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48"/>
      <c r="T26" s="48"/>
      <c r="U26" s="49"/>
      <c r="V26" s="54"/>
      <c r="W26" s="48"/>
      <c r="X26" s="48"/>
      <c r="Y26" s="48"/>
      <c r="Z26" s="48"/>
      <c r="AA26" s="48"/>
      <c r="AB26" s="51"/>
      <c r="AC26" s="48"/>
      <c r="AD26" s="48"/>
      <c r="AE26" s="48"/>
      <c r="AF26" s="48"/>
      <c r="AG26" s="48"/>
    </row>
    <row r="27" spans="1:33" s="52" customFormat="1" ht="15.75" hidden="1" customHeight="1" x14ac:dyDescent="0.2">
      <c r="A27" s="13" t="s">
        <v>60</v>
      </c>
      <c r="B27" s="13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48"/>
      <c r="T27" s="48"/>
      <c r="U27" s="49"/>
      <c r="V27" s="54"/>
      <c r="W27" s="48"/>
      <c r="X27" s="48"/>
      <c r="Y27" s="48"/>
      <c r="Z27" s="48"/>
      <c r="AA27" s="48"/>
      <c r="AB27" s="51"/>
      <c r="AC27" s="48"/>
      <c r="AD27" s="48"/>
      <c r="AE27" s="48"/>
      <c r="AF27" s="48"/>
      <c r="AG27" s="48"/>
    </row>
    <row r="28" spans="1:33" s="52" customFormat="1" ht="15.75" hidden="1" customHeight="1" x14ac:dyDescent="0.2">
      <c r="A28" s="13" t="s">
        <v>61</v>
      </c>
      <c r="B28" s="13"/>
      <c r="C28" s="17"/>
      <c r="D28" s="17"/>
      <c r="E28" s="17"/>
      <c r="F28" s="17"/>
      <c r="G28" s="17"/>
      <c r="H28" s="17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48"/>
      <c r="T28" s="48"/>
      <c r="U28" s="49"/>
      <c r="V28" s="54"/>
      <c r="W28" s="48"/>
      <c r="X28" s="48"/>
      <c r="Y28" s="48"/>
      <c r="Z28" s="48"/>
      <c r="AA28" s="48"/>
      <c r="AB28" s="51"/>
      <c r="AC28" s="48"/>
      <c r="AD28" s="48"/>
      <c r="AE28" s="48"/>
      <c r="AF28" s="48"/>
      <c r="AG28" s="48"/>
    </row>
    <row r="29" spans="1:33" s="52" customFormat="1" ht="15.75" customHeight="1" x14ac:dyDescent="0.2">
      <c r="A29" s="13" t="s">
        <v>62</v>
      </c>
      <c r="B29" s="13"/>
      <c r="C29" s="17"/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48"/>
      <c r="T29" s="48"/>
      <c r="U29" s="49"/>
      <c r="V29" s="54"/>
      <c r="W29" s="48"/>
      <c r="X29" s="48"/>
      <c r="Y29" s="48"/>
      <c r="Z29" s="48"/>
      <c r="AA29" s="48"/>
      <c r="AB29" s="51"/>
      <c r="AC29" s="48"/>
      <c r="AD29" s="48"/>
      <c r="AE29" s="48"/>
      <c r="AF29" s="48"/>
      <c r="AG29" s="48"/>
    </row>
    <row r="30" spans="1:33" s="52" customFormat="1" ht="15.75" customHeight="1" x14ac:dyDescent="0.2">
      <c r="A30" s="13" t="s">
        <v>63</v>
      </c>
      <c r="B30" s="13"/>
      <c r="C30" s="17">
        <f t="shared" ref="C30:C31" si="1">IFERROR(F30/D30," - ")</f>
        <v>10.49</v>
      </c>
      <c r="D30" s="17">
        <v>9</v>
      </c>
      <c r="E30" s="17">
        <v>0</v>
      </c>
      <c r="F30" s="17">
        <v>94.41</v>
      </c>
      <c r="G30" s="17">
        <v>-1.03</v>
      </c>
      <c r="H30" s="17">
        <f t="shared" ref="H30:H31" si="2">G30/F30*-1</f>
        <v>1.090986124351234E-2</v>
      </c>
      <c r="I30" s="17">
        <f t="shared" ref="I30:I31" si="3">J30/F30</f>
        <v>0.4895011585637114</v>
      </c>
      <c r="J30" s="17">
        <f t="shared" ref="J30:J31" si="4">F30*0.85+G30+AF30*D30+D30*AE30+AG30+AD30</f>
        <v>46.213804379999992</v>
      </c>
      <c r="K30" s="17">
        <f t="shared" ref="K30:K31" si="5">J30/D30</f>
        <v>5.1348671533333325</v>
      </c>
      <c r="L30" s="17">
        <v>72</v>
      </c>
      <c r="M30" s="17">
        <f t="shared" ref="M30:M31" si="6">IFERROR(D30/L30,"-")</f>
        <v>0.125</v>
      </c>
      <c r="N30" s="17">
        <v>377</v>
      </c>
      <c r="O30" s="17">
        <f t="shared" ref="O30:P30" si="7">D30/7</f>
        <v>1.2857142857142858</v>
      </c>
      <c r="P30" s="17">
        <f t="shared" si="7"/>
        <v>0</v>
      </c>
      <c r="Q30" s="17">
        <f t="shared" ref="Q30:Q31" si="8">ROUNDDOWN(N30/(O30+P30),0)</f>
        <v>293</v>
      </c>
      <c r="R30" s="17"/>
      <c r="S30" s="48">
        <v>5.2219321148825066E-3</v>
      </c>
      <c r="T30" s="48" t="s">
        <v>56</v>
      </c>
      <c r="U30" s="49" t="s">
        <v>56</v>
      </c>
      <c r="V30" s="54" t="s">
        <v>56</v>
      </c>
      <c r="W30" s="48">
        <v>2</v>
      </c>
      <c r="X30" s="48">
        <f t="shared" ref="X30:X31" si="9">IFERROR(W30/D30,0)</f>
        <v>0.22222222222222221</v>
      </c>
      <c r="Y30" s="48">
        <f t="shared" ref="Y30:Y31" si="10">IFERROR(G30/(W30+Z30)*-1,0)</f>
        <v>0.51500000000000001</v>
      </c>
      <c r="Z30" s="48">
        <v>0</v>
      </c>
      <c r="AA30" s="48" t="s">
        <v>57</v>
      </c>
      <c r="AB30" s="51">
        <f t="shared" ref="AB30:AB31" si="11">IF(OR(AA30="UsLargeStandardSize",AA30="UsSmallStandardSize"),-0.69,-0.48)</f>
        <v>-0.69</v>
      </c>
      <c r="AC30" s="48">
        <v>1.9701740740740738E-2</v>
      </c>
      <c r="AD30" s="48">
        <f t="shared" ref="AD30:AD31" si="12">IFERROR(AB30*AC30*D30*2,0)</f>
        <v>-0.24469561999999995</v>
      </c>
      <c r="AE30" s="48">
        <v>-3.64</v>
      </c>
      <c r="AF30" s="48">
        <v>0</v>
      </c>
      <c r="AG30" s="48">
        <v>0</v>
      </c>
    </row>
    <row r="31" spans="1:33" s="52" customFormat="1" ht="15.75" customHeight="1" x14ac:dyDescent="0.2">
      <c r="A31" s="13" t="s">
        <v>64</v>
      </c>
      <c r="B31" s="13"/>
      <c r="C31" s="17">
        <f t="shared" si="1"/>
        <v>10.49</v>
      </c>
      <c r="D31" s="17">
        <v>12</v>
      </c>
      <c r="E31" s="17">
        <v>0</v>
      </c>
      <c r="F31" s="17">
        <v>125.88</v>
      </c>
      <c r="G31" s="17">
        <v>-3.2500000000000009</v>
      </c>
      <c r="H31" s="17">
        <f t="shared" si="2"/>
        <v>2.5818239593263435E-2</v>
      </c>
      <c r="I31" s="17">
        <f t="shared" si="3"/>
        <v>0.47459278021396029</v>
      </c>
      <c r="J31" s="17">
        <f t="shared" si="4"/>
        <v>59.741739173333322</v>
      </c>
      <c r="K31" s="17">
        <f t="shared" si="5"/>
        <v>4.9784782644444432</v>
      </c>
      <c r="L31" s="17">
        <v>142</v>
      </c>
      <c r="M31" s="17">
        <f t="shared" si="6"/>
        <v>8.4507042253521125E-2</v>
      </c>
      <c r="N31" s="17">
        <v>341</v>
      </c>
      <c r="O31" s="17">
        <f t="shared" ref="O31:P31" si="13">D31/7</f>
        <v>1.7142857142857142</v>
      </c>
      <c r="P31" s="17">
        <f t="shared" si="13"/>
        <v>0</v>
      </c>
      <c r="Q31" s="17">
        <f t="shared" si="8"/>
        <v>198</v>
      </c>
      <c r="R31" s="17" t="str">
        <f ca="1">IFERROR(__xludf.DUMMYFUNCTION("IFERROR(VLOOKUP($B$2,IMPORTRANGE(""https://docs.google.com/spreadsheets/d/1KiWZV1ko8G7lnRucBRBd29jj3Be6ltMfljMDqzOkQmI/edit#gid=1381463014"",""Lookup!A:F""),6,FALSE),"""")"),"")</f>
        <v/>
      </c>
      <c r="S31" s="48">
        <v>8.0924855491329481E-2</v>
      </c>
      <c r="T31" s="48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1" s="49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1" s="54" t="str">
        <f ca="1">IFERROR(__xludf.DUMMYFUNCTION("IFERROR(VLOOKUP($B$2,IMPORTRANGE(""https://docs.google.com/spreadsheets/d/1KiWZV1ko8G7lnRucBRBd29jj3Be6ltMfljMDqzOkQmI/edit#gid=1381463014"",""Lookup!A:D""),2,FALSE),"""")"),"")</f>
        <v/>
      </c>
      <c r="W31" s="48">
        <v>2</v>
      </c>
      <c r="X31" s="48">
        <f t="shared" si="9"/>
        <v>0.16666666666666666</v>
      </c>
      <c r="Y31" s="48">
        <f t="shared" si="10"/>
        <v>0.65000000000000013</v>
      </c>
      <c r="Z31" s="48">
        <v>3</v>
      </c>
      <c r="AA31" s="48" t="s">
        <v>57</v>
      </c>
      <c r="AB31" s="51">
        <f t="shared" si="11"/>
        <v>-0.69</v>
      </c>
      <c r="AC31" s="48">
        <v>1.9701740740740738E-2</v>
      </c>
      <c r="AD31" s="48">
        <f t="shared" si="12"/>
        <v>-0.32626082666666661</v>
      </c>
      <c r="AE31" s="48">
        <v>-3.64</v>
      </c>
      <c r="AF31" s="48">
        <v>0</v>
      </c>
      <c r="AG31" s="48">
        <v>0</v>
      </c>
    </row>
    <row r="32" spans="1:33" ht="15.75" customHeight="1" x14ac:dyDescent="0.2">
      <c r="A32" s="13"/>
      <c r="B32" s="13"/>
      <c r="C32" s="24"/>
      <c r="D32" s="15"/>
      <c r="E32" s="15"/>
      <c r="F32" s="14"/>
      <c r="G32" s="14"/>
      <c r="H32" s="14"/>
      <c r="I32" s="15"/>
      <c r="J32" s="15"/>
      <c r="K32" s="15"/>
      <c r="L32" s="15"/>
      <c r="M32" s="16"/>
      <c r="N32" s="15"/>
      <c r="O32" s="15"/>
      <c r="P32" s="15"/>
      <c r="Q32" s="15"/>
      <c r="R32" s="15"/>
      <c r="S32" s="18"/>
      <c r="T32" s="13"/>
      <c r="U32" s="19"/>
      <c r="V32" s="1"/>
      <c r="W32" s="13"/>
      <c r="X32" s="13"/>
      <c r="Y32" s="13"/>
      <c r="Z32" s="13"/>
      <c r="AA32" s="13"/>
      <c r="AB32" s="13"/>
      <c r="AC32" s="13"/>
      <c r="AD32" s="13"/>
      <c r="AE32" s="20"/>
      <c r="AF32" s="20"/>
      <c r="AG32" s="20"/>
    </row>
    <row r="33" spans="1:33" ht="15.75" customHeight="1" x14ac:dyDescent="0.2">
      <c r="A33" s="13"/>
      <c r="B33" s="13"/>
      <c r="C33" s="24"/>
      <c r="D33" s="15"/>
      <c r="E33" s="15"/>
      <c r="F33" s="14"/>
      <c r="G33" s="14"/>
      <c r="H33" s="14"/>
      <c r="I33" s="15"/>
      <c r="J33" s="15"/>
      <c r="K33" s="15"/>
      <c r="L33" s="15"/>
      <c r="M33" s="16"/>
      <c r="N33" s="15"/>
      <c r="O33" s="15"/>
      <c r="P33" s="15"/>
      <c r="Q33" s="15"/>
      <c r="R33" s="15"/>
      <c r="S33" s="18"/>
      <c r="T33" s="13"/>
      <c r="U33" s="19"/>
      <c r="V33" s="1"/>
      <c r="W33" s="13"/>
      <c r="X33" s="13"/>
      <c r="Y33" s="13"/>
      <c r="Z33" s="13"/>
      <c r="AA33" s="13"/>
      <c r="AB33" s="13"/>
      <c r="AC33" s="13"/>
      <c r="AD33" s="13"/>
      <c r="AE33" s="20"/>
      <c r="AF33" s="20"/>
      <c r="AG33" s="20"/>
    </row>
    <row r="34" spans="1:33" ht="15.75" customHeight="1" x14ac:dyDescent="0.2">
      <c r="A34" s="13"/>
      <c r="B34" s="13"/>
      <c r="C34" s="24"/>
      <c r="D34" s="15"/>
      <c r="E34" s="15"/>
      <c r="F34" s="14"/>
      <c r="G34" s="14"/>
      <c r="H34" s="14"/>
      <c r="I34" s="15"/>
      <c r="J34" s="15"/>
      <c r="K34" s="15"/>
      <c r="L34" s="15"/>
      <c r="M34" s="16"/>
      <c r="N34" s="15"/>
      <c r="O34" s="15"/>
      <c r="P34" s="15"/>
      <c r="Q34" s="15"/>
      <c r="R34" s="15"/>
      <c r="S34" s="18"/>
      <c r="T34" s="13"/>
      <c r="U34" s="19"/>
      <c r="V34" s="1"/>
      <c r="W34" s="13"/>
      <c r="X34" s="13"/>
      <c r="Y34" s="13"/>
      <c r="Z34" s="13"/>
      <c r="AA34" s="13"/>
      <c r="AB34" s="13"/>
      <c r="AC34" s="13"/>
      <c r="AD34" s="13"/>
      <c r="AE34" s="20"/>
      <c r="AF34" s="20"/>
      <c r="AG34" s="20"/>
    </row>
    <row r="35" spans="1:33" ht="15.75" customHeight="1" x14ac:dyDescent="0.2">
      <c r="A35" s="13"/>
      <c r="B35" s="13"/>
      <c r="C35" s="24"/>
      <c r="D35" s="15"/>
      <c r="E35" s="15"/>
      <c r="F35" s="14"/>
      <c r="G35" s="14"/>
      <c r="H35" s="14"/>
      <c r="I35" s="15"/>
      <c r="J35" s="15"/>
      <c r="K35" s="15"/>
      <c r="L35" s="15"/>
      <c r="M35" s="16"/>
      <c r="N35" s="15"/>
      <c r="O35" s="15"/>
      <c r="P35" s="15"/>
      <c r="Q35" s="15"/>
      <c r="R35" s="15"/>
      <c r="S35" s="18"/>
      <c r="T35" s="13"/>
      <c r="U35" s="19"/>
      <c r="V35" s="1"/>
      <c r="W35" s="13"/>
      <c r="X35" s="13"/>
      <c r="Y35" s="13"/>
      <c r="Z35" s="13"/>
      <c r="AA35" s="13"/>
      <c r="AB35" s="13"/>
      <c r="AC35" s="13"/>
      <c r="AD35" s="13"/>
      <c r="AE35" s="20"/>
      <c r="AF35" s="20"/>
      <c r="AG35" s="20"/>
    </row>
    <row r="36" spans="1:33" ht="15.75" customHeight="1" x14ac:dyDescent="0.2">
      <c r="A36" s="13"/>
      <c r="B36" s="13"/>
      <c r="C36" s="24"/>
      <c r="D36" s="15"/>
      <c r="E36" s="15"/>
      <c r="F36" s="14"/>
      <c r="G36" s="14"/>
      <c r="H36" s="14"/>
      <c r="I36" s="15"/>
      <c r="J36" s="15"/>
      <c r="K36" s="15"/>
      <c r="L36" s="15"/>
      <c r="M36" s="16"/>
      <c r="N36" s="15"/>
      <c r="O36" s="15"/>
      <c r="P36" s="15"/>
      <c r="Q36" s="15"/>
      <c r="R36" s="15"/>
      <c r="S36" s="18"/>
      <c r="T36" s="13"/>
      <c r="U36" s="19"/>
      <c r="V36" s="1"/>
      <c r="W36" s="13"/>
      <c r="X36" s="13"/>
      <c r="Y36" s="13"/>
      <c r="Z36" s="13"/>
      <c r="AA36" s="13"/>
      <c r="AB36" s="13"/>
      <c r="AC36" s="13"/>
      <c r="AD36" s="13"/>
      <c r="AE36" s="20"/>
      <c r="AF36" s="20"/>
      <c r="AG36" s="20"/>
    </row>
    <row r="37" spans="1:33" ht="15.75" customHeight="1" x14ac:dyDescent="0.2">
      <c r="A37" s="13"/>
      <c r="B37" s="13"/>
      <c r="C37" s="24"/>
      <c r="D37" s="15"/>
      <c r="E37" s="15"/>
      <c r="F37" s="14"/>
      <c r="G37" s="14"/>
      <c r="H37" s="14"/>
      <c r="I37" s="15"/>
      <c r="J37" s="15"/>
      <c r="K37" s="15"/>
      <c r="L37" s="15"/>
      <c r="M37" s="16"/>
      <c r="N37" s="15"/>
      <c r="O37" s="15"/>
      <c r="P37" s="15"/>
      <c r="Q37" s="15"/>
      <c r="R37" s="15"/>
      <c r="S37" s="18"/>
      <c r="T37" s="13"/>
      <c r="U37" s="19"/>
      <c r="V37" s="1"/>
      <c r="W37" s="13"/>
      <c r="X37" s="13"/>
      <c r="Y37" s="13"/>
      <c r="Z37" s="13"/>
      <c r="AA37" s="13"/>
      <c r="AB37" s="13"/>
      <c r="AC37" s="13"/>
      <c r="AD37" s="13"/>
      <c r="AE37" s="20"/>
      <c r="AF37" s="20"/>
      <c r="AG37" s="20"/>
    </row>
    <row r="38" spans="1:33" ht="15.75" customHeight="1" x14ac:dyDescent="0.2">
      <c r="A38" s="13"/>
      <c r="B38" s="13"/>
      <c r="C38" s="24"/>
      <c r="D38" s="15"/>
      <c r="E38" s="15"/>
      <c r="F38" s="14"/>
      <c r="G38" s="14"/>
      <c r="H38" s="14"/>
      <c r="I38" s="15"/>
      <c r="J38" s="15"/>
      <c r="K38" s="15"/>
      <c r="L38" s="15"/>
      <c r="M38" s="16"/>
      <c r="N38" s="15"/>
      <c r="O38" s="15"/>
      <c r="P38" s="15"/>
      <c r="Q38" s="15"/>
      <c r="R38" s="15"/>
      <c r="S38" s="18"/>
      <c r="T38" s="13"/>
      <c r="U38" s="19"/>
      <c r="V38" s="1"/>
      <c r="W38" s="13"/>
      <c r="X38" s="13"/>
      <c r="Y38" s="13"/>
      <c r="Z38" s="13"/>
      <c r="AA38" s="13"/>
      <c r="AB38" s="13"/>
      <c r="AC38" s="13"/>
      <c r="AD38" s="13"/>
      <c r="AE38" s="20"/>
      <c r="AF38" s="20"/>
      <c r="AG38" s="20"/>
    </row>
    <row r="39" spans="1:33" ht="15.75" customHeight="1" x14ac:dyDescent="0.2">
      <c r="A39" s="13"/>
      <c r="B39" s="13"/>
      <c r="C39" s="24"/>
      <c r="D39" s="15"/>
      <c r="E39" s="15"/>
      <c r="F39" s="14"/>
      <c r="G39" s="14"/>
      <c r="H39" s="14"/>
      <c r="I39" s="15"/>
      <c r="J39" s="15"/>
      <c r="K39" s="15"/>
      <c r="L39" s="15"/>
      <c r="M39" s="16"/>
      <c r="N39" s="15"/>
      <c r="O39" s="15"/>
      <c r="P39" s="15"/>
      <c r="Q39" s="15"/>
      <c r="R39" s="15"/>
      <c r="S39" s="18"/>
      <c r="T39" s="13"/>
      <c r="U39" s="19"/>
      <c r="V39" s="1"/>
      <c r="W39" s="13"/>
      <c r="X39" s="13"/>
      <c r="Y39" s="13"/>
      <c r="Z39" s="13"/>
      <c r="AA39" s="13"/>
      <c r="AB39" s="13"/>
      <c r="AC39" s="13"/>
      <c r="AD39" s="13"/>
      <c r="AE39" s="20"/>
      <c r="AF39" s="20"/>
      <c r="AG39" s="20"/>
    </row>
    <row r="40" spans="1:33" ht="15.75" customHeight="1" x14ac:dyDescent="0.2">
      <c r="A40" s="13"/>
      <c r="B40" s="13"/>
      <c r="C40" s="24"/>
      <c r="D40" s="15"/>
      <c r="E40" s="15"/>
      <c r="F40" s="14"/>
      <c r="G40" s="14"/>
      <c r="H40" s="14"/>
      <c r="I40" s="15"/>
      <c r="J40" s="15"/>
      <c r="K40" s="15"/>
      <c r="L40" s="15"/>
      <c r="M40" s="16"/>
      <c r="N40" s="15"/>
      <c r="O40" s="15"/>
      <c r="P40" s="15"/>
      <c r="Q40" s="15"/>
      <c r="R40" s="15"/>
      <c r="S40" s="18"/>
      <c r="T40" s="13"/>
      <c r="U40" s="19"/>
      <c r="V40" s="1"/>
      <c r="W40" s="13"/>
      <c r="X40" s="13"/>
      <c r="Y40" s="13"/>
      <c r="Z40" s="13"/>
      <c r="AA40" s="13"/>
      <c r="AB40" s="13"/>
      <c r="AC40" s="13"/>
      <c r="AD40" s="13"/>
      <c r="AE40" s="20"/>
      <c r="AF40" s="20"/>
      <c r="AG40" s="20"/>
    </row>
    <row r="41" spans="1:33" ht="15.75" customHeight="1" x14ac:dyDescent="0.2">
      <c r="A41" s="13"/>
      <c r="B41" s="13"/>
      <c r="C41" s="24"/>
      <c r="D41" s="15"/>
      <c r="E41" s="15"/>
      <c r="F41" s="14"/>
      <c r="G41" s="14"/>
      <c r="H41" s="14"/>
      <c r="I41" s="15"/>
      <c r="J41" s="15"/>
      <c r="K41" s="15"/>
      <c r="L41" s="15"/>
      <c r="M41" s="16"/>
      <c r="N41" s="15"/>
      <c r="O41" s="15"/>
      <c r="P41" s="15"/>
      <c r="Q41" s="15"/>
      <c r="R41" s="15"/>
      <c r="S41" s="18"/>
      <c r="T41" s="13"/>
      <c r="U41" s="19"/>
      <c r="V41" s="1"/>
      <c r="W41" s="13"/>
      <c r="X41" s="13"/>
      <c r="Y41" s="13"/>
      <c r="Z41" s="13"/>
      <c r="AA41" s="13"/>
      <c r="AB41" s="13"/>
      <c r="AC41" s="13"/>
      <c r="AD41" s="13"/>
      <c r="AE41" s="20"/>
      <c r="AF41" s="20"/>
      <c r="AG41" s="20"/>
    </row>
    <row r="42" spans="1:33" ht="15.75" customHeight="1" x14ac:dyDescent="0.2">
      <c r="A42" s="13"/>
      <c r="B42" s="13"/>
      <c r="C42" s="24"/>
      <c r="D42" s="15"/>
      <c r="E42" s="15"/>
      <c r="F42" s="14"/>
      <c r="G42" s="14"/>
      <c r="H42" s="14"/>
      <c r="I42" s="15"/>
      <c r="J42" s="15"/>
      <c r="K42" s="15"/>
      <c r="L42" s="15"/>
      <c r="M42" s="16"/>
      <c r="N42" s="15"/>
      <c r="O42" s="15"/>
      <c r="P42" s="15"/>
      <c r="Q42" s="15"/>
      <c r="R42" s="15"/>
      <c r="S42" s="18"/>
      <c r="T42" s="13"/>
      <c r="U42" s="19"/>
      <c r="V42" s="1"/>
      <c r="W42" s="13"/>
      <c r="X42" s="13"/>
      <c r="Y42" s="13"/>
      <c r="Z42" s="13"/>
      <c r="AA42" s="13"/>
      <c r="AB42" s="13"/>
      <c r="AC42" s="13"/>
      <c r="AD42" s="13"/>
      <c r="AE42" s="20"/>
      <c r="AF42" s="20"/>
      <c r="AG42" s="20"/>
    </row>
    <row r="43" spans="1:33" ht="15.75" customHeight="1" x14ac:dyDescent="0.2">
      <c r="A43" s="13"/>
      <c r="B43" s="13"/>
      <c r="C43" s="24"/>
      <c r="D43" s="15"/>
      <c r="E43" s="15"/>
      <c r="F43" s="14"/>
      <c r="G43" s="14"/>
      <c r="H43" s="14"/>
      <c r="I43" s="15"/>
      <c r="J43" s="15"/>
      <c r="K43" s="15"/>
      <c r="L43" s="15"/>
      <c r="M43" s="16"/>
      <c r="N43" s="15"/>
      <c r="O43" s="15"/>
      <c r="P43" s="15"/>
      <c r="Q43" s="15"/>
      <c r="R43" s="15"/>
      <c r="S43" s="18"/>
      <c r="T43" s="13"/>
      <c r="U43" s="19"/>
      <c r="V43" s="1"/>
      <c r="W43" s="13"/>
      <c r="X43" s="13"/>
      <c r="Y43" s="13"/>
      <c r="Z43" s="13"/>
      <c r="AA43" s="13"/>
      <c r="AB43" s="13"/>
      <c r="AC43" s="13"/>
      <c r="AD43" s="13"/>
      <c r="AE43" s="20"/>
      <c r="AF43" s="20"/>
      <c r="AG43" s="20"/>
    </row>
    <row r="44" spans="1:33" ht="15.75" customHeight="1" x14ac:dyDescent="0.2">
      <c r="A44" s="13"/>
      <c r="B44" s="13"/>
      <c r="C44" s="24"/>
      <c r="D44" s="15"/>
      <c r="E44" s="15"/>
      <c r="F44" s="14"/>
      <c r="G44" s="14"/>
      <c r="H44" s="14"/>
      <c r="I44" s="15"/>
      <c r="J44" s="15"/>
      <c r="K44" s="15"/>
      <c r="L44" s="15"/>
      <c r="M44" s="16"/>
      <c r="N44" s="15"/>
      <c r="O44" s="15"/>
      <c r="P44" s="15"/>
      <c r="Q44" s="15"/>
      <c r="R44" s="15"/>
      <c r="S44" s="18"/>
      <c r="T44" s="13"/>
      <c r="U44" s="19"/>
      <c r="V44" s="1"/>
      <c r="W44" s="13"/>
      <c r="X44" s="13"/>
      <c r="Y44" s="13"/>
      <c r="Z44" s="13"/>
      <c r="AA44" s="13"/>
      <c r="AB44" s="13"/>
      <c r="AC44" s="13"/>
      <c r="AD44" s="13"/>
      <c r="AE44" s="20"/>
      <c r="AF44" s="20"/>
      <c r="AG44" s="20"/>
    </row>
    <row r="45" spans="1:33" ht="15.75" customHeight="1" x14ac:dyDescent="0.2">
      <c r="A45" s="13"/>
      <c r="B45" s="13"/>
      <c r="C45" s="24"/>
      <c r="D45" s="15"/>
      <c r="E45" s="15"/>
      <c r="F45" s="14"/>
      <c r="G45" s="14"/>
      <c r="H45" s="14"/>
      <c r="I45" s="15"/>
      <c r="J45" s="15"/>
      <c r="K45" s="15"/>
      <c r="L45" s="15"/>
      <c r="M45" s="16"/>
      <c r="N45" s="15"/>
      <c r="O45" s="15"/>
      <c r="P45" s="15"/>
      <c r="Q45" s="15"/>
      <c r="R45" s="15"/>
      <c r="S45" s="18"/>
      <c r="T45" s="13"/>
      <c r="U45" s="19"/>
      <c r="V45" s="1"/>
      <c r="W45" s="13"/>
      <c r="X45" s="13"/>
      <c r="Y45" s="13"/>
      <c r="Z45" s="13"/>
      <c r="AA45" s="13"/>
      <c r="AB45" s="13"/>
      <c r="AC45" s="13"/>
      <c r="AD45" s="13"/>
      <c r="AE45" s="20"/>
      <c r="AF45" s="20"/>
      <c r="AG45" s="20"/>
    </row>
    <row r="46" spans="1:33" ht="15.75" customHeight="1" x14ac:dyDescent="0.2">
      <c r="A46" s="13"/>
      <c r="B46" s="13"/>
      <c r="C46" s="24"/>
      <c r="D46" s="15"/>
      <c r="E46" s="15"/>
      <c r="F46" s="14"/>
      <c r="G46" s="14"/>
      <c r="H46" s="14"/>
      <c r="I46" s="15"/>
      <c r="J46" s="15"/>
      <c r="K46" s="15"/>
      <c r="L46" s="15"/>
      <c r="M46" s="16"/>
      <c r="N46" s="15"/>
      <c r="O46" s="15"/>
      <c r="P46" s="15"/>
      <c r="Q46" s="15"/>
      <c r="R46" s="15"/>
      <c r="S46" s="18"/>
      <c r="T46" s="13"/>
      <c r="U46" s="19"/>
      <c r="V46" s="1"/>
      <c r="W46" s="13"/>
      <c r="X46" s="13"/>
      <c r="Y46" s="13"/>
      <c r="Z46" s="13"/>
      <c r="AA46" s="13"/>
      <c r="AB46" s="13"/>
      <c r="AC46" s="13"/>
      <c r="AD46" s="13"/>
      <c r="AE46" s="20"/>
      <c r="AF46" s="20"/>
      <c r="AG46" s="20"/>
    </row>
    <row r="47" spans="1:33" ht="15.75" customHeight="1" x14ac:dyDescent="0.2">
      <c r="A47" s="13"/>
      <c r="B47" s="13"/>
      <c r="C47" s="24"/>
      <c r="D47" s="15"/>
      <c r="E47" s="15"/>
      <c r="F47" s="14"/>
      <c r="G47" s="14"/>
      <c r="H47" s="14"/>
      <c r="I47" s="15"/>
      <c r="J47" s="15"/>
      <c r="K47" s="15"/>
      <c r="L47" s="15"/>
      <c r="M47" s="16"/>
      <c r="N47" s="15"/>
      <c r="O47" s="15"/>
      <c r="P47" s="15"/>
      <c r="Q47" s="15"/>
      <c r="R47" s="15"/>
      <c r="S47" s="18"/>
      <c r="T47" s="13"/>
      <c r="U47" s="19"/>
      <c r="V47" s="1"/>
      <c r="W47" s="13"/>
      <c r="X47" s="13"/>
      <c r="Y47" s="13"/>
      <c r="Z47" s="13"/>
      <c r="AA47" s="13"/>
      <c r="AB47" s="13"/>
      <c r="AC47" s="13"/>
      <c r="AD47" s="13"/>
      <c r="AE47" s="20"/>
      <c r="AF47" s="20"/>
      <c r="AG47" s="20"/>
    </row>
    <row r="48" spans="1:33" ht="15.75" customHeight="1" x14ac:dyDescent="0.2">
      <c r="A48" s="13"/>
      <c r="B48" s="13"/>
      <c r="C48" s="24"/>
      <c r="D48" s="15"/>
      <c r="E48" s="15"/>
      <c r="F48" s="14"/>
      <c r="G48" s="14"/>
      <c r="H48" s="14"/>
      <c r="I48" s="15"/>
      <c r="J48" s="15"/>
      <c r="K48" s="15"/>
      <c r="L48" s="15"/>
      <c r="M48" s="16"/>
      <c r="N48" s="15"/>
      <c r="O48" s="15"/>
      <c r="P48" s="15"/>
      <c r="Q48" s="15"/>
      <c r="R48" s="15"/>
      <c r="S48" s="18"/>
      <c r="T48" s="13"/>
      <c r="U48" s="19"/>
      <c r="V48" s="1"/>
      <c r="W48" s="13"/>
      <c r="X48" s="13"/>
      <c r="Y48" s="13"/>
      <c r="Z48" s="13"/>
      <c r="AA48" s="13"/>
      <c r="AB48" s="13"/>
      <c r="AC48" s="13"/>
      <c r="AD48" s="13"/>
      <c r="AE48" s="20"/>
      <c r="AF48" s="20"/>
      <c r="AG48" s="20"/>
    </row>
    <row r="49" spans="1:33" ht="15.75" customHeight="1" x14ac:dyDescent="0.2">
      <c r="A49" s="13"/>
      <c r="B49" s="13"/>
      <c r="C49" s="24"/>
      <c r="D49" s="15"/>
      <c r="E49" s="15"/>
      <c r="F49" s="14"/>
      <c r="G49" s="14"/>
      <c r="H49" s="14"/>
      <c r="I49" s="15"/>
      <c r="J49" s="15"/>
      <c r="K49" s="15"/>
      <c r="L49" s="15"/>
      <c r="M49" s="16"/>
      <c r="N49" s="15"/>
      <c r="O49" s="15"/>
      <c r="P49" s="15"/>
      <c r="Q49" s="15"/>
      <c r="R49" s="15"/>
      <c r="S49" s="18"/>
      <c r="T49" s="13"/>
      <c r="U49" s="19"/>
      <c r="V49" s="1"/>
      <c r="W49" s="13"/>
      <c r="X49" s="13"/>
      <c r="Y49" s="13"/>
      <c r="Z49" s="13"/>
      <c r="AA49" s="13"/>
      <c r="AB49" s="13"/>
      <c r="AC49" s="13"/>
      <c r="AD49" s="13"/>
      <c r="AE49" s="20"/>
      <c r="AF49" s="20"/>
      <c r="AG49" s="20"/>
    </row>
    <row r="50" spans="1:33" ht="15.75" customHeight="1" x14ac:dyDescent="0.2">
      <c r="A50" s="13"/>
      <c r="B50" s="13"/>
      <c r="C50" s="24"/>
      <c r="D50" s="15"/>
      <c r="E50" s="15"/>
      <c r="F50" s="14"/>
      <c r="G50" s="14"/>
      <c r="H50" s="14"/>
      <c r="I50" s="15"/>
      <c r="J50" s="15"/>
      <c r="K50" s="15"/>
      <c r="L50" s="15"/>
      <c r="M50" s="16"/>
      <c r="N50" s="15"/>
      <c r="O50" s="15"/>
      <c r="P50" s="15"/>
      <c r="Q50" s="15"/>
      <c r="R50" s="15"/>
      <c r="S50" s="18"/>
      <c r="T50" s="13"/>
      <c r="U50" s="19"/>
      <c r="V50" s="1"/>
      <c r="W50" s="13"/>
      <c r="X50" s="13"/>
      <c r="Y50" s="13"/>
      <c r="Z50" s="13"/>
      <c r="AA50" s="13"/>
      <c r="AB50" s="13"/>
      <c r="AC50" s="13"/>
      <c r="AD50" s="13"/>
      <c r="AE50" s="20"/>
      <c r="AF50" s="20"/>
      <c r="AG50" s="20"/>
    </row>
    <row r="51" spans="1:33" ht="15.75" customHeight="1" x14ac:dyDescent="0.2">
      <c r="A51" s="13"/>
      <c r="B51" s="13"/>
      <c r="C51" s="24"/>
      <c r="D51" s="15"/>
      <c r="E51" s="15"/>
      <c r="F51" s="14"/>
      <c r="G51" s="14"/>
      <c r="H51" s="14"/>
      <c r="I51" s="15"/>
      <c r="J51" s="15"/>
      <c r="K51" s="15"/>
      <c r="L51" s="15"/>
      <c r="M51" s="16"/>
      <c r="N51" s="15"/>
      <c r="O51" s="15"/>
      <c r="P51" s="15"/>
      <c r="Q51" s="15"/>
      <c r="R51" s="15"/>
      <c r="S51" s="18"/>
      <c r="T51" s="13"/>
      <c r="U51" s="19"/>
      <c r="V51" s="1"/>
      <c r="W51" s="13"/>
      <c r="X51" s="13"/>
      <c r="Y51" s="13"/>
      <c r="Z51" s="13"/>
      <c r="AA51" s="13"/>
      <c r="AB51" s="13"/>
      <c r="AC51" s="13"/>
      <c r="AD51" s="13"/>
      <c r="AE51" s="20"/>
      <c r="AF51" s="20"/>
      <c r="AG51" s="20"/>
    </row>
    <row r="52" spans="1:33" ht="15.75" customHeight="1" x14ac:dyDescent="0.2">
      <c r="A52" s="13"/>
      <c r="B52" s="13"/>
      <c r="C52" s="24"/>
      <c r="D52" s="15"/>
      <c r="E52" s="15"/>
      <c r="F52" s="14"/>
      <c r="G52" s="14"/>
      <c r="H52" s="14"/>
      <c r="I52" s="15"/>
      <c r="J52" s="15"/>
      <c r="K52" s="15"/>
      <c r="L52" s="15"/>
      <c r="M52" s="16"/>
      <c r="N52" s="15"/>
      <c r="O52" s="15"/>
      <c r="P52" s="15"/>
      <c r="Q52" s="15"/>
      <c r="R52" s="15"/>
      <c r="S52" s="18"/>
      <c r="T52" s="13"/>
      <c r="U52" s="19"/>
      <c r="V52" s="1"/>
      <c r="W52" s="13"/>
      <c r="X52" s="13"/>
      <c r="Y52" s="13"/>
      <c r="Z52" s="13"/>
      <c r="AA52" s="13"/>
      <c r="AB52" s="13"/>
      <c r="AC52" s="13"/>
      <c r="AD52" s="13"/>
      <c r="AE52" s="20"/>
      <c r="AF52" s="20"/>
      <c r="AG52" s="20"/>
    </row>
    <row r="53" spans="1:33" ht="15.75" customHeight="1" x14ac:dyDescent="0.2">
      <c r="A53" s="13"/>
      <c r="B53" s="13"/>
      <c r="C53" s="24"/>
      <c r="D53" s="15"/>
      <c r="E53" s="15"/>
      <c r="F53" s="14"/>
      <c r="G53" s="14"/>
      <c r="H53" s="14"/>
      <c r="I53" s="15"/>
      <c r="J53" s="15"/>
      <c r="K53" s="15"/>
      <c r="L53" s="15"/>
      <c r="M53" s="16"/>
      <c r="N53" s="15"/>
      <c r="O53" s="15"/>
      <c r="P53" s="15"/>
      <c r="Q53" s="15"/>
      <c r="R53" s="15"/>
      <c r="S53" s="18"/>
      <c r="T53" s="13"/>
      <c r="U53" s="19"/>
      <c r="V53" s="1"/>
      <c r="W53" s="13"/>
      <c r="X53" s="13"/>
      <c r="Y53" s="13"/>
      <c r="Z53" s="13"/>
      <c r="AA53" s="13"/>
      <c r="AB53" s="13"/>
      <c r="AC53" s="13"/>
      <c r="AD53" s="13"/>
      <c r="AE53" s="20"/>
      <c r="AF53" s="20"/>
      <c r="AG53" s="20"/>
    </row>
    <row r="54" spans="1:33" ht="15.75" customHeight="1" x14ac:dyDescent="0.2">
      <c r="A54" s="13"/>
      <c r="B54" s="13"/>
      <c r="C54" s="24"/>
      <c r="D54" s="15"/>
      <c r="E54" s="15"/>
      <c r="F54" s="14"/>
      <c r="G54" s="14"/>
      <c r="H54" s="14"/>
      <c r="I54" s="15"/>
      <c r="J54" s="15"/>
      <c r="K54" s="15"/>
      <c r="L54" s="15"/>
      <c r="M54" s="16"/>
      <c r="N54" s="15"/>
      <c r="O54" s="15"/>
      <c r="P54" s="15"/>
      <c r="Q54" s="15"/>
      <c r="R54" s="15"/>
      <c r="S54" s="18"/>
      <c r="T54" s="13"/>
      <c r="U54" s="19"/>
      <c r="V54" s="1"/>
      <c r="W54" s="13"/>
      <c r="X54" s="13"/>
      <c r="Y54" s="13"/>
      <c r="Z54" s="13"/>
      <c r="AA54" s="13"/>
      <c r="AB54" s="13"/>
      <c r="AC54" s="13"/>
      <c r="AD54" s="13"/>
      <c r="AE54" s="20"/>
      <c r="AF54" s="20"/>
      <c r="AG54" s="20"/>
    </row>
    <row r="55" spans="1:33" ht="15.75" customHeight="1" x14ac:dyDescent="0.2">
      <c r="A55" s="13"/>
      <c r="B55" s="13"/>
      <c r="C55" s="24"/>
      <c r="D55" s="15"/>
      <c r="E55" s="15"/>
      <c r="F55" s="14"/>
      <c r="G55" s="14"/>
      <c r="H55" s="14"/>
      <c r="I55" s="15"/>
      <c r="J55" s="15"/>
      <c r="K55" s="15"/>
      <c r="L55" s="15"/>
      <c r="M55" s="16"/>
      <c r="N55" s="15"/>
      <c r="O55" s="15"/>
      <c r="P55" s="15"/>
      <c r="Q55" s="15"/>
      <c r="R55" s="15"/>
      <c r="S55" s="18"/>
      <c r="T55" s="13"/>
      <c r="U55" s="19"/>
      <c r="V55" s="1"/>
      <c r="W55" s="13"/>
      <c r="X55" s="13"/>
      <c r="Y55" s="13"/>
      <c r="Z55" s="13"/>
      <c r="AA55" s="13"/>
      <c r="AB55" s="13"/>
      <c r="AC55" s="13"/>
      <c r="AD55" s="13"/>
      <c r="AE55" s="20"/>
      <c r="AF55" s="20"/>
      <c r="AG55" s="20"/>
    </row>
    <row r="56" spans="1:33" ht="15.75" customHeight="1" x14ac:dyDescent="0.2">
      <c r="A56" s="13"/>
      <c r="B56" s="13"/>
      <c r="C56" s="24"/>
      <c r="D56" s="15"/>
      <c r="E56" s="15"/>
      <c r="F56" s="14"/>
      <c r="G56" s="14"/>
      <c r="H56" s="14"/>
      <c r="I56" s="15"/>
      <c r="J56" s="15"/>
      <c r="K56" s="15"/>
      <c r="L56" s="15"/>
      <c r="M56" s="16"/>
      <c r="N56" s="15"/>
      <c r="O56" s="15"/>
      <c r="P56" s="15"/>
      <c r="Q56" s="15"/>
      <c r="R56" s="15"/>
      <c r="S56" s="18"/>
      <c r="T56" s="13"/>
      <c r="U56" s="19"/>
      <c r="V56" s="1"/>
      <c r="W56" s="13"/>
      <c r="X56" s="13"/>
      <c r="Y56" s="13"/>
      <c r="Z56" s="13"/>
      <c r="AA56" s="13"/>
      <c r="AB56" s="13"/>
      <c r="AC56" s="13"/>
      <c r="AD56" s="13"/>
      <c r="AE56" s="20"/>
      <c r="AF56" s="20"/>
      <c r="AG56" s="20"/>
    </row>
    <row r="57" spans="1:33" ht="15.75" customHeight="1" x14ac:dyDescent="0.2">
      <c r="A57" s="13"/>
      <c r="B57" s="13"/>
      <c r="C57" s="24"/>
      <c r="D57" s="15"/>
      <c r="E57" s="15"/>
      <c r="F57" s="14"/>
      <c r="G57" s="14"/>
      <c r="H57" s="14"/>
      <c r="I57" s="15"/>
      <c r="J57" s="15"/>
      <c r="K57" s="15"/>
      <c r="L57" s="15"/>
      <c r="M57" s="16"/>
      <c r="N57" s="15"/>
      <c r="O57" s="15"/>
      <c r="P57" s="15"/>
      <c r="Q57" s="15"/>
      <c r="R57" s="15"/>
      <c r="S57" s="18"/>
      <c r="T57" s="13"/>
      <c r="U57" s="19"/>
      <c r="V57" s="1"/>
      <c r="W57" s="13"/>
      <c r="X57" s="13"/>
      <c r="Y57" s="13"/>
      <c r="Z57" s="13"/>
      <c r="AA57" s="13"/>
      <c r="AB57" s="13"/>
      <c r="AC57" s="13"/>
      <c r="AD57" s="13"/>
      <c r="AE57" s="20"/>
      <c r="AF57" s="20"/>
      <c r="AG57" s="20"/>
    </row>
    <row r="58" spans="1:33" ht="15.75" customHeight="1" x14ac:dyDescent="0.2">
      <c r="A58" s="13"/>
      <c r="B58" s="13"/>
      <c r="C58" s="24"/>
      <c r="D58" s="15"/>
      <c r="E58" s="15"/>
      <c r="F58" s="14"/>
      <c r="G58" s="14"/>
      <c r="H58" s="14"/>
      <c r="I58" s="15"/>
      <c r="J58" s="15"/>
      <c r="K58" s="15"/>
      <c r="L58" s="15"/>
      <c r="M58" s="16"/>
      <c r="N58" s="15"/>
      <c r="O58" s="15"/>
      <c r="P58" s="15"/>
      <c r="Q58" s="15"/>
      <c r="R58" s="15"/>
      <c r="S58" s="18"/>
      <c r="T58" s="13"/>
      <c r="U58" s="19"/>
      <c r="V58" s="1"/>
      <c r="W58" s="13"/>
      <c r="X58" s="13"/>
      <c r="Y58" s="13"/>
      <c r="Z58" s="13"/>
      <c r="AA58" s="13"/>
      <c r="AB58" s="13"/>
      <c r="AC58" s="13"/>
      <c r="AD58" s="13"/>
      <c r="AE58" s="20"/>
      <c r="AF58" s="20"/>
      <c r="AG58" s="20"/>
    </row>
    <row r="59" spans="1:33" ht="15.75" customHeight="1" x14ac:dyDescent="0.2">
      <c r="A59" s="13"/>
      <c r="B59" s="13"/>
      <c r="C59" s="24"/>
      <c r="D59" s="15"/>
      <c r="E59" s="15"/>
      <c r="F59" s="14"/>
      <c r="G59" s="14"/>
      <c r="H59" s="14"/>
      <c r="I59" s="15"/>
      <c r="J59" s="15"/>
      <c r="K59" s="15"/>
      <c r="L59" s="15"/>
      <c r="M59" s="16"/>
      <c r="N59" s="15"/>
      <c r="O59" s="15"/>
      <c r="P59" s="15"/>
      <c r="Q59" s="15"/>
      <c r="R59" s="15"/>
      <c r="S59" s="18"/>
      <c r="T59" s="13"/>
      <c r="U59" s="19"/>
      <c r="V59" s="1"/>
      <c r="W59" s="13"/>
      <c r="X59" s="13"/>
      <c r="Y59" s="13"/>
      <c r="Z59" s="13"/>
      <c r="AA59" s="13"/>
      <c r="AB59" s="13"/>
      <c r="AC59" s="13"/>
      <c r="AD59" s="13"/>
      <c r="AE59" s="20"/>
      <c r="AF59" s="20"/>
      <c r="AG59" s="20"/>
    </row>
    <row r="60" spans="1:33" ht="15.75" customHeight="1" x14ac:dyDescent="0.2">
      <c r="A60" s="13"/>
      <c r="B60" s="13"/>
      <c r="C60" s="24"/>
      <c r="D60" s="15"/>
      <c r="E60" s="15"/>
      <c r="F60" s="14"/>
      <c r="G60" s="14"/>
      <c r="H60" s="14"/>
      <c r="I60" s="15"/>
      <c r="J60" s="15"/>
      <c r="K60" s="15"/>
      <c r="L60" s="15"/>
      <c r="M60" s="16"/>
      <c r="N60" s="15"/>
      <c r="O60" s="15"/>
      <c r="P60" s="15"/>
      <c r="Q60" s="15"/>
      <c r="R60" s="15"/>
      <c r="S60" s="18"/>
      <c r="T60" s="13"/>
      <c r="U60" s="19"/>
      <c r="V60" s="1"/>
      <c r="W60" s="13"/>
      <c r="X60" s="13"/>
      <c r="Y60" s="13"/>
      <c r="Z60" s="13"/>
      <c r="AA60" s="13"/>
      <c r="AB60" s="13"/>
      <c r="AC60" s="13"/>
      <c r="AD60" s="13"/>
      <c r="AE60" s="20"/>
      <c r="AF60" s="20"/>
      <c r="AG60" s="20"/>
    </row>
    <row r="61" spans="1:33" ht="15.75" customHeight="1" x14ac:dyDescent="0.2">
      <c r="A61" s="13"/>
      <c r="B61" s="13"/>
      <c r="C61" s="24"/>
      <c r="D61" s="15"/>
      <c r="E61" s="15"/>
      <c r="F61" s="14"/>
      <c r="G61" s="14"/>
      <c r="H61" s="14"/>
      <c r="I61" s="15"/>
      <c r="J61" s="15"/>
      <c r="K61" s="15"/>
      <c r="L61" s="15"/>
      <c r="M61" s="16"/>
      <c r="N61" s="15"/>
      <c r="O61" s="15"/>
      <c r="P61" s="15"/>
      <c r="Q61" s="15"/>
      <c r="R61" s="15"/>
      <c r="S61" s="18"/>
      <c r="T61" s="13"/>
      <c r="U61" s="19"/>
      <c r="V61" s="1"/>
      <c r="W61" s="13"/>
      <c r="X61" s="13"/>
      <c r="Y61" s="13"/>
      <c r="Z61" s="13"/>
      <c r="AA61" s="13"/>
      <c r="AB61" s="13"/>
      <c r="AC61" s="13"/>
      <c r="AD61" s="13"/>
      <c r="AE61" s="20"/>
      <c r="AF61" s="20"/>
      <c r="AG61" s="20"/>
    </row>
    <row r="62" spans="1:33" ht="15.75" customHeight="1" x14ac:dyDescent="0.2">
      <c r="A62" s="13"/>
      <c r="B62" s="13"/>
      <c r="C62" s="24"/>
      <c r="D62" s="15"/>
      <c r="E62" s="15"/>
      <c r="F62" s="14"/>
      <c r="G62" s="14"/>
      <c r="H62" s="14"/>
      <c r="I62" s="15"/>
      <c r="J62" s="15"/>
      <c r="K62" s="15"/>
      <c r="L62" s="15"/>
      <c r="M62" s="16"/>
      <c r="N62" s="15"/>
      <c r="O62" s="15"/>
      <c r="P62" s="15"/>
      <c r="Q62" s="15"/>
      <c r="R62" s="15"/>
      <c r="S62" s="18"/>
      <c r="T62" s="13"/>
      <c r="U62" s="19"/>
      <c r="V62" s="1"/>
      <c r="W62" s="13"/>
      <c r="X62" s="13"/>
      <c r="Y62" s="13"/>
      <c r="Z62" s="13"/>
      <c r="AA62" s="13"/>
      <c r="AB62" s="13"/>
      <c r="AC62" s="13"/>
      <c r="AD62" s="13"/>
      <c r="AE62" s="20"/>
      <c r="AF62" s="20"/>
      <c r="AG62" s="20"/>
    </row>
    <row r="63" spans="1:33" ht="15.75" customHeight="1" x14ac:dyDescent="0.2">
      <c r="A63" s="13"/>
      <c r="B63" s="13"/>
      <c r="C63" s="24"/>
      <c r="D63" s="15"/>
      <c r="E63" s="15"/>
      <c r="F63" s="14"/>
      <c r="G63" s="14"/>
      <c r="H63" s="14"/>
      <c r="I63" s="15"/>
      <c r="J63" s="15"/>
      <c r="K63" s="15"/>
      <c r="L63" s="15"/>
      <c r="M63" s="16"/>
      <c r="N63" s="15"/>
      <c r="O63" s="15"/>
      <c r="P63" s="15"/>
      <c r="Q63" s="15"/>
      <c r="R63" s="15"/>
      <c r="S63" s="18"/>
      <c r="T63" s="13"/>
      <c r="U63" s="19"/>
      <c r="V63" s="1"/>
      <c r="W63" s="13"/>
      <c r="X63" s="13"/>
      <c r="Y63" s="13"/>
      <c r="Z63" s="13"/>
      <c r="AA63" s="13"/>
      <c r="AB63" s="13"/>
      <c r="AC63" s="13"/>
      <c r="AD63" s="13"/>
      <c r="AE63" s="20"/>
      <c r="AF63" s="20"/>
      <c r="AG63" s="20"/>
    </row>
    <row r="64" spans="1:33" ht="15.75" customHeight="1" x14ac:dyDescent="0.2">
      <c r="A64" s="13"/>
      <c r="B64" s="13"/>
      <c r="C64" s="24"/>
      <c r="D64" s="15"/>
      <c r="E64" s="15"/>
      <c r="F64" s="14"/>
      <c r="G64" s="14"/>
      <c r="H64" s="14"/>
      <c r="I64" s="15"/>
      <c r="J64" s="15"/>
      <c r="K64" s="15"/>
      <c r="L64" s="15"/>
      <c r="M64" s="16"/>
      <c r="N64" s="15"/>
      <c r="O64" s="15"/>
      <c r="P64" s="15"/>
      <c r="Q64" s="15"/>
      <c r="R64" s="15"/>
      <c r="S64" s="18"/>
      <c r="T64" s="13"/>
      <c r="U64" s="19"/>
      <c r="V64" s="1"/>
      <c r="W64" s="13"/>
      <c r="X64" s="13"/>
      <c r="Y64" s="13"/>
      <c r="Z64" s="13"/>
      <c r="AA64" s="13"/>
      <c r="AB64" s="13"/>
      <c r="AC64" s="13"/>
      <c r="AD64" s="13"/>
      <c r="AE64" s="20"/>
      <c r="AF64" s="20"/>
      <c r="AG64" s="20"/>
    </row>
    <row r="65" spans="1:33" ht="15.75" customHeight="1" x14ac:dyDescent="0.2">
      <c r="A65" s="13"/>
      <c r="B65" s="13"/>
      <c r="C65" s="24"/>
      <c r="D65" s="15"/>
      <c r="E65" s="15"/>
      <c r="F65" s="14"/>
      <c r="G65" s="14"/>
      <c r="H65" s="14"/>
      <c r="I65" s="15"/>
      <c r="J65" s="15"/>
      <c r="K65" s="15"/>
      <c r="L65" s="15"/>
      <c r="M65" s="16"/>
      <c r="N65" s="15"/>
      <c r="O65" s="15"/>
      <c r="P65" s="15"/>
      <c r="Q65" s="15"/>
      <c r="R65" s="15"/>
      <c r="S65" s="18"/>
      <c r="T65" s="13"/>
      <c r="U65" s="19"/>
      <c r="V65" s="1"/>
      <c r="W65" s="13"/>
      <c r="X65" s="13"/>
      <c r="Y65" s="13"/>
      <c r="Z65" s="13"/>
      <c r="AA65" s="13"/>
      <c r="AB65" s="13"/>
      <c r="AC65" s="13"/>
      <c r="AD65" s="13"/>
      <c r="AE65" s="20"/>
      <c r="AF65" s="20"/>
      <c r="AG65" s="20"/>
    </row>
    <row r="66" spans="1:33" ht="15.75" customHeight="1" x14ac:dyDescent="0.2">
      <c r="A66" s="13"/>
      <c r="B66" s="13"/>
      <c r="C66" s="24"/>
      <c r="D66" s="15"/>
      <c r="E66" s="15"/>
      <c r="F66" s="14"/>
      <c r="G66" s="14"/>
      <c r="H66" s="14"/>
      <c r="I66" s="15"/>
      <c r="J66" s="15"/>
      <c r="K66" s="15"/>
      <c r="L66" s="15"/>
      <c r="M66" s="16"/>
      <c r="N66" s="15"/>
      <c r="O66" s="15"/>
      <c r="P66" s="15"/>
      <c r="Q66" s="15"/>
      <c r="R66" s="15"/>
      <c r="S66" s="18"/>
      <c r="T66" s="13"/>
      <c r="U66" s="19"/>
      <c r="V66" s="1"/>
      <c r="W66" s="13"/>
      <c r="X66" s="13"/>
      <c r="Y66" s="13"/>
      <c r="Z66" s="13"/>
      <c r="AA66" s="13"/>
      <c r="AB66" s="13"/>
      <c r="AC66" s="13"/>
      <c r="AD66" s="13"/>
      <c r="AE66" s="20"/>
      <c r="AF66" s="20"/>
      <c r="AG66" s="20"/>
    </row>
    <row r="67" spans="1:33" ht="15.75" customHeight="1" x14ac:dyDescent="0.2">
      <c r="A67" s="13"/>
      <c r="B67" s="13"/>
      <c r="C67" s="24"/>
      <c r="D67" s="15"/>
      <c r="E67" s="15"/>
      <c r="F67" s="14"/>
      <c r="G67" s="14"/>
      <c r="H67" s="14"/>
      <c r="I67" s="15"/>
      <c r="J67" s="15"/>
      <c r="K67" s="15"/>
      <c r="L67" s="15"/>
      <c r="M67" s="16"/>
      <c r="N67" s="15"/>
      <c r="O67" s="15"/>
      <c r="P67" s="15"/>
      <c r="Q67" s="15"/>
      <c r="R67" s="15"/>
      <c r="S67" s="18"/>
      <c r="T67" s="13"/>
      <c r="U67" s="19"/>
      <c r="V67" s="1"/>
      <c r="W67" s="13"/>
      <c r="X67" s="13"/>
      <c r="Y67" s="13"/>
      <c r="Z67" s="13"/>
      <c r="AA67" s="13"/>
      <c r="AB67" s="13"/>
      <c r="AC67" s="13"/>
      <c r="AD67" s="13"/>
      <c r="AE67" s="20"/>
      <c r="AF67" s="20"/>
      <c r="AG67" s="20"/>
    </row>
    <row r="68" spans="1:33" ht="15.75" customHeight="1" x14ac:dyDescent="0.2">
      <c r="A68" s="13"/>
      <c r="B68" s="13"/>
      <c r="C68" s="24"/>
      <c r="D68" s="15"/>
      <c r="E68" s="15"/>
      <c r="F68" s="14"/>
      <c r="G68" s="14"/>
      <c r="H68" s="14"/>
      <c r="I68" s="15"/>
      <c r="J68" s="15"/>
      <c r="K68" s="15"/>
      <c r="L68" s="15"/>
      <c r="M68" s="16"/>
      <c r="N68" s="15"/>
      <c r="O68" s="15"/>
      <c r="P68" s="15"/>
      <c r="Q68" s="15"/>
      <c r="R68" s="15"/>
      <c r="S68" s="18"/>
      <c r="T68" s="13"/>
      <c r="U68" s="19"/>
      <c r="V68" s="1"/>
      <c r="W68" s="13"/>
      <c r="X68" s="13"/>
      <c r="Y68" s="13"/>
      <c r="Z68" s="13"/>
      <c r="AA68" s="13"/>
      <c r="AB68" s="13"/>
      <c r="AC68" s="13"/>
      <c r="AD68" s="13"/>
      <c r="AE68" s="20"/>
      <c r="AF68" s="20"/>
      <c r="AG68" s="20"/>
    </row>
    <row r="69" spans="1:33" ht="15.75" customHeight="1" x14ac:dyDescent="0.2">
      <c r="A69" s="13"/>
      <c r="B69" s="13"/>
      <c r="C69" s="24"/>
      <c r="D69" s="15"/>
      <c r="E69" s="15"/>
      <c r="F69" s="14"/>
      <c r="G69" s="14"/>
      <c r="H69" s="14"/>
      <c r="I69" s="15"/>
      <c r="J69" s="15"/>
      <c r="K69" s="15"/>
      <c r="L69" s="15"/>
      <c r="M69" s="16"/>
      <c r="N69" s="15"/>
      <c r="O69" s="15"/>
      <c r="P69" s="15"/>
      <c r="Q69" s="15"/>
      <c r="R69" s="15"/>
      <c r="S69" s="18"/>
      <c r="T69" s="13"/>
      <c r="U69" s="19"/>
      <c r="V69" s="1"/>
      <c r="W69" s="13"/>
      <c r="X69" s="13"/>
      <c r="Y69" s="13"/>
      <c r="Z69" s="13"/>
      <c r="AA69" s="13"/>
      <c r="AB69" s="13"/>
      <c r="AC69" s="13"/>
      <c r="AD69" s="13"/>
      <c r="AE69" s="20"/>
      <c r="AF69" s="20"/>
      <c r="AG69" s="20"/>
    </row>
    <row r="70" spans="1:33" ht="15.75" customHeight="1" x14ac:dyDescent="0.2">
      <c r="A70" s="13"/>
      <c r="B70" s="13"/>
      <c r="C70" s="24"/>
      <c r="D70" s="15"/>
      <c r="E70" s="15"/>
      <c r="F70" s="14"/>
      <c r="G70" s="14"/>
      <c r="H70" s="14"/>
      <c r="I70" s="15"/>
      <c r="J70" s="15"/>
      <c r="K70" s="15"/>
      <c r="L70" s="15"/>
      <c r="M70" s="16"/>
      <c r="N70" s="15"/>
      <c r="O70" s="15"/>
      <c r="P70" s="15"/>
      <c r="Q70" s="15"/>
      <c r="R70" s="15"/>
      <c r="S70" s="18"/>
      <c r="T70" s="13"/>
      <c r="U70" s="19"/>
      <c r="V70" s="1"/>
      <c r="W70" s="13"/>
      <c r="X70" s="13"/>
      <c r="Y70" s="13"/>
      <c r="Z70" s="13"/>
      <c r="AA70" s="13"/>
      <c r="AB70" s="13"/>
      <c r="AC70" s="13"/>
      <c r="AD70" s="13"/>
      <c r="AE70" s="20"/>
      <c r="AF70" s="20"/>
      <c r="AG70" s="20"/>
    </row>
    <row r="71" spans="1:33" ht="15.75" customHeight="1" x14ac:dyDescent="0.2">
      <c r="A71" s="13"/>
      <c r="B71" s="13"/>
      <c r="C71" s="24"/>
      <c r="D71" s="15"/>
      <c r="E71" s="15"/>
      <c r="F71" s="14"/>
      <c r="G71" s="14"/>
      <c r="H71" s="14"/>
      <c r="I71" s="15"/>
      <c r="J71" s="15"/>
      <c r="K71" s="15"/>
      <c r="L71" s="15"/>
      <c r="M71" s="16"/>
      <c r="N71" s="15"/>
      <c r="O71" s="15"/>
      <c r="P71" s="15"/>
      <c r="Q71" s="15"/>
      <c r="R71" s="15"/>
      <c r="S71" s="18"/>
      <c r="T71" s="13"/>
      <c r="U71" s="19"/>
      <c r="V71" s="1"/>
      <c r="W71" s="13"/>
      <c r="X71" s="13"/>
      <c r="Y71" s="13"/>
      <c r="Z71" s="13"/>
      <c r="AA71" s="13"/>
      <c r="AB71" s="13"/>
      <c r="AC71" s="13"/>
      <c r="AD71" s="13"/>
      <c r="AE71" s="20"/>
      <c r="AF71" s="20"/>
      <c r="AG71" s="20"/>
    </row>
    <row r="72" spans="1:33" ht="15.75" customHeight="1" x14ac:dyDescent="0.2">
      <c r="A72" s="13"/>
      <c r="B72" s="13"/>
      <c r="C72" s="24"/>
      <c r="D72" s="15"/>
      <c r="E72" s="15"/>
      <c r="F72" s="14"/>
      <c r="G72" s="14"/>
      <c r="H72" s="14"/>
      <c r="I72" s="15"/>
      <c r="J72" s="15"/>
      <c r="K72" s="15"/>
      <c r="L72" s="15"/>
      <c r="M72" s="16"/>
      <c r="N72" s="15"/>
      <c r="O72" s="15"/>
      <c r="P72" s="15"/>
      <c r="Q72" s="15"/>
      <c r="R72" s="15"/>
      <c r="S72" s="18"/>
      <c r="T72" s="13"/>
      <c r="U72" s="19"/>
      <c r="V72" s="1"/>
      <c r="W72" s="13"/>
      <c r="X72" s="13"/>
      <c r="Y72" s="13"/>
      <c r="Z72" s="13"/>
      <c r="AA72" s="13"/>
      <c r="AB72" s="13"/>
      <c r="AC72" s="13"/>
      <c r="AD72" s="13"/>
      <c r="AE72" s="20"/>
      <c r="AF72" s="20"/>
      <c r="AG72" s="20"/>
    </row>
    <row r="73" spans="1:33" ht="15.75" customHeight="1" x14ac:dyDescent="0.2">
      <c r="A73" s="13"/>
      <c r="B73" s="13"/>
      <c r="C73" s="24"/>
      <c r="D73" s="15"/>
      <c r="E73" s="15"/>
      <c r="F73" s="14"/>
      <c r="G73" s="14"/>
      <c r="H73" s="14"/>
      <c r="I73" s="15"/>
      <c r="J73" s="15"/>
      <c r="K73" s="15"/>
      <c r="L73" s="15"/>
      <c r="M73" s="16"/>
      <c r="N73" s="15"/>
      <c r="O73" s="15"/>
      <c r="P73" s="15"/>
      <c r="Q73" s="15"/>
      <c r="R73" s="15"/>
      <c r="S73" s="18"/>
      <c r="T73" s="13"/>
      <c r="U73" s="19"/>
      <c r="V73" s="1"/>
      <c r="W73" s="13"/>
      <c r="X73" s="13"/>
      <c r="Y73" s="13"/>
      <c r="Z73" s="13"/>
      <c r="AA73" s="13"/>
      <c r="AB73" s="13"/>
      <c r="AC73" s="13"/>
      <c r="AD73" s="13"/>
      <c r="AE73" s="20"/>
      <c r="AF73" s="20"/>
      <c r="AG73" s="20"/>
    </row>
    <row r="74" spans="1:33" ht="15.75" customHeight="1" x14ac:dyDescent="0.2">
      <c r="A74" s="13"/>
      <c r="B74" s="13"/>
      <c r="C74" s="24"/>
      <c r="D74" s="15"/>
      <c r="E74" s="15"/>
      <c r="F74" s="14"/>
      <c r="G74" s="14"/>
      <c r="H74" s="14"/>
      <c r="I74" s="15"/>
      <c r="J74" s="15"/>
      <c r="K74" s="15"/>
      <c r="L74" s="15"/>
      <c r="M74" s="16"/>
      <c r="N74" s="15"/>
      <c r="O74" s="15"/>
      <c r="P74" s="15"/>
      <c r="Q74" s="15"/>
      <c r="R74" s="15"/>
      <c r="S74" s="18"/>
      <c r="T74" s="13"/>
      <c r="U74" s="19"/>
      <c r="V74" s="1"/>
      <c r="W74" s="13"/>
      <c r="X74" s="13"/>
      <c r="Y74" s="13"/>
      <c r="Z74" s="13"/>
      <c r="AA74" s="13"/>
      <c r="AB74" s="13"/>
      <c r="AC74" s="13"/>
      <c r="AD74" s="13"/>
      <c r="AE74" s="20"/>
      <c r="AF74" s="20"/>
      <c r="AG74" s="20"/>
    </row>
    <row r="75" spans="1:33" ht="15.75" customHeight="1" x14ac:dyDescent="0.2">
      <c r="A75" s="13"/>
      <c r="B75" s="13"/>
      <c r="C75" s="24"/>
      <c r="D75" s="15"/>
      <c r="E75" s="15"/>
      <c r="F75" s="14"/>
      <c r="G75" s="14"/>
      <c r="H75" s="14"/>
      <c r="I75" s="15"/>
      <c r="J75" s="15"/>
      <c r="K75" s="15"/>
      <c r="L75" s="15"/>
      <c r="M75" s="16"/>
      <c r="N75" s="15"/>
      <c r="O75" s="15"/>
      <c r="P75" s="15"/>
      <c r="Q75" s="15"/>
      <c r="R75" s="15"/>
      <c r="S75" s="18"/>
      <c r="T75" s="13"/>
      <c r="U75" s="19"/>
      <c r="V75" s="1"/>
      <c r="W75" s="13"/>
      <c r="X75" s="13"/>
      <c r="Y75" s="13"/>
      <c r="Z75" s="13"/>
      <c r="AA75" s="13"/>
      <c r="AB75" s="13"/>
      <c r="AC75" s="13"/>
      <c r="AD75" s="13"/>
      <c r="AE75" s="20"/>
      <c r="AF75" s="20"/>
      <c r="AG75" s="20"/>
    </row>
    <row r="76" spans="1:33" ht="15.75" customHeight="1" x14ac:dyDescent="0.2">
      <c r="A76" s="13"/>
      <c r="B76" s="13"/>
      <c r="C76" s="24"/>
      <c r="D76" s="15"/>
      <c r="E76" s="15"/>
      <c r="F76" s="14"/>
      <c r="G76" s="14"/>
      <c r="H76" s="14"/>
      <c r="I76" s="15"/>
      <c r="J76" s="15"/>
      <c r="K76" s="15"/>
      <c r="L76" s="15"/>
      <c r="M76" s="16"/>
      <c r="N76" s="15"/>
      <c r="O76" s="15"/>
      <c r="P76" s="15"/>
      <c r="Q76" s="15"/>
      <c r="R76" s="15"/>
      <c r="S76" s="18"/>
      <c r="T76" s="13"/>
      <c r="U76" s="19"/>
      <c r="V76" s="1"/>
      <c r="W76" s="13"/>
      <c r="X76" s="13"/>
      <c r="Y76" s="13"/>
      <c r="Z76" s="13"/>
      <c r="AA76" s="13"/>
      <c r="AB76" s="13"/>
      <c r="AC76" s="13"/>
      <c r="AD76" s="13"/>
      <c r="AE76" s="20"/>
      <c r="AF76" s="20"/>
      <c r="AG76" s="20"/>
    </row>
    <row r="77" spans="1:33" ht="15.75" customHeight="1" x14ac:dyDescent="0.2">
      <c r="A77" s="13"/>
      <c r="B77" s="13"/>
      <c r="C77" s="24"/>
      <c r="D77" s="15"/>
      <c r="E77" s="15"/>
      <c r="F77" s="14"/>
      <c r="G77" s="14"/>
      <c r="H77" s="14"/>
      <c r="I77" s="15"/>
      <c r="J77" s="15"/>
      <c r="K77" s="15"/>
      <c r="L77" s="15"/>
      <c r="M77" s="16"/>
      <c r="N77" s="15"/>
      <c r="O77" s="15"/>
      <c r="P77" s="15"/>
      <c r="Q77" s="15"/>
      <c r="R77" s="15"/>
      <c r="S77" s="18"/>
      <c r="T77" s="13"/>
      <c r="U77" s="19"/>
      <c r="V77" s="1"/>
      <c r="W77" s="13"/>
      <c r="X77" s="13"/>
      <c r="Y77" s="13"/>
      <c r="Z77" s="13"/>
      <c r="AA77" s="13"/>
      <c r="AB77" s="13"/>
      <c r="AC77" s="13"/>
      <c r="AD77" s="13"/>
      <c r="AE77" s="20"/>
      <c r="AF77" s="20"/>
      <c r="AG77" s="20"/>
    </row>
    <row r="78" spans="1:33" ht="15.75" customHeight="1" x14ac:dyDescent="0.2">
      <c r="A78" s="13"/>
      <c r="B78" s="13"/>
      <c r="C78" s="24"/>
      <c r="D78" s="15"/>
      <c r="E78" s="15"/>
      <c r="F78" s="14"/>
      <c r="G78" s="14"/>
      <c r="H78" s="14"/>
      <c r="I78" s="15"/>
      <c r="J78" s="15"/>
      <c r="K78" s="15"/>
      <c r="L78" s="15"/>
      <c r="M78" s="16"/>
      <c r="N78" s="15"/>
      <c r="O78" s="15"/>
      <c r="P78" s="15"/>
      <c r="Q78" s="15"/>
      <c r="R78" s="15"/>
      <c r="S78" s="18"/>
      <c r="T78" s="13"/>
      <c r="U78" s="19"/>
      <c r="V78" s="1"/>
      <c r="W78" s="13"/>
      <c r="X78" s="13"/>
      <c r="Y78" s="13"/>
      <c r="Z78" s="13"/>
      <c r="AA78" s="13"/>
      <c r="AB78" s="13"/>
      <c r="AC78" s="13"/>
      <c r="AD78" s="13"/>
      <c r="AE78" s="20"/>
      <c r="AF78" s="20"/>
      <c r="AG78" s="20"/>
    </row>
    <row r="79" spans="1:33" ht="15.75" customHeight="1" x14ac:dyDescent="0.2">
      <c r="A79" s="13"/>
      <c r="B79" s="13"/>
      <c r="C79" s="24"/>
      <c r="D79" s="15"/>
      <c r="E79" s="15"/>
      <c r="F79" s="14"/>
      <c r="G79" s="14"/>
      <c r="H79" s="14"/>
      <c r="I79" s="15"/>
      <c r="J79" s="15"/>
      <c r="K79" s="15"/>
      <c r="L79" s="15"/>
      <c r="M79" s="16"/>
      <c r="N79" s="15"/>
      <c r="O79" s="15"/>
      <c r="P79" s="15"/>
      <c r="Q79" s="15"/>
      <c r="R79" s="15"/>
      <c r="S79" s="18"/>
      <c r="T79" s="13"/>
      <c r="U79" s="19"/>
      <c r="V79" s="1"/>
      <c r="W79" s="13"/>
      <c r="X79" s="13"/>
      <c r="Y79" s="13"/>
      <c r="Z79" s="13"/>
      <c r="AA79" s="13"/>
      <c r="AB79" s="13"/>
      <c r="AC79" s="13"/>
      <c r="AD79" s="13"/>
      <c r="AE79" s="20"/>
      <c r="AF79" s="20"/>
      <c r="AG79" s="20"/>
    </row>
    <row r="80" spans="1:33" ht="15.75" customHeight="1" x14ac:dyDescent="0.2">
      <c r="A80" s="13"/>
      <c r="B80" s="13"/>
      <c r="C80" s="24"/>
      <c r="D80" s="15"/>
      <c r="E80" s="15"/>
      <c r="F80" s="14"/>
      <c r="G80" s="14"/>
      <c r="H80" s="14"/>
      <c r="I80" s="15"/>
      <c r="J80" s="15"/>
      <c r="K80" s="15"/>
      <c r="L80" s="15"/>
      <c r="M80" s="16"/>
      <c r="N80" s="15"/>
      <c r="O80" s="15"/>
      <c r="P80" s="15"/>
      <c r="Q80" s="15"/>
      <c r="R80" s="15"/>
      <c r="S80" s="18"/>
      <c r="T80" s="13"/>
      <c r="U80" s="19"/>
      <c r="V80" s="1"/>
      <c r="W80" s="13"/>
      <c r="X80" s="13"/>
      <c r="Y80" s="13"/>
      <c r="Z80" s="13"/>
      <c r="AA80" s="13"/>
      <c r="AB80" s="13"/>
      <c r="AC80" s="13"/>
      <c r="AD80" s="13"/>
      <c r="AE80" s="20"/>
      <c r="AF80" s="20"/>
      <c r="AG80" s="20"/>
    </row>
    <row r="81" spans="1:33" ht="15.75" customHeight="1" x14ac:dyDescent="0.2">
      <c r="A81" s="13"/>
      <c r="B81" s="13"/>
      <c r="C81" s="24"/>
      <c r="D81" s="15"/>
      <c r="E81" s="15"/>
      <c r="F81" s="14"/>
      <c r="G81" s="14"/>
      <c r="H81" s="14"/>
      <c r="I81" s="15"/>
      <c r="J81" s="15"/>
      <c r="K81" s="15"/>
      <c r="L81" s="15"/>
      <c r="M81" s="16"/>
      <c r="N81" s="15"/>
      <c r="O81" s="15"/>
      <c r="P81" s="15"/>
      <c r="Q81" s="15"/>
      <c r="R81" s="15"/>
      <c r="S81" s="18"/>
      <c r="T81" s="13"/>
      <c r="U81" s="19"/>
      <c r="V81" s="1"/>
      <c r="W81" s="13"/>
      <c r="X81" s="13"/>
      <c r="Y81" s="13"/>
      <c r="Z81" s="13"/>
      <c r="AA81" s="13"/>
      <c r="AB81" s="13"/>
      <c r="AC81" s="13"/>
      <c r="AD81" s="13"/>
      <c r="AE81" s="20"/>
      <c r="AF81" s="20"/>
      <c r="AG81" s="20"/>
    </row>
    <row r="82" spans="1:33" ht="15.75" customHeight="1" x14ac:dyDescent="0.2">
      <c r="A82" s="13"/>
      <c r="B82" s="13"/>
      <c r="C82" s="24"/>
      <c r="D82" s="15"/>
      <c r="E82" s="15"/>
      <c r="F82" s="14"/>
      <c r="G82" s="14"/>
      <c r="H82" s="14"/>
      <c r="I82" s="15"/>
      <c r="J82" s="15"/>
      <c r="K82" s="15"/>
      <c r="L82" s="15"/>
      <c r="M82" s="16"/>
      <c r="N82" s="15"/>
      <c r="O82" s="15"/>
      <c r="P82" s="15"/>
      <c r="Q82" s="15"/>
      <c r="R82" s="15"/>
      <c r="S82" s="18"/>
      <c r="T82" s="13"/>
      <c r="U82" s="19"/>
      <c r="V82" s="1"/>
      <c r="W82" s="13"/>
      <c r="X82" s="13"/>
      <c r="Y82" s="13"/>
      <c r="Z82" s="13"/>
      <c r="AA82" s="13"/>
      <c r="AB82" s="13"/>
      <c r="AC82" s="13"/>
      <c r="AD82" s="13"/>
      <c r="AE82" s="20"/>
      <c r="AF82" s="20"/>
      <c r="AG82" s="20"/>
    </row>
    <row r="83" spans="1:33" ht="15.75" customHeight="1" x14ac:dyDescent="0.2">
      <c r="A83" s="13"/>
      <c r="B83" s="13"/>
      <c r="C83" s="24"/>
      <c r="D83" s="15"/>
      <c r="E83" s="15"/>
      <c r="F83" s="14"/>
      <c r="G83" s="14"/>
      <c r="H83" s="14"/>
      <c r="I83" s="15"/>
      <c r="J83" s="15"/>
      <c r="K83" s="15"/>
      <c r="L83" s="15"/>
      <c r="M83" s="16"/>
      <c r="N83" s="15"/>
      <c r="O83" s="15"/>
      <c r="P83" s="15"/>
      <c r="Q83" s="15"/>
      <c r="R83" s="15"/>
      <c r="S83" s="18"/>
      <c r="T83" s="13"/>
      <c r="U83" s="19"/>
      <c r="V83" s="1"/>
      <c r="W83" s="13"/>
      <c r="X83" s="13"/>
      <c r="Y83" s="13"/>
      <c r="Z83" s="13"/>
      <c r="AA83" s="13"/>
      <c r="AB83" s="13"/>
      <c r="AC83" s="13"/>
      <c r="AD83" s="13"/>
      <c r="AE83" s="20"/>
      <c r="AF83" s="20"/>
      <c r="AG83" s="20"/>
    </row>
    <row r="84" spans="1:33" ht="15.75" customHeight="1" x14ac:dyDescent="0.2">
      <c r="A84" s="13"/>
      <c r="B84" s="13"/>
      <c r="C84" s="24"/>
      <c r="D84" s="15"/>
      <c r="E84" s="15"/>
      <c r="F84" s="14"/>
      <c r="G84" s="14"/>
      <c r="H84" s="14"/>
      <c r="I84" s="15"/>
      <c r="J84" s="15"/>
      <c r="K84" s="15"/>
      <c r="L84" s="15"/>
      <c r="M84" s="16"/>
      <c r="N84" s="15"/>
      <c r="O84" s="15"/>
      <c r="P84" s="15"/>
      <c r="Q84" s="15"/>
      <c r="R84" s="15"/>
      <c r="S84" s="18"/>
      <c r="T84" s="13"/>
      <c r="U84" s="19"/>
      <c r="V84" s="1"/>
      <c r="W84" s="13"/>
      <c r="X84" s="13"/>
      <c r="Y84" s="13"/>
      <c r="Z84" s="13"/>
      <c r="AA84" s="13"/>
      <c r="AB84" s="13"/>
      <c r="AC84" s="13"/>
      <c r="AD84" s="13"/>
      <c r="AE84" s="20"/>
      <c r="AF84" s="20"/>
      <c r="AG84" s="20"/>
    </row>
    <row r="85" spans="1:33" ht="15.75" customHeight="1" x14ac:dyDescent="0.2">
      <c r="A85" s="13"/>
      <c r="B85" s="13"/>
      <c r="C85" s="24"/>
      <c r="D85" s="15"/>
      <c r="E85" s="15"/>
      <c r="F85" s="14"/>
      <c r="G85" s="14"/>
      <c r="H85" s="14"/>
      <c r="I85" s="15"/>
      <c r="J85" s="15"/>
      <c r="K85" s="15"/>
      <c r="L85" s="15"/>
      <c r="M85" s="16"/>
      <c r="N85" s="15"/>
      <c r="O85" s="15"/>
      <c r="P85" s="15"/>
      <c r="Q85" s="15"/>
      <c r="R85" s="15"/>
      <c r="S85" s="18"/>
      <c r="T85" s="13"/>
      <c r="U85" s="19"/>
      <c r="V85" s="1"/>
      <c r="W85" s="13"/>
      <c r="X85" s="13"/>
      <c r="Y85" s="13"/>
      <c r="Z85" s="13"/>
      <c r="AA85" s="13"/>
      <c r="AB85" s="13"/>
      <c r="AC85" s="13"/>
      <c r="AD85" s="13"/>
      <c r="AE85" s="20"/>
      <c r="AF85" s="20"/>
      <c r="AG85" s="20"/>
    </row>
    <row r="86" spans="1:33" ht="15.75" customHeight="1" x14ac:dyDescent="0.2">
      <c r="A86" s="13"/>
      <c r="B86" s="13"/>
      <c r="C86" s="24"/>
      <c r="D86" s="15"/>
      <c r="E86" s="15"/>
      <c r="F86" s="14"/>
      <c r="G86" s="14"/>
      <c r="H86" s="14"/>
      <c r="I86" s="15"/>
      <c r="J86" s="15"/>
      <c r="K86" s="15"/>
      <c r="L86" s="15"/>
      <c r="M86" s="16"/>
      <c r="N86" s="15"/>
      <c r="O86" s="15"/>
      <c r="P86" s="15"/>
      <c r="Q86" s="15"/>
      <c r="R86" s="15"/>
      <c r="S86" s="18"/>
      <c r="T86" s="13"/>
      <c r="U86" s="19"/>
      <c r="V86" s="1"/>
      <c r="W86" s="13"/>
      <c r="X86" s="13"/>
      <c r="Y86" s="13"/>
      <c r="Z86" s="13"/>
      <c r="AA86" s="13"/>
      <c r="AB86" s="13"/>
      <c r="AC86" s="13"/>
      <c r="AD86" s="13"/>
      <c r="AE86" s="20"/>
      <c r="AF86" s="20"/>
      <c r="AG86" s="20"/>
    </row>
    <row r="87" spans="1:33" ht="15.75" customHeight="1" x14ac:dyDescent="0.2">
      <c r="A87" s="13"/>
      <c r="B87" s="13"/>
      <c r="C87" s="24"/>
      <c r="D87" s="15"/>
      <c r="E87" s="15"/>
      <c r="F87" s="14"/>
      <c r="G87" s="14"/>
      <c r="H87" s="14"/>
      <c r="I87" s="15"/>
      <c r="J87" s="15"/>
      <c r="K87" s="15"/>
      <c r="L87" s="15"/>
      <c r="M87" s="16"/>
      <c r="N87" s="15"/>
      <c r="O87" s="15"/>
      <c r="P87" s="15"/>
      <c r="Q87" s="15"/>
      <c r="R87" s="15"/>
      <c r="S87" s="18"/>
      <c r="T87" s="13"/>
      <c r="U87" s="19"/>
      <c r="V87" s="1"/>
      <c r="W87" s="13"/>
      <c r="X87" s="13"/>
      <c r="Y87" s="13"/>
      <c r="Z87" s="13"/>
      <c r="AA87" s="13"/>
      <c r="AB87" s="13"/>
      <c r="AC87" s="13"/>
      <c r="AD87" s="13"/>
      <c r="AE87" s="20"/>
      <c r="AF87" s="20"/>
      <c r="AG87" s="20"/>
    </row>
    <row r="88" spans="1:33" ht="15.75" customHeight="1" x14ac:dyDescent="0.2">
      <c r="A88" s="13"/>
      <c r="B88" s="13"/>
      <c r="C88" s="24"/>
      <c r="D88" s="15"/>
      <c r="E88" s="15"/>
      <c r="F88" s="14"/>
      <c r="G88" s="14"/>
      <c r="H88" s="14"/>
      <c r="I88" s="15"/>
      <c r="J88" s="15"/>
      <c r="K88" s="15"/>
      <c r="L88" s="15"/>
      <c r="M88" s="16"/>
      <c r="N88" s="15"/>
      <c r="O88" s="15"/>
      <c r="P88" s="15"/>
      <c r="Q88" s="15"/>
      <c r="R88" s="15"/>
      <c r="S88" s="18"/>
      <c r="T88" s="13"/>
      <c r="U88" s="19"/>
      <c r="V88" s="1"/>
      <c r="W88" s="13"/>
      <c r="X88" s="13"/>
      <c r="Y88" s="13"/>
      <c r="Z88" s="13"/>
      <c r="AA88" s="13"/>
      <c r="AB88" s="13"/>
      <c r="AC88" s="13"/>
      <c r="AD88" s="13"/>
      <c r="AE88" s="20"/>
      <c r="AF88" s="20"/>
      <c r="AG88" s="20"/>
    </row>
    <row r="89" spans="1:33" ht="15.75" customHeight="1" x14ac:dyDescent="0.2">
      <c r="A89" s="13"/>
      <c r="B89" s="13"/>
      <c r="C89" s="24"/>
      <c r="D89" s="15"/>
      <c r="E89" s="15"/>
      <c r="F89" s="14"/>
      <c r="G89" s="14"/>
      <c r="H89" s="14"/>
      <c r="I89" s="15"/>
      <c r="J89" s="15"/>
      <c r="K89" s="15"/>
      <c r="L89" s="15"/>
      <c r="M89" s="16"/>
      <c r="N89" s="15"/>
      <c r="O89" s="15"/>
      <c r="P89" s="15"/>
      <c r="Q89" s="15"/>
      <c r="R89" s="15"/>
      <c r="S89" s="18"/>
      <c r="T89" s="13"/>
      <c r="U89" s="19"/>
      <c r="V89" s="1"/>
      <c r="W89" s="13"/>
      <c r="X89" s="13"/>
      <c r="Y89" s="13"/>
      <c r="Z89" s="13"/>
      <c r="AA89" s="13"/>
      <c r="AB89" s="13"/>
      <c r="AC89" s="13"/>
      <c r="AD89" s="13"/>
      <c r="AE89" s="20"/>
      <c r="AF89" s="20"/>
      <c r="AG89" s="20"/>
    </row>
    <row r="90" spans="1:33" ht="15.75" customHeight="1" x14ac:dyDescent="0.2">
      <c r="A90" s="13"/>
      <c r="B90" s="13"/>
      <c r="C90" s="24"/>
      <c r="D90" s="15"/>
      <c r="E90" s="15"/>
      <c r="F90" s="14"/>
      <c r="G90" s="14"/>
      <c r="H90" s="14"/>
      <c r="I90" s="15"/>
      <c r="J90" s="15"/>
      <c r="K90" s="15"/>
      <c r="L90" s="15"/>
      <c r="M90" s="16"/>
      <c r="N90" s="15"/>
      <c r="O90" s="15"/>
      <c r="P90" s="15"/>
      <c r="Q90" s="15"/>
      <c r="R90" s="15"/>
      <c r="S90" s="18"/>
      <c r="T90" s="13"/>
      <c r="U90" s="19"/>
      <c r="V90" s="1"/>
      <c r="W90" s="13"/>
      <c r="X90" s="13"/>
      <c r="Y90" s="13"/>
      <c r="Z90" s="13"/>
      <c r="AA90" s="13"/>
      <c r="AB90" s="13"/>
      <c r="AC90" s="13"/>
      <c r="AD90" s="13"/>
      <c r="AE90" s="20"/>
      <c r="AF90" s="20"/>
      <c r="AG90" s="20"/>
    </row>
    <row r="91" spans="1:33" ht="15.75" customHeight="1" x14ac:dyDescent="0.2">
      <c r="A91" s="13"/>
      <c r="B91" s="13"/>
      <c r="C91" s="24"/>
      <c r="D91" s="15"/>
      <c r="E91" s="15"/>
      <c r="F91" s="14"/>
      <c r="G91" s="14"/>
      <c r="H91" s="14"/>
      <c r="I91" s="15"/>
      <c r="J91" s="15"/>
      <c r="K91" s="15"/>
      <c r="L91" s="15"/>
      <c r="M91" s="16"/>
      <c r="N91" s="15"/>
      <c r="O91" s="15"/>
      <c r="P91" s="15"/>
      <c r="Q91" s="15"/>
      <c r="R91" s="15"/>
      <c r="S91" s="18"/>
      <c r="T91" s="13"/>
      <c r="U91" s="19"/>
      <c r="V91" s="1"/>
      <c r="W91" s="13"/>
      <c r="X91" s="13"/>
      <c r="Y91" s="13"/>
      <c r="Z91" s="13"/>
      <c r="AA91" s="13"/>
      <c r="AB91" s="13"/>
      <c r="AC91" s="13"/>
      <c r="AD91" s="13"/>
      <c r="AE91" s="20"/>
      <c r="AF91" s="20"/>
      <c r="AG91" s="20"/>
    </row>
    <row r="92" spans="1:33" ht="15.75" customHeight="1" x14ac:dyDescent="0.2">
      <c r="A92" s="13"/>
      <c r="B92" s="13"/>
      <c r="C92" s="24"/>
      <c r="D92" s="15"/>
      <c r="E92" s="15"/>
      <c r="F92" s="14"/>
      <c r="G92" s="14"/>
      <c r="H92" s="14"/>
      <c r="I92" s="15"/>
      <c r="J92" s="15"/>
      <c r="K92" s="15"/>
      <c r="L92" s="15"/>
      <c r="M92" s="16"/>
      <c r="N92" s="15"/>
      <c r="O92" s="15"/>
      <c r="P92" s="15"/>
      <c r="Q92" s="15"/>
      <c r="R92" s="15"/>
      <c r="S92" s="18"/>
      <c r="T92" s="13"/>
      <c r="U92" s="19"/>
      <c r="V92" s="1"/>
      <c r="W92" s="13"/>
      <c r="X92" s="13"/>
      <c r="Y92" s="13"/>
      <c r="Z92" s="13"/>
      <c r="AA92" s="13"/>
      <c r="AB92" s="13"/>
      <c r="AC92" s="13"/>
      <c r="AD92" s="13"/>
      <c r="AE92" s="20"/>
      <c r="AF92" s="20"/>
      <c r="AG92" s="20"/>
    </row>
    <row r="93" spans="1:33" ht="15.75" customHeight="1" x14ac:dyDescent="0.2">
      <c r="A93" s="13"/>
      <c r="B93" s="13"/>
      <c r="C93" s="24"/>
      <c r="D93" s="15"/>
      <c r="E93" s="15"/>
      <c r="F93" s="14"/>
      <c r="G93" s="14"/>
      <c r="H93" s="14"/>
      <c r="I93" s="15"/>
      <c r="J93" s="15"/>
      <c r="K93" s="15"/>
      <c r="L93" s="15"/>
      <c r="M93" s="16"/>
      <c r="N93" s="15"/>
      <c r="O93" s="15"/>
      <c r="P93" s="15"/>
      <c r="Q93" s="15"/>
      <c r="R93" s="15"/>
      <c r="S93" s="18"/>
      <c r="T93" s="13"/>
      <c r="U93" s="19"/>
      <c r="V93" s="1"/>
      <c r="W93" s="13"/>
      <c r="X93" s="13"/>
      <c r="Y93" s="13"/>
      <c r="Z93" s="13"/>
      <c r="AA93" s="13"/>
      <c r="AB93" s="13"/>
      <c r="AC93" s="13"/>
      <c r="AD93" s="13"/>
      <c r="AE93" s="20"/>
      <c r="AF93" s="20"/>
      <c r="AG93" s="20"/>
    </row>
    <row r="94" spans="1:33" ht="15.75" customHeight="1" x14ac:dyDescent="0.2">
      <c r="A94" s="13"/>
      <c r="B94" s="13"/>
      <c r="C94" s="24"/>
      <c r="D94" s="15"/>
      <c r="E94" s="15"/>
      <c r="F94" s="14"/>
      <c r="G94" s="14"/>
      <c r="H94" s="14"/>
      <c r="I94" s="15"/>
      <c r="J94" s="15"/>
      <c r="K94" s="15"/>
      <c r="L94" s="15"/>
      <c r="M94" s="16"/>
      <c r="N94" s="15"/>
      <c r="O94" s="15"/>
      <c r="P94" s="15"/>
      <c r="Q94" s="15"/>
      <c r="R94" s="15"/>
      <c r="S94" s="18"/>
      <c r="T94" s="13"/>
      <c r="U94" s="19"/>
      <c r="V94" s="1"/>
      <c r="W94" s="13"/>
      <c r="X94" s="13"/>
      <c r="Y94" s="13"/>
      <c r="Z94" s="13"/>
      <c r="AA94" s="13"/>
      <c r="AB94" s="13"/>
      <c r="AC94" s="13"/>
      <c r="AD94" s="13"/>
      <c r="AE94" s="20"/>
      <c r="AF94" s="20"/>
      <c r="AG94" s="20"/>
    </row>
    <row r="95" spans="1:33" ht="15.75" customHeight="1" x14ac:dyDescent="0.2">
      <c r="A95" s="13"/>
      <c r="B95" s="13"/>
      <c r="C95" s="15"/>
      <c r="D95" s="15"/>
      <c r="E95" s="15"/>
      <c r="F95" s="14"/>
      <c r="G95" s="14"/>
      <c r="H95" s="15"/>
      <c r="I95" s="15"/>
      <c r="J95" s="15"/>
      <c r="K95" s="15"/>
      <c r="L95" s="15"/>
      <c r="M95" s="15"/>
      <c r="N95" s="15"/>
      <c r="O95" s="15"/>
      <c r="P95" s="15"/>
      <c r="Q95" s="22"/>
      <c r="R95" s="22"/>
      <c r="S95" s="18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20"/>
    </row>
    <row r="96" spans="1:33" ht="15.75" customHeight="1" x14ac:dyDescent="0.2">
      <c r="A96" s="13"/>
      <c r="B96" s="13"/>
      <c r="C96" s="15"/>
      <c r="D96" s="15"/>
      <c r="E96" s="15"/>
      <c r="F96" s="14"/>
      <c r="G96" s="14"/>
      <c r="H96" s="15"/>
      <c r="I96" s="15"/>
      <c r="J96" s="15"/>
      <c r="K96" s="15"/>
      <c r="L96" s="15"/>
      <c r="M96" s="15"/>
      <c r="N96" s="15"/>
      <c r="O96" s="15"/>
      <c r="P96" s="15"/>
      <c r="Q96" s="22"/>
      <c r="R96" s="22"/>
      <c r="S96" s="18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20"/>
    </row>
    <row r="97" spans="1:33" ht="15.75" customHeight="1" x14ac:dyDescent="0.2">
      <c r="A97" s="13"/>
      <c r="B97" s="13"/>
      <c r="C97" s="15"/>
      <c r="D97" s="15"/>
      <c r="E97" s="15"/>
      <c r="F97" s="14"/>
      <c r="G97" s="14"/>
      <c r="H97" s="15"/>
      <c r="I97" s="15"/>
      <c r="J97" s="15"/>
      <c r="K97" s="15"/>
      <c r="L97" s="15"/>
      <c r="M97" s="15"/>
      <c r="N97" s="15"/>
      <c r="O97" s="15"/>
      <c r="P97" s="15"/>
      <c r="Q97" s="22"/>
      <c r="R97" s="22"/>
      <c r="S97" s="18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20"/>
    </row>
    <row r="98" spans="1:33" ht="15.75" customHeight="1" x14ac:dyDescent="0.2">
      <c r="A98" s="13"/>
      <c r="B98" s="13"/>
      <c r="C98" s="15"/>
      <c r="D98" s="15"/>
      <c r="E98" s="15"/>
      <c r="F98" s="14"/>
      <c r="G98" s="14"/>
      <c r="H98" s="15"/>
      <c r="I98" s="15"/>
      <c r="J98" s="15"/>
      <c r="K98" s="15"/>
      <c r="L98" s="15"/>
      <c r="M98" s="15"/>
      <c r="N98" s="15"/>
      <c r="O98" s="15"/>
      <c r="P98" s="15"/>
      <c r="Q98" s="22"/>
      <c r="R98" s="22"/>
      <c r="S98" s="18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20"/>
    </row>
    <row r="99" spans="1:33" ht="15.75" customHeight="1" x14ac:dyDescent="0.2">
      <c r="A99" s="13"/>
      <c r="B99" s="13"/>
      <c r="C99" s="15"/>
      <c r="D99" s="15"/>
      <c r="E99" s="15"/>
      <c r="F99" s="14"/>
      <c r="G99" s="14"/>
      <c r="H99" s="15"/>
      <c r="I99" s="15"/>
      <c r="J99" s="15"/>
      <c r="K99" s="15"/>
      <c r="L99" s="15"/>
      <c r="M99" s="15"/>
      <c r="N99" s="15"/>
      <c r="O99" s="15"/>
      <c r="P99" s="15"/>
      <c r="Q99" s="22"/>
      <c r="R99" s="22"/>
      <c r="S99" s="18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20"/>
    </row>
    <row r="100" spans="1:33" ht="15.75" customHeight="1" x14ac:dyDescent="0.2">
      <c r="A100" s="13"/>
      <c r="B100" s="13"/>
      <c r="C100" s="15"/>
      <c r="D100" s="15"/>
      <c r="E100" s="15"/>
      <c r="F100" s="14"/>
      <c r="G100" s="14"/>
      <c r="H100" s="15"/>
      <c r="I100" s="15"/>
      <c r="J100" s="15"/>
      <c r="K100" s="15"/>
      <c r="L100" s="15"/>
      <c r="M100" s="15"/>
      <c r="N100" s="15"/>
      <c r="O100" s="15"/>
      <c r="P100" s="15"/>
      <c r="Q100" s="22"/>
      <c r="R100" s="22"/>
      <c r="S100" s="18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20"/>
    </row>
    <row r="101" spans="1:33" ht="15.75" customHeight="1" x14ac:dyDescent="0.2">
      <c r="A101" s="13"/>
      <c r="B101" s="13"/>
      <c r="C101" s="15"/>
      <c r="D101" s="15"/>
      <c r="E101" s="15"/>
      <c r="F101" s="14"/>
      <c r="G101" s="14"/>
      <c r="H101" s="15"/>
      <c r="I101" s="15"/>
      <c r="J101" s="15"/>
      <c r="K101" s="15"/>
      <c r="L101" s="15"/>
      <c r="M101" s="15"/>
      <c r="N101" s="15"/>
      <c r="O101" s="15"/>
      <c r="P101" s="15"/>
      <c r="Q101" s="22"/>
      <c r="R101" s="22"/>
      <c r="S101" s="18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20"/>
    </row>
    <row r="102" spans="1:33" ht="15.75" customHeight="1" x14ac:dyDescent="0.2">
      <c r="A102" s="13"/>
      <c r="B102" s="13"/>
      <c r="C102" s="15"/>
      <c r="D102" s="15"/>
      <c r="E102" s="15"/>
      <c r="F102" s="14"/>
      <c r="G102" s="14"/>
      <c r="H102" s="15"/>
      <c r="I102" s="15"/>
      <c r="J102" s="15"/>
      <c r="K102" s="15"/>
      <c r="L102" s="15"/>
      <c r="M102" s="15"/>
      <c r="N102" s="15"/>
      <c r="O102" s="15"/>
      <c r="P102" s="15"/>
      <c r="Q102" s="22"/>
      <c r="R102" s="22"/>
      <c r="S102" s="18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20"/>
    </row>
    <row r="103" spans="1:33" ht="15.75" customHeight="1" x14ac:dyDescent="0.2">
      <c r="A103" s="13"/>
      <c r="B103" s="13"/>
      <c r="C103" s="15"/>
      <c r="D103" s="15"/>
      <c r="E103" s="15"/>
      <c r="F103" s="14"/>
      <c r="G103" s="14"/>
      <c r="H103" s="15"/>
      <c r="I103" s="15"/>
      <c r="J103" s="15"/>
      <c r="K103" s="15"/>
      <c r="L103" s="15"/>
      <c r="M103" s="15"/>
      <c r="N103" s="15"/>
      <c r="O103" s="15"/>
      <c r="P103" s="15"/>
      <c r="Q103" s="22"/>
      <c r="R103" s="22"/>
      <c r="S103" s="18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20"/>
    </row>
    <row r="104" spans="1:33" ht="15.75" customHeight="1" x14ac:dyDescent="0.2">
      <c r="A104" s="13"/>
      <c r="B104" s="13"/>
      <c r="C104" s="15"/>
      <c r="D104" s="15"/>
      <c r="E104" s="15"/>
      <c r="F104" s="14"/>
      <c r="G104" s="14"/>
      <c r="H104" s="15"/>
      <c r="I104" s="15"/>
      <c r="J104" s="15"/>
      <c r="K104" s="15"/>
      <c r="L104" s="15"/>
      <c r="M104" s="15"/>
      <c r="N104" s="15"/>
      <c r="O104" s="15"/>
      <c r="P104" s="15"/>
      <c r="Q104" s="22"/>
      <c r="R104" s="22"/>
      <c r="S104" s="18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20"/>
    </row>
    <row r="105" spans="1:33" ht="15.75" customHeight="1" x14ac:dyDescent="0.2">
      <c r="A105" s="13"/>
      <c r="B105" s="13"/>
      <c r="C105" s="15"/>
      <c r="D105" s="15"/>
      <c r="E105" s="15"/>
      <c r="F105" s="14"/>
      <c r="G105" s="14"/>
      <c r="H105" s="15"/>
      <c r="I105" s="15"/>
      <c r="J105" s="15"/>
      <c r="K105" s="15"/>
      <c r="L105" s="15"/>
      <c r="M105" s="15"/>
      <c r="N105" s="15"/>
      <c r="O105" s="15"/>
      <c r="P105" s="15"/>
      <c r="Q105" s="22"/>
      <c r="R105" s="22"/>
      <c r="S105" s="18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20"/>
    </row>
    <row r="106" spans="1:33" ht="15.75" customHeight="1" x14ac:dyDescent="0.2">
      <c r="A106" s="13"/>
      <c r="B106" s="13"/>
      <c r="C106" s="15"/>
      <c r="D106" s="15"/>
      <c r="E106" s="15"/>
      <c r="F106" s="14"/>
      <c r="G106" s="14"/>
      <c r="H106" s="15"/>
      <c r="I106" s="15"/>
      <c r="J106" s="15"/>
      <c r="K106" s="15"/>
      <c r="L106" s="15"/>
      <c r="M106" s="15"/>
      <c r="N106" s="15"/>
      <c r="O106" s="15"/>
      <c r="P106" s="15"/>
      <c r="Q106" s="22"/>
      <c r="R106" s="22"/>
      <c r="S106" s="18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20"/>
    </row>
    <row r="107" spans="1:33" ht="15.75" customHeight="1" x14ac:dyDescent="0.2">
      <c r="A107" s="13"/>
      <c r="B107" s="13"/>
      <c r="C107" s="15"/>
      <c r="D107" s="15"/>
      <c r="E107" s="15"/>
      <c r="F107" s="14"/>
      <c r="G107" s="14"/>
      <c r="H107" s="15"/>
      <c r="I107" s="15"/>
      <c r="J107" s="15"/>
      <c r="K107" s="15"/>
      <c r="L107" s="15"/>
      <c r="M107" s="15"/>
      <c r="N107" s="15"/>
      <c r="O107" s="15"/>
      <c r="P107" s="15"/>
      <c r="Q107" s="22"/>
      <c r="R107" s="22"/>
      <c r="S107" s="18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20"/>
    </row>
    <row r="108" spans="1:33" ht="15.75" customHeight="1" x14ac:dyDescent="0.2">
      <c r="A108" s="13"/>
      <c r="B108" s="13"/>
      <c r="C108" s="15"/>
      <c r="D108" s="15"/>
      <c r="E108" s="15"/>
      <c r="F108" s="14"/>
      <c r="G108" s="14"/>
      <c r="H108" s="15"/>
      <c r="I108" s="15"/>
      <c r="J108" s="15"/>
      <c r="K108" s="15"/>
      <c r="L108" s="15"/>
      <c r="M108" s="15"/>
      <c r="N108" s="15"/>
      <c r="O108" s="15"/>
      <c r="P108" s="15"/>
      <c r="Q108" s="22"/>
      <c r="R108" s="22"/>
      <c r="S108" s="18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20"/>
    </row>
    <row r="109" spans="1:33" ht="15.75" customHeight="1" x14ac:dyDescent="0.2">
      <c r="A109" s="13"/>
      <c r="B109" s="13"/>
      <c r="C109" s="15"/>
      <c r="D109" s="15"/>
      <c r="E109" s="15"/>
      <c r="F109" s="14"/>
      <c r="G109" s="14"/>
      <c r="H109" s="15"/>
      <c r="I109" s="15"/>
      <c r="J109" s="15"/>
      <c r="K109" s="15"/>
      <c r="L109" s="15"/>
      <c r="M109" s="15"/>
      <c r="N109" s="15"/>
      <c r="O109" s="15"/>
      <c r="P109" s="15"/>
      <c r="Q109" s="22"/>
      <c r="R109" s="22"/>
      <c r="S109" s="18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20"/>
    </row>
    <row r="110" spans="1:33" ht="15.75" customHeight="1" x14ac:dyDescent="0.2">
      <c r="A110" s="13"/>
      <c r="B110" s="13"/>
      <c r="C110" s="15"/>
      <c r="D110" s="15"/>
      <c r="E110" s="15"/>
      <c r="F110" s="14"/>
      <c r="G110" s="14"/>
      <c r="H110" s="15"/>
      <c r="I110" s="15"/>
      <c r="J110" s="15"/>
      <c r="K110" s="15"/>
      <c r="L110" s="15"/>
      <c r="M110" s="15"/>
      <c r="N110" s="15"/>
      <c r="O110" s="15"/>
      <c r="P110" s="15"/>
      <c r="Q110" s="22"/>
      <c r="R110" s="22"/>
      <c r="S110" s="18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20"/>
    </row>
    <row r="111" spans="1:33" ht="15.75" customHeight="1" x14ac:dyDescent="0.2">
      <c r="A111" s="13"/>
      <c r="B111" s="13"/>
      <c r="C111" s="15"/>
      <c r="D111" s="15"/>
      <c r="E111" s="15"/>
      <c r="F111" s="14"/>
      <c r="G111" s="14"/>
      <c r="H111" s="15"/>
      <c r="I111" s="15"/>
      <c r="J111" s="15"/>
      <c r="K111" s="15"/>
      <c r="L111" s="15"/>
      <c r="M111" s="15"/>
      <c r="N111" s="15"/>
      <c r="O111" s="15"/>
      <c r="P111" s="15"/>
      <c r="Q111" s="22"/>
      <c r="R111" s="22"/>
      <c r="S111" s="18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20"/>
    </row>
    <row r="112" spans="1:33" ht="15.75" customHeight="1" x14ac:dyDescent="0.2">
      <c r="A112" s="13"/>
      <c r="B112" s="13"/>
      <c r="C112" s="15"/>
      <c r="D112" s="15"/>
      <c r="E112" s="15"/>
      <c r="F112" s="14"/>
      <c r="G112" s="14"/>
      <c r="H112" s="15"/>
      <c r="I112" s="15"/>
      <c r="J112" s="15"/>
      <c r="K112" s="15"/>
      <c r="L112" s="15"/>
      <c r="M112" s="15"/>
      <c r="N112" s="15"/>
      <c r="O112" s="15"/>
      <c r="P112" s="15"/>
      <c r="Q112" s="22"/>
      <c r="R112" s="22"/>
      <c r="S112" s="18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20"/>
    </row>
    <row r="113" spans="1:33" ht="15.75" customHeight="1" x14ac:dyDescent="0.2">
      <c r="A113" s="13"/>
      <c r="B113" s="13"/>
      <c r="C113" s="15"/>
      <c r="D113" s="15"/>
      <c r="E113" s="15"/>
      <c r="F113" s="14"/>
      <c r="G113" s="14"/>
      <c r="H113" s="15"/>
      <c r="I113" s="15"/>
      <c r="J113" s="15"/>
      <c r="K113" s="15"/>
      <c r="L113" s="15"/>
      <c r="M113" s="15"/>
      <c r="N113" s="15"/>
      <c r="O113" s="15"/>
      <c r="P113" s="15"/>
      <c r="Q113" s="22"/>
      <c r="R113" s="22"/>
      <c r="S113" s="18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20"/>
    </row>
    <row r="114" spans="1:33" ht="15.75" customHeight="1" x14ac:dyDescent="0.2">
      <c r="A114" s="13"/>
      <c r="B114" s="13"/>
      <c r="C114" s="22"/>
      <c r="D114" s="15"/>
      <c r="E114" s="15"/>
      <c r="F114" s="14"/>
      <c r="G114" s="14"/>
      <c r="H114" s="15"/>
      <c r="I114" s="15"/>
      <c r="J114" s="22"/>
      <c r="K114" s="22"/>
      <c r="L114" s="15"/>
      <c r="M114" s="15"/>
      <c r="N114" s="15"/>
      <c r="O114" s="15"/>
      <c r="P114" s="22"/>
      <c r="Q114" s="22"/>
      <c r="R114" s="22"/>
      <c r="S114" s="18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20"/>
    </row>
    <row r="115" spans="1:33" ht="15.75" customHeight="1" x14ac:dyDescent="0.2">
      <c r="A115" s="13"/>
      <c r="B115" s="13"/>
      <c r="C115" s="22"/>
      <c r="D115" s="15"/>
      <c r="E115" s="15"/>
      <c r="F115" s="14"/>
      <c r="G115" s="14"/>
      <c r="H115" s="15"/>
      <c r="I115" s="15"/>
      <c r="J115" s="22"/>
      <c r="K115" s="22"/>
      <c r="L115" s="15"/>
      <c r="M115" s="15"/>
      <c r="N115" s="15"/>
      <c r="O115" s="15"/>
      <c r="P115" s="22"/>
      <c r="Q115" s="22"/>
      <c r="R115" s="22"/>
      <c r="S115" s="18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20"/>
    </row>
    <row r="116" spans="1:33" ht="15.75" customHeight="1" x14ac:dyDescent="0.2">
      <c r="A116" s="13"/>
      <c r="B116" s="13"/>
      <c r="C116" s="22"/>
      <c r="D116" s="15"/>
      <c r="E116" s="15"/>
      <c r="F116" s="14"/>
      <c r="G116" s="14"/>
      <c r="H116" s="15"/>
      <c r="I116" s="15"/>
      <c r="J116" s="22"/>
      <c r="K116" s="22"/>
      <c r="L116" s="15"/>
      <c r="M116" s="15"/>
      <c r="N116" s="15"/>
      <c r="O116" s="15"/>
      <c r="P116" s="22"/>
      <c r="Q116" s="22"/>
      <c r="R116" s="22"/>
      <c r="S116" s="18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20"/>
    </row>
    <row r="117" spans="1:33" ht="15.75" customHeight="1" x14ac:dyDescent="0.2">
      <c r="A117" s="13"/>
      <c r="B117" s="13"/>
      <c r="C117" s="22"/>
      <c r="D117" s="15"/>
      <c r="E117" s="15"/>
      <c r="F117" s="14"/>
      <c r="G117" s="14"/>
      <c r="H117" s="15"/>
      <c r="I117" s="15"/>
      <c r="J117" s="22"/>
      <c r="K117" s="22"/>
      <c r="L117" s="15"/>
      <c r="M117" s="15"/>
      <c r="N117" s="15"/>
      <c r="O117" s="15"/>
      <c r="P117" s="22"/>
      <c r="Q117" s="22"/>
      <c r="R117" s="22"/>
      <c r="S117" s="18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20"/>
    </row>
    <row r="118" spans="1:33" ht="15.75" customHeight="1" x14ac:dyDescent="0.2">
      <c r="A118" s="13"/>
      <c r="B118" s="13"/>
      <c r="C118" s="22"/>
      <c r="D118" s="15"/>
      <c r="E118" s="15"/>
      <c r="F118" s="14"/>
      <c r="G118" s="14"/>
      <c r="H118" s="15"/>
      <c r="I118" s="15"/>
      <c r="J118" s="22"/>
      <c r="K118" s="22"/>
      <c r="L118" s="15"/>
      <c r="M118" s="15"/>
      <c r="N118" s="15"/>
      <c r="O118" s="15"/>
      <c r="P118" s="22"/>
      <c r="Q118" s="22"/>
      <c r="R118" s="22"/>
      <c r="S118" s="18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20"/>
    </row>
    <row r="119" spans="1:33" ht="15.75" customHeight="1" x14ac:dyDescent="0.2">
      <c r="A119" s="13"/>
      <c r="B119" s="13"/>
      <c r="C119" s="22"/>
      <c r="D119" s="15"/>
      <c r="E119" s="15"/>
      <c r="F119" s="14"/>
      <c r="G119" s="14"/>
      <c r="H119" s="15"/>
      <c r="I119" s="15"/>
      <c r="J119" s="22"/>
      <c r="K119" s="22"/>
      <c r="L119" s="15"/>
      <c r="M119" s="15"/>
      <c r="N119" s="15"/>
      <c r="O119" s="15"/>
      <c r="P119" s="22"/>
      <c r="Q119" s="22"/>
      <c r="R119" s="22"/>
      <c r="S119" s="18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20"/>
    </row>
    <row r="120" spans="1:33" ht="15.75" customHeight="1" x14ac:dyDescent="0.2">
      <c r="A120" s="13"/>
      <c r="B120" s="13"/>
      <c r="C120" s="22"/>
      <c r="D120" s="15"/>
      <c r="E120" s="15"/>
      <c r="F120" s="14"/>
      <c r="G120" s="14"/>
      <c r="H120" s="15"/>
      <c r="I120" s="15"/>
      <c r="J120" s="22"/>
      <c r="K120" s="22"/>
      <c r="L120" s="15"/>
      <c r="M120" s="15"/>
      <c r="N120" s="15"/>
      <c r="O120" s="15"/>
      <c r="P120" s="22"/>
      <c r="Q120" s="22"/>
      <c r="R120" s="22"/>
      <c r="S120" s="18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20"/>
    </row>
    <row r="121" spans="1:33" ht="15.75" customHeight="1" x14ac:dyDescent="0.2">
      <c r="A121" s="13"/>
      <c r="B121" s="13"/>
      <c r="C121" s="22"/>
      <c r="D121" s="15"/>
      <c r="E121" s="15"/>
      <c r="F121" s="14"/>
      <c r="G121" s="14"/>
      <c r="H121" s="15"/>
      <c r="I121" s="15"/>
      <c r="J121" s="22"/>
      <c r="K121" s="22"/>
      <c r="L121" s="15"/>
      <c r="M121" s="15"/>
      <c r="N121" s="15"/>
      <c r="O121" s="15"/>
      <c r="P121" s="22"/>
      <c r="Q121" s="22"/>
      <c r="R121" s="22"/>
      <c r="S121" s="18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20"/>
    </row>
    <row r="122" spans="1:33" ht="15.75" customHeight="1" x14ac:dyDescent="0.2">
      <c r="A122" s="13"/>
      <c r="B122" s="13"/>
      <c r="C122" s="22"/>
      <c r="D122" s="15"/>
      <c r="E122" s="15"/>
      <c r="F122" s="14"/>
      <c r="G122" s="14"/>
      <c r="H122" s="15"/>
      <c r="I122" s="15"/>
      <c r="J122" s="22"/>
      <c r="K122" s="22"/>
      <c r="L122" s="15"/>
      <c r="M122" s="15"/>
      <c r="N122" s="15"/>
      <c r="O122" s="15"/>
      <c r="P122" s="22"/>
      <c r="Q122" s="22"/>
      <c r="R122" s="22"/>
      <c r="S122" s="18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20"/>
    </row>
    <row r="123" spans="1:33" ht="15.75" customHeight="1" x14ac:dyDescent="0.2">
      <c r="A123" s="13"/>
      <c r="B123" s="13"/>
      <c r="C123" s="22"/>
      <c r="D123" s="15"/>
      <c r="E123" s="15"/>
      <c r="F123" s="14"/>
      <c r="G123" s="14"/>
      <c r="H123" s="15"/>
      <c r="I123" s="15"/>
      <c r="J123" s="22"/>
      <c r="K123" s="22"/>
      <c r="L123" s="15"/>
      <c r="M123" s="15"/>
      <c r="N123" s="15"/>
      <c r="O123" s="15"/>
      <c r="P123" s="22"/>
      <c r="Q123" s="22"/>
      <c r="R123" s="22"/>
      <c r="S123" s="18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20"/>
    </row>
    <row r="124" spans="1:33" ht="15.75" customHeight="1" x14ac:dyDescent="0.2">
      <c r="A124" s="13"/>
      <c r="B124" s="13"/>
      <c r="C124" s="22"/>
      <c r="D124" s="15"/>
      <c r="E124" s="15"/>
      <c r="F124" s="14"/>
      <c r="G124" s="14"/>
      <c r="H124" s="15"/>
      <c r="I124" s="15"/>
      <c r="J124" s="22"/>
      <c r="K124" s="22"/>
      <c r="L124" s="15"/>
      <c r="M124" s="15"/>
      <c r="N124" s="15"/>
      <c r="O124" s="15"/>
      <c r="P124" s="22"/>
      <c r="Q124" s="22"/>
      <c r="R124" s="22"/>
      <c r="S124" s="18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20"/>
    </row>
    <row r="125" spans="1:33" ht="15.75" customHeight="1" x14ac:dyDescent="0.2">
      <c r="A125" s="13"/>
      <c r="B125" s="13"/>
      <c r="C125" s="22"/>
      <c r="D125" s="15"/>
      <c r="E125" s="15"/>
      <c r="F125" s="14"/>
      <c r="G125" s="14"/>
      <c r="H125" s="15"/>
      <c r="I125" s="15"/>
      <c r="J125" s="22"/>
      <c r="K125" s="22"/>
      <c r="L125" s="15"/>
      <c r="M125" s="15"/>
      <c r="N125" s="15"/>
      <c r="O125" s="15"/>
      <c r="P125" s="22"/>
      <c r="Q125" s="22"/>
      <c r="R125" s="22"/>
      <c r="S125" s="18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20"/>
    </row>
    <row r="126" spans="1:33" ht="15.75" customHeight="1" x14ac:dyDescent="0.2">
      <c r="A126" s="13"/>
      <c r="B126" s="13"/>
      <c r="C126" s="22"/>
      <c r="D126" s="15"/>
      <c r="E126" s="15"/>
      <c r="F126" s="14"/>
      <c r="G126" s="14"/>
      <c r="H126" s="15"/>
      <c r="I126" s="15"/>
      <c r="J126" s="22"/>
      <c r="K126" s="22"/>
      <c r="L126" s="15"/>
      <c r="M126" s="15"/>
      <c r="N126" s="15"/>
      <c r="O126" s="15"/>
      <c r="P126" s="22"/>
      <c r="Q126" s="22"/>
      <c r="R126" s="22"/>
      <c r="S126" s="18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20"/>
    </row>
    <row r="127" spans="1:33" ht="15.75" customHeight="1" x14ac:dyDescent="0.2">
      <c r="A127" s="13"/>
      <c r="B127" s="13"/>
      <c r="C127" s="22"/>
      <c r="D127" s="15"/>
      <c r="E127" s="15"/>
      <c r="F127" s="14"/>
      <c r="G127" s="14"/>
      <c r="H127" s="15"/>
      <c r="I127" s="15"/>
      <c r="J127" s="22"/>
      <c r="K127" s="22"/>
      <c r="L127" s="15"/>
      <c r="M127" s="15"/>
      <c r="N127" s="15"/>
      <c r="O127" s="15"/>
      <c r="P127" s="22"/>
      <c r="Q127" s="22"/>
      <c r="R127" s="22"/>
      <c r="S127" s="18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20"/>
    </row>
    <row r="128" spans="1:33" ht="15.75" customHeight="1" x14ac:dyDescent="0.2">
      <c r="A128" s="13"/>
      <c r="B128" s="13"/>
      <c r="C128" s="22"/>
      <c r="D128" s="15"/>
      <c r="E128" s="15"/>
      <c r="F128" s="14"/>
      <c r="G128" s="14"/>
      <c r="H128" s="15"/>
      <c r="I128" s="15"/>
      <c r="J128" s="22"/>
      <c r="K128" s="22"/>
      <c r="L128" s="15"/>
      <c r="M128" s="15"/>
      <c r="N128" s="15"/>
      <c r="O128" s="15"/>
      <c r="P128" s="22"/>
      <c r="Q128" s="22"/>
      <c r="R128" s="22"/>
      <c r="S128" s="18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20"/>
    </row>
    <row r="129" spans="1:33" ht="15.75" customHeight="1" x14ac:dyDescent="0.2">
      <c r="A129" s="13"/>
      <c r="B129" s="13"/>
      <c r="C129" s="22"/>
      <c r="D129" s="15"/>
      <c r="E129" s="15"/>
      <c r="F129" s="14"/>
      <c r="G129" s="14"/>
      <c r="H129" s="15"/>
      <c r="I129" s="15"/>
      <c r="J129" s="22"/>
      <c r="K129" s="22"/>
      <c r="L129" s="15"/>
      <c r="M129" s="15"/>
      <c r="N129" s="15"/>
      <c r="O129" s="15"/>
      <c r="P129" s="22"/>
      <c r="Q129" s="22"/>
      <c r="R129" s="22"/>
      <c r="S129" s="18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20"/>
    </row>
    <row r="130" spans="1:33" ht="15.75" customHeight="1" x14ac:dyDescent="0.2">
      <c r="A130" s="13"/>
      <c r="B130" s="13"/>
      <c r="C130" s="22"/>
      <c r="D130" s="15"/>
      <c r="E130" s="15"/>
      <c r="F130" s="14"/>
      <c r="G130" s="14"/>
      <c r="H130" s="15"/>
      <c r="I130" s="15"/>
      <c r="J130" s="22"/>
      <c r="K130" s="22"/>
      <c r="L130" s="15"/>
      <c r="M130" s="15"/>
      <c r="N130" s="15"/>
      <c r="O130" s="15"/>
      <c r="P130" s="22"/>
      <c r="Q130" s="22"/>
      <c r="R130" s="22"/>
      <c r="S130" s="18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20"/>
    </row>
    <row r="131" spans="1:33" ht="15.75" customHeight="1" x14ac:dyDescent="0.2">
      <c r="A131" s="13"/>
      <c r="B131" s="13"/>
      <c r="C131" s="22"/>
      <c r="D131" s="15"/>
      <c r="E131" s="15"/>
      <c r="F131" s="14"/>
      <c r="G131" s="14"/>
      <c r="H131" s="15"/>
      <c r="I131" s="15"/>
      <c r="J131" s="22"/>
      <c r="K131" s="22"/>
      <c r="L131" s="15"/>
      <c r="M131" s="15"/>
      <c r="N131" s="15"/>
      <c r="O131" s="15"/>
      <c r="P131" s="22"/>
      <c r="Q131" s="22"/>
      <c r="R131" s="22"/>
      <c r="S131" s="18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20"/>
    </row>
    <row r="132" spans="1:33" ht="15.75" customHeight="1" x14ac:dyDescent="0.2">
      <c r="A132" s="13"/>
      <c r="B132" s="13"/>
      <c r="C132" s="22"/>
      <c r="D132" s="15"/>
      <c r="E132" s="15"/>
      <c r="F132" s="14"/>
      <c r="G132" s="14"/>
      <c r="H132" s="15"/>
      <c r="I132" s="15"/>
      <c r="J132" s="22"/>
      <c r="K132" s="22"/>
      <c r="L132" s="15"/>
      <c r="M132" s="15"/>
      <c r="N132" s="15"/>
      <c r="O132" s="15"/>
      <c r="P132" s="22"/>
      <c r="Q132" s="22"/>
      <c r="R132" s="22"/>
      <c r="S132" s="18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20"/>
    </row>
    <row r="133" spans="1:33" ht="15.75" customHeight="1" x14ac:dyDescent="0.2">
      <c r="A133" s="13"/>
      <c r="B133" s="13"/>
      <c r="C133" s="22"/>
      <c r="D133" s="15"/>
      <c r="E133" s="15"/>
      <c r="F133" s="14"/>
      <c r="G133" s="14"/>
      <c r="H133" s="15"/>
      <c r="I133" s="15"/>
      <c r="J133" s="22"/>
      <c r="K133" s="22"/>
      <c r="L133" s="15"/>
      <c r="M133" s="15"/>
      <c r="N133" s="15"/>
      <c r="O133" s="15"/>
      <c r="P133" s="22"/>
      <c r="Q133" s="22"/>
      <c r="R133" s="22"/>
      <c r="S133" s="18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20"/>
    </row>
    <row r="134" spans="1:33" ht="15.75" customHeight="1" x14ac:dyDescent="0.2">
      <c r="A134" s="13"/>
      <c r="B134" s="13"/>
      <c r="C134" s="22"/>
      <c r="D134" s="15"/>
      <c r="E134" s="15"/>
      <c r="F134" s="14"/>
      <c r="G134" s="14"/>
      <c r="H134" s="15"/>
      <c r="I134" s="15"/>
      <c r="J134" s="22"/>
      <c r="K134" s="22"/>
      <c r="L134" s="15"/>
      <c r="M134" s="15"/>
      <c r="N134" s="15"/>
      <c r="O134" s="15"/>
      <c r="P134" s="22"/>
      <c r="Q134" s="22"/>
      <c r="R134" s="22"/>
      <c r="S134" s="18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20"/>
    </row>
    <row r="135" spans="1:33" ht="15.75" customHeight="1" x14ac:dyDescent="0.2">
      <c r="A135" s="13"/>
      <c r="B135" s="13"/>
      <c r="C135" s="22"/>
      <c r="D135" s="15"/>
      <c r="E135" s="15"/>
      <c r="F135" s="14"/>
      <c r="G135" s="14"/>
      <c r="H135" s="15"/>
      <c r="I135" s="15"/>
      <c r="J135" s="22"/>
      <c r="K135" s="22"/>
      <c r="L135" s="15"/>
      <c r="M135" s="15"/>
      <c r="N135" s="15"/>
      <c r="O135" s="15"/>
      <c r="P135" s="22"/>
      <c r="Q135" s="22"/>
      <c r="R135" s="22"/>
      <c r="S135" s="18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20"/>
    </row>
    <row r="136" spans="1:33" ht="15.75" customHeight="1" x14ac:dyDescent="0.2">
      <c r="A136" s="13"/>
      <c r="B136" s="13"/>
      <c r="C136" s="22"/>
      <c r="D136" s="15"/>
      <c r="E136" s="15"/>
      <c r="F136" s="14"/>
      <c r="G136" s="14"/>
      <c r="H136" s="15"/>
      <c r="I136" s="15"/>
      <c r="J136" s="22"/>
      <c r="K136" s="22"/>
      <c r="L136" s="15"/>
      <c r="M136" s="15"/>
      <c r="N136" s="15"/>
      <c r="O136" s="15"/>
      <c r="P136" s="22"/>
      <c r="Q136" s="22"/>
      <c r="R136" s="22"/>
      <c r="S136" s="18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20"/>
    </row>
    <row r="137" spans="1:33" ht="15.75" customHeight="1" x14ac:dyDescent="0.2">
      <c r="A137" s="13"/>
      <c r="B137" s="13"/>
      <c r="C137" s="22"/>
      <c r="D137" s="15"/>
      <c r="E137" s="15"/>
      <c r="F137" s="14"/>
      <c r="G137" s="14"/>
      <c r="H137" s="15"/>
      <c r="I137" s="15"/>
      <c r="J137" s="22"/>
      <c r="K137" s="22"/>
      <c r="L137" s="15"/>
      <c r="M137" s="15"/>
      <c r="N137" s="15"/>
      <c r="O137" s="15"/>
      <c r="P137" s="22"/>
      <c r="Q137" s="22"/>
      <c r="R137" s="22"/>
      <c r="S137" s="18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20"/>
    </row>
    <row r="138" spans="1:33" ht="15.75" customHeight="1" x14ac:dyDescent="0.2">
      <c r="A138" s="13"/>
      <c r="B138" s="13"/>
      <c r="C138" s="22"/>
      <c r="D138" s="15"/>
      <c r="E138" s="15"/>
      <c r="F138" s="14"/>
      <c r="G138" s="14"/>
      <c r="H138" s="15"/>
      <c r="I138" s="15"/>
      <c r="J138" s="22"/>
      <c r="K138" s="22"/>
      <c r="L138" s="15"/>
      <c r="M138" s="15"/>
      <c r="N138" s="15"/>
      <c r="O138" s="15"/>
      <c r="P138" s="22"/>
      <c r="Q138" s="22"/>
      <c r="R138" s="22"/>
      <c r="S138" s="18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20"/>
    </row>
    <row r="139" spans="1:33" ht="15.75" customHeight="1" x14ac:dyDescent="0.2">
      <c r="A139" s="13"/>
      <c r="B139" s="13"/>
      <c r="C139" s="22"/>
      <c r="D139" s="15"/>
      <c r="E139" s="15"/>
      <c r="F139" s="14"/>
      <c r="G139" s="14"/>
      <c r="H139" s="15"/>
      <c r="I139" s="15"/>
      <c r="J139" s="22"/>
      <c r="K139" s="22"/>
      <c r="L139" s="15"/>
      <c r="M139" s="15"/>
      <c r="N139" s="15"/>
      <c r="O139" s="15"/>
      <c r="P139" s="22"/>
      <c r="Q139" s="22"/>
      <c r="R139" s="22"/>
      <c r="S139" s="18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20"/>
    </row>
    <row r="140" spans="1:33" ht="15.75" customHeight="1" x14ac:dyDescent="0.2">
      <c r="A140" s="13"/>
      <c r="B140" s="13"/>
      <c r="C140" s="22"/>
      <c r="D140" s="15"/>
      <c r="E140" s="15"/>
      <c r="F140" s="14"/>
      <c r="G140" s="14"/>
      <c r="H140" s="15"/>
      <c r="I140" s="15"/>
      <c r="J140" s="22"/>
      <c r="K140" s="22"/>
      <c r="L140" s="15"/>
      <c r="M140" s="15"/>
      <c r="N140" s="15"/>
      <c r="O140" s="15"/>
      <c r="P140" s="22"/>
      <c r="Q140" s="22"/>
      <c r="R140" s="22"/>
      <c r="S140" s="18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20"/>
    </row>
    <row r="141" spans="1:33" ht="15.75" customHeight="1" x14ac:dyDescent="0.2">
      <c r="A141" s="13"/>
      <c r="B141" s="13"/>
      <c r="C141" s="22"/>
      <c r="D141" s="15"/>
      <c r="E141" s="15"/>
      <c r="F141" s="14"/>
      <c r="G141" s="14"/>
      <c r="H141" s="15"/>
      <c r="I141" s="15"/>
      <c r="J141" s="22"/>
      <c r="K141" s="22"/>
      <c r="L141" s="15"/>
      <c r="M141" s="15"/>
      <c r="N141" s="15"/>
      <c r="O141" s="15"/>
      <c r="P141" s="22"/>
      <c r="Q141" s="22"/>
      <c r="R141" s="22"/>
      <c r="S141" s="18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20"/>
    </row>
    <row r="142" spans="1:33" ht="15.75" customHeight="1" x14ac:dyDescent="0.2">
      <c r="A142" s="13"/>
      <c r="B142" s="13"/>
      <c r="C142" s="22"/>
      <c r="D142" s="15"/>
      <c r="E142" s="15"/>
      <c r="F142" s="14"/>
      <c r="G142" s="14"/>
      <c r="H142" s="15"/>
      <c r="I142" s="15"/>
      <c r="J142" s="22"/>
      <c r="K142" s="22"/>
      <c r="L142" s="15"/>
      <c r="M142" s="15"/>
      <c r="N142" s="15"/>
      <c r="O142" s="15"/>
      <c r="P142" s="22"/>
      <c r="Q142" s="22"/>
      <c r="R142" s="22"/>
      <c r="S142" s="18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20"/>
    </row>
    <row r="143" spans="1:33" ht="15.75" customHeight="1" x14ac:dyDescent="0.2">
      <c r="A143" s="13"/>
      <c r="B143" s="13"/>
      <c r="C143" s="22"/>
      <c r="D143" s="15"/>
      <c r="E143" s="15"/>
      <c r="F143" s="14"/>
      <c r="G143" s="14"/>
      <c r="H143" s="15"/>
      <c r="I143" s="15"/>
      <c r="J143" s="22"/>
      <c r="K143" s="22"/>
      <c r="L143" s="15"/>
      <c r="M143" s="15"/>
      <c r="N143" s="15"/>
      <c r="O143" s="15"/>
      <c r="P143" s="22"/>
      <c r="Q143" s="22"/>
      <c r="R143" s="22"/>
      <c r="S143" s="18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20"/>
    </row>
    <row r="144" spans="1:33" ht="15.75" customHeight="1" x14ac:dyDescent="0.2">
      <c r="A144" s="13"/>
      <c r="B144" s="13"/>
      <c r="C144" s="22"/>
      <c r="D144" s="15"/>
      <c r="E144" s="15"/>
      <c r="F144" s="14"/>
      <c r="G144" s="14"/>
      <c r="H144" s="15"/>
      <c r="I144" s="15"/>
      <c r="J144" s="22"/>
      <c r="K144" s="22"/>
      <c r="L144" s="15"/>
      <c r="M144" s="15"/>
      <c r="N144" s="15"/>
      <c r="O144" s="15"/>
      <c r="P144" s="22"/>
      <c r="Q144" s="22"/>
      <c r="R144" s="22"/>
      <c r="S144" s="18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20"/>
    </row>
    <row r="145" spans="1:33" ht="15.75" customHeight="1" x14ac:dyDescent="0.2">
      <c r="A145" s="13"/>
      <c r="B145" s="13"/>
      <c r="C145" s="22"/>
      <c r="D145" s="15"/>
      <c r="E145" s="15"/>
      <c r="F145" s="14"/>
      <c r="G145" s="14"/>
      <c r="H145" s="15"/>
      <c r="I145" s="15"/>
      <c r="J145" s="22"/>
      <c r="K145" s="22"/>
      <c r="L145" s="15"/>
      <c r="M145" s="15"/>
      <c r="N145" s="15"/>
      <c r="O145" s="15"/>
      <c r="P145" s="22"/>
      <c r="Q145" s="22"/>
      <c r="R145" s="22"/>
      <c r="S145" s="18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20"/>
    </row>
    <row r="146" spans="1:33" ht="15.75" customHeight="1" x14ac:dyDescent="0.2">
      <c r="A146" s="13"/>
      <c r="B146" s="13"/>
      <c r="C146" s="22"/>
      <c r="D146" s="15"/>
      <c r="E146" s="15"/>
      <c r="F146" s="14"/>
      <c r="G146" s="14"/>
      <c r="H146" s="15"/>
      <c r="I146" s="15"/>
      <c r="J146" s="22"/>
      <c r="K146" s="22"/>
      <c r="L146" s="15"/>
      <c r="M146" s="15"/>
      <c r="N146" s="15"/>
      <c r="O146" s="15"/>
      <c r="P146" s="22"/>
      <c r="Q146" s="22"/>
      <c r="R146" s="22"/>
      <c r="S146" s="18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20"/>
    </row>
    <row r="147" spans="1:33" ht="15.75" customHeight="1" x14ac:dyDescent="0.2">
      <c r="A147" s="13"/>
      <c r="B147" s="13"/>
      <c r="C147" s="22"/>
      <c r="D147" s="15"/>
      <c r="E147" s="15"/>
      <c r="F147" s="14"/>
      <c r="G147" s="14"/>
      <c r="H147" s="15"/>
      <c r="I147" s="15"/>
      <c r="J147" s="22"/>
      <c r="K147" s="22"/>
      <c r="L147" s="15"/>
      <c r="M147" s="15"/>
      <c r="N147" s="15"/>
      <c r="O147" s="15"/>
      <c r="P147" s="22"/>
      <c r="Q147" s="22"/>
      <c r="R147" s="22"/>
      <c r="S147" s="18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20"/>
    </row>
    <row r="148" spans="1:33" ht="15.75" customHeight="1" x14ac:dyDescent="0.2">
      <c r="A148" s="13"/>
      <c r="B148" s="13"/>
      <c r="C148" s="22"/>
      <c r="D148" s="15"/>
      <c r="E148" s="15"/>
      <c r="F148" s="14"/>
      <c r="G148" s="14"/>
      <c r="H148" s="15"/>
      <c r="I148" s="15"/>
      <c r="J148" s="22"/>
      <c r="K148" s="22"/>
      <c r="L148" s="15"/>
      <c r="M148" s="15"/>
      <c r="N148" s="15"/>
      <c r="O148" s="15"/>
      <c r="P148" s="22"/>
      <c r="Q148" s="22"/>
      <c r="R148" s="22"/>
      <c r="S148" s="18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20"/>
    </row>
    <row r="149" spans="1:33" ht="15.75" customHeight="1" x14ac:dyDescent="0.2">
      <c r="A149" s="13"/>
      <c r="B149" s="13"/>
      <c r="C149" s="22"/>
      <c r="D149" s="15"/>
      <c r="E149" s="15"/>
      <c r="F149" s="14"/>
      <c r="G149" s="14"/>
      <c r="H149" s="15"/>
      <c r="I149" s="15"/>
      <c r="J149" s="22"/>
      <c r="K149" s="22"/>
      <c r="L149" s="15"/>
      <c r="M149" s="15"/>
      <c r="N149" s="15"/>
      <c r="O149" s="15"/>
      <c r="P149" s="22"/>
      <c r="Q149" s="22"/>
      <c r="R149" s="22"/>
      <c r="S149" s="18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20"/>
    </row>
    <row r="150" spans="1:33" ht="15.75" customHeight="1" x14ac:dyDescent="0.2">
      <c r="A150" s="13"/>
      <c r="B150" s="13"/>
      <c r="C150" s="22"/>
      <c r="D150" s="15"/>
      <c r="E150" s="15"/>
      <c r="F150" s="14"/>
      <c r="G150" s="14"/>
      <c r="H150" s="15"/>
      <c r="I150" s="15"/>
      <c r="J150" s="22"/>
      <c r="K150" s="22"/>
      <c r="L150" s="15"/>
      <c r="M150" s="15"/>
      <c r="N150" s="15"/>
      <c r="O150" s="15"/>
      <c r="P150" s="22"/>
      <c r="Q150" s="22"/>
      <c r="R150" s="22"/>
      <c r="S150" s="18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20"/>
    </row>
    <row r="151" spans="1:33" ht="15.75" customHeight="1" x14ac:dyDescent="0.2">
      <c r="A151" s="13"/>
      <c r="B151" s="13"/>
      <c r="C151" s="22"/>
      <c r="D151" s="15"/>
      <c r="E151" s="15"/>
      <c r="F151" s="14"/>
      <c r="G151" s="14"/>
      <c r="H151" s="15"/>
      <c r="I151" s="15"/>
      <c r="J151" s="22"/>
      <c r="K151" s="22"/>
      <c r="L151" s="15"/>
      <c r="M151" s="15"/>
      <c r="N151" s="15"/>
      <c r="O151" s="15"/>
      <c r="P151" s="22"/>
      <c r="Q151" s="22"/>
      <c r="R151" s="22"/>
      <c r="S151" s="18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20"/>
    </row>
    <row r="152" spans="1:33" ht="15.75" customHeight="1" x14ac:dyDescent="0.2">
      <c r="A152" s="13"/>
      <c r="B152" s="13"/>
      <c r="C152" s="22"/>
      <c r="D152" s="15"/>
      <c r="E152" s="15"/>
      <c r="F152" s="14"/>
      <c r="G152" s="14"/>
      <c r="H152" s="15"/>
      <c r="I152" s="15"/>
      <c r="J152" s="22"/>
      <c r="K152" s="22"/>
      <c r="L152" s="15"/>
      <c r="M152" s="15"/>
      <c r="N152" s="15"/>
      <c r="O152" s="15"/>
      <c r="P152" s="22"/>
      <c r="Q152" s="22"/>
      <c r="R152" s="22"/>
      <c r="S152" s="18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20"/>
    </row>
    <row r="153" spans="1:33" ht="15.75" customHeight="1" x14ac:dyDescent="0.2">
      <c r="A153" s="13"/>
      <c r="B153" s="13"/>
      <c r="C153" s="22"/>
      <c r="D153" s="15"/>
      <c r="E153" s="15"/>
      <c r="F153" s="14"/>
      <c r="G153" s="14"/>
      <c r="H153" s="15"/>
      <c r="I153" s="15"/>
      <c r="J153" s="22"/>
      <c r="K153" s="22"/>
      <c r="L153" s="15"/>
      <c r="M153" s="15"/>
      <c r="N153" s="15"/>
      <c r="O153" s="15"/>
      <c r="P153" s="22"/>
      <c r="Q153" s="22"/>
      <c r="R153" s="22"/>
      <c r="S153" s="18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20"/>
    </row>
    <row r="154" spans="1:33" ht="15.75" customHeight="1" x14ac:dyDescent="0.2">
      <c r="A154" s="13"/>
      <c r="B154" s="13"/>
      <c r="C154" s="22"/>
      <c r="D154" s="15"/>
      <c r="E154" s="15"/>
      <c r="F154" s="14"/>
      <c r="G154" s="14"/>
      <c r="H154" s="15"/>
      <c r="I154" s="15"/>
      <c r="J154" s="22"/>
      <c r="K154" s="22"/>
      <c r="L154" s="15"/>
      <c r="M154" s="15"/>
      <c r="N154" s="15"/>
      <c r="O154" s="15"/>
      <c r="P154" s="22"/>
      <c r="Q154" s="22"/>
      <c r="R154" s="22"/>
      <c r="S154" s="18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20"/>
    </row>
    <row r="155" spans="1:33" ht="15.75" customHeight="1" x14ac:dyDescent="0.2">
      <c r="A155" s="13"/>
      <c r="B155" s="13"/>
      <c r="C155" s="22"/>
      <c r="D155" s="15"/>
      <c r="E155" s="15"/>
      <c r="F155" s="14"/>
      <c r="G155" s="14"/>
      <c r="H155" s="15"/>
      <c r="I155" s="15"/>
      <c r="J155" s="22"/>
      <c r="K155" s="22"/>
      <c r="L155" s="15"/>
      <c r="M155" s="15"/>
      <c r="N155" s="15"/>
      <c r="O155" s="15"/>
      <c r="P155" s="22"/>
      <c r="Q155" s="22"/>
      <c r="R155" s="22"/>
      <c r="S155" s="18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20"/>
    </row>
    <row r="156" spans="1:33" ht="15.75" customHeight="1" x14ac:dyDescent="0.2">
      <c r="A156" s="13"/>
      <c r="B156" s="13"/>
      <c r="C156" s="22"/>
      <c r="D156" s="15"/>
      <c r="E156" s="15"/>
      <c r="F156" s="14"/>
      <c r="G156" s="14"/>
      <c r="H156" s="15"/>
      <c r="I156" s="15"/>
      <c r="J156" s="22"/>
      <c r="K156" s="22"/>
      <c r="L156" s="15"/>
      <c r="M156" s="15"/>
      <c r="N156" s="15"/>
      <c r="O156" s="15"/>
      <c r="P156" s="22"/>
      <c r="Q156" s="22"/>
      <c r="R156" s="22"/>
      <c r="S156" s="18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20"/>
    </row>
    <row r="157" spans="1:33" ht="15.75" customHeight="1" x14ac:dyDescent="0.2">
      <c r="A157" s="13"/>
      <c r="B157" s="13"/>
      <c r="C157" s="22"/>
      <c r="D157" s="15"/>
      <c r="E157" s="15"/>
      <c r="F157" s="14"/>
      <c r="G157" s="14"/>
      <c r="H157" s="15"/>
      <c r="I157" s="15"/>
      <c r="J157" s="22"/>
      <c r="K157" s="22"/>
      <c r="L157" s="15"/>
      <c r="M157" s="15"/>
      <c r="N157" s="15"/>
      <c r="O157" s="15"/>
      <c r="P157" s="22"/>
      <c r="Q157" s="22"/>
      <c r="R157" s="22"/>
      <c r="S157" s="18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20"/>
    </row>
    <row r="158" spans="1:33" ht="15.75" customHeight="1" x14ac:dyDescent="0.2">
      <c r="A158" s="13"/>
      <c r="B158" s="13"/>
      <c r="C158" s="22"/>
      <c r="D158" s="15"/>
      <c r="E158" s="15"/>
      <c r="F158" s="14"/>
      <c r="G158" s="14"/>
      <c r="H158" s="15"/>
      <c r="I158" s="15"/>
      <c r="J158" s="22"/>
      <c r="K158" s="22"/>
      <c r="L158" s="15"/>
      <c r="M158" s="15"/>
      <c r="N158" s="15"/>
      <c r="O158" s="15"/>
      <c r="P158" s="22"/>
      <c r="Q158" s="22"/>
      <c r="R158" s="22"/>
      <c r="S158" s="18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20"/>
    </row>
    <row r="159" spans="1:33" ht="15.75" customHeight="1" x14ac:dyDescent="0.2">
      <c r="A159" s="13"/>
      <c r="B159" s="13"/>
      <c r="C159" s="22"/>
      <c r="D159" s="15"/>
      <c r="E159" s="15"/>
      <c r="F159" s="14"/>
      <c r="G159" s="14"/>
      <c r="H159" s="15"/>
      <c r="I159" s="15"/>
      <c r="J159" s="22"/>
      <c r="K159" s="22"/>
      <c r="L159" s="15"/>
      <c r="M159" s="15"/>
      <c r="N159" s="15"/>
      <c r="O159" s="15"/>
      <c r="P159" s="22"/>
      <c r="Q159" s="22"/>
      <c r="R159" s="22"/>
      <c r="S159" s="18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20"/>
    </row>
    <row r="160" spans="1:33" ht="15.75" customHeight="1" x14ac:dyDescent="0.2">
      <c r="A160" s="13"/>
      <c r="B160" s="13"/>
      <c r="C160" s="22"/>
      <c r="D160" s="15"/>
      <c r="E160" s="15"/>
      <c r="F160" s="14"/>
      <c r="G160" s="14"/>
      <c r="H160" s="15"/>
      <c r="I160" s="15"/>
      <c r="J160" s="22"/>
      <c r="K160" s="22"/>
      <c r="L160" s="15"/>
      <c r="M160" s="15"/>
      <c r="N160" s="15"/>
      <c r="O160" s="15"/>
      <c r="P160" s="22"/>
      <c r="Q160" s="22"/>
      <c r="R160" s="22"/>
      <c r="S160" s="18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20"/>
    </row>
    <row r="161" spans="1:33" ht="15.75" customHeight="1" x14ac:dyDescent="0.2">
      <c r="A161" s="13"/>
      <c r="B161" s="13"/>
      <c r="C161" s="22"/>
      <c r="D161" s="15"/>
      <c r="E161" s="15"/>
      <c r="F161" s="14"/>
      <c r="G161" s="14"/>
      <c r="H161" s="15"/>
      <c r="I161" s="15"/>
      <c r="J161" s="22"/>
      <c r="K161" s="22"/>
      <c r="L161" s="15"/>
      <c r="M161" s="15"/>
      <c r="N161" s="15"/>
      <c r="O161" s="15"/>
      <c r="P161" s="22"/>
      <c r="Q161" s="22"/>
      <c r="R161" s="22"/>
      <c r="S161" s="18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20"/>
    </row>
    <row r="162" spans="1:33" ht="15.75" customHeight="1" x14ac:dyDescent="0.2">
      <c r="A162" s="13"/>
      <c r="B162" s="13"/>
      <c r="C162" s="22"/>
      <c r="D162" s="15"/>
      <c r="E162" s="15"/>
      <c r="F162" s="14"/>
      <c r="G162" s="14"/>
      <c r="H162" s="15"/>
      <c r="I162" s="15"/>
      <c r="J162" s="22"/>
      <c r="K162" s="22"/>
      <c r="L162" s="15"/>
      <c r="M162" s="15"/>
      <c r="N162" s="15"/>
      <c r="O162" s="15"/>
      <c r="P162" s="22"/>
      <c r="Q162" s="22"/>
      <c r="R162" s="22"/>
      <c r="S162" s="18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20"/>
    </row>
    <row r="163" spans="1:33" ht="15.75" customHeight="1" x14ac:dyDescent="0.2">
      <c r="A163" s="13"/>
      <c r="B163" s="13"/>
      <c r="C163" s="22"/>
      <c r="D163" s="15"/>
      <c r="E163" s="15"/>
      <c r="F163" s="14"/>
      <c r="G163" s="14"/>
      <c r="H163" s="15"/>
      <c r="I163" s="15"/>
      <c r="J163" s="22"/>
      <c r="K163" s="22"/>
      <c r="L163" s="15"/>
      <c r="M163" s="15"/>
      <c r="N163" s="15"/>
      <c r="O163" s="15"/>
      <c r="P163" s="22"/>
      <c r="Q163" s="22"/>
      <c r="R163" s="22"/>
      <c r="S163" s="18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20"/>
    </row>
    <row r="164" spans="1:33" ht="15.75" customHeight="1" x14ac:dyDescent="0.2">
      <c r="A164" s="13"/>
      <c r="B164" s="13"/>
      <c r="C164" s="22"/>
      <c r="D164" s="15"/>
      <c r="E164" s="15"/>
      <c r="F164" s="14"/>
      <c r="G164" s="14"/>
      <c r="H164" s="15"/>
      <c r="I164" s="15"/>
      <c r="J164" s="22"/>
      <c r="K164" s="22"/>
      <c r="L164" s="15"/>
      <c r="M164" s="15"/>
      <c r="N164" s="15"/>
      <c r="O164" s="15"/>
      <c r="P164" s="22"/>
      <c r="Q164" s="22"/>
      <c r="R164" s="22"/>
      <c r="S164" s="18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20"/>
    </row>
    <row r="165" spans="1:33" ht="15.75" customHeight="1" x14ac:dyDescent="0.2">
      <c r="A165" s="13"/>
      <c r="B165" s="13"/>
      <c r="C165" s="22"/>
      <c r="D165" s="15"/>
      <c r="E165" s="15"/>
      <c r="F165" s="14"/>
      <c r="G165" s="14"/>
      <c r="H165" s="15"/>
      <c r="I165" s="15"/>
      <c r="J165" s="22"/>
      <c r="K165" s="22"/>
      <c r="L165" s="15"/>
      <c r="M165" s="15"/>
      <c r="N165" s="15"/>
      <c r="O165" s="15"/>
      <c r="P165" s="22"/>
      <c r="Q165" s="22"/>
      <c r="R165" s="22"/>
      <c r="S165" s="18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20"/>
    </row>
    <row r="166" spans="1:33" ht="15.75" customHeight="1" x14ac:dyDescent="0.2">
      <c r="A166" s="13"/>
      <c r="B166" s="13"/>
      <c r="C166" s="22"/>
      <c r="D166" s="15"/>
      <c r="E166" s="15"/>
      <c r="F166" s="14"/>
      <c r="G166" s="14"/>
      <c r="H166" s="15"/>
      <c r="I166" s="15"/>
      <c r="J166" s="22"/>
      <c r="K166" s="22"/>
      <c r="L166" s="15"/>
      <c r="M166" s="15"/>
      <c r="N166" s="15"/>
      <c r="O166" s="15"/>
      <c r="P166" s="22"/>
      <c r="Q166" s="22"/>
      <c r="R166" s="22"/>
      <c r="S166" s="18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20"/>
    </row>
    <row r="167" spans="1:33" ht="15.75" customHeight="1" x14ac:dyDescent="0.2">
      <c r="A167" s="13"/>
      <c r="B167" s="13"/>
      <c r="C167" s="22"/>
      <c r="D167" s="15"/>
      <c r="E167" s="15"/>
      <c r="F167" s="14"/>
      <c r="G167" s="14"/>
      <c r="H167" s="15"/>
      <c r="I167" s="15"/>
      <c r="J167" s="22"/>
      <c r="K167" s="22"/>
      <c r="L167" s="15"/>
      <c r="M167" s="15"/>
      <c r="N167" s="15"/>
      <c r="O167" s="15"/>
      <c r="P167" s="22"/>
      <c r="Q167" s="22"/>
      <c r="R167" s="22"/>
      <c r="S167" s="18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20"/>
    </row>
    <row r="168" spans="1:33" ht="15.75" customHeight="1" x14ac:dyDescent="0.2">
      <c r="A168" s="13"/>
      <c r="B168" s="13"/>
      <c r="C168" s="22"/>
      <c r="D168" s="15"/>
      <c r="E168" s="15"/>
      <c r="F168" s="14"/>
      <c r="G168" s="14"/>
      <c r="H168" s="15"/>
      <c r="I168" s="15"/>
      <c r="J168" s="22"/>
      <c r="K168" s="22"/>
      <c r="L168" s="15"/>
      <c r="M168" s="15"/>
      <c r="N168" s="15"/>
      <c r="O168" s="15"/>
      <c r="P168" s="22"/>
      <c r="Q168" s="22"/>
      <c r="R168" s="22"/>
      <c r="S168" s="18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20"/>
    </row>
    <row r="169" spans="1:33" ht="15.75" customHeight="1" x14ac:dyDescent="0.2">
      <c r="A169" s="13"/>
      <c r="B169" s="13"/>
      <c r="C169" s="22"/>
      <c r="D169" s="15"/>
      <c r="E169" s="15"/>
      <c r="F169" s="14"/>
      <c r="G169" s="14"/>
      <c r="H169" s="15"/>
      <c r="I169" s="15"/>
      <c r="J169" s="22"/>
      <c r="K169" s="22"/>
      <c r="L169" s="15"/>
      <c r="M169" s="15"/>
      <c r="N169" s="15"/>
      <c r="O169" s="15"/>
      <c r="P169" s="22"/>
      <c r="Q169" s="22"/>
      <c r="R169" s="22"/>
      <c r="S169" s="18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20"/>
    </row>
    <row r="170" spans="1:33" ht="15.75" customHeight="1" x14ac:dyDescent="0.2">
      <c r="A170" s="13"/>
      <c r="B170" s="13"/>
      <c r="C170" s="22"/>
      <c r="D170" s="15"/>
      <c r="E170" s="15"/>
      <c r="F170" s="14"/>
      <c r="G170" s="14"/>
      <c r="H170" s="15"/>
      <c r="I170" s="15"/>
      <c r="J170" s="22"/>
      <c r="K170" s="22"/>
      <c r="L170" s="15"/>
      <c r="M170" s="15"/>
      <c r="N170" s="15"/>
      <c r="O170" s="15"/>
      <c r="P170" s="22"/>
      <c r="Q170" s="22"/>
      <c r="R170" s="22"/>
      <c r="S170" s="18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20"/>
    </row>
    <row r="171" spans="1:33" ht="15.75" customHeight="1" x14ac:dyDescent="0.2">
      <c r="A171" s="13"/>
      <c r="B171" s="13"/>
      <c r="C171" s="22"/>
      <c r="D171" s="15"/>
      <c r="E171" s="15"/>
      <c r="F171" s="14"/>
      <c r="G171" s="14"/>
      <c r="H171" s="15"/>
      <c r="I171" s="15"/>
      <c r="J171" s="22"/>
      <c r="K171" s="22"/>
      <c r="L171" s="15"/>
      <c r="M171" s="15"/>
      <c r="N171" s="15"/>
      <c r="O171" s="15"/>
      <c r="P171" s="22"/>
      <c r="Q171" s="22"/>
      <c r="R171" s="22"/>
      <c r="S171" s="18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20"/>
    </row>
    <row r="172" spans="1:33" ht="15.75" customHeight="1" x14ac:dyDescent="0.2">
      <c r="A172" s="13"/>
      <c r="B172" s="13"/>
      <c r="C172" s="22"/>
      <c r="D172" s="15"/>
      <c r="E172" s="15"/>
      <c r="F172" s="14"/>
      <c r="G172" s="14"/>
      <c r="H172" s="15"/>
      <c r="I172" s="15"/>
      <c r="J172" s="22"/>
      <c r="K172" s="22"/>
      <c r="L172" s="15"/>
      <c r="M172" s="15"/>
      <c r="N172" s="15"/>
      <c r="O172" s="15"/>
      <c r="P172" s="22"/>
      <c r="Q172" s="22"/>
      <c r="R172" s="22"/>
      <c r="S172" s="18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20"/>
    </row>
    <row r="173" spans="1:33" ht="15.75" customHeight="1" x14ac:dyDescent="0.2">
      <c r="A173" s="13"/>
      <c r="B173" s="13"/>
      <c r="C173" s="22"/>
      <c r="D173" s="15"/>
      <c r="E173" s="15"/>
      <c r="F173" s="14"/>
      <c r="G173" s="14"/>
      <c r="H173" s="15"/>
      <c r="I173" s="15"/>
      <c r="J173" s="22"/>
      <c r="K173" s="22"/>
      <c r="L173" s="15"/>
      <c r="M173" s="15"/>
      <c r="N173" s="15"/>
      <c r="O173" s="15"/>
      <c r="P173" s="22"/>
      <c r="Q173" s="22"/>
      <c r="R173" s="22"/>
      <c r="S173" s="18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20"/>
    </row>
    <row r="174" spans="1:33" ht="15.75" customHeight="1" x14ac:dyDescent="0.2">
      <c r="A174" s="13"/>
      <c r="B174" s="13"/>
      <c r="C174" s="22"/>
      <c r="D174" s="15"/>
      <c r="E174" s="15"/>
      <c r="F174" s="14"/>
      <c r="G174" s="14"/>
      <c r="H174" s="15"/>
      <c r="I174" s="15"/>
      <c r="J174" s="22"/>
      <c r="K174" s="22"/>
      <c r="L174" s="15"/>
      <c r="M174" s="15"/>
      <c r="N174" s="15"/>
      <c r="O174" s="15"/>
      <c r="P174" s="22"/>
      <c r="Q174" s="22"/>
      <c r="R174" s="22"/>
      <c r="S174" s="18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20"/>
    </row>
    <row r="175" spans="1:33" ht="15.75" customHeight="1" x14ac:dyDescent="0.2">
      <c r="A175" s="13"/>
      <c r="B175" s="13"/>
      <c r="C175" s="22"/>
      <c r="D175" s="15"/>
      <c r="E175" s="15"/>
      <c r="F175" s="14"/>
      <c r="G175" s="14"/>
      <c r="H175" s="15"/>
      <c r="I175" s="15"/>
      <c r="J175" s="22"/>
      <c r="K175" s="22"/>
      <c r="L175" s="15"/>
      <c r="M175" s="15"/>
      <c r="N175" s="15"/>
      <c r="O175" s="15"/>
      <c r="P175" s="22"/>
      <c r="Q175" s="22"/>
      <c r="R175" s="22"/>
      <c r="S175" s="18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20"/>
    </row>
    <row r="176" spans="1:33" ht="15.75" customHeight="1" x14ac:dyDescent="0.2">
      <c r="A176" s="13"/>
      <c r="B176" s="13"/>
      <c r="C176" s="22"/>
      <c r="D176" s="15"/>
      <c r="E176" s="15"/>
      <c r="F176" s="14"/>
      <c r="G176" s="14"/>
      <c r="H176" s="15"/>
      <c r="I176" s="15"/>
      <c r="J176" s="22"/>
      <c r="K176" s="22"/>
      <c r="L176" s="15"/>
      <c r="M176" s="15"/>
      <c r="N176" s="15"/>
      <c r="O176" s="15"/>
      <c r="P176" s="22"/>
      <c r="Q176" s="22"/>
      <c r="R176" s="22"/>
      <c r="S176" s="18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20"/>
    </row>
    <row r="177" spans="1:33" ht="15.75" customHeight="1" x14ac:dyDescent="0.2">
      <c r="A177" s="13"/>
      <c r="B177" s="13"/>
      <c r="C177" s="22"/>
      <c r="D177" s="15"/>
      <c r="E177" s="15"/>
      <c r="F177" s="14"/>
      <c r="G177" s="14"/>
      <c r="H177" s="15"/>
      <c r="I177" s="15"/>
      <c r="J177" s="22"/>
      <c r="K177" s="22"/>
      <c r="L177" s="15"/>
      <c r="M177" s="15"/>
      <c r="N177" s="15"/>
      <c r="O177" s="15"/>
      <c r="P177" s="22"/>
      <c r="Q177" s="22"/>
      <c r="R177" s="22"/>
      <c r="S177" s="18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20"/>
    </row>
    <row r="178" spans="1:33" ht="15.75" customHeight="1" x14ac:dyDescent="0.2">
      <c r="A178" s="13"/>
      <c r="B178" s="13"/>
      <c r="C178" s="22"/>
      <c r="D178" s="15"/>
      <c r="E178" s="15"/>
      <c r="F178" s="14"/>
      <c r="G178" s="14"/>
      <c r="H178" s="15"/>
      <c r="I178" s="15"/>
      <c r="J178" s="22"/>
      <c r="K178" s="22"/>
      <c r="L178" s="15"/>
      <c r="M178" s="15"/>
      <c r="N178" s="15"/>
      <c r="O178" s="15"/>
      <c r="P178" s="22"/>
      <c r="Q178" s="22"/>
      <c r="R178" s="22"/>
      <c r="S178" s="18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20"/>
    </row>
    <row r="179" spans="1:33" ht="15.75" customHeight="1" x14ac:dyDescent="0.2">
      <c r="A179" s="13"/>
      <c r="B179" s="13"/>
      <c r="C179" s="22"/>
      <c r="D179" s="15"/>
      <c r="E179" s="15"/>
      <c r="F179" s="14"/>
      <c r="G179" s="14"/>
      <c r="H179" s="15"/>
      <c r="I179" s="15"/>
      <c r="J179" s="22"/>
      <c r="K179" s="22"/>
      <c r="L179" s="15"/>
      <c r="M179" s="15"/>
      <c r="N179" s="15"/>
      <c r="O179" s="15"/>
      <c r="P179" s="22"/>
      <c r="Q179" s="22"/>
      <c r="R179" s="22"/>
      <c r="S179" s="18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20"/>
    </row>
    <row r="180" spans="1:33" ht="15.75" customHeight="1" x14ac:dyDescent="0.2">
      <c r="A180" s="13"/>
      <c r="B180" s="13"/>
      <c r="C180" s="22"/>
      <c r="D180" s="15"/>
      <c r="E180" s="15"/>
      <c r="F180" s="14"/>
      <c r="G180" s="14"/>
      <c r="H180" s="15"/>
      <c r="I180" s="15"/>
      <c r="J180" s="22"/>
      <c r="K180" s="22"/>
      <c r="L180" s="15"/>
      <c r="M180" s="15"/>
      <c r="N180" s="15"/>
      <c r="O180" s="15"/>
      <c r="P180" s="22"/>
      <c r="Q180" s="22"/>
      <c r="R180" s="22"/>
      <c r="S180" s="18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20"/>
    </row>
    <row r="181" spans="1:33" ht="15.75" customHeight="1" x14ac:dyDescent="0.2">
      <c r="A181" s="13"/>
      <c r="B181" s="13"/>
      <c r="C181" s="22"/>
      <c r="D181" s="15"/>
      <c r="E181" s="15"/>
      <c r="F181" s="14"/>
      <c r="G181" s="14"/>
      <c r="H181" s="15"/>
      <c r="I181" s="15"/>
      <c r="J181" s="22"/>
      <c r="K181" s="22"/>
      <c r="L181" s="15"/>
      <c r="M181" s="15"/>
      <c r="N181" s="15"/>
      <c r="O181" s="15"/>
      <c r="P181" s="22"/>
      <c r="Q181" s="22"/>
      <c r="R181" s="22"/>
      <c r="S181" s="18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20"/>
    </row>
    <row r="182" spans="1:33" ht="15.75" customHeight="1" x14ac:dyDescent="0.2">
      <c r="A182" s="13"/>
      <c r="B182" s="13"/>
      <c r="C182" s="22"/>
      <c r="D182" s="15"/>
      <c r="E182" s="15"/>
      <c r="F182" s="14"/>
      <c r="G182" s="14"/>
      <c r="H182" s="15"/>
      <c r="I182" s="15"/>
      <c r="J182" s="22"/>
      <c r="K182" s="22"/>
      <c r="L182" s="15"/>
      <c r="M182" s="15"/>
      <c r="N182" s="15"/>
      <c r="O182" s="15"/>
      <c r="P182" s="22"/>
      <c r="Q182" s="22"/>
      <c r="R182" s="22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20"/>
    </row>
    <row r="183" spans="1:33" ht="15.75" customHeight="1" x14ac:dyDescent="0.2">
      <c r="A183" s="13"/>
      <c r="B183" s="13"/>
      <c r="C183" s="22"/>
      <c r="D183" s="15"/>
      <c r="E183" s="15"/>
      <c r="F183" s="14"/>
      <c r="G183" s="14"/>
      <c r="H183" s="15"/>
      <c r="I183" s="15"/>
      <c r="J183" s="22"/>
      <c r="K183" s="22"/>
      <c r="L183" s="15"/>
      <c r="M183" s="15"/>
      <c r="N183" s="15"/>
      <c r="O183" s="15"/>
      <c r="P183" s="22"/>
      <c r="Q183" s="22"/>
      <c r="R183" s="22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20"/>
    </row>
    <row r="184" spans="1:33" ht="15.75" customHeight="1" x14ac:dyDescent="0.2">
      <c r="A184" s="13"/>
      <c r="B184" s="13"/>
      <c r="C184" s="22"/>
      <c r="D184" s="15"/>
      <c r="E184" s="15"/>
      <c r="F184" s="14"/>
      <c r="G184" s="14"/>
      <c r="H184" s="15"/>
      <c r="I184" s="15"/>
      <c r="J184" s="22"/>
      <c r="K184" s="22"/>
      <c r="L184" s="15"/>
      <c r="M184" s="15"/>
      <c r="N184" s="15"/>
      <c r="O184" s="15"/>
      <c r="P184" s="22"/>
      <c r="Q184" s="22"/>
      <c r="R184" s="22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20"/>
    </row>
    <row r="185" spans="1:33" ht="15.75" customHeight="1" x14ac:dyDescent="0.2">
      <c r="A185" s="13"/>
      <c r="B185" s="13"/>
      <c r="C185" s="22"/>
      <c r="D185" s="15"/>
      <c r="E185" s="15"/>
      <c r="F185" s="14"/>
      <c r="G185" s="14"/>
      <c r="H185" s="15"/>
      <c r="I185" s="15"/>
      <c r="J185" s="22"/>
      <c r="K185" s="22"/>
      <c r="L185" s="15"/>
      <c r="M185" s="15"/>
      <c r="N185" s="15"/>
      <c r="O185" s="15"/>
      <c r="P185" s="22"/>
      <c r="Q185" s="22"/>
      <c r="R185" s="22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20"/>
    </row>
    <row r="186" spans="1:33" ht="15.75" customHeight="1" x14ac:dyDescent="0.2">
      <c r="A186" s="13"/>
      <c r="B186" s="13"/>
      <c r="C186" s="22"/>
      <c r="D186" s="15"/>
      <c r="E186" s="15"/>
      <c r="F186" s="14"/>
      <c r="G186" s="14"/>
      <c r="H186" s="15"/>
      <c r="I186" s="15"/>
      <c r="J186" s="22"/>
      <c r="K186" s="22"/>
      <c r="L186" s="15"/>
      <c r="M186" s="15"/>
      <c r="N186" s="15"/>
      <c r="O186" s="15"/>
      <c r="P186" s="22"/>
      <c r="Q186" s="22"/>
      <c r="R186" s="22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20"/>
    </row>
    <row r="187" spans="1:33" ht="15.75" customHeight="1" x14ac:dyDescent="0.2">
      <c r="A187" s="13"/>
      <c r="B187" s="13"/>
      <c r="C187" s="22"/>
      <c r="D187" s="15"/>
      <c r="E187" s="15"/>
      <c r="F187" s="14"/>
      <c r="G187" s="14"/>
      <c r="H187" s="15"/>
      <c r="I187" s="15"/>
      <c r="J187" s="22"/>
      <c r="K187" s="22"/>
      <c r="L187" s="15"/>
      <c r="M187" s="15"/>
      <c r="N187" s="15"/>
      <c r="O187" s="15"/>
      <c r="P187" s="22"/>
      <c r="Q187" s="22"/>
      <c r="R187" s="22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20"/>
    </row>
    <row r="188" spans="1:33" ht="15.75" customHeight="1" x14ac:dyDescent="0.2">
      <c r="A188" s="13"/>
      <c r="B188" s="13"/>
      <c r="C188" s="22"/>
      <c r="D188" s="15"/>
      <c r="E188" s="15"/>
      <c r="F188" s="14"/>
      <c r="G188" s="14"/>
      <c r="H188" s="15"/>
      <c r="I188" s="15"/>
      <c r="J188" s="22"/>
      <c r="K188" s="22"/>
      <c r="L188" s="15"/>
      <c r="M188" s="15"/>
      <c r="N188" s="15"/>
      <c r="O188" s="15"/>
      <c r="P188" s="22"/>
      <c r="Q188" s="22"/>
      <c r="R188" s="22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20"/>
    </row>
    <row r="189" spans="1:33" ht="15.75" customHeight="1" x14ac:dyDescent="0.2">
      <c r="A189" s="13"/>
      <c r="B189" s="13"/>
      <c r="C189" s="22"/>
      <c r="D189" s="15"/>
      <c r="E189" s="15"/>
      <c r="F189" s="14"/>
      <c r="G189" s="14"/>
      <c r="H189" s="15"/>
      <c r="I189" s="15"/>
      <c r="J189" s="22"/>
      <c r="K189" s="22"/>
      <c r="L189" s="15"/>
      <c r="M189" s="15"/>
      <c r="N189" s="15"/>
      <c r="O189" s="15"/>
      <c r="P189" s="22"/>
      <c r="Q189" s="22"/>
      <c r="R189" s="22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20"/>
    </row>
    <row r="190" spans="1:33" ht="15.75" customHeight="1" x14ac:dyDescent="0.2">
      <c r="A190" s="13"/>
      <c r="B190" s="13"/>
      <c r="C190" s="22"/>
      <c r="D190" s="15"/>
      <c r="E190" s="15"/>
      <c r="F190" s="14"/>
      <c r="G190" s="14"/>
      <c r="H190" s="15"/>
      <c r="I190" s="15"/>
      <c r="J190" s="22"/>
      <c r="K190" s="22"/>
      <c r="L190" s="15"/>
      <c r="M190" s="15"/>
      <c r="N190" s="15"/>
      <c r="O190" s="15"/>
      <c r="P190" s="22"/>
      <c r="Q190" s="22"/>
      <c r="R190" s="22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20"/>
    </row>
    <row r="191" spans="1:33" ht="15.75" customHeight="1" x14ac:dyDescent="0.2">
      <c r="A191" s="13"/>
      <c r="B191" s="13"/>
      <c r="C191" s="22"/>
      <c r="D191" s="15"/>
      <c r="E191" s="15"/>
      <c r="F191" s="14"/>
      <c r="G191" s="14"/>
      <c r="H191" s="15"/>
      <c r="I191" s="15"/>
      <c r="J191" s="22"/>
      <c r="K191" s="22"/>
      <c r="L191" s="15"/>
      <c r="M191" s="15"/>
      <c r="N191" s="15"/>
      <c r="O191" s="15"/>
      <c r="P191" s="22"/>
      <c r="Q191" s="22"/>
      <c r="R191" s="22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20"/>
    </row>
    <row r="192" spans="1:33" ht="15.75" customHeight="1" x14ac:dyDescent="0.2">
      <c r="A192" s="13"/>
      <c r="B192" s="13"/>
      <c r="C192" s="22"/>
      <c r="D192" s="15"/>
      <c r="E192" s="15"/>
      <c r="F192" s="14"/>
      <c r="G192" s="14"/>
      <c r="H192" s="15"/>
      <c r="I192" s="15"/>
      <c r="J192" s="22"/>
      <c r="K192" s="22"/>
      <c r="L192" s="15"/>
      <c r="M192" s="15"/>
      <c r="N192" s="15"/>
      <c r="O192" s="15"/>
      <c r="P192" s="22"/>
      <c r="Q192" s="22"/>
      <c r="R192" s="22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20"/>
    </row>
    <row r="193" spans="1:33" ht="15.75" customHeight="1" x14ac:dyDescent="0.2">
      <c r="A193" s="13"/>
      <c r="B193" s="13"/>
      <c r="C193" s="22"/>
      <c r="D193" s="15"/>
      <c r="E193" s="15"/>
      <c r="F193" s="14"/>
      <c r="G193" s="14"/>
      <c r="H193" s="15"/>
      <c r="I193" s="15"/>
      <c r="J193" s="22"/>
      <c r="K193" s="22"/>
      <c r="L193" s="15"/>
      <c r="M193" s="15"/>
      <c r="N193" s="15"/>
      <c r="O193" s="15"/>
      <c r="P193" s="22"/>
      <c r="Q193" s="22"/>
      <c r="R193" s="22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20"/>
    </row>
    <row r="194" spans="1:33" ht="15.75" customHeight="1" x14ac:dyDescent="0.2">
      <c r="A194" s="13"/>
      <c r="B194" s="13"/>
      <c r="C194" s="22"/>
      <c r="D194" s="15"/>
      <c r="E194" s="15"/>
      <c r="F194" s="14"/>
      <c r="G194" s="14"/>
      <c r="H194" s="15"/>
      <c r="I194" s="15"/>
      <c r="J194" s="22"/>
      <c r="K194" s="22"/>
      <c r="L194" s="15"/>
      <c r="M194" s="15"/>
      <c r="N194" s="15"/>
      <c r="O194" s="15"/>
      <c r="P194" s="22"/>
      <c r="Q194" s="22"/>
      <c r="R194" s="22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20"/>
    </row>
    <row r="195" spans="1:33" ht="15.75" customHeight="1" x14ac:dyDescent="0.2">
      <c r="C195" s="22"/>
      <c r="D195" s="15"/>
      <c r="E195" s="15"/>
      <c r="F195" s="14"/>
      <c r="G195" s="14"/>
      <c r="H195" s="15"/>
      <c r="I195" s="15"/>
      <c r="J195" s="22"/>
      <c r="K195" s="22"/>
      <c r="L195" s="15"/>
      <c r="M195" s="15"/>
      <c r="N195" s="15"/>
      <c r="O195" s="15"/>
      <c r="P195" s="22"/>
      <c r="Q195" s="22"/>
      <c r="R195" s="22"/>
      <c r="AG195" s="20"/>
    </row>
    <row r="196" spans="1:33" ht="15.75" customHeight="1" x14ac:dyDescent="0.2">
      <c r="C196" s="22"/>
      <c r="D196" s="15"/>
      <c r="E196" s="15"/>
      <c r="F196" s="14"/>
      <c r="G196" s="14"/>
      <c r="H196" s="15"/>
      <c r="I196" s="15"/>
      <c r="J196" s="22"/>
      <c r="K196" s="22"/>
      <c r="L196" s="15"/>
      <c r="M196" s="15"/>
      <c r="N196" s="15"/>
      <c r="O196" s="15"/>
      <c r="P196" s="22"/>
      <c r="Q196" s="22"/>
      <c r="R196" s="22"/>
      <c r="AG196" s="20"/>
    </row>
    <row r="197" spans="1:33" ht="15.75" customHeight="1" x14ac:dyDescent="0.2">
      <c r="C197" s="22"/>
      <c r="D197" s="22"/>
      <c r="E197" s="22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</row>
    <row r="198" spans="1:33" ht="15.75" customHeight="1" x14ac:dyDescent="0.2">
      <c r="C198" s="22"/>
      <c r="D198" s="22"/>
      <c r="E198" s="22"/>
      <c r="F198" s="22"/>
      <c r="G198" s="22"/>
      <c r="H198" s="22"/>
      <c r="I198" s="22"/>
      <c r="J198" s="22"/>
      <c r="K198" s="22"/>
      <c r="L198" s="22"/>
      <c r="M198" s="22"/>
      <c r="N198" s="22"/>
      <c r="O198" s="22"/>
      <c r="P198" s="22"/>
      <c r="Q198" s="22"/>
      <c r="R198" s="22"/>
    </row>
    <row r="199" spans="1:33" ht="15.75" customHeight="1" x14ac:dyDescent="0.2">
      <c r="C199" s="22"/>
      <c r="D199" s="22"/>
      <c r="E199" s="22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</row>
    <row r="200" spans="1:33" ht="15.75" customHeight="1" x14ac:dyDescent="0.2">
      <c r="C200" s="22"/>
      <c r="D200" s="22"/>
      <c r="E200" s="22"/>
      <c r="F200" s="22"/>
      <c r="G200" s="22"/>
      <c r="H200" s="22"/>
      <c r="I200" s="22"/>
      <c r="J200" s="22"/>
      <c r="K200" s="22"/>
      <c r="L200" s="22"/>
      <c r="M200" s="22"/>
      <c r="N200" s="22"/>
      <c r="O200" s="22"/>
      <c r="P200" s="22"/>
      <c r="Q200" s="22"/>
      <c r="R200" s="22"/>
    </row>
    <row r="201" spans="1:33" ht="15.75" customHeight="1" x14ac:dyDescent="0.2">
      <c r="C201" s="22"/>
      <c r="D201" s="22"/>
      <c r="E201" s="22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</row>
    <row r="202" spans="1:33" ht="15.75" customHeight="1" x14ac:dyDescent="0.2">
      <c r="C202" s="22"/>
      <c r="D202" s="22"/>
      <c r="E202" s="22"/>
      <c r="F202" s="22"/>
      <c r="G202" s="22"/>
      <c r="H202" s="22"/>
      <c r="I202" s="22"/>
      <c r="J202" s="22"/>
      <c r="K202" s="22"/>
      <c r="L202" s="22"/>
      <c r="M202" s="22"/>
      <c r="N202" s="22"/>
      <c r="O202" s="22"/>
      <c r="P202" s="22"/>
      <c r="Q202" s="22"/>
      <c r="R202" s="22"/>
    </row>
    <row r="203" spans="1:33" ht="15.75" customHeight="1" x14ac:dyDescent="0.2">
      <c r="C203" s="22"/>
      <c r="D203" s="22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</row>
    <row r="204" spans="1:33" ht="15.75" customHeight="1" x14ac:dyDescent="0.2">
      <c r="C204" s="22"/>
      <c r="D204" s="22"/>
      <c r="E204" s="22"/>
      <c r="F204" s="22"/>
      <c r="G204" s="22"/>
      <c r="H204" s="22"/>
      <c r="I204" s="22"/>
      <c r="J204" s="22"/>
      <c r="K204" s="22"/>
      <c r="L204" s="22"/>
      <c r="M204" s="22"/>
      <c r="N204" s="22"/>
      <c r="O204" s="22"/>
      <c r="P204" s="22"/>
      <c r="Q204" s="22"/>
      <c r="R204" s="22"/>
    </row>
    <row r="205" spans="1:33" ht="15.75" customHeight="1" x14ac:dyDescent="0.2">
      <c r="C205" s="22"/>
      <c r="D205" s="22"/>
      <c r="E205" s="22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</row>
    <row r="206" spans="1:33" ht="15.75" customHeight="1" x14ac:dyDescent="0.2">
      <c r="C206" s="22"/>
      <c r="D206" s="22"/>
      <c r="E206" s="22"/>
      <c r="F206" s="22"/>
      <c r="G206" s="22"/>
      <c r="H206" s="22"/>
      <c r="I206" s="22"/>
      <c r="J206" s="22"/>
      <c r="K206" s="22"/>
      <c r="L206" s="22"/>
      <c r="M206" s="22"/>
      <c r="N206" s="22"/>
      <c r="O206" s="22"/>
      <c r="P206" s="22"/>
      <c r="Q206" s="22"/>
      <c r="R206" s="22"/>
    </row>
    <row r="207" spans="1:33" ht="15.75" customHeight="1" x14ac:dyDescent="0.2">
      <c r="C207" s="22"/>
      <c r="D207" s="22"/>
      <c r="E207" s="22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</row>
    <row r="208" spans="1:33" ht="15.75" customHeight="1" x14ac:dyDescent="0.2">
      <c r="C208" s="22"/>
      <c r="D208" s="22"/>
      <c r="E208" s="22"/>
      <c r="F208" s="22"/>
      <c r="G208" s="22"/>
      <c r="H208" s="22"/>
      <c r="I208" s="22"/>
      <c r="J208" s="22"/>
      <c r="K208" s="22"/>
      <c r="L208" s="22"/>
      <c r="M208" s="22"/>
      <c r="N208" s="22"/>
      <c r="O208" s="22"/>
      <c r="P208" s="22"/>
      <c r="Q208" s="22"/>
      <c r="R208" s="22"/>
    </row>
    <row r="209" spans="3:18" ht="15.75" customHeight="1" x14ac:dyDescent="0.2">
      <c r="C209" s="22"/>
      <c r="D209" s="22"/>
      <c r="E209" s="22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</row>
    <row r="210" spans="3:18" ht="15.75" customHeight="1" x14ac:dyDescent="0.2">
      <c r="C210" s="22"/>
      <c r="D210" s="22"/>
      <c r="E210" s="22"/>
      <c r="F210" s="22"/>
      <c r="G210" s="22"/>
      <c r="H210" s="22"/>
      <c r="I210" s="22"/>
      <c r="J210" s="22"/>
      <c r="K210" s="22"/>
      <c r="L210" s="22"/>
      <c r="M210" s="22"/>
      <c r="N210" s="22"/>
      <c r="O210" s="22"/>
      <c r="P210" s="22"/>
      <c r="Q210" s="22"/>
      <c r="R210" s="22"/>
    </row>
    <row r="211" spans="3:18" ht="15.75" customHeight="1" x14ac:dyDescent="0.2">
      <c r="C211" s="22"/>
      <c r="D211" s="22"/>
      <c r="E211" s="22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</row>
    <row r="212" spans="3:18" ht="15.75" customHeight="1" x14ac:dyDescent="0.2">
      <c r="C212" s="22"/>
      <c r="D212" s="22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  <c r="R212" s="22"/>
    </row>
    <row r="213" spans="3:18" ht="15.75" customHeight="1" x14ac:dyDescent="0.2">
      <c r="C213" s="22"/>
      <c r="D213" s="22"/>
      <c r="E213" s="22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</row>
    <row r="214" spans="3:18" ht="15.75" customHeight="1" x14ac:dyDescent="0.2">
      <c r="C214" s="22"/>
      <c r="D214" s="22"/>
      <c r="E214" s="22"/>
      <c r="F214" s="22"/>
      <c r="G214" s="22"/>
      <c r="H214" s="22"/>
      <c r="I214" s="22"/>
      <c r="J214" s="22"/>
      <c r="K214" s="22"/>
      <c r="L214" s="22"/>
      <c r="M214" s="22"/>
      <c r="N214" s="22"/>
      <c r="O214" s="22"/>
      <c r="P214" s="22"/>
      <c r="Q214" s="22"/>
      <c r="R214" s="22"/>
    </row>
    <row r="215" spans="3:18" ht="15.75" customHeight="1" x14ac:dyDescent="0.2">
      <c r="C215" s="22"/>
      <c r="D215" s="22"/>
      <c r="E215" s="22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</row>
    <row r="216" spans="3:18" ht="15.75" customHeight="1" x14ac:dyDescent="0.2">
      <c r="C216" s="22"/>
      <c r="D216" s="22"/>
      <c r="E216" s="22"/>
      <c r="F216" s="22"/>
      <c r="G216" s="22"/>
      <c r="H216" s="22"/>
      <c r="I216" s="22"/>
      <c r="J216" s="22"/>
      <c r="K216" s="22"/>
      <c r="L216" s="22"/>
      <c r="M216" s="22"/>
      <c r="N216" s="22"/>
      <c r="O216" s="22"/>
      <c r="P216" s="22"/>
      <c r="Q216" s="22"/>
      <c r="R216" s="22"/>
    </row>
    <row r="217" spans="3:18" ht="15.75" customHeight="1" x14ac:dyDescent="0.2">
      <c r="C217" s="22"/>
      <c r="D217" s="22"/>
      <c r="E217" s="22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</row>
    <row r="218" spans="3:18" ht="15.75" customHeight="1" x14ac:dyDescent="0.2">
      <c r="C218" s="22"/>
      <c r="D218" s="22"/>
      <c r="E218" s="22"/>
      <c r="F218" s="22"/>
      <c r="G218" s="22"/>
      <c r="H218" s="22"/>
      <c r="I218" s="22"/>
      <c r="J218" s="22"/>
      <c r="K218" s="22"/>
      <c r="L218" s="22"/>
      <c r="M218" s="22"/>
      <c r="N218" s="22"/>
      <c r="O218" s="22"/>
      <c r="P218" s="22"/>
      <c r="Q218" s="22"/>
      <c r="R218" s="22"/>
    </row>
    <row r="219" spans="3:18" ht="15.75" customHeight="1" x14ac:dyDescent="0.2">
      <c r="C219" s="22"/>
      <c r="D219" s="22"/>
      <c r="E219" s="22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</row>
    <row r="220" spans="3:18" ht="15.75" customHeight="1" x14ac:dyDescent="0.2">
      <c r="C220" s="22"/>
      <c r="D220" s="22"/>
      <c r="E220" s="22"/>
      <c r="F220" s="22"/>
      <c r="G220" s="22"/>
      <c r="H220" s="22"/>
      <c r="I220" s="22"/>
      <c r="J220" s="22"/>
      <c r="K220" s="22"/>
      <c r="L220" s="22"/>
      <c r="M220" s="22"/>
      <c r="N220" s="22"/>
      <c r="O220" s="22"/>
      <c r="P220" s="22"/>
      <c r="Q220" s="22"/>
      <c r="R220" s="22"/>
    </row>
    <row r="221" spans="3:18" ht="15.75" customHeight="1" x14ac:dyDescent="0.15"/>
    <row r="222" spans="3:18" ht="15.75" customHeight="1" x14ac:dyDescent="0.15"/>
    <row r="223" spans="3:18" ht="15.75" customHeight="1" x14ac:dyDescent="0.15"/>
    <row r="224" spans="3:18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AG1000"/>
  <sheetViews>
    <sheetView tabSelected="1" workbookViewId="0">
      <pane xSplit="2" ySplit="3" topLeftCell="C4" activePane="bottomRight" state="frozen"/>
      <selection activeCell="C4" sqref="C4:XFD31"/>
      <selection pane="topRight" activeCell="C4" sqref="C4:XFD31"/>
      <selection pane="bottomLeft" activeCell="C4" sqref="C4:XFD31"/>
      <selection pane="bottomRight" activeCell="C4" sqref="C4:XFD31"/>
    </sheetView>
  </sheetViews>
  <sheetFormatPr baseColWidth="10" defaultColWidth="14.5" defaultRowHeight="15" customHeight="1" x14ac:dyDescent="0.15"/>
  <cols>
    <col min="1" max="1" width="14.83203125" customWidth="1"/>
    <col min="2" max="2" width="23.832031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6.83203125" customWidth="1"/>
    <col min="16" max="16" width="11" customWidth="1"/>
    <col min="17" max="18" width="8.5" customWidth="1"/>
    <col min="19" max="19" width="8.33203125" customWidth="1"/>
    <col min="20" max="20" width="11.5" customWidth="1"/>
    <col min="21" max="21" width="13.33203125" customWidth="1"/>
    <col min="22" max="22" width="13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29" t="str">
        <f ca="1">IFERROR(__xludf.DUMMYFUNCTION("IFERROR(VLOOKUP(B2,IMPORTRANGE(""https://docs.google.com/spreadsheets/d/1x0DhHglkXKoEBOD2MBsuK_EyIr1ouxD2ftIpqOYFa-k/edit?usp=sharing"",""OllieShops-SKU-Specific Info!B1:BJ7000""),4,FALSE),"""")"),"Cornhole Board Lights - Red LED Corn Hole Lighting Kit for Playing at Night")</f>
        <v>Cornhole Board Lights - Red LED Corn Hole Lighting Kit for Playing at Night</v>
      </c>
      <c r="B1" s="30"/>
      <c r="C1" s="31" t="s">
        <v>0</v>
      </c>
      <c r="D1" s="33" t="s">
        <v>1</v>
      </c>
      <c r="E1" s="33" t="s">
        <v>2</v>
      </c>
      <c r="F1" s="35" t="s">
        <v>3</v>
      </c>
      <c r="G1" s="35" t="s">
        <v>4</v>
      </c>
      <c r="H1" s="36" t="s">
        <v>5</v>
      </c>
      <c r="I1" s="33" t="s">
        <v>6</v>
      </c>
      <c r="J1" s="33" t="s">
        <v>7</v>
      </c>
      <c r="K1" s="33" t="s">
        <v>8</v>
      </c>
      <c r="L1" s="33" t="s">
        <v>9</v>
      </c>
      <c r="M1" s="40" t="s">
        <v>10</v>
      </c>
      <c r="N1" s="41" t="s">
        <v>11</v>
      </c>
      <c r="O1" s="33" t="s">
        <v>12</v>
      </c>
      <c r="P1" s="33" t="s">
        <v>13</v>
      </c>
      <c r="Q1" s="33" t="s">
        <v>14</v>
      </c>
      <c r="R1" s="33" t="s">
        <v>15</v>
      </c>
      <c r="S1" s="47" t="s">
        <v>16</v>
      </c>
      <c r="T1" s="42" t="s">
        <v>17</v>
      </c>
      <c r="U1" s="42" t="s">
        <v>18</v>
      </c>
      <c r="V1" s="42" t="s">
        <v>19</v>
      </c>
      <c r="W1" s="42" t="s">
        <v>20</v>
      </c>
      <c r="X1" s="42" t="s">
        <v>21</v>
      </c>
      <c r="Y1" s="42" t="s">
        <v>22</v>
      </c>
      <c r="Z1" s="42" t="s">
        <v>23</v>
      </c>
      <c r="AA1" s="42" t="s">
        <v>24</v>
      </c>
      <c r="AB1" s="42" t="s">
        <v>25</v>
      </c>
      <c r="AC1" s="42" t="s">
        <v>26</v>
      </c>
      <c r="AD1" s="44" t="s">
        <v>27</v>
      </c>
      <c r="AE1" s="45" t="s">
        <v>28</v>
      </c>
      <c r="AF1" s="46" t="s">
        <v>29</v>
      </c>
      <c r="AG1" s="45" t="s">
        <v>30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IFERROR(__xludf.DUMMYFUNCTION("IFERROR(VLOOKUP(B2,IMPORTRANGE(""https://docs.google.com/spreadsheets/d/1x0DhHglkXKoEBOD2MBsuK_EyIr1ouxD2ftIpqOYFa-k/edit?usp=sharing"",""OllieShops-SKU-Specific Info!B1:BJ7000""),3,FALSE),"""")"),"B07RY264FL")</f>
        <v>B07RY264FL</v>
      </c>
      <c r="B2" s="3" t="s">
        <v>170</v>
      </c>
      <c r="C2" s="32"/>
      <c r="D2" s="34"/>
      <c r="E2" s="32"/>
      <c r="F2" s="34"/>
      <c r="G2" s="34"/>
      <c r="H2" s="37"/>
      <c r="I2" s="34"/>
      <c r="J2" s="34"/>
      <c r="K2" s="37"/>
      <c r="L2" s="37"/>
      <c r="M2" s="37"/>
      <c r="N2" s="34"/>
      <c r="O2" s="34"/>
      <c r="P2" s="32"/>
      <c r="Q2" s="34"/>
      <c r="R2" s="34"/>
      <c r="S2" s="30"/>
      <c r="T2" s="30"/>
      <c r="U2" s="43"/>
      <c r="V2" s="43"/>
      <c r="W2" s="30"/>
      <c r="X2" s="30"/>
      <c r="Y2" s="30"/>
      <c r="Z2" s="30"/>
      <c r="AA2" s="43"/>
      <c r="AB2" s="43"/>
      <c r="AC2" s="43"/>
      <c r="AD2" s="43"/>
      <c r="AE2" s="30"/>
      <c r="AF2" s="30"/>
      <c r="AG2" s="30"/>
    </row>
    <row r="3" spans="1:33" ht="16" x14ac:dyDescent="0.15">
      <c r="A3" s="38" t="s">
        <v>32</v>
      </c>
      <c r="B3" s="39"/>
      <c r="C3" s="4">
        <f ca="1">((AE31+AF31)/0.85)*-1</f>
        <v>8.1598590564705873</v>
      </c>
      <c r="D3" s="5">
        <f>SUM(D4:D99763)</f>
        <v>4</v>
      </c>
      <c r="E3" s="5"/>
      <c r="F3" s="6">
        <f t="shared" ref="F3:G3" si="0">SUM(F4:F99763)</f>
        <v>57.799999999999983</v>
      </c>
      <c r="G3" s="6">
        <f t="shared" si="0"/>
        <v>0</v>
      </c>
      <c r="H3" s="7">
        <f>G3/F3*-1</f>
        <v>0</v>
      </c>
      <c r="I3" s="8">
        <f ca="1">J3/F3</f>
        <v>0.56962743558391005</v>
      </c>
      <c r="J3" s="6">
        <f ca="1">SUM(J4:J99763)</f>
        <v>32.92446577674999</v>
      </c>
      <c r="K3" s="6">
        <f ca="1">J3/D3</f>
        <v>8.2311164441874975</v>
      </c>
      <c r="L3" s="5"/>
      <c r="M3" s="9"/>
      <c r="N3" s="10"/>
      <c r="O3" s="5" t="str">
        <f ca="1">IFERROR(__xludf.DUMMYFUNCTION("IFERROR(VLOOKUP(B2,IMPORTRANGE(""https://docs.google.com/spreadsheets/d/1owCo6kL_VFQ5nPTdNogErmCBLjNiktT1m3SzTrxu3R0/edit#gid=2146806407"",""Ollie Shops - Compiled!b1:g5000""),2,FALSE),"""")"),"")</f>
        <v/>
      </c>
      <c r="P3" s="5"/>
      <c r="Q3" s="11"/>
      <c r="R3" s="11"/>
      <c r="S3" s="23"/>
      <c r="T3" s="10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10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10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5">
        <f>SUM(W4:W99763)</f>
        <v>0</v>
      </c>
      <c r="X3" s="7">
        <f>AVERAGE(X4:X99763)</f>
        <v>0</v>
      </c>
      <c r="Y3" s="6">
        <f>ROUND(AVERAGE(Y4:Y99763),2)</f>
        <v>0</v>
      </c>
      <c r="Z3" s="5"/>
      <c r="AA3" s="5"/>
      <c r="AB3" s="5"/>
      <c r="AC3" s="5"/>
      <c r="AD3" s="5"/>
      <c r="AE3" s="12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Info!B2:BZ7000""),36,false)),"""")*-1"),-4.095880198)</f>
        <v>-4.0958801979999997</v>
      </c>
      <c r="AG3" s="6">
        <f>SUM(AG4:AG99763)</f>
        <v>0</v>
      </c>
    </row>
    <row r="4" spans="1:33" s="52" customFormat="1" ht="15.75" hidden="1" customHeight="1" x14ac:dyDescent="0.2">
      <c r="A4" s="13" t="s">
        <v>33</v>
      </c>
      <c r="B4" s="13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48"/>
      <c r="T4" s="48"/>
      <c r="U4" s="49"/>
      <c r="V4" s="54"/>
      <c r="W4" s="48"/>
      <c r="X4" s="48"/>
      <c r="Y4" s="48"/>
      <c r="Z4" s="48"/>
      <c r="AA4" s="48"/>
      <c r="AB4" s="51"/>
      <c r="AC4" s="48"/>
      <c r="AD4" s="48"/>
      <c r="AE4" s="48"/>
      <c r="AF4" s="48"/>
      <c r="AG4" s="48"/>
    </row>
    <row r="5" spans="1:33" s="52" customFormat="1" ht="15.75" hidden="1" customHeight="1" x14ac:dyDescent="0.2">
      <c r="A5" s="13" t="s">
        <v>34</v>
      </c>
      <c r="B5" s="13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48"/>
      <c r="T5" s="48"/>
      <c r="U5" s="49"/>
      <c r="V5" s="54"/>
      <c r="W5" s="48"/>
      <c r="X5" s="48"/>
      <c r="Y5" s="48"/>
      <c r="Z5" s="48"/>
      <c r="AA5" s="48"/>
      <c r="AB5" s="51"/>
      <c r="AC5" s="48"/>
      <c r="AD5" s="48"/>
      <c r="AE5" s="48"/>
      <c r="AF5" s="48"/>
      <c r="AG5" s="48"/>
    </row>
    <row r="6" spans="1:33" s="52" customFormat="1" ht="15.75" hidden="1" customHeight="1" x14ac:dyDescent="0.2">
      <c r="A6" s="13" t="s">
        <v>35</v>
      </c>
      <c r="B6" s="13"/>
      <c r="C6" s="17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48"/>
      <c r="T6" s="48"/>
      <c r="U6" s="49"/>
      <c r="V6" s="54"/>
      <c r="W6" s="48"/>
      <c r="X6" s="48"/>
      <c r="Y6" s="48"/>
      <c r="Z6" s="48"/>
      <c r="AA6" s="48"/>
      <c r="AB6" s="51"/>
      <c r="AC6" s="48"/>
      <c r="AD6" s="48"/>
      <c r="AE6" s="48"/>
      <c r="AF6" s="48"/>
      <c r="AG6" s="48"/>
    </row>
    <row r="7" spans="1:33" s="52" customFormat="1" ht="15.75" hidden="1" customHeight="1" x14ac:dyDescent="0.2">
      <c r="A7" s="13" t="s">
        <v>36</v>
      </c>
      <c r="B7" s="13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48"/>
      <c r="T7" s="48"/>
      <c r="U7" s="49"/>
      <c r="V7" s="54"/>
      <c r="W7" s="48"/>
      <c r="X7" s="48"/>
      <c r="Y7" s="48"/>
      <c r="Z7" s="48"/>
      <c r="AA7" s="48"/>
      <c r="AB7" s="51"/>
      <c r="AC7" s="48"/>
      <c r="AD7" s="48"/>
      <c r="AE7" s="48"/>
      <c r="AF7" s="48"/>
      <c r="AG7" s="48"/>
    </row>
    <row r="8" spans="1:33" s="52" customFormat="1" ht="15.75" hidden="1" customHeight="1" x14ac:dyDescent="0.2">
      <c r="A8" s="13" t="s">
        <v>37</v>
      </c>
      <c r="B8" s="13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48"/>
      <c r="T8" s="48"/>
      <c r="U8" s="49"/>
      <c r="V8" s="54"/>
      <c r="W8" s="48"/>
      <c r="X8" s="48"/>
      <c r="Y8" s="48"/>
      <c r="Z8" s="48"/>
      <c r="AA8" s="48"/>
      <c r="AB8" s="51"/>
      <c r="AC8" s="48"/>
      <c r="AD8" s="48"/>
      <c r="AE8" s="48"/>
      <c r="AF8" s="48"/>
      <c r="AG8" s="48"/>
    </row>
    <row r="9" spans="1:33" s="52" customFormat="1" ht="15.75" hidden="1" customHeight="1" x14ac:dyDescent="0.2">
      <c r="A9" s="13" t="s">
        <v>38</v>
      </c>
      <c r="B9" s="13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48"/>
      <c r="T9" s="48"/>
      <c r="U9" s="49"/>
      <c r="V9" s="54"/>
      <c r="W9" s="48"/>
      <c r="X9" s="48"/>
      <c r="Y9" s="48"/>
      <c r="Z9" s="48"/>
      <c r="AA9" s="48"/>
      <c r="AB9" s="51"/>
      <c r="AC9" s="48"/>
      <c r="AD9" s="48"/>
      <c r="AE9" s="48"/>
      <c r="AF9" s="48"/>
      <c r="AG9" s="48"/>
    </row>
    <row r="10" spans="1:33" s="52" customFormat="1" ht="15.75" hidden="1" customHeight="1" x14ac:dyDescent="0.2">
      <c r="A10" s="13" t="s">
        <v>39</v>
      </c>
      <c r="B10" s="13"/>
      <c r="C10" s="17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48"/>
      <c r="T10" s="48"/>
      <c r="U10" s="49"/>
      <c r="V10" s="54"/>
      <c r="W10" s="48"/>
      <c r="X10" s="48"/>
      <c r="Y10" s="48"/>
      <c r="Z10" s="48"/>
      <c r="AA10" s="48"/>
      <c r="AB10" s="51"/>
      <c r="AC10" s="48"/>
      <c r="AD10" s="48"/>
      <c r="AE10" s="48"/>
      <c r="AF10" s="48"/>
      <c r="AG10" s="48"/>
    </row>
    <row r="11" spans="1:33" s="52" customFormat="1" ht="15.75" hidden="1" customHeight="1" x14ac:dyDescent="0.2">
      <c r="A11" s="13" t="s">
        <v>40</v>
      </c>
      <c r="B11" s="13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48"/>
      <c r="T11" s="48"/>
      <c r="U11" s="49"/>
      <c r="V11" s="54"/>
      <c r="W11" s="48"/>
      <c r="X11" s="48"/>
      <c r="Y11" s="48"/>
      <c r="Z11" s="48"/>
      <c r="AA11" s="48"/>
      <c r="AB11" s="51"/>
      <c r="AC11" s="48"/>
      <c r="AD11" s="48"/>
      <c r="AE11" s="48"/>
      <c r="AF11" s="48"/>
      <c r="AG11" s="48"/>
    </row>
    <row r="12" spans="1:33" s="52" customFormat="1" ht="15.75" hidden="1" customHeight="1" x14ac:dyDescent="0.2">
      <c r="A12" s="13" t="s">
        <v>41</v>
      </c>
      <c r="B12" s="13"/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48"/>
      <c r="T12" s="48"/>
      <c r="U12" s="49"/>
      <c r="V12" s="54"/>
      <c r="W12" s="48"/>
      <c r="X12" s="48"/>
      <c r="Y12" s="48"/>
      <c r="Z12" s="48"/>
      <c r="AA12" s="48"/>
      <c r="AB12" s="51"/>
      <c r="AC12" s="48"/>
      <c r="AD12" s="48"/>
      <c r="AE12" s="48"/>
      <c r="AF12" s="48"/>
      <c r="AG12" s="48"/>
    </row>
    <row r="13" spans="1:33" s="52" customFormat="1" ht="15.75" hidden="1" customHeight="1" x14ac:dyDescent="0.2">
      <c r="A13" s="13" t="s">
        <v>42</v>
      </c>
      <c r="B13" s="13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48"/>
      <c r="T13" s="48"/>
      <c r="U13" s="49"/>
      <c r="V13" s="54"/>
      <c r="W13" s="48"/>
      <c r="X13" s="48"/>
      <c r="Y13" s="48"/>
      <c r="Z13" s="48"/>
      <c r="AA13" s="48"/>
      <c r="AB13" s="51"/>
      <c r="AC13" s="48"/>
      <c r="AD13" s="48"/>
      <c r="AE13" s="48"/>
      <c r="AF13" s="48"/>
      <c r="AG13" s="48"/>
    </row>
    <row r="14" spans="1:33" s="52" customFormat="1" ht="15.75" hidden="1" customHeight="1" x14ac:dyDescent="0.2">
      <c r="A14" s="13" t="s">
        <v>43</v>
      </c>
      <c r="B14" s="13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48"/>
      <c r="T14" s="48"/>
      <c r="U14" s="49"/>
      <c r="V14" s="54"/>
      <c r="W14" s="48"/>
      <c r="X14" s="48"/>
      <c r="Y14" s="48"/>
      <c r="Z14" s="48"/>
      <c r="AA14" s="48"/>
      <c r="AB14" s="51"/>
      <c r="AC14" s="48"/>
      <c r="AD14" s="48"/>
      <c r="AE14" s="48"/>
      <c r="AF14" s="48"/>
      <c r="AG14" s="48"/>
    </row>
    <row r="15" spans="1:33" s="52" customFormat="1" ht="15.75" hidden="1" customHeight="1" x14ac:dyDescent="0.2">
      <c r="A15" s="13" t="s">
        <v>44</v>
      </c>
      <c r="B15" s="13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48"/>
      <c r="T15" s="48"/>
      <c r="U15" s="49"/>
      <c r="V15" s="54"/>
      <c r="W15" s="48"/>
      <c r="X15" s="48"/>
      <c r="Y15" s="48"/>
      <c r="Z15" s="48"/>
      <c r="AA15" s="48"/>
      <c r="AB15" s="51"/>
      <c r="AC15" s="48"/>
      <c r="AD15" s="48"/>
      <c r="AE15" s="48"/>
      <c r="AF15" s="48"/>
      <c r="AG15" s="48"/>
    </row>
    <row r="16" spans="1:33" s="52" customFormat="1" ht="15.75" hidden="1" customHeight="1" x14ac:dyDescent="0.2">
      <c r="A16" s="13" t="s">
        <v>45</v>
      </c>
      <c r="B16" s="13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48"/>
      <c r="T16" s="48"/>
      <c r="U16" s="49"/>
      <c r="V16" s="54"/>
      <c r="W16" s="48"/>
      <c r="X16" s="48"/>
      <c r="Y16" s="48"/>
      <c r="Z16" s="48"/>
      <c r="AA16" s="48"/>
      <c r="AB16" s="51"/>
      <c r="AC16" s="48"/>
      <c r="AD16" s="48"/>
      <c r="AE16" s="48"/>
      <c r="AF16" s="48"/>
      <c r="AG16" s="48"/>
    </row>
    <row r="17" spans="1:33" s="52" customFormat="1" ht="15.75" hidden="1" customHeight="1" x14ac:dyDescent="0.2">
      <c r="A17" s="13" t="s">
        <v>46</v>
      </c>
      <c r="B17" s="13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48"/>
      <c r="T17" s="48"/>
      <c r="U17" s="49"/>
      <c r="V17" s="54"/>
      <c r="W17" s="48"/>
      <c r="X17" s="48"/>
      <c r="Y17" s="48"/>
      <c r="Z17" s="48"/>
      <c r="AA17" s="48"/>
      <c r="AB17" s="51"/>
      <c r="AC17" s="48"/>
      <c r="AD17" s="48"/>
      <c r="AE17" s="48"/>
      <c r="AF17" s="48"/>
      <c r="AG17" s="48"/>
    </row>
    <row r="18" spans="1:33" s="52" customFormat="1" ht="15.75" hidden="1" customHeight="1" x14ac:dyDescent="0.2">
      <c r="A18" s="13" t="s">
        <v>47</v>
      </c>
      <c r="B18" s="13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48"/>
      <c r="T18" s="48"/>
      <c r="U18" s="49"/>
      <c r="V18" s="54"/>
      <c r="W18" s="48"/>
      <c r="X18" s="48"/>
      <c r="Y18" s="48"/>
      <c r="Z18" s="48"/>
      <c r="AA18" s="48"/>
      <c r="AB18" s="51"/>
      <c r="AC18" s="48"/>
      <c r="AD18" s="48"/>
      <c r="AE18" s="48"/>
      <c r="AF18" s="48"/>
      <c r="AG18" s="48"/>
    </row>
    <row r="19" spans="1:33" s="52" customFormat="1" ht="15.75" hidden="1" customHeight="1" x14ac:dyDescent="0.2">
      <c r="A19" s="13" t="s">
        <v>83</v>
      </c>
      <c r="B19" s="13"/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48"/>
      <c r="T19" s="48"/>
      <c r="U19" s="49"/>
      <c r="V19" s="54"/>
      <c r="W19" s="48"/>
      <c r="X19" s="48"/>
      <c r="Y19" s="48"/>
      <c r="Z19" s="48"/>
      <c r="AA19" s="48"/>
      <c r="AB19" s="51"/>
      <c r="AC19" s="48"/>
      <c r="AD19" s="48"/>
      <c r="AE19" s="48"/>
      <c r="AF19" s="48"/>
      <c r="AG19" s="48"/>
    </row>
    <row r="20" spans="1:33" s="52" customFormat="1" ht="15.75" hidden="1" customHeight="1" x14ac:dyDescent="0.2">
      <c r="A20" s="13" t="s">
        <v>49</v>
      </c>
      <c r="B20" s="13"/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48"/>
      <c r="T20" s="48"/>
      <c r="U20" s="49"/>
      <c r="V20" s="54"/>
      <c r="W20" s="48"/>
      <c r="X20" s="48"/>
      <c r="Y20" s="48"/>
      <c r="Z20" s="48"/>
      <c r="AA20" s="48"/>
      <c r="AB20" s="51"/>
      <c r="AC20" s="48"/>
      <c r="AD20" s="48"/>
      <c r="AE20" s="48"/>
      <c r="AF20" s="48"/>
      <c r="AG20" s="48"/>
    </row>
    <row r="21" spans="1:33" s="52" customFormat="1" ht="15.75" hidden="1" customHeight="1" x14ac:dyDescent="0.2">
      <c r="A21" s="13" t="s">
        <v>50</v>
      </c>
      <c r="B21" s="13"/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48"/>
      <c r="T21" s="48"/>
      <c r="U21" s="49"/>
      <c r="V21" s="54"/>
      <c r="W21" s="48"/>
      <c r="X21" s="48"/>
      <c r="Y21" s="48"/>
      <c r="Z21" s="48"/>
      <c r="AA21" s="48"/>
      <c r="AB21" s="51"/>
      <c r="AC21" s="48"/>
      <c r="AD21" s="48"/>
      <c r="AE21" s="48"/>
      <c r="AF21" s="48"/>
      <c r="AG21" s="48"/>
    </row>
    <row r="22" spans="1:33" s="52" customFormat="1" ht="15.75" hidden="1" customHeight="1" x14ac:dyDescent="0.2">
      <c r="A22" s="13" t="s">
        <v>51</v>
      </c>
      <c r="B22" s="13"/>
      <c r="C22" s="17"/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48"/>
      <c r="T22" s="48"/>
      <c r="U22" s="49"/>
      <c r="V22" s="54"/>
      <c r="W22" s="48"/>
      <c r="X22" s="48"/>
      <c r="Y22" s="48"/>
      <c r="Z22" s="48"/>
      <c r="AA22" s="48"/>
      <c r="AB22" s="51"/>
      <c r="AC22" s="48"/>
      <c r="AD22" s="48"/>
      <c r="AE22" s="48"/>
      <c r="AF22" s="48"/>
      <c r="AG22" s="48"/>
    </row>
    <row r="23" spans="1:33" s="52" customFormat="1" ht="15.75" hidden="1" customHeight="1" x14ac:dyDescent="0.2">
      <c r="A23" s="13" t="s">
        <v>52</v>
      </c>
      <c r="B23" s="13"/>
      <c r="C23" s="17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48"/>
      <c r="T23" s="48"/>
      <c r="U23" s="49"/>
      <c r="V23" s="54"/>
      <c r="W23" s="48"/>
      <c r="X23" s="48"/>
      <c r="Y23" s="48"/>
      <c r="Z23" s="48"/>
      <c r="AA23" s="48"/>
      <c r="AB23" s="51"/>
      <c r="AC23" s="48"/>
      <c r="AD23" s="48"/>
      <c r="AE23" s="48"/>
      <c r="AF23" s="48"/>
      <c r="AG23" s="48"/>
    </row>
    <row r="24" spans="1:33" s="52" customFormat="1" ht="15.75" hidden="1" customHeight="1" x14ac:dyDescent="0.2">
      <c r="A24" s="13" t="s">
        <v>53</v>
      </c>
      <c r="B24" s="13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48"/>
      <c r="T24" s="48"/>
      <c r="U24" s="49"/>
      <c r="V24" s="54"/>
      <c r="W24" s="48"/>
      <c r="X24" s="48"/>
      <c r="Y24" s="48"/>
      <c r="Z24" s="48"/>
      <c r="AA24" s="48"/>
      <c r="AB24" s="51"/>
      <c r="AC24" s="48"/>
      <c r="AD24" s="48"/>
      <c r="AE24" s="48"/>
      <c r="AF24" s="48"/>
      <c r="AG24" s="48"/>
    </row>
    <row r="25" spans="1:33" s="52" customFormat="1" ht="15.75" hidden="1" customHeight="1" x14ac:dyDescent="0.2">
      <c r="A25" s="13" t="s">
        <v>54</v>
      </c>
      <c r="B25" s="13"/>
      <c r="C25" s="17"/>
      <c r="D25" s="17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48"/>
      <c r="T25" s="48"/>
      <c r="U25" s="49"/>
      <c r="V25" s="54"/>
      <c r="W25" s="48"/>
      <c r="X25" s="48"/>
      <c r="Y25" s="48"/>
      <c r="Z25" s="48"/>
      <c r="AA25" s="48"/>
      <c r="AB25" s="51"/>
      <c r="AC25" s="48"/>
      <c r="AD25" s="48"/>
      <c r="AE25" s="48"/>
      <c r="AF25" s="48"/>
      <c r="AG25" s="48"/>
    </row>
    <row r="26" spans="1:33" s="52" customFormat="1" ht="15.75" hidden="1" customHeight="1" x14ac:dyDescent="0.2">
      <c r="A26" s="13" t="s">
        <v>58</v>
      </c>
      <c r="B26" s="13"/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48"/>
      <c r="T26" s="48"/>
      <c r="U26" s="49"/>
      <c r="V26" s="54"/>
      <c r="W26" s="48"/>
      <c r="X26" s="48"/>
      <c r="Y26" s="48"/>
      <c r="Z26" s="48"/>
      <c r="AA26" s="48"/>
      <c r="AB26" s="51"/>
      <c r="AC26" s="48"/>
      <c r="AD26" s="48"/>
      <c r="AE26" s="48"/>
      <c r="AF26" s="48"/>
      <c r="AG26" s="48"/>
    </row>
    <row r="27" spans="1:33" s="52" customFormat="1" ht="15.75" hidden="1" customHeight="1" x14ac:dyDescent="0.2">
      <c r="A27" s="13" t="s">
        <v>60</v>
      </c>
      <c r="B27" s="13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48"/>
      <c r="T27" s="48"/>
      <c r="U27" s="49"/>
      <c r="V27" s="54"/>
      <c r="W27" s="48"/>
      <c r="X27" s="48"/>
      <c r="Y27" s="48"/>
      <c r="Z27" s="48"/>
      <c r="AA27" s="48"/>
      <c r="AB27" s="51"/>
      <c r="AC27" s="48"/>
      <c r="AD27" s="48"/>
      <c r="AE27" s="48"/>
      <c r="AF27" s="48"/>
      <c r="AG27" s="48"/>
    </row>
    <row r="28" spans="1:33" s="52" customFormat="1" ht="15.75" customHeight="1" x14ac:dyDescent="0.2">
      <c r="A28" s="13" t="s">
        <v>61</v>
      </c>
      <c r="B28" s="13"/>
      <c r="C28" s="17">
        <f t="shared" ref="C28:C31" si="1">IFERROR(F28/D28," - ")</f>
        <v>14.449999999999996</v>
      </c>
      <c r="D28" s="17">
        <v>3</v>
      </c>
      <c r="E28" s="17">
        <v>0</v>
      </c>
      <c r="F28" s="17">
        <v>43.349999999999987</v>
      </c>
      <c r="G28" s="17">
        <v>0</v>
      </c>
      <c r="H28" s="17">
        <f t="shared" ref="H28:H31" si="2">G28/F28*-1</f>
        <v>0</v>
      </c>
      <c r="I28" s="17">
        <f t="shared" ref="I28:I31" si="3">J28/F28</f>
        <v>0.63629594769463671</v>
      </c>
      <c r="J28" s="17">
        <f t="shared" ref="J28:J31" si="4">F28*0.85+G28+AF28*D28+D28*AE28+AG28+AD28</f>
        <v>27.583429332562492</v>
      </c>
      <c r="K28" s="17">
        <f t="shared" ref="K28:K31" si="5">J28/D28</f>
        <v>9.1944764441874973</v>
      </c>
      <c r="L28" s="17">
        <v>102</v>
      </c>
      <c r="M28" s="17">
        <f t="shared" ref="M28:M31" si="6">IFERROR(D28/L28,"-")</f>
        <v>2.9411764705882353E-2</v>
      </c>
      <c r="N28" s="17">
        <v>56</v>
      </c>
      <c r="O28" s="17">
        <f t="shared" ref="O28:P28" si="7">D28/7</f>
        <v>0.42857142857142855</v>
      </c>
      <c r="P28" s="17">
        <f t="shared" si="7"/>
        <v>0</v>
      </c>
      <c r="Q28" s="17">
        <f t="shared" ref="Q28:Q31" si="8">ROUNDDOWN(N28/(O28+P28),0)</f>
        <v>130</v>
      </c>
      <c r="R28" s="17"/>
      <c r="S28" s="48">
        <v>0</v>
      </c>
      <c r="T28" s="48" t="s">
        <v>56</v>
      </c>
      <c r="U28" s="49" t="s">
        <v>56</v>
      </c>
      <c r="V28" s="54" t="s">
        <v>56</v>
      </c>
      <c r="W28" s="48">
        <v>0</v>
      </c>
      <c r="X28" s="48">
        <f t="shared" ref="X28:X31" si="9">IFERROR(W28/D28,0)</f>
        <v>0</v>
      </c>
      <c r="Y28" s="48">
        <f t="shared" ref="Y28:Y31" si="10">IFERROR(G28/(W28+Z28)*-1,0)</f>
        <v>0</v>
      </c>
      <c r="Z28" s="48">
        <v>0</v>
      </c>
      <c r="AA28" s="48" t="s">
        <v>171</v>
      </c>
      <c r="AB28" s="51">
        <f t="shared" ref="AB28:AB31" si="11">IF(OR(AA28="UsLargeStandardSize",AA28="UsSmallStandardSize"),-0.69,-0.48)</f>
        <v>-0.69</v>
      </c>
      <c r="AC28" s="48">
        <v>4.0459114583333332E-3</v>
      </c>
      <c r="AD28" s="48">
        <f t="shared" ref="AD28:AD31" si="12">IFERROR(AB28*AC28*D28*2,0)</f>
        <v>-1.6750073437499999E-2</v>
      </c>
      <c r="AE28" s="48">
        <v>-2.84</v>
      </c>
      <c r="AF28" s="48">
        <v>-0.242440198</v>
      </c>
      <c r="AG28" s="48">
        <v>0</v>
      </c>
    </row>
    <row r="29" spans="1:33" s="52" customFormat="1" ht="15.75" customHeight="1" x14ac:dyDescent="0.2">
      <c r="A29" s="13" t="s">
        <v>62</v>
      </c>
      <c r="B29" s="13"/>
      <c r="C29" s="17">
        <f t="shared" si="1"/>
        <v>14.45</v>
      </c>
      <c r="D29" s="17">
        <v>1</v>
      </c>
      <c r="E29" s="17">
        <v>0</v>
      </c>
      <c r="F29" s="17">
        <v>14.45</v>
      </c>
      <c r="G29" s="17">
        <v>0</v>
      </c>
      <c r="H29" s="17">
        <f t="shared" si="2"/>
        <v>0</v>
      </c>
      <c r="I29" s="17">
        <f t="shared" ca="1" si="3"/>
        <v>0.36962189925173006</v>
      </c>
      <c r="J29" s="17">
        <f t="shared" ca="1" si="4"/>
        <v>5.3410364441874991</v>
      </c>
      <c r="K29" s="17">
        <f t="shared" ca="1" si="5"/>
        <v>5.3410364441874991</v>
      </c>
      <c r="L29" s="17">
        <v>39</v>
      </c>
      <c r="M29" s="17">
        <f t="shared" si="6"/>
        <v>2.564102564102564E-2</v>
      </c>
      <c r="N29" s="17">
        <v>20</v>
      </c>
      <c r="O29" s="17">
        <f t="shared" ref="O29:P29" si="13">D29/7</f>
        <v>0.14285714285714285</v>
      </c>
      <c r="P29" s="17">
        <f t="shared" si="13"/>
        <v>0</v>
      </c>
      <c r="Q29" s="17">
        <f t="shared" si="8"/>
        <v>140</v>
      </c>
      <c r="R29" s="17"/>
      <c r="S29" s="48">
        <v>0</v>
      </c>
      <c r="T29" s="48" t="s">
        <v>56</v>
      </c>
      <c r="U29" s="49" t="s">
        <v>56</v>
      </c>
      <c r="V29" s="54" t="s">
        <v>56</v>
      </c>
      <c r="W29" s="48">
        <v>0</v>
      </c>
      <c r="X29" s="48">
        <f t="shared" si="9"/>
        <v>0</v>
      </c>
      <c r="Y29" s="48">
        <f t="shared" si="10"/>
        <v>0</v>
      </c>
      <c r="Z29" s="48">
        <v>0</v>
      </c>
      <c r="AA29" s="48" t="s">
        <v>171</v>
      </c>
      <c r="AB29" s="51">
        <f t="shared" si="11"/>
        <v>-0.69</v>
      </c>
      <c r="AC29" s="48">
        <v>4.0459114583333332E-3</v>
      </c>
      <c r="AD29" s="48">
        <f t="shared" si="12"/>
        <v>-5.5833578124999993E-3</v>
      </c>
      <c r="AE29" s="48">
        <v>-2.84</v>
      </c>
      <c r="AF29" s="48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Info!B2:BZ7000""),36,false)),"""")*-1"),-4.095880198)</f>
        <v>-4.0958801979999997</v>
      </c>
      <c r="AG29" s="48">
        <v>0</v>
      </c>
    </row>
    <row r="30" spans="1:33" s="52" customFormat="1" ht="15.75" customHeight="1" x14ac:dyDescent="0.2">
      <c r="A30" s="13" t="s">
        <v>63</v>
      </c>
      <c r="B30" s="13"/>
      <c r="C30" s="17" t="str">
        <f t="shared" si="1"/>
        <v xml:space="preserve"> - </v>
      </c>
      <c r="D30" s="17">
        <v>0</v>
      </c>
      <c r="E30" s="17">
        <v>0</v>
      </c>
      <c r="F30" s="17">
        <v>0</v>
      </c>
      <c r="G30" s="17">
        <v>0</v>
      </c>
      <c r="H30" s="17" t="e">
        <f t="shared" si="2"/>
        <v>#DIV/0!</v>
      </c>
      <c r="I30" s="17" t="e">
        <f t="shared" ca="1" si="3"/>
        <v>#DIV/0!</v>
      </c>
      <c r="J30" s="17">
        <f t="shared" ca="1" si="4"/>
        <v>0</v>
      </c>
      <c r="K30" s="17" t="e">
        <f t="shared" ca="1" si="5"/>
        <v>#DIV/0!</v>
      </c>
      <c r="L30" s="17">
        <v>0</v>
      </c>
      <c r="M30" s="17" t="str">
        <f t="shared" si="6"/>
        <v>-</v>
      </c>
      <c r="N30" s="17">
        <v>20</v>
      </c>
      <c r="O30" s="17">
        <f t="shared" ref="O30:P30" si="14">D30/7</f>
        <v>0</v>
      </c>
      <c r="P30" s="17">
        <f t="shared" si="14"/>
        <v>0</v>
      </c>
      <c r="Q30" s="17" t="e">
        <f t="shared" si="8"/>
        <v>#DIV/0!</v>
      </c>
      <c r="R30" s="17"/>
      <c r="S30" s="48">
        <v>0</v>
      </c>
      <c r="T30" s="48" t="s">
        <v>56</v>
      </c>
      <c r="U30" s="49" t="s">
        <v>56</v>
      </c>
      <c r="V30" s="54" t="s">
        <v>56</v>
      </c>
      <c r="W30" s="48">
        <v>0</v>
      </c>
      <c r="X30" s="48">
        <f t="shared" si="9"/>
        <v>0</v>
      </c>
      <c r="Y30" s="48">
        <f t="shared" si="10"/>
        <v>0</v>
      </c>
      <c r="Z30" s="48">
        <v>0</v>
      </c>
      <c r="AA30" s="48" t="s">
        <v>171</v>
      </c>
      <c r="AB30" s="51">
        <f t="shared" si="11"/>
        <v>-0.69</v>
      </c>
      <c r="AC30" s="48">
        <v>4.0459114583333332E-3</v>
      </c>
      <c r="AD30" s="48">
        <f t="shared" si="12"/>
        <v>0</v>
      </c>
      <c r="AE30" s="48">
        <v>-2.84</v>
      </c>
      <c r="AF30" s="48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Info!B2:BZ7000""),36,false)),"""")*-1"),-4.095880198)</f>
        <v>-4.0958801979999997</v>
      </c>
      <c r="AG30" s="48">
        <v>0</v>
      </c>
    </row>
    <row r="31" spans="1:33" s="52" customFormat="1" ht="15.75" customHeight="1" x14ac:dyDescent="0.2">
      <c r="A31" s="13" t="s">
        <v>64</v>
      </c>
      <c r="B31" s="13"/>
      <c r="C31" s="17" t="str">
        <f t="shared" si="1"/>
        <v xml:space="preserve"> - </v>
      </c>
      <c r="D31" s="17">
        <v>0</v>
      </c>
      <c r="E31" s="17">
        <v>0</v>
      </c>
      <c r="F31" s="17">
        <v>0</v>
      </c>
      <c r="G31" s="17">
        <v>0</v>
      </c>
      <c r="H31" s="17" t="e">
        <f t="shared" si="2"/>
        <v>#DIV/0!</v>
      </c>
      <c r="I31" s="17" t="e">
        <f t="shared" ca="1" si="3"/>
        <v>#DIV/0!</v>
      </c>
      <c r="J31" s="17">
        <f t="shared" ca="1" si="4"/>
        <v>0</v>
      </c>
      <c r="K31" s="17" t="e">
        <f t="shared" ca="1" si="5"/>
        <v>#DIV/0!</v>
      </c>
      <c r="L31" s="17">
        <v>0</v>
      </c>
      <c r="M31" s="17" t="str">
        <f t="shared" si="6"/>
        <v>-</v>
      </c>
      <c r="N31" s="17">
        <v>20</v>
      </c>
      <c r="O31" s="17">
        <f t="shared" ref="O31:P31" si="15">D31/7</f>
        <v>0</v>
      </c>
      <c r="P31" s="17">
        <f t="shared" si="15"/>
        <v>0</v>
      </c>
      <c r="Q31" s="17" t="e">
        <f t="shared" si="8"/>
        <v>#DIV/0!</v>
      </c>
      <c r="R31" s="17" t="str">
        <f ca="1">IFERROR(__xludf.DUMMYFUNCTION("IFERROR(VLOOKUP($B$2,IMPORTRANGE(""https://docs.google.com/spreadsheets/d/1KiWZV1ko8G7lnRucBRBd29jj3Be6ltMfljMDqzOkQmI/edit#gid=1381463014"",""Lookup!A:F""),6,FALSE),"""")"),"")</f>
        <v/>
      </c>
      <c r="S31" s="48">
        <v>0</v>
      </c>
      <c r="T31" s="48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1" s="49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1" s="54" t="str">
        <f ca="1">IFERROR(__xludf.DUMMYFUNCTION("IFERROR(VLOOKUP($B$2,IMPORTRANGE(""https://docs.google.com/spreadsheets/d/1KiWZV1ko8G7lnRucBRBd29jj3Be6ltMfljMDqzOkQmI/edit#gid=1381463014"",""Lookup!A:D""),2,FALSE),"""")"),"")</f>
        <v/>
      </c>
      <c r="W31" s="48">
        <v>0</v>
      </c>
      <c r="X31" s="48">
        <f t="shared" si="9"/>
        <v>0</v>
      </c>
      <c r="Y31" s="48">
        <f t="shared" si="10"/>
        <v>0</v>
      </c>
      <c r="Z31" s="48">
        <v>0</v>
      </c>
      <c r="AA31" s="48" t="s">
        <v>171</v>
      </c>
      <c r="AB31" s="51">
        <f t="shared" si="11"/>
        <v>-0.69</v>
      </c>
      <c r="AC31" s="48">
        <v>4.0459114583333332E-3</v>
      </c>
      <c r="AD31" s="48">
        <f t="shared" si="12"/>
        <v>0</v>
      </c>
      <c r="AE31" s="48">
        <v>-2.84</v>
      </c>
      <c r="AF31" s="48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Info!B2:BZ7000""),36,false)),"""")*-1"),-4.095880198)</f>
        <v>-4.0958801979999997</v>
      </c>
      <c r="AG31" s="48">
        <v>0</v>
      </c>
    </row>
    <row r="32" spans="1:33" ht="15.75" customHeight="1" x14ac:dyDescent="0.2">
      <c r="A32" s="13"/>
      <c r="B32" s="13"/>
      <c r="C32" s="24"/>
      <c r="D32" s="15"/>
      <c r="E32" s="15"/>
      <c r="F32" s="14"/>
      <c r="G32" s="14"/>
      <c r="H32" s="14"/>
      <c r="I32" s="15"/>
      <c r="J32" s="15"/>
      <c r="K32" s="15"/>
      <c r="L32" s="15"/>
      <c r="M32" s="16"/>
      <c r="N32" s="15"/>
      <c r="O32" s="15"/>
      <c r="P32" s="15"/>
      <c r="Q32" s="15"/>
      <c r="R32" s="15"/>
      <c r="S32" s="18"/>
      <c r="T32" s="13"/>
      <c r="U32" s="19"/>
      <c r="V32" s="1"/>
      <c r="W32" s="13"/>
      <c r="X32" s="13"/>
      <c r="Y32" s="13"/>
      <c r="Z32" s="13"/>
      <c r="AA32" s="13"/>
      <c r="AB32" s="13"/>
      <c r="AC32" s="13"/>
      <c r="AD32" s="13"/>
      <c r="AE32" s="20"/>
      <c r="AF32" s="20"/>
      <c r="AG32" s="20"/>
    </row>
    <row r="33" spans="1:33" ht="15.75" customHeight="1" x14ac:dyDescent="0.2">
      <c r="A33" s="13"/>
      <c r="B33" s="13"/>
      <c r="C33" s="24"/>
      <c r="D33" s="15"/>
      <c r="E33" s="15"/>
      <c r="F33" s="14"/>
      <c r="G33" s="14"/>
      <c r="H33" s="14"/>
      <c r="I33" s="15"/>
      <c r="J33" s="15"/>
      <c r="K33" s="15"/>
      <c r="L33" s="15"/>
      <c r="M33" s="16"/>
      <c r="N33" s="15"/>
      <c r="O33" s="15"/>
      <c r="P33" s="15"/>
      <c r="Q33" s="15"/>
      <c r="R33" s="15"/>
      <c r="S33" s="18"/>
      <c r="T33" s="13"/>
      <c r="U33" s="19"/>
      <c r="V33" s="1"/>
      <c r="W33" s="13"/>
      <c r="X33" s="13"/>
      <c r="Y33" s="13"/>
      <c r="Z33" s="13"/>
      <c r="AA33" s="13"/>
      <c r="AB33" s="13"/>
      <c r="AC33" s="13"/>
      <c r="AD33" s="13"/>
      <c r="AE33" s="20"/>
      <c r="AF33" s="20"/>
      <c r="AG33" s="20"/>
    </row>
    <row r="34" spans="1:33" ht="15.75" customHeight="1" x14ac:dyDescent="0.2">
      <c r="A34" s="13"/>
      <c r="B34" s="13"/>
      <c r="C34" s="24"/>
      <c r="D34" s="15"/>
      <c r="E34" s="15"/>
      <c r="F34" s="14"/>
      <c r="G34" s="14"/>
      <c r="H34" s="14"/>
      <c r="I34" s="15"/>
      <c r="J34" s="15"/>
      <c r="K34" s="15"/>
      <c r="L34" s="15"/>
      <c r="M34" s="16"/>
      <c r="N34" s="15"/>
      <c r="O34" s="15"/>
      <c r="P34" s="15"/>
      <c r="Q34" s="15"/>
      <c r="R34" s="15"/>
      <c r="S34" s="18"/>
      <c r="T34" s="13"/>
      <c r="U34" s="19"/>
      <c r="V34" s="1"/>
      <c r="W34" s="13"/>
      <c r="X34" s="13"/>
      <c r="Y34" s="13"/>
      <c r="Z34" s="13"/>
      <c r="AA34" s="13"/>
      <c r="AB34" s="13"/>
      <c r="AC34" s="13"/>
      <c r="AD34" s="13"/>
      <c r="AE34" s="20"/>
      <c r="AF34" s="20"/>
      <c r="AG34" s="20"/>
    </row>
    <row r="35" spans="1:33" ht="15.75" customHeight="1" x14ac:dyDescent="0.2">
      <c r="A35" s="13"/>
      <c r="B35" s="13"/>
      <c r="C35" s="24"/>
      <c r="D35" s="15"/>
      <c r="E35" s="15"/>
      <c r="F35" s="14"/>
      <c r="G35" s="14"/>
      <c r="H35" s="14"/>
      <c r="I35" s="15"/>
      <c r="J35" s="15"/>
      <c r="K35" s="15"/>
      <c r="L35" s="15"/>
      <c r="M35" s="16"/>
      <c r="N35" s="15"/>
      <c r="O35" s="15"/>
      <c r="P35" s="15"/>
      <c r="Q35" s="15"/>
      <c r="R35" s="15"/>
      <c r="S35" s="18"/>
      <c r="T35" s="13"/>
      <c r="U35" s="19"/>
      <c r="V35" s="1"/>
      <c r="W35" s="13"/>
      <c r="X35" s="13"/>
      <c r="Y35" s="13"/>
      <c r="Z35" s="13"/>
      <c r="AA35" s="13"/>
      <c r="AB35" s="13"/>
      <c r="AC35" s="13"/>
      <c r="AD35" s="13"/>
      <c r="AE35" s="20"/>
      <c r="AF35" s="20"/>
      <c r="AG35" s="20"/>
    </row>
    <row r="36" spans="1:33" ht="15.75" customHeight="1" x14ac:dyDescent="0.2">
      <c r="A36" s="13"/>
      <c r="B36" s="13"/>
      <c r="C36" s="24"/>
      <c r="D36" s="15"/>
      <c r="E36" s="15"/>
      <c r="F36" s="14"/>
      <c r="G36" s="14"/>
      <c r="H36" s="14"/>
      <c r="I36" s="15"/>
      <c r="J36" s="15"/>
      <c r="K36" s="15"/>
      <c r="L36" s="15"/>
      <c r="M36" s="16"/>
      <c r="N36" s="15"/>
      <c r="O36" s="15"/>
      <c r="P36" s="15"/>
      <c r="Q36" s="15"/>
      <c r="R36" s="15"/>
      <c r="S36" s="18"/>
      <c r="T36" s="13"/>
      <c r="U36" s="19"/>
      <c r="V36" s="1"/>
      <c r="W36" s="13"/>
      <c r="X36" s="13"/>
      <c r="Y36" s="13"/>
      <c r="Z36" s="13"/>
      <c r="AA36" s="13"/>
      <c r="AB36" s="13"/>
      <c r="AC36" s="13"/>
      <c r="AD36" s="13"/>
      <c r="AE36" s="20"/>
      <c r="AF36" s="20"/>
      <c r="AG36" s="20"/>
    </row>
    <row r="37" spans="1:33" ht="15.75" customHeight="1" x14ac:dyDescent="0.2">
      <c r="A37" s="13"/>
      <c r="B37" s="13"/>
      <c r="C37" s="24"/>
      <c r="D37" s="15"/>
      <c r="E37" s="15"/>
      <c r="F37" s="14"/>
      <c r="G37" s="14"/>
      <c r="H37" s="14"/>
      <c r="I37" s="15"/>
      <c r="J37" s="15"/>
      <c r="K37" s="15"/>
      <c r="L37" s="15"/>
      <c r="M37" s="16"/>
      <c r="N37" s="15"/>
      <c r="O37" s="15"/>
      <c r="P37" s="15"/>
      <c r="Q37" s="15"/>
      <c r="R37" s="15"/>
      <c r="S37" s="18"/>
      <c r="T37" s="13"/>
      <c r="U37" s="19"/>
      <c r="V37" s="1"/>
      <c r="W37" s="13"/>
      <c r="X37" s="13"/>
      <c r="Y37" s="13"/>
      <c r="Z37" s="13"/>
      <c r="AA37" s="13"/>
      <c r="AB37" s="13"/>
      <c r="AC37" s="13"/>
      <c r="AD37" s="13"/>
      <c r="AE37" s="20"/>
      <c r="AF37" s="20"/>
      <c r="AG37" s="20"/>
    </row>
    <row r="38" spans="1:33" ht="15.75" customHeight="1" x14ac:dyDescent="0.2">
      <c r="A38" s="13"/>
      <c r="B38" s="13"/>
      <c r="C38" s="24"/>
      <c r="D38" s="15"/>
      <c r="E38" s="15"/>
      <c r="F38" s="14"/>
      <c r="G38" s="14"/>
      <c r="H38" s="14"/>
      <c r="I38" s="15"/>
      <c r="J38" s="15"/>
      <c r="K38" s="15"/>
      <c r="L38" s="15"/>
      <c r="M38" s="16"/>
      <c r="N38" s="15"/>
      <c r="O38" s="15"/>
      <c r="P38" s="15"/>
      <c r="Q38" s="15"/>
      <c r="R38" s="15"/>
      <c r="S38" s="18"/>
      <c r="T38" s="13"/>
      <c r="U38" s="19"/>
      <c r="V38" s="1"/>
      <c r="W38" s="13"/>
      <c r="X38" s="13"/>
      <c r="Y38" s="13"/>
      <c r="Z38" s="13"/>
      <c r="AA38" s="13"/>
      <c r="AB38" s="13"/>
      <c r="AC38" s="13"/>
      <c r="AD38" s="13"/>
      <c r="AE38" s="20"/>
      <c r="AF38" s="20"/>
      <c r="AG38" s="20"/>
    </row>
    <row r="39" spans="1:33" ht="15.75" customHeight="1" x14ac:dyDescent="0.2">
      <c r="A39" s="13"/>
      <c r="B39" s="13"/>
      <c r="C39" s="24"/>
      <c r="D39" s="15"/>
      <c r="E39" s="15"/>
      <c r="F39" s="14"/>
      <c r="G39" s="14"/>
      <c r="H39" s="14"/>
      <c r="I39" s="15"/>
      <c r="J39" s="15"/>
      <c r="K39" s="15"/>
      <c r="L39" s="15"/>
      <c r="M39" s="16"/>
      <c r="N39" s="15"/>
      <c r="O39" s="15"/>
      <c r="P39" s="15"/>
      <c r="Q39" s="15"/>
      <c r="R39" s="15"/>
      <c r="S39" s="18"/>
      <c r="T39" s="13"/>
      <c r="U39" s="19"/>
      <c r="V39" s="1"/>
      <c r="W39" s="13"/>
      <c r="X39" s="13"/>
      <c r="Y39" s="13"/>
      <c r="Z39" s="13"/>
      <c r="AA39" s="13"/>
      <c r="AB39" s="13"/>
      <c r="AC39" s="13"/>
      <c r="AD39" s="13"/>
      <c r="AE39" s="20"/>
      <c r="AF39" s="20"/>
      <c r="AG39" s="20"/>
    </row>
    <row r="40" spans="1:33" ht="15.75" customHeight="1" x14ac:dyDescent="0.2">
      <c r="A40" s="13"/>
      <c r="B40" s="13"/>
      <c r="C40" s="24"/>
      <c r="D40" s="15"/>
      <c r="E40" s="15"/>
      <c r="F40" s="14"/>
      <c r="G40" s="14"/>
      <c r="H40" s="14"/>
      <c r="I40" s="15"/>
      <c r="J40" s="15"/>
      <c r="K40" s="15"/>
      <c r="L40" s="15"/>
      <c r="M40" s="16"/>
      <c r="N40" s="15"/>
      <c r="O40" s="15"/>
      <c r="P40" s="15"/>
      <c r="Q40" s="15"/>
      <c r="R40" s="15"/>
      <c r="S40" s="18"/>
      <c r="T40" s="13"/>
      <c r="U40" s="19"/>
      <c r="V40" s="1"/>
      <c r="W40" s="13"/>
      <c r="X40" s="13"/>
      <c r="Y40" s="13"/>
      <c r="Z40" s="13"/>
      <c r="AA40" s="13"/>
      <c r="AB40" s="13"/>
      <c r="AC40" s="13"/>
      <c r="AD40" s="13"/>
      <c r="AE40" s="20"/>
      <c r="AF40" s="20"/>
      <c r="AG40" s="20"/>
    </row>
    <row r="41" spans="1:33" ht="15.75" customHeight="1" x14ac:dyDescent="0.2">
      <c r="A41" s="13"/>
      <c r="B41" s="13"/>
      <c r="C41" s="24"/>
      <c r="D41" s="15"/>
      <c r="E41" s="15"/>
      <c r="F41" s="14"/>
      <c r="G41" s="14"/>
      <c r="H41" s="14"/>
      <c r="I41" s="15"/>
      <c r="J41" s="15"/>
      <c r="K41" s="15"/>
      <c r="L41" s="15"/>
      <c r="M41" s="16"/>
      <c r="N41" s="15"/>
      <c r="O41" s="15"/>
      <c r="P41" s="15"/>
      <c r="Q41" s="15"/>
      <c r="R41" s="15"/>
      <c r="S41" s="18"/>
      <c r="T41" s="13"/>
      <c r="U41" s="19"/>
      <c r="V41" s="1"/>
      <c r="W41" s="13"/>
      <c r="X41" s="13"/>
      <c r="Y41" s="13"/>
      <c r="Z41" s="13"/>
      <c r="AA41" s="13"/>
      <c r="AB41" s="13"/>
      <c r="AC41" s="13"/>
      <c r="AD41" s="13"/>
      <c r="AE41" s="20"/>
      <c r="AF41" s="20"/>
      <c r="AG41" s="20"/>
    </row>
    <row r="42" spans="1:33" ht="15.75" customHeight="1" x14ac:dyDescent="0.2">
      <c r="A42" s="13"/>
      <c r="B42" s="13"/>
      <c r="C42" s="24"/>
      <c r="D42" s="15"/>
      <c r="E42" s="15"/>
      <c r="F42" s="14"/>
      <c r="G42" s="14"/>
      <c r="H42" s="14"/>
      <c r="I42" s="15"/>
      <c r="J42" s="15"/>
      <c r="K42" s="15"/>
      <c r="L42" s="15"/>
      <c r="M42" s="16"/>
      <c r="N42" s="15"/>
      <c r="O42" s="15"/>
      <c r="P42" s="15"/>
      <c r="Q42" s="15"/>
      <c r="R42" s="15"/>
      <c r="S42" s="18"/>
      <c r="T42" s="13"/>
      <c r="U42" s="19"/>
      <c r="V42" s="1"/>
      <c r="W42" s="13"/>
      <c r="X42" s="13"/>
      <c r="Y42" s="13"/>
      <c r="Z42" s="13"/>
      <c r="AA42" s="13"/>
      <c r="AB42" s="13"/>
      <c r="AC42" s="13"/>
      <c r="AD42" s="13"/>
      <c r="AE42" s="20"/>
      <c r="AF42" s="20"/>
      <c r="AG42" s="20"/>
    </row>
    <row r="43" spans="1:33" ht="15.75" customHeight="1" x14ac:dyDescent="0.2">
      <c r="A43" s="13"/>
      <c r="B43" s="13"/>
      <c r="C43" s="24"/>
      <c r="D43" s="15"/>
      <c r="E43" s="15"/>
      <c r="F43" s="14"/>
      <c r="G43" s="14"/>
      <c r="H43" s="14"/>
      <c r="I43" s="15"/>
      <c r="J43" s="15"/>
      <c r="K43" s="15"/>
      <c r="L43" s="15"/>
      <c r="M43" s="16"/>
      <c r="N43" s="15"/>
      <c r="O43" s="15"/>
      <c r="P43" s="15"/>
      <c r="Q43" s="15"/>
      <c r="R43" s="15"/>
      <c r="S43" s="18"/>
      <c r="T43" s="13"/>
      <c r="U43" s="19"/>
      <c r="V43" s="1"/>
      <c r="W43" s="13"/>
      <c r="X43" s="13"/>
      <c r="Y43" s="13"/>
      <c r="Z43" s="13"/>
      <c r="AA43" s="13"/>
      <c r="AB43" s="13"/>
      <c r="AC43" s="13"/>
      <c r="AD43" s="13"/>
      <c r="AE43" s="20"/>
      <c r="AF43" s="20"/>
      <c r="AG43" s="20"/>
    </row>
    <row r="44" spans="1:33" ht="15.75" customHeight="1" x14ac:dyDescent="0.2">
      <c r="A44" s="13"/>
      <c r="B44" s="13"/>
      <c r="C44" s="24"/>
      <c r="D44" s="15"/>
      <c r="E44" s="15"/>
      <c r="F44" s="14"/>
      <c r="G44" s="14"/>
      <c r="H44" s="14"/>
      <c r="I44" s="15"/>
      <c r="J44" s="15"/>
      <c r="K44" s="15"/>
      <c r="L44" s="15"/>
      <c r="M44" s="16"/>
      <c r="N44" s="15"/>
      <c r="O44" s="15"/>
      <c r="P44" s="15"/>
      <c r="Q44" s="15"/>
      <c r="R44" s="15"/>
      <c r="S44" s="18"/>
      <c r="T44" s="13"/>
      <c r="U44" s="19"/>
      <c r="V44" s="1"/>
      <c r="W44" s="13"/>
      <c r="X44" s="13"/>
      <c r="Y44" s="13"/>
      <c r="Z44" s="13"/>
      <c r="AA44" s="13"/>
      <c r="AB44" s="13"/>
      <c r="AC44" s="13"/>
      <c r="AD44" s="13"/>
      <c r="AE44" s="20"/>
      <c r="AF44" s="20"/>
      <c r="AG44" s="20"/>
    </row>
    <row r="45" spans="1:33" ht="15.75" customHeight="1" x14ac:dyDescent="0.2">
      <c r="A45" s="13"/>
      <c r="B45" s="13"/>
      <c r="C45" s="24"/>
      <c r="D45" s="15"/>
      <c r="E45" s="15"/>
      <c r="F45" s="14"/>
      <c r="G45" s="14"/>
      <c r="H45" s="14"/>
      <c r="I45" s="15"/>
      <c r="J45" s="15"/>
      <c r="K45" s="15"/>
      <c r="L45" s="15"/>
      <c r="M45" s="16"/>
      <c r="N45" s="15"/>
      <c r="O45" s="15"/>
      <c r="P45" s="15"/>
      <c r="Q45" s="15"/>
      <c r="R45" s="15"/>
      <c r="S45" s="18"/>
      <c r="T45" s="13"/>
      <c r="U45" s="19"/>
      <c r="V45" s="1"/>
      <c r="W45" s="13"/>
      <c r="X45" s="13"/>
      <c r="Y45" s="13"/>
      <c r="Z45" s="13"/>
      <c r="AA45" s="13"/>
      <c r="AB45" s="13"/>
      <c r="AC45" s="13"/>
      <c r="AD45" s="13"/>
      <c r="AE45" s="20"/>
      <c r="AF45" s="20"/>
      <c r="AG45" s="20"/>
    </row>
    <row r="46" spans="1:33" ht="15.75" customHeight="1" x14ac:dyDescent="0.2">
      <c r="A46" s="13"/>
      <c r="B46" s="13"/>
      <c r="C46" s="24"/>
      <c r="D46" s="15"/>
      <c r="E46" s="15"/>
      <c r="F46" s="14"/>
      <c r="G46" s="14"/>
      <c r="H46" s="14"/>
      <c r="I46" s="15"/>
      <c r="J46" s="15"/>
      <c r="K46" s="15"/>
      <c r="L46" s="15"/>
      <c r="M46" s="16"/>
      <c r="N46" s="15"/>
      <c r="O46" s="15"/>
      <c r="P46" s="15"/>
      <c r="Q46" s="15"/>
      <c r="R46" s="15"/>
      <c r="S46" s="18"/>
      <c r="T46" s="13"/>
      <c r="U46" s="19"/>
      <c r="V46" s="1"/>
      <c r="W46" s="13"/>
      <c r="X46" s="13"/>
      <c r="Y46" s="13"/>
      <c r="Z46" s="13"/>
      <c r="AA46" s="13"/>
      <c r="AB46" s="13"/>
      <c r="AC46" s="13"/>
      <c r="AD46" s="13"/>
      <c r="AE46" s="20"/>
      <c r="AF46" s="20"/>
      <c r="AG46" s="20"/>
    </row>
    <row r="47" spans="1:33" ht="15.75" customHeight="1" x14ac:dyDescent="0.2">
      <c r="A47" s="13"/>
      <c r="B47" s="13"/>
      <c r="C47" s="24"/>
      <c r="D47" s="15"/>
      <c r="E47" s="15"/>
      <c r="F47" s="14"/>
      <c r="G47" s="14"/>
      <c r="H47" s="14"/>
      <c r="I47" s="15"/>
      <c r="J47" s="15"/>
      <c r="K47" s="15"/>
      <c r="L47" s="15"/>
      <c r="M47" s="16"/>
      <c r="N47" s="15"/>
      <c r="O47" s="15"/>
      <c r="P47" s="15"/>
      <c r="Q47" s="15"/>
      <c r="R47" s="15"/>
      <c r="S47" s="18"/>
      <c r="T47" s="13"/>
      <c r="U47" s="19"/>
      <c r="V47" s="1"/>
      <c r="W47" s="13"/>
      <c r="X47" s="13"/>
      <c r="Y47" s="13"/>
      <c r="Z47" s="13"/>
      <c r="AA47" s="13"/>
      <c r="AB47" s="13"/>
      <c r="AC47" s="13"/>
      <c r="AD47" s="13"/>
      <c r="AE47" s="20"/>
      <c r="AF47" s="20"/>
      <c r="AG47" s="20"/>
    </row>
    <row r="48" spans="1:33" ht="15.75" customHeight="1" x14ac:dyDescent="0.2">
      <c r="A48" s="13"/>
      <c r="B48" s="13"/>
      <c r="C48" s="24"/>
      <c r="D48" s="15"/>
      <c r="E48" s="15"/>
      <c r="F48" s="14"/>
      <c r="G48" s="14"/>
      <c r="H48" s="14"/>
      <c r="I48" s="15"/>
      <c r="J48" s="15"/>
      <c r="K48" s="15"/>
      <c r="L48" s="15"/>
      <c r="M48" s="16"/>
      <c r="N48" s="15"/>
      <c r="O48" s="15"/>
      <c r="P48" s="15"/>
      <c r="Q48" s="15"/>
      <c r="R48" s="15"/>
      <c r="S48" s="18"/>
      <c r="T48" s="13"/>
      <c r="U48" s="19"/>
      <c r="V48" s="1"/>
      <c r="W48" s="13"/>
      <c r="X48" s="13"/>
      <c r="Y48" s="13"/>
      <c r="Z48" s="13"/>
      <c r="AA48" s="13"/>
      <c r="AB48" s="13"/>
      <c r="AC48" s="13"/>
      <c r="AD48" s="13"/>
      <c r="AE48" s="20"/>
      <c r="AF48" s="20"/>
      <c r="AG48" s="20"/>
    </row>
    <row r="49" spans="1:33" ht="15.75" customHeight="1" x14ac:dyDescent="0.2">
      <c r="A49" s="13"/>
      <c r="B49" s="13"/>
      <c r="C49" s="24"/>
      <c r="D49" s="15"/>
      <c r="E49" s="15"/>
      <c r="F49" s="14"/>
      <c r="G49" s="14"/>
      <c r="H49" s="14"/>
      <c r="I49" s="15"/>
      <c r="J49" s="15"/>
      <c r="K49" s="15"/>
      <c r="L49" s="15"/>
      <c r="M49" s="16"/>
      <c r="N49" s="15"/>
      <c r="O49" s="15"/>
      <c r="P49" s="15"/>
      <c r="Q49" s="15"/>
      <c r="R49" s="15"/>
      <c r="S49" s="18"/>
      <c r="T49" s="13"/>
      <c r="U49" s="19"/>
      <c r="V49" s="1"/>
      <c r="W49" s="13"/>
      <c r="X49" s="13"/>
      <c r="Y49" s="13"/>
      <c r="Z49" s="13"/>
      <c r="AA49" s="13"/>
      <c r="AB49" s="13"/>
      <c r="AC49" s="13"/>
      <c r="AD49" s="13"/>
      <c r="AE49" s="20"/>
      <c r="AF49" s="20"/>
      <c r="AG49" s="20"/>
    </row>
    <row r="50" spans="1:33" ht="15.75" customHeight="1" x14ac:dyDescent="0.2">
      <c r="A50" s="13"/>
      <c r="B50" s="13"/>
      <c r="C50" s="24"/>
      <c r="D50" s="15"/>
      <c r="E50" s="15"/>
      <c r="F50" s="14"/>
      <c r="G50" s="14"/>
      <c r="H50" s="14"/>
      <c r="I50" s="15"/>
      <c r="J50" s="15"/>
      <c r="K50" s="15"/>
      <c r="L50" s="15"/>
      <c r="M50" s="16"/>
      <c r="N50" s="15"/>
      <c r="O50" s="15"/>
      <c r="P50" s="15"/>
      <c r="Q50" s="15"/>
      <c r="R50" s="15"/>
      <c r="S50" s="18"/>
      <c r="T50" s="13"/>
      <c r="U50" s="19"/>
      <c r="V50" s="1"/>
      <c r="W50" s="13"/>
      <c r="X50" s="13"/>
      <c r="Y50" s="13"/>
      <c r="Z50" s="13"/>
      <c r="AA50" s="13"/>
      <c r="AB50" s="13"/>
      <c r="AC50" s="13"/>
      <c r="AD50" s="13"/>
      <c r="AE50" s="20"/>
      <c r="AF50" s="20"/>
      <c r="AG50" s="20"/>
    </row>
    <row r="51" spans="1:33" ht="15.75" customHeight="1" x14ac:dyDescent="0.2">
      <c r="A51" s="13"/>
      <c r="B51" s="13"/>
      <c r="C51" s="24"/>
      <c r="D51" s="15"/>
      <c r="E51" s="15"/>
      <c r="F51" s="14"/>
      <c r="G51" s="14"/>
      <c r="H51" s="14"/>
      <c r="I51" s="15"/>
      <c r="J51" s="15"/>
      <c r="K51" s="15"/>
      <c r="L51" s="15"/>
      <c r="M51" s="16"/>
      <c r="N51" s="15"/>
      <c r="O51" s="15"/>
      <c r="P51" s="15"/>
      <c r="Q51" s="15"/>
      <c r="R51" s="15"/>
      <c r="S51" s="18"/>
      <c r="T51" s="13"/>
      <c r="U51" s="19"/>
      <c r="V51" s="1"/>
      <c r="W51" s="13"/>
      <c r="X51" s="13"/>
      <c r="Y51" s="13"/>
      <c r="Z51" s="13"/>
      <c r="AA51" s="13"/>
      <c r="AB51" s="13"/>
      <c r="AC51" s="13"/>
      <c r="AD51" s="13"/>
      <c r="AE51" s="20"/>
      <c r="AF51" s="20"/>
      <c r="AG51" s="20"/>
    </row>
    <row r="52" spans="1:33" ht="15.75" customHeight="1" x14ac:dyDescent="0.2">
      <c r="A52" s="13"/>
      <c r="B52" s="13"/>
      <c r="C52" s="24"/>
      <c r="D52" s="15"/>
      <c r="E52" s="15"/>
      <c r="F52" s="14"/>
      <c r="G52" s="14"/>
      <c r="H52" s="14"/>
      <c r="I52" s="15"/>
      <c r="J52" s="15"/>
      <c r="K52" s="15"/>
      <c r="L52" s="15"/>
      <c r="M52" s="16"/>
      <c r="N52" s="15"/>
      <c r="O52" s="15"/>
      <c r="P52" s="15"/>
      <c r="Q52" s="15"/>
      <c r="R52" s="15"/>
      <c r="S52" s="18"/>
      <c r="T52" s="13"/>
      <c r="U52" s="19"/>
      <c r="V52" s="1"/>
      <c r="W52" s="13"/>
      <c r="X52" s="13"/>
      <c r="Y52" s="13"/>
      <c r="Z52" s="13"/>
      <c r="AA52" s="13"/>
      <c r="AB52" s="13"/>
      <c r="AC52" s="13"/>
      <c r="AD52" s="13"/>
      <c r="AE52" s="20"/>
      <c r="AF52" s="20"/>
      <c r="AG52" s="20"/>
    </row>
    <row r="53" spans="1:33" ht="15.75" customHeight="1" x14ac:dyDescent="0.2">
      <c r="A53" s="13"/>
      <c r="B53" s="13"/>
      <c r="C53" s="24"/>
      <c r="D53" s="15"/>
      <c r="E53" s="15"/>
      <c r="F53" s="14"/>
      <c r="G53" s="14"/>
      <c r="H53" s="14"/>
      <c r="I53" s="15"/>
      <c r="J53" s="15"/>
      <c r="K53" s="15"/>
      <c r="L53" s="15"/>
      <c r="M53" s="16"/>
      <c r="N53" s="15"/>
      <c r="O53" s="15"/>
      <c r="P53" s="15"/>
      <c r="Q53" s="15"/>
      <c r="R53" s="15"/>
      <c r="S53" s="18"/>
      <c r="T53" s="13"/>
      <c r="U53" s="19"/>
      <c r="V53" s="1"/>
      <c r="W53" s="13"/>
      <c r="X53" s="13"/>
      <c r="Y53" s="13"/>
      <c r="Z53" s="13"/>
      <c r="AA53" s="13"/>
      <c r="AB53" s="13"/>
      <c r="AC53" s="13"/>
      <c r="AD53" s="13"/>
      <c r="AE53" s="20"/>
      <c r="AF53" s="20"/>
      <c r="AG53" s="20"/>
    </row>
    <row r="54" spans="1:33" ht="15.75" customHeight="1" x14ac:dyDescent="0.2">
      <c r="A54" s="13"/>
      <c r="B54" s="13"/>
      <c r="C54" s="24"/>
      <c r="D54" s="15"/>
      <c r="E54" s="15"/>
      <c r="F54" s="14"/>
      <c r="G54" s="14"/>
      <c r="H54" s="14"/>
      <c r="I54" s="15"/>
      <c r="J54" s="15"/>
      <c r="K54" s="15"/>
      <c r="L54" s="15"/>
      <c r="M54" s="16"/>
      <c r="N54" s="15"/>
      <c r="O54" s="15"/>
      <c r="P54" s="15"/>
      <c r="Q54" s="15"/>
      <c r="R54" s="15"/>
      <c r="S54" s="18"/>
      <c r="T54" s="13"/>
      <c r="U54" s="19"/>
      <c r="V54" s="1"/>
      <c r="W54" s="13"/>
      <c r="X54" s="13"/>
      <c r="Y54" s="13"/>
      <c r="Z54" s="13"/>
      <c r="AA54" s="13"/>
      <c r="AB54" s="13"/>
      <c r="AC54" s="13"/>
      <c r="AD54" s="13"/>
      <c r="AE54" s="20"/>
      <c r="AF54" s="20"/>
      <c r="AG54" s="20"/>
    </row>
    <row r="55" spans="1:33" ht="15.75" customHeight="1" x14ac:dyDescent="0.2">
      <c r="A55" s="13"/>
      <c r="B55" s="13"/>
      <c r="C55" s="24"/>
      <c r="D55" s="15"/>
      <c r="E55" s="15"/>
      <c r="F55" s="14"/>
      <c r="G55" s="14"/>
      <c r="H55" s="14"/>
      <c r="I55" s="15"/>
      <c r="J55" s="15"/>
      <c r="K55" s="15"/>
      <c r="L55" s="15"/>
      <c r="M55" s="16"/>
      <c r="N55" s="15"/>
      <c r="O55" s="15"/>
      <c r="P55" s="15"/>
      <c r="Q55" s="15"/>
      <c r="R55" s="15"/>
      <c r="S55" s="18"/>
      <c r="T55" s="13"/>
      <c r="U55" s="19"/>
      <c r="V55" s="1"/>
      <c r="W55" s="13"/>
      <c r="X55" s="13"/>
      <c r="Y55" s="13"/>
      <c r="Z55" s="13"/>
      <c r="AA55" s="13"/>
      <c r="AB55" s="13"/>
      <c r="AC55" s="13"/>
      <c r="AD55" s="13"/>
      <c r="AE55" s="20"/>
      <c r="AF55" s="20"/>
      <c r="AG55" s="20"/>
    </row>
    <row r="56" spans="1:33" ht="15.75" customHeight="1" x14ac:dyDescent="0.2">
      <c r="A56" s="13"/>
      <c r="B56" s="13"/>
      <c r="C56" s="24"/>
      <c r="D56" s="15"/>
      <c r="E56" s="15"/>
      <c r="F56" s="14"/>
      <c r="G56" s="14"/>
      <c r="H56" s="14"/>
      <c r="I56" s="15"/>
      <c r="J56" s="15"/>
      <c r="K56" s="15"/>
      <c r="L56" s="15"/>
      <c r="M56" s="16"/>
      <c r="N56" s="15"/>
      <c r="O56" s="15"/>
      <c r="P56" s="15"/>
      <c r="Q56" s="15"/>
      <c r="R56" s="15"/>
      <c r="S56" s="18"/>
      <c r="T56" s="13"/>
      <c r="U56" s="19"/>
      <c r="V56" s="1"/>
      <c r="W56" s="13"/>
      <c r="X56" s="13"/>
      <c r="Y56" s="13"/>
      <c r="Z56" s="13"/>
      <c r="AA56" s="13"/>
      <c r="AB56" s="13"/>
      <c r="AC56" s="13"/>
      <c r="AD56" s="13"/>
      <c r="AE56" s="20"/>
      <c r="AF56" s="20"/>
      <c r="AG56" s="20"/>
    </row>
    <row r="57" spans="1:33" ht="15.75" customHeight="1" x14ac:dyDescent="0.2">
      <c r="A57" s="13"/>
      <c r="B57" s="13"/>
      <c r="C57" s="24"/>
      <c r="D57" s="15"/>
      <c r="E57" s="15"/>
      <c r="F57" s="14"/>
      <c r="G57" s="14"/>
      <c r="H57" s="14"/>
      <c r="I57" s="15"/>
      <c r="J57" s="15"/>
      <c r="K57" s="15"/>
      <c r="L57" s="15"/>
      <c r="M57" s="16"/>
      <c r="N57" s="15"/>
      <c r="O57" s="15"/>
      <c r="P57" s="15"/>
      <c r="Q57" s="15"/>
      <c r="R57" s="15"/>
      <c r="S57" s="18"/>
      <c r="T57" s="13"/>
      <c r="U57" s="19"/>
      <c r="V57" s="1"/>
      <c r="W57" s="13"/>
      <c r="X57" s="13"/>
      <c r="Y57" s="13"/>
      <c r="Z57" s="13"/>
      <c r="AA57" s="13"/>
      <c r="AB57" s="13"/>
      <c r="AC57" s="13"/>
      <c r="AD57" s="13"/>
      <c r="AE57" s="20"/>
      <c r="AF57" s="20"/>
      <c r="AG57" s="20"/>
    </row>
    <row r="58" spans="1:33" ht="15.75" customHeight="1" x14ac:dyDescent="0.2">
      <c r="A58" s="13"/>
      <c r="B58" s="13"/>
      <c r="C58" s="24"/>
      <c r="D58" s="15"/>
      <c r="E58" s="15"/>
      <c r="F58" s="14"/>
      <c r="G58" s="14"/>
      <c r="H58" s="14"/>
      <c r="I58" s="15"/>
      <c r="J58" s="15"/>
      <c r="K58" s="15"/>
      <c r="L58" s="15"/>
      <c r="M58" s="16"/>
      <c r="N58" s="15"/>
      <c r="O58" s="15"/>
      <c r="P58" s="15"/>
      <c r="Q58" s="15"/>
      <c r="R58" s="15"/>
      <c r="S58" s="18"/>
      <c r="T58" s="13"/>
      <c r="U58" s="19"/>
      <c r="V58" s="1"/>
      <c r="W58" s="13"/>
      <c r="X58" s="13"/>
      <c r="Y58" s="13"/>
      <c r="Z58" s="13"/>
      <c r="AA58" s="13"/>
      <c r="AB58" s="13"/>
      <c r="AC58" s="13"/>
      <c r="AD58" s="13"/>
      <c r="AE58" s="20"/>
      <c r="AF58" s="20"/>
      <c r="AG58" s="20"/>
    </row>
    <row r="59" spans="1:33" ht="15.75" customHeight="1" x14ac:dyDescent="0.2">
      <c r="A59" s="13"/>
      <c r="B59" s="13"/>
      <c r="C59" s="24"/>
      <c r="D59" s="15"/>
      <c r="E59" s="15"/>
      <c r="F59" s="14"/>
      <c r="G59" s="14"/>
      <c r="H59" s="14"/>
      <c r="I59" s="15"/>
      <c r="J59" s="15"/>
      <c r="K59" s="15"/>
      <c r="L59" s="15"/>
      <c r="M59" s="16"/>
      <c r="N59" s="15"/>
      <c r="O59" s="15"/>
      <c r="P59" s="15"/>
      <c r="Q59" s="15"/>
      <c r="R59" s="15"/>
      <c r="S59" s="18"/>
      <c r="T59" s="13"/>
      <c r="U59" s="19"/>
      <c r="V59" s="1"/>
      <c r="W59" s="13"/>
      <c r="X59" s="13"/>
      <c r="Y59" s="13"/>
      <c r="Z59" s="13"/>
      <c r="AA59" s="13"/>
      <c r="AB59" s="13"/>
      <c r="AC59" s="13"/>
      <c r="AD59" s="13"/>
      <c r="AE59" s="20"/>
      <c r="AF59" s="20"/>
      <c r="AG59" s="20"/>
    </row>
    <row r="60" spans="1:33" ht="15.75" customHeight="1" x14ac:dyDescent="0.2">
      <c r="A60" s="13"/>
      <c r="B60" s="13"/>
      <c r="C60" s="24"/>
      <c r="D60" s="15"/>
      <c r="E60" s="15"/>
      <c r="F60" s="14"/>
      <c r="G60" s="14"/>
      <c r="H60" s="14"/>
      <c r="I60" s="15"/>
      <c r="J60" s="15"/>
      <c r="K60" s="15"/>
      <c r="L60" s="15"/>
      <c r="M60" s="16"/>
      <c r="N60" s="15"/>
      <c r="O60" s="15"/>
      <c r="P60" s="15"/>
      <c r="Q60" s="15"/>
      <c r="R60" s="15"/>
      <c r="S60" s="18"/>
      <c r="T60" s="13"/>
      <c r="U60" s="19"/>
      <c r="V60" s="1"/>
      <c r="W60" s="13"/>
      <c r="X60" s="13"/>
      <c r="Y60" s="13"/>
      <c r="Z60" s="13"/>
      <c r="AA60" s="13"/>
      <c r="AB60" s="13"/>
      <c r="AC60" s="13"/>
      <c r="AD60" s="13"/>
      <c r="AE60" s="20"/>
      <c r="AF60" s="20"/>
      <c r="AG60" s="20"/>
    </row>
    <row r="61" spans="1:33" ht="15.75" customHeight="1" x14ac:dyDescent="0.2">
      <c r="A61" s="13"/>
      <c r="B61" s="13"/>
      <c r="C61" s="24"/>
      <c r="D61" s="15"/>
      <c r="E61" s="15"/>
      <c r="F61" s="14"/>
      <c r="G61" s="14"/>
      <c r="H61" s="14"/>
      <c r="I61" s="15"/>
      <c r="J61" s="15"/>
      <c r="K61" s="15"/>
      <c r="L61" s="15"/>
      <c r="M61" s="16"/>
      <c r="N61" s="15"/>
      <c r="O61" s="15"/>
      <c r="P61" s="15"/>
      <c r="Q61" s="15"/>
      <c r="R61" s="15"/>
      <c r="S61" s="18"/>
      <c r="T61" s="13"/>
      <c r="U61" s="19"/>
      <c r="V61" s="1"/>
      <c r="W61" s="13"/>
      <c r="X61" s="13"/>
      <c r="Y61" s="13"/>
      <c r="Z61" s="13"/>
      <c r="AA61" s="13"/>
      <c r="AB61" s="13"/>
      <c r="AC61" s="13"/>
      <c r="AD61" s="13"/>
      <c r="AE61" s="20"/>
      <c r="AF61" s="20"/>
      <c r="AG61" s="20"/>
    </row>
    <row r="62" spans="1:33" ht="15.75" customHeight="1" x14ac:dyDescent="0.2">
      <c r="A62" s="13"/>
      <c r="B62" s="13"/>
      <c r="C62" s="24"/>
      <c r="D62" s="15"/>
      <c r="E62" s="15"/>
      <c r="F62" s="14"/>
      <c r="G62" s="14"/>
      <c r="H62" s="14"/>
      <c r="I62" s="15"/>
      <c r="J62" s="15"/>
      <c r="K62" s="15"/>
      <c r="L62" s="15"/>
      <c r="M62" s="16"/>
      <c r="N62" s="15"/>
      <c r="O62" s="15"/>
      <c r="P62" s="15"/>
      <c r="Q62" s="15"/>
      <c r="R62" s="15"/>
      <c r="S62" s="18"/>
      <c r="T62" s="13"/>
      <c r="U62" s="19"/>
      <c r="V62" s="1"/>
      <c r="W62" s="13"/>
      <c r="X62" s="13"/>
      <c r="Y62" s="13"/>
      <c r="Z62" s="13"/>
      <c r="AA62" s="13"/>
      <c r="AB62" s="13"/>
      <c r="AC62" s="13"/>
      <c r="AD62" s="13"/>
      <c r="AE62" s="20"/>
      <c r="AF62" s="20"/>
      <c r="AG62" s="20"/>
    </row>
    <row r="63" spans="1:33" ht="15.75" customHeight="1" x14ac:dyDescent="0.2">
      <c r="A63" s="13"/>
      <c r="B63" s="13"/>
      <c r="C63" s="24"/>
      <c r="D63" s="15"/>
      <c r="E63" s="15"/>
      <c r="F63" s="14"/>
      <c r="G63" s="14"/>
      <c r="H63" s="14"/>
      <c r="I63" s="15"/>
      <c r="J63" s="15"/>
      <c r="K63" s="15"/>
      <c r="L63" s="15"/>
      <c r="M63" s="16"/>
      <c r="N63" s="15"/>
      <c r="O63" s="15"/>
      <c r="P63" s="15"/>
      <c r="Q63" s="15"/>
      <c r="R63" s="15"/>
      <c r="S63" s="18"/>
      <c r="T63" s="13"/>
      <c r="U63" s="19"/>
      <c r="V63" s="1"/>
      <c r="W63" s="13"/>
      <c r="X63" s="13"/>
      <c r="Y63" s="13"/>
      <c r="Z63" s="13"/>
      <c r="AA63" s="13"/>
      <c r="AB63" s="13"/>
      <c r="AC63" s="13"/>
      <c r="AD63" s="13"/>
      <c r="AE63" s="20"/>
      <c r="AF63" s="20"/>
      <c r="AG63" s="20"/>
    </row>
    <row r="64" spans="1:33" ht="15.75" customHeight="1" x14ac:dyDescent="0.2">
      <c r="A64" s="13"/>
      <c r="B64" s="13"/>
      <c r="C64" s="24"/>
      <c r="D64" s="15"/>
      <c r="E64" s="15"/>
      <c r="F64" s="14"/>
      <c r="G64" s="14"/>
      <c r="H64" s="14"/>
      <c r="I64" s="15"/>
      <c r="J64" s="15"/>
      <c r="K64" s="15"/>
      <c r="L64" s="15"/>
      <c r="M64" s="16"/>
      <c r="N64" s="15"/>
      <c r="O64" s="15"/>
      <c r="P64" s="15"/>
      <c r="Q64" s="15"/>
      <c r="R64" s="15"/>
      <c r="S64" s="18"/>
      <c r="T64" s="13"/>
      <c r="U64" s="19"/>
      <c r="V64" s="1"/>
      <c r="W64" s="13"/>
      <c r="X64" s="13"/>
      <c r="Y64" s="13"/>
      <c r="Z64" s="13"/>
      <c r="AA64" s="13"/>
      <c r="AB64" s="13"/>
      <c r="AC64" s="13"/>
      <c r="AD64" s="13"/>
      <c r="AE64" s="20"/>
      <c r="AF64" s="20"/>
      <c r="AG64" s="20"/>
    </row>
    <row r="65" spans="1:33" ht="15.75" customHeight="1" x14ac:dyDescent="0.2">
      <c r="A65" s="13"/>
      <c r="B65" s="13"/>
      <c r="C65" s="24"/>
      <c r="D65" s="15"/>
      <c r="E65" s="15"/>
      <c r="F65" s="14"/>
      <c r="G65" s="14"/>
      <c r="H65" s="14"/>
      <c r="I65" s="15"/>
      <c r="J65" s="15"/>
      <c r="K65" s="15"/>
      <c r="L65" s="15"/>
      <c r="M65" s="16"/>
      <c r="N65" s="15"/>
      <c r="O65" s="15"/>
      <c r="P65" s="15"/>
      <c r="Q65" s="15"/>
      <c r="R65" s="15"/>
      <c r="S65" s="18"/>
      <c r="T65" s="13"/>
      <c r="U65" s="19"/>
      <c r="V65" s="1"/>
      <c r="W65" s="13"/>
      <c r="X65" s="13"/>
      <c r="Y65" s="13"/>
      <c r="Z65" s="13"/>
      <c r="AA65" s="13"/>
      <c r="AB65" s="13"/>
      <c r="AC65" s="13"/>
      <c r="AD65" s="13"/>
      <c r="AE65" s="20"/>
      <c r="AF65" s="20"/>
      <c r="AG65" s="20"/>
    </row>
    <row r="66" spans="1:33" ht="15.75" customHeight="1" x14ac:dyDescent="0.2">
      <c r="A66" s="13"/>
      <c r="B66" s="13"/>
      <c r="C66" s="24"/>
      <c r="D66" s="15"/>
      <c r="E66" s="15"/>
      <c r="F66" s="14"/>
      <c r="G66" s="14"/>
      <c r="H66" s="14"/>
      <c r="I66" s="15"/>
      <c r="J66" s="15"/>
      <c r="K66" s="15"/>
      <c r="L66" s="15"/>
      <c r="M66" s="16"/>
      <c r="N66" s="15"/>
      <c r="O66" s="15"/>
      <c r="P66" s="15"/>
      <c r="Q66" s="15"/>
      <c r="R66" s="15"/>
      <c r="S66" s="18"/>
      <c r="T66" s="13"/>
      <c r="U66" s="19"/>
      <c r="V66" s="1"/>
      <c r="W66" s="13"/>
      <c r="X66" s="13"/>
      <c r="Y66" s="13"/>
      <c r="Z66" s="13"/>
      <c r="AA66" s="13"/>
      <c r="AB66" s="13"/>
      <c r="AC66" s="13"/>
      <c r="AD66" s="13"/>
      <c r="AE66" s="20"/>
      <c r="AF66" s="20"/>
      <c r="AG66" s="20"/>
    </row>
    <row r="67" spans="1:33" ht="15.75" customHeight="1" x14ac:dyDescent="0.2">
      <c r="A67" s="13"/>
      <c r="B67" s="13"/>
      <c r="C67" s="24"/>
      <c r="D67" s="15"/>
      <c r="E67" s="15"/>
      <c r="F67" s="14"/>
      <c r="G67" s="14"/>
      <c r="H67" s="14"/>
      <c r="I67" s="15"/>
      <c r="J67" s="15"/>
      <c r="K67" s="15"/>
      <c r="L67" s="15"/>
      <c r="M67" s="16"/>
      <c r="N67" s="15"/>
      <c r="O67" s="15"/>
      <c r="P67" s="15"/>
      <c r="Q67" s="15"/>
      <c r="R67" s="15"/>
      <c r="S67" s="18"/>
      <c r="T67" s="13"/>
      <c r="U67" s="19"/>
      <c r="V67" s="1"/>
      <c r="W67" s="13"/>
      <c r="X67" s="13"/>
      <c r="Y67" s="13"/>
      <c r="Z67" s="13"/>
      <c r="AA67" s="13"/>
      <c r="AB67" s="13"/>
      <c r="AC67" s="13"/>
      <c r="AD67" s="13"/>
      <c r="AE67" s="20"/>
      <c r="AF67" s="20"/>
      <c r="AG67" s="20"/>
    </row>
    <row r="68" spans="1:33" ht="15.75" customHeight="1" x14ac:dyDescent="0.2">
      <c r="A68" s="13"/>
      <c r="B68" s="13"/>
      <c r="C68" s="24"/>
      <c r="D68" s="15"/>
      <c r="E68" s="15"/>
      <c r="F68" s="14"/>
      <c r="G68" s="14"/>
      <c r="H68" s="14"/>
      <c r="I68" s="15"/>
      <c r="J68" s="15"/>
      <c r="K68" s="15"/>
      <c r="L68" s="15"/>
      <c r="M68" s="16"/>
      <c r="N68" s="15"/>
      <c r="O68" s="15"/>
      <c r="P68" s="15"/>
      <c r="Q68" s="15"/>
      <c r="R68" s="15"/>
      <c r="S68" s="18"/>
      <c r="T68" s="13"/>
      <c r="U68" s="19"/>
      <c r="V68" s="1"/>
      <c r="W68" s="13"/>
      <c r="X68" s="13"/>
      <c r="Y68" s="13"/>
      <c r="Z68" s="13"/>
      <c r="AA68" s="13"/>
      <c r="AB68" s="13"/>
      <c r="AC68" s="13"/>
      <c r="AD68" s="13"/>
      <c r="AE68" s="20"/>
      <c r="AF68" s="20"/>
      <c r="AG68" s="20"/>
    </row>
    <row r="69" spans="1:33" ht="15.75" customHeight="1" x14ac:dyDescent="0.2">
      <c r="A69" s="13"/>
      <c r="B69" s="13"/>
      <c r="C69" s="24"/>
      <c r="D69" s="15"/>
      <c r="E69" s="15"/>
      <c r="F69" s="14"/>
      <c r="G69" s="14"/>
      <c r="H69" s="14"/>
      <c r="I69" s="15"/>
      <c r="J69" s="15"/>
      <c r="K69" s="15"/>
      <c r="L69" s="15"/>
      <c r="M69" s="16"/>
      <c r="N69" s="15"/>
      <c r="O69" s="15"/>
      <c r="P69" s="15"/>
      <c r="Q69" s="15"/>
      <c r="R69" s="15"/>
      <c r="S69" s="18"/>
      <c r="T69" s="13"/>
      <c r="U69" s="19"/>
      <c r="V69" s="1"/>
      <c r="W69" s="13"/>
      <c r="X69" s="13"/>
      <c r="Y69" s="13"/>
      <c r="Z69" s="13"/>
      <c r="AA69" s="13"/>
      <c r="AB69" s="13"/>
      <c r="AC69" s="13"/>
      <c r="AD69" s="13"/>
      <c r="AE69" s="20"/>
      <c r="AF69" s="20"/>
      <c r="AG69" s="20"/>
    </row>
    <row r="70" spans="1:33" ht="15.75" customHeight="1" x14ac:dyDescent="0.2">
      <c r="A70" s="13"/>
      <c r="B70" s="13"/>
      <c r="C70" s="24"/>
      <c r="D70" s="15"/>
      <c r="E70" s="15"/>
      <c r="F70" s="14"/>
      <c r="G70" s="14"/>
      <c r="H70" s="14"/>
      <c r="I70" s="15"/>
      <c r="J70" s="15"/>
      <c r="K70" s="15"/>
      <c r="L70" s="15"/>
      <c r="M70" s="16"/>
      <c r="N70" s="15"/>
      <c r="O70" s="15"/>
      <c r="P70" s="15"/>
      <c r="Q70" s="15"/>
      <c r="R70" s="15"/>
      <c r="S70" s="18"/>
      <c r="T70" s="13"/>
      <c r="U70" s="19"/>
      <c r="V70" s="1"/>
      <c r="W70" s="13"/>
      <c r="X70" s="13"/>
      <c r="Y70" s="13"/>
      <c r="Z70" s="13"/>
      <c r="AA70" s="13"/>
      <c r="AB70" s="13"/>
      <c r="AC70" s="13"/>
      <c r="AD70" s="13"/>
      <c r="AE70" s="20"/>
      <c r="AF70" s="20"/>
      <c r="AG70" s="20"/>
    </row>
    <row r="71" spans="1:33" ht="15.75" customHeight="1" x14ac:dyDescent="0.2">
      <c r="A71" s="13"/>
      <c r="B71" s="13"/>
      <c r="C71" s="24"/>
      <c r="D71" s="15"/>
      <c r="E71" s="15"/>
      <c r="F71" s="14"/>
      <c r="G71" s="14"/>
      <c r="H71" s="14"/>
      <c r="I71" s="15"/>
      <c r="J71" s="15"/>
      <c r="K71" s="15"/>
      <c r="L71" s="15"/>
      <c r="M71" s="16"/>
      <c r="N71" s="15"/>
      <c r="O71" s="15"/>
      <c r="P71" s="15"/>
      <c r="Q71" s="15"/>
      <c r="R71" s="15"/>
      <c r="S71" s="18"/>
      <c r="T71" s="13"/>
      <c r="U71" s="19"/>
      <c r="V71" s="1"/>
      <c r="W71" s="13"/>
      <c r="X71" s="13"/>
      <c r="Y71" s="13"/>
      <c r="Z71" s="13"/>
      <c r="AA71" s="13"/>
      <c r="AB71" s="13"/>
      <c r="AC71" s="13"/>
      <c r="AD71" s="13"/>
      <c r="AE71" s="20"/>
      <c r="AF71" s="20"/>
      <c r="AG71" s="20"/>
    </row>
    <row r="72" spans="1:33" ht="15.75" customHeight="1" x14ac:dyDescent="0.2">
      <c r="A72" s="13"/>
      <c r="B72" s="13"/>
      <c r="C72" s="24"/>
      <c r="D72" s="15"/>
      <c r="E72" s="15"/>
      <c r="F72" s="14"/>
      <c r="G72" s="14"/>
      <c r="H72" s="14"/>
      <c r="I72" s="15"/>
      <c r="J72" s="15"/>
      <c r="K72" s="15"/>
      <c r="L72" s="15"/>
      <c r="M72" s="16"/>
      <c r="N72" s="15"/>
      <c r="O72" s="15"/>
      <c r="P72" s="15"/>
      <c r="Q72" s="15"/>
      <c r="R72" s="15"/>
      <c r="S72" s="18"/>
      <c r="T72" s="13"/>
      <c r="U72" s="19"/>
      <c r="V72" s="1"/>
      <c r="W72" s="13"/>
      <c r="X72" s="13"/>
      <c r="Y72" s="13"/>
      <c r="Z72" s="13"/>
      <c r="AA72" s="13"/>
      <c r="AB72" s="13"/>
      <c r="AC72" s="13"/>
      <c r="AD72" s="13"/>
      <c r="AE72" s="20"/>
      <c r="AF72" s="20"/>
      <c r="AG72" s="20"/>
    </row>
    <row r="73" spans="1:33" ht="15.75" customHeight="1" x14ac:dyDescent="0.2">
      <c r="A73" s="13"/>
      <c r="B73" s="13"/>
      <c r="C73" s="24"/>
      <c r="D73" s="15"/>
      <c r="E73" s="15"/>
      <c r="F73" s="14"/>
      <c r="G73" s="14"/>
      <c r="H73" s="14"/>
      <c r="I73" s="15"/>
      <c r="J73" s="15"/>
      <c r="K73" s="15"/>
      <c r="L73" s="15"/>
      <c r="M73" s="16"/>
      <c r="N73" s="15"/>
      <c r="O73" s="15"/>
      <c r="P73" s="15"/>
      <c r="Q73" s="15"/>
      <c r="R73" s="15"/>
      <c r="S73" s="18"/>
      <c r="T73" s="13"/>
      <c r="U73" s="19"/>
      <c r="V73" s="1"/>
      <c r="W73" s="13"/>
      <c r="X73" s="13"/>
      <c r="Y73" s="13"/>
      <c r="Z73" s="13"/>
      <c r="AA73" s="13"/>
      <c r="AB73" s="13"/>
      <c r="AC73" s="13"/>
      <c r="AD73" s="13"/>
      <c r="AE73" s="20"/>
      <c r="AF73" s="20"/>
      <c r="AG73" s="20"/>
    </row>
    <row r="74" spans="1:33" ht="15.75" customHeight="1" x14ac:dyDescent="0.2">
      <c r="A74" s="13"/>
      <c r="B74" s="13"/>
      <c r="C74" s="24"/>
      <c r="D74" s="15"/>
      <c r="E74" s="15"/>
      <c r="F74" s="14"/>
      <c r="G74" s="14"/>
      <c r="H74" s="14"/>
      <c r="I74" s="15"/>
      <c r="J74" s="15"/>
      <c r="K74" s="15"/>
      <c r="L74" s="15"/>
      <c r="M74" s="16"/>
      <c r="N74" s="15"/>
      <c r="O74" s="15"/>
      <c r="P74" s="15"/>
      <c r="Q74" s="15"/>
      <c r="R74" s="15"/>
      <c r="S74" s="18"/>
      <c r="T74" s="13"/>
      <c r="U74" s="19"/>
      <c r="V74" s="1"/>
      <c r="W74" s="13"/>
      <c r="X74" s="13"/>
      <c r="Y74" s="13"/>
      <c r="Z74" s="13"/>
      <c r="AA74" s="13"/>
      <c r="AB74" s="13"/>
      <c r="AC74" s="13"/>
      <c r="AD74" s="13"/>
      <c r="AE74" s="20"/>
      <c r="AF74" s="20"/>
      <c r="AG74" s="20"/>
    </row>
    <row r="75" spans="1:33" ht="15.75" customHeight="1" x14ac:dyDescent="0.2">
      <c r="A75" s="13"/>
      <c r="B75" s="13"/>
      <c r="C75" s="24"/>
      <c r="D75" s="15"/>
      <c r="E75" s="15"/>
      <c r="F75" s="14"/>
      <c r="G75" s="14"/>
      <c r="H75" s="14"/>
      <c r="I75" s="15"/>
      <c r="J75" s="15"/>
      <c r="K75" s="15"/>
      <c r="L75" s="15"/>
      <c r="M75" s="16"/>
      <c r="N75" s="15"/>
      <c r="O75" s="15"/>
      <c r="P75" s="15"/>
      <c r="Q75" s="15"/>
      <c r="R75" s="15"/>
      <c r="S75" s="18"/>
      <c r="T75" s="13"/>
      <c r="U75" s="19"/>
      <c r="V75" s="1"/>
      <c r="W75" s="13"/>
      <c r="X75" s="13"/>
      <c r="Y75" s="13"/>
      <c r="Z75" s="13"/>
      <c r="AA75" s="13"/>
      <c r="AB75" s="13"/>
      <c r="AC75" s="13"/>
      <c r="AD75" s="13"/>
      <c r="AE75" s="20"/>
      <c r="AF75" s="20"/>
      <c r="AG75" s="20"/>
    </row>
    <row r="76" spans="1:33" ht="15.75" customHeight="1" x14ac:dyDescent="0.2">
      <c r="A76" s="13"/>
      <c r="B76" s="13"/>
      <c r="C76" s="24"/>
      <c r="D76" s="15"/>
      <c r="E76" s="15"/>
      <c r="F76" s="14"/>
      <c r="G76" s="14"/>
      <c r="H76" s="14"/>
      <c r="I76" s="15"/>
      <c r="J76" s="15"/>
      <c r="K76" s="15"/>
      <c r="L76" s="15"/>
      <c r="M76" s="16"/>
      <c r="N76" s="15"/>
      <c r="O76" s="15"/>
      <c r="P76" s="15"/>
      <c r="Q76" s="15"/>
      <c r="R76" s="15"/>
      <c r="S76" s="18"/>
      <c r="T76" s="13"/>
      <c r="U76" s="19"/>
      <c r="V76" s="1"/>
      <c r="W76" s="13"/>
      <c r="X76" s="13"/>
      <c r="Y76" s="13"/>
      <c r="Z76" s="13"/>
      <c r="AA76" s="13"/>
      <c r="AB76" s="13"/>
      <c r="AC76" s="13"/>
      <c r="AD76" s="13"/>
      <c r="AE76" s="20"/>
      <c r="AF76" s="20"/>
      <c r="AG76" s="20"/>
    </row>
    <row r="77" spans="1:33" ht="15.75" customHeight="1" x14ac:dyDescent="0.2">
      <c r="A77" s="13"/>
      <c r="B77" s="13"/>
      <c r="C77" s="24"/>
      <c r="D77" s="15"/>
      <c r="E77" s="15"/>
      <c r="F77" s="14"/>
      <c r="G77" s="14"/>
      <c r="H77" s="14"/>
      <c r="I77" s="15"/>
      <c r="J77" s="15"/>
      <c r="K77" s="15"/>
      <c r="L77" s="15"/>
      <c r="M77" s="16"/>
      <c r="N77" s="15"/>
      <c r="O77" s="15"/>
      <c r="P77" s="15"/>
      <c r="Q77" s="15"/>
      <c r="R77" s="15"/>
      <c r="S77" s="18"/>
      <c r="T77" s="13"/>
      <c r="U77" s="19"/>
      <c r="V77" s="1"/>
      <c r="W77" s="13"/>
      <c r="X77" s="13"/>
      <c r="Y77" s="13"/>
      <c r="Z77" s="13"/>
      <c r="AA77" s="13"/>
      <c r="AB77" s="13"/>
      <c r="AC77" s="13"/>
      <c r="AD77" s="13"/>
      <c r="AE77" s="20"/>
      <c r="AF77" s="20"/>
      <c r="AG77" s="20"/>
    </row>
    <row r="78" spans="1:33" ht="15.75" customHeight="1" x14ac:dyDescent="0.2">
      <c r="A78" s="13"/>
      <c r="B78" s="13"/>
      <c r="C78" s="24"/>
      <c r="D78" s="15"/>
      <c r="E78" s="15"/>
      <c r="F78" s="14"/>
      <c r="G78" s="14"/>
      <c r="H78" s="14"/>
      <c r="I78" s="15"/>
      <c r="J78" s="15"/>
      <c r="K78" s="15"/>
      <c r="L78" s="15"/>
      <c r="M78" s="16"/>
      <c r="N78" s="15"/>
      <c r="O78" s="15"/>
      <c r="P78" s="15"/>
      <c r="Q78" s="15"/>
      <c r="R78" s="15"/>
      <c r="S78" s="18"/>
      <c r="T78" s="13"/>
      <c r="U78" s="19"/>
      <c r="V78" s="1"/>
      <c r="W78" s="13"/>
      <c r="X78" s="13"/>
      <c r="Y78" s="13"/>
      <c r="Z78" s="13"/>
      <c r="AA78" s="13"/>
      <c r="AB78" s="13"/>
      <c r="AC78" s="13"/>
      <c r="AD78" s="13"/>
      <c r="AE78" s="20"/>
      <c r="AF78" s="20"/>
      <c r="AG78" s="20"/>
    </row>
    <row r="79" spans="1:33" ht="15.75" customHeight="1" x14ac:dyDescent="0.2">
      <c r="A79" s="13"/>
      <c r="B79" s="13"/>
      <c r="C79" s="24"/>
      <c r="D79" s="15"/>
      <c r="E79" s="15"/>
      <c r="F79" s="14"/>
      <c r="G79" s="14"/>
      <c r="H79" s="14"/>
      <c r="I79" s="15"/>
      <c r="J79" s="15"/>
      <c r="K79" s="15"/>
      <c r="L79" s="15"/>
      <c r="M79" s="16"/>
      <c r="N79" s="15"/>
      <c r="O79" s="15"/>
      <c r="P79" s="15"/>
      <c r="Q79" s="15"/>
      <c r="R79" s="15"/>
      <c r="S79" s="18"/>
      <c r="T79" s="13"/>
      <c r="U79" s="19"/>
      <c r="V79" s="1"/>
      <c r="W79" s="13"/>
      <c r="X79" s="13"/>
      <c r="Y79" s="13"/>
      <c r="Z79" s="13"/>
      <c r="AA79" s="13"/>
      <c r="AB79" s="13"/>
      <c r="AC79" s="13"/>
      <c r="AD79" s="13"/>
      <c r="AE79" s="20"/>
      <c r="AF79" s="20"/>
      <c r="AG79" s="20"/>
    </row>
    <row r="80" spans="1:33" ht="15.75" customHeight="1" x14ac:dyDescent="0.2">
      <c r="A80" s="13"/>
      <c r="B80" s="13"/>
      <c r="C80" s="24"/>
      <c r="D80" s="15"/>
      <c r="E80" s="15"/>
      <c r="F80" s="14"/>
      <c r="G80" s="14"/>
      <c r="H80" s="14"/>
      <c r="I80" s="15"/>
      <c r="J80" s="15"/>
      <c r="K80" s="15"/>
      <c r="L80" s="15"/>
      <c r="M80" s="16"/>
      <c r="N80" s="15"/>
      <c r="O80" s="15"/>
      <c r="P80" s="15"/>
      <c r="Q80" s="15"/>
      <c r="R80" s="15"/>
      <c r="S80" s="18"/>
      <c r="T80" s="13"/>
      <c r="U80" s="19"/>
      <c r="V80" s="1"/>
      <c r="W80" s="13"/>
      <c r="X80" s="13"/>
      <c r="Y80" s="13"/>
      <c r="Z80" s="13"/>
      <c r="AA80" s="13"/>
      <c r="AB80" s="13"/>
      <c r="AC80" s="13"/>
      <c r="AD80" s="13"/>
      <c r="AE80" s="20"/>
      <c r="AF80" s="20"/>
      <c r="AG80" s="20"/>
    </row>
    <row r="81" spans="1:33" ht="15.75" customHeight="1" x14ac:dyDescent="0.2">
      <c r="A81" s="13"/>
      <c r="B81" s="13"/>
      <c r="C81" s="24"/>
      <c r="D81" s="15"/>
      <c r="E81" s="15"/>
      <c r="F81" s="14"/>
      <c r="G81" s="14"/>
      <c r="H81" s="14"/>
      <c r="I81" s="15"/>
      <c r="J81" s="15"/>
      <c r="K81" s="15"/>
      <c r="L81" s="15"/>
      <c r="M81" s="16"/>
      <c r="N81" s="15"/>
      <c r="O81" s="15"/>
      <c r="P81" s="15"/>
      <c r="Q81" s="15"/>
      <c r="R81" s="15"/>
      <c r="S81" s="18"/>
      <c r="T81" s="13"/>
      <c r="U81" s="19"/>
      <c r="V81" s="1"/>
      <c r="W81" s="13"/>
      <c r="X81" s="13"/>
      <c r="Y81" s="13"/>
      <c r="Z81" s="13"/>
      <c r="AA81" s="13"/>
      <c r="AB81" s="13"/>
      <c r="AC81" s="13"/>
      <c r="AD81" s="13"/>
      <c r="AE81" s="20"/>
      <c r="AF81" s="20"/>
      <c r="AG81" s="20"/>
    </row>
    <row r="82" spans="1:33" ht="15.75" customHeight="1" x14ac:dyDescent="0.2">
      <c r="A82" s="13"/>
      <c r="B82" s="13"/>
      <c r="C82" s="24"/>
      <c r="D82" s="15"/>
      <c r="E82" s="15"/>
      <c r="F82" s="14"/>
      <c r="G82" s="14"/>
      <c r="H82" s="14"/>
      <c r="I82" s="15"/>
      <c r="J82" s="15"/>
      <c r="K82" s="15"/>
      <c r="L82" s="15"/>
      <c r="M82" s="16"/>
      <c r="N82" s="15"/>
      <c r="O82" s="15"/>
      <c r="P82" s="15"/>
      <c r="Q82" s="15"/>
      <c r="R82" s="15"/>
      <c r="S82" s="18"/>
      <c r="T82" s="13"/>
      <c r="U82" s="19"/>
      <c r="V82" s="1"/>
      <c r="W82" s="13"/>
      <c r="X82" s="13"/>
      <c r="Y82" s="13"/>
      <c r="Z82" s="13"/>
      <c r="AA82" s="13"/>
      <c r="AB82" s="13"/>
      <c r="AC82" s="13"/>
      <c r="AD82" s="13"/>
      <c r="AE82" s="20"/>
      <c r="AF82" s="20"/>
      <c r="AG82" s="20"/>
    </row>
    <row r="83" spans="1:33" ht="15.75" customHeight="1" x14ac:dyDescent="0.2">
      <c r="A83" s="13"/>
      <c r="B83" s="13"/>
      <c r="C83" s="24"/>
      <c r="D83" s="15"/>
      <c r="E83" s="15"/>
      <c r="F83" s="14"/>
      <c r="G83" s="14"/>
      <c r="H83" s="14"/>
      <c r="I83" s="15"/>
      <c r="J83" s="15"/>
      <c r="K83" s="15"/>
      <c r="L83" s="15"/>
      <c r="M83" s="16"/>
      <c r="N83" s="15"/>
      <c r="O83" s="15"/>
      <c r="P83" s="15"/>
      <c r="Q83" s="15"/>
      <c r="R83" s="15"/>
      <c r="S83" s="18"/>
      <c r="T83" s="13"/>
      <c r="U83" s="19"/>
      <c r="V83" s="1"/>
      <c r="W83" s="13"/>
      <c r="X83" s="13"/>
      <c r="Y83" s="13"/>
      <c r="Z83" s="13"/>
      <c r="AA83" s="13"/>
      <c r="AB83" s="13"/>
      <c r="AC83" s="13"/>
      <c r="AD83" s="13"/>
      <c r="AE83" s="20"/>
      <c r="AF83" s="20"/>
      <c r="AG83" s="20"/>
    </row>
    <row r="84" spans="1:33" ht="15.75" customHeight="1" x14ac:dyDescent="0.2">
      <c r="A84" s="13"/>
      <c r="B84" s="13"/>
      <c r="C84" s="24"/>
      <c r="D84" s="15"/>
      <c r="E84" s="15"/>
      <c r="F84" s="14"/>
      <c r="G84" s="14"/>
      <c r="H84" s="14"/>
      <c r="I84" s="15"/>
      <c r="J84" s="15"/>
      <c r="K84" s="15"/>
      <c r="L84" s="15"/>
      <c r="M84" s="16"/>
      <c r="N84" s="15"/>
      <c r="O84" s="15"/>
      <c r="P84" s="15"/>
      <c r="Q84" s="15"/>
      <c r="R84" s="15"/>
      <c r="S84" s="18"/>
      <c r="T84" s="13"/>
      <c r="U84" s="19"/>
      <c r="V84" s="1"/>
      <c r="W84" s="13"/>
      <c r="X84" s="13"/>
      <c r="Y84" s="13"/>
      <c r="Z84" s="13"/>
      <c r="AA84" s="13"/>
      <c r="AB84" s="13"/>
      <c r="AC84" s="13"/>
      <c r="AD84" s="13"/>
      <c r="AE84" s="20"/>
      <c r="AF84" s="20"/>
      <c r="AG84" s="20"/>
    </row>
    <row r="85" spans="1:33" ht="15.75" customHeight="1" x14ac:dyDescent="0.2">
      <c r="A85" s="13"/>
      <c r="B85" s="13"/>
      <c r="C85" s="24"/>
      <c r="D85" s="15"/>
      <c r="E85" s="15"/>
      <c r="F85" s="14"/>
      <c r="G85" s="14"/>
      <c r="H85" s="14"/>
      <c r="I85" s="15"/>
      <c r="J85" s="15"/>
      <c r="K85" s="15"/>
      <c r="L85" s="15"/>
      <c r="M85" s="16"/>
      <c r="N85" s="15"/>
      <c r="O85" s="15"/>
      <c r="P85" s="15"/>
      <c r="Q85" s="15"/>
      <c r="R85" s="15"/>
      <c r="S85" s="18"/>
      <c r="T85" s="13"/>
      <c r="U85" s="19"/>
      <c r="V85" s="1"/>
      <c r="W85" s="13"/>
      <c r="X85" s="13"/>
      <c r="Y85" s="13"/>
      <c r="Z85" s="13"/>
      <c r="AA85" s="13"/>
      <c r="AB85" s="13"/>
      <c r="AC85" s="13"/>
      <c r="AD85" s="13"/>
      <c r="AE85" s="20"/>
      <c r="AF85" s="20"/>
      <c r="AG85" s="20"/>
    </row>
    <row r="86" spans="1:33" ht="15.75" customHeight="1" x14ac:dyDescent="0.2">
      <c r="A86" s="13"/>
      <c r="B86" s="13"/>
      <c r="C86" s="24"/>
      <c r="D86" s="15"/>
      <c r="E86" s="15"/>
      <c r="F86" s="14"/>
      <c r="G86" s="14"/>
      <c r="H86" s="14"/>
      <c r="I86" s="15"/>
      <c r="J86" s="15"/>
      <c r="K86" s="15"/>
      <c r="L86" s="15"/>
      <c r="M86" s="16"/>
      <c r="N86" s="15"/>
      <c r="O86" s="15"/>
      <c r="P86" s="15"/>
      <c r="Q86" s="15"/>
      <c r="R86" s="15"/>
      <c r="S86" s="18"/>
      <c r="T86" s="13"/>
      <c r="U86" s="19"/>
      <c r="V86" s="1"/>
      <c r="W86" s="13"/>
      <c r="X86" s="13"/>
      <c r="Y86" s="13"/>
      <c r="Z86" s="13"/>
      <c r="AA86" s="13"/>
      <c r="AB86" s="13"/>
      <c r="AC86" s="13"/>
      <c r="AD86" s="13"/>
      <c r="AE86" s="20"/>
      <c r="AF86" s="20"/>
      <c r="AG86" s="20"/>
    </row>
    <row r="87" spans="1:33" ht="15.75" customHeight="1" x14ac:dyDescent="0.2">
      <c r="A87" s="13"/>
      <c r="B87" s="13"/>
      <c r="C87" s="24"/>
      <c r="D87" s="15"/>
      <c r="E87" s="15"/>
      <c r="F87" s="14"/>
      <c r="G87" s="14"/>
      <c r="H87" s="14"/>
      <c r="I87" s="15"/>
      <c r="J87" s="15"/>
      <c r="K87" s="15"/>
      <c r="L87" s="15"/>
      <c r="M87" s="16"/>
      <c r="N87" s="15"/>
      <c r="O87" s="15"/>
      <c r="P87" s="15"/>
      <c r="Q87" s="15"/>
      <c r="R87" s="15"/>
      <c r="S87" s="18"/>
      <c r="T87" s="13"/>
      <c r="U87" s="19"/>
      <c r="V87" s="1"/>
      <c r="W87" s="13"/>
      <c r="X87" s="13"/>
      <c r="Y87" s="13"/>
      <c r="Z87" s="13"/>
      <c r="AA87" s="13"/>
      <c r="AB87" s="13"/>
      <c r="AC87" s="13"/>
      <c r="AD87" s="13"/>
      <c r="AE87" s="20"/>
      <c r="AF87" s="20"/>
      <c r="AG87" s="20"/>
    </row>
    <row r="88" spans="1:33" ht="15.75" customHeight="1" x14ac:dyDescent="0.2">
      <c r="A88" s="13"/>
      <c r="B88" s="13"/>
      <c r="C88" s="24"/>
      <c r="D88" s="15"/>
      <c r="E88" s="15"/>
      <c r="F88" s="14"/>
      <c r="G88" s="14"/>
      <c r="H88" s="14"/>
      <c r="I88" s="15"/>
      <c r="J88" s="15"/>
      <c r="K88" s="15"/>
      <c r="L88" s="15"/>
      <c r="M88" s="16"/>
      <c r="N88" s="15"/>
      <c r="O88" s="15"/>
      <c r="P88" s="15"/>
      <c r="Q88" s="15"/>
      <c r="R88" s="15"/>
      <c r="S88" s="18"/>
      <c r="T88" s="13"/>
      <c r="U88" s="19"/>
      <c r="V88" s="1"/>
      <c r="W88" s="13"/>
      <c r="X88" s="13"/>
      <c r="Y88" s="13"/>
      <c r="Z88" s="13"/>
      <c r="AA88" s="13"/>
      <c r="AB88" s="13"/>
      <c r="AC88" s="13"/>
      <c r="AD88" s="13"/>
      <c r="AE88" s="20"/>
      <c r="AF88" s="20"/>
      <c r="AG88" s="20"/>
    </row>
    <row r="89" spans="1:33" ht="15.75" customHeight="1" x14ac:dyDescent="0.2">
      <c r="A89" s="13"/>
      <c r="B89" s="13"/>
      <c r="C89" s="24"/>
      <c r="D89" s="15"/>
      <c r="E89" s="15"/>
      <c r="F89" s="14"/>
      <c r="G89" s="14"/>
      <c r="H89" s="14"/>
      <c r="I89" s="15"/>
      <c r="J89" s="15"/>
      <c r="K89" s="15"/>
      <c r="L89" s="15"/>
      <c r="M89" s="16"/>
      <c r="N89" s="15"/>
      <c r="O89" s="15"/>
      <c r="P89" s="15"/>
      <c r="Q89" s="15"/>
      <c r="R89" s="15"/>
      <c r="S89" s="18"/>
      <c r="T89" s="13"/>
      <c r="U89" s="19"/>
      <c r="V89" s="1"/>
      <c r="W89" s="13"/>
      <c r="X89" s="13"/>
      <c r="Y89" s="13"/>
      <c r="Z89" s="13"/>
      <c r="AA89" s="13"/>
      <c r="AB89" s="13"/>
      <c r="AC89" s="13"/>
      <c r="AD89" s="13"/>
      <c r="AE89" s="20"/>
      <c r="AF89" s="20"/>
      <c r="AG89" s="20"/>
    </row>
    <row r="90" spans="1:33" ht="15.75" customHeight="1" x14ac:dyDescent="0.2">
      <c r="A90" s="13"/>
      <c r="B90" s="13"/>
      <c r="C90" s="24"/>
      <c r="D90" s="15"/>
      <c r="E90" s="15"/>
      <c r="F90" s="14"/>
      <c r="G90" s="14"/>
      <c r="H90" s="14"/>
      <c r="I90" s="15"/>
      <c r="J90" s="15"/>
      <c r="K90" s="15"/>
      <c r="L90" s="15"/>
      <c r="M90" s="16"/>
      <c r="N90" s="15"/>
      <c r="O90" s="15"/>
      <c r="P90" s="15"/>
      <c r="Q90" s="15"/>
      <c r="R90" s="15"/>
      <c r="S90" s="18"/>
      <c r="T90" s="13"/>
      <c r="U90" s="19"/>
      <c r="V90" s="1"/>
      <c r="W90" s="13"/>
      <c r="X90" s="13"/>
      <c r="Y90" s="13"/>
      <c r="Z90" s="13"/>
      <c r="AA90" s="13"/>
      <c r="AB90" s="13"/>
      <c r="AC90" s="13"/>
      <c r="AD90" s="13"/>
      <c r="AE90" s="20"/>
      <c r="AF90" s="20"/>
      <c r="AG90" s="20"/>
    </row>
    <row r="91" spans="1:33" ht="15.75" customHeight="1" x14ac:dyDescent="0.2">
      <c r="A91" s="13"/>
      <c r="B91" s="13"/>
      <c r="C91" s="24"/>
      <c r="D91" s="15"/>
      <c r="E91" s="15"/>
      <c r="F91" s="14"/>
      <c r="G91" s="14"/>
      <c r="H91" s="14"/>
      <c r="I91" s="15"/>
      <c r="J91" s="15"/>
      <c r="K91" s="15"/>
      <c r="L91" s="15"/>
      <c r="M91" s="16"/>
      <c r="N91" s="15"/>
      <c r="O91" s="15"/>
      <c r="P91" s="15"/>
      <c r="Q91" s="15"/>
      <c r="R91" s="15"/>
      <c r="S91" s="18"/>
      <c r="T91" s="13"/>
      <c r="U91" s="19"/>
      <c r="V91" s="1"/>
      <c r="W91" s="13"/>
      <c r="X91" s="13"/>
      <c r="Y91" s="13"/>
      <c r="Z91" s="13"/>
      <c r="AA91" s="13"/>
      <c r="AB91" s="13"/>
      <c r="AC91" s="13"/>
      <c r="AD91" s="13"/>
      <c r="AE91" s="20"/>
      <c r="AF91" s="20"/>
      <c r="AG91" s="20"/>
    </row>
    <row r="92" spans="1:33" ht="15.75" customHeight="1" x14ac:dyDescent="0.2">
      <c r="A92" s="13"/>
      <c r="B92" s="13"/>
      <c r="C92" s="24"/>
      <c r="D92" s="15"/>
      <c r="E92" s="15"/>
      <c r="F92" s="14"/>
      <c r="G92" s="14"/>
      <c r="H92" s="14"/>
      <c r="I92" s="15"/>
      <c r="J92" s="15"/>
      <c r="K92" s="15"/>
      <c r="L92" s="15"/>
      <c r="M92" s="16"/>
      <c r="N92" s="15"/>
      <c r="O92" s="15"/>
      <c r="P92" s="15"/>
      <c r="Q92" s="15"/>
      <c r="R92" s="15"/>
      <c r="S92" s="18"/>
      <c r="T92" s="13"/>
      <c r="U92" s="19"/>
      <c r="V92" s="1"/>
      <c r="W92" s="13"/>
      <c r="X92" s="13"/>
      <c r="Y92" s="13"/>
      <c r="Z92" s="13"/>
      <c r="AA92" s="13"/>
      <c r="AB92" s="13"/>
      <c r="AC92" s="13"/>
      <c r="AD92" s="13"/>
      <c r="AE92" s="20"/>
      <c r="AF92" s="20"/>
      <c r="AG92" s="20"/>
    </row>
    <row r="93" spans="1:33" ht="15.75" customHeight="1" x14ac:dyDescent="0.2">
      <c r="A93" s="13"/>
      <c r="B93" s="13"/>
      <c r="C93" s="24"/>
      <c r="D93" s="15"/>
      <c r="E93" s="15"/>
      <c r="F93" s="14"/>
      <c r="G93" s="14"/>
      <c r="H93" s="14"/>
      <c r="I93" s="15"/>
      <c r="J93" s="15"/>
      <c r="K93" s="15"/>
      <c r="L93" s="15"/>
      <c r="M93" s="16"/>
      <c r="N93" s="15"/>
      <c r="O93" s="15"/>
      <c r="P93" s="15"/>
      <c r="Q93" s="15"/>
      <c r="R93" s="15"/>
      <c r="S93" s="18"/>
      <c r="T93" s="13"/>
      <c r="U93" s="19"/>
      <c r="V93" s="1"/>
      <c r="W93" s="13"/>
      <c r="X93" s="13"/>
      <c r="Y93" s="13"/>
      <c r="Z93" s="13"/>
      <c r="AA93" s="13"/>
      <c r="AB93" s="13"/>
      <c r="AC93" s="13"/>
      <c r="AD93" s="13"/>
      <c r="AE93" s="20"/>
      <c r="AF93" s="20"/>
      <c r="AG93" s="20"/>
    </row>
    <row r="94" spans="1:33" ht="15.75" customHeight="1" x14ac:dyDescent="0.2">
      <c r="A94" s="13"/>
      <c r="B94" s="13"/>
      <c r="C94" s="24"/>
      <c r="D94" s="15"/>
      <c r="E94" s="15"/>
      <c r="F94" s="14"/>
      <c r="G94" s="14"/>
      <c r="H94" s="14"/>
      <c r="I94" s="15"/>
      <c r="J94" s="15"/>
      <c r="K94" s="15"/>
      <c r="L94" s="15"/>
      <c r="M94" s="16"/>
      <c r="N94" s="15"/>
      <c r="O94" s="15"/>
      <c r="P94" s="15"/>
      <c r="Q94" s="15"/>
      <c r="R94" s="15"/>
      <c r="S94" s="18"/>
      <c r="T94" s="13"/>
      <c r="U94" s="19"/>
      <c r="V94" s="1"/>
      <c r="W94" s="13"/>
      <c r="X94" s="13"/>
      <c r="Y94" s="13"/>
      <c r="Z94" s="13"/>
      <c r="AA94" s="13"/>
      <c r="AB94" s="13"/>
      <c r="AC94" s="13"/>
      <c r="AD94" s="13"/>
      <c r="AE94" s="20"/>
      <c r="AF94" s="20"/>
      <c r="AG94" s="20"/>
    </row>
    <row r="95" spans="1:33" ht="15.75" customHeight="1" x14ac:dyDescent="0.2">
      <c r="A95" s="13"/>
      <c r="B95" s="13"/>
      <c r="C95" s="15"/>
      <c r="D95" s="15"/>
      <c r="E95" s="15"/>
      <c r="F95" s="14"/>
      <c r="G95" s="14"/>
      <c r="H95" s="15"/>
      <c r="I95" s="15"/>
      <c r="J95" s="15"/>
      <c r="K95" s="15"/>
      <c r="L95" s="15"/>
      <c r="M95" s="15"/>
      <c r="N95" s="15"/>
      <c r="O95" s="15"/>
      <c r="P95" s="15"/>
      <c r="Q95" s="22"/>
      <c r="R95" s="22"/>
      <c r="S95" s="18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20"/>
    </row>
    <row r="96" spans="1:33" ht="15.75" customHeight="1" x14ac:dyDescent="0.2">
      <c r="A96" s="13"/>
      <c r="B96" s="13"/>
      <c r="C96" s="15"/>
      <c r="D96" s="15"/>
      <c r="E96" s="15"/>
      <c r="F96" s="14"/>
      <c r="G96" s="14"/>
      <c r="H96" s="15"/>
      <c r="I96" s="15"/>
      <c r="J96" s="15"/>
      <c r="K96" s="15"/>
      <c r="L96" s="15"/>
      <c r="M96" s="15"/>
      <c r="N96" s="15"/>
      <c r="O96" s="15"/>
      <c r="P96" s="15"/>
      <c r="Q96" s="22"/>
      <c r="R96" s="22"/>
      <c r="S96" s="18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20"/>
    </row>
    <row r="97" spans="1:33" ht="15.75" customHeight="1" x14ac:dyDescent="0.2">
      <c r="A97" s="13"/>
      <c r="B97" s="13"/>
      <c r="C97" s="15"/>
      <c r="D97" s="15"/>
      <c r="E97" s="15"/>
      <c r="F97" s="14"/>
      <c r="G97" s="14"/>
      <c r="H97" s="15"/>
      <c r="I97" s="15"/>
      <c r="J97" s="15"/>
      <c r="K97" s="15"/>
      <c r="L97" s="15"/>
      <c r="M97" s="15"/>
      <c r="N97" s="15"/>
      <c r="O97" s="15"/>
      <c r="P97" s="15"/>
      <c r="Q97" s="22"/>
      <c r="R97" s="22"/>
      <c r="S97" s="18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20"/>
    </row>
    <row r="98" spans="1:33" ht="15.75" customHeight="1" x14ac:dyDescent="0.2">
      <c r="A98" s="13"/>
      <c r="B98" s="13"/>
      <c r="C98" s="15"/>
      <c r="D98" s="15"/>
      <c r="E98" s="15"/>
      <c r="F98" s="14"/>
      <c r="G98" s="14"/>
      <c r="H98" s="15"/>
      <c r="I98" s="15"/>
      <c r="J98" s="15"/>
      <c r="K98" s="15"/>
      <c r="L98" s="15"/>
      <c r="M98" s="15"/>
      <c r="N98" s="15"/>
      <c r="O98" s="15"/>
      <c r="P98" s="15"/>
      <c r="Q98" s="22"/>
      <c r="R98" s="22"/>
      <c r="S98" s="18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20"/>
    </row>
    <row r="99" spans="1:33" ht="15.75" customHeight="1" x14ac:dyDescent="0.2">
      <c r="A99" s="13"/>
      <c r="B99" s="13"/>
      <c r="C99" s="15"/>
      <c r="D99" s="15"/>
      <c r="E99" s="15"/>
      <c r="F99" s="14"/>
      <c r="G99" s="14"/>
      <c r="H99" s="15"/>
      <c r="I99" s="15"/>
      <c r="J99" s="15"/>
      <c r="K99" s="15"/>
      <c r="L99" s="15"/>
      <c r="M99" s="15"/>
      <c r="N99" s="15"/>
      <c r="O99" s="15"/>
      <c r="P99" s="15"/>
      <c r="Q99" s="22"/>
      <c r="R99" s="22"/>
      <c r="S99" s="18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20"/>
    </row>
    <row r="100" spans="1:33" ht="15.75" customHeight="1" x14ac:dyDescent="0.2">
      <c r="A100" s="13"/>
      <c r="B100" s="13"/>
      <c r="C100" s="15"/>
      <c r="D100" s="15"/>
      <c r="E100" s="15"/>
      <c r="F100" s="14"/>
      <c r="G100" s="14"/>
      <c r="H100" s="15"/>
      <c r="I100" s="15"/>
      <c r="J100" s="15"/>
      <c r="K100" s="15"/>
      <c r="L100" s="15"/>
      <c r="M100" s="15"/>
      <c r="N100" s="15"/>
      <c r="O100" s="15"/>
      <c r="P100" s="15"/>
      <c r="Q100" s="22"/>
      <c r="R100" s="22"/>
      <c r="S100" s="18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20"/>
    </row>
    <row r="101" spans="1:33" ht="15.75" customHeight="1" x14ac:dyDescent="0.2">
      <c r="A101" s="13"/>
      <c r="B101" s="13"/>
      <c r="C101" s="15"/>
      <c r="D101" s="15"/>
      <c r="E101" s="15"/>
      <c r="F101" s="14"/>
      <c r="G101" s="14"/>
      <c r="H101" s="15"/>
      <c r="I101" s="15"/>
      <c r="J101" s="15"/>
      <c r="K101" s="15"/>
      <c r="L101" s="15"/>
      <c r="M101" s="15"/>
      <c r="N101" s="15"/>
      <c r="O101" s="15"/>
      <c r="P101" s="15"/>
      <c r="Q101" s="22"/>
      <c r="R101" s="22"/>
      <c r="S101" s="18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20"/>
    </row>
    <row r="102" spans="1:33" ht="15.75" customHeight="1" x14ac:dyDescent="0.2">
      <c r="A102" s="13"/>
      <c r="B102" s="13"/>
      <c r="C102" s="15"/>
      <c r="D102" s="15"/>
      <c r="E102" s="15"/>
      <c r="F102" s="14"/>
      <c r="G102" s="14"/>
      <c r="H102" s="15"/>
      <c r="I102" s="15"/>
      <c r="J102" s="15"/>
      <c r="K102" s="15"/>
      <c r="L102" s="15"/>
      <c r="M102" s="15"/>
      <c r="N102" s="15"/>
      <c r="O102" s="15"/>
      <c r="P102" s="15"/>
      <c r="Q102" s="22"/>
      <c r="R102" s="22"/>
      <c r="S102" s="18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20"/>
    </row>
    <row r="103" spans="1:33" ht="15.75" customHeight="1" x14ac:dyDescent="0.2">
      <c r="A103" s="13"/>
      <c r="B103" s="13"/>
      <c r="C103" s="15"/>
      <c r="D103" s="15"/>
      <c r="E103" s="15"/>
      <c r="F103" s="14"/>
      <c r="G103" s="14"/>
      <c r="H103" s="15"/>
      <c r="I103" s="15"/>
      <c r="J103" s="15"/>
      <c r="K103" s="15"/>
      <c r="L103" s="15"/>
      <c r="M103" s="15"/>
      <c r="N103" s="15"/>
      <c r="O103" s="15"/>
      <c r="P103" s="15"/>
      <c r="Q103" s="22"/>
      <c r="R103" s="22"/>
      <c r="S103" s="18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20"/>
    </row>
    <row r="104" spans="1:33" ht="15.75" customHeight="1" x14ac:dyDescent="0.2">
      <c r="A104" s="13"/>
      <c r="B104" s="13"/>
      <c r="C104" s="15"/>
      <c r="D104" s="15"/>
      <c r="E104" s="15"/>
      <c r="F104" s="14"/>
      <c r="G104" s="14"/>
      <c r="H104" s="15"/>
      <c r="I104" s="15"/>
      <c r="J104" s="15"/>
      <c r="K104" s="15"/>
      <c r="L104" s="15"/>
      <c r="M104" s="15"/>
      <c r="N104" s="15"/>
      <c r="O104" s="15"/>
      <c r="P104" s="15"/>
      <c r="Q104" s="22"/>
      <c r="R104" s="22"/>
      <c r="S104" s="18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20"/>
    </row>
    <row r="105" spans="1:33" ht="15.75" customHeight="1" x14ac:dyDescent="0.2">
      <c r="A105" s="13"/>
      <c r="B105" s="13"/>
      <c r="C105" s="15"/>
      <c r="D105" s="15"/>
      <c r="E105" s="15"/>
      <c r="F105" s="14"/>
      <c r="G105" s="14"/>
      <c r="H105" s="15"/>
      <c r="I105" s="15"/>
      <c r="J105" s="15"/>
      <c r="K105" s="15"/>
      <c r="L105" s="15"/>
      <c r="M105" s="15"/>
      <c r="N105" s="15"/>
      <c r="O105" s="15"/>
      <c r="P105" s="15"/>
      <c r="Q105" s="22"/>
      <c r="R105" s="22"/>
      <c r="S105" s="18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20"/>
    </row>
    <row r="106" spans="1:33" ht="15.75" customHeight="1" x14ac:dyDescent="0.2">
      <c r="A106" s="13"/>
      <c r="B106" s="13"/>
      <c r="C106" s="15"/>
      <c r="D106" s="15"/>
      <c r="E106" s="15"/>
      <c r="F106" s="14"/>
      <c r="G106" s="14"/>
      <c r="H106" s="15"/>
      <c r="I106" s="15"/>
      <c r="J106" s="15"/>
      <c r="K106" s="15"/>
      <c r="L106" s="15"/>
      <c r="M106" s="15"/>
      <c r="N106" s="15"/>
      <c r="O106" s="15"/>
      <c r="P106" s="15"/>
      <c r="Q106" s="22"/>
      <c r="R106" s="22"/>
      <c r="S106" s="18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20"/>
    </row>
    <row r="107" spans="1:33" ht="15.75" customHeight="1" x14ac:dyDescent="0.2">
      <c r="A107" s="13"/>
      <c r="B107" s="13"/>
      <c r="C107" s="15"/>
      <c r="D107" s="15"/>
      <c r="E107" s="15"/>
      <c r="F107" s="14"/>
      <c r="G107" s="14"/>
      <c r="H107" s="15"/>
      <c r="I107" s="15"/>
      <c r="J107" s="15"/>
      <c r="K107" s="15"/>
      <c r="L107" s="15"/>
      <c r="M107" s="15"/>
      <c r="N107" s="15"/>
      <c r="O107" s="15"/>
      <c r="P107" s="15"/>
      <c r="Q107" s="22"/>
      <c r="R107" s="22"/>
      <c r="S107" s="18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20"/>
    </row>
    <row r="108" spans="1:33" ht="15.75" customHeight="1" x14ac:dyDescent="0.2">
      <c r="A108" s="13"/>
      <c r="B108" s="13"/>
      <c r="C108" s="15"/>
      <c r="D108" s="15"/>
      <c r="E108" s="15"/>
      <c r="F108" s="14"/>
      <c r="G108" s="14"/>
      <c r="H108" s="15"/>
      <c r="I108" s="15"/>
      <c r="J108" s="15"/>
      <c r="K108" s="15"/>
      <c r="L108" s="15"/>
      <c r="M108" s="15"/>
      <c r="N108" s="15"/>
      <c r="O108" s="15"/>
      <c r="P108" s="15"/>
      <c r="Q108" s="22"/>
      <c r="R108" s="22"/>
      <c r="S108" s="18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20"/>
    </row>
    <row r="109" spans="1:33" ht="15.75" customHeight="1" x14ac:dyDescent="0.2">
      <c r="A109" s="13"/>
      <c r="B109" s="13"/>
      <c r="C109" s="15"/>
      <c r="D109" s="15"/>
      <c r="E109" s="15"/>
      <c r="F109" s="14"/>
      <c r="G109" s="14"/>
      <c r="H109" s="15"/>
      <c r="I109" s="15"/>
      <c r="J109" s="15"/>
      <c r="K109" s="15"/>
      <c r="L109" s="15"/>
      <c r="M109" s="15"/>
      <c r="N109" s="15"/>
      <c r="O109" s="15"/>
      <c r="P109" s="15"/>
      <c r="Q109" s="22"/>
      <c r="R109" s="22"/>
      <c r="S109" s="18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20"/>
    </row>
    <row r="110" spans="1:33" ht="15.75" customHeight="1" x14ac:dyDescent="0.2">
      <c r="A110" s="13"/>
      <c r="B110" s="13"/>
      <c r="C110" s="15"/>
      <c r="D110" s="15"/>
      <c r="E110" s="15"/>
      <c r="F110" s="14"/>
      <c r="G110" s="14"/>
      <c r="H110" s="15"/>
      <c r="I110" s="15"/>
      <c r="J110" s="15"/>
      <c r="K110" s="15"/>
      <c r="L110" s="15"/>
      <c r="M110" s="15"/>
      <c r="N110" s="15"/>
      <c r="O110" s="15"/>
      <c r="P110" s="15"/>
      <c r="Q110" s="22"/>
      <c r="R110" s="22"/>
      <c r="S110" s="18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20"/>
    </row>
    <row r="111" spans="1:33" ht="15.75" customHeight="1" x14ac:dyDescent="0.2">
      <c r="A111" s="13"/>
      <c r="B111" s="13"/>
      <c r="C111" s="15"/>
      <c r="D111" s="15"/>
      <c r="E111" s="15"/>
      <c r="F111" s="14"/>
      <c r="G111" s="14"/>
      <c r="H111" s="15"/>
      <c r="I111" s="15"/>
      <c r="J111" s="15"/>
      <c r="K111" s="15"/>
      <c r="L111" s="15"/>
      <c r="M111" s="15"/>
      <c r="N111" s="15"/>
      <c r="O111" s="15"/>
      <c r="P111" s="15"/>
      <c r="Q111" s="22"/>
      <c r="R111" s="22"/>
      <c r="S111" s="18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20"/>
    </row>
    <row r="112" spans="1:33" ht="15.75" customHeight="1" x14ac:dyDescent="0.2">
      <c r="A112" s="13"/>
      <c r="B112" s="13"/>
      <c r="C112" s="15"/>
      <c r="D112" s="15"/>
      <c r="E112" s="15"/>
      <c r="F112" s="14"/>
      <c r="G112" s="14"/>
      <c r="H112" s="15"/>
      <c r="I112" s="15"/>
      <c r="J112" s="15"/>
      <c r="K112" s="15"/>
      <c r="L112" s="15"/>
      <c r="M112" s="15"/>
      <c r="N112" s="15"/>
      <c r="O112" s="15"/>
      <c r="P112" s="15"/>
      <c r="Q112" s="22"/>
      <c r="R112" s="22"/>
      <c r="S112" s="18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20"/>
    </row>
    <row r="113" spans="1:33" ht="15.75" customHeight="1" x14ac:dyDescent="0.2">
      <c r="A113" s="13"/>
      <c r="B113" s="13"/>
      <c r="C113" s="15"/>
      <c r="D113" s="15"/>
      <c r="E113" s="15"/>
      <c r="F113" s="14"/>
      <c r="G113" s="14"/>
      <c r="H113" s="15"/>
      <c r="I113" s="15"/>
      <c r="J113" s="15"/>
      <c r="K113" s="15"/>
      <c r="L113" s="15"/>
      <c r="M113" s="15"/>
      <c r="N113" s="15"/>
      <c r="O113" s="15"/>
      <c r="P113" s="15"/>
      <c r="Q113" s="22"/>
      <c r="R113" s="22"/>
      <c r="S113" s="18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20"/>
    </row>
    <row r="114" spans="1:33" ht="15.75" customHeight="1" x14ac:dyDescent="0.2">
      <c r="A114" s="13"/>
      <c r="B114" s="13"/>
      <c r="C114" s="22"/>
      <c r="D114" s="15"/>
      <c r="E114" s="15"/>
      <c r="F114" s="14"/>
      <c r="G114" s="14"/>
      <c r="H114" s="15"/>
      <c r="I114" s="15"/>
      <c r="J114" s="22"/>
      <c r="K114" s="22"/>
      <c r="L114" s="15"/>
      <c r="M114" s="15"/>
      <c r="N114" s="15"/>
      <c r="O114" s="15"/>
      <c r="P114" s="22"/>
      <c r="Q114" s="22"/>
      <c r="R114" s="22"/>
      <c r="S114" s="18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20"/>
    </row>
    <row r="115" spans="1:33" ht="15.75" customHeight="1" x14ac:dyDescent="0.2">
      <c r="A115" s="13"/>
      <c r="B115" s="13"/>
      <c r="C115" s="22"/>
      <c r="D115" s="15"/>
      <c r="E115" s="15"/>
      <c r="F115" s="14"/>
      <c r="G115" s="14"/>
      <c r="H115" s="15"/>
      <c r="I115" s="15"/>
      <c r="J115" s="22"/>
      <c r="K115" s="22"/>
      <c r="L115" s="15"/>
      <c r="M115" s="15"/>
      <c r="N115" s="15"/>
      <c r="O115" s="15"/>
      <c r="P115" s="22"/>
      <c r="Q115" s="22"/>
      <c r="R115" s="22"/>
      <c r="S115" s="18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20"/>
    </row>
    <row r="116" spans="1:33" ht="15.75" customHeight="1" x14ac:dyDescent="0.2">
      <c r="A116" s="13"/>
      <c r="B116" s="13"/>
      <c r="C116" s="22"/>
      <c r="D116" s="15"/>
      <c r="E116" s="15"/>
      <c r="F116" s="14"/>
      <c r="G116" s="14"/>
      <c r="H116" s="15"/>
      <c r="I116" s="15"/>
      <c r="J116" s="22"/>
      <c r="K116" s="22"/>
      <c r="L116" s="15"/>
      <c r="M116" s="15"/>
      <c r="N116" s="15"/>
      <c r="O116" s="15"/>
      <c r="P116" s="22"/>
      <c r="Q116" s="22"/>
      <c r="R116" s="22"/>
      <c r="S116" s="18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20"/>
    </row>
    <row r="117" spans="1:33" ht="15.75" customHeight="1" x14ac:dyDescent="0.2">
      <c r="A117" s="13"/>
      <c r="B117" s="13"/>
      <c r="C117" s="22"/>
      <c r="D117" s="15"/>
      <c r="E117" s="15"/>
      <c r="F117" s="14"/>
      <c r="G117" s="14"/>
      <c r="H117" s="15"/>
      <c r="I117" s="15"/>
      <c r="J117" s="22"/>
      <c r="K117" s="22"/>
      <c r="L117" s="15"/>
      <c r="M117" s="15"/>
      <c r="N117" s="15"/>
      <c r="O117" s="15"/>
      <c r="P117" s="22"/>
      <c r="Q117" s="22"/>
      <c r="R117" s="22"/>
      <c r="S117" s="18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20"/>
    </row>
    <row r="118" spans="1:33" ht="15.75" customHeight="1" x14ac:dyDescent="0.2">
      <c r="A118" s="13"/>
      <c r="B118" s="13"/>
      <c r="C118" s="22"/>
      <c r="D118" s="15"/>
      <c r="E118" s="15"/>
      <c r="F118" s="14"/>
      <c r="G118" s="14"/>
      <c r="H118" s="15"/>
      <c r="I118" s="15"/>
      <c r="J118" s="22"/>
      <c r="K118" s="22"/>
      <c r="L118" s="15"/>
      <c r="M118" s="15"/>
      <c r="N118" s="15"/>
      <c r="O118" s="15"/>
      <c r="P118" s="22"/>
      <c r="Q118" s="22"/>
      <c r="R118" s="22"/>
      <c r="S118" s="18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20"/>
    </row>
    <row r="119" spans="1:33" ht="15.75" customHeight="1" x14ac:dyDescent="0.2">
      <c r="A119" s="13"/>
      <c r="B119" s="13"/>
      <c r="C119" s="22"/>
      <c r="D119" s="15"/>
      <c r="E119" s="15"/>
      <c r="F119" s="14"/>
      <c r="G119" s="14"/>
      <c r="H119" s="15"/>
      <c r="I119" s="15"/>
      <c r="J119" s="22"/>
      <c r="K119" s="22"/>
      <c r="L119" s="15"/>
      <c r="M119" s="15"/>
      <c r="N119" s="15"/>
      <c r="O119" s="15"/>
      <c r="P119" s="22"/>
      <c r="Q119" s="22"/>
      <c r="R119" s="22"/>
      <c r="S119" s="18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20"/>
    </row>
    <row r="120" spans="1:33" ht="15.75" customHeight="1" x14ac:dyDescent="0.2">
      <c r="A120" s="13"/>
      <c r="B120" s="13"/>
      <c r="C120" s="22"/>
      <c r="D120" s="15"/>
      <c r="E120" s="15"/>
      <c r="F120" s="14"/>
      <c r="G120" s="14"/>
      <c r="H120" s="15"/>
      <c r="I120" s="15"/>
      <c r="J120" s="22"/>
      <c r="K120" s="22"/>
      <c r="L120" s="15"/>
      <c r="M120" s="15"/>
      <c r="N120" s="15"/>
      <c r="O120" s="15"/>
      <c r="P120" s="22"/>
      <c r="Q120" s="22"/>
      <c r="R120" s="22"/>
      <c r="S120" s="18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20"/>
    </row>
    <row r="121" spans="1:33" ht="15.75" customHeight="1" x14ac:dyDescent="0.2">
      <c r="A121" s="13"/>
      <c r="B121" s="13"/>
      <c r="C121" s="22"/>
      <c r="D121" s="15"/>
      <c r="E121" s="15"/>
      <c r="F121" s="14"/>
      <c r="G121" s="14"/>
      <c r="H121" s="15"/>
      <c r="I121" s="15"/>
      <c r="J121" s="22"/>
      <c r="K121" s="22"/>
      <c r="L121" s="15"/>
      <c r="M121" s="15"/>
      <c r="N121" s="15"/>
      <c r="O121" s="15"/>
      <c r="P121" s="22"/>
      <c r="Q121" s="22"/>
      <c r="R121" s="22"/>
      <c r="S121" s="18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20"/>
    </row>
    <row r="122" spans="1:33" ht="15.75" customHeight="1" x14ac:dyDescent="0.2">
      <c r="A122" s="13"/>
      <c r="B122" s="13"/>
      <c r="C122" s="22"/>
      <c r="D122" s="15"/>
      <c r="E122" s="15"/>
      <c r="F122" s="14"/>
      <c r="G122" s="14"/>
      <c r="H122" s="15"/>
      <c r="I122" s="15"/>
      <c r="J122" s="22"/>
      <c r="K122" s="22"/>
      <c r="L122" s="15"/>
      <c r="M122" s="15"/>
      <c r="N122" s="15"/>
      <c r="O122" s="15"/>
      <c r="P122" s="22"/>
      <c r="Q122" s="22"/>
      <c r="R122" s="22"/>
      <c r="S122" s="18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20"/>
    </row>
    <row r="123" spans="1:33" ht="15.75" customHeight="1" x14ac:dyDescent="0.2">
      <c r="A123" s="13"/>
      <c r="B123" s="13"/>
      <c r="C123" s="22"/>
      <c r="D123" s="15"/>
      <c r="E123" s="15"/>
      <c r="F123" s="14"/>
      <c r="G123" s="14"/>
      <c r="H123" s="15"/>
      <c r="I123" s="15"/>
      <c r="J123" s="22"/>
      <c r="K123" s="22"/>
      <c r="L123" s="15"/>
      <c r="M123" s="15"/>
      <c r="N123" s="15"/>
      <c r="O123" s="15"/>
      <c r="P123" s="22"/>
      <c r="Q123" s="22"/>
      <c r="R123" s="22"/>
      <c r="S123" s="18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20"/>
    </row>
    <row r="124" spans="1:33" ht="15.75" customHeight="1" x14ac:dyDescent="0.2">
      <c r="A124" s="13"/>
      <c r="B124" s="13"/>
      <c r="C124" s="22"/>
      <c r="D124" s="15"/>
      <c r="E124" s="15"/>
      <c r="F124" s="14"/>
      <c r="G124" s="14"/>
      <c r="H124" s="15"/>
      <c r="I124" s="15"/>
      <c r="J124" s="22"/>
      <c r="K124" s="22"/>
      <c r="L124" s="15"/>
      <c r="M124" s="15"/>
      <c r="N124" s="15"/>
      <c r="O124" s="15"/>
      <c r="P124" s="22"/>
      <c r="Q124" s="22"/>
      <c r="R124" s="22"/>
      <c r="S124" s="18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20"/>
    </row>
    <row r="125" spans="1:33" ht="15.75" customHeight="1" x14ac:dyDescent="0.2">
      <c r="A125" s="13"/>
      <c r="B125" s="13"/>
      <c r="C125" s="22"/>
      <c r="D125" s="15"/>
      <c r="E125" s="15"/>
      <c r="F125" s="14"/>
      <c r="G125" s="14"/>
      <c r="H125" s="15"/>
      <c r="I125" s="15"/>
      <c r="J125" s="22"/>
      <c r="K125" s="22"/>
      <c r="L125" s="15"/>
      <c r="M125" s="15"/>
      <c r="N125" s="15"/>
      <c r="O125" s="15"/>
      <c r="P125" s="22"/>
      <c r="Q125" s="22"/>
      <c r="R125" s="22"/>
      <c r="S125" s="18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20"/>
    </row>
    <row r="126" spans="1:33" ht="15.75" customHeight="1" x14ac:dyDescent="0.2">
      <c r="A126" s="13"/>
      <c r="B126" s="13"/>
      <c r="C126" s="22"/>
      <c r="D126" s="15"/>
      <c r="E126" s="15"/>
      <c r="F126" s="14"/>
      <c r="G126" s="14"/>
      <c r="H126" s="15"/>
      <c r="I126" s="15"/>
      <c r="J126" s="22"/>
      <c r="K126" s="22"/>
      <c r="L126" s="15"/>
      <c r="M126" s="15"/>
      <c r="N126" s="15"/>
      <c r="O126" s="15"/>
      <c r="P126" s="22"/>
      <c r="Q126" s="22"/>
      <c r="R126" s="22"/>
      <c r="S126" s="18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20"/>
    </row>
    <row r="127" spans="1:33" ht="15.75" customHeight="1" x14ac:dyDescent="0.2">
      <c r="A127" s="13"/>
      <c r="B127" s="13"/>
      <c r="C127" s="22"/>
      <c r="D127" s="15"/>
      <c r="E127" s="15"/>
      <c r="F127" s="14"/>
      <c r="G127" s="14"/>
      <c r="H127" s="15"/>
      <c r="I127" s="15"/>
      <c r="J127" s="22"/>
      <c r="K127" s="22"/>
      <c r="L127" s="15"/>
      <c r="M127" s="15"/>
      <c r="N127" s="15"/>
      <c r="O127" s="15"/>
      <c r="P127" s="22"/>
      <c r="Q127" s="22"/>
      <c r="R127" s="22"/>
      <c r="S127" s="18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20"/>
    </row>
    <row r="128" spans="1:33" ht="15.75" customHeight="1" x14ac:dyDescent="0.2">
      <c r="A128" s="13"/>
      <c r="B128" s="13"/>
      <c r="C128" s="22"/>
      <c r="D128" s="15"/>
      <c r="E128" s="15"/>
      <c r="F128" s="14"/>
      <c r="G128" s="14"/>
      <c r="H128" s="15"/>
      <c r="I128" s="15"/>
      <c r="J128" s="22"/>
      <c r="K128" s="22"/>
      <c r="L128" s="15"/>
      <c r="M128" s="15"/>
      <c r="N128" s="15"/>
      <c r="O128" s="15"/>
      <c r="P128" s="22"/>
      <c r="Q128" s="22"/>
      <c r="R128" s="22"/>
      <c r="S128" s="18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20"/>
    </row>
    <row r="129" spans="1:33" ht="15.75" customHeight="1" x14ac:dyDescent="0.2">
      <c r="A129" s="13"/>
      <c r="B129" s="13"/>
      <c r="C129" s="22"/>
      <c r="D129" s="15"/>
      <c r="E129" s="15"/>
      <c r="F129" s="14"/>
      <c r="G129" s="14"/>
      <c r="H129" s="15"/>
      <c r="I129" s="15"/>
      <c r="J129" s="22"/>
      <c r="K129" s="22"/>
      <c r="L129" s="15"/>
      <c r="M129" s="15"/>
      <c r="N129" s="15"/>
      <c r="O129" s="15"/>
      <c r="P129" s="22"/>
      <c r="Q129" s="22"/>
      <c r="R129" s="22"/>
      <c r="S129" s="18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20"/>
    </row>
    <row r="130" spans="1:33" ht="15.75" customHeight="1" x14ac:dyDescent="0.2">
      <c r="A130" s="13"/>
      <c r="B130" s="13"/>
      <c r="C130" s="22"/>
      <c r="D130" s="15"/>
      <c r="E130" s="15"/>
      <c r="F130" s="14"/>
      <c r="G130" s="14"/>
      <c r="H130" s="15"/>
      <c r="I130" s="15"/>
      <c r="J130" s="22"/>
      <c r="K130" s="22"/>
      <c r="L130" s="15"/>
      <c r="M130" s="15"/>
      <c r="N130" s="15"/>
      <c r="O130" s="15"/>
      <c r="P130" s="22"/>
      <c r="Q130" s="22"/>
      <c r="R130" s="22"/>
      <c r="S130" s="18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20"/>
    </row>
    <row r="131" spans="1:33" ht="15.75" customHeight="1" x14ac:dyDescent="0.2">
      <c r="A131" s="13"/>
      <c r="B131" s="13"/>
      <c r="C131" s="22"/>
      <c r="D131" s="15"/>
      <c r="E131" s="15"/>
      <c r="F131" s="14"/>
      <c r="G131" s="14"/>
      <c r="H131" s="15"/>
      <c r="I131" s="15"/>
      <c r="J131" s="22"/>
      <c r="K131" s="22"/>
      <c r="L131" s="15"/>
      <c r="M131" s="15"/>
      <c r="N131" s="15"/>
      <c r="O131" s="15"/>
      <c r="P131" s="22"/>
      <c r="Q131" s="22"/>
      <c r="R131" s="22"/>
      <c r="S131" s="18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20"/>
    </row>
    <row r="132" spans="1:33" ht="15.75" customHeight="1" x14ac:dyDescent="0.2">
      <c r="A132" s="13"/>
      <c r="B132" s="13"/>
      <c r="C132" s="22"/>
      <c r="D132" s="15"/>
      <c r="E132" s="15"/>
      <c r="F132" s="14"/>
      <c r="G132" s="14"/>
      <c r="H132" s="15"/>
      <c r="I132" s="15"/>
      <c r="J132" s="22"/>
      <c r="K132" s="22"/>
      <c r="L132" s="15"/>
      <c r="M132" s="15"/>
      <c r="N132" s="15"/>
      <c r="O132" s="15"/>
      <c r="P132" s="22"/>
      <c r="Q132" s="22"/>
      <c r="R132" s="22"/>
      <c r="S132" s="18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20"/>
    </row>
    <row r="133" spans="1:33" ht="15.75" customHeight="1" x14ac:dyDescent="0.2">
      <c r="A133" s="13"/>
      <c r="B133" s="13"/>
      <c r="C133" s="22"/>
      <c r="D133" s="15"/>
      <c r="E133" s="15"/>
      <c r="F133" s="14"/>
      <c r="G133" s="14"/>
      <c r="H133" s="15"/>
      <c r="I133" s="15"/>
      <c r="J133" s="22"/>
      <c r="K133" s="22"/>
      <c r="L133" s="15"/>
      <c r="M133" s="15"/>
      <c r="N133" s="15"/>
      <c r="O133" s="15"/>
      <c r="P133" s="22"/>
      <c r="Q133" s="22"/>
      <c r="R133" s="22"/>
      <c r="S133" s="18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20"/>
    </row>
    <row r="134" spans="1:33" ht="15.75" customHeight="1" x14ac:dyDescent="0.2">
      <c r="A134" s="13"/>
      <c r="B134" s="13"/>
      <c r="C134" s="22"/>
      <c r="D134" s="15"/>
      <c r="E134" s="15"/>
      <c r="F134" s="14"/>
      <c r="G134" s="14"/>
      <c r="H134" s="15"/>
      <c r="I134" s="15"/>
      <c r="J134" s="22"/>
      <c r="K134" s="22"/>
      <c r="L134" s="15"/>
      <c r="M134" s="15"/>
      <c r="N134" s="15"/>
      <c r="O134" s="15"/>
      <c r="P134" s="22"/>
      <c r="Q134" s="22"/>
      <c r="R134" s="22"/>
      <c r="S134" s="18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20"/>
    </row>
    <row r="135" spans="1:33" ht="15.75" customHeight="1" x14ac:dyDescent="0.2">
      <c r="A135" s="13"/>
      <c r="B135" s="13"/>
      <c r="C135" s="22"/>
      <c r="D135" s="15"/>
      <c r="E135" s="15"/>
      <c r="F135" s="14"/>
      <c r="G135" s="14"/>
      <c r="H135" s="15"/>
      <c r="I135" s="15"/>
      <c r="J135" s="22"/>
      <c r="K135" s="22"/>
      <c r="L135" s="15"/>
      <c r="M135" s="15"/>
      <c r="N135" s="15"/>
      <c r="O135" s="15"/>
      <c r="P135" s="22"/>
      <c r="Q135" s="22"/>
      <c r="R135" s="22"/>
      <c r="S135" s="18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20"/>
    </row>
    <row r="136" spans="1:33" ht="15.75" customHeight="1" x14ac:dyDescent="0.2">
      <c r="A136" s="13"/>
      <c r="B136" s="13"/>
      <c r="C136" s="22"/>
      <c r="D136" s="15"/>
      <c r="E136" s="15"/>
      <c r="F136" s="14"/>
      <c r="G136" s="14"/>
      <c r="H136" s="15"/>
      <c r="I136" s="15"/>
      <c r="J136" s="22"/>
      <c r="K136" s="22"/>
      <c r="L136" s="15"/>
      <c r="M136" s="15"/>
      <c r="N136" s="15"/>
      <c r="O136" s="15"/>
      <c r="P136" s="22"/>
      <c r="Q136" s="22"/>
      <c r="R136" s="22"/>
      <c r="S136" s="18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20"/>
    </row>
    <row r="137" spans="1:33" ht="15.75" customHeight="1" x14ac:dyDescent="0.2">
      <c r="A137" s="13"/>
      <c r="B137" s="13"/>
      <c r="C137" s="22"/>
      <c r="D137" s="15"/>
      <c r="E137" s="15"/>
      <c r="F137" s="14"/>
      <c r="G137" s="14"/>
      <c r="H137" s="15"/>
      <c r="I137" s="15"/>
      <c r="J137" s="22"/>
      <c r="K137" s="22"/>
      <c r="L137" s="15"/>
      <c r="M137" s="15"/>
      <c r="N137" s="15"/>
      <c r="O137" s="15"/>
      <c r="P137" s="22"/>
      <c r="Q137" s="22"/>
      <c r="R137" s="22"/>
      <c r="S137" s="18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20"/>
    </row>
    <row r="138" spans="1:33" ht="15.75" customHeight="1" x14ac:dyDescent="0.2">
      <c r="A138" s="13"/>
      <c r="B138" s="13"/>
      <c r="C138" s="22"/>
      <c r="D138" s="15"/>
      <c r="E138" s="15"/>
      <c r="F138" s="14"/>
      <c r="G138" s="14"/>
      <c r="H138" s="15"/>
      <c r="I138" s="15"/>
      <c r="J138" s="22"/>
      <c r="K138" s="22"/>
      <c r="L138" s="15"/>
      <c r="M138" s="15"/>
      <c r="N138" s="15"/>
      <c r="O138" s="15"/>
      <c r="P138" s="22"/>
      <c r="Q138" s="22"/>
      <c r="R138" s="22"/>
      <c r="S138" s="18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20"/>
    </row>
    <row r="139" spans="1:33" ht="15.75" customHeight="1" x14ac:dyDescent="0.2">
      <c r="A139" s="13"/>
      <c r="B139" s="13"/>
      <c r="C139" s="22"/>
      <c r="D139" s="15"/>
      <c r="E139" s="15"/>
      <c r="F139" s="14"/>
      <c r="G139" s="14"/>
      <c r="H139" s="15"/>
      <c r="I139" s="15"/>
      <c r="J139" s="22"/>
      <c r="K139" s="22"/>
      <c r="L139" s="15"/>
      <c r="M139" s="15"/>
      <c r="N139" s="15"/>
      <c r="O139" s="15"/>
      <c r="P139" s="22"/>
      <c r="Q139" s="22"/>
      <c r="R139" s="22"/>
      <c r="S139" s="18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20"/>
    </row>
    <row r="140" spans="1:33" ht="15.75" customHeight="1" x14ac:dyDescent="0.2">
      <c r="A140" s="13"/>
      <c r="B140" s="13"/>
      <c r="C140" s="22"/>
      <c r="D140" s="15"/>
      <c r="E140" s="15"/>
      <c r="F140" s="14"/>
      <c r="G140" s="14"/>
      <c r="H140" s="15"/>
      <c r="I140" s="15"/>
      <c r="J140" s="22"/>
      <c r="K140" s="22"/>
      <c r="L140" s="15"/>
      <c r="M140" s="15"/>
      <c r="N140" s="15"/>
      <c r="O140" s="15"/>
      <c r="P140" s="22"/>
      <c r="Q140" s="22"/>
      <c r="R140" s="22"/>
      <c r="S140" s="18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20"/>
    </row>
    <row r="141" spans="1:33" ht="15.75" customHeight="1" x14ac:dyDescent="0.2">
      <c r="A141" s="13"/>
      <c r="B141" s="13"/>
      <c r="C141" s="22"/>
      <c r="D141" s="15"/>
      <c r="E141" s="15"/>
      <c r="F141" s="14"/>
      <c r="G141" s="14"/>
      <c r="H141" s="15"/>
      <c r="I141" s="15"/>
      <c r="J141" s="22"/>
      <c r="K141" s="22"/>
      <c r="L141" s="15"/>
      <c r="M141" s="15"/>
      <c r="N141" s="15"/>
      <c r="O141" s="15"/>
      <c r="P141" s="22"/>
      <c r="Q141" s="22"/>
      <c r="R141" s="22"/>
      <c r="S141" s="18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20"/>
    </row>
    <row r="142" spans="1:33" ht="15.75" customHeight="1" x14ac:dyDescent="0.2">
      <c r="A142" s="13"/>
      <c r="B142" s="13"/>
      <c r="C142" s="22"/>
      <c r="D142" s="15"/>
      <c r="E142" s="15"/>
      <c r="F142" s="14"/>
      <c r="G142" s="14"/>
      <c r="H142" s="15"/>
      <c r="I142" s="15"/>
      <c r="J142" s="22"/>
      <c r="K142" s="22"/>
      <c r="L142" s="15"/>
      <c r="M142" s="15"/>
      <c r="N142" s="15"/>
      <c r="O142" s="15"/>
      <c r="P142" s="22"/>
      <c r="Q142" s="22"/>
      <c r="R142" s="22"/>
      <c r="S142" s="18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20"/>
    </row>
    <row r="143" spans="1:33" ht="15.75" customHeight="1" x14ac:dyDescent="0.2">
      <c r="A143" s="13"/>
      <c r="B143" s="13"/>
      <c r="C143" s="22"/>
      <c r="D143" s="15"/>
      <c r="E143" s="15"/>
      <c r="F143" s="14"/>
      <c r="G143" s="14"/>
      <c r="H143" s="15"/>
      <c r="I143" s="15"/>
      <c r="J143" s="22"/>
      <c r="K143" s="22"/>
      <c r="L143" s="15"/>
      <c r="M143" s="15"/>
      <c r="N143" s="15"/>
      <c r="O143" s="15"/>
      <c r="P143" s="22"/>
      <c r="Q143" s="22"/>
      <c r="R143" s="22"/>
      <c r="S143" s="18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20"/>
    </row>
    <row r="144" spans="1:33" ht="15.75" customHeight="1" x14ac:dyDescent="0.2">
      <c r="A144" s="13"/>
      <c r="B144" s="13"/>
      <c r="C144" s="22"/>
      <c r="D144" s="15"/>
      <c r="E144" s="15"/>
      <c r="F144" s="14"/>
      <c r="G144" s="14"/>
      <c r="H144" s="15"/>
      <c r="I144" s="15"/>
      <c r="J144" s="22"/>
      <c r="K144" s="22"/>
      <c r="L144" s="15"/>
      <c r="M144" s="15"/>
      <c r="N144" s="15"/>
      <c r="O144" s="15"/>
      <c r="P144" s="22"/>
      <c r="Q144" s="22"/>
      <c r="R144" s="22"/>
      <c r="S144" s="18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20"/>
    </row>
    <row r="145" spans="1:33" ht="15.75" customHeight="1" x14ac:dyDescent="0.2">
      <c r="A145" s="13"/>
      <c r="B145" s="13"/>
      <c r="C145" s="22"/>
      <c r="D145" s="15"/>
      <c r="E145" s="15"/>
      <c r="F145" s="14"/>
      <c r="G145" s="14"/>
      <c r="H145" s="15"/>
      <c r="I145" s="15"/>
      <c r="J145" s="22"/>
      <c r="K145" s="22"/>
      <c r="L145" s="15"/>
      <c r="M145" s="15"/>
      <c r="N145" s="15"/>
      <c r="O145" s="15"/>
      <c r="P145" s="22"/>
      <c r="Q145" s="22"/>
      <c r="R145" s="22"/>
      <c r="S145" s="18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20"/>
    </row>
    <row r="146" spans="1:33" ht="15.75" customHeight="1" x14ac:dyDescent="0.2">
      <c r="A146" s="13"/>
      <c r="B146" s="13"/>
      <c r="C146" s="22"/>
      <c r="D146" s="15"/>
      <c r="E146" s="15"/>
      <c r="F146" s="14"/>
      <c r="G146" s="14"/>
      <c r="H146" s="15"/>
      <c r="I146" s="15"/>
      <c r="J146" s="22"/>
      <c r="K146" s="22"/>
      <c r="L146" s="15"/>
      <c r="M146" s="15"/>
      <c r="N146" s="15"/>
      <c r="O146" s="15"/>
      <c r="P146" s="22"/>
      <c r="Q146" s="22"/>
      <c r="R146" s="22"/>
      <c r="S146" s="18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20"/>
    </row>
    <row r="147" spans="1:33" ht="15.75" customHeight="1" x14ac:dyDescent="0.2">
      <c r="A147" s="13"/>
      <c r="B147" s="13"/>
      <c r="C147" s="22"/>
      <c r="D147" s="15"/>
      <c r="E147" s="15"/>
      <c r="F147" s="14"/>
      <c r="G147" s="14"/>
      <c r="H147" s="15"/>
      <c r="I147" s="15"/>
      <c r="J147" s="22"/>
      <c r="K147" s="22"/>
      <c r="L147" s="15"/>
      <c r="M147" s="15"/>
      <c r="N147" s="15"/>
      <c r="O147" s="15"/>
      <c r="P147" s="22"/>
      <c r="Q147" s="22"/>
      <c r="R147" s="22"/>
      <c r="S147" s="18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20"/>
    </row>
    <row r="148" spans="1:33" ht="15.75" customHeight="1" x14ac:dyDescent="0.2">
      <c r="A148" s="13"/>
      <c r="B148" s="13"/>
      <c r="C148" s="22"/>
      <c r="D148" s="15"/>
      <c r="E148" s="15"/>
      <c r="F148" s="14"/>
      <c r="G148" s="14"/>
      <c r="H148" s="15"/>
      <c r="I148" s="15"/>
      <c r="J148" s="22"/>
      <c r="K148" s="22"/>
      <c r="L148" s="15"/>
      <c r="M148" s="15"/>
      <c r="N148" s="15"/>
      <c r="O148" s="15"/>
      <c r="P148" s="22"/>
      <c r="Q148" s="22"/>
      <c r="R148" s="22"/>
      <c r="S148" s="18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20"/>
    </row>
    <row r="149" spans="1:33" ht="15.75" customHeight="1" x14ac:dyDescent="0.2">
      <c r="A149" s="13"/>
      <c r="B149" s="13"/>
      <c r="C149" s="22"/>
      <c r="D149" s="15"/>
      <c r="E149" s="15"/>
      <c r="F149" s="14"/>
      <c r="G149" s="14"/>
      <c r="H149" s="15"/>
      <c r="I149" s="15"/>
      <c r="J149" s="22"/>
      <c r="K149" s="22"/>
      <c r="L149" s="15"/>
      <c r="M149" s="15"/>
      <c r="N149" s="15"/>
      <c r="O149" s="15"/>
      <c r="P149" s="22"/>
      <c r="Q149" s="22"/>
      <c r="R149" s="22"/>
      <c r="S149" s="18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20"/>
    </row>
    <row r="150" spans="1:33" ht="15.75" customHeight="1" x14ac:dyDescent="0.2">
      <c r="A150" s="13"/>
      <c r="B150" s="13"/>
      <c r="C150" s="22"/>
      <c r="D150" s="15"/>
      <c r="E150" s="15"/>
      <c r="F150" s="14"/>
      <c r="G150" s="14"/>
      <c r="H150" s="15"/>
      <c r="I150" s="15"/>
      <c r="J150" s="22"/>
      <c r="K150" s="22"/>
      <c r="L150" s="15"/>
      <c r="M150" s="15"/>
      <c r="N150" s="15"/>
      <c r="O150" s="15"/>
      <c r="P150" s="22"/>
      <c r="Q150" s="22"/>
      <c r="R150" s="22"/>
      <c r="S150" s="18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20"/>
    </row>
    <row r="151" spans="1:33" ht="15.75" customHeight="1" x14ac:dyDescent="0.2">
      <c r="A151" s="13"/>
      <c r="B151" s="13"/>
      <c r="C151" s="22"/>
      <c r="D151" s="15"/>
      <c r="E151" s="15"/>
      <c r="F151" s="14"/>
      <c r="G151" s="14"/>
      <c r="H151" s="15"/>
      <c r="I151" s="15"/>
      <c r="J151" s="22"/>
      <c r="K151" s="22"/>
      <c r="L151" s="15"/>
      <c r="M151" s="15"/>
      <c r="N151" s="15"/>
      <c r="O151" s="15"/>
      <c r="P151" s="22"/>
      <c r="Q151" s="22"/>
      <c r="R151" s="22"/>
      <c r="S151" s="18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20"/>
    </row>
    <row r="152" spans="1:33" ht="15.75" customHeight="1" x14ac:dyDescent="0.2">
      <c r="A152" s="13"/>
      <c r="B152" s="13"/>
      <c r="C152" s="22"/>
      <c r="D152" s="15"/>
      <c r="E152" s="15"/>
      <c r="F152" s="14"/>
      <c r="G152" s="14"/>
      <c r="H152" s="15"/>
      <c r="I152" s="15"/>
      <c r="J152" s="22"/>
      <c r="K152" s="22"/>
      <c r="L152" s="15"/>
      <c r="M152" s="15"/>
      <c r="N152" s="15"/>
      <c r="O152" s="15"/>
      <c r="P152" s="22"/>
      <c r="Q152" s="22"/>
      <c r="R152" s="22"/>
      <c r="S152" s="18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20"/>
    </row>
    <row r="153" spans="1:33" ht="15.75" customHeight="1" x14ac:dyDescent="0.2">
      <c r="A153" s="13"/>
      <c r="B153" s="13"/>
      <c r="C153" s="22"/>
      <c r="D153" s="15"/>
      <c r="E153" s="15"/>
      <c r="F153" s="14"/>
      <c r="G153" s="14"/>
      <c r="H153" s="15"/>
      <c r="I153" s="15"/>
      <c r="J153" s="22"/>
      <c r="K153" s="22"/>
      <c r="L153" s="15"/>
      <c r="M153" s="15"/>
      <c r="N153" s="15"/>
      <c r="O153" s="15"/>
      <c r="P153" s="22"/>
      <c r="Q153" s="22"/>
      <c r="R153" s="22"/>
      <c r="S153" s="18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20"/>
    </row>
    <row r="154" spans="1:33" ht="15.75" customHeight="1" x14ac:dyDescent="0.2">
      <c r="A154" s="13"/>
      <c r="B154" s="13"/>
      <c r="C154" s="22"/>
      <c r="D154" s="15"/>
      <c r="E154" s="15"/>
      <c r="F154" s="14"/>
      <c r="G154" s="14"/>
      <c r="H154" s="15"/>
      <c r="I154" s="15"/>
      <c r="J154" s="22"/>
      <c r="K154" s="22"/>
      <c r="L154" s="15"/>
      <c r="M154" s="15"/>
      <c r="N154" s="15"/>
      <c r="O154" s="15"/>
      <c r="P154" s="22"/>
      <c r="Q154" s="22"/>
      <c r="R154" s="22"/>
      <c r="S154" s="18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20"/>
    </row>
    <row r="155" spans="1:33" ht="15.75" customHeight="1" x14ac:dyDescent="0.2">
      <c r="A155" s="13"/>
      <c r="B155" s="13"/>
      <c r="C155" s="22"/>
      <c r="D155" s="15"/>
      <c r="E155" s="15"/>
      <c r="F155" s="14"/>
      <c r="G155" s="14"/>
      <c r="H155" s="15"/>
      <c r="I155" s="15"/>
      <c r="J155" s="22"/>
      <c r="K155" s="22"/>
      <c r="L155" s="15"/>
      <c r="M155" s="15"/>
      <c r="N155" s="15"/>
      <c r="O155" s="15"/>
      <c r="P155" s="22"/>
      <c r="Q155" s="22"/>
      <c r="R155" s="22"/>
      <c r="S155" s="18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20"/>
    </row>
    <row r="156" spans="1:33" ht="15.75" customHeight="1" x14ac:dyDescent="0.2">
      <c r="A156" s="13"/>
      <c r="B156" s="13"/>
      <c r="C156" s="22"/>
      <c r="D156" s="15"/>
      <c r="E156" s="15"/>
      <c r="F156" s="14"/>
      <c r="G156" s="14"/>
      <c r="H156" s="15"/>
      <c r="I156" s="15"/>
      <c r="J156" s="22"/>
      <c r="K156" s="22"/>
      <c r="L156" s="15"/>
      <c r="M156" s="15"/>
      <c r="N156" s="15"/>
      <c r="O156" s="15"/>
      <c r="P156" s="22"/>
      <c r="Q156" s="22"/>
      <c r="R156" s="22"/>
      <c r="S156" s="18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20"/>
    </row>
    <row r="157" spans="1:33" ht="15.75" customHeight="1" x14ac:dyDescent="0.2">
      <c r="A157" s="13"/>
      <c r="B157" s="13"/>
      <c r="C157" s="22"/>
      <c r="D157" s="15"/>
      <c r="E157" s="15"/>
      <c r="F157" s="14"/>
      <c r="G157" s="14"/>
      <c r="H157" s="15"/>
      <c r="I157" s="15"/>
      <c r="J157" s="22"/>
      <c r="K157" s="22"/>
      <c r="L157" s="15"/>
      <c r="M157" s="15"/>
      <c r="N157" s="15"/>
      <c r="O157" s="15"/>
      <c r="P157" s="22"/>
      <c r="Q157" s="22"/>
      <c r="R157" s="22"/>
      <c r="S157" s="18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20"/>
    </row>
    <row r="158" spans="1:33" ht="15.75" customHeight="1" x14ac:dyDescent="0.2">
      <c r="A158" s="13"/>
      <c r="B158" s="13"/>
      <c r="C158" s="22"/>
      <c r="D158" s="15"/>
      <c r="E158" s="15"/>
      <c r="F158" s="14"/>
      <c r="G158" s="14"/>
      <c r="H158" s="15"/>
      <c r="I158" s="15"/>
      <c r="J158" s="22"/>
      <c r="K158" s="22"/>
      <c r="L158" s="15"/>
      <c r="M158" s="15"/>
      <c r="N158" s="15"/>
      <c r="O158" s="15"/>
      <c r="P158" s="22"/>
      <c r="Q158" s="22"/>
      <c r="R158" s="22"/>
      <c r="S158" s="18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20"/>
    </row>
    <row r="159" spans="1:33" ht="15.75" customHeight="1" x14ac:dyDescent="0.2">
      <c r="A159" s="13"/>
      <c r="B159" s="13"/>
      <c r="C159" s="22"/>
      <c r="D159" s="15"/>
      <c r="E159" s="15"/>
      <c r="F159" s="14"/>
      <c r="G159" s="14"/>
      <c r="H159" s="15"/>
      <c r="I159" s="15"/>
      <c r="J159" s="22"/>
      <c r="K159" s="22"/>
      <c r="L159" s="15"/>
      <c r="M159" s="15"/>
      <c r="N159" s="15"/>
      <c r="O159" s="15"/>
      <c r="P159" s="22"/>
      <c r="Q159" s="22"/>
      <c r="R159" s="22"/>
      <c r="S159" s="18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20"/>
    </row>
    <row r="160" spans="1:33" ht="15.75" customHeight="1" x14ac:dyDescent="0.2">
      <c r="A160" s="13"/>
      <c r="B160" s="13"/>
      <c r="C160" s="22"/>
      <c r="D160" s="15"/>
      <c r="E160" s="15"/>
      <c r="F160" s="14"/>
      <c r="G160" s="14"/>
      <c r="H160" s="15"/>
      <c r="I160" s="15"/>
      <c r="J160" s="22"/>
      <c r="K160" s="22"/>
      <c r="L160" s="15"/>
      <c r="M160" s="15"/>
      <c r="N160" s="15"/>
      <c r="O160" s="15"/>
      <c r="P160" s="22"/>
      <c r="Q160" s="22"/>
      <c r="R160" s="22"/>
      <c r="S160" s="18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20"/>
    </row>
    <row r="161" spans="1:33" ht="15.75" customHeight="1" x14ac:dyDescent="0.2">
      <c r="A161" s="13"/>
      <c r="B161" s="13"/>
      <c r="C161" s="22"/>
      <c r="D161" s="15"/>
      <c r="E161" s="15"/>
      <c r="F161" s="14"/>
      <c r="G161" s="14"/>
      <c r="H161" s="15"/>
      <c r="I161" s="15"/>
      <c r="J161" s="22"/>
      <c r="K161" s="22"/>
      <c r="L161" s="15"/>
      <c r="M161" s="15"/>
      <c r="N161" s="15"/>
      <c r="O161" s="15"/>
      <c r="P161" s="22"/>
      <c r="Q161" s="22"/>
      <c r="R161" s="22"/>
      <c r="S161" s="18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20"/>
    </row>
    <row r="162" spans="1:33" ht="15.75" customHeight="1" x14ac:dyDescent="0.2">
      <c r="A162" s="13"/>
      <c r="B162" s="13"/>
      <c r="C162" s="22"/>
      <c r="D162" s="15"/>
      <c r="E162" s="15"/>
      <c r="F162" s="14"/>
      <c r="G162" s="14"/>
      <c r="H162" s="15"/>
      <c r="I162" s="15"/>
      <c r="J162" s="22"/>
      <c r="K162" s="22"/>
      <c r="L162" s="15"/>
      <c r="M162" s="15"/>
      <c r="N162" s="15"/>
      <c r="O162" s="15"/>
      <c r="P162" s="22"/>
      <c r="Q162" s="22"/>
      <c r="R162" s="22"/>
      <c r="S162" s="18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20"/>
    </row>
    <row r="163" spans="1:33" ht="15.75" customHeight="1" x14ac:dyDescent="0.2">
      <c r="A163" s="13"/>
      <c r="B163" s="13"/>
      <c r="C163" s="22"/>
      <c r="D163" s="15"/>
      <c r="E163" s="15"/>
      <c r="F163" s="14"/>
      <c r="G163" s="14"/>
      <c r="H163" s="15"/>
      <c r="I163" s="15"/>
      <c r="J163" s="22"/>
      <c r="K163" s="22"/>
      <c r="L163" s="15"/>
      <c r="M163" s="15"/>
      <c r="N163" s="15"/>
      <c r="O163" s="15"/>
      <c r="P163" s="22"/>
      <c r="Q163" s="22"/>
      <c r="R163" s="22"/>
      <c r="S163" s="18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20"/>
    </row>
    <row r="164" spans="1:33" ht="15.75" customHeight="1" x14ac:dyDescent="0.2">
      <c r="A164" s="13"/>
      <c r="B164" s="13"/>
      <c r="C164" s="22"/>
      <c r="D164" s="15"/>
      <c r="E164" s="15"/>
      <c r="F164" s="14"/>
      <c r="G164" s="14"/>
      <c r="H164" s="15"/>
      <c r="I164" s="15"/>
      <c r="J164" s="22"/>
      <c r="K164" s="22"/>
      <c r="L164" s="15"/>
      <c r="M164" s="15"/>
      <c r="N164" s="15"/>
      <c r="O164" s="15"/>
      <c r="P164" s="22"/>
      <c r="Q164" s="22"/>
      <c r="R164" s="22"/>
      <c r="S164" s="18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20"/>
    </row>
    <row r="165" spans="1:33" ht="15.75" customHeight="1" x14ac:dyDescent="0.2">
      <c r="A165" s="13"/>
      <c r="B165" s="13"/>
      <c r="C165" s="22"/>
      <c r="D165" s="15"/>
      <c r="E165" s="15"/>
      <c r="F165" s="14"/>
      <c r="G165" s="14"/>
      <c r="H165" s="15"/>
      <c r="I165" s="15"/>
      <c r="J165" s="22"/>
      <c r="K165" s="22"/>
      <c r="L165" s="15"/>
      <c r="M165" s="15"/>
      <c r="N165" s="15"/>
      <c r="O165" s="15"/>
      <c r="P165" s="22"/>
      <c r="Q165" s="22"/>
      <c r="R165" s="22"/>
      <c r="S165" s="18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20"/>
    </row>
    <row r="166" spans="1:33" ht="15.75" customHeight="1" x14ac:dyDescent="0.2">
      <c r="A166" s="13"/>
      <c r="B166" s="13"/>
      <c r="C166" s="22"/>
      <c r="D166" s="15"/>
      <c r="E166" s="15"/>
      <c r="F166" s="14"/>
      <c r="G166" s="14"/>
      <c r="H166" s="15"/>
      <c r="I166" s="15"/>
      <c r="J166" s="22"/>
      <c r="K166" s="22"/>
      <c r="L166" s="15"/>
      <c r="M166" s="15"/>
      <c r="N166" s="15"/>
      <c r="O166" s="15"/>
      <c r="P166" s="22"/>
      <c r="Q166" s="22"/>
      <c r="R166" s="22"/>
      <c r="S166" s="18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20"/>
    </row>
    <row r="167" spans="1:33" ht="15.75" customHeight="1" x14ac:dyDescent="0.2">
      <c r="A167" s="13"/>
      <c r="B167" s="13"/>
      <c r="C167" s="22"/>
      <c r="D167" s="15"/>
      <c r="E167" s="15"/>
      <c r="F167" s="14"/>
      <c r="G167" s="14"/>
      <c r="H167" s="15"/>
      <c r="I167" s="15"/>
      <c r="J167" s="22"/>
      <c r="K167" s="22"/>
      <c r="L167" s="15"/>
      <c r="M167" s="15"/>
      <c r="N167" s="15"/>
      <c r="O167" s="15"/>
      <c r="P167" s="22"/>
      <c r="Q167" s="22"/>
      <c r="R167" s="22"/>
      <c r="S167" s="18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20"/>
    </row>
    <row r="168" spans="1:33" ht="15.75" customHeight="1" x14ac:dyDescent="0.2">
      <c r="A168" s="13"/>
      <c r="B168" s="13"/>
      <c r="C168" s="22"/>
      <c r="D168" s="15"/>
      <c r="E168" s="15"/>
      <c r="F168" s="14"/>
      <c r="G168" s="14"/>
      <c r="H168" s="15"/>
      <c r="I168" s="15"/>
      <c r="J168" s="22"/>
      <c r="K168" s="22"/>
      <c r="L168" s="15"/>
      <c r="M168" s="15"/>
      <c r="N168" s="15"/>
      <c r="O168" s="15"/>
      <c r="P168" s="22"/>
      <c r="Q168" s="22"/>
      <c r="R168" s="22"/>
      <c r="S168" s="18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20"/>
    </row>
    <row r="169" spans="1:33" ht="15.75" customHeight="1" x14ac:dyDescent="0.2">
      <c r="A169" s="13"/>
      <c r="B169" s="13"/>
      <c r="C169" s="22"/>
      <c r="D169" s="15"/>
      <c r="E169" s="15"/>
      <c r="F169" s="14"/>
      <c r="G169" s="14"/>
      <c r="H169" s="15"/>
      <c r="I169" s="15"/>
      <c r="J169" s="22"/>
      <c r="K169" s="22"/>
      <c r="L169" s="15"/>
      <c r="M169" s="15"/>
      <c r="N169" s="15"/>
      <c r="O169" s="15"/>
      <c r="P169" s="22"/>
      <c r="Q169" s="22"/>
      <c r="R169" s="22"/>
      <c r="S169" s="18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20"/>
    </row>
    <row r="170" spans="1:33" ht="15.75" customHeight="1" x14ac:dyDescent="0.2">
      <c r="A170" s="13"/>
      <c r="B170" s="13"/>
      <c r="C170" s="22"/>
      <c r="D170" s="15"/>
      <c r="E170" s="15"/>
      <c r="F170" s="14"/>
      <c r="G170" s="14"/>
      <c r="H170" s="15"/>
      <c r="I170" s="15"/>
      <c r="J170" s="22"/>
      <c r="K170" s="22"/>
      <c r="L170" s="15"/>
      <c r="M170" s="15"/>
      <c r="N170" s="15"/>
      <c r="O170" s="15"/>
      <c r="P170" s="22"/>
      <c r="Q170" s="22"/>
      <c r="R170" s="22"/>
      <c r="S170" s="18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20"/>
    </row>
    <row r="171" spans="1:33" ht="15.75" customHeight="1" x14ac:dyDescent="0.2">
      <c r="A171" s="13"/>
      <c r="B171" s="13"/>
      <c r="C171" s="22"/>
      <c r="D171" s="15"/>
      <c r="E171" s="15"/>
      <c r="F171" s="14"/>
      <c r="G171" s="14"/>
      <c r="H171" s="15"/>
      <c r="I171" s="15"/>
      <c r="J171" s="22"/>
      <c r="K171" s="22"/>
      <c r="L171" s="15"/>
      <c r="M171" s="15"/>
      <c r="N171" s="15"/>
      <c r="O171" s="15"/>
      <c r="P171" s="22"/>
      <c r="Q171" s="22"/>
      <c r="R171" s="22"/>
      <c r="S171" s="18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20"/>
    </row>
    <row r="172" spans="1:33" ht="15.75" customHeight="1" x14ac:dyDescent="0.2">
      <c r="A172" s="13"/>
      <c r="B172" s="13"/>
      <c r="C172" s="22"/>
      <c r="D172" s="15"/>
      <c r="E172" s="15"/>
      <c r="F172" s="14"/>
      <c r="G172" s="14"/>
      <c r="H172" s="15"/>
      <c r="I172" s="15"/>
      <c r="J172" s="22"/>
      <c r="K172" s="22"/>
      <c r="L172" s="15"/>
      <c r="M172" s="15"/>
      <c r="N172" s="15"/>
      <c r="O172" s="15"/>
      <c r="P172" s="22"/>
      <c r="Q172" s="22"/>
      <c r="R172" s="22"/>
      <c r="S172" s="18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20"/>
    </row>
    <row r="173" spans="1:33" ht="15.75" customHeight="1" x14ac:dyDescent="0.2">
      <c r="A173" s="13"/>
      <c r="B173" s="13"/>
      <c r="C173" s="22"/>
      <c r="D173" s="15"/>
      <c r="E173" s="15"/>
      <c r="F173" s="14"/>
      <c r="G173" s="14"/>
      <c r="H173" s="15"/>
      <c r="I173" s="15"/>
      <c r="J173" s="22"/>
      <c r="K173" s="22"/>
      <c r="L173" s="15"/>
      <c r="M173" s="15"/>
      <c r="N173" s="15"/>
      <c r="O173" s="15"/>
      <c r="P173" s="22"/>
      <c r="Q173" s="22"/>
      <c r="R173" s="22"/>
      <c r="S173" s="18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20"/>
    </row>
    <row r="174" spans="1:33" ht="15.75" customHeight="1" x14ac:dyDescent="0.2">
      <c r="A174" s="13"/>
      <c r="B174" s="13"/>
      <c r="C174" s="22"/>
      <c r="D174" s="15"/>
      <c r="E174" s="15"/>
      <c r="F174" s="14"/>
      <c r="G174" s="14"/>
      <c r="H174" s="15"/>
      <c r="I174" s="15"/>
      <c r="J174" s="22"/>
      <c r="K174" s="22"/>
      <c r="L174" s="15"/>
      <c r="M174" s="15"/>
      <c r="N174" s="15"/>
      <c r="O174" s="15"/>
      <c r="P174" s="22"/>
      <c r="Q174" s="22"/>
      <c r="R174" s="22"/>
      <c r="S174" s="18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20"/>
    </row>
    <row r="175" spans="1:33" ht="15.75" customHeight="1" x14ac:dyDescent="0.2">
      <c r="A175" s="13"/>
      <c r="B175" s="13"/>
      <c r="C175" s="22"/>
      <c r="D175" s="15"/>
      <c r="E175" s="15"/>
      <c r="F175" s="14"/>
      <c r="G175" s="14"/>
      <c r="H175" s="15"/>
      <c r="I175" s="15"/>
      <c r="J175" s="22"/>
      <c r="K175" s="22"/>
      <c r="L175" s="15"/>
      <c r="M175" s="15"/>
      <c r="N175" s="15"/>
      <c r="O175" s="15"/>
      <c r="P175" s="22"/>
      <c r="Q175" s="22"/>
      <c r="R175" s="22"/>
      <c r="S175" s="18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20"/>
    </row>
    <row r="176" spans="1:33" ht="15.75" customHeight="1" x14ac:dyDescent="0.2">
      <c r="A176" s="13"/>
      <c r="B176" s="13"/>
      <c r="C176" s="22"/>
      <c r="D176" s="15"/>
      <c r="E176" s="15"/>
      <c r="F176" s="14"/>
      <c r="G176" s="14"/>
      <c r="H176" s="15"/>
      <c r="I176" s="15"/>
      <c r="J176" s="22"/>
      <c r="K176" s="22"/>
      <c r="L176" s="15"/>
      <c r="M176" s="15"/>
      <c r="N176" s="15"/>
      <c r="O176" s="15"/>
      <c r="P176" s="22"/>
      <c r="Q176" s="22"/>
      <c r="R176" s="22"/>
      <c r="S176" s="18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20"/>
    </row>
    <row r="177" spans="1:33" ht="15.75" customHeight="1" x14ac:dyDescent="0.2">
      <c r="A177" s="13"/>
      <c r="B177" s="13"/>
      <c r="C177" s="22"/>
      <c r="D177" s="15"/>
      <c r="E177" s="15"/>
      <c r="F177" s="14"/>
      <c r="G177" s="14"/>
      <c r="H177" s="15"/>
      <c r="I177" s="15"/>
      <c r="J177" s="22"/>
      <c r="K177" s="22"/>
      <c r="L177" s="15"/>
      <c r="M177" s="15"/>
      <c r="N177" s="15"/>
      <c r="O177" s="15"/>
      <c r="P177" s="22"/>
      <c r="Q177" s="22"/>
      <c r="R177" s="22"/>
      <c r="S177" s="18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20"/>
    </row>
    <row r="178" spans="1:33" ht="15.75" customHeight="1" x14ac:dyDescent="0.2">
      <c r="A178" s="13"/>
      <c r="B178" s="13"/>
      <c r="C178" s="22"/>
      <c r="D178" s="15"/>
      <c r="E178" s="15"/>
      <c r="F178" s="14"/>
      <c r="G178" s="14"/>
      <c r="H178" s="15"/>
      <c r="I178" s="15"/>
      <c r="J178" s="22"/>
      <c r="K178" s="22"/>
      <c r="L178" s="15"/>
      <c r="M178" s="15"/>
      <c r="N178" s="15"/>
      <c r="O178" s="15"/>
      <c r="P178" s="22"/>
      <c r="Q178" s="22"/>
      <c r="R178" s="22"/>
      <c r="S178" s="18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20"/>
    </row>
    <row r="179" spans="1:33" ht="15.75" customHeight="1" x14ac:dyDescent="0.2">
      <c r="A179" s="13"/>
      <c r="B179" s="13"/>
      <c r="C179" s="22"/>
      <c r="D179" s="15"/>
      <c r="E179" s="15"/>
      <c r="F179" s="14"/>
      <c r="G179" s="14"/>
      <c r="H179" s="15"/>
      <c r="I179" s="15"/>
      <c r="J179" s="22"/>
      <c r="K179" s="22"/>
      <c r="L179" s="15"/>
      <c r="M179" s="15"/>
      <c r="N179" s="15"/>
      <c r="O179" s="15"/>
      <c r="P179" s="22"/>
      <c r="Q179" s="22"/>
      <c r="R179" s="22"/>
      <c r="S179" s="18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20"/>
    </row>
    <row r="180" spans="1:33" ht="15.75" customHeight="1" x14ac:dyDescent="0.2">
      <c r="A180" s="13"/>
      <c r="B180" s="13"/>
      <c r="C180" s="22"/>
      <c r="D180" s="15"/>
      <c r="E180" s="15"/>
      <c r="F180" s="14"/>
      <c r="G180" s="14"/>
      <c r="H180" s="15"/>
      <c r="I180" s="15"/>
      <c r="J180" s="22"/>
      <c r="K180" s="22"/>
      <c r="L180" s="15"/>
      <c r="M180" s="15"/>
      <c r="N180" s="15"/>
      <c r="O180" s="15"/>
      <c r="P180" s="22"/>
      <c r="Q180" s="22"/>
      <c r="R180" s="22"/>
      <c r="S180" s="18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20"/>
    </row>
    <row r="181" spans="1:33" ht="15.75" customHeight="1" x14ac:dyDescent="0.2">
      <c r="A181" s="13"/>
      <c r="B181" s="13"/>
      <c r="C181" s="22"/>
      <c r="D181" s="15"/>
      <c r="E181" s="15"/>
      <c r="F181" s="14"/>
      <c r="G181" s="14"/>
      <c r="H181" s="15"/>
      <c r="I181" s="15"/>
      <c r="J181" s="22"/>
      <c r="K181" s="22"/>
      <c r="L181" s="15"/>
      <c r="M181" s="15"/>
      <c r="N181" s="15"/>
      <c r="O181" s="15"/>
      <c r="P181" s="22"/>
      <c r="Q181" s="22"/>
      <c r="R181" s="22"/>
      <c r="S181" s="18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20"/>
    </row>
    <row r="182" spans="1:33" ht="15.75" customHeight="1" x14ac:dyDescent="0.2">
      <c r="A182" s="13"/>
      <c r="B182" s="13"/>
      <c r="C182" s="22"/>
      <c r="D182" s="15"/>
      <c r="E182" s="15"/>
      <c r="F182" s="14"/>
      <c r="G182" s="14"/>
      <c r="H182" s="15"/>
      <c r="I182" s="15"/>
      <c r="J182" s="22"/>
      <c r="K182" s="22"/>
      <c r="L182" s="15"/>
      <c r="M182" s="15"/>
      <c r="N182" s="15"/>
      <c r="O182" s="15"/>
      <c r="P182" s="22"/>
      <c r="Q182" s="22"/>
      <c r="R182" s="22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20"/>
    </row>
    <row r="183" spans="1:33" ht="15.75" customHeight="1" x14ac:dyDescent="0.2">
      <c r="A183" s="13"/>
      <c r="B183" s="13"/>
      <c r="C183" s="22"/>
      <c r="D183" s="15"/>
      <c r="E183" s="15"/>
      <c r="F183" s="14"/>
      <c r="G183" s="14"/>
      <c r="H183" s="15"/>
      <c r="I183" s="15"/>
      <c r="J183" s="22"/>
      <c r="K183" s="22"/>
      <c r="L183" s="15"/>
      <c r="M183" s="15"/>
      <c r="N183" s="15"/>
      <c r="O183" s="15"/>
      <c r="P183" s="22"/>
      <c r="Q183" s="22"/>
      <c r="R183" s="22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20"/>
    </row>
    <row r="184" spans="1:33" ht="15.75" customHeight="1" x14ac:dyDescent="0.2">
      <c r="A184" s="13"/>
      <c r="B184" s="13"/>
      <c r="C184" s="22"/>
      <c r="D184" s="15"/>
      <c r="E184" s="15"/>
      <c r="F184" s="14"/>
      <c r="G184" s="14"/>
      <c r="H184" s="15"/>
      <c r="I184" s="15"/>
      <c r="J184" s="22"/>
      <c r="K184" s="22"/>
      <c r="L184" s="15"/>
      <c r="M184" s="15"/>
      <c r="N184" s="15"/>
      <c r="O184" s="15"/>
      <c r="P184" s="22"/>
      <c r="Q184" s="22"/>
      <c r="R184" s="22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20"/>
    </row>
    <row r="185" spans="1:33" ht="15.75" customHeight="1" x14ac:dyDescent="0.2">
      <c r="A185" s="13"/>
      <c r="B185" s="13"/>
      <c r="C185" s="22"/>
      <c r="D185" s="15"/>
      <c r="E185" s="15"/>
      <c r="F185" s="14"/>
      <c r="G185" s="14"/>
      <c r="H185" s="15"/>
      <c r="I185" s="15"/>
      <c r="J185" s="22"/>
      <c r="K185" s="22"/>
      <c r="L185" s="15"/>
      <c r="M185" s="15"/>
      <c r="N185" s="15"/>
      <c r="O185" s="15"/>
      <c r="P185" s="22"/>
      <c r="Q185" s="22"/>
      <c r="R185" s="22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20"/>
    </row>
    <row r="186" spans="1:33" ht="15.75" customHeight="1" x14ac:dyDescent="0.2">
      <c r="A186" s="13"/>
      <c r="B186" s="13"/>
      <c r="C186" s="22"/>
      <c r="D186" s="15"/>
      <c r="E186" s="15"/>
      <c r="F186" s="14"/>
      <c r="G186" s="14"/>
      <c r="H186" s="15"/>
      <c r="I186" s="15"/>
      <c r="J186" s="22"/>
      <c r="K186" s="22"/>
      <c r="L186" s="15"/>
      <c r="M186" s="15"/>
      <c r="N186" s="15"/>
      <c r="O186" s="15"/>
      <c r="P186" s="22"/>
      <c r="Q186" s="22"/>
      <c r="R186" s="22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20"/>
    </row>
    <row r="187" spans="1:33" ht="15.75" customHeight="1" x14ac:dyDescent="0.2">
      <c r="A187" s="13"/>
      <c r="B187" s="13"/>
      <c r="C187" s="22"/>
      <c r="D187" s="15"/>
      <c r="E187" s="15"/>
      <c r="F187" s="14"/>
      <c r="G187" s="14"/>
      <c r="H187" s="15"/>
      <c r="I187" s="15"/>
      <c r="J187" s="22"/>
      <c r="K187" s="22"/>
      <c r="L187" s="15"/>
      <c r="M187" s="15"/>
      <c r="N187" s="15"/>
      <c r="O187" s="15"/>
      <c r="P187" s="22"/>
      <c r="Q187" s="22"/>
      <c r="R187" s="22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20"/>
    </row>
    <row r="188" spans="1:33" ht="15.75" customHeight="1" x14ac:dyDescent="0.2">
      <c r="A188" s="13"/>
      <c r="B188" s="13"/>
      <c r="C188" s="22"/>
      <c r="D188" s="15"/>
      <c r="E188" s="15"/>
      <c r="F188" s="14"/>
      <c r="G188" s="14"/>
      <c r="H188" s="15"/>
      <c r="I188" s="15"/>
      <c r="J188" s="22"/>
      <c r="K188" s="22"/>
      <c r="L188" s="15"/>
      <c r="M188" s="15"/>
      <c r="N188" s="15"/>
      <c r="O188" s="15"/>
      <c r="P188" s="22"/>
      <c r="Q188" s="22"/>
      <c r="R188" s="22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20"/>
    </row>
    <row r="189" spans="1:33" ht="15.75" customHeight="1" x14ac:dyDescent="0.2">
      <c r="A189" s="13"/>
      <c r="B189" s="13"/>
      <c r="C189" s="22"/>
      <c r="D189" s="15"/>
      <c r="E189" s="15"/>
      <c r="F189" s="14"/>
      <c r="G189" s="14"/>
      <c r="H189" s="15"/>
      <c r="I189" s="15"/>
      <c r="J189" s="22"/>
      <c r="K189" s="22"/>
      <c r="L189" s="15"/>
      <c r="M189" s="15"/>
      <c r="N189" s="15"/>
      <c r="O189" s="15"/>
      <c r="P189" s="22"/>
      <c r="Q189" s="22"/>
      <c r="R189" s="22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20"/>
    </row>
    <row r="190" spans="1:33" ht="15.75" customHeight="1" x14ac:dyDescent="0.2">
      <c r="A190" s="13"/>
      <c r="B190" s="13"/>
      <c r="C190" s="22"/>
      <c r="D190" s="15"/>
      <c r="E190" s="15"/>
      <c r="F190" s="14"/>
      <c r="G190" s="14"/>
      <c r="H190" s="15"/>
      <c r="I190" s="15"/>
      <c r="J190" s="22"/>
      <c r="K190" s="22"/>
      <c r="L190" s="15"/>
      <c r="M190" s="15"/>
      <c r="N190" s="15"/>
      <c r="O190" s="15"/>
      <c r="P190" s="22"/>
      <c r="Q190" s="22"/>
      <c r="R190" s="22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20"/>
    </row>
    <row r="191" spans="1:33" ht="15.75" customHeight="1" x14ac:dyDescent="0.2">
      <c r="A191" s="13"/>
      <c r="B191" s="13"/>
      <c r="C191" s="22"/>
      <c r="D191" s="15"/>
      <c r="E191" s="15"/>
      <c r="F191" s="14"/>
      <c r="G191" s="14"/>
      <c r="H191" s="15"/>
      <c r="I191" s="15"/>
      <c r="J191" s="22"/>
      <c r="K191" s="22"/>
      <c r="L191" s="15"/>
      <c r="M191" s="15"/>
      <c r="N191" s="15"/>
      <c r="O191" s="15"/>
      <c r="P191" s="22"/>
      <c r="Q191" s="22"/>
      <c r="R191" s="22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20"/>
    </row>
    <row r="192" spans="1:33" ht="15.75" customHeight="1" x14ac:dyDescent="0.2">
      <c r="A192" s="13"/>
      <c r="B192" s="13"/>
      <c r="C192" s="22"/>
      <c r="D192" s="15"/>
      <c r="E192" s="15"/>
      <c r="F192" s="14"/>
      <c r="G192" s="14"/>
      <c r="H192" s="15"/>
      <c r="I192" s="15"/>
      <c r="J192" s="22"/>
      <c r="K192" s="22"/>
      <c r="L192" s="15"/>
      <c r="M192" s="15"/>
      <c r="N192" s="15"/>
      <c r="O192" s="15"/>
      <c r="P192" s="22"/>
      <c r="Q192" s="22"/>
      <c r="R192" s="22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20"/>
    </row>
    <row r="193" spans="1:33" ht="15.75" customHeight="1" x14ac:dyDescent="0.2">
      <c r="A193" s="13"/>
      <c r="B193" s="13"/>
      <c r="C193" s="22"/>
      <c r="D193" s="15"/>
      <c r="E193" s="15"/>
      <c r="F193" s="14"/>
      <c r="G193" s="14"/>
      <c r="H193" s="15"/>
      <c r="I193" s="15"/>
      <c r="J193" s="22"/>
      <c r="K193" s="22"/>
      <c r="L193" s="15"/>
      <c r="M193" s="15"/>
      <c r="N193" s="15"/>
      <c r="O193" s="15"/>
      <c r="P193" s="22"/>
      <c r="Q193" s="22"/>
      <c r="R193" s="22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20"/>
    </row>
    <row r="194" spans="1:33" ht="15.75" customHeight="1" x14ac:dyDescent="0.2">
      <c r="A194" s="13"/>
      <c r="B194" s="13"/>
      <c r="C194" s="22"/>
      <c r="D194" s="15"/>
      <c r="E194" s="15"/>
      <c r="F194" s="14"/>
      <c r="G194" s="14"/>
      <c r="H194" s="15"/>
      <c r="I194" s="15"/>
      <c r="J194" s="22"/>
      <c r="K194" s="22"/>
      <c r="L194" s="15"/>
      <c r="M194" s="15"/>
      <c r="N194" s="15"/>
      <c r="O194" s="15"/>
      <c r="P194" s="22"/>
      <c r="Q194" s="22"/>
      <c r="R194" s="22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20"/>
    </row>
    <row r="195" spans="1:33" ht="15.75" customHeight="1" x14ac:dyDescent="0.2">
      <c r="C195" s="22"/>
      <c r="D195" s="15"/>
      <c r="E195" s="15"/>
      <c r="F195" s="14"/>
      <c r="G195" s="14"/>
      <c r="H195" s="15"/>
      <c r="I195" s="15"/>
      <c r="J195" s="22"/>
      <c r="K195" s="22"/>
      <c r="L195" s="15"/>
      <c r="M195" s="15"/>
      <c r="N195" s="15"/>
      <c r="O195" s="15"/>
      <c r="P195" s="22"/>
      <c r="Q195" s="22"/>
      <c r="R195" s="22"/>
      <c r="AG195" s="20"/>
    </row>
    <row r="196" spans="1:33" ht="15.75" customHeight="1" x14ac:dyDescent="0.2">
      <c r="C196" s="22"/>
      <c r="D196" s="15"/>
      <c r="E196" s="15"/>
      <c r="F196" s="14"/>
      <c r="G196" s="14"/>
      <c r="H196" s="15"/>
      <c r="I196" s="15"/>
      <c r="J196" s="22"/>
      <c r="K196" s="22"/>
      <c r="L196" s="15"/>
      <c r="M196" s="15"/>
      <c r="N196" s="15"/>
      <c r="O196" s="15"/>
      <c r="P196" s="22"/>
      <c r="Q196" s="22"/>
      <c r="R196" s="22"/>
      <c r="AG196" s="20"/>
    </row>
    <row r="197" spans="1:33" ht="15.75" customHeight="1" x14ac:dyDescent="0.2">
      <c r="C197" s="22"/>
      <c r="D197" s="22"/>
      <c r="E197" s="22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</row>
    <row r="198" spans="1:33" ht="15.75" customHeight="1" x14ac:dyDescent="0.2">
      <c r="C198" s="22"/>
      <c r="D198" s="22"/>
      <c r="E198" s="22"/>
      <c r="F198" s="22"/>
      <c r="G198" s="22"/>
      <c r="H198" s="22"/>
      <c r="I198" s="22"/>
      <c r="J198" s="22"/>
      <c r="K198" s="22"/>
      <c r="L198" s="22"/>
      <c r="M198" s="22"/>
      <c r="N198" s="22"/>
      <c r="O198" s="22"/>
      <c r="P198" s="22"/>
      <c r="Q198" s="22"/>
      <c r="R198" s="22"/>
    </row>
    <row r="199" spans="1:33" ht="15.75" customHeight="1" x14ac:dyDescent="0.2">
      <c r="C199" s="22"/>
      <c r="D199" s="22"/>
      <c r="E199" s="22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</row>
    <row r="200" spans="1:33" ht="15.75" customHeight="1" x14ac:dyDescent="0.2">
      <c r="C200" s="22"/>
      <c r="D200" s="22"/>
      <c r="E200" s="22"/>
      <c r="F200" s="22"/>
      <c r="G200" s="22"/>
      <c r="H200" s="22"/>
      <c r="I200" s="22"/>
      <c r="J200" s="22"/>
      <c r="K200" s="22"/>
      <c r="L200" s="22"/>
      <c r="M200" s="22"/>
      <c r="N200" s="22"/>
      <c r="O200" s="22"/>
      <c r="P200" s="22"/>
      <c r="Q200" s="22"/>
      <c r="R200" s="22"/>
    </row>
    <row r="201" spans="1:33" ht="15.75" customHeight="1" x14ac:dyDescent="0.2">
      <c r="C201" s="22"/>
      <c r="D201" s="22"/>
      <c r="E201" s="22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</row>
    <row r="202" spans="1:33" ht="15.75" customHeight="1" x14ac:dyDescent="0.2">
      <c r="C202" s="22"/>
      <c r="D202" s="22"/>
      <c r="E202" s="22"/>
      <c r="F202" s="22"/>
      <c r="G202" s="22"/>
      <c r="H202" s="22"/>
      <c r="I202" s="22"/>
      <c r="J202" s="22"/>
      <c r="K202" s="22"/>
      <c r="L202" s="22"/>
      <c r="M202" s="22"/>
      <c r="N202" s="22"/>
      <c r="O202" s="22"/>
      <c r="P202" s="22"/>
      <c r="Q202" s="22"/>
      <c r="R202" s="22"/>
    </row>
    <row r="203" spans="1:33" ht="15.75" customHeight="1" x14ac:dyDescent="0.2">
      <c r="C203" s="22"/>
      <c r="D203" s="22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</row>
    <row r="204" spans="1:33" ht="15.75" customHeight="1" x14ac:dyDescent="0.2">
      <c r="C204" s="22"/>
      <c r="D204" s="22"/>
      <c r="E204" s="22"/>
      <c r="F204" s="22"/>
      <c r="G204" s="22"/>
      <c r="H204" s="22"/>
      <c r="I204" s="22"/>
      <c r="J204" s="22"/>
      <c r="K204" s="22"/>
      <c r="L204" s="22"/>
      <c r="M204" s="22"/>
      <c r="N204" s="22"/>
      <c r="O204" s="22"/>
      <c r="P204" s="22"/>
      <c r="Q204" s="22"/>
      <c r="R204" s="22"/>
    </row>
    <row r="205" spans="1:33" ht="15.75" customHeight="1" x14ac:dyDescent="0.2">
      <c r="C205" s="22"/>
      <c r="D205" s="22"/>
      <c r="E205" s="22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</row>
    <row r="206" spans="1:33" ht="15.75" customHeight="1" x14ac:dyDescent="0.2">
      <c r="C206" s="22"/>
      <c r="D206" s="22"/>
      <c r="E206" s="22"/>
      <c r="F206" s="22"/>
      <c r="G206" s="22"/>
      <c r="H206" s="22"/>
      <c r="I206" s="22"/>
      <c r="J206" s="22"/>
      <c r="K206" s="22"/>
      <c r="L206" s="22"/>
      <c r="M206" s="22"/>
      <c r="N206" s="22"/>
      <c r="O206" s="22"/>
      <c r="P206" s="22"/>
      <c r="Q206" s="22"/>
      <c r="R206" s="22"/>
    </row>
    <row r="207" spans="1:33" ht="15.75" customHeight="1" x14ac:dyDescent="0.2">
      <c r="C207" s="22"/>
      <c r="D207" s="22"/>
      <c r="E207" s="22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</row>
    <row r="208" spans="1:33" ht="15.75" customHeight="1" x14ac:dyDescent="0.2">
      <c r="C208" s="22"/>
      <c r="D208" s="22"/>
      <c r="E208" s="22"/>
      <c r="F208" s="22"/>
      <c r="G208" s="22"/>
      <c r="H208" s="22"/>
      <c r="I208" s="22"/>
      <c r="J208" s="22"/>
      <c r="K208" s="22"/>
      <c r="L208" s="22"/>
      <c r="M208" s="22"/>
      <c r="N208" s="22"/>
      <c r="O208" s="22"/>
      <c r="P208" s="22"/>
      <c r="Q208" s="22"/>
      <c r="R208" s="22"/>
    </row>
    <row r="209" spans="3:18" ht="15.75" customHeight="1" x14ac:dyDescent="0.2">
      <c r="C209" s="22"/>
      <c r="D209" s="22"/>
      <c r="E209" s="22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</row>
    <row r="210" spans="3:18" ht="15.75" customHeight="1" x14ac:dyDescent="0.2">
      <c r="C210" s="22"/>
      <c r="D210" s="22"/>
      <c r="E210" s="22"/>
      <c r="F210" s="22"/>
      <c r="G210" s="22"/>
      <c r="H210" s="22"/>
      <c r="I210" s="22"/>
      <c r="J210" s="22"/>
      <c r="K210" s="22"/>
      <c r="L210" s="22"/>
      <c r="M210" s="22"/>
      <c r="N210" s="22"/>
      <c r="O210" s="22"/>
      <c r="P210" s="22"/>
      <c r="Q210" s="22"/>
      <c r="R210" s="22"/>
    </row>
    <row r="211" spans="3:18" ht="15.75" customHeight="1" x14ac:dyDescent="0.2">
      <c r="C211" s="22"/>
      <c r="D211" s="22"/>
      <c r="E211" s="22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</row>
    <row r="212" spans="3:18" ht="15.75" customHeight="1" x14ac:dyDescent="0.2">
      <c r="C212" s="22"/>
      <c r="D212" s="22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  <c r="R212" s="22"/>
    </row>
    <row r="213" spans="3:18" ht="15.75" customHeight="1" x14ac:dyDescent="0.2">
      <c r="C213" s="22"/>
      <c r="D213" s="22"/>
      <c r="E213" s="22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</row>
    <row r="214" spans="3:18" ht="15.75" customHeight="1" x14ac:dyDescent="0.2">
      <c r="C214" s="22"/>
      <c r="D214" s="22"/>
      <c r="E214" s="22"/>
      <c r="F214" s="22"/>
      <c r="G214" s="22"/>
      <c r="H214" s="22"/>
      <c r="I214" s="22"/>
      <c r="J214" s="22"/>
      <c r="K214" s="22"/>
      <c r="L214" s="22"/>
      <c r="M214" s="22"/>
      <c r="N214" s="22"/>
      <c r="O214" s="22"/>
      <c r="P214" s="22"/>
      <c r="Q214" s="22"/>
      <c r="R214" s="22"/>
    </row>
    <row r="215" spans="3:18" ht="15.75" customHeight="1" x14ac:dyDescent="0.2">
      <c r="C215" s="22"/>
      <c r="D215" s="22"/>
      <c r="E215" s="22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</row>
    <row r="216" spans="3:18" ht="15.75" customHeight="1" x14ac:dyDescent="0.2">
      <c r="C216" s="22"/>
      <c r="D216" s="22"/>
      <c r="E216" s="22"/>
      <c r="F216" s="22"/>
      <c r="G216" s="22"/>
      <c r="H216" s="22"/>
      <c r="I216" s="22"/>
      <c r="J216" s="22"/>
      <c r="K216" s="22"/>
      <c r="L216" s="22"/>
      <c r="M216" s="22"/>
      <c r="N216" s="22"/>
      <c r="O216" s="22"/>
      <c r="P216" s="22"/>
      <c r="Q216" s="22"/>
      <c r="R216" s="22"/>
    </row>
    <row r="217" spans="3:18" ht="15.75" customHeight="1" x14ac:dyDescent="0.2">
      <c r="C217" s="22"/>
      <c r="D217" s="22"/>
      <c r="E217" s="22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</row>
    <row r="218" spans="3:18" ht="15.75" customHeight="1" x14ac:dyDescent="0.2">
      <c r="C218" s="22"/>
      <c r="D218" s="22"/>
      <c r="E218" s="22"/>
      <c r="F218" s="22"/>
      <c r="G218" s="22"/>
      <c r="H218" s="22"/>
      <c r="I218" s="22"/>
      <c r="J218" s="22"/>
      <c r="K218" s="22"/>
      <c r="L218" s="22"/>
      <c r="M218" s="22"/>
      <c r="N218" s="22"/>
      <c r="O218" s="22"/>
      <c r="P218" s="22"/>
      <c r="Q218" s="22"/>
      <c r="R218" s="22"/>
    </row>
    <row r="219" spans="3:18" ht="15.75" customHeight="1" x14ac:dyDescent="0.2">
      <c r="C219" s="22"/>
      <c r="D219" s="22"/>
      <c r="E219" s="22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</row>
    <row r="220" spans="3:18" ht="15.75" customHeight="1" x14ac:dyDescent="0.2">
      <c r="C220" s="22"/>
      <c r="D220" s="22"/>
      <c r="E220" s="22"/>
      <c r="F220" s="22"/>
      <c r="G220" s="22"/>
      <c r="H220" s="22"/>
      <c r="I220" s="22"/>
      <c r="J220" s="22"/>
      <c r="K220" s="22"/>
      <c r="L220" s="22"/>
      <c r="M220" s="22"/>
      <c r="N220" s="22"/>
      <c r="O220" s="22"/>
      <c r="P220" s="22"/>
      <c r="Q220" s="22"/>
      <c r="R220" s="22"/>
    </row>
    <row r="221" spans="3:18" ht="15.75" customHeight="1" x14ac:dyDescent="0.15"/>
    <row r="222" spans="3:18" ht="15.75" customHeight="1" x14ac:dyDescent="0.15"/>
    <row r="223" spans="3:18" ht="15.75" customHeight="1" x14ac:dyDescent="0.15"/>
    <row r="224" spans="3:18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AG1000"/>
  <sheetViews>
    <sheetView tabSelected="1" workbookViewId="0">
      <pane xSplit="2" ySplit="3" topLeftCell="C4" activePane="bottomRight" state="frozen"/>
      <selection activeCell="C4" sqref="C4:XFD31"/>
      <selection pane="topRight" activeCell="C4" sqref="C4:XFD31"/>
      <selection pane="bottomLeft" activeCell="C4" sqref="C4:XFD31"/>
      <selection pane="bottomRight" activeCell="C4" sqref="C4:XFD31"/>
    </sheetView>
  </sheetViews>
  <sheetFormatPr baseColWidth="10" defaultColWidth="14.5" defaultRowHeight="15" customHeight="1" x14ac:dyDescent="0.15"/>
  <cols>
    <col min="1" max="1" width="14.83203125" customWidth="1"/>
    <col min="2" max="2" width="18.66406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6.83203125" customWidth="1"/>
    <col min="16" max="16" width="11" customWidth="1"/>
    <col min="17" max="18" width="8.5" customWidth="1"/>
    <col min="19" max="19" width="8.33203125" customWidth="1"/>
    <col min="20" max="20" width="11.5" customWidth="1"/>
    <col min="21" max="21" width="13.33203125" customWidth="1"/>
    <col min="22" max="22" width="13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29" t="str">
        <f ca="1">IFERROR(__xludf.DUMMYFUNCTION("IFERROR(VLOOKUP(B2,IMPORTRANGE(""https://docs.google.com/spreadsheets/d/1x0DhHglkXKoEBOD2MBsuK_EyIr1ouxD2ftIpqOYFa-k/edit?usp=sharing"",""OllieShops-SKU-Specific Info!B1:BJ7000""),4,FALSE),"""")"),"Cornhole Board Lights - LED Corn Hole Lighting Kit for Playing at Night - White in Color")</f>
        <v>Cornhole Board Lights - LED Corn Hole Lighting Kit for Playing at Night - White in Color</v>
      </c>
      <c r="B1" s="30"/>
      <c r="C1" s="31" t="s">
        <v>0</v>
      </c>
      <c r="D1" s="33" t="s">
        <v>1</v>
      </c>
      <c r="E1" s="33" t="s">
        <v>2</v>
      </c>
      <c r="F1" s="35" t="s">
        <v>3</v>
      </c>
      <c r="G1" s="35" t="s">
        <v>4</v>
      </c>
      <c r="H1" s="36" t="s">
        <v>5</v>
      </c>
      <c r="I1" s="33" t="s">
        <v>6</v>
      </c>
      <c r="J1" s="33" t="s">
        <v>7</v>
      </c>
      <c r="K1" s="33" t="s">
        <v>8</v>
      </c>
      <c r="L1" s="33" t="s">
        <v>9</v>
      </c>
      <c r="M1" s="40" t="s">
        <v>10</v>
      </c>
      <c r="N1" s="41" t="s">
        <v>11</v>
      </c>
      <c r="O1" s="33" t="s">
        <v>12</v>
      </c>
      <c r="P1" s="33" t="s">
        <v>13</v>
      </c>
      <c r="Q1" s="33" t="s">
        <v>14</v>
      </c>
      <c r="R1" s="33" t="s">
        <v>15</v>
      </c>
      <c r="S1" s="47" t="s">
        <v>16</v>
      </c>
      <c r="T1" s="42" t="s">
        <v>17</v>
      </c>
      <c r="U1" s="42" t="s">
        <v>18</v>
      </c>
      <c r="V1" s="42" t="s">
        <v>19</v>
      </c>
      <c r="W1" s="42" t="s">
        <v>20</v>
      </c>
      <c r="X1" s="42" t="s">
        <v>21</v>
      </c>
      <c r="Y1" s="42" t="s">
        <v>22</v>
      </c>
      <c r="Z1" s="42" t="s">
        <v>23</v>
      </c>
      <c r="AA1" s="42" t="s">
        <v>24</v>
      </c>
      <c r="AB1" s="42" t="s">
        <v>25</v>
      </c>
      <c r="AC1" s="42" t="s">
        <v>26</v>
      </c>
      <c r="AD1" s="44" t="s">
        <v>27</v>
      </c>
      <c r="AE1" s="45" t="s">
        <v>28</v>
      </c>
      <c r="AF1" s="46" t="s">
        <v>29</v>
      </c>
      <c r="AG1" s="45" t="s">
        <v>30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IFERROR(__xludf.DUMMYFUNCTION("IFERROR(VLOOKUP(B2,IMPORTRANGE(""https://docs.google.com/spreadsheets/d/1x0DhHglkXKoEBOD2MBsuK_EyIr1ouxD2ftIpqOYFa-k/edit?usp=sharing"",""OllieShops-SKU-Specific Info!B1:BJ7000""),3,FALSE),"""")"),"B07RY2QS6R")</f>
        <v>B07RY2QS6R</v>
      </c>
      <c r="B2" s="3" t="s">
        <v>172</v>
      </c>
      <c r="C2" s="32"/>
      <c r="D2" s="34"/>
      <c r="E2" s="32"/>
      <c r="F2" s="34"/>
      <c r="G2" s="34"/>
      <c r="H2" s="37"/>
      <c r="I2" s="34"/>
      <c r="J2" s="34"/>
      <c r="K2" s="37"/>
      <c r="L2" s="37"/>
      <c r="M2" s="37"/>
      <c r="N2" s="34"/>
      <c r="O2" s="34"/>
      <c r="P2" s="32"/>
      <c r="Q2" s="34"/>
      <c r="R2" s="34"/>
      <c r="S2" s="30"/>
      <c r="T2" s="30"/>
      <c r="U2" s="43"/>
      <c r="V2" s="43"/>
      <c r="W2" s="30"/>
      <c r="X2" s="30"/>
      <c r="Y2" s="30"/>
      <c r="Z2" s="30"/>
      <c r="AA2" s="43"/>
      <c r="AB2" s="43"/>
      <c r="AC2" s="43"/>
      <c r="AD2" s="43"/>
      <c r="AE2" s="30"/>
      <c r="AF2" s="30"/>
      <c r="AG2" s="30"/>
    </row>
    <row r="3" spans="1:33" ht="16" x14ac:dyDescent="0.15">
      <c r="A3" s="38" t="s">
        <v>32</v>
      </c>
      <c r="B3" s="39"/>
      <c r="C3" s="4">
        <f ca="1">((AE31+AF31)/0.85)*-1</f>
        <v>11.592076703529413</v>
      </c>
      <c r="D3" s="5">
        <f>SUM(D4:D99763)</f>
        <v>98</v>
      </c>
      <c r="E3" s="5"/>
      <c r="F3" s="6">
        <f t="shared" ref="F3:G3" si="0">SUM(F4:F99763)</f>
        <v>1345</v>
      </c>
      <c r="G3" s="6">
        <f t="shared" si="0"/>
        <v>-99.759999999999977</v>
      </c>
      <c r="H3" s="7">
        <f>G3/F3*-1</f>
        <v>7.4171003717472095E-2</v>
      </c>
      <c r="I3" s="8">
        <f ca="1">J3/F3</f>
        <v>6.8130608249814067E-2</v>
      </c>
      <c r="J3" s="6">
        <f ca="1">SUM(J4:J99763)</f>
        <v>91.635668095999918</v>
      </c>
      <c r="K3" s="6">
        <f ca="1">J3/D3</f>
        <v>0.93505783771428486</v>
      </c>
      <c r="L3" s="5"/>
      <c r="M3" s="9"/>
      <c r="N3" s="10"/>
      <c r="O3" s="5" t="str">
        <f ca="1">IFERROR(__xludf.DUMMYFUNCTION("IFERROR(VLOOKUP(B2,IMPORTRANGE(""https://docs.google.com/spreadsheets/d/1owCo6kL_VFQ5nPTdNogErmCBLjNiktT1m3SzTrxu3R0/edit#gid=2146806407"",""Ollie Shops - Compiled!b1:g5000""),2,FALSE),"""")"),"")</f>
        <v/>
      </c>
      <c r="P3" s="5"/>
      <c r="Q3" s="11"/>
      <c r="R3" s="11"/>
      <c r="S3" s="23"/>
      <c r="T3" s="10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10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10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5">
        <f>SUM(W4:W99763)</f>
        <v>19</v>
      </c>
      <c r="X3" s="7">
        <f>AVERAGE(X4:X99763)</f>
        <v>0.10555555555555556</v>
      </c>
      <c r="Y3" s="6">
        <f>ROUND(AVERAGE(Y4:Y99763),2)</f>
        <v>2.62</v>
      </c>
      <c r="Z3" s="5"/>
      <c r="AA3" s="5"/>
      <c r="AB3" s="5"/>
      <c r="AC3" s="5"/>
      <c r="AD3" s="5"/>
      <c r="AE3" s="12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Info!B2:BZ7000""),36,false)),"""")*-1"),-6.213265198)</f>
        <v>-6.2132651980000002</v>
      </c>
      <c r="AG3" s="6">
        <f>SUM(AG4:AG99763)</f>
        <v>0</v>
      </c>
    </row>
    <row r="4" spans="1:33" s="52" customFormat="1" ht="15.75" hidden="1" customHeight="1" x14ac:dyDescent="0.2">
      <c r="A4" s="13" t="s">
        <v>33</v>
      </c>
      <c r="B4" s="13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48"/>
      <c r="T4" s="48"/>
      <c r="U4" s="49"/>
      <c r="V4" s="54"/>
      <c r="W4" s="48"/>
      <c r="X4" s="48"/>
      <c r="Y4" s="48"/>
      <c r="Z4" s="48"/>
      <c r="AA4" s="48"/>
      <c r="AB4" s="51"/>
      <c r="AC4" s="48"/>
      <c r="AD4" s="48"/>
      <c r="AE4" s="48"/>
      <c r="AF4" s="48"/>
      <c r="AG4" s="48"/>
    </row>
    <row r="5" spans="1:33" s="52" customFormat="1" ht="15.75" hidden="1" customHeight="1" x14ac:dyDescent="0.2">
      <c r="A5" s="13" t="s">
        <v>34</v>
      </c>
      <c r="B5" s="13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48"/>
      <c r="T5" s="48"/>
      <c r="U5" s="49"/>
      <c r="V5" s="54"/>
      <c r="W5" s="48"/>
      <c r="X5" s="48"/>
      <c r="Y5" s="48"/>
      <c r="Z5" s="48"/>
      <c r="AA5" s="48"/>
      <c r="AB5" s="51"/>
      <c r="AC5" s="48"/>
      <c r="AD5" s="48"/>
      <c r="AE5" s="48"/>
      <c r="AF5" s="48"/>
      <c r="AG5" s="48"/>
    </row>
    <row r="6" spans="1:33" s="52" customFormat="1" ht="15.75" hidden="1" customHeight="1" x14ac:dyDescent="0.2">
      <c r="A6" s="13" t="s">
        <v>35</v>
      </c>
      <c r="B6" s="13"/>
      <c r="C6" s="17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48"/>
      <c r="T6" s="48"/>
      <c r="U6" s="49"/>
      <c r="V6" s="54"/>
      <c r="W6" s="48"/>
      <c r="X6" s="48"/>
      <c r="Y6" s="48"/>
      <c r="Z6" s="48"/>
      <c r="AA6" s="48"/>
      <c r="AB6" s="51"/>
      <c r="AC6" s="48"/>
      <c r="AD6" s="48"/>
      <c r="AE6" s="48"/>
      <c r="AF6" s="48"/>
      <c r="AG6" s="48"/>
    </row>
    <row r="7" spans="1:33" s="52" customFormat="1" ht="15.75" hidden="1" customHeight="1" x14ac:dyDescent="0.2">
      <c r="A7" s="13" t="s">
        <v>36</v>
      </c>
      <c r="B7" s="13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48"/>
      <c r="T7" s="48"/>
      <c r="U7" s="49"/>
      <c r="V7" s="54"/>
      <c r="W7" s="48"/>
      <c r="X7" s="48"/>
      <c r="Y7" s="48"/>
      <c r="Z7" s="48"/>
      <c r="AA7" s="48"/>
      <c r="AB7" s="51"/>
      <c r="AC7" s="48"/>
      <c r="AD7" s="48"/>
      <c r="AE7" s="48"/>
      <c r="AF7" s="48"/>
      <c r="AG7" s="48"/>
    </row>
    <row r="8" spans="1:33" s="52" customFormat="1" ht="15.75" hidden="1" customHeight="1" x14ac:dyDescent="0.2">
      <c r="A8" s="13" t="s">
        <v>37</v>
      </c>
      <c r="B8" s="13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48"/>
      <c r="T8" s="48"/>
      <c r="U8" s="49"/>
      <c r="V8" s="54"/>
      <c r="W8" s="48"/>
      <c r="X8" s="48"/>
      <c r="Y8" s="48"/>
      <c r="Z8" s="48"/>
      <c r="AA8" s="48"/>
      <c r="AB8" s="51"/>
      <c r="AC8" s="48"/>
      <c r="AD8" s="48"/>
      <c r="AE8" s="48"/>
      <c r="AF8" s="48"/>
      <c r="AG8" s="48"/>
    </row>
    <row r="9" spans="1:33" s="52" customFormat="1" ht="15.75" hidden="1" customHeight="1" x14ac:dyDescent="0.2">
      <c r="A9" s="13" t="s">
        <v>38</v>
      </c>
      <c r="B9" s="13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48"/>
      <c r="T9" s="48"/>
      <c r="U9" s="49"/>
      <c r="V9" s="54"/>
      <c r="W9" s="48"/>
      <c r="X9" s="48"/>
      <c r="Y9" s="48"/>
      <c r="Z9" s="48"/>
      <c r="AA9" s="48"/>
      <c r="AB9" s="51"/>
      <c r="AC9" s="48"/>
      <c r="AD9" s="48"/>
      <c r="AE9" s="48"/>
      <c r="AF9" s="48"/>
      <c r="AG9" s="48"/>
    </row>
    <row r="10" spans="1:33" s="52" customFormat="1" ht="15.75" hidden="1" customHeight="1" x14ac:dyDescent="0.2">
      <c r="A10" s="13" t="s">
        <v>39</v>
      </c>
      <c r="B10" s="13"/>
      <c r="C10" s="17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48"/>
      <c r="T10" s="48"/>
      <c r="U10" s="49"/>
      <c r="V10" s="54"/>
      <c r="W10" s="48"/>
      <c r="X10" s="48"/>
      <c r="Y10" s="48"/>
      <c r="Z10" s="48"/>
      <c r="AA10" s="48"/>
      <c r="AB10" s="51"/>
      <c r="AC10" s="48"/>
      <c r="AD10" s="48"/>
      <c r="AE10" s="48"/>
      <c r="AF10" s="48"/>
      <c r="AG10" s="48"/>
    </row>
    <row r="11" spans="1:33" s="52" customFormat="1" ht="15.75" hidden="1" customHeight="1" x14ac:dyDescent="0.2">
      <c r="A11" s="13" t="s">
        <v>40</v>
      </c>
      <c r="B11" s="13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48"/>
      <c r="T11" s="48"/>
      <c r="U11" s="49"/>
      <c r="V11" s="54"/>
      <c r="W11" s="48"/>
      <c r="X11" s="48"/>
      <c r="Y11" s="48"/>
      <c r="Z11" s="48"/>
      <c r="AA11" s="48"/>
      <c r="AB11" s="51"/>
      <c r="AC11" s="48"/>
      <c r="AD11" s="48"/>
      <c r="AE11" s="48"/>
      <c r="AF11" s="48"/>
      <c r="AG11" s="48"/>
    </row>
    <row r="12" spans="1:33" s="52" customFormat="1" ht="15.75" hidden="1" customHeight="1" x14ac:dyDescent="0.2">
      <c r="A12" s="13" t="s">
        <v>41</v>
      </c>
      <c r="B12" s="13"/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48"/>
      <c r="T12" s="48"/>
      <c r="U12" s="49"/>
      <c r="V12" s="54"/>
      <c r="W12" s="48"/>
      <c r="X12" s="48"/>
      <c r="Y12" s="48"/>
      <c r="Z12" s="48"/>
      <c r="AA12" s="48"/>
      <c r="AB12" s="51"/>
      <c r="AC12" s="48"/>
      <c r="AD12" s="48"/>
      <c r="AE12" s="48"/>
      <c r="AF12" s="48"/>
      <c r="AG12" s="48"/>
    </row>
    <row r="13" spans="1:33" s="52" customFormat="1" ht="15.75" hidden="1" customHeight="1" x14ac:dyDescent="0.2">
      <c r="A13" s="13" t="s">
        <v>42</v>
      </c>
      <c r="B13" s="13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48"/>
      <c r="T13" s="48"/>
      <c r="U13" s="49"/>
      <c r="V13" s="54"/>
      <c r="W13" s="48"/>
      <c r="X13" s="48"/>
      <c r="Y13" s="48"/>
      <c r="Z13" s="48"/>
      <c r="AA13" s="48"/>
      <c r="AB13" s="51"/>
      <c r="AC13" s="48"/>
      <c r="AD13" s="48"/>
      <c r="AE13" s="48"/>
      <c r="AF13" s="48"/>
      <c r="AG13" s="48"/>
    </row>
    <row r="14" spans="1:33" s="52" customFormat="1" ht="15.75" hidden="1" customHeight="1" x14ac:dyDescent="0.2">
      <c r="A14" s="13" t="s">
        <v>43</v>
      </c>
      <c r="B14" s="13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48"/>
      <c r="T14" s="48"/>
      <c r="U14" s="49"/>
      <c r="V14" s="54"/>
      <c r="W14" s="48"/>
      <c r="X14" s="48"/>
      <c r="Y14" s="48"/>
      <c r="Z14" s="48"/>
      <c r="AA14" s="48"/>
      <c r="AB14" s="51"/>
      <c r="AC14" s="48"/>
      <c r="AD14" s="48"/>
      <c r="AE14" s="48"/>
      <c r="AF14" s="48"/>
      <c r="AG14" s="48"/>
    </row>
    <row r="15" spans="1:33" s="52" customFormat="1" ht="15.75" hidden="1" customHeight="1" x14ac:dyDescent="0.2">
      <c r="A15" s="13" t="s">
        <v>44</v>
      </c>
      <c r="B15" s="13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48"/>
      <c r="T15" s="48"/>
      <c r="U15" s="49"/>
      <c r="V15" s="54"/>
      <c r="W15" s="48"/>
      <c r="X15" s="48"/>
      <c r="Y15" s="48"/>
      <c r="Z15" s="48"/>
      <c r="AA15" s="48"/>
      <c r="AB15" s="51"/>
      <c r="AC15" s="48"/>
      <c r="AD15" s="48"/>
      <c r="AE15" s="48"/>
      <c r="AF15" s="48"/>
      <c r="AG15" s="48"/>
    </row>
    <row r="16" spans="1:33" s="52" customFormat="1" ht="15.75" hidden="1" customHeight="1" x14ac:dyDescent="0.2">
      <c r="A16" s="13" t="s">
        <v>45</v>
      </c>
      <c r="B16" s="13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48"/>
      <c r="T16" s="48"/>
      <c r="U16" s="49"/>
      <c r="V16" s="54"/>
      <c r="W16" s="48"/>
      <c r="X16" s="48"/>
      <c r="Y16" s="48"/>
      <c r="Z16" s="48"/>
      <c r="AA16" s="48"/>
      <c r="AB16" s="51"/>
      <c r="AC16" s="48"/>
      <c r="AD16" s="48"/>
      <c r="AE16" s="48"/>
      <c r="AF16" s="48"/>
      <c r="AG16" s="48"/>
    </row>
    <row r="17" spans="1:33" s="52" customFormat="1" ht="15.75" hidden="1" customHeight="1" x14ac:dyDescent="0.2">
      <c r="A17" s="13" t="s">
        <v>46</v>
      </c>
      <c r="B17" s="13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48"/>
      <c r="T17" s="48"/>
      <c r="U17" s="49"/>
      <c r="V17" s="54"/>
      <c r="W17" s="48"/>
      <c r="X17" s="48"/>
      <c r="Y17" s="48"/>
      <c r="Z17" s="48"/>
      <c r="AA17" s="48"/>
      <c r="AB17" s="51"/>
      <c r="AC17" s="48"/>
      <c r="AD17" s="48"/>
      <c r="AE17" s="48"/>
      <c r="AF17" s="48"/>
      <c r="AG17" s="48"/>
    </row>
    <row r="18" spans="1:33" s="52" customFormat="1" ht="15.75" hidden="1" customHeight="1" x14ac:dyDescent="0.2">
      <c r="A18" s="13" t="s">
        <v>47</v>
      </c>
      <c r="B18" s="13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48"/>
      <c r="T18" s="48"/>
      <c r="U18" s="49"/>
      <c r="V18" s="54"/>
      <c r="W18" s="48"/>
      <c r="X18" s="48"/>
      <c r="Y18" s="48"/>
      <c r="Z18" s="48"/>
      <c r="AA18" s="48"/>
      <c r="AB18" s="51"/>
      <c r="AC18" s="48"/>
      <c r="AD18" s="48"/>
      <c r="AE18" s="48"/>
      <c r="AF18" s="48"/>
      <c r="AG18" s="48"/>
    </row>
    <row r="19" spans="1:33" s="52" customFormat="1" ht="15.75" hidden="1" customHeight="1" x14ac:dyDescent="0.2">
      <c r="A19" s="13" t="s">
        <v>83</v>
      </c>
      <c r="B19" s="13"/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48"/>
      <c r="T19" s="48"/>
      <c r="U19" s="49"/>
      <c r="V19" s="54"/>
      <c r="W19" s="48"/>
      <c r="X19" s="48"/>
      <c r="Y19" s="48"/>
      <c r="Z19" s="48"/>
      <c r="AA19" s="48"/>
      <c r="AB19" s="51"/>
      <c r="AC19" s="48"/>
      <c r="AD19" s="48"/>
      <c r="AE19" s="48"/>
      <c r="AF19" s="48"/>
      <c r="AG19" s="48"/>
    </row>
    <row r="20" spans="1:33" s="52" customFormat="1" ht="15.75" hidden="1" customHeight="1" x14ac:dyDescent="0.2">
      <c r="A20" s="13" t="s">
        <v>49</v>
      </c>
      <c r="B20" s="13"/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48"/>
      <c r="T20" s="48"/>
      <c r="U20" s="49"/>
      <c r="V20" s="54"/>
      <c r="W20" s="48"/>
      <c r="X20" s="48"/>
      <c r="Y20" s="48"/>
      <c r="Z20" s="48"/>
      <c r="AA20" s="48"/>
      <c r="AB20" s="51"/>
      <c r="AC20" s="48"/>
      <c r="AD20" s="48"/>
      <c r="AE20" s="48"/>
      <c r="AF20" s="48"/>
      <c r="AG20" s="48"/>
    </row>
    <row r="21" spans="1:33" s="52" customFormat="1" ht="15.75" hidden="1" customHeight="1" x14ac:dyDescent="0.2">
      <c r="A21" s="13" t="s">
        <v>50</v>
      </c>
      <c r="B21" s="13"/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48"/>
      <c r="T21" s="48"/>
      <c r="U21" s="49"/>
      <c r="V21" s="54"/>
      <c r="W21" s="48"/>
      <c r="X21" s="48"/>
      <c r="Y21" s="48"/>
      <c r="Z21" s="48"/>
      <c r="AA21" s="48"/>
      <c r="AB21" s="51"/>
      <c r="AC21" s="48"/>
      <c r="AD21" s="48"/>
      <c r="AE21" s="48"/>
      <c r="AF21" s="48"/>
      <c r="AG21" s="48"/>
    </row>
    <row r="22" spans="1:33" s="52" customFormat="1" ht="15.75" hidden="1" customHeight="1" x14ac:dyDescent="0.2">
      <c r="A22" s="13" t="s">
        <v>51</v>
      </c>
      <c r="B22" s="13"/>
      <c r="C22" s="17"/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48"/>
      <c r="T22" s="48"/>
      <c r="U22" s="49"/>
      <c r="V22" s="54"/>
      <c r="W22" s="48"/>
      <c r="X22" s="48"/>
      <c r="Y22" s="48"/>
      <c r="Z22" s="48"/>
      <c r="AA22" s="48"/>
      <c r="AB22" s="51"/>
      <c r="AC22" s="48"/>
      <c r="AD22" s="48"/>
      <c r="AE22" s="48"/>
      <c r="AF22" s="48"/>
      <c r="AG22" s="48"/>
    </row>
    <row r="23" spans="1:33" s="52" customFormat="1" ht="15.75" hidden="1" customHeight="1" x14ac:dyDescent="0.2">
      <c r="A23" s="13" t="s">
        <v>52</v>
      </c>
      <c r="B23" s="13"/>
      <c r="C23" s="17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48"/>
      <c r="T23" s="48"/>
      <c r="U23" s="49"/>
      <c r="V23" s="54"/>
      <c r="W23" s="48"/>
      <c r="X23" s="48"/>
      <c r="Y23" s="48"/>
      <c r="Z23" s="48"/>
      <c r="AA23" s="48"/>
      <c r="AB23" s="51"/>
      <c r="AC23" s="48"/>
      <c r="AD23" s="48"/>
      <c r="AE23" s="48"/>
      <c r="AF23" s="48"/>
      <c r="AG23" s="48"/>
    </row>
    <row r="24" spans="1:33" s="52" customFormat="1" ht="15.75" hidden="1" customHeight="1" x14ac:dyDescent="0.2">
      <c r="A24" s="13" t="s">
        <v>53</v>
      </c>
      <c r="B24" s="13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48"/>
      <c r="T24" s="48"/>
      <c r="U24" s="49"/>
      <c r="V24" s="54"/>
      <c r="W24" s="48"/>
      <c r="X24" s="48"/>
      <c r="Y24" s="48"/>
      <c r="Z24" s="48"/>
      <c r="AA24" s="48"/>
      <c r="AB24" s="51"/>
      <c r="AC24" s="48"/>
      <c r="AD24" s="48"/>
      <c r="AE24" s="48"/>
      <c r="AF24" s="48"/>
      <c r="AG24" s="48"/>
    </row>
    <row r="25" spans="1:33" s="52" customFormat="1" ht="15.75" hidden="1" customHeight="1" x14ac:dyDescent="0.2">
      <c r="A25" s="13" t="s">
        <v>54</v>
      </c>
      <c r="B25" s="13"/>
      <c r="C25" s="17"/>
      <c r="D25" s="17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48"/>
      <c r="T25" s="48"/>
      <c r="U25" s="49"/>
      <c r="V25" s="54"/>
      <c r="W25" s="48"/>
      <c r="X25" s="48"/>
      <c r="Y25" s="48"/>
      <c r="Z25" s="48"/>
      <c r="AA25" s="48"/>
      <c r="AB25" s="51"/>
      <c r="AC25" s="48"/>
      <c r="AD25" s="48"/>
      <c r="AE25" s="48"/>
      <c r="AF25" s="48"/>
      <c r="AG25" s="48"/>
    </row>
    <row r="26" spans="1:33" s="52" customFormat="1" ht="15.75" hidden="1" customHeight="1" x14ac:dyDescent="0.2">
      <c r="A26" s="13" t="s">
        <v>58</v>
      </c>
      <c r="B26" s="13"/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48"/>
      <c r="T26" s="48"/>
      <c r="U26" s="49"/>
      <c r="V26" s="54"/>
      <c r="W26" s="48"/>
      <c r="X26" s="48"/>
      <c r="Y26" s="48"/>
      <c r="Z26" s="48"/>
      <c r="AA26" s="48"/>
      <c r="AB26" s="51"/>
      <c r="AC26" s="48"/>
      <c r="AD26" s="48"/>
      <c r="AE26" s="48"/>
      <c r="AF26" s="48"/>
      <c r="AG26" s="48"/>
    </row>
    <row r="27" spans="1:33" s="52" customFormat="1" ht="15.75" hidden="1" customHeight="1" x14ac:dyDescent="0.2">
      <c r="A27" s="13" t="s">
        <v>60</v>
      </c>
      <c r="B27" s="13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48"/>
      <c r="T27" s="48"/>
      <c r="U27" s="49"/>
      <c r="V27" s="54"/>
      <c r="W27" s="48"/>
      <c r="X27" s="48"/>
      <c r="Y27" s="48"/>
      <c r="Z27" s="48"/>
      <c r="AA27" s="48"/>
      <c r="AB27" s="51"/>
      <c r="AC27" s="48"/>
      <c r="AD27" s="48"/>
      <c r="AE27" s="48"/>
      <c r="AF27" s="48"/>
      <c r="AG27" s="48"/>
    </row>
    <row r="28" spans="1:33" s="52" customFormat="1" ht="15.75" customHeight="1" x14ac:dyDescent="0.2">
      <c r="A28" s="13" t="s">
        <v>61</v>
      </c>
      <c r="B28" s="13"/>
      <c r="C28" s="17">
        <f t="shared" ref="C28:C31" si="1">IFERROR(F28/D28," - ")</f>
        <v>14.48</v>
      </c>
      <c r="D28" s="17">
        <v>4</v>
      </c>
      <c r="E28" s="17">
        <v>0</v>
      </c>
      <c r="F28" s="17">
        <v>57.92</v>
      </c>
      <c r="G28" s="17">
        <v>-3.09</v>
      </c>
      <c r="H28" s="17">
        <f t="shared" ref="H28:H31" si="2">G28/F28*-1</f>
        <v>5.3349447513812154E-2</v>
      </c>
      <c r="I28" s="17">
        <f t="shared" ref="I28:I31" si="3">J28/F28</f>
        <v>0.52139630883977883</v>
      </c>
      <c r="J28" s="17">
        <f t="shared" ref="J28:J31" si="4">F28*0.85+G28+AF28*D28+D28*AE28+AG28+AD28</f>
        <v>30.199274207999991</v>
      </c>
      <c r="K28" s="17">
        <f t="shared" ref="K28:K31" si="5">J28/D28</f>
        <v>7.5498185519999979</v>
      </c>
      <c r="L28" s="17">
        <v>24</v>
      </c>
      <c r="M28" s="17">
        <f t="shared" ref="M28:M31" si="6">IFERROR(D28/L28,"-")</f>
        <v>0.16666666666666666</v>
      </c>
      <c r="N28" s="17">
        <v>478</v>
      </c>
      <c r="O28" s="17">
        <f t="shared" ref="O28:P28" si="7">D28/7</f>
        <v>0.5714285714285714</v>
      </c>
      <c r="P28" s="17">
        <f t="shared" si="7"/>
        <v>0</v>
      </c>
      <c r="Q28" s="17">
        <f t="shared" ref="Q28:Q31" si="8">ROUNDDOWN(N28/(O28+P28),0)</f>
        <v>836</v>
      </c>
      <c r="R28" s="17"/>
      <c r="S28" s="48">
        <v>2.0876826722338198E-3</v>
      </c>
      <c r="T28" s="48" t="s">
        <v>56</v>
      </c>
      <c r="U28" s="49" t="s">
        <v>56</v>
      </c>
      <c r="V28" s="54" t="s">
        <v>56</v>
      </c>
      <c r="W28" s="48">
        <v>0</v>
      </c>
      <c r="X28" s="48">
        <f t="shared" ref="X28:X31" si="9">IFERROR(W28/D28,0)</f>
        <v>0</v>
      </c>
      <c r="Y28" s="48">
        <f t="shared" ref="Y28:Y31" si="10">IFERROR(G28/(W28+Z28)*-1,0)</f>
        <v>0</v>
      </c>
      <c r="Z28" s="48">
        <v>0</v>
      </c>
      <c r="AA28" s="48" t="s">
        <v>57</v>
      </c>
      <c r="AB28" s="51">
        <f t="shared" ref="AB28:AB31" si="11">IF(OR(AA28="UsLargeStandardSize",AA28="UsSmallStandardSize"),-0.69,-0.48)</f>
        <v>-0.69</v>
      </c>
      <c r="AC28" s="48">
        <v>7.4812500000000004E-2</v>
      </c>
      <c r="AD28" s="48">
        <f t="shared" ref="AD28:AD31" si="12">IFERROR(AB28*AC28*D28*2,0)</f>
        <v>-0.41296499999999997</v>
      </c>
      <c r="AE28" s="48">
        <v>-3.64</v>
      </c>
      <c r="AF28" s="48">
        <v>-0.242440198</v>
      </c>
      <c r="AG28" s="48">
        <v>0</v>
      </c>
    </row>
    <row r="29" spans="1:33" s="52" customFormat="1" ht="15.75" customHeight="1" x14ac:dyDescent="0.2">
      <c r="A29" s="13" t="s">
        <v>62</v>
      </c>
      <c r="B29" s="13"/>
      <c r="C29" s="17">
        <f t="shared" si="1"/>
        <v>13.989999999999998</v>
      </c>
      <c r="D29" s="17">
        <v>45</v>
      </c>
      <c r="E29" s="17">
        <v>0</v>
      </c>
      <c r="F29" s="17">
        <v>629.54999999999995</v>
      </c>
      <c r="G29" s="17">
        <v>-55.349999999999987</v>
      </c>
      <c r="H29" s="17">
        <f t="shared" si="2"/>
        <v>8.7919942816297336E-2</v>
      </c>
      <c r="I29" s="17">
        <f t="shared" ca="1" si="3"/>
        <v>5.0392677055039241E-2</v>
      </c>
      <c r="J29" s="17">
        <f t="shared" ca="1" si="4"/>
        <v>31.724709839999953</v>
      </c>
      <c r="K29" s="17">
        <f t="shared" ca="1" si="5"/>
        <v>0.70499355199999891</v>
      </c>
      <c r="L29" s="17">
        <v>161</v>
      </c>
      <c r="M29" s="17">
        <f t="shared" si="6"/>
        <v>0.27950310559006208</v>
      </c>
      <c r="N29" s="17">
        <v>437</v>
      </c>
      <c r="O29" s="17">
        <f t="shared" ref="O29:P29" si="13">D29/7</f>
        <v>6.4285714285714288</v>
      </c>
      <c r="P29" s="17">
        <f t="shared" si="13"/>
        <v>0</v>
      </c>
      <c r="Q29" s="17">
        <f t="shared" si="8"/>
        <v>67</v>
      </c>
      <c r="R29" s="17"/>
      <c r="S29" s="48">
        <v>7.1748878923766815E-2</v>
      </c>
      <c r="T29" s="48" t="s">
        <v>56</v>
      </c>
      <c r="U29" s="49" t="s">
        <v>56</v>
      </c>
      <c r="V29" s="54" t="s">
        <v>56</v>
      </c>
      <c r="W29" s="48">
        <v>5</v>
      </c>
      <c r="X29" s="48">
        <f t="shared" si="9"/>
        <v>0.1111111111111111</v>
      </c>
      <c r="Y29" s="48">
        <f t="shared" si="10"/>
        <v>7.9071428571428557</v>
      </c>
      <c r="Z29" s="48">
        <v>2</v>
      </c>
      <c r="AA29" s="48" t="s">
        <v>57</v>
      </c>
      <c r="AB29" s="51">
        <f t="shared" si="11"/>
        <v>-0.69</v>
      </c>
      <c r="AC29" s="48">
        <v>7.4812500000000004E-2</v>
      </c>
      <c r="AD29" s="48">
        <f t="shared" si="12"/>
        <v>-4.6458562499999996</v>
      </c>
      <c r="AE29" s="48">
        <v>-3.64</v>
      </c>
      <c r="AF29" s="48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Info!B2:BZ7000""),36,false)),"""")*-1"),-6.213265198)</f>
        <v>-6.2132651980000002</v>
      </c>
      <c r="AG29" s="48">
        <v>0</v>
      </c>
    </row>
    <row r="30" spans="1:33" s="52" customFormat="1" ht="15.75" customHeight="1" x14ac:dyDescent="0.2">
      <c r="A30" s="13" t="s">
        <v>63</v>
      </c>
      <c r="B30" s="13"/>
      <c r="C30" s="17">
        <f t="shared" si="1"/>
        <v>13.679111111111112</v>
      </c>
      <c r="D30" s="17">
        <v>45</v>
      </c>
      <c r="E30" s="17">
        <v>0</v>
      </c>
      <c r="F30" s="17">
        <v>615.56000000000006</v>
      </c>
      <c r="G30" s="17">
        <v>-41.319999999999993</v>
      </c>
      <c r="H30" s="17">
        <f t="shared" si="2"/>
        <v>6.7125869127298704E-2</v>
      </c>
      <c r="I30" s="17">
        <f t="shared" ca="1" si="3"/>
        <v>5.5012037559295554E-2</v>
      </c>
      <c r="J30" s="17">
        <f t="shared" ca="1" si="4"/>
        <v>33.863209839999975</v>
      </c>
      <c r="K30" s="17">
        <f t="shared" ca="1" si="5"/>
        <v>0.75251577422222171</v>
      </c>
      <c r="L30" s="17">
        <v>241</v>
      </c>
      <c r="M30" s="17">
        <f t="shared" si="6"/>
        <v>0.18672199170124482</v>
      </c>
      <c r="N30" s="17">
        <v>342</v>
      </c>
      <c r="O30" s="17">
        <f t="shared" ref="O30:P30" si="14">D30/7</f>
        <v>6.4285714285714288</v>
      </c>
      <c r="P30" s="17">
        <f t="shared" si="14"/>
        <v>0</v>
      </c>
      <c r="Q30" s="17">
        <f t="shared" si="8"/>
        <v>53</v>
      </c>
      <c r="R30" s="17"/>
      <c r="S30" s="48">
        <v>0.22641509433962259</v>
      </c>
      <c r="T30" s="48" t="s">
        <v>56</v>
      </c>
      <c r="U30" s="49" t="s">
        <v>56</v>
      </c>
      <c r="V30" s="54" t="s">
        <v>56</v>
      </c>
      <c r="W30" s="48">
        <v>14</v>
      </c>
      <c r="X30" s="48">
        <f t="shared" si="9"/>
        <v>0.31111111111111112</v>
      </c>
      <c r="Y30" s="48">
        <f t="shared" si="10"/>
        <v>2.5824999999999996</v>
      </c>
      <c r="Z30" s="48">
        <v>2</v>
      </c>
      <c r="AA30" s="48" t="s">
        <v>57</v>
      </c>
      <c r="AB30" s="51">
        <f t="shared" si="11"/>
        <v>-0.69</v>
      </c>
      <c r="AC30" s="48">
        <v>7.4812500000000004E-2</v>
      </c>
      <c r="AD30" s="48">
        <f t="shared" si="12"/>
        <v>-4.6458562499999996</v>
      </c>
      <c r="AE30" s="48">
        <v>-3.64</v>
      </c>
      <c r="AF30" s="48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Info!B2:BZ7000""),36,false)),"""")*-1"),-6.213265198)</f>
        <v>-6.2132651980000002</v>
      </c>
      <c r="AG30" s="48">
        <v>0</v>
      </c>
    </row>
    <row r="31" spans="1:33" s="52" customFormat="1" ht="15.75" customHeight="1" x14ac:dyDescent="0.2">
      <c r="A31" s="13" t="s">
        <v>64</v>
      </c>
      <c r="B31" s="13"/>
      <c r="C31" s="17">
        <f t="shared" si="1"/>
        <v>10.4925</v>
      </c>
      <c r="D31" s="17">
        <v>4</v>
      </c>
      <c r="E31" s="17">
        <v>0</v>
      </c>
      <c r="F31" s="17">
        <v>41.97</v>
      </c>
      <c r="G31" s="17">
        <v>0</v>
      </c>
      <c r="H31" s="17">
        <f t="shared" si="2"/>
        <v>0</v>
      </c>
      <c r="I31" s="17">
        <f t="shared" ca="1" si="3"/>
        <v>-9.8916506838217927E-2</v>
      </c>
      <c r="J31" s="17">
        <f t="shared" ca="1" si="4"/>
        <v>-4.1515257920000064</v>
      </c>
      <c r="K31" s="17">
        <f t="shared" ca="1" si="5"/>
        <v>-1.0378814480000016</v>
      </c>
      <c r="L31" s="17">
        <v>240</v>
      </c>
      <c r="M31" s="17">
        <f t="shared" si="6"/>
        <v>1.6666666666666666E-2</v>
      </c>
      <c r="N31" s="17">
        <v>334</v>
      </c>
      <c r="O31" s="17">
        <f t="shared" ref="O31:P31" si="15">D31/7</f>
        <v>0.5714285714285714</v>
      </c>
      <c r="P31" s="17">
        <f t="shared" si="15"/>
        <v>0</v>
      </c>
      <c r="Q31" s="17">
        <f t="shared" si="8"/>
        <v>584</v>
      </c>
      <c r="R31" s="17" t="str">
        <f ca="1">IFERROR(__xludf.DUMMYFUNCTION("IFERROR(VLOOKUP($B$2,IMPORTRANGE(""https://docs.google.com/spreadsheets/d/1KiWZV1ko8G7lnRucBRBd29jj3Be6ltMfljMDqzOkQmI/edit#gid=1381463014"",""Lookup!A:F""),6,FALSE),"""")"),"")</f>
        <v/>
      </c>
      <c r="S31" s="48">
        <v>0.54545454545454541</v>
      </c>
      <c r="T31" s="48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1" s="49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1" s="54" t="str">
        <f ca="1">IFERROR(__xludf.DUMMYFUNCTION("IFERROR(VLOOKUP($B$2,IMPORTRANGE(""https://docs.google.com/spreadsheets/d/1KiWZV1ko8G7lnRucBRBd29jj3Be6ltMfljMDqzOkQmI/edit#gid=1381463014"",""Lookup!A:D""),2,FALSE),"""")"),"")</f>
        <v/>
      </c>
      <c r="W31" s="48">
        <v>0</v>
      </c>
      <c r="X31" s="48">
        <f t="shared" si="9"/>
        <v>0</v>
      </c>
      <c r="Y31" s="48">
        <f t="shared" si="10"/>
        <v>0</v>
      </c>
      <c r="Z31" s="48">
        <v>0</v>
      </c>
      <c r="AA31" s="48" t="s">
        <v>57</v>
      </c>
      <c r="AB31" s="51">
        <f t="shared" si="11"/>
        <v>-0.69</v>
      </c>
      <c r="AC31" s="48">
        <v>7.4812500000000004E-2</v>
      </c>
      <c r="AD31" s="48">
        <f t="shared" si="12"/>
        <v>-0.41296499999999997</v>
      </c>
      <c r="AE31" s="48">
        <v>-3.64</v>
      </c>
      <c r="AF31" s="48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Info!B2:BZ7000""),36,false)),"""")*-1"),-6.213265198)</f>
        <v>-6.2132651980000002</v>
      </c>
      <c r="AG31" s="48">
        <v>0</v>
      </c>
    </row>
    <row r="32" spans="1:33" ht="15.75" customHeight="1" x14ac:dyDescent="0.2">
      <c r="A32" s="13"/>
      <c r="B32" s="13"/>
      <c r="C32" s="24"/>
      <c r="D32" s="15"/>
      <c r="E32" s="15"/>
      <c r="F32" s="14"/>
      <c r="G32" s="14"/>
      <c r="H32" s="14"/>
      <c r="I32" s="15"/>
      <c r="J32" s="15"/>
      <c r="K32" s="15"/>
      <c r="L32" s="15"/>
      <c r="M32" s="16"/>
      <c r="N32" s="15"/>
      <c r="O32" s="15"/>
      <c r="P32" s="15"/>
      <c r="Q32" s="15"/>
      <c r="R32" s="15"/>
      <c r="S32" s="18"/>
      <c r="T32" s="13"/>
      <c r="U32" s="19"/>
      <c r="V32" s="1"/>
      <c r="W32" s="13"/>
      <c r="X32" s="13"/>
      <c r="Y32" s="13"/>
      <c r="Z32" s="13"/>
      <c r="AA32" s="13"/>
      <c r="AB32" s="13"/>
      <c r="AC32" s="13"/>
      <c r="AD32" s="13"/>
      <c r="AE32" s="20"/>
      <c r="AF32" s="20"/>
      <c r="AG32" s="20"/>
    </row>
    <row r="33" spans="1:33" ht="15.75" customHeight="1" x14ac:dyDescent="0.2">
      <c r="A33" s="13"/>
      <c r="B33" s="13"/>
      <c r="C33" s="24"/>
      <c r="D33" s="15"/>
      <c r="E33" s="15"/>
      <c r="F33" s="14"/>
      <c r="G33" s="14"/>
      <c r="H33" s="14"/>
      <c r="I33" s="15"/>
      <c r="J33" s="15"/>
      <c r="K33" s="15"/>
      <c r="L33" s="15"/>
      <c r="M33" s="16"/>
      <c r="N33" s="15"/>
      <c r="O33" s="15"/>
      <c r="P33" s="15"/>
      <c r="Q33" s="15"/>
      <c r="R33" s="15"/>
      <c r="S33" s="18"/>
      <c r="T33" s="13"/>
      <c r="U33" s="19"/>
      <c r="V33" s="1"/>
      <c r="W33" s="13"/>
      <c r="X33" s="13"/>
      <c r="Y33" s="13"/>
      <c r="Z33" s="13"/>
      <c r="AA33" s="13"/>
      <c r="AB33" s="13"/>
      <c r="AC33" s="13"/>
      <c r="AD33" s="13"/>
      <c r="AE33" s="20"/>
      <c r="AF33" s="20"/>
      <c r="AG33" s="20"/>
    </row>
    <row r="34" spans="1:33" ht="15.75" customHeight="1" x14ac:dyDescent="0.2">
      <c r="A34" s="13"/>
      <c r="B34" s="13"/>
      <c r="C34" s="24"/>
      <c r="D34" s="15"/>
      <c r="E34" s="15"/>
      <c r="F34" s="14"/>
      <c r="G34" s="14"/>
      <c r="H34" s="14"/>
      <c r="I34" s="15"/>
      <c r="J34" s="15"/>
      <c r="K34" s="15"/>
      <c r="L34" s="15"/>
      <c r="M34" s="16"/>
      <c r="N34" s="15"/>
      <c r="O34" s="15"/>
      <c r="P34" s="15"/>
      <c r="Q34" s="15"/>
      <c r="R34" s="15"/>
      <c r="S34" s="18"/>
      <c r="T34" s="13"/>
      <c r="U34" s="19"/>
      <c r="V34" s="1"/>
      <c r="W34" s="13"/>
      <c r="X34" s="13"/>
      <c r="Y34" s="13"/>
      <c r="Z34" s="13"/>
      <c r="AA34" s="13"/>
      <c r="AB34" s="13"/>
      <c r="AC34" s="13"/>
      <c r="AD34" s="13"/>
      <c r="AE34" s="20"/>
      <c r="AF34" s="20"/>
      <c r="AG34" s="20"/>
    </row>
    <row r="35" spans="1:33" ht="15.75" customHeight="1" x14ac:dyDescent="0.2">
      <c r="A35" s="13"/>
      <c r="B35" s="13"/>
      <c r="C35" s="24"/>
      <c r="D35" s="15"/>
      <c r="E35" s="15"/>
      <c r="F35" s="14"/>
      <c r="G35" s="14"/>
      <c r="H35" s="14"/>
      <c r="I35" s="15"/>
      <c r="J35" s="15"/>
      <c r="K35" s="15"/>
      <c r="L35" s="15"/>
      <c r="M35" s="16"/>
      <c r="N35" s="15"/>
      <c r="O35" s="15"/>
      <c r="P35" s="15"/>
      <c r="Q35" s="15"/>
      <c r="R35" s="15"/>
      <c r="S35" s="18"/>
      <c r="T35" s="13"/>
      <c r="U35" s="19"/>
      <c r="V35" s="1"/>
      <c r="W35" s="13"/>
      <c r="X35" s="13"/>
      <c r="Y35" s="13"/>
      <c r="Z35" s="13"/>
      <c r="AA35" s="13"/>
      <c r="AB35" s="13"/>
      <c r="AC35" s="13"/>
      <c r="AD35" s="13"/>
      <c r="AE35" s="20"/>
      <c r="AF35" s="20"/>
      <c r="AG35" s="20"/>
    </row>
    <row r="36" spans="1:33" ht="15.75" customHeight="1" x14ac:dyDescent="0.2">
      <c r="A36" s="13"/>
      <c r="B36" s="13"/>
      <c r="C36" s="24"/>
      <c r="D36" s="15"/>
      <c r="E36" s="15"/>
      <c r="F36" s="14"/>
      <c r="G36" s="14"/>
      <c r="H36" s="14"/>
      <c r="I36" s="15"/>
      <c r="J36" s="15"/>
      <c r="K36" s="15"/>
      <c r="L36" s="15"/>
      <c r="M36" s="16"/>
      <c r="N36" s="15"/>
      <c r="O36" s="15"/>
      <c r="P36" s="15"/>
      <c r="Q36" s="15"/>
      <c r="R36" s="15"/>
      <c r="S36" s="18"/>
      <c r="T36" s="13"/>
      <c r="U36" s="19"/>
      <c r="V36" s="1"/>
      <c r="W36" s="13"/>
      <c r="X36" s="13"/>
      <c r="Y36" s="13"/>
      <c r="Z36" s="13"/>
      <c r="AA36" s="13"/>
      <c r="AB36" s="13"/>
      <c r="AC36" s="13"/>
      <c r="AD36" s="13"/>
      <c r="AE36" s="20"/>
      <c r="AF36" s="20"/>
      <c r="AG36" s="20"/>
    </row>
    <row r="37" spans="1:33" ht="15.75" customHeight="1" x14ac:dyDescent="0.2">
      <c r="A37" s="13"/>
      <c r="B37" s="13"/>
      <c r="C37" s="24"/>
      <c r="D37" s="15"/>
      <c r="E37" s="15"/>
      <c r="F37" s="14"/>
      <c r="G37" s="14"/>
      <c r="H37" s="14"/>
      <c r="I37" s="15"/>
      <c r="J37" s="15"/>
      <c r="K37" s="15"/>
      <c r="L37" s="15"/>
      <c r="M37" s="16"/>
      <c r="N37" s="15"/>
      <c r="O37" s="15"/>
      <c r="P37" s="15"/>
      <c r="Q37" s="15"/>
      <c r="R37" s="15"/>
      <c r="S37" s="18"/>
      <c r="T37" s="13"/>
      <c r="U37" s="19"/>
      <c r="V37" s="1"/>
      <c r="W37" s="13"/>
      <c r="X37" s="13"/>
      <c r="Y37" s="13"/>
      <c r="Z37" s="13"/>
      <c r="AA37" s="13"/>
      <c r="AB37" s="13"/>
      <c r="AC37" s="13"/>
      <c r="AD37" s="13"/>
      <c r="AE37" s="20"/>
      <c r="AF37" s="20"/>
      <c r="AG37" s="20"/>
    </row>
    <row r="38" spans="1:33" ht="15.75" customHeight="1" x14ac:dyDescent="0.2">
      <c r="A38" s="13"/>
      <c r="B38" s="13"/>
      <c r="C38" s="24"/>
      <c r="D38" s="15"/>
      <c r="E38" s="15"/>
      <c r="F38" s="14"/>
      <c r="G38" s="14"/>
      <c r="H38" s="14"/>
      <c r="I38" s="15"/>
      <c r="J38" s="15"/>
      <c r="K38" s="15"/>
      <c r="L38" s="15"/>
      <c r="M38" s="16"/>
      <c r="N38" s="15"/>
      <c r="O38" s="15"/>
      <c r="P38" s="15"/>
      <c r="Q38" s="15"/>
      <c r="R38" s="15"/>
      <c r="S38" s="18"/>
      <c r="T38" s="13"/>
      <c r="U38" s="19"/>
      <c r="V38" s="1"/>
      <c r="W38" s="13"/>
      <c r="X38" s="13"/>
      <c r="Y38" s="13"/>
      <c r="Z38" s="13"/>
      <c r="AA38" s="13"/>
      <c r="AB38" s="13"/>
      <c r="AC38" s="13"/>
      <c r="AD38" s="13"/>
      <c r="AE38" s="20"/>
      <c r="AF38" s="20"/>
      <c r="AG38" s="20"/>
    </row>
    <row r="39" spans="1:33" ht="15.75" customHeight="1" x14ac:dyDescent="0.2">
      <c r="A39" s="13"/>
      <c r="B39" s="13"/>
      <c r="C39" s="24"/>
      <c r="D39" s="15"/>
      <c r="E39" s="15"/>
      <c r="F39" s="14"/>
      <c r="G39" s="14"/>
      <c r="H39" s="14"/>
      <c r="I39" s="15"/>
      <c r="J39" s="15"/>
      <c r="K39" s="15"/>
      <c r="L39" s="15"/>
      <c r="M39" s="16"/>
      <c r="N39" s="15"/>
      <c r="O39" s="15"/>
      <c r="P39" s="15"/>
      <c r="Q39" s="15"/>
      <c r="R39" s="15"/>
      <c r="S39" s="18"/>
      <c r="T39" s="13"/>
      <c r="U39" s="19"/>
      <c r="V39" s="1"/>
      <c r="W39" s="13"/>
      <c r="X39" s="13"/>
      <c r="Y39" s="13"/>
      <c r="Z39" s="13"/>
      <c r="AA39" s="13"/>
      <c r="AB39" s="13"/>
      <c r="AC39" s="13"/>
      <c r="AD39" s="13"/>
      <c r="AE39" s="20"/>
      <c r="AF39" s="20"/>
      <c r="AG39" s="20"/>
    </row>
    <row r="40" spans="1:33" ht="15.75" customHeight="1" x14ac:dyDescent="0.2">
      <c r="A40" s="13"/>
      <c r="B40" s="13"/>
      <c r="C40" s="24"/>
      <c r="D40" s="15"/>
      <c r="E40" s="15"/>
      <c r="F40" s="14"/>
      <c r="G40" s="14"/>
      <c r="H40" s="14"/>
      <c r="I40" s="15"/>
      <c r="J40" s="15"/>
      <c r="K40" s="15"/>
      <c r="L40" s="15"/>
      <c r="M40" s="16"/>
      <c r="N40" s="15"/>
      <c r="O40" s="15"/>
      <c r="P40" s="15"/>
      <c r="Q40" s="15"/>
      <c r="R40" s="15"/>
      <c r="S40" s="18"/>
      <c r="T40" s="13"/>
      <c r="U40" s="19"/>
      <c r="V40" s="1"/>
      <c r="W40" s="13"/>
      <c r="X40" s="13"/>
      <c r="Y40" s="13"/>
      <c r="Z40" s="13"/>
      <c r="AA40" s="13"/>
      <c r="AB40" s="13"/>
      <c r="AC40" s="13"/>
      <c r="AD40" s="13"/>
      <c r="AE40" s="20"/>
      <c r="AF40" s="20"/>
      <c r="AG40" s="20"/>
    </row>
    <row r="41" spans="1:33" ht="15.75" customHeight="1" x14ac:dyDescent="0.2">
      <c r="A41" s="13"/>
      <c r="B41" s="13"/>
      <c r="C41" s="24"/>
      <c r="D41" s="15"/>
      <c r="E41" s="15"/>
      <c r="F41" s="14"/>
      <c r="G41" s="14"/>
      <c r="H41" s="14"/>
      <c r="I41" s="15"/>
      <c r="J41" s="15"/>
      <c r="K41" s="15"/>
      <c r="L41" s="15"/>
      <c r="M41" s="16"/>
      <c r="N41" s="15"/>
      <c r="O41" s="15"/>
      <c r="P41" s="15"/>
      <c r="Q41" s="15"/>
      <c r="R41" s="15"/>
      <c r="S41" s="18"/>
      <c r="T41" s="13"/>
      <c r="U41" s="19"/>
      <c r="V41" s="1"/>
      <c r="W41" s="13"/>
      <c r="X41" s="13"/>
      <c r="Y41" s="13"/>
      <c r="Z41" s="13"/>
      <c r="AA41" s="13"/>
      <c r="AB41" s="13"/>
      <c r="AC41" s="13"/>
      <c r="AD41" s="13"/>
      <c r="AE41" s="20"/>
      <c r="AF41" s="20"/>
      <c r="AG41" s="20"/>
    </row>
    <row r="42" spans="1:33" ht="15.75" customHeight="1" x14ac:dyDescent="0.2">
      <c r="A42" s="13"/>
      <c r="B42" s="13"/>
      <c r="C42" s="24"/>
      <c r="D42" s="15"/>
      <c r="E42" s="15"/>
      <c r="F42" s="14"/>
      <c r="G42" s="14"/>
      <c r="H42" s="14"/>
      <c r="I42" s="15"/>
      <c r="J42" s="15"/>
      <c r="K42" s="15"/>
      <c r="L42" s="15"/>
      <c r="M42" s="16"/>
      <c r="N42" s="15"/>
      <c r="O42" s="15"/>
      <c r="P42" s="15"/>
      <c r="Q42" s="15"/>
      <c r="R42" s="15"/>
      <c r="S42" s="18"/>
      <c r="T42" s="13"/>
      <c r="U42" s="19"/>
      <c r="V42" s="1"/>
      <c r="W42" s="13"/>
      <c r="X42" s="13"/>
      <c r="Y42" s="13"/>
      <c r="Z42" s="13"/>
      <c r="AA42" s="13"/>
      <c r="AB42" s="13"/>
      <c r="AC42" s="13"/>
      <c r="AD42" s="13"/>
      <c r="AE42" s="20"/>
      <c r="AF42" s="20"/>
      <c r="AG42" s="20"/>
    </row>
    <row r="43" spans="1:33" ht="15.75" customHeight="1" x14ac:dyDescent="0.2">
      <c r="A43" s="13"/>
      <c r="B43" s="13"/>
      <c r="C43" s="24"/>
      <c r="D43" s="15"/>
      <c r="E43" s="15"/>
      <c r="F43" s="14"/>
      <c r="G43" s="14"/>
      <c r="H43" s="14"/>
      <c r="I43" s="15"/>
      <c r="J43" s="15"/>
      <c r="K43" s="15"/>
      <c r="L43" s="15"/>
      <c r="M43" s="16"/>
      <c r="N43" s="15"/>
      <c r="O43" s="15"/>
      <c r="P43" s="15"/>
      <c r="Q43" s="15"/>
      <c r="R43" s="15"/>
      <c r="S43" s="18"/>
      <c r="T43" s="13"/>
      <c r="U43" s="19"/>
      <c r="V43" s="1"/>
      <c r="W43" s="13"/>
      <c r="X43" s="13"/>
      <c r="Y43" s="13"/>
      <c r="Z43" s="13"/>
      <c r="AA43" s="13"/>
      <c r="AB43" s="13"/>
      <c r="AC43" s="13"/>
      <c r="AD43" s="13"/>
      <c r="AE43" s="20"/>
      <c r="AF43" s="20"/>
      <c r="AG43" s="20"/>
    </row>
    <row r="44" spans="1:33" ht="15.75" customHeight="1" x14ac:dyDescent="0.2">
      <c r="A44" s="13"/>
      <c r="B44" s="13"/>
      <c r="C44" s="24"/>
      <c r="D44" s="15"/>
      <c r="E44" s="15"/>
      <c r="F44" s="14"/>
      <c r="G44" s="14"/>
      <c r="H44" s="14"/>
      <c r="I44" s="15"/>
      <c r="J44" s="15"/>
      <c r="K44" s="15"/>
      <c r="L44" s="15"/>
      <c r="M44" s="16"/>
      <c r="N44" s="15"/>
      <c r="O44" s="15"/>
      <c r="P44" s="15"/>
      <c r="Q44" s="15"/>
      <c r="R44" s="15"/>
      <c r="S44" s="18"/>
      <c r="T44" s="13"/>
      <c r="U44" s="19"/>
      <c r="V44" s="1"/>
      <c r="W44" s="13"/>
      <c r="X44" s="13"/>
      <c r="Y44" s="13"/>
      <c r="Z44" s="13"/>
      <c r="AA44" s="13"/>
      <c r="AB44" s="13"/>
      <c r="AC44" s="13"/>
      <c r="AD44" s="13"/>
      <c r="AE44" s="20"/>
      <c r="AF44" s="20"/>
      <c r="AG44" s="20"/>
    </row>
    <row r="45" spans="1:33" ht="15.75" customHeight="1" x14ac:dyDescent="0.2">
      <c r="A45" s="13"/>
      <c r="B45" s="13"/>
      <c r="C45" s="24"/>
      <c r="D45" s="15"/>
      <c r="E45" s="15"/>
      <c r="F45" s="14"/>
      <c r="G45" s="14"/>
      <c r="H45" s="14"/>
      <c r="I45" s="15"/>
      <c r="J45" s="15"/>
      <c r="K45" s="15"/>
      <c r="L45" s="15"/>
      <c r="M45" s="16"/>
      <c r="N45" s="15"/>
      <c r="O45" s="15"/>
      <c r="P45" s="15"/>
      <c r="Q45" s="15"/>
      <c r="R45" s="15"/>
      <c r="S45" s="18"/>
      <c r="T45" s="13"/>
      <c r="U45" s="19"/>
      <c r="V45" s="1"/>
      <c r="W45" s="13"/>
      <c r="X45" s="13"/>
      <c r="Y45" s="13"/>
      <c r="Z45" s="13"/>
      <c r="AA45" s="13"/>
      <c r="AB45" s="13"/>
      <c r="AC45" s="13"/>
      <c r="AD45" s="13"/>
      <c r="AE45" s="20"/>
      <c r="AF45" s="20"/>
      <c r="AG45" s="20"/>
    </row>
    <row r="46" spans="1:33" ht="15.75" customHeight="1" x14ac:dyDescent="0.2">
      <c r="A46" s="13"/>
      <c r="B46" s="13"/>
      <c r="C46" s="24"/>
      <c r="D46" s="15"/>
      <c r="E46" s="15"/>
      <c r="F46" s="14"/>
      <c r="G46" s="14"/>
      <c r="H46" s="14"/>
      <c r="I46" s="15"/>
      <c r="J46" s="15"/>
      <c r="K46" s="15"/>
      <c r="L46" s="15"/>
      <c r="M46" s="16"/>
      <c r="N46" s="15"/>
      <c r="O46" s="15"/>
      <c r="P46" s="15"/>
      <c r="Q46" s="15"/>
      <c r="R46" s="15"/>
      <c r="S46" s="18"/>
      <c r="T46" s="13"/>
      <c r="U46" s="19"/>
      <c r="V46" s="1"/>
      <c r="W46" s="13"/>
      <c r="X46" s="13"/>
      <c r="Y46" s="13"/>
      <c r="Z46" s="13"/>
      <c r="AA46" s="13"/>
      <c r="AB46" s="13"/>
      <c r="AC46" s="13"/>
      <c r="AD46" s="13"/>
      <c r="AE46" s="20"/>
      <c r="AF46" s="20"/>
      <c r="AG46" s="20"/>
    </row>
    <row r="47" spans="1:33" ht="15.75" customHeight="1" x14ac:dyDescent="0.2">
      <c r="A47" s="13"/>
      <c r="B47" s="13"/>
      <c r="C47" s="24"/>
      <c r="D47" s="15"/>
      <c r="E47" s="15"/>
      <c r="F47" s="14"/>
      <c r="G47" s="14"/>
      <c r="H47" s="14"/>
      <c r="I47" s="15"/>
      <c r="J47" s="15"/>
      <c r="K47" s="15"/>
      <c r="L47" s="15"/>
      <c r="M47" s="16"/>
      <c r="N47" s="15"/>
      <c r="O47" s="15"/>
      <c r="P47" s="15"/>
      <c r="Q47" s="15"/>
      <c r="R47" s="15"/>
      <c r="S47" s="18"/>
      <c r="T47" s="13"/>
      <c r="U47" s="19"/>
      <c r="V47" s="1"/>
      <c r="W47" s="13"/>
      <c r="X47" s="13"/>
      <c r="Y47" s="13"/>
      <c r="Z47" s="13"/>
      <c r="AA47" s="13"/>
      <c r="AB47" s="13"/>
      <c r="AC47" s="13"/>
      <c r="AD47" s="13"/>
      <c r="AE47" s="20"/>
      <c r="AF47" s="20"/>
      <c r="AG47" s="20"/>
    </row>
    <row r="48" spans="1:33" ht="15.75" customHeight="1" x14ac:dyDescent="0.2">
      <c r="A48" s="13"/>
      <c r="B48" s="13"/>
      <c r="C48" s="24"/>
      <c r="D48" s="15"/>
      <c r="E48" s="15"/>
      <c r="F48" s="14"/>
      <c r="G48" s="14"/>
      <c r="H48" s="14"/>
      <c r="I48" s="15"/>
      <c r="J48" s="15"/>
      <c r="K48" s="15"/>
      <c r="L48" s="15"/>
      <c r="M48" s="16"/>
      <c r="N48" s="15"/>
      <c r="O48" s="15"/>
      <c r="P48" s="15"/>
      <c r="Q48" s="15"/>
      <c r="R48" s="15"/>
      <c r="S48" s="18"/>
      <c r="T48" s="13"/>
      <c r="U48" s="19"/>
      <c r="V48" s="1"/>
      <c r="W48" s="13"/>
      <c r="X48" s="13"/>
      <c r="Y48" s="13"/>
      <c r="Z48" s="13"/>
      <c r="AA48" s="13"/>
      <c r="AB48" s="13"/>
      <c r="AC48" s="13"/>
      <c r="AD48" s="13"/>
      <c r="AE48" s="20"/>
      <c r="AF48" s="20"/>
      <c r="AG48" s="20"/>
    </row>
    <row r="49" spans="1:33" ht="15.75" customHeight="1" x14ac:dyDescent="0.2">
      <c r="A49" s="13"/>
      <c r="B49" s="13"/>
      <c r="C49" s="24"/>
      <c r="D49" s="15"/>
      <c r="E49" s="15"/>
      <c r="F49" s="14"/>
      <c r="G49" s="14"/>
      <c r="H49" s="14"/>
      <c r="I49" s="15"/>
      <c r="J49" s="15"/>
      <c r="K49" s="15"/>
      <c r="L49" s="15"/>
      <c r="M49" s="16"/>
      <c r="N49" s="15"/>
      <c r="O49" s="15"/>
      <c r="P49" s="15"/>
      <c r="Q49" s="15"/>
      <c r="R49" s="15"/>
      <c r="S49" s="18"/>
      <c r="T49" s="13"/>
      <c r="U49" s="19"/>
      <c r="V49" s="1"/>
      <c r="W49" s="13"/>
      <c r="X49" s="13"/>
      <c r="Y49" s="13"/>
      <c r="Z49" s="13"/>
      <c r="AA49" s="13"/>
      <c r="AB49" s="13"/>
      <c r="AC49" s="13"/>
      <c r="AD49" s="13"/>
      <c r="AE49" s="20"/>
      <c r="AF49" s="20"/>
      <c r="AG49" s="20"/>
    </row>
    <row r="50" spans="1:33" ht="15.75" customHeight="1" x14ac:dyDescent="0.2">
      <c r="A50" s="13"/>
      <c r="B50" s="13"/>
      <c r="C50" s="24"/>
      <c r="D50" s="15"/>
      <c r="E50" s="15"/>
      <c r="F50" s="14"/>
      <c r="G50" s="14"/>
      <c r="H50" s="14"/>
      <c r="I50" s="15"/>
      <c r="J50" s="15"/>
      <c r="K50" s="15"/>
      <c r="L50" s="15"/>
      <c r="M50" s="16"/>
      <c r="N50" s="15"/>
      <c r="O50" s="15"/>
      <c r="P50" s="15"/>
      <c r="Q50" s="15"/>
      <c r="R50" s="15"/>
      <c r="S50" s="18"/>
      <c r="T50" s="13"/>
      <c r="U50" s="19"/>
      <c r="V50" s="1"/>
      <c r="W50" s="13"/>
      <c r="X50" s="13"/>
      <c r="Y50" s="13"/>
      <c r="Z50" s="13"/>
      <c r="AA50" s="13"/>
      <c r="AB50" s="13"/>
      <c r="AC50" s="13"/>
      <c r="AD50" s="13"/>
      <c r="AE50" s="20"/>
      <c r="AF50" s="20"/>
      <c r="AG50" s="20"/>
    </row>
    <row r="51" spans="1:33" ht="15.75" customHeight="1" x14ac:dyDescent="0.2">
      <c r="A51" s="13"/>
      <c r="B51" s="13"/>
      <c r="C51" s="24"/>
      <c r="D51" s="15"/>
      <c r="E51" s="15"/>
      <c r="F51" s="14"/>
      <c r="G51" s="14"/>
      <c r="H51" s="14"/>
      <c r="I51" s="15"/>
      <c r="J51" s="15"/>
      <c r="K51" s="15"/>
      <c r="L51" s="15"/>
      <c r="M51" s="16"/>
      <c r="N51" s="15"/>
      <c r="O51" s="15"/>
      <c r="P51" s="15"/>
      <c r="Q51" s="15"/>
      <c r="R51" s="15"/>
      <c r="S51" s="18"/>
      <c r="T51" s="13"/>
      <c r="U51" s="19"/>
      <c r="V51" s="1"/>
      <c r="W51" s="13"/>
      <c r="X51" s="13"/>
      <c r="Y51" s="13"/>
      <c r="Z51" s="13"/>
      <c r="AA51" s="13"/>
      <c r="AB51" s="13"/>
      <c r="AC51" s="13"/>
      <c r="AD51" s="13"/>
      <c r="AE51" s="20"/>
      <c r="AF51" s="20"/>
      <c r="AG51" s="20"/>
    </row>
    <row r="52" spans="1:33" ht="15.75" customHeight="1" x14ac:dyDescent="0.2">
      <c r="A52" s="13"/>
      <c r="B52" s="13"/>
      <c r="C52" s="24"/>
      <c r="D52" s="15"/>
      <c r="E52" s="15"/>
      <c r="F52" s="14"/>
      <c r="G52" s="14"/>
      <c r="H52" s="14"/>
      <c r="I52" s="15"/>
      <c r="J52" s="15"/>
      <c r="K52" s="15"/>
      <c r="L52" s="15"/>
      <c r="M52" s="16"/>
      <c r="N52" s="15"/>
      <c r="O52" s="15"/>
      <c r="P52" s="15"/>
      <c r="Q52" s="15"/>
      <c r="R52" s="15"/>
      <c r="S52" s="18"/>
      <c r="T52" s="13"/>
      <c r="U52" s="19"/>
      <c r="V52" s="1"/>
      <c r="W52" s="13"/>
      <c r="X52" s="13"/>
      <c r="Y52" s="13"/>
      <c r="Z52" s="13"/>
      <c r="AA52" s="13"/>
      <c r="AB52" s="13"/>
      <c r="AC52" s="13"/>
      <c r="AD52" s="13"/>
      <c r="AE52" s="20"/>
      <c r="AF52" s="20"/>
      <c r="AG52" s="20"/>
    </row>
    <row r="53" spans="1:33" ht="15.75" customHeight="1" x14ac:dyDescent="0.2">
      <c r="A53" s="13"/>
      <c r="B53" s="13"/>
      <c r="C53" s="24"/>
      <c r="D53" s="15"/>
      <c r="E53" s="15"/>
      <c r="F53" s="14"/>
      <c r="G53" s="14"/>
      <c r="H53" s="14"/>
      <c r="I53" s="15"/>
      <c r="J53" s="15"/>
      <c r="K53" s="15"/>
      <c r="L53" s="15"/>
      <c r="M53" s="16"/>
      <c r="N53" s="15"/>
      <c r="O53" s="15"/>
      <c r="P53" s="15"/>
      <c r="Q53" s="15"/>
      <c r="R53" s="15"/>
      <c r="S53" s="18"/>
      <c r="T53" s="13"/>
      <c r="U53" s="19"/>
      <c r="V53" s="1"/>
      <c r="W53" s="13"/>
      <c r="X53" s="13"/>
      <c r="Y53" s="13"/>
      <c r="Z53" s="13"/>
      <c r="AA53" s="13"/>
      <c r="AB53" s="13"/>
      <c r="AC53" s="13"/>
      <c r="AD53" s="13"/>
      <c r="AE53" s="20"/>
      <c r="AF53" s="20"/>
      <c r="AG53" s="20"/>
    </row>
    <row r="54" spans="1:33" ht="15.75" customHeight="1" x14ac:dyDescent="0.2">
      <c r="A54" s="13"/>
      <c r="B54" s="13"/>
      <c r="C54" s="24"/>
      <c r="D54" s="15"/>
      <c r="E54" s="15"/>
      <c r="F54" s="14"/>
      <c r="G54" s="14"/>
      <c r="H54" s="14"/>
      <c r="I54" s="15"/>
      <c r="J54" s="15"/>
      <c r="K54" s="15"/>
      <c r="L54" s="15"/>
      <c r="M54" s="16"/>
      <c r="N54" s="15"/>
      <c r="O54" s="15"/>
      <c r="P54" s="15"/>
      <c r="Q54" s="15"/>
      <c r="R54" s="15"/>
      <c r="S54" s="18"/>
      <c r="T54" s="13"/>
      <c r="U54" s="19"/>
      <c r="V54" s="1"/>
      <c r="W54" s="13"/>
      <c r="X54" s="13"/>
      <c r="Y54" s="13"/>
      <c r="Z54" s="13"/>
      <c r="AA54" s="13"/>
      <c r="AB54" s="13"/>
      <c r="AC54" s="13"/>
      <c r="AD54" s="13"/>
      <c r="AE54" s="20"/>
      <c r="AF54" s="20"/>
      <c r="AG54" s="20"/>
    </row>
    <row r="55" spans="1:33" ht="15.75" customHeight="1" x14ac:dyDescent="0.2">
      <c r="A55" s="13"/>
      <c r="B55" s="13"/>
      <c r="C55" s="24"/>
      <c r="D55" s="15"/>
      <c r="E55" s="15"/>
      <c r="F55" s="14"/>
      <c r="G55" s="14"/>
      <c r="H55" s="14"/>
      <c r="I55" s="15"/>
      <c r="J55" s="15"/>
      <c r="K55" s="15"/>
      <c r="L55" s="15"/>
      <c r="M55" s="16"/>
      <c r="N55" s="15"/>
      <c r="O55" s="15"/>
      <c r="P55" s="15"/>
      <c r="Q55" s="15"/>
      <c r="R55" s="15"/>
      <c r="S55" s="18"/>
      <c r="T55" s="13"/>
      <c r="U55" s="19"/>
      <c r="V55" s="1"/>
      <c r="W55" s="13"/>
      <c r="X55" s="13"/>
      <c r="Y55" s="13"/>
      <c r="Z55" s="13"/>
      <c r="AA55" s="13"/>
      <c r="AB55" s="13"/>
      <c r="AC55" s="13"/>
      <c r="AD55" s="13"/>
      <c r="AE55" s="20"/>
      <c r="AF55" s="20"/>
      <c r="AG55" s="20"/>
    </row>
    <row r="56" spans="1:33" ht="15.75" customHeight="1" x14ac:dyDescent="0.2">
      <c r="A56" s="13"/>
      <c r="B56" s="13"/>
      <c r="C56" s="24"/>
      <c r="D56" s="15"/>
      <c r="E56" s="15"/>
      <c r="F56" s="14"/>
      <c r="G56" s="14"/>
      <c r="H56" s="14"/>
      <c r="I56" s="15"/>
      <c r="J56" s="15"/>
      <c r="K56" s="15"/>
      <c r="L56" s="15"/>
      <c r="M56" s="16"/>
      <c r="N56" s="15"/>
      <c r="O56" s="15"/>
      <c r="P56" s="15"/>
      <c r="Q56" s="15"/>
      <c r="R56" s="15"/>
      <c r="S56" s="18"/>
      <c r="T56" s="13"/>
      <c r="U56" s="19"/>
      <c r="V56" s="1"/>
      <c r="W56" s="13"/>
      <c r="X56" s="13"/>
      <c r="Y56" s="13"/>
      <c r="Z56" s="13"/>
      <c r="AA56" s="13"/>
      <c r="AB56" s="13"/>
      <c r="AC56" s="13"/>
      <c r="AD56" s="13"/>
      <c r="AE56" s="20"/>
      <c r="AF56" s="20"/>
      <c r="AG56" s="20"/>
    </row>
    <row r="57" spans="1:33" ht="15.75" customHeight="1" x14ac:dyDescent="0.2">
      <c r="A57" s="13"/>
      <c r="B57" s="13"/>
      <c r="C57" s="24"/>
      <c r="D57" s="15"/>
      <c r="E57" s="15"/>
      <c r="F57" s="14"/>
      <c r="G57" s="14"/>
      <c r="H57" s="14"/>
      <c r="I57" s="15"/>
      <c r="J57" s="15"/>
      <c r="K57" s="15"/>
      <c r="L57" s="15"/>
      <c r="M57" s="16"/>
      <c r="N57" s="15"/>
      <c r="O57" s="15"/>
      <c r="P57" s="15"/>
      <c r="Q57" s="15"/>
      <c r="R57" s="15"/>
      <c r="S57" s="18"/>
      <c r="T57" s="13"/>
      <c r="U57" s="19"/>
      <c r="V57" s="1"/>
      <c r="W57" s="13"/>
      <c r="X57" s="13"/>
      <c r="Y57" s="13"/>
      <c r="Z57" s="13"/>
      <c r="AA57" s="13"/>
      <c r="AB57" s="13"/>
      <c r="AC57" s="13"/>
      <c r="AD57" s="13"/>
      <c r="AE57" s="20"/>
      <c r="AF57" s="20"/>
      <c r="AG57" s="20"/>
    </row>
    <row r="58" spans="1:33" ht="15.75" customHeight="1" x14ac:dyDescent="0.2">
      <c r="A58" s="13"/>
      <c r="B58" s="13"/>
      <c r="C58" s="24"/>
      <c r="D58" s="15"/>
      <c r="E58" s="15"/>
      <c r="F58" s="14"/>
      <c r="G58" s="14"/>
      <c r="H58" s="14"/>
      <c r="I58" s="15"/>
      <c r="J58" s="15"/>
      <c r="K58" s="15"/>
      <c r="L58" s="15"/>
      <c r="M58" s="16"/>
      <c r="N58" s="15"/>
      <c r="O58" s="15"/>
      <c r="P58" s="15"/>
      <c r="Q58" s="15"/>
      <c r="R58" s="15"/>
      <c r="S58" s="18"/>
      <c r="T58" s="13"/>
      <c r="U58" s="19"/>
      <c r="V58" s="1"/>
      <c r="W58" s="13"/>
      <c r="X58" s="13"/>
      <c r="Y58" s="13"/>
      <c r="Z58" s="13"/>
      <c r="AA58" s="13"/>
      <c r="AB58" s="13"/>
      <c r="AC58" s="13"/>
      <c r="AD58" s="13"/>
      <c r="AE58" s="20"/>
      <c r="AF58" s="20"/>
      <c r="AG58" s="20"/>
    </row>
    <row r="59" spans="1:33" ht="15.75" customHeight="1" x14ac:dyDescent="0.2">
      <c r="A59" s="13"/>
      <c r="B59" s="13"/>
      <c r="C59" s="24"/>
      <c r="D59" s="15"/>
      <c r="E59" s="15"/>
      <c r="F59" s="14"/>
      <c r="G59" s="14"/>
      <c r="H59" s="14"/>
      <c r="I59" s="15"/>
      <c r="J59" s="15"/>
      <c r="K59" s="15"/>
      <c r="L59" s="15"/>
      <c r="M59" s="16"/>
      <c r="N59" s="15"/>
      <c r="O59" s="15"/>
      <c r="P59" s="15"/>
      <c r="Q59" s="15"/>
      <c r="R59" s="15"/>
      <c r="S59" s="18"/>
      <c r="T59" s="13"/>
      <c r="U59" s="19"/>
      <c r="V59" s="1"/>
      <c r="W59" s="13"/>
      <c r="X59" s="13"/>
      <c r="Y59" s="13"/>
      <c r="Z59" s="13"/>
      <c r="AA59" s="13"/>
      <c r="AB59" s="13"/>
      <c r="AC59" s="13"/>
      <c r="AD59" s="13"/>
      <c r="AE59" s="20"/>
      <c r="AF59" s="20"/>
      <c r="AG59" s="20"/>
    </row>
    <row r="60" spans="1:33" ht="15.75" customHeight="1" x14ac:dyDescent="0.2">
      <c r="A60" s="13"/>
      <c r="B60" s="13"/>
      <c r="C60" s="24"/>
      <c r="D60" s="15"/>
      <c r="E60" s="15"/>
      <c r="F60" s="14"/>
      <c r="G60" s="14"/>
      <c r="H60" s="14"/>
      <c r="I60" s="15"/>
      <c r="J60" s="15"/>
      <c r="K60" s="15"/>
      <c r="L60" s="15"/>
      <c r="M60" s="16"/>
      <c r="N60" s="15"/>
      <c r="O60" s="15"/>
      <c r="P60" s="15"/>
      <c r="Q60" s="15"/>
      <c r="R60" s="15"/>
      <c r="S60" s="18"/>
      <c r="T60" s="13"/>
      <c r="U60" s="19"/>
      <c r="V60" s="1"/>
      <c r="W60" s="13"/>
      <c r="X60" s="13"/>
      <c r="Y60" s="13"/>
      <c r="Z60" s="13"/>
      <c r="AA60" s="13"/>
      <c r="AB60" s="13"/>
      <c r="AC60" s="13"/>
      <c r="AD60" s="13"/>
      <c r="AE60" s="20"/>
      <c r="AF60" s="20"/>
      <c r="AG60" s="20"/>
    </row>
    <row r="61" spans="1:33" ht="15.75" customHeight="1" x14ac:dyDescent="0.2">
      <c r="A61" s="13"/>
      <c r="B61" s="13"/>
      <c r="C61" s="24"/>
      <c r="D61" s="15"/>
      <c r="E61" s="15"/>
      <c r="F61" s="14"/>
      <c r="G61" s="14"/>
      <c r="H61" s="14"/>
      <c r="I61" s="15"/>
      <c r="J61" s="15"/>
      <c r="K61" s="15"/>
      <c r="L61" s="15"/>
      <c r="M61" s="16"/>
      <c r="N61" s="15"/>
      <c r="O61" s="15"/>
      <c r="P61" s="15"/>
      <c r="Q61" s="15"/>
      <c r="R61" s="15"/>
      <c r="S61" s="18"/>
      <c r="T61" s="13"/>
      <c r="U61" s="19"/>
      <c r="V61" s="1"/>
      <c r="W61" s="13"/>
      <c r="X61" s="13"/>
      <c r="Y61" s="13"/>
      <c r="Z61" s="13"/>
      <c r="AA61" s="13"/>
      <c r="AB61" s="13"/>
      <c r="AC61" s="13"/>
      <c r="AD61" s="13"/>
      <c r="AE61" s="20"/>
      <c r="AF61" s="20"/>
      <c r="AG61" s="20"/>
    </row>
    <row r="62" spans="1:33" ht="15.75" customHeight="1" x14ac:dyDescent="0.2">
      <c r="A62" s="13"/>
      <c r="B62" s="13"/>
      <c r="C62" s="24"/>
      <c r="D62" s="15"/>
      <c r="E62" s="15"/>
      <c r="F62" s="14"/>
      <c r="G62" s="14"/>
      <c r="H62" s="14"/>
      <c r="I62" s="15"/>
      <c r="J62" s="15"/>
      <c r="K62" s="15"/>
      <c r="L62" s="15"/>
      <c r="M62" s="16"/>
      <c r="N62" s="15"/>
      <c r="O62" s="15"/>
      <c r="P62" s="15"/>
      <c r="Q62" s="15"/>
      <c r="R62" s="15"/>
      <c r="S62" s="18"/>
      <c r="T62" s="13"/>
      <c r="U62" s="19"/>
      <c r="V62" s="1"/>
      <c r="W62" s="13"/>
      <c r="X62" s="13"/>
      <c r="Y62" s="13"/>
      <c r="Z62" s="13"/>
      <c r="AA62" s="13"/>
      <c r="AB62" s="13"/>
      <c r="AC62" s="13"/>
      <c r="AD62" s="13"/>
      <c r="AE62" s="20"/>
      <c r="AF62" s="20"/>
      <c r="AG62" s="20"/>
    </row>
    <row r="63" spans="1:33" ht="15.75" customHeight="1" x14ac:dyDescent="0.2">
      <c r="A63" s="13"/>
      <c r="B63" s="13"/>
      <c r="C63" s="24"/>
      <c r="D63" s="15"/>
      <c r="E63" s="15"/>
      <c r="F63" s="14"/>
      <c r="G63" s="14"/>
      <c r="H63" s="14"/>
      <c r="I63" s="15"/>
      <c r="J63" s="15"/>
      <c r="K63" s="15"/>
      <c r="L63" s="15"/>
      <c r="M63" s="16"/>
      <c r="N63" s="15"/>
      <c r="O63" s="15"/>
      <c r="P63" s="15"/>
      <c r="Q63" s="15"/>
      <c r="R63" s="15"/>
      <c r="S63" s="18"/>
      <c r="T63" s="13"/>
      <c r="U63" s="19"/>
      <c r="V63" s="1"/>
      <c r="W63" s="13"/>
      <c r="X63" s="13"/>
      <c r="Y63" s="13"/>
      <c r="Z63" s="13"/>
      <c r="AA63" s="13"/>
      <c r="AB63" s="13"/>
      <c r="AC63" s="13"/>
      <c r="AD63" s="13"/>
      <c r="AE63" s="20"/>
      <c r="AF63" s="20"/>
      <c r="AG63" s="20"/>
    </row>
    <row r="64" spans="1:33" ht="15.75" customHeight="1" x14ac:dyDescent="0.2">
      <c r="A64" s="13"/>
      <c r="B64" s="13"/>
      <c r="C64" s="24"/>
      <c r="D64" s="15"/>
      <c r="E64" s="15"/>
      <c r="F64" s="14"/>
      <c r="G64" s="14"/>
      <c r="H64" s="14"/>
      <c r="I64" s="15"/>
      <c r="J64" s="15"/>
      <c r="K64" s="15"/>
      <c r="L64" s="15"/>
      <c r="M64" s="16"/>
      <c r="N64" s="15"/>
      <c r="O64" s="15"/>
      <c r="P64" s="15"/>
      <c r="Q64" s="15"/>
      <c r="R64" s="15"/>
      <c r="S64" s="18"/>
      <c r="T64" s="13"/>
      <c r="U64" s="19"/>
      <c r="V64" s="1"/>
      <c r="W64" s="13"/>
      <c r="X64" s="13"/>
      <c r="Y64" s="13"/>
      <c r="Z64" s="13"/>
      <c r="AA64" s="13"/>
      <c r="AB64" s="13"/>
      <c r="AC64" s="13"/>
      <c r="AD64" s="13"/>
      <c r="AE64" s="20"/>
      <c r="AF64" s="20"/>
      <c r="AG64" s="20"/>
    </row>
    <row r="65" spans="1:33" ht="15.75" customHeight="1" x14ac:dyDescent="0.2">
      <c r="A65" s="13"/>
      <c r="B65" s="13"/>
      <c r="C65" s="24"/>
      <c r="D65" s="15"/>
      <c r="E65" s="15"/>
      <c r="F65" s="14"/>
      <c r="G65" s="14"/>
      <c r="H65" s="14"/>
      <c r="I65" s="15"/>
      <c r="J65" s="15"/>
      <c r="K65" s="15"/>
      <c r="L65" s="15"/>
      <c r="M65" s="16"/>
      <c r="N65" s="15"/>
      <c r="O65" s="15"/>
      <c r="P65" s="15"/>
      <c r="Q65" s="15"/>
      <c r="R65" s="15"/>
      <c r="S65" s="18"/>
      <c r="T65" s="13"/>
      <c r="U65" s="19"/>
      <c r="V65" s="1"/>
      <c r="W65" s="13"/>
      <c r="X65" s="13"/>
      <c r="Y65" s="13"/>
      <c r="Z65" s="13"/>
      <c r="AA65" s="13"/>
      <c r="AB65" s="13"/>
      <c r="AC65" s="13"/>
      <c r="AD65" s="13"/>
      <c r="AE65" s="20"/>
      <c r="AF65" s="20"/>
      <c r="AG65" s="20"/>
    </row>
    <row r="66" spans="1:33" ht="15.75" customHeight="1" x14ac:dyDescent="0.2">
      <c r="A66" s="13"/>
      <c r="B66" s="13"/>
      <c r="C66" s="24"/>
      <c r="D66" s="15"/>
      <c r="E66" s="15"/>
      <c r="F66" s="14"/>
      <c r="G66" s="14"/>
      <c r="H66" s="14"/>
      <c r="I66" s="15"/>
      <c r="J66" s="15"/>
      <c r="K66" s="15"/>
      <c r="L66" s="15"/>
      <c r="M66" s="16"/>
      <c r="N66" s="15"/>
      <c r="O66" s="15"/>
      <c r="P66" s="15"/>
      <c r="Q66" s="15"/>
      <c r="R66" s="15"/>
      <c r="S66" s="18"/>
      <c r="T66" s="13"/>
      <c r="U66" s="19"/>
      <c r="V66" s="1"/>
      <c r="W66" s="13"/>
      <c r="X66" s="13"/>
      <c r="Y66" s="13"/>
      <c r="Z66" s="13"/>
      <c r="AA66" s="13"/>
      <c r="AB66" s="13"/>
      <c r="AC66" s="13"/>
      <c r="AD66" s="13"/>
      <c r="AE66" s="20"/>
      <c r="AF66" s="20"/>
      <c r="AG66" s="20"/>
    </row>
    <row r="67" spans="1:33" ht="15.75" customHeight="1" x14ac:dyDescent="0.2">
      <c r="A67" s="13"/>
      <c r="B67" s="13"/>
      <c r="C67" s="24"/>
      <c r="D67" s="15"/>
      <c r="E67" s="15"/>
      <c r="F67" s="14"/>
      <c r="G67" s="14"/>
      <c r="H67" s="14"/>
      <c r="I67" s="15"/>
      <c r="J67" s="15"/>
      <c r="K67" s="15"/>
      <c r="L67" s="15"/>
      <c r="M67" s="16"/>
      <c r="N67" s="15"/>
      <c r="O67" s="15"/>
      <c r="P67" s="15"/>
      <c r="Q67" s="15"/>
      <c r="R67" s="15"/>
      <c r="S67" s="18"/>
      <c r="T67" s="13"/>
      <c r="U67" s="19"/>
      <c r="V67" s="1"/>
      <c r="W67" s="13"/>
      <c r="X67" s="13"/>
      <c r="Y67" s="13"/>
      <c r="Z67" s="13"/>
      <c r="AA67" s="13"/>
      <c r="AB67" s="13"/>
      <c r="AC67" s="13"/>
      <c r="AD67" s="13"/>
      <c r="AE67" s="20"/>
      <c r="AF67" s="20"/>
      <c r="AG67" s="20"/>
    </row>
    <row r="68" spans="1:33" ht="15.75" customHeight="1" x14ac:dyDescent="0.2">
      <c r="A68" s="13"/>
      <c r="B68" s="13"/>
      <c r="C68" s="24"/>
      <c r="D68" s="15"/>
      <c r="E68" s="15"/>
      <c r="F68" s="14"/>
      <c r="G68" s="14"/>
      <c r="H68" s="14"/>
      <c r="I68" s="15"/>
      <c r="J68" s="15"/>
      <c r="K68" s="15"/>
      <c r="L68" s="15"/>
      <c r="M68" s="16"/>
      <c r="N68" s="15"/>
      <c r="O68" s="15"/>
      <c r="P68" s="15"/>
      <c r="Q68" s="15"/>
      <c r="R68" s="15"/>
      <c r="S68" s="18"/>
      <c r="T68" s="13"/>
      <c r="U68" s="19"/>
      <c r="V68" s="1"/>
      <c r="W68" s="13"/>
      <c r="X68" s="13"/>
      <c r="Y68" s="13"/>
      <c r="Z68" s="13"/>
      <c r="AA68" s="13"/>
      <c r="AB68" s="13"/>
      <c r="AC68" s="13"/>
      <c r="AD68" s="13"/>
      <c r="AE68" s="20"/>
      <c r="AF68" s="20"/>
      <c r="AG68" s="20"/>
    </row>
    <row r="69" spans="1:33" ht="15.75" customHeight="1" x14ac:dyDescent="0.2">
      <c r="A69" s="13"/>
      <c r="B69" s="13"/>
      <c r="C69" s="24"/>
      <c r="D69" s="15"/>
      <c r="E69" s="15"/>
      <c r="F69" s="14"/>
      <c r="G69" s="14"/>
      <c r="H69" s="14"/>
      <c r="I69" s="15"/>
      <c r="J69" s="15"/>
      <c r="K69" s="15"/>
      <c r="L69" s="15"/>
      <c r="M69" s="16"/>
      <c r="N69" s="15"/>
      <c r="O69" s="15"/>
      <c r="P69" s="15"/>
      <c r="Q69" s="15"/>
      <c r="R69" s="15"/>
      <c r="S69" s="18"/>
      <c r="T69" s="13"/>
      <c r="U69" s="19"/>
      <c r="V69" s="1"/>
      <c r="W69" s="13"/>
      <c r="X69" s="13"/>
      <c r="Y69" s="13"/>
      <c r="Z69" s="13"/>
      <c r="AA69" s="13"/>
      <c r="AB69" s="13"/>
      <c r="AC69" s="13"/>
      <c r="AD69" s="13"/>
      <c r="AE69" s="20"/>
      <c r="AF69" s="20"/>
      <c r="AG69" s="20"/>
    </row>
    <row r="70" spans="1:33" ht="15.75" customHeight="1" x14ac:dyDescent="0.2">
      <c r="A70" s="13"/>
      <c r="B70" s="13"/>
      <c r="C70" s="24"/>
      <c r="D70" s="15"/>
      <c r="E70" s="15"/>
      <c r="F70" s="14"/>
      <c r="G70" s="14"/>
      <c r="H70" s="14"/>
      <c r="I70" s="15"/>
      <c r="J70" s="15"/>
      <c r="K70" s="15"/>
      <c r="L70" s="15"/>
      <c r="M70" s="16"/>
      <c r="N70" s="15"/>
      <c r="O70" s="15"/>
      <c r="P70" s="15"/>
      <c r="Q70" s="15"/>
      <c r="R70" s="15"/>
      <c r="S70" s="18"/>
      <c r="T70" s="13"/>
      <c r="U70" s="19"/>
      <c r="V70" s="1"/>
      <c r="W70" s="13"/>
      <c r="X70" s="13"/>
      <c r="Y70" s="13"/>
      <c r="Z70" s="13"/>
      <c r="AA70" s="13"/>
      <c r="AB70" s="13"/>
      <c r="AC70" s="13"/>
      <c r="AD70" s="13"/>
      <c r="AE70" s="20"/>
      <c r="AF70" s="20"/>
      <c r="AG70" s="20"/>
    </row>
    <row r="71" spans="1:33" ht="15.75" customHeight="1" x14ac:dyDescent="0.2">
      <c r="A71" s="13"/>
      <c r="B71" s="13"/>
      <c r="C71" s="24"/>
      <c r="D71" s="15"/>
      <c r="E71" s="15"/>
      <c r="F71" s="14"/>
      <c r="G71" s="14"/>
      <c r="H71" s="14"/>
      <c r="I71" s="15"/>
      <c r="J71" s="15"/>
      <c r="K71" s="15"/>
      <c r="L71" s="15"/>
      <c r="M71" s="16"/>
      <c r="N71" s="15"/>
      <c r="O71" s="15"/>
      <c r="P71" s="15"/>
      <c r="Q71" s="15"/>
      <c r="R71" s="15"/>
      <c r="S71" s="18"/>
      <c r="T71" s="13"/>
      <c r="U71" s="19"/>
      <c r="V71" s="1"/>
      <c r="W71" s="13"/>
      <c r="X71" s="13"/>
      <c r="Y71" s="13"/>
      <c r="Z71" s="13"/>
      <c r="AA71" s="13"/>
      <c r="AB71" s="13"/>
      <c r="AC71" s="13"/>
      <c r="AD71" s="13"/>
      <c r="AE71" s="20"/>
      <c r="AF71" s="20"/>
      <c r="AG71" s="20"/>
    </row>
    <row r="72" spans="1:33" ht="15.75" customHeight="1" x14ac:dyDescent="0.2">
      <c r="A72" s="13"/>
      <c r="B72" s="13"/>
      <c r="C72" s="24"/>
      <c r="D72" s="15"/>
      <c r="E72" s="15"/>
      <c r="F72" s="14"/>
      <c r="G72" s="14"/>
      <c r="H72" s="14"/>
      <c r="I72" s="15"/>
      <c r="J72" s="15"/>
      <c r="K72" s="15"/>
      <c r="L72" s="15"/>
      <c r="M72" s="16"/>
      <c r="N72" s="15"/>
      <c r="O72" s="15"/>
      <c r="P72" s="15"/>
      <c r="Q72" s="15"/>
      <c r="R72" s="15"/>
      <c r="S72" s="18"/>
      <c r="T72" s="13"/>
      <c r="U72" s="19"/>
      <c r="V72" s="1"/>
      <c r="W72" s="13"/>
      <c r="X72" s="13"/>
      <c r="Y72" s="13"/>
      <c r="Z72" s="13"/>
      <c r="AA72" s="13"/>
      <c r="AB72" s="13"/>
      <c r="AC72" s="13"/>
      <c r="AD72" s="13"/>
      <c r="AE72" s="20"/>
      <c r="AF72" s="20"/>
      <c r="AG72" s="20"/>
    </row>
    <row r="73" spans="1:33" ht="15.75" customHeight="1" x14ac:dyDescent="0.2">
      <c r="A73" s="13"/>
      <c r="B73" s="13"/>
      <c r="C73" s="24"/>
      <c r="D73" s="15"/>
      <c r="E73" s="15"/>
      <c r="F73" s="14"/>
      <c r="G73" s="14"/>
      <c r="H73" s="14"/>
      <c r="I73" s="15"/>
      <c r="J73" s="15"/>
      <c r="K73" s="15"/>
      <c r="L73" s="15"/>
      <c r="M73" s="16"/>
      <c r="N73" s="15"/>
      <c r="O73" s="15"/>
      <c r="P73" s="15"/>
      <c r="Q73" s="15"/>
      <c r="R73" s="15"/>
      <c r="S73" s="18"/>
      <c r="T73" s="13"/>
      <c r="U73" s="19"/>
      <c r="V73" s="1"/>
      <c r="W73" s="13"/>
      <c r="X73" s="13"/>
      <c r="Y73" s="13"/>
      <c r="Z73" s="13"/>
      <c r="AA73" s="13"/>
      <c r="AB73" s="13"/>
      <c r="AC73" s="13"/>
      <c r="AD73" s="13"/>
      <c r="AE73" s="20"/>
      <c r="AF73" s="20"/>
      <c r="AG73" s="20"/>
    </row>
    <row r="74" spans="1:33" ht="15.75" customHeight="1" x14ac:dyDescent="0.2">
      <c r="A74" s="13"/>
      <c r="B74" s="13"/>
      <c r="C74" s="24"/>
      <c r="D74" s="15"/>
      <c r="E74" s="15"/>
      <c r="F74" s="14"/>
      <c r="G74" s="14"/>
      <c r="H74" s="14"/>
      <c r="I74" s="15"/>
      <c r="J74" s="15"/>
      <c r="K74" s="15"/>
      <c r="L74" s="15"/>
      <c r="M74" s="16"/>
      <c r="N74" s="15"/>
      <c r="O74" s="15"/>
      <c r="P74" s="15"/>
      <c r="Q74" s="15"/>
      <c r="R74" s="15"/>
      <c r="S74" s="18"/>
      <c r="T74" s="13"/>
      <c r="U74" s="19"/>
      <c r="V74" s="1"/>
      <c r="W74" s="13"/>
      <c r="X74" s="13"/>
      <c r="Y74" s="13"/>
      <c r="Z74" s="13"/>
      <c r="AA74" s="13"/>
      <c r="AB74" s="13"/>
      <c r="AC74" s="13"/>
      <c r="AD74" s="13"/>
      <c r="AE74" s="20"/>
      <c r="AF74" s="20"/>
      <c r="AG74" s="20"/>
    </row>
    <row r="75" spans="1:33" ht="15.75" customHeight="1" x14ac:dyDescent="0.2">
      <c r="A75" s="13"/>
      <c r="B75" s="13"/>
      <c r="C75" s="24"/>
      <c r="D75" s="15"/>
      <c r="E75" s="15"/>
      <c r="F75" s="14"/>
      <c r="G75" s="14"/>
      <c r="H75" s="14"/>
      <c r="I75" s="15"/>
      <c r="J75" s="15"/>
      <c r="K75" s="15"/>
      <c r="L75" s="15"/>
      <c r="M75" s="16"/>
      <c r="N75" s="15"/>
      <c r="O75" s="15"/>
      <c r="P75" s="15"/>
      <c r="Q75" s="15"/>
      <c r="R75" s="15"/>
      <c r="S75" s="18"/>
      <c r="T75" s="13"/>
      <c r="U75" s="19"/>
      <c r="V75" s="1"/>
      <c r="W75" s="13"/>
      <c r="X75" s="13"/>
      <c r="Y75" s="13"/>
      <c r="Z75" s="13"/>
      <c r="AA75" s="13"/>
      <c r="AB75" s="13"/>
      <c r="AC75" s="13"/>
      <c r="AD75" s="13"/>
      <c r="AE75" s="20"/>
      <c r="AF75" s="20"/>
      <c r="AG75" s="20"/>
    </row>
    <row r="76" spans="1:33" ht="15.75" customHeight="1" x14ac:dyDescent="0.2">
      <c r="A76" s="13"/>
      <c r="B76" s="13"/>
      <c r="C76" s="24"/>
      <c r="D76" s="15"/>
      <c r="E76" s="15"/>
      <c r="F76" s="14"/>
      <c r="G76" s="14"/>
      <c r="H76" s="14"/>
      <c r="I76" s="15"/>
      <c r="J76" s="15"/>
      <c r="K76" s="15"/>
      <c r="L76" s="15"/>
      <c r="M76" s="16"/>
      <c r="N76" s="15"/>
      <c r="O76" s="15"/>
      <c r="P76" s="15"/>
      <c r="Q76" s="15"/>
      <c r="R76" s="15"/>
      <c r="S76" s="18"/>
      <c r="T76" s="13"/>
      <c r="U76" s="19"/>
      <c r="V76" s="1"/>
      <c r="W76" s="13"/>
      <c r="X76" s="13"/>
      <c r="Y76" s="13"/>
      <c r="Z76" s="13"/>
      <c r="AA76" s="13"/>
      <c r="AB76" s="13"/>
      <c r="AC76" s="13"/>
      <c r="AD76" s="13"/>
      <c r="AE76" s="20"/>
      <c r="AF76" s="20"/>
      <c r="AG76" s="20"/>
    </row>
    <row r="77" spans="1:33" ht="15.75" customHeight="1" x14ac:dyDescent="0.2">
      <c r="A77" s="13"/>
      <c r="B77" s="13"/>
      <c r="C77" s="24"/>
      <c r="D77" s="15"/>
      <c r="E77" s="15"/>
      <c r="F77" s="14"/>
      <c r="G77" s="14"/>
      <c r="H77" s="14"/>
      <c r="I77" s="15"/>
      <c r="J77" s="15"/>
      <c r="K77" s="15"/>
      <c r="L77" s="15"/>
      <c r="M77" s="16"/>
      <c r="N77" s="15"/>
      <c r="O77" s="15"/>
      <c r="P77" s="15"/>
      <c r="Q77" s="15"/>
      <c r="R77" s="15"/>
      <c r="S77" s="18"/>
      <c r="T77" s="13"/>
      <c r="U77" s="19"/>
      <c r="V77" s="1"/>
      <c r="W77" s="13"/>
      <c r="X77" s="13"/>
      <c r="Y77" s="13"/>
      <c r="Z77" s="13"/>
      <c r="AA77" s="13"/>
      <c r="AB77" s="13"/>
      <c r="AC77" s="13"/>
      <c r="AD77" s="13"/>
      <c r="AE77" s="20"/>
      <c r="AF77" s="20"/>
      <c r="AG77" s="20"/>
    </row>
    <row r="78" spans="1:33" ht="15.75" customHeight="1" x14ac:dyDescent="0.2">
      <c r="A78" s="13"/>
      <c r="B78" s="13"/>
      <c r="C78" s="24"/>
      <c r="D78" s="15"/>
      <c r="E78" s="15"/>
      <c r="F78" s="14"/>
      <c r="G78" s="14"/>
      <c r="H78" s="14"/>
      <c r="I78" s="15"/>
      <c r="J78" s="15"/>
      <c r="K78" s="15"/>
      <c r="L78" s="15"/>
      <c r="M78" s="16"/>
      <c r="N78" s="15"/>
      <c r="O78" s="15"/>
      <c r="P78" s="15"/>
      <c r="Q78" s="15"/>
      <c r="R78" s="15"/>
      <c r="S78" s="18"/>
      <c r="T78" s="13"/>
      <c r="U78" s="19"/>
      <c r="V78" s="1"/>
      <c r="W78" s="13"/>
      <c r="X78" s="13"/>
      <c r="Y78" s="13"/>
      <c r="Z78" s="13"/>
      <c r="AA78" s="13"/>
      <c r="AB78" s="13"/>
      <c r="AC78" s="13"/>
      <c r="AD78" s="13"/>
      <c r="AE78" s="20"/>
      <c r="AF78" s="20"/>
      <c r="AG78" s="20"/>
    </row>
    <row r="79" spans="1:33" ht="15.75" customHeight="1" x14ac:dyDescent="0.2">
      <c r="A79" s="13"/>
      <c r="B79" s="13"/>
      <c r="C79" s="24"/>
      <c r="D79" s="15"/>
      <c r="E79" s="15"/>
      <c r="F79" s="14"/>
      <c r="G79" s="14"/>
      <c r="H79" s="14"/>
      <c r="I79" s="15"/>
      <c r="J79" s="15"/>
      <c r="K79" s="15"/>
      <c r="L79" s="15"/>
      <c r="M79" s="16"/>
      <c r="N79" s="15"/>
      <c r="O79" s="15"/>
      <c r="P79" s="15"/>
      <c r="Q79" s="15"/>
      <c r="R79" s="15"/>
      <c r="S79" s="18"/>
      <c r="T79" s="13"/>
      <c r="U79" s="19"/>
      <c r="V79" s="1"/>
      <c r="W79" s="13"/>
      <c r="X79" s="13"/>
      <c r="Y79" s="13"/>
      <c r="Z79" s="13"/>
      <c r="AA79" s="13"/>
      <c r="AB79" s="13"/>
      <c r="AC79" s="13"/>
      <c r="AD79" s="13"/>
      <c r="AE79" s="20"/>
      <c r="AF79" s="20"/>
      <c r="AG79" s="20"/>
    </row>
    <row r="80" spans="1:33" ht="15.75" customHeight="1" x14ac:dyDescent="0.2">
      <c r="A80" s="13"/>
      <c r="B80" s="13"/>
      <c r="C80" s="24"/>
      <c r="D80" s="15"/>
      <c r="E80" s="15"/>
      <c r="F80" s="14"/>
      <c r="G80" s="14"/>
      <c r="H80" s="14"/>
      <c r="I80" s="15"/>
      <c r="J80" s="15"/>
      <c r="K80" s="15"/>
      <c r="L80" s="15"/>
      <c r="M80" s="16"/>
      <c r="N80" s="15"/>
      <c r="O80" s="15"/>
      <c r="P80" s="15"/>
      <c r="Q80" s="15"/>
      <c r="R80" s="15"/>
      <c r="S80" s="18"/>
      <c r="T80" s="13"/>
      <c r="U80" s="19"/>
      <c r="V80" s="1"/>
      <c r="W80" s="13"/>
      <c r="X80" s="13"/>
      <c r="Y80" s="13"/>
      <c r="Z80" s="13"/>
      <c r="AA80" s="13"/>
      <c r="AB80" s="13"/>
      <c r="AC80" s="13"/>
      <c r="AD80" s="13"/>
      <c r="AE80" s="20"/>
      <c r="AF80" s="20"/>
      <c r="AG80" s="20"/>
    </row>
    <row r="81" spans="1:33" ht="15.75" customHeight="1" x14ac:dyDescent="0.2">
      <c r="A81" s="13"/>
      <c r="B81" s="13"/>
      <c r="C81" s="24"/>
      <c r="D81" s="15"/>
      <c r="E81" s="15"/>
      <c r="F81" s="14"/>
      <c r="G81" s="14"/>
      <c r="H81" s="14"/>
      <c r="I81" s="15"/>
      <c r="J81" s="15"/>
      <c r="K81" s="15"/>
      <c r="L81" s="15"/>
      <c r="M81" s="16"/>
      <c r="N81" s="15"/>
      <c r="O81" s="15"/>
      <c r="P81" s="15"/>
      <c r="Q81" s="15"/>
      <c r="R81" s="15"/>
      <c r="S81" s="18"/>
      <c r="T81" s="13"/>
      <c r="U81" s="19"/>
      <c r="V81" s="1"/>
      <c r="W81" s="13"/>
      <c r="X81" s="13"/>
      <c r="Y81" s="13"/>
      <c r="Z81" s="13"/>
      <c r="AA81" s="13"/>
      <c r="AB81" s="13"/>
      <c r="AC81" s="13"/>
      <c r="AD81" s="13"/>
      <c r="AE81" s="20"/>
      <c r="AF81" s="20"/>
      <c r="AG81" s="20"/>
    </row>
    <row r="82" spans="1:33" ht="15.75" customHeight="1" x14ac:dyDescent="0.2">
      <c r="A82" s="13"/>
      <c r="B82" s="13"/>
      <c r="C82" s="24"/>
      <c r="D82" s="15"/>
      <c r="E82" s="15"/>
      <c r="F82" s="14"/>
      <c r="G82" s="14"/>
      <c r="H82" s="14"/>
      <c r="I82" s="15"/>
      <c r="J82" s="15"/>
      <c r="K82" s="15"/>
      <c r="L82" s="15"/>
      <c r="M82" s="16"/>
      <c r="N82" s="15"/>
      <c r="O82" s="15"/>
      <c r="P82" s="15"/>
      <c r="Q82" s="15"/>
      <c r="R82" s="15"/>
      <c r="S82" s="18"/>
      <c r="T82" s="13"/>
      <c r="U82" s="19"/>
      <c r="V82" s="1"/>
      <c r="W82" s="13"/>
      <c r="X82" s="13"/>
      <c r="Y82" s="13"/>
      <c r="Z82" s="13"/>
      <c r="AA82" s="13"/>
      <c r="AB82" s="13"/>
      <c r="AC82" s="13"/>
      <c r="AD82" s="13"/>
      <c r="AE82" s="20"/>
      <c r="AF82" s="20"/>
      <c r="AG82" s="20"/>
    </row>
    <row r="83" spans="1:33" ht="15.75" customHeight="1" x14ac:dyDescent="0.2">
      <c r="A83" s="13"/>
      <c r="B83" s="13"/>
      <c r="C83" s="24"/>
      <c r="D83" s="15"/>
      <c r="E83" s="15"/>
      <c r="F83" s="14"/>
      <c r="G83" s="14"/>
      <c r="H83" s="14"/>
      <c r="I83" s="15"/>
      <c r="J83" s="15"/>
      <c r="K83" s="15"/>
      <c r="L83" s="15"/>
      <c r="M83" s="16"/>
      <c r="N83" s="15"/>
      <c r="O83" s="15"/>
      <c r="P83" s="15"/>
      <c r="Q83" s="15"/>
      <c r="R83" s="15"/>
      <c r="S83" s="18"/>
      <c r="T83" s="13"/>
      <c r="U83" s="19"/>
      <c r="V83" s="1"/>
      <c r="W83" s="13"/>
      <c r="X83" s="13"/>
      <c r="Y83" s="13"/>
      <c r="Z83" s="13"/>
      <c r="AA83" s="13"/>
      <c r="AB83" s="13"/>
      <c r="AC83" s="13"/>
      <c r="AD83" s="13"/>
      <c r="AE83" s="20"/>
      <c r="AF83" s="20"/>
      <c r="AG83" s="20"/>
    </row>
    <row r="84" spans="1:33" ht="15.75" customHeight="1" x14ac:dyDescent="0.2">
      <c r="A84" s="13"/>
      <c r="B84" s="13"/>
      <c r="C84" s="24"/>
      <c r="D84" s="15"/>
      <c r="E84" s="15"/>
      <c r="F84" s="14"/>
      <c r="G84" s="14"/>
      <c r="H84" s="14"/>
      <c r="I84" s="15"/>
      <c r="J84" s="15"/>
      <c r="K84" s="15"/>
      <c r="L84" s="15"/>
      <c r="M84" s="16"/>
      <c r="N84" s="15"/>
      <c r="O84" s="15"/>
      <c r="P84" s="15"/>
      <c r="Q84" s="15"/>
      <c r="R84" s="15"/>
      <c r="S84" s="18"/>
      <c r="T84" s="13"/>
      <c r="U84" s="19"/>
      <c r="V84" s="1"/>
      <c r="W84" s="13"/>
      <c r="X84" s="13"/>
      <c r="Y84" s="13"/>
      <c r="Z84" s="13"/>
      <c r="AA84" s="13"/>
      <c r="AB84" s="13"/>
      <c r="AC84" s="13"/>
      <c r="AD84" s="13"/>
      <c r="AE84" s="20"/>
      <c r="AF84" s="20"/>
      <c r="AG84" s="20"/>
    </row>
    <row r="85" spans="1:33" ht="15.75" customHeight="1" x14ac:dyDescent="0.2">
      <c r="A85" s="13"/>
      <c r="B85" s="13"/>
      <c r="C85" s="24"/>
      <c r="D85" s="15"/>
      <c r="E85" s="15"/>
      <c r="F85" s="14"/>
      <c r="G85" s="14"/>
      <c r="H85" s="14"/>
      <c r="I85" s="15"/>
      <c r="J85" s="15"/>
      <c r="K85" s="15"/>
      <c r="L85" s="15"/>
      <c r="M85" s="16"/>
      <c r="N85" s="15"/>
      <c r="O85" s="15"/>
      <c r="P85" s="15"/>
      <c r="Q85" s="15"/>
      <c r="R85" s="15"/>
      <c r="S85" s="18"/>
      <c r="T85" s="13"/>
      <c r="U85" s="19"/>
      <c r="V85" s="1"/>
      <c r="W85" s="13"/>
      <c r="X85" s="13"/>
      <c r="Y85" s="13"/>
      <c r="Z85" s="13"/>
      <c r="AA85" s="13"/>
      <c r="AB85" s="13"/>
      <c r="AC85" s="13"/>
      <c r="AD85" s="13"/>
      <c r="AE85" s="20"/>
      <c r="AF85" s="20"/>
      <c r="AG85" s="20"/>
    </row>
    <row r="86" spans="1:33" ht="15.75" customHeight="1" x14ac:dyDescent="0.2">
      <c r="A86" s="13"/>
      <c r="B86" s="13"/>
      <c r="C86" s="24"/>
      <c r="D86" s="15"/>
      <c r="E86" s="15"/>
      <c r="F86" s="14"/>
      <c r="G86" s="14"/>
      <c r="H86" s="14"/>
      <c r="I86" s="15"/>
      <c r="J86" s="15"/>
      <c r="K86" s="15"/>
      <c r="L86" s="15"/>
      <c r="M86" s="16"/>
      <c r="N86" s="15"/>
      <c r="O86" s="15"/>
      <c r="P86" s="15"/>
      <c r="Q86" s="15"/>
      <c r="R86" s="15"/>
      <c r="S86" s="18"/>
      <c r="T86" s="13"/>
      <c r="U86" s="19"/>
      <c r="V86" s="1"/>
      <c r="W86" s="13"/>
      <c r="X86" s="13"/>
      <c r="Y86" s="13"/>
      <c r="Z86" s="13"/>
      <c r="AA86" s="13"/>
      <c r="AB86" s="13"/>
      <c r="AC86" s="13"/>
      <c r="AD86" s="13"/>
      <c r="AE86" s="20"/>
      <c r="AF86" s="20"/>
      <c r="AG86" s="20"/>
    </row>
    <row r="87" spans="1:33" ht="15.75" customHeight="1" x14ac:dyDescent="0.2">
      <c r="A87" s="13"/>
      <c r="B87" s="13"/>
      <c r="C87" s="24"/>
      <c r="D87" s="15"/>
      <c r="E87" s="15"/>
      <c r="F87" s="14"/>
      <c r="G87" s="14"/>
      <c r="H87" s="14"/>
      <c r="I87" s="15"/>
      <c r="J87" s="15"/>
      <c r="K87" s="15"/>
      <c r="L87" s="15"/>
      <c r="M87" s="16"/>
      <c r="N87" s="15"/>
      <c r="O87" s="15"/>
      <c r="P87" s="15"/>
      <c r="Q87" s="15"/>
      <c r="R87" s="15"/>
      <c r="S87" s="18"/>
      <c r="T87" s="13"/>
      <c r="U87" s="19"/>
      <c r="V87" s="1"/>
      <c r="W87" s="13"/>
      <c r="X87" s="13"/>
      <c r="Y87" s="13"/>
      <c r="Z87" s="13"/>
      <c r="AA87" s="13"/>
      <c r="AB87" s="13"/>
      <c r="AC87" s="13"/>
      <c r="AD87" s="13"/>
      <c r="AE87" s="20"/>
      <c r="AF87" s="20"/>
      <c r="AG87" s="20"/>
    </row>
    <row r="88" spans="1:33" ht="15.75" customHeight="1" x14ac:dyDescent="0.2">
      <c r="A88" s="13"/>
      <c r="B88" s="13"/>
      <c r="C88" s="24"/>
      <c r="D88" s="15"/>
      <c r="E88" s="15"/>
      <c r="F88" s="14"/>
      <c r="G88" s="14"/>
      <c r="H88" s="14"/>
      <c r="I88" s="15"/>
      <c r="J88" s="15"/>
      <c r="K88" s="15"/>
      <c r="L88" s="15"/>
      <c r="M88" s="16"/>
      <c r="N88" s="15"/>
      <c r="O88" s="15"/>
      <c r="P88" s="15"/>
      <c r="Q88" s="15"/>
      <c r="R88" s="15"/>
      <c r="S88" s="18"/>
      <c r="T88" s="13"/>
      <c r="U88" s="19"/>
      <c r="V88" s="1"/>
      <c r="W88" s="13"/>
      <c r="X88" s="13"/>
      <c r="Y88" s="13"/>
      <c r="Z88" s="13"/>
      <c r="AA88" s="13"/>
      <c r="AB88" s="13"/>
      <c r="AC88" s="13"/>
      <c r="AD88" s="13"/>
      <c r="AE88" s="20"/>
      <c r="AF88" s="20"/>
      <c r="AG88" s="20"/>
    </row>
    <row r="89" spans="1:33" ht="15.75" customHeight="1" x14ac:dyDescent="0.2">
      <c r="A89" s="13"/>
      <c r="B89" s="13"/>
      <c r="C89" s="24"/>
      <c r="D89" s="15"/>
      <c r="E89" s="15"/>
      <c r="F89" s="14"/>
      <c r="G89" s="14"/>
      <c r="H89" s="14"/>
      <c r="I89" s="15"/>
      <c r="J89" s="15"/>
      <c r="K89" s="15"/>
      <c r="L89" s="15"/>
      <c r="M89" s="16"/>
      <c r="N89" s="15"/>
      <c r="O89" s="15"/>
      <c r="P89" s="15"/>
      <c r="Q89" s="15"/>
      <c r="R89" s="15"/>
      <c r="S89" s="18"/>
      <c r="T89" s="13"/>
      <c r="U89" s="19"/>
      <c r="V89" s="1"/>
      <c r="W89" s="13"/>
      <c r="X89" s="13"/>
      <c r="Y89" s="13"/>
      <c r="Z89" s="13"/>
      <c r="AA89" s="13"/>
      <c r="AB89" s="13"/>
      <c r="AC89" s="13"/>
      <c r="AD89" s="13"/>
      <c r="AE89" s="20"/>
      <c r="AF89" s="20"/>
      <c r="AG89" s="20"/>
    </row>
    <row r="90" spans="1:33" ht="15.75" customHeight="1" x14ac:dyDescent="0.2">
      <c r="A90" s="13"/>
      <c r="B90" s="13"/>
      <c r="C90" s="24"/>
      <c r="D90" s="15"/>
      <c r="E90" s="15"/>
      <c r="F90" s="14"/>
      <c r="G90" s="14"/>
      <c r="H90" s="14"/>
      <c r="I90" s="15"/>
      <c r="J90" s="15"/>
      <c r="K90" s="15"/>
      <c r="L90" s="15"/>
      <c r="M90" s="16"/>
      <c r="N90" s="15"/>
      <c r="O90" s="15"/>
      <c r="P90" s="15"/>
      <c r="Q90" s="15"/>
      <c r="R90" s="15"/>
      <c r="S90" s="18"/>
      <c r="T90" s="13"/>
      <c r="U90" s="19"/>
      <c r="V90" s="1"/>
      <c r="W90" s="13"/>
      <c r="X90" s="13"/>
      <c r="Y90" s="13"/>
      <c r="Z90" s="13"/>
      <c r="AA90" s="13"/>
      <c r="AB90" s="13"/>
      <c r="AC90" s="13"/>
      <c r="AD90" s="13"/>
      <c r="AE90" s="20"/>
      <c r="AF90" s="20"/>
      <c r="AG90" s="20"/>
    </row>
    <row r="91" spans="1:33" ht="15.75" customHeight="1" x14ac:dyDescent="0.2">
      <c r="A91" s="13"/>
      <c r="B91" s="13"/>
      <c r="C91" s="24"/>
      <c r="D91" s="15"/>
      <c r="E91" s="15"/>
      <c r="F91" s="14"/>
      <c r="G91" s="14"/>
      <c r="H91" s="14"/>
      <c r="I91" s="15"/>
      <c r="J91" s="15"/>
      <c r="K91" s="15"/>
      <c r="L91" s="15"/>
      <c r="M91" s="16"/>
      <c r="N91" s="15"/>
      <c r="O91" s="15"/>
      <c r="P91" s="15"/>
      <c r="Q91" s="15"/>
      <c r="R91" s="15"/>
      <c r="S91" s="18"/>
      <c r="T91" s="13"/>
      <c r="U91" s="19"/>
      <c r="V91" s="1"/>
      <c r="W91" s="13"/>
      <c r="X91" s="13"/>
      <c r="Y91" s="13"/>
      <c r="Z91" s="13"/>
      <c r="AA91" s="13"/>
      <c r="AB91" s="13"/>
      <c r="AC91" s="13"/>
      <c r="AD91" s="13"/>
      <c r="AE91" s="20"/>
      <c r="AF91" s="20"/>
      <c r="AG91" s="20"/>
    </row>
    <row r="92" spans="1:33" ht="15.75" customHeight="1" x14ac:dyDescent="0.2">
      <c r="A92" s="13"/>
      <c r="B92" s="13"/>
      <c r="C92" s="24"/>
      <c r="D92" s="15"/>
      <c r="E92" s="15"/>
      <c r="F92" s="14"/>
      <c r="G92" s="14"/>
      <c r="H92" s="14"/>
      <c r="I92" s="15"/>
      <c r="J92" s="15"/>
      <c r="K92" s="15"/>
      <c r="L92" s="15"/>
      <c r="M92" s="16"/>
      <c r="N92" s="15"/>
      <c r="O92" s="15"/>
      <c r="P92" s="15"/>
      <c r="Q92" s="15"/>
      <c r="R92" s="15"/>
      <c r="S92" s="18"/>
      <c r="T92" s="13"/>
      <c r="U92" s="19"/>
      <c r="V92" s="1"/>
      <c r="W92" s="13"/>
      <c r="X92" s="13"/>
      <c r="Y92" s="13"/>
      <c r="Z92" s="13"/>
      <c r="AA92" s="13"/>
      <c r="AB92" s="13"/>
      <c r="AC92" s="13"/>
      <c r="AD92" s="13"/>
      <c r="AE92" s="20"/>
      <c r="AF92" s="20"/>
      <c r="AG92" s="20"/>
    </row>
    <row r="93" spans="1:33" ht="15.75" customHeight="1" x14ac:dyDescent="0.2">
      <c r="A93" s="13"/>
      <c r="B93" s="13"/>
      <c r="C93" s="24"/>
      <c r="D93" s="15"/>
      <c r="E93" s="15"/>
      <c r="F93" s="14"/>
      <c r="G93" s="14"/>
      <c r="H93" s="14"/>
      <c r="I93" s="15"/>
      <c r="J93" s="15"/>
      <c r="K93" s="15"/>
      <c r="L93" s="15"/>
      <c r="M93" s="16"/>
      <c r="N93" s="15"/>
      <c r="O93" s="15"/>
      <c r="P93" s="15"/>
      <c r="Q93" s="15"/>
      <c r="R93" s="15"/>
      <c r="S93" s="18"/>
      <c r="T93" s="13"/>
      <c r="U93" s="19"/>
      <c r="V93" s="1"/>
      <c r="W93" s="13"/>
      <c r="X93" s="13"/>
      <c r="Y93" s="13"/>
      <c r="Z93" s="13"/>
      <c r="AA93" s="13"/>
      <c r="AB93" s="13"/>
      <c r="AC93" s="13"/>
      <c r="AD93" s="13"/>
      <c r="AE93" s="20"/>
      <c r="AF93" s="20"/>
      <c r="AG93" s="20"/>
    </row>
    <row r="94" spans="1:33" ht="15.75" customHeight="1" x14ac:dyDescent="0.2">
      <c r="A94" s="13"/>
      <c r="B94" s="13"/>
      <c r="C94" s="24"/>
      <c r="D94" s="15"/>
      <c r="E94" s="15"/>
      <c r="F94" s="14"/>
      <c r="G94" s="14"/>
      <c r="H94" s="14"/>
      <c r="I94" s="15"/>
      <c r="J94" s="15"/>
      <c r="K94" s="15"/>
      <c r="L94" s="15"/>
      <c r="M94" s="16"/>
      <c r="N94" s="15"/>
      <c r="O94" s="15"/>
      <c r="P94" s="15"/>
      <c r="Q94" s="15"/>
      <c r="R94" s="15"/>
      <c r="S94" s="18"/>
      <c r="T94" s="13"/>
      <c r="U94" s="19"/>
      <c r="V94" s="1"/>
      <c r="W94" s="13"/>
      <c r="X94" s="13"/>
      <c r="Y94" s="13"/>
      <c r="Z94" s="13"/>
      <c r="AA94" s="13"/>
      <c r="AB94" s="13"/>
      <c r="AC94" s="13"/>
      <c r="AD94" s="13"/>
      <c r="AE94" s="20"/>
      <c r="AF94" s="20"/>
      <c r="AG94" s="20"/>
    </row>
    <row r="95" spans="1:33" ht="15.75" customHeight="1" x14ac:dyDescent="0.2">
      <c r="A95" s="13"/>
      <c r="B95" s="13"/>
      <c r="C95" s="15"/>
      <c r="D95" s="15"/>
      <c r="E95" s="15"/>
      <c r="F95" s="14"/>
      <c r="G95" s="14"/>
      <c r="H95" s="15"/>
      <c r="I95" s="15"/>
      <c r="J95" s="15"/>
      <c r="K95" s="15"/>
      <c r="L95" s="15"/>
      <c r="M95" s="15"/>
      <c r="N95" s="15"/>
      <c r="O95" s="15"/>
      <c r="P95" s="15"/>
      <c r="Q95" s="22"/>
      <c r="R95" s="22"/>
      <c r="S95" s="18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20"/>
    </row>
    <row r="96" spans="1:33" ht="15.75" customHeight="1" x14ac:dyDescent="0.2">
      <c r="A96" s="13"/>
      <c r="B96" s="13"/>
      <c r="C96" s="15"/>
      <c r="D96" s="15"/>
      <c r="E96" s="15"/>
      <c r="F96" s="14"/>
      <c r="G96" s="14"/>
      <c r="H96" s="15"/>
      <c r="I96" s="15"/>
      <c r="J96" s="15"/>
      <c r="K96" s="15"/>
      <c r="L96" s="15"/>
      <c r="M96" s="15"/>
      <c r="N96" s="15"/>
      <c r="O96" s="15"/>
      <c r="P96" s="15"/>
      <c r="Q96" s="22"/>
      <c r="R96" s="22"/>
      <c r="S96" s="18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20"/>
    </row>
    <row r="97" spans="1:33" ht="15.75" customHeight="1" x14ac:dyDescent="0.2">
      <c r="A97" s="13"/>
      <c r="B97" s="13"/>
      <c r="C97" s="15"/>
      <c r="D97" s="15"/>
      <c r="E97" s="15"/>
      <c r="F97" s="14"/>
      <c r="G97" s="14"/>
      <c r="H97" s="15"/>
      <c r="I97" s="15"/>
      <c r="J97" s="15"/>
      <c r="K97" s="15"/>
      <c r="L97" s="15"/>
      <c r="M97" s="15"/>
      <c r="N97" s="15"/>
      <c r="O97" s="15"/>
      <c r="P97" s="15"/>
      <c r="Q97" s="22"/>
      <c r="R97" s="22"/>
      <c r="S97" s="18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20"/>
    </row>
    <row r="98" spans="1:33" ht="15.75" customHeight="1" x14ac:dyDescent="0.2">
      <c r="A98" s="13"/>
      <c r="B98" s="13"/>
      <c r="C98" s="15"/>
      <c r="D98" s="15"/>
      <c r="E98" s="15"/>
      <c r="F98" s="14"/>
      <c r="G98" s="14"/>
      <c r="H98" s="15"/>
      <c r="I98" s="15"/>
      <c r="J98" s="15"/>
      <c r="K98" s="15"/>
      <c r="L98" s="15"/>
      <c r="M98" s="15"/>
      <c r="N98" s="15"/>
      <c r="O98" s="15"/>
      <c r="P98" s="15"/>
      <c r="Q98" s="22"/>
      <c r="R98" s="22"/>
      <c r="S98" s="18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20"/>
    </row>
    <row r="99" spans="1:33" ht="15.75" customHeight="1" x14ac:dyDescent="0.2">
      <c r="A99" s="13"/>
      <c r="B99" s="13"/>
      <c r="C99" s="15"/>
      <c r="D99" s="15"/>
      <c r="E99" s="15"/>
      <c r="F99" s="14"/>
      <c r="G99" s="14"/>
      <c r="H99" s="15"/>
      <c r="I99" s="15"/>
      <c r="J99" s="15"/>
      <c r="K99" s="15"/>
      <c r="L99" s="15"/>
      <c r="M99" s="15"/>
      <c r="N99" s="15"/>
      <c r="O99" s="15"/>
      <c r="P99" s="15"/>
      <c r="Q99" s="22"/>
      <c r="R99" s="22"/>
      <c r="S99" s="18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20"/>
    </row>
    <row r="100" spans="1:33" ht="15.75" customHeight="1" x14ac:dyDescent="0.2">
      <c r="A100" s="13"/>
      <c r="B100" s="13"/>
      <c r="C100" s="15"/>
      <c r="D100" s="15"/>
      <c r="E100" s="15"/>
      <c r="F100" s="14"/>
      <c r="G100" s="14"/>
      <c r="H100" s="15"/>
      <c r="I100" s="15"/>
      <c r="J100" s="15"/>
      <c r="K100" s="15"/>
      <c r="L100" s="15"/>
      <c r="M100" s="15"/>
      <c r="N100" s="15"/>
      <c r="O100" s="15"/>
      <c r="P100" s="15"/>
      <c r="Q100" s="22"/>
      <c r="R100" s="22"/>
      <c r="S100" s="18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20"/>
    </row>
    <row r="101" spans="1:33" ht="15.75" customHeight="1" x14ac:dyDescent="0.2">
      <c r="A101" s="13"/>
      <c r="B101" s="13"/>
      <c r="C101" s="15"/>
      <c r="D101" s="15"/>
      <c r="E101" s="15"/>
      <c r="F101" s="14"/>
      <c r="G101" s="14"/>
      <c r="H101" s="15"/>
      <c r="I101" s="15"/>
      <c r="J101" s="15"/>
      <c r="K101" s="15"/>
      <c r="L101" s="15"/>
      <c r="M101" s="15"/>
      <c r="N101" s="15"/>
      <c r="O101" s="15"/>
      <c r="P101" s="15"/>
      <c r="Q101" s="22"/>
      <c r="R101" s="22"/>
      <c r="S101" s="18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20"/>
    </row>
    <row r="102" spans="1:33" ht="15.75" customHeight="1" x14ac:dyDescent="0.2">
      <c r="A102" s="13"/>
      <c r="B102" s="13"/>
      <c r="C102" s="15"/>
      <c r="D102" s="15"/>
      <c r="E102" s="15"/>
      <c r="F102" s="14"/>
      <c r="G102" s="14"/>
      <c r="H102" s="15"/>
      <c r="I102" s="15"/>
      <c r="J102" s="15"/>
      <c r="K102" s="15"/>
      <c r="L102" s="15"/>
      <c r="M102" s="15"/>
      <c r="N102" s="15"/>
      <c r="O102" s="15"/>
      <c r="P102" s="15"/>
      <c r="Q102" s="22"/>
      <c r="R102" s="22"/>
      <c r="S102" s="18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20"/>
    </row>
    <row r="103" spans="1:33" ht="15.75" customHeight="1" x14ac:dyDescent="0.2">
      <c r="A103" s="13"/>
      <c r="B103" s="13"/>
      <c r="C103" s="15"/>
      <c r="D103" s="15"/>
      <c r="E103" s="15"/>
      <c r="F103" s="14"/>
      <c r="G103" s="14"/>
      <c r="H103" s="15"/>
      <c r="I103" s="15"/>
      <c r="J103" s="15"/>
      <c r="K103" s="15"/>
      <c r="L103" s="15"/>
      <c r="M103" s="15"/>
      <c r="N103" s="15"/>
      <c r="O103" s="15"/>
      <c r="P103" s="15"/>
      <c r="Q103" s="22"/>
      <c r="R103" s="22"/>
      <c r="S103" s="18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20"/>
    </row>
    <row r="104" spans="1:33" ht="15.75" customHeight="1" x14ac:dyDescent="0.2">
      <c r="A104" s="13"/>
      <c r="B104" s="13"/>
      <c r="C104" s="15"/>
      <c r="D104" s="15"/>
      <c r="E104" s="15"/>
      <c r="F104" s="14"/>
      <c r="G104" s="14"/>
      <c r="H104" s="15"/>
      <c r="I104" s="15"/>
      <c r="J104" s="15"/>
      <c r="K104" s="15"/>
      <c r="L104" s="15"/>
      <c r="M104" s="15"/>
      <c r="N104" s="15"/>
      <c r="O104" s="15"/>
      <c r="P104" s="15"/>
      <c r="Q104" s="22"/>
      <c r="R104" s="22"/>
      <c r="S104" s="18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20"/>
    </row>
    <row r="105" spans="1:33" ht="15.75" customHeight="1" x14ac:dyDescent="0.2">
      <c r="A105" s="13"/>
      <c r="B105" s="13"/>
      <c r="C105" s="15"/>
      <c r="D105" s="15"/>
      <c r="E105" s="15"/>
      <c r="F105" s="14"/>
      <c r="G105" s="14"/>
      <c r="H105" s="15"/>
      <c r="I105" s="15"/>
      <c r="J105" s="15"/>
      <c r="K105" s="15"/>
      <c r="L105" s="15"/>
      <c r="M105" s="15"/>
      <c r="N105" s="15"/>
      <c r="O105" s="15"/>
      <c r="P105" s="15"/>
      <c r="Q105" s="22"/>
      <c r="R105" s="22"/>
      <c r="S105" s="18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20"/>
    </row>
    <row r="106" spans="1:33" ht="15.75" customHeight="1" x14ac:dyDescent="0.2">
      <c r="A106" s="13"/>
      <c r="B106" s="13"/>
      <c r="C106" s="15"/>
      <c r="D106" s="15"/>
      <c r="E106" s="15"/>
      <c r="F106" s="14"/>
      <c r="G106" s="14"/>
      <c r="H106" s="15"/>
      <c r="I106" s="15"/>
      <c r="J106" s="15"/>
      <c r="K106" s="15"/>
      <c r="L106" s="15"/>
      <c r="M106" s="15"/>
      <c r="N106" s="15"/>
      <c r="O106" s="15"/>
      <c r="P106" s="15"/>
      <c r="Q106" s="22"/>
      <c r="R106" s="22"/>
      <c r="S106" s="18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20"/>
    </row>
    <row r="107" spans="1:33" ht="15.75" customHeight="1" x14ac:dyDescent="0.2">
      <c r="A107" s="13"/>
      <c r="B107" s="13"/>
      <c r="C107" s="15"/>
      <c r="D107" s="15"/>
      <c r="E107" s="15"/>
      <c r="F107" s="14"/>
      <c r="G107" s="14"/>
      <c r="H107" s="15"/>
      <c r="I107" s="15"/>
      <c r="J107" s="15"/>
      <c r="K107" s="15"/>
      <c r="L107" s="15"/>
      <c r="M107" s="15"/>
      <c r="N107" s="15"/>
      <c r="O107" s="15"/>
      <c r="P107" s="15"/>
      <c r="Q107" s="22"/>
      <c r="R107" s="22"/>
      <c r="S107" s="18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20"/>
    </row>
    <row r="108" spans="1:33" ht="15.75" customHeight="1" x14ac:dyDescent="0.2">
      <c r="A108" s="13"/>
      <c r="B108" s="13"/>
      <c r="C108" s="15"/>
      <c r="D108" s="15"/>
      <c r="E108" s="15"/>
      <c r="F108" s="14"/>
      <c r="G108" s="14"/>
      <c r="H108" s="15"/>
      <c r="I108" s="15"/>
      <c r="J108" s="15"/>
      <c r="K108" s="15"/>
      <c r="L108" s="15"/>
      <c r="M108" s="15"/>
      <c r="N108" s="15"/>
      <c r="O108" s="15"/>
      <c r="P108" s="15"/>
      <c r="Q108" s="22"/>
      <c r="R108" s="22"/>
      <c r="S108" s="18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20"/>
    </row>
    <row r="109" spans="1:33" ht="15.75" customHeight="1" x14ac:dyDescent="0.2">
      <c r="A109" s="13"/>
      <c r="B109" s="13"/>
      <c r="C109" s="15"/>
      <c r="D109" s="15"/>
      <c r="E109" s="15"/>
      <c r="F109" s="14"/>
      <c r="G109" s="14"/>
      <c r="H109" s="15"/>
      <c r="I109" s="15"/>
      <c r="J109" s="15"/>
      <c r="K109" s="15"/>
      <c r="L109" s="15"/>
      <c r="M109" s="15"/>
      <c r="N109" s="15"/>
      <c r="O109" s="15"/>
      <c r="P109" s="15"/>
      <c r="Q109" s="22"/>
      <c r="R109" s="22"/>
      <c r="S109" s="18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20"/>
    </row>
    <row r="110" spans="1:33" ht="15.75" customHeight="1" x14ac:dyDescent="0.2">
      <c r="A110" s="13"/>
      <c r="B110" s="13"/>
      <c r="C110" s="15"/>
      <c r="D110" s="15"/>
      <c r="E110" s="15"/>
      <c r="F110" s="14"/>
      <c r="G110" s="14"/>
      <c r="H110" s="15"/>
      <c r="I110" s="15"/>
      <c r="J110" s="15"/>
      <c r="K110" s="15"/>
      <c r="L110" s="15"/>
      <c r="M110" s="15"/>
      <c r="N110" s="15"/>
      <c r="O110" s="15"/>
      <c r="P110" s="15"/>
      <c r="Q110" s="22"/>
      <c r="R110" s="22"/>
      <c r="S110" s="18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20"/>
    </row>
    <row r="111" spans="1:33" ht="15.75" customHeight="1" x14ac:dyDescent="0.2">
      <c r="A111" s="13"/>
      <c r="B111" s="13"/>
      <c r="C111" s="15"/>
      <c r="D111" s="15"/>
      <c r="E111" s="15"/>
      <c r="F111" s="14"/>
      <c r="G111" s="14"/>
      <c r="H111" s="15"/>
      <c r="I111" s="15"/>
      <c r="J111" s="15"/>
      <c r="K111" s="15"/>
      <c r="L111" s="15"/>
      <c r="M111" s="15"/>
      <c r="N111" s="15"/>
      <c r="O111" s="15"/>
      <c r="P111" s="15"/>
      <c r="Q111" s="22"/>
      <c r="R111" s="22"/>
      <c r="S111" s="18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20"/>
    </row>
    <row r="112" spans="1:33" ht="15.75" customHeight="1" x14ac:dyDescent="0.2">
      <c r="A112" s="13"/>
      <c r="B112" s="13"/>
      <c r="C112" s="15"/>
      <c r="D112" s="15"/>
      <c r="E112" s="15"/>
      <c r="F112" s="14"/>
      <c r="G112" s="14"/>
      <c r="H112" s="15"/>
      <c r="I112" s="15"/>
      <c r="J112" s="15"/>
      <c r="K112" s="15"/>
      <c r="L112" s="15"/>
      <c r="M112" s="15"/>
      <c r="N112" s="15"/>
      <c r="O112" s="15"/>
      <c r="P112" s="15"/>
      <c r="Q112" s="22"/>
      <c r="R112" s="22"/>
      <c r="S112" s="18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20"/>
    </row>
    <row r="113" spans="1:33" ht="15.75" customHeight="1" x14ac:dyDescent="0.2">
      <c r="A113" s="13"/>
      <c r="B113" s="13"/>
      <c r="C113" s="15"/>
      <c r="D113" s="15"/>
      <c r="E113" s="15"/>
      <c r="F113" s="14"/>
      <c r="G113" s="14"/>
      <c r="H113" s="15"/>
      <c r="I113" s="15"/>
      <c r="J113" s="15"/>
      <c r="K113" s="15"/>
      <c r="L113" s="15"/>
      <c r="M113" s="15"/>
      <c r="N113" s="15"/>
      <c r="O113" s="15"/>
      <c r="P113" s="15"/>
      <c r="Q113" s="22"/>
      <c r="R113" s="22"/>
      <c r="S113" s="18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20"/>
    </row>
    <row r="114" spans="1:33" ht="15.75" customHeight="1" x14ac:dyDescent="0.2">
      <c r="A114" s="13"/>
      <c r="B114" s="13"/>
      <c r="C114" s="22"/>
      <c r="D114" s="15"/>
      <c r="E114" s="15"/>
      <c r="F114" s="14"/>
      <c r="G114" s="14"/>
      <c r="H114" s="15"/>
      <c r="I114" s="15"/>
      <c r="J114" s="22"/>
      <c r="K114" s="22"/>
      <c r="L114" s="15"/>
      <c r="M114" s="15"/>
      <c r="N114" s="15"/>
      <c r="O114" s="15"/>
      <c r="P114" s="22"/>
      <c r="Q114" s="22"/>
      <c r="R114" s="22"/>
      <c r="S114" s="18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20"/>
    </row>
    <row r="115" spans="1:33" ht="15.75" customHeight="1" x14ac:dyDescent="0.2">
      <c r="A115" s="13"/>
      <c r="B115" s="13"/>
      <c r="C115" s="22"/>
      <c r="D115" s="15"/>
      <c r="E115" s="15"/>
      <c r="F115" s="14"/>
      <c r="G115" s="14"/>
      <c r="H115" s="15"/>
      <c r="I115" s="15"/>
      <c r="J115" s="22"/>
      <c r="K115" s="22"/>
      <c r="L115" s="15"/>
      <c r="M115" s="15"/>
      <c r="N115" s="15"/>
      <c r="O115" s="15"/>
      <c r="P115" s="22"/>
      <c r="Q115" s="22"/>
      <c r="R115" s="22"/>
      <c r="S115" s="18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20"/>
    </row>
    <row r="116" spans="1:33" ht="15.75" customHeight="1" x14ac:dyDescent="0.2">
      <c r="A116" s="13"/>
      <c r="B116" s="13"/>
      <c r="C116" s="22"/>
      <c r="D116" s="15"/>
      <c r="E116" s="15"/>
      <c r="F116" s="14"/>
      <c r="G116" s="14"/>
      <c r="H116" s="15"/>
      <c r="I116" s="15"/>
      <c r="J116" s="22"/>
      <c r="K116" s="22"/>
      <c r="L116" s="15"/>
      <c r="M116" s="15"/>
      <c r="N116" s="15"/>
      <c r="O116" s="15"/>
      <c r="P116" s="22"/>
      <c r="Q116" s="22"/>
      <c r="R116" s="22"/>
      <c r="S116" s="18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20"/>
    </row>
    <row r="117" spans="1:33" ht="15.75" customHeight="1" x14ac:dyDescent="0.2">
      <c r="A117" s="13"/>
      <c r="B117" s="13"/>
      <c r="C117" s="22"/>
      <c r="D117" s="15"/>
      <c r="E117" s="15"/>
      <c r="F117" s="14"/>
      <c r="G117" s="14"/>
      <c r="H117" s="15"/>
      <c r="I117" s="15"/>
      <c r="J117" s="22"/>
      <c r="K117" s="22"/>
      <c r="L117" s="15"/>
      <c r="M117" s="15"/>
      <c r="N117" s="15"/>
      <c r="O117" s="15"/>
      <c r="P117" s="22"/>
      <c r="Q117" s="22"/>
      <c r="R117" s="22"/>
      <c r="S117" s="18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20"/>
    </row>
    <row r="118" spans="1:33" ht="15.75" customHeight="1" x14ac:dyDescent="0.2">
      <c r="A118" s="13"/>
      <c r="B118" s="13"/>
      <c r="C118" s="22"/>
      <c r="D118" s="15"/>
      <c r="E118" s="15"/>
      <c r="F118" s="14"/>
      <c r="G118" s="14"/>
      <c r="H118" s="15"/>
      <c r="I118" s="15"/>
      <c r="J118" s="22"/>
      <c r="K118" s="22"/>
      <c r="L118" s="15"/>
      <c r="M118" s="15"/>
      <c r="N118" s="15"/>
      <c r="O118" s="15"/>
      <c r="P118" s="22"/>
      <c r="Q118" s="22"/>
      <c r="R118" s="22"/>
      <c r="S118" s="18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20"/>
    </row>
    <row r="119" spans="1:33" ht="15.75" customHeight="1" x14ac:dyDescent="0.2">
      <c r="A119" s="13"/>
      <c r="B119" s="13"/>
      <c r="C119" s="22"/>
      <c r="D119" s="15"/>
      <c r="E119" s="15"/>
      <c r="F119" s="14"/>
      <c r="G119" s="14"/>
      <c r="H119" s="15"/>
      <c r="I119" s="15"/>
      <c r="J119" s="22"/>
      <c r="K119" s="22"/>
      <c r="L119" s="15"/>
      <c r="M119" s="15"/>
      <c r="N119" s="15"/>
      <c r="O119" s="15"/>
      <c r="P119" s="22"/>
      <c r="Q119" s="22"/>
      <c r="R119" s="22"/>
      <c r="S119" s="18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20"/>
    </row>
    <row r="120" spans="1:33" ht="15.75" customHeight="1" x14ac:dyDescent="0.2">
      <c r="A120" s="13"/>
      <c r="B120" s="13"/>
      <c r="C120" s="22"/>
      <c r="D120" s="15"/>
      <c r="E120" s="15"/>
      <c r="F120" s="14"/>
      <c r="G120" s="14"/>
      <c r="H120" s="15"/>
      <c r="I120" s="15"/>
      <c r="J120" s="22"/>
      <c r="K120" s="22"/>
      <c r="L120" s="15"/>
      <c r="M120" s="15"/>
      <c r="N120" s="15"/>
      <c r="O120" s="15"/>
      <c r="P120" s="22"/>
      <c r="Q120" s="22"/>
      <c r="R120" s="22"/>
      <c r="S120" s="18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20"/>
    </row>
    <row r="121" spans="1:33" ht="15.75" customHeight="1" x14ac:dyDescent="0.2">
      <c r="A121" s="13"/>
      <c r="B121" s="13"/>
      <c r="C121" s="22"/>
      <c r="D121" s="15"/>
      <c r="E121" s="15"/>
      <c r="F121" s="14"/>
      <c r="G121" s="14"/>
      <c r="H121" s="15"/>
      <c r="I121" s="15"/>
      <c r="J121" s="22"/>
      <c r="K121" s="22"/>
      <c r="L121" s="15"/>
      <c r="M121" s="15"/>
      <c r="N121" s="15"/>
      <c r="O121" s="15"/>
      <c r="P121" s="22"/>
      <c r="Q121" s="22"/>
      <c r="R121" s="22"/>
      <c r="S121" s="18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20"/>
    </row>
    <row r="122" spans="1:33" ht="15.75" customHeight="1" x14ac:dyDescent="0.2">
      <c r="A122" s="13"/>
      <c r="B122" s="13"/>
      <c r="C122" s="22"/>
      <c r="D122" s="15"/>
      <c r="E122" s="15"/>
      <c r="F122" s="14"/>
      <c r="G122" s="14"/>
      <c r="H122" s="15"/>
      <c r="I122" s="15"/>
      <c r="J122" s="22"/>
      <c r="K122" s="22"/>
      <c r="L122" s="15"/>
      <c r="M122" s="15"/>
      <c r="N122" s="15"/>
      <c r="O122" s="15"/>
      <c r="P122" s="22"/>
      <c r="Q122" s="22"/>
      <c r="R122" s="22"/>
      <c r="S122" s="18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20"/>
    </row>
    <row r="123" spans="1:33" ht="15.75" customHeight="1" x14ac:dyDescent="0.2">
      <c r="A123" s="13"/>
      <c r="B123" s="13"/>
      <c r="C123" s="22"/>
      <c r="D123" s="15"/>
      <c r="E123" s="15"/>
      <c r="F123" s="14"/>
      <c r="G123" s="14"/>
      <c r="H123" s="15"/>
      <c r="I123" s="15"/>
      <c r="J123" s="22"/>
      <c r="K123" s="22"/>
      <c r="L123" s="15"/>
      <c r="M123" s="15"/>
      <c r="N123" s="15"/>
      <c r="O123" s="15"/>
      <c r="P123" s="22"/>
      <c r="Q123" s="22"/>
      <c r="R123" s="22"/>
      <c r="S123" s="18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20"/>
    </row>
    <row r="124" spans="1:33" ht="15.75" customHeight="1" x14ac:dyDescent="0.2">
      <c r="A124" s="13"/>
      <c r="B124" s="13"/>
      <c r="C124" s="22"/>
      <c r="D124" s="15"/>
      <c r="E124" s="15"/>
      <c r="F124" s="14"/>
      <c r="G124" s="14"/>
      <c r="H124" s="15"/>
      <c r="I124" s="15"/>
      <c r="J124" s="22"/>
      <c r="K124" s="22"/>
      <c r="L124" s="15"/>
      <c r="M124" s="15"/>
      <c r="N124" s="15"/>
      <c r="O124" s="15"/>
      <c r="P124" s="22"/>
      <c r="Q124" s="22"/>
      <c r="R124" s="22"/>
      <c r="S124" s="18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20"/>
    </row>
    <row r="125" spans="1:33" ht="15.75" customHeight="1" x14ac:dyDescent="0.2">
      <c r="A125" s="13"/>
      <c r="B125" s="13"/>
      <c r="C125" s="22"/>
      <c r="D125" s="15"/>
      <c r="E125" s="15"/>
      <c r="F125" s="14"/>
      <c r="G125" s="14"/>
      <c r="H125" s="15"/>
      <c r="I125" s="15"/>
      <c r="J125" s="22"/>
      <c r="K125" s="22"/>
      <c r="L125" s="15"/>
      <c r="M125" s="15"/>
      <c r="N125" s="15"/>
      <c r="O125" s="15"/>
      <c r="P125" s="22"/>
      <c r="Q125" s="22"/>
      <c r="R125" s="22"/>
      <c r="S125" s="18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20"/>
    </row>
    <row r="126" spans="1:33" ht="15.75" customHeight="1" x14ac:dyDescent="0.2">
      <c r="A126" s="13"/>
      <c r="B126" s="13"/>
      <c r="C126" s="22"/>
      <c r="D126" s="15"/>
      <c r="E126" s="15"/>
      <c r="F126" s="14"/>
      <c r="G126" s="14"/>
      <c r="H126" s="15"/>
      <c r="I126" s="15"/>
      <c r="J126" s="22"/>
      <c r="K126" s="22"/>
      <c r="L126" s="15"/>
      <c r="M126" s="15"/>
      <c r="N126" s="15"/>
      <c r="O126" s="15"/>
      <c r="P126" s="22"/>
      <c r="Q126" s="22"/>
      <c r="R126" s="22"/>
      <c r="S126" s="18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20"/>
    </row>
    <row r="127" spans="1:33" ht="15.75" customHeight="1" x14ac:dyDescent="0.2">
      <c r="A127" s="13"/>
      <c r="B127" s="13"/>
      <c r="C127" s="22"/>
      <c r="D127" s="15"/>
      <c r="E127" s="15"/>
      <c r="F127" s="14"/>
      <c r="G127" s="14"/>
      <c r="H127" s="15"/>
      <c r="I127" s="15"/>
      <c r="J127" s="22"/>
      <c r="K127" s="22"/>
      <c r="L127" s="15"/>
      <c r="M127" s="15"/>
      <c r="N127" s="15"/>
      <c r="O127" s="15"/>
      <c r="P127" s="22"/>
      <c r="Q127" s="22"/>
      <c r="R127" s="22"/>
      <c r="S127" s="18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20"/>
    </row>
    <row r="128" spans="1:33" ht="15.75" customHeight="1" x14ac:dyDescent="0.2">
      <c r="A128" s="13"/>
      <c r="B128" s="13"/>
      <c r="C128" s="22"/>
      <c r="D128" s="15"/>
      <c r="E128" s="15"/>
      <c r="F128" s="14"/>
      <c r="G128" s="14"/>
      <c r="H128" s="15"/>
      <c r="I128" s="15"/>
      <c r="J128" s="22"/>
      <c r="K128" s="22"/>
      <c r="L128" s="15"/>
      <c r="M128" s="15"/>
      <c r="N128" s="15"/>
      <c r="O128" s="15"/>
      <c r="P128" s="22"/>
      <c r="Q128" s="22"/>
      <c r="R128" s="22"/>
      <c r="S128" s="18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20"/>
    </row>
    <row r="129" spans="1:33" ht="15.75" customHeight="1" x14ac:dyDescent="0.2">
      <c r="A129" s="13"/>
      <c r="B129" s="13"/>
      <c r="C129" s="22"/>
      <c r="D129" s="15"/>
      <c r="E129" s="15"/>
      <c r="F129" s="14"/>
      <c r="G129" s="14"/>
      <c r="H129" s="15"/>
      <c r="I129" s="15"/>
      <c r="J129" s="22"/>
      <c r="K129" s="22"/>
      <c r="L129" s="15"/>
      <c r="M129" s="15"/>
      <c r="N129" s="15"/>
      <c r="O129" s="15"/>
      <c r="P129" s="22"/>
      <c r="Q129" s="22"/>
      <c r="R129" s="22"/>
      <c r="S129" s="18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20"/>
    </row>
    <row r="130" spans="1:33" ht="15.75" customHeight="1" x14ac:dyDescent="0.2">
      <c r="A130" s="13"/>
      <c r="B130" s="13"/>
      <c r="C130" s="22"/>
      <c r="D130" s="15"/>
      <c r="E130" s="15"/>
      <c r="F130" s="14"/>
      <c r="G130" s="14"/>
      <c r="H130" s="15"/>
      <c r="I130" s="15"/>
      <c r="J130" s="22"/>
      <c r="K130" s="22"/>
      <c r="L130" s="15"/>
      <c r="M130" s="15"/>
      <c r="N130" s="15"/>
      <c r="O130" s="15"/>
      <c r="P130" s="22"/>
      <c r="Q130" s="22"/>
      <c r="R130" s="22"/>
      <c r="S130" s="18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20"/>
    </row>
    <row r="131" spans="1:33" ht="15.75" customHeight="1" x14ac:dyDescent="0.2">
      <c r="A131" s="13"/>
      <c r="B131" s="13"/>
      <c r="C131" s="22"/>
      <c r="D131" s="15"/>
      <c r="E131" s="15"/>
      <c r="F131" s="14"/>
      <c r="G131" s="14"/>
      <c r="H131" s="15"/>
      <c r="I131" s="15"/>
      <c r="J131" s="22"/>
      <c r="K131" s="22"/>
      <c r="L131" s="15"/>
      <c r="M131" s="15"/>
      <c r="N131" s="15"/>
      <c r="O131" s="15"/>
      <c r="P131" s="22"/>
      <c r="Q131" s="22"/>
      <c r="R131" s="22"/>
      <c r="S131" s="18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20"/>
    </row>
    <row r="132" spans="1:33" ht="15.75" customHeight="1" x14ac:dyDescent="0.2">
      <c r="A132" s="13"/>
      <c r="B132" s="13"/>
      <c r="C132" s="22"/>
      <c r="D132" s="15"/>
      <c r="E132" s="15"/>
      <c r="F132" s="14"/>
      <c r="G132" s="14"/>
      <c r="H132" s="15"/>
      <c r="I132" s="15"/>
      <c r="J132" s="22"/>
      <c r="K132" s="22"/>
      <c r="L132" s="15"/>
      <c r="M132" s="15"/>
      <c r="N132" s="15"/>
      <c r="O132" s="15"/>
      <c r="P132" s="22"/>
      <c r="Q132" s="22"/>
      <c r="R132" s="22"/>
      <c r="S132" s="18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20"/>
    </row>
    <row r="133" spans="1:33" ht="15.75" customHeight="1" x14ac:dyDescent="0.2">
      <c r="A133" s="13"/>
      <c r="B133" s="13"/>
      <c r="C133" s="22"/>
      <c r="D133" s="15"/>
      <c r="E133" s="15"/>
      <c r="F133" s="14"/>
      <c r="G133" s="14"/>
      <c r="H133" s="15"/>
      <c r="I133" s="15"/>
      <c r="J133" s="22"/>
      <c r="K133" s="22"/>
      <c r="L133" s="15"/>
      <c r="M133" s="15"/>
      <c r="N133" s="15"/>
      <c r="O133" s="15"/>
      <c r="P133" s="22"/>
      <c r="Q133" s="22"/>
      <c r="R133" s="22"/>
      <c r="S133" s="18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20"/>
    </row>
    <row r="134" spans="1:33" ht="15.75" customHeight="1" x14ac:dyDescent="0.2">
      <c r="A134" s="13"/>
      <c r="B134" s="13"/>
      <c r="C134" s="22"/>
      <c r="D134" s="15"/>
      <c r="E134" s="15"/>
      <c r="F134" s="14"/>
      <c r="G134" s="14"/>
      <c r="H134" s="15"/>
      <c r="I134" s="15"/>
      <c r="J134" s="22"/>
      <c r="K134" s="22"/>
      <c r="L134" s="15"/>
      <c r="M134" s="15"/>
      <c r="N134" s="15"/>
      <c r="O134" s="15"/>
      <c r="P134" s="22"/>
      <c r="Q134" s="22"/>
      <c r="R134" s="22"/>
      <c r="S134" s="18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20"/>
    </row>
    <row r="135" spans="1:33" ht="15.75" customHeight="1" x14ac:dyDescent="0.2">
      <c r="A135" s="13"/>
      <c r="B135" s="13"/>
      <c r="C135" s="22"/>
      <c r="D135" s="15"/>
      <c r="E135" s="15"/>
      <c r="F135" s="14"/>
      <c r="G135" s="14"/>
      <c r="H135" s="15"/>
      <c r="I135" s="15"/>
      <c r="J135" s="22"/>
      <c r="K135" s="22"/>
      <c r="L135" s="15"/>
      <c r="M135" s="15"/>
      <c r="N135" s="15"/>
      <c r="O135" s="15"/>
      <c r="P135" s="22"/>
      <c r="Q135" s="22"/>
      <c r="R135" s="22"/>
      <c r="S135" s="18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20"/>
    </row>
    <row r="136" spans="1:33" ht="15.75" customHeight="1" x14ac:dyDescent="0.2">
      <c r="A136" s="13"/>
      <c r="B136" s="13"/>
      <c r="C136" s="22"/>
      <c r="D136" s="15"/>
      <c r="E136" s="15"/>
      <c r="F136" s="14"/>
      <c r="G136" s="14"/>
      <c r="H136" s="15"/>
      <c r="I136" s="15"/>
      <c r="J136" s="22"/>
      <c r="K136" s="22"/>
      <c r="L136" s="15"/>
      <c r="M136" s="15"/>
      <c r="N136" s="15"/>
      <c r="O136" s="15"/>
      <c r="P136" s="22"/>
      <c r="Q136" s="22"/>
      <c r="R136" s="22"/>
      <c r="S136" s="18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20"/>
    </row>
    <row r="137" spans="1:33" ht="15.75" customHeight="1" x14ac:dyDescent="0.2">
      <c r="A137" s="13"/>
      <c r="B137" s="13"/>
      <c r="C137" s="22"/>
      <c r="D137" s="15"/>
      <c r="E137" s="15"/>
      <c r="F137" s="14"/>
      <c r="G137" s="14"/>
      <c r="H137" s="15"/>
      <c r="I137" s="15"/>
      <c r="J137" s="22"/>
      <c r="K137" s="22"/>
      <c r="L137" s="15"/>
      <c r="M137" s="15"/>
      <c r="N137" s="15"/>
      <c r="O137" s="15"/>
      <c r="P137" s="22"/>
      <c r="Q137" s="22"/>
      <c r="R137" s="22"/>
      <c r="S137" s="18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20"/>
    </row>
    <row r="138" spans="1:33" ht="15.75" customHeight="1" x14ac:dyDescent="0.2">
      <c r="A138" s="13"/>
      <c r="B138" s="13"/>
      <c r="C138" s="22"/>
      <c r="D138" s="15"/>
      <c r="E138" s="15"/>
      <c r="F138" s="14"/>
      <c r="G138" s="14"/>
      <c r="H138" s="15"/>
      <c r="I138" s="15"/>
      <c r="J138" s="22"/>
      <c r="K138" s="22"/>
      <c r="L138" s="15"/>
      <c r="M138" s="15"/>
      <c r="N138" s="15"/>
      <c r="O138" s="15"/>
      <c r="P138" s="22"/>
      <c r="Q138" s="22"/>
      <c r="R138" s="22"/>
      <c r="S138" s="18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20"/>
    </row>
    <row r="139" spans="1:33" ht="15.75" customHeight="1" x14ac:dyDescent="0.2">
      <c r="A139" s="13"/>
      <c r="B139" s="13"/>
      <c r="C139" s="22"/>
      <c r="D139" s="15"/>
      <c r="E139" s="15"/>
      <c r="F139" s="14"/>
      <c r="G139" s="14"/>
      <c r="H139" s="15"/>
      <c r="I139" s="15"/>
      <c r="J139" s="22"/>
      <c r="K139" s="22"/>
      <c r="L139" s="15"/>
      <c r="M139" s="15"/>
      <c r="N139" s="15"/>
      <c r="O139" s="15"/>
      <c r="P139" s="22"/>
      <c r="Q139" s="22"/>
      <c r="R139" s="22"/>
      <c r="S139" s="18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20"/>
    </row>
    <row r="140" spans="1:33" ht="15.75" customHeight="1" x14ac:dyDescent="0.2">
      <c r="A140" s="13"/>
      <c r="B140" s="13"/>
      <c r="C140" s="22"/>
      <c r="D140" s="15"/>
      <c r="E140" s="15"/>
      <c r="F140" s="14"/>
      <c r="G140" s="14"/>
      <c r="H140" s="15"/>
      <c r="I140" s="15"/>
      <c r="J140" s="22"/>
      <c r="K140" s="22"/>
      <c r="L140" s="15"/>
      <c r="M140" s="15"/>
      <c r="N140" s="15"/>
      <c r="O140" s="15"/>
      <c r="P140" s="22"/>
      <c r="Q140" s="22"/>
      <c r="R140" s="22"/>
      <c r="S140" s="18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20"/>
    </row>
    <row r="141" spans="1:33" ht="15.75" customHeight="1" x14ac:dyDescent="0.2">
      <c r="A141" s="13"/>
      <c r="B141" s="13"/>
      <c r="C141" s="22"/>
      <c r="D141" s="15"/>
      <c r="E141" s="15"/>
      <c r="F141" s="14"/>
      <c r="G141" s="14"/>
      <c r="H141" s="15"/>
      <c r="I141" s="15"/>
      <c r="J141" s="22"/>
      <c r="K141" s="22"/>
      <c r="L141" s="15"/>
      <c r="M141" s="15"/>
      <c r="N141" s="15"/>
      <c r="O141" s="15"/>
      <c r="P141" s="22"/>
      <c r="Q141" s="22"/>
      <c r="R141" s="22"/>
      <c r="S141" s="18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20"/>
    </row>
    <row r="142" spans="1:33" ht="15.75" customHeight="1" x14ac:dyDescent="0.2">
      <c r="A142" s="13"/>
      <c r="B142" s="13"/>
      <c r="C142" s="22"/>
      <c r="D142" s="15"/>
      <c r="E142" s="15"/>
      <c r="F142" s="14"/>
      <c r="G142" s="14"/>
      <c r="H142" s="15"/>
      <c r="I142" s="15"/>
      <c r="J142" s="22"/>
      <c r="K142" s="22"/>
      <c r="L142" s="15"/>
      <c r="M142" s="15"/>
      <c r="N142" s="15"/>
      <c r="O142" s="15"/>
      <c r="P142" s="22"/>
      <c r="Q142" s="22"/>
      <c r="R142" s="22"/>
      <c r="S142" s="18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20"/>
    </row>
    <row r="143" spans="1:33" ht="15.75" customHeight="1" x14ac:dyDescent="0.2">
      <c r="A143" s="13"/>
      <c r="B143" s="13"/>
      <c r="C143" s="22"/>
      <c r="D143" s="15"/>
      <c r="E143" s="15"/>
      <c r="F143" s="14"/>
      <c r="G143" s="14"/>
      <c r="H143" s="15"/>
      <c r="I143" s="15"/>
      <c r="J143" s="22"/>
      <c r="K143" s="22"/>
      <c r="L143" s="15"/>
      <c r="M143" s="15"/>
      <c r="N143" s="15"/>
      <c r="O143" s="15"/>
      <c r="P143" s="22"/>
      <c r="Q143" s="22"/>
      <c r="R143" s="22"/>
      <c r="S143" s="18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20"/>
    </row>
    <row r="144" spans="1:33" ht="15.75" customHeight="1" x14ac:dyDescent="0.2">
      <c r="A144" s="13"/>
      <c r="B144" s="13"/>
      <c r="C144" s="22"/>
      <c r="D144" s="15"/>
      <c r="E144" s="15"/>
      <c r="F144" s="14"/>
      <c r="G144" s="14"/>
      <c r="H144" s="15"/>
      <c r="I144" s="15"/>
      <c r="J144" s="22"/>
      <c r="K144" s="22"/>
      <c r="L144" s="15"/>
      <c r="M144" s="15"/>
      <c r="N144" s="15"/>
      <c r="O144" s="15"/>
      <c r="P144" s="22"/>
      <c r="Q144" s="22"/>
      <c r="R144" s="22"/>
      <c r="S144" s="18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20"/>
    </row>
    <row r="145" spans="1:33" ht="15.75" customHeight="1" x14ac:dyDescent="0.2">
      <c r="A145" s="13"/>
      <c r="B145" s="13"/>
      <c r="C145" s="22"/>
      <c r="D145" s="15"/>
      <c r="E145" s="15"/>
      <c r="F145" s="14"/>
      <c r="G145" s="14"/>
      <c r="H145" s="15"/>
      <c r="I145" s="15"/>
      <c r="J145" s="22"/>
      <c r="K145" s="22"/>
      <c r="L145" s="15"/>
      <c r="M145" s="15"/>
      <c r="N145" s="15"/>
      <c r="O145" s="15"/>
      <c r="P145" s="22"/>
      <c r="Q145" s="22"/>
      <c r="R145" s="22"/>
      <c r="S145" s="18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20"/>
    </row>
    <row r="146" spans="1:33" ht="15.75" customHeight="1" x14ac:dyDescent="0.2">
      <c r="A146" s="13"/>
      <c r="B146" s="13"/>
      <c r="C146" s="22"/>
      <c r="D146" s="15"/>
      <c r="E146" s="15"/>
      <c r="F146" s="14"/>
      <c r="G146" s="14"/>
      <c r="H146" s="15"/>
      <c r="I146" s="15"/>
      <c r="J146" s="22"/>
      <c r="K146" s="22"/>
      <c r="L146" s="15"/>
      <c r="M146" s="15"/>
      <c r="N146" s="15"/>
      <c r="O146" s="15"/>
      <c r="P146" s="22"/>
      <c r="Q146" s="22"/>
      <c r="R146" s="22"/>
      <c r="S146" s="18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20"/>
    </row>
    <row r="147" spans="1:33" ht="15.75" customHeight="1" x14ac:dyDescent="0.2">
      <c r="A147" s="13"/>
      <c r="B147" s="13"/>
      <c r="C147" s="22"/>
      <c r="D147" s="15"/>
      <c r="E147" s="15"/>
      <c r="F147" s="14"/>
      <c r="G147" s="14"/>
      <c r="H147" s="15"/>
      <c r="I147" s="15"/>
      <c r="J147" s="22"/>
      <c r="K147" s="22"/>
      <c r="L147" s="15"/>
      <c r="M147" s="15"/>
      <c r="N147" s="15"/>
      <c r="O147" s="15"/>
      <c r="P147" s="22"/>
      <c r="Q147" s="22"/>
      <c r="R147" s="22"/>
      <c r="S147" s="18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20"/>
    </row>
    <row r="148" spans="1:33" ht="15.75" customHeight="1" x14ac:dyDescent="0.2">
      <c r="A148" s="13"/>
      <c r="B148" s="13"/>
      <c r="C148" s="22"/>
      <c r="D148" s="15"/>
      <c r="E148" s="15"/>
      <c r="F148" s="14"/>
      <c r="G148" s="14"/>
      <c r="H148" s="15"/>
      <c r="I148" s="15"/>
      <c r="J148" s="22"/>
      <c r="K148" s="22"/>
      <c r="L148" s="15"/>
      <c r="M148" s="15"/>
      <c r="N148" s="15"/>
      <c r="O148" s="15"/>
      <c r="P148" s="22"/>
      <c r="Q148" s="22"/>
      <c r="R148" s="22"/>
      <c r="S148" s="18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20"/>
    </row>
    <row r="149" spans="1:33" ht="15.75" customHeight="1" x14ac:dyDescent="0.2">
      <c r="A149" s="13"/>
      <c r="B149" s="13"/>
      <c r="C149" s="22"/>
      <c r="D149" s="15"/>
      <c r="E149" s="15"/>
      <c r="F149" s="14"/>
      <c r="G149" s="14"/>
      <c r="H149" s="15"/>
      <c r="I149" s="15"/>
      <c r="J149" s="22"/>
      <c r="K149" s="22"/>
      <c r="L149" s="15"/>
      <c r="M149" s="15"/>
      <c r="N149" s="15"/>
      <c r="O149" s="15"/>
      <c r="P149" s="22"/>
      <c r="Q149" s="22"/>
      <c r="R149" s="22"/>
      <c r="S149" s="18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20"/>
    </row>
    <row r="150" spans="1:33" ht="15.75" customHeight="1" x14ac:dyDescent="0.2">
      <c r="A150" s="13"/>
      <c r="B150" s="13"/>
      <c r="C150" s="22"/>
      <c r="D150" s="15"/>
      <c r="E150" s="15"/>
      <c r="F150" s="14"/>
      <c r="G150" s="14"/>
      <c r="H150" s="15"/>
      <c r="I150" s="15"/>
      <c r="J150" s="22"/>
      <c r="K150" s="22"/>
      <c r="L150" s="15"/>
      <c r="M150" s="15"/>
      <c r="N150" s="15"/>
      <c r="O150" s="15"/>
      <c r="P150" s="22"/>
      <c r="Q150" s="22"/>
      <c r="R150" s="22"/>
      <c r="S150" s="18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20"/>
    </row>
    <row r="151" spans="1:33" ht="15.75" customHeight="1" x14ac:dyDescent="0.2">
      <c r="A151" s="13"/>
      <c r="B151" s="13"/>
      <c r="C151" s="22"/>
      <c r="D151" s="15"/>
      <c r="E151" s="15"/>
      <c r="F151" s="14"/>
      <c r="G151" s="14"/>
      <c r="H151" s="15"/>
      <c r="I151" s="15"/>
      <c r="J151" s="22"/>
      <c r="K151" s="22"/>
      <c r="L151" s="15"/>
      <c r="M151" s="15"/>
      <c r="N151" s="15"/>
      <c r="O151" s="15"/>
      <c r="P151" s="22"/>
      <c r="Q151" s="22"/>
      <c r="R151" s="22"/>
      <c r="S151" s="18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20"/>
    </row>
    <row r="152" spans="1:33" ht="15.75" customHeight="1" x14ac:dyDescent="0.2">
      <c r="A152" s="13"/>
      <c r="B152" s="13"/>
      <c r="C152" s="22"/>
      <c r="D152" s="15"/>
      <c r="E152" s="15"/>
      <c r="F152" s="14"/>
      <c r="G152" s="14"/>
      <c r="H152" s="15"/>
      <c r="I152" s="15"/>
      <c r="J152" s="22"/>
      <c r="K152" s="22"/>
      <c r="L152" s="15"/>
      <c r="M152" s="15"/>
      <c r="N152" s="15"/>
      <c r="O152" s="15"/>
      <c r="P152" s="22"/>
      <c r="Q152" s="22"/>
      <c r="R152" s="22"/>
      <c r="S152" s="18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20"/>
    </row>
    <row r="153" spans="1:33" ht="15.75" customHeight="1" x14ac:dyDescent="0.2">
      <c r="A153" s="13"/>
      <c r="B153" s="13"/>
      <c r="C153" s="22"/>
      <c r="D153" s="15"/>
      <c r="E153" s="15"/>
      <c r="F153" s="14"/>
      <c r="G153" s="14"/>
      <c r="H153" s="15"/>
      <c r="I153" s="15"/>
      <c r="J153" s="22"/>
      <c r="K153" s="22"/>
      <c r="L153" s="15"/>
      <c r="M153" s="15"/>
      <c r="N153" s="15"/>
      <c r="O153" s="15"/>
      <c r="P153" s="22"/>
      <c r="Q153" s="22"/>
      <c r="R153" s="22"/>
      <c r="S153" s="18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20"/>
    </row>
    <row r="154" spans="1:33" ht="15.75" customHeight="1" x14ac:dyDescent="0.2">
      <c r="A154" s="13"/>
      <c r="B154" s="13"/>
      <c r="C154" s="22"/>
      <c r="D154" s="15"/>
      <c r="E154" s="15"/>
      <c r="F154" s="14"/>
      <c r="G154" s="14"/>
      <c r="H154" s="15"/>
      <c r="I154" s="15"/>
      <c r="J154" s="22"/>
      <c r="K154" s="22"/>
      <c r="L154" s="15"/>
      <c r="M154" s="15"/>
      <c r="N154" s="15"/>
      <c r="O154" s="15"/>
      <c r="P154" s="22"/>
      <c r="Q154" s="22"/>
      <c r="R154" s="22"/>
      <c r="S154" s="18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20"/>
    </row>
    <row r="155" spans="1:33" ht="15.75" customHeight="1" x14ac:dyDescent="0.2">
      <c r="A155" s="13"/>
      <c r="B155" s="13"/>
      <c r="C155" s="22"/>
      <c r="D155" s="15"/>
      <c r="E155" s="15"/>
      <c r="F155" s="14"/>
      <c r="G155" s="14"/>
      <c r="H155" s="15"/>
      <c r="I155" s="15"/>
      <c r="J155" s="22"/>
      <c r="K155" s="22"/>
      <c r="L155" s="15"/>
      <c r="M155" s="15"/>
      <c r="N155" s="15"/>
      <c r="O155" s="15"/>
      <c r="P155" s="22"/>
      <c r="Q155" s="22"/>
      <c r="R155" s="22"/>
      <c r="S155" s="18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20"/>
    </row>
    <row r="156" spans="1:33" ht="15.75" customHeight="1" x14ac:dyDescent="0.2">
      <c r="A156" s="13"/>
      <c r="B156" s="13"/>
      <c r="C156" s="22"/>
      <c r="D156" s="15"/>
      <c r="E156" s="15"/>
      <c r="F156" s="14"/>
      <c r="G156" s="14"/>
      <c r="H156" s="15"/>
      <c r="I156" s="15"/>
      <c r="J156" s="22"/>
      <c r="K156" s="22"/>
      <c r="L156" s="15"/>
      <c r="M156" s="15"/>
      <c r="N156" s="15"/>
      <c r="O156" s="15"/>
      <c r="P156" s="22"/>
      <c r="Q156" s="22"/>
      <c r="R156" s="22"/>
      <c r="S156" s="18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20"/>
    </row>
    <row r="157" spans="1:33" ht="15.75" customHeight="1" x14ac:dyDescent="0.2">
      <c r="A157" s="13"/>
      <c r="B157" s="13"/>
      <c r="C157" s="22"/>
      <c r="D157" s="15"/>
      <c r="E157" s="15"/>
      <c r="F157" s="14"/>
      <c r="G157" s="14"/>
      <c r="H157" s="15"/>
      <c r="I157" s="15"/>
      <c r="J157" s="22"/>
      <c r="K157" s="22"/>
      <c r="L157" s="15"/>
      <c r="M157" s="15"/>
      <c r="N157" s="15"/>
      <c r="O157" s="15"/>
      <c r="P157" s="22"/>
      <c r="Q157" s="22"/>
      <c r="R157" s="22"/>
      <c r="S157" s="18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20"/>
    </row>
    <row r="158" spans="1:33" ht="15.75" customHeight="1" x14ac:dyDescent="0.2">
      <c r="A158" s="13"/>
      <c r="B158" s="13"/>
      <c r="C158" s="22"/>
      <c r="D158" s="15"/>
      <c r="E158" s="15"/>
      <c r="F158" s="14"/>
      <c r="G158" s="14"/>
      <c r="H158" s="15"/>
      <c r="I158" s="15"/>
      <c r="J158" s="22"/>
      <c r="K158" s="22"/>
      <c r="L158" s="15"/>
      <c r="M158" s="15"/>
      <c r="N158" s="15"/>
      <c r="O158" s="15"/>
      <c r="P158" s="22"/>
      <c r="Q158" s="22"/>
      <c r="R158" s="22"/>
      <c r="S158" s="18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20"/>
    </row>
    <row r="159" spans="1:33" ht="15.75" customHeight="1" x14ac:dyDescent="0.2">
      <c r="A159" s="13"/>
      <c r="B159" s="13"/>
      <c r="C159" s="22"/>
      <c r="D159" s="15"/>
      <c r="E159" s="15"/>
      <c r="F159" s="14"/>
      <c r="G159" s="14"/>
      <c r="H159" s="15"/>
      <c r="I159" s="15"/>
      <c r="J159" s="22"/>
      <c r="K159" s="22"/>
      <c r="L159" s="15"/>
      <c r="M159" s="15"/>
      <c r="N159" s="15"/>
      <c r="O159" s="15"/>
      <c r="P159" s="22"/>
      <c r="Q159" s="22"/>
      <c r="R159" s="22"/>
      <c r="S159" s="18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20"/>
    </row>
    <row r="160" spans="1:33" ht="15.75" customHeight="1" x14ac:dyDescent="0.2">
      <c r="A160" s="13"/>
      <c r="B160" s="13"/>
      <c r="C160" s="22"/>
      <c r="D160" s="15"/>
      <c r="E160" s="15"/>
      <c r="F160" s="14"/>
      <c r="G160" s="14"/>
      <c r="H160" s="15"/>
      <c r="I160" s="15"/>
      <c r="J160" s="22"/>
      <c r="K160" s="22"/>
      <c r="L160" s="15"/>
      <c r="M160" s="15"/>
      <c r="N160" s="15"/>
      <c r="O160" s="15"/>
      <c r="P160" s="22"/>
      <c r="Q160" s="22"/>
      <c r="R160" s="22"/>
      <c r="S160" s="18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20"/>
    </row>
    <row r="161" spans="1:33" ht="15.75" customHeight="1" x14ac:dyDescent="0.2">
      <c r="A161" s="13"/>
      <c r="B161" s="13"/>
      <c r="C161" s="22"/>
      <c r="D161" s="15"/>
      <c r="E161" s="15"/>
      <c r="F161" s="14"/>
      <c r="G161" s="14"/>
      <c r="H161" s="15"/>
      <c r="I161" s="15"/>
      <c r="J161" s="22"/>
      <c r="K161" s="22"/>
      <c r="L161" s="15"/>
      <c r="M161" s="15"/>
      <c r="N161" s="15"/>
      <c r="O161" s="15"/>
      <c r="P161" s="22"/>
      <c r="Q161" s="22"/>
      <c r="R161" s="22"/>
      <c r="S161" s="18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20"/>
    </row>
    <row r="162" spans="1:33" ht="15.75" customHeight="1" x14ac:dyDescent="0.2">
      <c r="A162" s="13"/>
      <c r="B162" s="13"/>
      <c r="C162" s="22"/>
      <c r="D162" s="15"/>
      <c r="E162" s="15"/>
      <c r="F162" s="14"/>
      <c r="G162" s="14"/>
      <c r="H162" s="15"/>
      <c r="I162" s="15"/>
      <c r="J162" s="22"/>
      <c r="K162" s="22"/>
      <c r="L162" s="15"/>
      <c r="M162" s="15"/>
      <c r="N162" s="15"/>
      <c r="O162" s="15"/>
      <c r="P162" s="22"/>
      <c r="Q162" s="22"/>
      <c r="R162" s="22"/>
      <c r="S162" s="18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20"/>
    </row>
    <row r="163" spans="1:33" ht="15.75" customHeight="1" x14ac:dyDescent="0.2">
      <c r="A163" s="13"/>
      <c r="B163" s="13"/>
      <c r="C163" s="22"/>
      <c r="D163" s="15"/>
      <c r="E163" s="15"/>
      <c r="F163" s="14"/>
      <c r="G163" s="14"/>
      <c r="H163" s="15"/>
      <c r="I163" s="15"/>
      <c r="J163" s="22"/>
      <c r="K163" s="22"/>
      <c r="L163" s="15"/>
      <c r="M163" s="15"/>
      <c r="N163" s="15"/>
      <c r="O163" s="15"/>
      <c r="P163" s="22"/>
      <c r="Q163" s="22"/>
      <c r="R163" s="22"/>
      <c r="S163" s="18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20"/>
    </row>
    <row r="164" spans="1:33" ht="15.75" customHeight="1" x14ac:dyDescent="0.2">
      <c r="A164" s="13"/>
      <c r="B164" s="13"/>
      <c r="C164" s="22"/>
      <c r="D164" s="15"/>
      <c r="E164" s="15"/>
      <c r="F164" s="14"/>
      <c r="G164" s="14"/>
      <c r="H164" s="15"/>
      <c r="I164" s="15"/>
      <c r="J164" s="22"/>
      <c r="K164" s="22"/>
      <c r="L164" s="15"/>
      <c r="M164" s="15"/>
      <c r="N164" s="15"/>
      <c r="O164" s="15"/>
      <c r="P164" s="22"/>
      <c r="Q164" s="22"/>
      <c r="R164" s="22"/>
      <c r="S164" s="18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20"/>
    </row>
    <row r="165" spans="1:33" ht="15.75" customHeight="1" x14ac:dyDescent="0.2">
      <c r="A165" s="13"/>
      <c r="B165" s="13"/>
      <c r="C165" s="22"/>
      <c r="D165" s="15"/>
      <c r="E165" s="15"/>
      <c r="F165" s="14"/>
      <c r="G165" s="14"/>
      <c r="H165" s="15"/>
      <c r="I165" s="15"/>
      <c r="J165" s="22"/>
      <c r="K165" s="22"/>
      <c r="L165" s="15"/>
      <c r="M165" s="15"/>
      <c r="N165" s="15"/>
      <c r="O165" s="15"/>
      <c r="P165" s="22"/>
      <c r="Q165" s="22"/>
      <c r="R165" s="22"/>
      <c r="S165" s="18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20"/>
    </row>
    <row r="166" spans="1:33" ht="15.75" customHeight="1" x14ac:dyDescent="0.2">
      <c r="A166" s="13"/>
      <c r="B166" s="13"/>
      <c r="C166" s="22"/>
      <c r="D166" s="15"/>
      <c r="E166" s="15"/>
      <c r="F166" s="14"/>
      <c r="G166" s="14"/>
      <c r="H166" s="15"/>
      <c r="I166" s="15"/>
      <c r="J166" s="22"/>
      <c r="K166" s="22"/>
      <c r="L166" s="15"/>
      <c r="M166" s="15"/>
      <c r="N166" s="15"/>
      <c r="O166" s="15"/>
      <c r="P166" s="22"/>
      <c r="Q166" s="22"/>
      <c r="R166" s="22"/>
      <c r="S166" s="18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20"/>
    </row>
    <row r="167" spans="1:33" ht="15.75" customHeight="1" x14ac:dyDescent="0.2">
      <c r="A167" s="13"/>
      <c r="B167" s="13"/>
      <c r="C167" s="22"/>
      <c r="D167" s="15"/>
      <c r="E167" s="15"/>
      <c r="F167" s="14"/>
      <c r="G167" s="14"/>
      <c r="H167" s="15"/>
      <c r="I167" s="15"/>
      <c r="J167" s="22"/>
      <c r="K167" s="22"/>
      <c r="L167" s="15"/>
      <c r="M167" s="15"/>
      <c r="N167" s="15"/>
      <c r="O167" s="15"/>
      <c r="P167" s="22"/>
      <c r="Q167" s="22"/>
      <c r="R167" s="22"/>
      <c r="S167" s="18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20"/>
    </row>
    <row r="168" spans="1:33" ht="15.75" customHeight="1" x14ac:dyDescent="0.2">
      <c r="A168" s="13"/>
      <c r="B168" s="13"/>
      <c r="C168" s="22"/>
      <c r="D168" s="15"/>
      <c r="E168" s="15"/>
      <c r="F168" s="14"/>
      <c r="G168" s="14"/>
      <c r="H168" s="15"/>
      <c r="I168" s="15"/>
      <c r="J168" s="22"/>
      <c r="K168" s="22"/>
      <c r="L168" s="15"/>
      <c r="M168" s="15"/>
      <c r="N168" s="15"/>
      <c r="O168" s="15"/>
      <c r="P168" s="22"/>
      <c r="Q168" s="22"/>
      <c r="R168" s="22"/>
      <c r="S168" s="18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20"/>
    </row>
    <row r="169" spans="1:33" ht="15.75" customHeight="1" x14ac:dyDescent="0.2">
      <c r="A169" s="13"/>
      <c r="B169" s="13"/>
      <c r="C169" s="22"/>
      <c r="D169" s="15"/>
      <c r="E169" s="15"/>
      <c r="F169" s="14"/>
      <c r="G169" s="14"/>
      <c r="H169" s="15"/>
      <c r="I169" s="15"/>
      <c r="J169" s="22"/>
      <c r="K169" s="22"/>
      <c r="L169" s="15"/>
      <c r="M169" s="15"/>
      <c r="N169" s="15"/>
      <c r="O169" s="15"/>
      <c r="P169" s="22"/>
      <c r="Q169" s="22"/>
      <c r="R169" s="22"/>
      <c r="S169" s="18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20"/>
    </row>
    <row r="170" spans="1:33" ht="15.75" customHeight="1" x14ac:dyDescent="0.2">
      <c r="A170" s="13"/>
      <c r="B170" s="13"/>
      <c r="C170" s="22"/>
      <c r="D170" s="15"/>
      <c r="E170" s="15"/>
      <c r="F170" s="14"/>
      <c r="G170" s="14"/>
      <c r="H170" s="15"/>
      <c r="I170" s="15"/>
      <c r="J170" s="22"/>
      <c r="K170" s="22"/>
      <c r="L170" s="15"/>
      <c r="M170" s="15"/>
      <c r="N170" s="15"/>
      <c r="O170" s="15"/>
      <c r="P170" s="22"/>
      <c r="Q170" s="22"/>
      <c r="R170" s="22"/>
      <c r="S170" s="18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20"/>
    </row>
    <row r="171" spans="1:33" ht="15.75" customHeight="1" x14ac:dyDescent="0.2">
      <c r="A171" s="13"/>
      <c r="B171" s="13"/>
      <c r="C171" s="22"/>
      <c r="D171" s="15"/>
      <c r="E171" s="15"/>
      <c r="F171" s="14"/>
      <c r="G171" s="14"/>
      <c r="H171" s="15"/>
      <c r="I171" s="15"/>
      <c r="J171" s="22"/>
      <c r="K171" s="22"/>
      <c r="L171" s="15"/>
      <c r="M171" s="15"/>
      <c r="N171" s="15"/>
      <c r="O171" s="15"/>
      <c r="P171" s="22"/>
      <c r="Q171" s="22"/>
      <c r="R171" s="22"/>
      <c r="S171" s="18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20"/>
    </row>
    <row r="172" spans="1:33" ht="15.75" customHeight="1" x14ac:dyDescent="0.2">
      <c r="A172" s="13"/>
      <c r="B172" s="13"/>
      <c r="C172" s="22"/>
      <c r="D172" s="15"/>
      <c r="E172" s="15"/>
      <c r="F172" s="14"/>
      <c r="G172" s="14"/>
      <c r="H172" s="15"/>
      <c r="I172" s="15"/>
      <c r="J172" s="22"/>
      <c r="K172" s="22"/>
      <c r="L172" s="15"/>
      <c r="M172" s="15"/>
      <c r="N172" s="15"/>
      <c r="O172" s="15"/>
      <c r="P172" s="22"/>
      <c r="Q172" s="22"/>
      <c r="R172" s="22"/>
      <c r="S172" s="18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20"/>
    </row>
    <row r="173" spans="1:33" ht="15.75" customHeight="1" x14ac:dyDescent="0.2">
      <c r="A173" s="13"/>
      <c r="B173" s="13"/>
      <c r="C173" s="22"/>
      <c r="D173" s="15"/>
      <c r="E173" s="15"/>
      <c r="F173" s="14"/>
      <c r="G173" s="14"/>
      <c r="H173" s="15"/>
      <c r="I173" s="15"/>
      <c r="J173" s="22"/>
      <c r="K173" s="22"/>
      <c r="L173" s="15"/>
      <c r="M173" s="15"/>
      <c r="N173" s="15"/>
      <c r="O173" s="15"/>
      <c r="P173" s="22"/>
      <c r="Q173" s="22"/>
      <c r="R173" s="22"/>
      <c r="S173" s="18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20"/>
    </row>
    <row r="174" spans="1:33" ht="15.75" customHeight="1" x14ac:dyDescent="0.2">
      <c r="A174" s="13"/>
      <c r="B174" s="13"/>
      <c r="C174" s="22"/>
      <c r="D174" s="15"/>
      <c r="E174" s="15"/>
      <c r="F174" s="14"/>
      <c r="G174" s="14"/>
      <c r="H174" s="15"/>
      <c r="I174" s="15"/>
      <c r="J174" s="22"/>
      <c r="K174" s="22"/>
      <c r="L174" s="15"/>
      <c r="M174" s="15"/>
      <c r="N174" s="15"/>
      <c r="O174" s="15"/>
      <c r="P174" s="22"/>
      <c r="Q174" s="22"/>
      <c r="R174" s="22"/>
      <c r="S174" s="18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20"/>
    </row>
    <row r="175" spans="1:33" ht="15.75" customHeight="1" x14ac:dyDescent="0.2">
      <c r="A175" s="13"/>
      <c r="B175" s="13"/>
      <c r="C175" s="22"/>
      <c r="D175" s="15"/>
      <c r="E175" s="15"/>
      <c r="F175" s="14"/>
      <c r="G175" s="14"/>
      <c r="H175" s="15"/>
      <c r="I175" s="15"/>
      <c r="J175" s="22"/>
      <c r="K175" s="22"/>
      <c r="L175" s="15"/>
      <c r="M175" s="15"/>
      <c r="N175" s="15"/>
      <c r="O175" s="15"/>
      <c r="P175" s="22"/>
      <c r="Q175" s="22"/>
      <c r="R175" s="22"/>
      <c r="S175" s="18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20"/>
    </row>
    <row r="176" spans="1:33" ht="15.75" customHeight="1" x14ac:dyDescent="0.2">
      <c r="A176" s="13"/>
      <c r="B176" s="13"/>
      <c r="C176" s="22"/>
      <c r="D176" s="15"/>
      <c r="E176" s="15"/>
      <c r="F176" s="14"/>
      <c r="G176" s="14"/>
      <c r="H176" s="15"/>
      <c r="I176" s="15"/>
      <c r="J176" s="22"/>
      <c r="K176" s="22"/>
      <c r="L176" s="15"/>
      <c r="M176" s="15"/>
      <c r="N176" s="15"/>
      <c r="O176" s="15"/>
      <c r="P176" s="22"/>
      <c r="Q176" s="22"/>
      <c r="R176" s="22"/>
      <c r="S176" s="18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20"/>
    </row>
    <row r="177" spans="1:33" ht="15.75" customHeight="1" x14ac:dyDescent="0.2">
      <c r="A177" s="13"/>
      <c r="B177" s="13"/>
      <c r="C177" s="22"/>
      <c r="D177" s="15"/>
      <c r="E177" s="15"/>
      <c r="F177" s="14"/>
      <c r="G177" s="14"/>
      <c r="H177" s="15"/>
      <c r="I177" s="15"/>
      <c r="J177" s="22"/>
      <c r="K177" s="22"/>
      <c r="L177" s="15"/>
      <c r="M177" s="15"/>
      <c r="N177" s="15"/>
      <c r="O177" s="15"/>
      <c r="P177" s="22"/>
      <c r="Q177" s="22"/>
      <c r="R177" s="22"/>
      <c r="S177" s="18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20"/>
    </row>
    <row r="178" spans="1:33" ht="15.75" customHeight="1" x14ac:dyDescent="0.2">
      <c r="A178" s="13"/>
      <c r="B178" s="13"/>
      <c r="C178" s="22"/>
      <c r="D178" s="15"/>
      <c r="E178" s="15"/>
      <c r="F178" s="14"/>
      <c r="G178" s="14"/>
      <c r="H178" s="15"/>
      <c r="I178" s="15"/>
      <c r="J178" s="22"/>
      <c r="K178" s="22"/>
      <c r="L178" s="15"/>
      <c r="M178" s="15"/>
      <c r="N178" s="15"/>
      <c r="O178" s="15"/>
      <c r="P178" s="22"/>
      <c r="Q178" s="22"/>
      <c r="R178" s="22"/>
      <c r="S178" s="18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20"/>
    </row>
    <row r="179" spans="1:33" ht="15.75" customHeight="1" x14ac:dyDescent="0.2">
      <c r="A179" s="13"/>
      <c r="B179" s="13"/>
      <c r="C179" s="22"/>
      <c r="D179" s="15"/>
      <c r="E179" s="15"/>
      <c r="F179" s="14"/>
      <c r="G179" s="14"/>
      <c r="H179" s="15"/>
      <c r="I179" s="15"/>
      <c r="J179" s="22"/>
      <c r="K179" s="22"/>
      <c r="L179" s="15"/>
      <c r="M179" s="15"/>
      <c r="N179" s="15"/>
      <c r="O179" s="15"/>
      <c r="P179" s="22"/>
      <c r="Q179" s="22"/>
      <c r="R179" s="22"/>
      <c r="S179" s="18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20"/>
    </row>
    <row r="180" spans="1:33" ht="15.75" customHeight="1" x14ac:dyDescent="0.2">
      <c r="A180" s="13"/>
      <c r="B180" s="13"/>
      <c r="C180" s="22"/>
      <c r="D180" s="15"/>
      <c r="E180" s="15"/>
      <c r="F180" s="14"/>
      <c r="G180" s="14"/>
      <c r="H180" s="15"/>
      <c r="I180" s="15"/>
      <c r="J180" s="22"/>
      <c r="K180" s="22"/>
      <c r="L180" s="15"/>
      <c r="M180" s="15"/>
      <c r="N180" s="15"/>
      <c r="O180" s="15"/>
      <c r="P180" s="22"/>
      <c r="Q180" s="22"/>
      <c r="R180" s="22"/>
      <c r="S180" s="18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20"/>
    </row>
    <row r="181" spans="1:33" ht="15.75" customHeight="1" x14ac:dyDescent="0.2">
      <c r="A181" s="13"/>
      <c r="B181" s="13"/>
      <c r="C181" s="22"/>
      <c r="D181" s="15"/>
      <c r="E181" s="15"/>
      <c r="F181" s="14"/>
      <c r="G181" s="14"/>
      <c r="H181" s="15"/>
      <c r="I181" s="15"/>
      <c r="J181" s="22"/>
      <c r="K181" s="22"/>
      <c r="L181" s="15"/>
      <c r="M181" s="15"/>
      <c r="N181" s="15"/>
      <c r="O181" s="15"/>
      <c r="P181" s="22"/>
      <c r="Q181" s="22"/>
      <c r="R181" s="22"/>
      <c r="S181" s="18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20"/>
    </row>
    <row r="182" spans="1:33" ht="15.75" customHeight="1" x14ac:dyDescent="0.2">
      <c r="A182" s="13"/>
      <c r="B182" s="13"/>
      <c r="C182" s="22"/>
      <c r="D182" s="15"/>
      <c r="E182" s="15"/>
      <c r="F182" s="14"/>
      <c r="G182" s="14"/>
      <c r="H182" s="15"/>
      <c r="I182" s="15"/>
      <c r="J182" s="22"/>
      <c r="K182" s="22"/>
      <c r="L182" s="15"/>
      <c r="M182" s="15"/>
      <c r="N182" s="15"/>
      <c r="O182" s="15"/>
      <c r="P182" s="22"/>
      <c r="Q182" s="22"/>
      <c r="R182" s="22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20"/>
    </row>
    <row r="183" spans="1:33" ht="15.75" customHeight="1" x14ac:dyDescent="0.2">
      <c r="A183" s="13"/>
      <c r="B183" s="13"/>
      <c r="C183" s="22"/>
      <c r="D183" s="15"/>
      <c r="E183" s="15"/>
      <c r="F183" s="14"/>
      <c r="G183" s="14"/>
      <c r="H183" s="15"/>
      <c r="I183" s="15"/>
      <c r="J183" s="22"/>
      <c r="K183" s="22"/>
      <c r="L183" s="15"/>
      <c r="M183" s="15"/>
      <c r="N183" s="15"/>
      <c r="O183" s="15"/>
      <c r="P183" s="22"/>
      <c r="Q183" s="22"/>
      <c r="R183" s="22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20"/>
    </row>
    <row r="184" spans="1:33" ht="15.75" customHeight="1" x14ac:dyDescent="0.2">
      <c r="A184" s="13"/>
      <c r="B184" s="13"/>
      <c r="C184" s="22"/>
      <c r="D184" s="15"/>
      <c r="E184" s="15"/>
      <c r="F184" s="14"/>
      <c r="G184" s="14"/>
      <c r="H184" s="15"/>
      <c r="I184" s="15"/>
      <c r="J184" s="22"/>
      <c r="K184" s="22"/>
      <c r="L184" s="15"/>
      <c r="M184" s="15"/>
      <c r="N184" s="15"/>
      <c r="O184" s="15"/>
      <c r="P184" s="22"/>
      <c r="Q184" s="22"/>
      <c r="R184" s="22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20"/>
    </row>
    <row r="185" spans="1:33" ht="15.75" customHeight="1" x14ac:dyDescent="0.2">
      <c r="A185" s="13"/>
      <c r="B185" s="13"/>
      <c r="C185" s="22"/>
      <c r="D185" s="15"/>
      <c r="E185" s="15"/>
      <c r="F185" s="14"/>
      <c r="G185" s="14"/>
      <c r="H185" s="15"/>
      <c r="I185" s="15"/>
      <c r="J185" s="22"/>
      <c r="K185" s="22"/>
      <c r="L185" s="15"/>
      <c r="M185" s="15"/>
      <c r="N185" s="15"/>
      <c r="O185" s="15"/>
      <c r="P185" s="22"/>
      <c r="Q185" s="22"/>
      <c r="R185" s="22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20"/>
    </row>
    <row r="186" spans="1:33" ht="15.75" customHeight="1" x14ac:dyDescent="0.2">
      <c r="A186" s="13"/>
      <c r="B186" s="13"/>
      <c r="C186" s="22"/>
      <c r="D186" s="15"/>
      <c r="E186" s="15"/>
      <c r="F186" s="14"/>
      <c r="G186" s="14"/>
      <c r="H186" s="15"/>
      <c r="I186" s="15"/>
      <c r="J186" s="22"/>
      <c r="K186" s="22"/>
      <c r="L186" s="15"/>
      <c r="M186" s="15"/>
      <c r="N186" s="15"/>
      <c r="O186" s="15"/>
      <c r="P186" s="22"/>
      <c r="Q186" s="22"/>
      <c r="R186" s="22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20"/>
    </row>
    <row r="187" spans="1:33" ht="15.75" customHeight="1" x14ac:dyDescent="0.2">
      <c r="A187" s="13"/>
      <c r="B187" s="13"/>
      <c r="C187" s="22"/>
      <c r="D187" s="15"/>
      <c r="E187" s="15"/>
      <c r="F187" s="14"/>
      <c r="G187" s="14"/>
      <c r="H187" s="15"/>
      <c r="I187" s="15"/>
      <c r="J187" s="22"/>
      <c r="K187" s="22"/>
      <c r="L187" s="15"/>
      <c r="M187" s="15"/>
      <c r="N187" s="15"/>
      <c r="O187" s="15"/>
      <c r="P187" s="22"/>
      <c r="Q187" s="22"/>
      <c r="R187" s="22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20"/>
    </row>
    <row r="188" spans="1:33" ht="15.75" customHeight="1" x14ac:dyDescent="0.2">
      <c r="A188" s="13"/>
      <c r="B188" s="13"/>
      <c r="C188" s="22"/>
      <c r="D188" s="15"/>
      <c r="E188" s="15"/>
      <c r="F188" s="14"/>
      <c r="G188" s="14"/>
      <c r="H188" s="15"/>
      <c r="I188" s="15"/>
      <c r="J188" s="22"/>
      <c r="K188" s="22"/>
      <c r="L188" s="15"/>
      <c r="M188" s="15"/>
      <c r="N188" s="15"/>
      <c r="O188" s="15"/>
      <c r="P188" s="22"/>
      <c r="Q188" s="22"/>
      <c r="R188" s="22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20"/>
    </row>
    <row r="189" spans="1:33" ht="15.75" customHeight="1" x14ac:dyDescent="0.2">
      <c r="A189" s="13"/>
      <c r="B189" s="13"/>
      <c r="C189" s="22"/>
      <c r="D189" s="15"/>
      <c r="E189" s="15"/>
      <c r="F189" s="14"/>
      <c r="G189" s="14"/>
      <c r="H189" s="15"/>
      <c r="I189" s="15"/>
      <c r="J189" s="22"/>
      <c r="K189" s="22"/>
      <c r="L189" s="15"/>
      <c r="M189" s="15"/>
      <c r="N189" s="15"/>
      <c r="O189" s="15"/>
      <c r="P189" s="22"/>
      <c r="Q189" s="22"/>
      <c r="R189" s="22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20"/>
    </row>
    <row r="190" spans="1:33" ht="15.75" customHeight="1" x14ac:dyDescent="0.2">
      <c r="A190" s="13"/>
      <c r="B190" s="13"/>
      <c r="C190" s="22"/>
      <c r="D190" s="15"/>
      <c r="E190" s="15"/>
      <c r="F190" s="14"/>
      <c r="G190" s="14"/>
      <c r="H190" s="15"/>
      <c r="I190" s="15"/>
      <c r="J190" s="22"/>
      <c r="K190" s="22"/>
      <c r="L190" s="15"/>
      <c r="M190" s="15"/>
      <c r="N190" s="15"/>
      <c r="O190" s="15"/>
      <c r="P190" s="22"/>
      <c r="Q190" s="22"/>
      <c r="R190" s="22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20"/>
    </row>
    <row r="191" spans="1:33" ht="15.75" customHeight="1" x14ac:dyDescent="0.2">
      <c r="A191" s="13"/>
      <c r="B191" s="13"/>
      <c r="C191" s="22"/>
      <c r="D191" s="15"/>
      <c r="E191" s="15"/>
      <c r="F191" s="14"/>
      <c r="G191" s="14"/>
      <c r="H191" s="15"/>
      <c r="I191" s="15"/>
      <c r="J191" s="22"/>
      <c r="K191" s="22"/>
      <c r="L191" s="15"/>
      <c r="M191" s="15"/>
      <c r="N191" s="15"/>
      <c r="O191" s="15"/>
      <c r="P191" s="22"/>
      <c r="Q191" s="22"/>
      <c r="R191" s="22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20"/>
    </row>
    <row r="192" spans="1:33" ht="15.75" customHeight="1" x14ac:dyDescent="0.2">
      <c r="A192" s="13"/>
      <c r="B192" s="13"/>
      <c r="C192" s="22"/>
      <c r="D192" s="15"/>
      <c r="E192" s="15"/>
      <c r="F192" s="14"/>
      <c r="G192" s="14"/>
      <c r="H192" s="15"/>
      <c r="I192" s="15"/>
      <c r="J192" s="22"/>
      <c r="K192" s="22"/>
      <c r="L192" s="15"/>
      <c r="M192" s="15"/>
      <c r="N192" s="15"/>
      <c r="O192" s="15"/>
      <c r="P192" s="22"/>
      <c r="Q192" s="22"/>
      <c r="R192" s="22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20"/>
    </row>
    <row r="193" spans="1:33" ht="15.75" customHeight="1" x14ac:dyDescent="0.2">
      <c r="A193" s="13"/>
      <c r="B193" s="13"/>
      <c r="C193" s="22"/>
      <c r="D193" s="15"/>
      <c r="E193" s="15"/>
      <c r="F193" s="14"/>
      <c r="G193" s="14"/>
      <c r="H193" s="15"/>
      <c r="I193" s="15"/>
      <c r="J193" s="22"/>
      <c r="K193" s="22"/>
      <c r="L193" s="15"/>
      <c r="M193" s="15"/>
      <c r="N193" s="15"/>
      <c r="O193" s="15"/>
      <c r="P193" s="22"/>
      <c r="Q193" s="22"/>
      <c r="R193" s="22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20"/>
    </row>
    <row r="194" spans="1:33" ht="15.75" customHeight="1" x14ac:dyDescent="0.2">
      <c r="A194" s="13"/>
      <c r="B194" s="13"/>
      <c r="C194" s="22"/>
      <c r="D194" s="15"/>
      <c r="E194" s="15"/>
      <c r="F194" s="14"/>
      <c r="G194" s="14"/>
      <c r="H194" s="15"/>
      <c r="I194" s="15"/>
      <c r="J194" s="22"/>
      <c r="K194" s="22"/>
      <c r="L194" s="15"/>
      <c r="M194" s="15"/>
      <c r="N194" s="15"/>
      <c r="O194" s="15"/>
      <c r="P194" s="22"/>
      <c r="Q194" s="22"/>
      <c r="R194" s="22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20"/>
    </row>
    <row r="195" spans="1:33" ht="15.75" customHeight="1" x14ac:dyDescent="0.2">
      <c r="C195" s="22"/>
      <c r="D195" s="15"/>
      <c r="E195" s="15"/>
      <c r="F195" s="14"/>
      <c r="G195" s="14"/>
      <c r="H195" s="15"/>
      <c r="I195" s="15"/>
      <c r="J195" s="22"/>
      <c r="K195" s="22"/>
      <c r="L195" s="15"/>
      <c r="M195" s="15"/>
      <c r="N195" s="15"/>
      <c r="O195" s="15"/>
      <c r="P195" s="22"/>
      <c r="Q195" s="22"/>
      <c r="R195" s="22"/>
      <c r="AG195" s="20"/>
    </row>
    <row r="196" spans="1:33" ht="15.75" customHeight="1" x14ac:dyDescent="0.2">
      <c r="C196" s="22"/>
      <c r="D196" s="15"/>
      <c r="E196" s="15"/>
      <c r="F196" s="14"/>
      <c r="G196" s="14"/>
      <c r="H196" s="15"/>
      <c r="I196" s="15"/>
      <c r="J196" s="22"/>
      <c r="K196" s="22"/>
      <c r="L196" s="15"/>
      <c r="M196" s="15"/>
      <c r="N196" s="15"/>
      <c r="O196" s="15"/>
      <c r="P196" s="22"/>
      <c r="Q196" s="22"/>
      <c r="R196" s="22"/>
      <c r="AG196" s="20"/>
    </row>
    <row r="197" spans="1:33" ht="15.75" customHeight="1" x14ac:dyDescent="0.2">
      <c r="C197" s="22"/>
      <c r="D197" s="22"/>
      <c r="E197" s="22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</row>
    <row r="198" spans="1:33" ht="15.75" customHeight="1" x14ac:dyDescent="0.2">
      <c r="C198" s="22"/>
      <c r="D198" s="22"/>
      <c r="E198" s="22"/>
      <c r="F198" s="22"/>
      <c r="G198" s="22"/>
      <c r="H198" s="22"/>
      <c r="I198" s="22"/>
      <c r="J198" s="22"/>
      <c r="K198" s="22"/>
      <c r="L198" s="22"/>
      <c r="M198" s="22"/>
      <c r="N198" s="22"/>
      <c r="O198" s="22"/>
      <c r="P198" s="22"/>
      <c r="Q198" s="22"/>
      <c r="R198" s="22"/>
    </row>
    <row r="199" spans="1:33" ht="15.75" customHeight="1" x14ac:dyDescent="0.2">
      <c r="C199" s="22"/>
      <c r="D199" s="22"/>
      <c r="E199" s="22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</row>
    <row r="200" spans="1:33" ht="15.75" customHeight="1" x14ac:dyDescent="0.2">
      <c r="C200" s="22"/>
      <c r="D200" s="22"/>
      <c r="E200" s="22"/>
      <c r="F200" s="22"/>
      <c r="G200" s="22"/>
      <c r="H200" s="22"/>
      <c r="I200" s="22"/>
      <c r="J200" s="22"/>
      <c r="K200" s="22"/>
      <c r="L200" s="22"/>
      <c r="M200" s="22"/>
      <c r="N200" s="22"/>
      <c r="O200" s="22"/>
      <c r="P200" s="22"/>
      <c r="Q200" s="22"/>
      <c r="R200" s="22"/>
    </row>
    <row r="201" spans="1:33" ht="15.75" customHeight="1" x14ac:dyDescent="0.2">
      <c r="C201" s="22"/>
      <c r="D201" s="22"/>
      <c r="E201" s="22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</row>
    <row r="202" spans="1:33" ht="15.75" customHeight="1" x14ac:dyDescent="0.2">
      <c r="C202" s="22"/>
      <c r="D202" s="22"/>
      <c r="E202" s="22"/>
      <c r="F202" s="22"/>
      <c r="G202" s="22"/>
      <c r="H202" s="22"/>
      <c r="I202" s="22"/>
      <c r="J202" s="22"/>
      <c r="K202" s="22"/>
      <c r="L202" s="22"/>
      <c r="M202" s="22"/>
      <c r="N202" s="22"/>
      <c r="O202" s="22"/>
      <c r="P202" s="22"/>
      <c r="Q202" s="22"/>
      <c r="R202" s="22"/>
    </row>
    <row r="203" spans="1:33" ht="15.75" customHeight="1" x14ac:dyDescent="0.2">
      <c r="C203" s="22"/>
      <c r="D203" s="22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</row>
    <row r="204" spans="1:33" ht="15.75" customHeight="1" x14ac:dyDescent="0.2">
      <c r="C204" s="22"/>
      <c r="D204" s="22"/>
      <c r="E204" s="22"/>
      <c r="F204" s="22"/>
      <c r="G204" s="22"/>
      <c r="H204" s="22"/>
      <c r="I204" s="22"/>
      <c r="J204" s="22"/>
      <c r="K204" s="22"/>
      <c r="L204" s="22"/>
      <c r="M204" s="22"/>
      <c r="N204" s="22"/>
      <c r="O204" s="22"/>
      <c r="P204" s="22"/>
      <c r="Q204" s="22"/>
      <c r="R204" s="22"/>
    </row>
    <row r="205" spans="1:33" ht="15.75" customHeight="1" x14ac:dyDescent="0.2">
      <c r="C205" s="22"/>
      <c r="D205" s="22"/>
      <c r="E205" s="22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</row>
    <row r="206" spans="1:33" ht="15.75" customHeight="1" x14ac:dyDescent="0.2">
      <c r="C206" s="22"/>
      <c r="D206" s="22"/>
      <c r="E206" s="22"/>
      <c r="F206" s="22"/>
      <c r="G206" s="22"/>
      <c r="H206" s="22"/>
      <c r="I206" s="22"/>
      <c r="J206" s="22"/>
      <c r="K206" s="22"/>
      <c r="L206" s="22"/>
      <c r="M206" s="22"/>
      <c r="N206" s="22"/>
      <c r="O206" s="22"/>
      <c r="P206" s="22"/>
      <c r="Q206" s="22"/>
      <c r="R206" s="22"/>
    </row>
    <row r="207" spans="1:33" ht="15.75" customHeight="1" x14ac:dyDescent="0.2">
      <c r="C207" s="22"/>
      <c r="D207" s="22"/>
      <c r="E207" s="22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</row>
    <row r="208" spans="1:33" ht="15.75" customHeight="1" x14ac:dyDescent="0.2">
      <c r="C208" s="22"/>
      <c r="D208" s="22"/>
      <c r="E208" s="22"/>
      <c r="F208" s="22"/>
      <c r="G208" s="22"/>
      <c r="H208" s="22"/>
      <c r="I208" s="22"/>
      <c r="J208" s="22"/>
      <c r="K208" s="22"/>
      <c r="L208" s="22"/>
      <c r="M208" s="22"/>
      <c r="N208" s="22"/>
      <c r="O208" s="22"/>
      <c r="P208" s="22"/>
      <c r="Q208" s="22"/>
      <c r="R208" s="22"/>
    </row>
    <row r="209" spans="3:18" ht="15.75" customHeight="1" x14ac:dyDescent="0.2">
      <c r="C209" s="22"/>
      <c r="D209" s="22"/>
      <c r="E209" s="22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</row>
    <row r="210" spans="3:18" ht="15.75" customHeight="1" x14ac:dyDescent="0.2">
      <c r="C210" s="22"/>
      <c r="D210" s="22"/>
      <c r="E210" s="22"/>
      <c r="F210" s="22"/>
      <c r="G210" s="22"/>
      <c r="H210" s="22"/>
      <c r="I210" s="22"/>
      <c r="J210" s="22"/>
      <c r="K210" s="22"/>
      <c r="L210" s="22"/>
      <c r="M210" s="22"/>
      <c r="N210" s="22"/>
      <c r="O210" s="22"/>
      <c r="P210" s="22"/>
      <c r="Q210" s="22"/>
      <c r="R210" s="22"/>
    </row>
    <row r="211" spans="3:18" ht="15.75" customHeight="1" x14ac:dyDescent="0.2">
      <c r="C211" s="22"/>
      <c r="D211" s="22"/>
      <c r="E211" s="22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</row>
    <row r="212" spans="3:18" ht="15.75" customHeight="1" x14ac:dyDescent="0.2">
      <c r="C212" s="22"/>
      <c r="D212" s="22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  <c r="R212" s="22"/>
    </row>
    <row r="213" spans="3:18" ht="15.75" customHeight="1" x14ac:dyDescent="0.2">
      <c r="C213" s="22"/>
      <c r="D213" s="22"/>
      <c r="E213" s="22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</row>
    <row r="214" spans="3:18" ht="15.75" customHeight="1" x14ac:dyDescent="0.2">
      <c r="C214" s="22"/>
      <c r="D214" s="22"/>
      <c r="E214" s="22"/>
      <c r="F214" s="22"/>
      <c r="G214" s="22"/>
      <c r="H214" s="22"/>
      <c r="I214" s="22"/>
      <c r="J214" s="22"/>
      <c r="K214" s="22"/>
      <c r="L214" s="22"/>
      <c r="M214" s="22"/>
      <c r="N214" s="22"/>
      <c r="O214" s="22"/>
      <c r="P214" s="22"/>
      <c r="Q214" s="22"/>
      <c r="R214" s="22"/>
    </row>
    <row r="215" spans="3:18" ht="15.75" customHeight="1" x14ac:dyDescent="0.2">
      <c r="C215" s="22"/>
      <c r="D215" s="22"/>
      <c r="E215" s="22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</row>
    <row r="216" spans="3:18" ht="15.75" customHeight="1" x14ac:dyDescent="0.2">
      <c r="C216" s="22"/>
      <c r="D216" s="22"/>
      <c r="E216" s="22"/>
      <c r="F216" s="22"/>
      <c r="G216" s="22"/>
      <c r="H216" s="22"/>
      <c r="I216" s="22"/>
      <c r="J216" s="22"/>
      <c r="K216" s="22"/>
      <c r="L216" s="22"/>
      <c r="M216" s="22"/>
      <c r="N216" s="22"/>
      <c r="O216" s="22"/>
      <c r="P216" s="22"/>
      <c r="Q216" s="22"/>
      <c r="R216" s="22"/>
    </row>
    <row r="217" spans="3:18" ht="15.75" customHeight="1" x14ac:dyDescent="0.2">
      <c r="C217" s="22"/>
      <c r="D217" s="22"/>
      <c r="E217" s="22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</row>
    <row r="218" spans="3:18" ht="15.75" customHeight="1" x14ac:dyDescent="0.2">
      <c r="C218" s="22"/>
      <c r="D218" s="22"/>
      <c r="E218" s="22"/>
      <c r="F218" s="22"/>
      <c r="G218" s="22"/>
      <c r="H218" s="22"/>
      <c r="I218" s="22"/>
      <c r="J218" s="22"/>
      <c r="K218" s="22"/>
      <c r="L218" s="22"/>
      <c r="M218" s="22"/>
      <c r="N218" s="22"/>
      <c r="O218" s="22"/>
      <c r="P218" s="22"/>
      <c r="Q218" s="22"/>
      <c r="R218" s="22"/>
    </row>
    <row r="219" spans="3:18" ht="15.75" customHeight="1" x14ac:dyDescent="0.2">
      <c r="C219" s="22"/>
      <c r="D219" s="22"/>
      <c r="E219" s="22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</row>
    <row r="220" spans="3:18" ht="15.75" customHeight="1" x14ac:dyDescent="0.2">
      <c r="C220" s="22"/>
      <c r="D220" s="22"/>
      <c r="E220" s="22"/>
      <c r="F220" s="22"/>
      <c r="G220" s="22"/>
      <c r="H220" s="22"/>
      <c r="I220" s="22"/>
      <c r="J220" s="22"/>
      <c r="K220" s="22"/>
      <c r="L220" s="22"/>
      <c r="M220" s="22"/>
      <c r="N220" s="22"/>
      <c r="O220" s="22"/>
      <c r="P220" s="22"/>
      <c r="Q220" s="22"/>
      <c r="R220" s="22"/>
    </row>
    <row r="221" spans="3:18" ht="15.75" customHeight="1" x14ac:dyDescent="0.15"/>
    <row r="222" spans="3:18" ht="15.75" customHeight="1" x14ac:dyDescent="0.15"/>
    <row r="223" spans="3:18" ht="15.75" customHeight="1" x14ac:dyDescent="0.15"/>
    <row r="224" spans="3:18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AG1000"/>
  <sheetViews>
    <sheetView tabSelected="1" workbookViewId="0">
      <pane xSplit="2" ySplit="3" topLeftCell="C4" activePane="bottomRight" state="frozen"/>
      <selection activeCell="C4" sqref="C4:XFD31"/>
      <selection pane="topRight" activeCell="C4" sqref="C4:XFD31"/>
      <selection pane="bottomLeft" activeCell="C4" sqref="C4:XFD31"/>
      <selection pane="bottomRight" activeCell="C4" sqref="C4:XFD31"/>
    </sheetView>
  </sheetViews>
  <sheetFormatPr baseColWidth="10" defaultColWidth="14.5" defaultRowHeight="15" customHeight="1" x14ac:dyDescent="0.15"/>
  <cols>
    <col min="1" max="1" width="14.83203125" customWidth="1"/>
    <col min="2" max="2" width="23.832031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6.83203125" customWidth="1"/>
    <col min="16" max="16" width="11" customWidth="1"/>
    <col min="17" max="18" width="8.5" customWidth="1"/>
    <col min="19" max="19" width="8.33203125" customWidth="1"/>
    <col min="20" max="20" width="11.5" customWidth="1"/>
    <col min="21" max="21" width="13.33203125" customWidth="1"/>
    <col min="22" max="22" width="13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29" t="str">
        <f ca="1">IFERROR(__xludf.DUMMYFUNCTION("IFERROR(VLOOKUP(B2,IMPORTRANGE(""https://docs.google.com/spreadsheets/d/1x0DhHglkXKoEBOD2MBsuK_EyIr1ouxD2ftIpqOYFa-k/edit?usp=sharing"",""OllieShops-SKU-Specific Info!B1:BJ7000""),4,FALSE),"""")"),"Play Platoon Ring Toss Game Set - Includes 8 Rope &amp; 8 Plastic Rings - Great P...")</f>
        <v>Play Platoon Ring Toss Game Set - Includes 8 Rope &amp; 8 Plastic Rings - Great P...</v>
      </c>
      <c r="B1" s="30"/>
      <c r="C1" s="31" t="s">
        <v>0</v>
      </c>
      <c r="D1" s="33" t="s">
        <v>1</v>
      </c>
      <c r="E1" s="33" t="s">
        <v>2</v>
      </c>
      <c r="F1" s="35" t="s">
        <v>3</v>
      </c>
      <c r="G1" s="35" t="s">
        <v>4</v>
      </c>
      <c r="H1" s="36" t="s">
        <v>5</v>
      </c>
      <c r="I1" s="33" t="s">
        <v>6</v>
      </c>
      <c r="J1" s="33" t="s">
        <v>7</v>
      </c>
      <c r="K1" s="33" t="s">
        <v>8</v>
      </c>
      <c r="L1" s="33" t="s">
        <v>9</v>
      </c>
      <c r="M1" s="40" t="s">
        <v>10</v>
      </c>
      <c r="N1" s="41" t="s">
        <v>11</v>
      </c>
      <c r="O1" s="33" t="s">
        <v>12</v>
      </c>
      <c r="P1" s="33" t="s">
        <v>13</v>
      </c>
      <c r="Q1" s="33" t="s">
        <v>14</v>
      </c>
      <c r="R1" s="33" t="s">
        <v>15</v>
      </c>
      <c r="S1" s="47" t="s">
        <v>16</v>
      </c>
      <c r="T1" s="42" t="s">
        <v>17</v>
      </c>
      <c r="U1" s="42" t="s">
        <v>18</v>
      </c>
      <c r="V1" s="42" t="s">
        <v>19</v>
      </c>
      <c r="W1" s="42" t="s">
        <v>20</v>
      </c>
      <c r="X1" s="42" t="s">
        <v>21</v>
      </c>
      <c r="Y1" s="42" t="s">
        <v>22</v>
      </c>
      <c r="Z1" s="42" t="s">
        <v>23</v>
      </c>
      <c r="AA1" s="42" t="s">
        <v>24</v>
      </c>
      <c r="AB1" s="42" t="s">
        <v>25</v>
      </c>
      <c r="AC1" s="42" t="s">
        <v>26</v>
      </c>
      <c r="AD1" s="44" t="s">
        <v>27</v>
      </c>
      <c r="AE1" s="45" t="s">
        <v>28</v>
      </c>
      <c r="AF1" s="46" t="s">
        <v>29</v>
      </c>
      <c r="AG1" s="45" t="s">
        <v>30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IFERROR(__xludf.DUMMYFUNCTION("IFERROR(VLOOKUP(B2,IMPORTRANGE(""https://docs.google.com/spreadsheets/d/1x0DhHglkXKoEBOD2MBsuK_EyIr1ouxD2ftIpqOYFa-k/edit?usp=sharing"",""OllieShops-SKU-Specific Info!B1:BJ7000""),3,FALSE),"""")"),"B015QDLQGC")</f>
        <v>B015QDLQGC</v>
      </c>
      <c r="B2" s="3" t="s">
        <v>173</v>
      </c>
      <c r="C2" s="32"/>
      <c r="D2" s="34"/>
      <c r="E2" s="32"/>
      <c r="F2" s="34"/>
      <c r="G2" s="34"/>
      <c r="H2" s="37"/>
      <c r="I2" s="34"/>
      <c r="J2" s="34"/>
      <c r="K2" s="37"/>
      <c r="L2" s="37"/>
      <c r="M2" s="37"/>
      <c r="N2" s="34"/>
      <c r="O2" s="34"/>
      <c r="P2" s="32"/>
      <c r="Q2" s="34"/>
      <c r="R2" s="34"/>
      <c r="S2" s="30"/>
      <c r="T2" s="30"/>
      <c r="U2" s="43"/>
      <c r="V2" s="43"/>
      <c r="W2" s="30"/>
      <c r="X2" s="30"/>
      <c r="Y2" s="30"/>
      <c r="Z2" s="30"/>
      <c r="AA2" s="43"/>
      <c r="AB2" s="43"/>
      <c r="AC2" s="43"/>
      <c r="AD2" s="43"/>
      <c r="AE2" s="30"/>
      <c r="AF2" s="30"/>
      <c r="AG2" s="30"/>
    </row>
    <row r="3" spans="1:33" ht="16" x14ac:dyDescent="0.15">
      <c r="A3" s="38" t="s">
        <v>32</v>
      </c>
      <c r="B3" s="39"/>
      <c r="C3" s="4">
        <f ca="1">((AE31+AF31)/0.85)*-1</f>
        <v>7.1827538820404406</v>
      </c>
      <c r="D3" s="5">
        <f>SUM(D4:D99763)</f>
        <v>52</v>
      </c>
      <c r="E3" s="5"/>
      <c r="F3" s="6">
        <f t="shared" ref="F3:G3" si="0">SUM(F4:F99763)</f>
        <v>1048.1199999999999</v>
      </c>
      <c r="G3" s="6">
        <f t="shared" si="0"/>
        <v>0</v>
      </c>
      <c r="H3" s="7">
        <f>G3/F3*-1</f>
        <v>0</v>
      </c>
      <c r="I3" s="8">
        <f ca="1">J3/F3</f>
        <v>0.5324356237013057</v>
      </c>
      <c r="J3" s="6">
        <f ca="1">SUM(J4:J99763)</f>
        <v>558.05642591381252</v>
      </c>
      <c r="K3" s="6">
        <f ca="1">J3/D3</f>
        <v>10.731854344496394</v>
      </c>
      <c r="L3" s="5"/>
      <c r="M3" s="9"/>
      <c r="N3" s="10"/>
      <c r="O3" s="5" t="str">
        <f ca="1">IFERROR(__xludf.DUMMYFUNCTION("IFERROR(VLOOKUP(B2,IMPORTRANGE(""https://docs.google.com/spreadsheets/d/1owCo6kL_VFQ5nPTdNogErmCBLjNiktT1m3SzTrxu3R0/edit#gid=2146806407"",""Ollie Shops - Compiled!b1:g5000""),2,FALSE),"""")"),"")</f>
        <v/>
      </c>
      <c r="P3" s="5"/>
      <c r="Q3" s="11"/>
      <c r="R3" s="11"/>
      <c r="S3" s="23"/>
      <c r="T3" s="10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10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10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5">
        <f>SUM(W4:W99763)</f>
        <v>0</v>
      </c>
      <c r="X3" s="7">
        <f>AVERAGE(X4:X99763)</f>
        <v>0</v>
      </c>
      <c r="Y3" s="6">
        <f>ROUND(AVERAGE(Y4:Y99763),2)</f>
        <v>0</v>
      </c>
      <c r="Z3" s="5"/>
      <c r="AA3" s="5"/>
      <c r="AB3" s="5"/>
      <c r="AC3" s="5"/>
      <c r="AD3" s="5"/>
      <c r="AE3" s="12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Info!B2:BZ7000""),36,false)),"""")*-1"),-0.425340799734375)</f>
        <v>-0.425340799734375</v>
      </c>
      <c r="AG3" s="6">
        <f>SUM(AG4:AG99763)</f>
        <v>0</v>
      </c>
    </row>
    <row r="4" spans="1:33" s="52" customFormat="1" ht="15.75" hidden="1" customHeight="1" x14ac:dyDescent="0.2">
      <c r="A4" s="13" t="s">
        <v>33</v>
      </c>
      <c r="B4" s="13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48"/>
      <c r="T4" s="48"/>
      <c r="U4" s="49"/>
      <c r="V4" s="54"/>
      <c r="W4" s="48"/>
      <c r="X4" s="48"/>
      <c r="Y4" s="48"/>
      <c r="Z4" s="48"/>
      <c r="AA4" s="48"/>
      <c r="AB4" s="51"/>
      <c r="AC4" s="48"/>
      <c r="AD4" s="48"/>
      <c r="AE4" s="48"/>
      <c r="AF4" s="48"/>
      <c r="AG4" s="48"/>
    </row>
    <row r="5" spans="1:33" s="52" customFormat="1" ht="15.75" hidden="1" customHeight="1" x14ac:dyDescent="0.2">
      <c r="A5" s="13" t="s">
        <v>34</v>
      </c>
      <c r="B5" s="13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48"/>
      <c r="T5" s="48"/>
      <c r="U5" s="49"/>
      <c r="V5" s="54"/>
      <c r="W5" s="48"/>
      <c r="X5" s="48"/>
      <c r="Y5" s="48"/>
      <c r="Z5" s="48"/>
      <c r="AA5" s="48"/>
      <c r="AB5" s="51"/>
      <c r="AC5" s="48"/>
      <c r="AD5" s="48"/>
      <c r="AE5" s="48"/>
      <c r="AF5" s="48"/>
      <c r="AG5" s="48"/>
    </row>
    <row r="6" spans="1:33" s="52" customFormat="1" ht="15.75" hidden="1" customHeight="1" x14ac:dyDescent="0.2">
      <c r="A6" s="13" t="s">
        <v>35</v>
      </c>
      <c r="B6" s="13"/>
      <c r="C6" s="17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48"/>
      <c r="T6" s="48"/>
      <c r="U6" s="49"/>
      <c r="V6" s="54"/>
      <c r="W6" s="48"/>
      <c r="X6" s="48"/>
      <c r="Y6" s="48"/>
      <c r="Z6" s="48"/>
      <c r="AA6" s="48"/>
      <c r="AB6" s="51"/>
      <c r="AC6" s="48"/>
      <c r="AD6" s="48"/>
      <c r="AE6" s="48"/>
      <c r="AF6" s="48"/>
      <c r="AG6" s="48"/>
    </row>
    <row r="7" spans="1:33" s="52" customFormat="1" ht="15.75" hidden="1" customHeight="1" x14ac:dyDescent="0.2">
      <c r="A7" s="13" t="s">
        <v>36</v>
      </c>
      <c r="B7" s="13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48"/>
      <c r="T7" s="48"/>
      <c r="U7" s="49"/>
      <c r="V7" s="54"/>
      <c r="W7" s="48"/>
      <c r="X7" s="48"/>
      <c r="Y7" s="48"/>
      <c r="Z7" s="48"/>
      <c r="AA7" s="48"/>
      <c r="AB7" s="51"/>
      <c r="AC7" s="48"/>
      <c r="AD7" s="48"/>
      <c r="AE7" s="48"/>
      <c r="AF7" s="48"/>
      <c r="AG7" s="48"/>
    </row>
    <row r="8" spans="1:33" s="52" customFormat="1" ht="15.75" hidden="1" customHeight="1" x14ac:dyDescent="0.2">
      <c r="A8" s="13" t="s">
        <v>37</v>
      </c>
      <c r="B8" s="13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48"/>
      <c r="T8" s="48"/>
      <c r="U8" s="49"/>
      <c r="V8" s="54"/>
      <c r="W8" s="48"/>
      <c r="X8" s="48"/>
      <c r="Y8" s="48"/>
      <c r="Z8" s="48"/>
      <c r="AA8" s="48"/>
      <c r="AB8" s="51"/>
      <c r="AC8" s="48"/>
      <c r="AD8" s="48"/>
      <c r="AE8" s="48"/>
      <c r="AF8" s="48"/>
      <c r="AG8" s="48"/>
    </row>
    <row r="9" spans="1:33" s="52" customFormat="1" ht="15.75" hidden="1" customHeight="1" x14ac:dyDescent="0.2">
      <c r="A9" s="13" t="s">
        <v>38</v>
      </c>
      <c r="B9" s="13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48"/>
      <c r="T9" s="48"/>
      <c r="U9" s="49"/>
      <c r="V9" s="54"/>
      <c r="W9" s="48"/>
      <c r="X9" s="48"/>
      <c r="Y9" s="48"/>
      <c r="Z9" s="48"/>
      <c r="AA9" s="48"/>
      <c r="AB9" s="51"/>
      <c r="AC9" s="48"/>
      <c r="AD9" s="48"/>
      <c r="AE9" s="48"/>
      <c r="AF9" s="48"/>
      <c r="AG9" s="48"/>
    </row>
    <row r="10" spans="1:33" s="52" customFormat="1" ht="15.75" hidden="1" customHeight="1" x14ac:dyDescent="0.2">
      <c r="A10" s="13" t="s">
        <v>39</v>
      </c>
      <c r="B10" s="13"/>
      <c r="C10" s="17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48"/>
      <c r="T10" s="48"/>
      <c r="U10" s="49"/>
      <c r="V10" s="54"/>
      <c r="W10" s="48"/>
      <c r="X10" s="48"/>
      <c r="Y10" s="48"/>
      <c r="Z10" s="48"/>
      <c r="AA10" s="48"/>
      <c r="AB10" s="51"/>
      <c r="AC10" s="48"/>
      <c r="AD10" s="48"/>
      <c r="AE10" s="48"/>
      <c r="AF10" s="48"/>
      <c r="AG10" s="48"/>
    </row>
    <row r="11" spans="1:33" s="52" customFormat="1" ht="15.75" hidden="1" customHeight="1" x14ac:dyDescent="0.2">
      <c r="A11" s="13" t="s">
        <v>40</v>
      </c>
      <c r="B11" s="13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48"/>
      <c r="T11" s="48"/>
      <c r="U11" s="49"/>
      <c r="V11" s="54"/>
      <c r="W11" s="48"/>
      <c r="X11" s="48"/>
      <c r="Y11" s="48"/>
      <c r="Z11" s="48"/>
      <c r="AA11" s="48"/>
      <c r="AB11" s="51"/>
      <c r="AC11" s="48"/>
      <c r="AD11" s="48"/>
      <c r="AE11" s="48"/>
      <c r="AF11" s="48"/>
      <c r="AG11" s="48"/>
    </row>
    <row r="12" spans="1:33" s="52" customFormat="1" ht="15.75" hidden="1" customHeight="1" x14ac:dyDescent="0.2">
      <c r="A12" s="13" t="s">
        <v>41</v>
      </c>
      <c r="B12" s="13"/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48"/>
      <c r="T12" s="48"/>
      <c r="U12" s="49"/>
      <c r="V12" s="54"/>
      <c r="W12" s="48"/>
      <c r="X12" s="48"/>
      <c r="Y12" s="48"/>
      <c r="Z12" s="48"/>
      <c r="AA12" s="48"/>
      <c r="AB12" s="51"/>
      <c r="AC12" s="48"/>
      <c r="AD12" s="48"/>
      <c r="AE12" s="48"/>
      <c r="AF12" s="48"/>
      <c r="AG12" s="48"/>
    </row>
    <row r="13" spans="1:33" s="52" customFormat="1" ht="15.75" hidden="1" customHeight="1" x14ac:dyDescent="0.2">
      <c r="A13" s="13" t="s">
        <v>42</v>
      </c>
      <c r="B13" s="13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48"/>
      <c r="T13" s="48"/>
      <c r="U13" s="49"/>
      <c r="V13" s="54"/>
      <c r="W13" s="48"/>
      <c r="X13" s="48"/>
      <c r="Y13" s="48"/>
      <c r="Z13" s="48"/>
      <c r="AA13" s="48"/>
      <c r="AB13" s="51"/>
      <c r="AC13" s="48"/>
      <c r="AD13" s="48"/>
      <c r="AE13" s="48"/>
      <c r="AF13" s="48"/>
      <c r="AG13" s="48"/>
    </row>
    <row r="14" spans="1:33" s="52" customFormat="1" ht="15.75" hidden="1" customHeight="1" x14ac:dyDescent="0.2">
      <c r="A14" s="13" t="s">
        <v>43</v>
      </c>
      <c r="B14" s="13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48"/>
      <c r="T14" s="48"/>
      <c r="U14" s="49"/>
      <c r="V14" s="54"/>
      <c r="W14" s="48"/>
      <c r="X14" s="48"/>
      <c r="Y14" s="48"/>
      <c r="Z14" s="48"/>
      <c r="AA14" s="48"/>
      <c r="AB14" s="51"/>
      <c r="AC14" s="48"/>
      <c r="AD14" s="48"/>
      <c r="AE14" s="48"/>
      <c r="AF14" s="48"/>
      <c r="AG14" s="48"/>
    </row>
    <row r="15" spans="1:33" s="52" customFormat="1" ht="15.75" hidden="1" customHeight="1" x14ac:dyDescent="0.2">
      <c r="A15" s="13" t="s">
        <v>44</v>
      </c>
      <c r="B15" s="13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48"/>
      <c r="T15" s="48"/>
      <c r="U15" s="49"/>
      <c r="V15" s="54"/>
      <c r="W15" s="48"/>
      <c r="X15" s="48"/>
      <c r="Y15" s="48"/>
      <c r="Z15" s="48"/>
      <c r="AA15" s="48"/>
      <c r="AB15" s="51"/>
      <c r="AC15" s="48"/>
      <c r="AD15" s="48"/>
      <c r="AE15" s="48"/>
      <c r="AF15" s="48"/>
      <c r="AG15" s="48"/>
    </row>
    <row r="16" spans="1:33" s="52" customFormat="1" ht="15.75" hidden="1" customHeight="1" x14ac:dyDescent="0.2">
      <c r="A16" s="13" t="s">
        <v>45</v>
      </c>
      <c r="B16" s="13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48"/>
      <c r="T16" s="48"/>
      <c r="U16" s="49"/>
      <c r="V16" s="54"/>
      <c r="W16" s="48"/>
      <c r="X16" s="48"/>
      <c r="Y16" s="48"/>
      <c r="Z16" s="48"/>
      <c r="AA16" s="48"/>
      <c r="AB16" s="51"/>
      <c r="AC16" s="48"/>
      <c r="AD16" s="48"/>
      <c r="AE16" s="48"/>
      <c r="AF16" s="48"/>
      <c r="AG16" s="48"/>
    </row>
    <row r="17" spans="1:33" s="52" customFormat="1" ht="15.75" hidden="1" customHeight="1" x14ac:dyDescent="0.2">
      <c r="A17" s="13" t="s">
        <v>46</v>
      </c>
      <c r="B17" s="13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48"/>
      <c r="T17" s="48"/>
      <c r="U17" s="49"/>
      <c r="V17" s="54"/>
      <c r="W17" s="48"/>
      <c r="X17" s="48"/>
      <c r="Y17" s="48"/>
      <c r="Z17" s="48"/>
      <c r="AA17" s="48"/>
      <c r="AB17" s="51"/>
      <c r="AC17" s="48"/>
      <c r="AD17" s="48"/>
      <c r="AE17" s="48"/>
      <c r="AF17" s="48"/>
      <c r="AG17" s="48"/>
    </row>
    <row r="18" spans="1:33" s="52" customFormat="1" ht="15.75" hidden="1" customHeight="1" x14ac:dyDescent="0.2">
      <c r="A18" s="13" t="s">
        <v>47</v>
      </c>
      <c r="B18" s="13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48"/>
      <c r="T18" s="48"/>
      <c r="U18" s="49"/>
      <c r="V18" s="54"/>
      <c r="W18" s="48"/>
      <c r="X18" s="48"/>
      <c r="Y18" s="48"/>
      <c r="Z18" s="48"/>
      <c r="AA18" s="48"/>
      <c r="AB18" s="51"/>
      <c r="AC18" s="48"/>
      <c r="AD18" s="48"/>
      <c r="AE18" s="48"/>
      <c r="AF18" s="48"/>
      <c r="AG18" s="48"/>
    </row>
    <row r="19" spans="1:33" s="52" customFormat="1" ht="15.75" hidden="1" customHeight="1" x14ac:dyDescent="0.2">
      <c r="A19" s="13" t="s">
        <v>83</v>
      </c>
      <c r="B19" s="13"/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48"/>
      <c r="T19" s="48"/>
      <c r="U19" s="49"/>
      <c r="V19" s="54"/>
      <c r="W19" s="48"/>
      <c r="X19" s="48"/>
      <c r="Y19" s="48"/>
      <c r="Z19" s="48"/>
      <c r="AA19" s="48"/>
      <c r="AB19" s="51"/>
      <c r="AC19" s="48"/>
      <c r="AD19" s="48"/>
      <c r="AE19" s="48"/>
      <c r="AF19" s="48"/>
      <c r="AG19" s="48"/>
    </row>
    <row r="20" spans="1:33" s="52" customFormat="1" ht="15.75" hidden="1" customHeight="1" x14ac:dyDescent="0.2">
      <c r="A20" s="13" t="s">
        <v>49</v>
      </c>
      <c r="B20" s="13"/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48"/>
      <c r="T20" s="48"/>
      <c r="U20" s="49"/>
      <c r="V20" s="54"/>
      <c r="W20" s="48"/>
      <c r="X20" s="48"/>
      <c r="Y20" s="48"/>
      <c r="Z20" s="48"/>
      <c r="AA20" s="48"/>
      <c r="AB20" s="51"/>
      <c r="AC20" s="48"/>
      <c r="AD20" s="48"/>
      <c r="AE20" s="48"/>
      <c r="AF20" s="48"/>
      <c r="AG20" s="48"/>
    </row>
    <row r="21" spans="1:33" s="52" customFormat="1" ht="15.75" hidden="1" customHeight="1" x14ac:dyDescent="0.2">
      <c r="A21" s="13" t="s">
        <v>50</v>
      </c>
      <c r="B21" s="13"/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48"/>
      <c r="T21" s="48"/>
      <c r="U21" s="49"/>
      <c r="V21" s="54"/>
      <c r="W21" s="48"/>
      <c r="X21" s="48"/>
      <c r="Y21" s="48"/>
      <c r="Z21" s="48"/>
      <c r="AA21" s="48"/>
      <c r="AB21" s="51"/>
      <c r="AC21" s="48"/>
      <c r="AD21" s="48"/>
      <c r="AE21" s="48"/>
      <c r="AF21" s="48"/>
      <c r="AG21" s="48"/>
    </row>
    <row r="22" spans="1:33" s="52" customFormat="1" ht="15.75" hidden="1" customHeight="1" x14ac:dyDescent="0.2">
      <c r="A22" s="13" t="s">
        <v>51</v>
      </c>
      <c r="B22" s="13"/>
      <c r="C22" s="17"/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48"/>
      <c r="T22" s="48"/>
      <c r="U22" s="49"/>
      <c r="V22" s="54"/>
      <c r="W22" s="48"/>
      <c r="X22" s="48"/>
      <c r="Y22" s="48"/>
      <c r="Z22" s="48"/>
      <c r="AA22" s="48"/>
      <c r="AB22" s="51"/>
      <c r="AC22" s="48"/>
      <c r="AD22" s="48"/>
      <c r="AE22" s="48"/>
      <c r="AF22" s="48"/>
      <c r="AG22" s="48"/>
    </row>
    <row r="23" spans="1:33" s="52" customFormat="1" ht="15.75" hidden="1" customHeight="1" x14ac:dyDescent="0.2">
      <c r="A23" s="13" t="s">
        <v>52</v>
      </c>
      <c r="B23" s="13"/>
      <c r="C23" s="17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48"/>
      <c r="T23" s="48"/>
      <c r="U23" s="49"/>
      <c r="V23" s="54"/>
      <c r="W23" s="48"/>
      <c r="X23" s="48"/>
      <c r="Y23" s="48"/>
      <c r="Z23" s="48"/>
      <c r="AA23" s="48"/>
      <c r="AB23" s="51"/>
      <c r="AC23" s="48"/>
      <c r="AD23" s="48"/>
      <c r="AE23" s="48"/>
      <c r="AF23" s="48"/>
      <c r="AG23" s="48"/>
    </row>
    <row r="24" spans="1:33" s="52" customFormat="1" ht="15.75" hidden="1" customHeight="1" x14ac:dyDescent="0.2">
      <c r="A24" s="13" t="s">
        <v>53</v>
      </c>
      <c r="B24" s="13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48"/>
      <c r="T24" s="48"/>
      <c r="U24" s="49"/>
      <c r="V24" s="54"/>
      <c r="W24" s="48"/>
      <c r="X24" s="48"/>
      <c r="Y24" s="48"/>
      <c r="Z24" s="48"/>
      <c r="AA24" s="48"/>
      <c r="AB24" s="51"/>
      <c r="AC24" s="48"/>
      <c r="AD24" s="48"/>
      <c r="AE24" s="48"/>
      <c r="AF24" s="48"/>
      <c r="AG24" s="48"/>
    </row>
    <row r="25" spans="1:33" s="52" customFormat="1" ht="15.75" hidden="1" customHeight="1" x14ac:dyDescent="0.2">
      <c r="A25" s="13" t="s">
        <v>54</v>
      </c>
      <c r="B25" s="13"/>
      <c r="C25" s="17"/>
      <c r="D25" s="17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48"/>
      <c r="T25" s="48"/>
      <c r="U25" s="49"/>
      <c r="V25" s="54"/>
      <c r="W25" s="48"/>
      <c r="X25" s="48"/>
      <c r="Y25" s="48"/>
      <c r="Z25" s="48"/>
      <c r="AA25" s="48"/>
      <c r="AB25" s="51"/>
      <c r="AC25" s="48"/>
      <c r="AD25" s="48"/>
      <c r="AE25" s="48"/>
      <c r="AF25" s="48"/>
      <c r="AG25" s="48"/>
    </row>
    <row r="26" spans="1:33" s="52" customFormat="1" ht="15.75" hidden="1" customHeight="1" x14ac:dyDescent="0.2">
      <c r="A26" s="13" t="s">
        <v>58</v>
      </c>
      <c r="B26" s="13"/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48"/>
      <c r="T26" s="48"/>
      <c r="U26" s="49"/>
      <c r="V26" s="54"/>
      <c r="W26" s="48"/>
      <c r="X26" s="48"/>
      <c r="Y26" s="48"/>
      <c r="Z26" s="48"/>
      <c r="AA26" s="48"/>
      <c r="AB26" s="51"/>
      <c r="AC26" s="48"/>
      <c r="AD26" s="48"/>
      <c r="AE26" s="48"/>
      <c r="AF26" s="48"/>
      <c r="AG26" s="48"/>
    </row>
    <row r="27" spans="1:33" s="52" customFormat="1" ht="15.75" hidden="1" customHeight="1" x14ac:dyDescent="0.2">
      <c r="A27" s="13" t="s">
        <v>60</v>
      </c>
      <c r="B27" s="13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48"/>
      <c r="T27" s="48"/>
      <c r="U27" s="49"/>
      <c r="V27" s="54"/>
      <c r="W27" s="48"/>
      <c r="X27" s="48"/>
      <c r="Y27" s="48"/>
      <c r="Z27" s="48"/>
      <c r="AA27" s="48"/>
      <c r="AB27" s="51"/>
      <c r="AC27" s="48"/>
      <c r="AD27" s="48"/>
      <c r="AE27" s="48"/>
      <c r="AF27" s="48"/>
      <c r="AG27" s="48"/>
    </row>
    <row r="28" spans="1:33" s="52" customFormat="1" ht="15.75" customHeight="1" x14ac:dyDescent="0.2">
      <c r="A28" s="13" t="s">
        <v>61</v>
      </c>
      <c r="B28" s="13" t="s">
        <v>174</v>
      </c>
      <c r="C28" s="17">
        <f t="shared" ref="C28:C31" si="1">IFERROR(F28/D28," - ")</f>
        <v>20.349999999999998</v>
      </c>
      <c r="D28" s="17">
        <v>14</v>
      </c>
      <c r="E28" s="17">
        <v>0</v>
      </c>
      <c r="F28" s="17">
        <v>284.89999999999998</v>
      </c>
      <c r="G28" s="17">
        <v>0</v>
      </c>
      <c r="H28" s="17">
        <f t="shared" ref="H28:H31" si="2">G28/F28*-1</f>
        <v>0</v>
      </c>
      <c r="I28" s="17">
        <f t="shared" ref="I28:I31" si="3">J28/F28</f>
        <v>0.53546061794917066</v>
      </c>
      <c r="J28" s="17">
        <f t="shared" ref="J28:J31" si="4">F28*0.85+G28+AF28*D28+D28*AE28+AG28+AD28</f>
        <v>152.5527300537187</v>
      </c>
      <c r="K28" s="17">
        <f t="shared" ref="K28:K31" si="5">J28/D28</f>
        <v>10.896623575265622</v>
      </c>
      <c r="L28" s="17">
        <v>99</v>
      </c>
      <c r="M28" s="17">
        <f t="shared" ref="M28:M31" si="6">IFERROR(D28/L28,"-")</f>
        <v>0.14141414141414141</v>
      </c>
      <c r="N28" s="17">
        <v>215</v>
      </c>
      <c r="O28" s="17">
        <f t="shared" ref="O28:P28" si="7">D28/7</f>
        <v>2</v>
      </c>
      <c r="P28" s="17">
        <f t="shared" si="7"/>
        <v>0</v>
      </c>
      <c r="Q28" s="17">
        <f t="shared" ref="Q28:Q31" si="8">ROUNDDOWN(N28/(O28+P28),0)</f>
        <v>107</v>
      </c>
      <c r="R28" s="17"/>
      <c r="S28" s="48">
        <v>3.6199095022624438E-2</v>
      </c>
      <c r="T28" s="48" t="s">
        <v>56</v>
      </c>
      <c r="U28" s="49" t="s">
        <v>56</v>
      </c>
      <c r="V28" s="54" t="s">
        <v>56</v>
      </c>
      <c r="W28" s="48">
        <v>0</v>
      </c>
      <c r="X28" s="48">
        <f t="shared" ref="X28:X31" si="9">IFERROR(W28/D28,0)</f>
        <v>0</v>
      </c>
      <c r="Y28" s="48">
        <f t="shared" ref="Y28:Y31" si="10">IFERROR(G28/(W28+Z28)*-1,0)</f>
        <v>0</v>
      </c>
      <c r="Z28" s="48">
        <v>0</v>
      </c>
      <c r="AA28" s="48" t="s">
        <v>57</v>
      </c>
      <c r="AB28" s="51">
        <f t="shared" ref="AB28:AB31" si="11">IF(OR(AA28="UsLargeStandardSize",AA28="UsSmallStandardSize"),-0.69,-0.48)</f>
        <v>-0.69</v>
      </c>
      <c r="AC28" s="48">
        <v>0.21415624999999996</v>
      </c>
      <c r="AD28" s="48">
        <f t="shared" ref="AD28:AD31" si="12">IFERROR(AB28*AC28*D28*2,0)</f>
        <v>-4.1374987499999989</v>
      </c>
      <c r="AE28" s="48">
        <v>-5.68</v>
      </c>
      <c r="AF28" s="48">
        <v>-0.425340799734375</v>
      </c>
      <c r="AG28" s="48">
        <v>0</v>
      </c>
    </row>
    <row r="29" spans="1:33" s="52" customFormat="1" ht="15.75" customHeight="1" x14ac:dyDescent="0.2">
      <c r="A29" s="13" t="s">
        <v>62</v>
      </c>
      <c r="B29" s="13"/>
      <c r="C29" s="17">
        <f t="shared" si="1"/>
        <v>20.23</v>
      </c>
      <c r="D29" s="17">
        <v>15</v>
      </c>
      <c r="E29" s="17">
        <v>0</v>
      </c>
      <c r="F29" s="17">
        <v>303.45</v>
      </c>
      <c r="G29" s="17">
        <v>0</v>
      </c>
      <c r="H29" s="17">
        <f t="shared" si="2"/>
        <v>0</v>
      </c>
      <c r="I29" s="17">
        <f t="shared" ca="1" si="3"/>
        <v>0.53359483812484565</v>
      </c>
      <c r="J29" s="17">
        <f t="shared" ca="1" si="4"/>
        <v>161.9193536289844</v>
      </c>
      <c r="K29" s="17">
        <f t="shared" ca="1" si="5"/>
        <v>10.794623575265627</v>
      </c>
      <c r="L29" s="17">
        <v>109</v>
      </c>
      <c r="M29" s="17">
        <f t="shared" si="6"/>
        <v>0.13761467889908258</v>
      </c>
      <c r="N29" s="17">
        <v>188</v>
      </c>
      <c r="O29" s="17">
        <f t="shared" ref="O29:P29" si="13">D29/7</f>
        <v>2.1428571428571428</v>
      </c>
      <c r="P29" s="17">
        <f t="shared" si="13"/>
        <v>0</v>
      </c>
      <c r="Q29" s="17">
        <f t="shared" si="8"/>
        <v>87</v>
      </c>
      <c r="R29" s="17"/>
      <c r="S29" s="48">
        <v>0.13541666666666671</v>
      </c>
      <c r="T29" s="48" t="s">
        <v>56</v>
      </c>
      <c r="U29" s="49" t="s">
        <v>56</v>
      </c>
      <c r="V29" s="54" t="s">
        <v>56</v>
      </c>
      <c r="W29" s="48">
        <v>0</v>
      </c>
      <c r="X29" s="48">
        <f t="shared" si="9"/>
        <v>0</v>
      </c>
      <c r="Y29" s="48">
        <f t="shared" si="10"/>
        <v>0</v>
      </c>
      <c r="Z29" s="48">
        <v>0</v>
      </c>
      <c r="AA29" s="48" t="s">
        <v>57</v>
      </c>
      <c r="AB29" s="51">
        <f t="shared" si="11"/>
        <v>-0.69</v>
      </c>
      <c r="AC29" s="48">
        <v>0.21415624999999996</v>
      </c>
      <c r="AD29" s="48">
        <f t="shared" si="12"/>
        <v>-4.4330343749999983</v>
      </c>
      <c r="AE29" s="48">
        <v>-5.68</v>
      </c>
      <c r="AF29" s="48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Info!B2:BZ7000""),36,false)),"""")*-1"),-0.425340799734375)</f>
        <v>-0.425340799734375</v>
      </c>
      <c r="AG29" s="48">
        <v>0</v>
      </c>
    </row>
    <row r="30" spans="1:33" s="52" customFormat="1" ht="15.75" customHeight="1" x14ac:dyDescent="0.2">
      <c r="A30" s="13" t="s">
        <v>63</v>
      </c>
      <c r="B30" s="13"/>
      <c r="C30" s="17">
        <f t="shared" si="1"/>
        <v>19.989999999999998</v>
      </c>
      <c r="D30" s="17">
        <v>12</v>
      </c>
      <c r="E30" s="17">
        <v>0</v>
      </c>
      <c r="F30" s="17">
        <v>239.88</v>
      </c>
      <c r="G30" s="17">
        <v>0</v>
      </c>
      <c r="H30" s="17">
        <f t="shared" si="2"/>
        <v>0</v>
      </c>
      <c r="I30" s="17">
        <f t="shared" ca="1" si="3"/>
        <v>0.52979607680168217</v>
      </c>
      <c r="J30" s="17">
        <f t="shared" ca="1" si="4"/>
        <v>127.08748290318752</v>
      </c>
      <c r="K30" s="17">
        <f t="shared" ca="1" si="5"/>
        <v>10.590623575265626</v>
      </c>
      <c r="L30" s="17">
        <v>102</v>
      </c>
      <c r="M30" s="17">
        <f t="shared" si="6"/>
        <v>0.11764705882352941</v>
      </c>
      <c r="N30" s="17">
        <v>176</v>
      </c>
      <c r="O30" s="17">
        <f t="shared" ref="O30:P30" si="14">D30/7</f>
        <v>1.7142857142857142</v>
      </c>
      <c r="P30" s="17">
        <f t="shared" si="14"/>
        <v>0</v>
      </c>
      <c r="Q30" s="17">
        <f t="shared" si="8"/>
        <v>102</v>
      </c>
      <c r="R30" s="17"/>
      <c r="S30" s="48">
        <v>0.2134831460674157</v>
      </c>
      <c r="T30" s="48" t="s">
        <v>56</v>
      </c>
      <c r="U30" s="49" t="s">
        <v>56</v>
      </c>
      <c r="V30" s="54" t="s">
        <v>56</v>
      </c>
      <c r="W30" s="48">
        <v>0</v>
      </c>
      <c r="X30" s="48">
        <f t="shared" si="9"/>
        <v>0</v>
      </c>
      <c r="Y30" s="48">
        <f t="shared" si="10"/>
        <v>0</v>
      </c>
      <c r="Z30" s="48">
        <v>0</v>
      </c>
      <c r="AA30" s="48" t="s">
        <v>57</v>
      </c>
      <c r="AB30" s="51">
        <f t="shared" si="11"/>
        <v>-0.69</v>
      </c>
      <c r="AC30" s="48">
        <v>0.21415624999999996</v>
      </c>
      <c r="AD30" s="48">
        <f t="shared" si="12"/>
        <v>-3.5464274999999992</v>
      </c>
      <c r="AE30" s="48">
        <v>-5.68</v>
      </c>
      <c r="AF30" s="48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Info!B2:BZ7000""),36,false)),"""")*-1"),-0.425340799734375)</f>
        <v>-0.425340799734375</v>
      </c>
      <c r="AG30" s="48">
        <v>0</v>
      </c>
    </row>
    <row r="31" spans="1:33" s="52" customFormat="1" ht="15.75" customHeight="1" x14ac:dyDescent="0.2">
      <c r="A31" s="13" t="s">
        <v>64</v>
      </c>
      <c r="B31" s="13"/>
      <c r="C31" s="17">
        <f t="shared" si="1"/>
        <v>19.989999999999998</v>
      </c>
      <c r="D31" s="17">
        <v>11</v>
      </c>
      <c r="E31" s="17">
        <v>0</v>
      </c>
      <c r="F31" s="17">
        <v>219.89</v>
      </c>
      <c r="G31" s="17">
        <v>0</v>
      </c>
      <c r="H31" s="17">
        <f t="shared" si="2"/>
        <v>0</v>
      </c>
      <c r="I31" s="17">
        <f t="shared" ca="1" si="3"/>
        <v>0.52979607680168217</v>
      </c>
      <c r="J31" s="17">
        <f t="shared" ca="1" si="4"/>
        <v>116.49685932792188</v>
      </c>
      <c r="K31" s="17">
        <f t="shared" ca="1" si="5"/>
        <v>10.590623575265626</v>
      </c>
      <c r="L31" s="17">
        <v>93</v>
      </c>
      <c r="M31" s="17">
        <f t="shared" si="6"/>
        <v>0.11827956989247312</v>
      </c>
      <c r="N31" s="17">
        <v>125</v>
      </c>
      <c r="O31" s="17">
        <f t="shared" ref="O31:P31" si="15">D31/7</f>
        <v>1.5714285714285714</v>
      </c>
      <c r="P31" s="17">
        <f t="shared" si="15"/>
        <v>0</v>
      </c>
      <c r="Q31" s="17">
        <f t="shared" si="8"/>
        <v>79</v>
      </c>
      <c r="R31" s="17" t="str">
        <f ca="1">IFERROR(__xludf.DUMMYFUNCTION("IFERROR(VLOOKUP($B$2,IMPORTRANGE(""https://docs.google.com/spreadsheets/d/1KiWZV1ko8G7lnRucBRBd29jj3Be6ltMfljMDqzOkQmI/edit#gid=1381463014"",""Lookup!A:F""),6,FALSE),"""")"),"")</f>
        <v/>
      </c>
      <c r="S31" s="48">
        <v>0.79365079365079361</v>
      </c>
      <c r="T31" s="48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1" s="49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1" s="54" t="str">
        <f ca="1">IFERROR(__xludf.DUMMYFUNCTION("IFERROR(VLOOKUP($B$2,IMPORTRANGE(""https://docs.google.com/spreadsheets/d/1KiWZV1ko8G7lnRucBRBd29jj3Be6ltMfljMDqzOkQmI/edit#gid=1381463014"",""Lookup!A:D""),2,FALSE),"""")"),"")</f>
        <v/>
      </c>
      <c r="W31" s="48">
        <v>0</v>
      </c>
      <c r="X31" s="48">
        <f t="shared" si="9"/>
        <v>0</v>
      </c>
      <c r="Y31" s="48">
        <f t="shared" si="10"/>
        <v>0</v>
      </c>
      <c r="Z31" s="48">
        <v>0</v>
      </c>
      <c r="AA31" s="48" t="s">
        <v>57</v>
      </c>
      <c r="AB31" s="51">
        <f t="shared" si="11"/>
        <v>-0.69</v>
      </c>
      <c r="AC31" s="48">
        <v>0.21415624999999996</v>
      </c>
      <c r="AD31" s="48">
        <f t="shared" si="12"/>
        <v>-3.2508918749999989</v>
      </c>
      <c r="AE31" s="48">
        <v>-5.68</v>
      </c>
      <c r="AF31" s="48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Info!B2:BZ7000""),36,false)),"""")*-1"),-0.425340799734375)</f>
        <v>-0.425340799734375</v>
      </c>
      <c r="AG31" s="48">
        <v>0</v>
      </c>
    </row>
    <row r="32" spans="1:33" ht="15.75" customHeight="1" x14ac:dyDescent="0.2">
      <c r="A32" s="13"/>
      <c r="B32" s="13"/>
      <c r="C32" s="24"/>
      <c r="D32" s="15"/>
      <c r="E32" s="15"/>
      <c r="F32" s="14"/>
      <c r="G32" s="14"/>
      <c r="H32" s="14"/>
      <c r="I32" s="15"/>
      <c r="J32" s="15"/>
      <c r="K32" s="15"/>
      <c r="L32" s="15"/>
      <c r="M32" s="16"/>
      <c r="N32" s="15"/>
      <c r="O32" s="15"/>
      <c r="P32" s="15"/>
      <c r="Q32" s="15"/>
      <c r="R32" s="15"/>
      <c r="S32" s="18"/>
      <c r="T32" s="13"/>
      <c r="U32" s="19"/>
      <c r="V32" s="1"/>
      <c r="W32" s="13"/>
      <c r="X32" s="13"/>
      <c r="Y32" s="13"/>
      <c r="Z32" s="13"/>
      <c r="AA32" s="13"/>
      <c r="AB32" s="13"/>
      <c r="AC32" s="13"/>
      <c r="AD32" s="13"/>
      <c r="AE32" s="20"/>
      <c r="AF32" s="20"/>
      <c r="AG32" s="20"/>
    </row>
    <row r="33" spans="1:33" ht="15.75" customHeight="1" x14ac:dyDescent="0.2">
      <c r="A33" s="13"/>
      <c r="B33" s="13"/>
      <c r="C33" s="24"/>
      <c r="D33" s="15"/>
      <c r="E33" s="15"/>
      <c r="F33" s="14"/>
      <c r="G33" s="14"/>
      <c r="H33" s="14"/>
      <c r="I33" s="15"/>
      <c r="J33" s="15"/>
      <c r="K33" s="15"/>
      <c r="L33" s="15"/>
      <c r="M33" s="16"/>
      <c r="N33" s="15"/>
      <c r="O33" s="15"/>
      <c r="P33" s="15"/>
      <c r="Q33" s="15"/>
      <c r="R33" s="15"/>
      <c r="S33" s="18"/>
      <c r="T33" s="13"/>
      <c r="U33" s="19"/>
      <c r="V33" s="1"/>
      <c r="W33" s="13"/>
      <c r="X33" s="13"/>
      <c r="Y33" s="13"/>
      <c r="Z33" s="13"/>
      <c r="AA33" s="13"/>
      <c r="AB33" s="13"/>
      <c r="AC33" s="13"/>
      <c r="AD33" s="13"/>
      <c r="AE33" s="20"/>
      <c r="AF33" s="20"/>
      <c r="AG33" s="20"/>
    </row>
    <row r="34" spans="1:33" ht="15.75" customHeight="1" x14ac:dyDescent="0.2">
      <c r="A34" s="13"/>
      <c r="B34" s="13"/>
      <c r="C34" s="24"/>
      <c r="D34" s="15"/>
      <c r="E34" s="15"/>
      <c r="F34" s="14"/>
      <c r="G34" s="14"/>
      <c r="H34" s="14"/>
      <c r="I34" s="15"/>
      <c r="J34" s="15"/>
      <c r="K34" s="15"/>
      <c r="L34" s="15"/>
      <c r="M34" s="16"/>
      <c r="N34" s="15"/>
      <c r="O34" s="15"/>
      <c r="P34" s="15"/>
      <c r="Q34" s="15"/>
      <c r="R34" s="15"/>
      <c r="S34" s="18"/>
      <c r="T34" s="13"/>
      <c r="U34" s="19"/>
      <c r="V34" s="1"/>
      <c r="W34" s="13"/>
      <c r="X34" s="13"/>
      <c r="Y34" s="13"/>
      <c r="Z34" s="13"/>
      <c r="AA34" s="13"/>
      <c r="AB34" s="13"/>
      <c r="AC34" s="13"/>
      <c r="AD34" s="13"/>
      <c r="AE34" s="20"/>
      <c r="AF34" s="20"/>
      <c r="AG34" s="20"/>
    </row>
    <row r="35" spans="1:33" ht="15.75" customHeight="1" x14ac:dyDescent="0.2">
      <c r="A35" s="13"/>
      <c r="B35" s="13"/>
      <c r="C35" s="24"/>
      <c r="D35" s="15"/>
      <c r="E35" s="15"/>
      <c r="F35" s="14"/>
      <c r="G35" s="14"/>
      <c r="H35" s="14"/>
      <c r="I35" s="15"/>
      <c r="J35" s="15"/>
      <c r="K35" s="15"/>
      <c r="L35" s="15"/>
      <c r="M35" s="16"/>
      <c r="N35" s="15"/>
      <c r="O35" s="15"/>
      <c r="P35" s="15"/>
      <c r="Q35" s="15"/>
      <c r="R35" s="15"/>
      <c r="S35" s="18"/>
      <c r="T35" s="13"/>
      <c r="U35" s="19"/>
      <c r="V35" s="1"/>
      <c r="W35" s="13"/>
      <c r="X35" s="13"/>
      <c r="Y35" s="13"/>
      <c r="Z35" s="13"/>
      <c r="AA35" s="13"/>
      <c r="AB35" s="13"/>
      <c r="AC35" s="13"/>
      <c r="AD35" s="13"/>
      <c r="AE35" s="20"/>
      <c r="AF35" s="20"/>
      <c r="AG35" s="20"/>
    </row>
    <row r="36" spans="1:33" ht="15.75" customHeight="1" x14ac:dyDescent="0.2">
      <c r="A36" s="13"/>
      <c r="B36" s="13"/>
      <c r="C36" s="24"/>
      <c r="D36" s="15"/>
      <c r="E36" s="15"/>
      <c r="F36" s="14"/>
      <c r="G36" s="14"/>
      <c r="H36" s="14"/>
      <c r="I36" s="15"/>
      <c r="J36" s="15"/>
      <c r="K36" s="15"/>
      <c r="L36" s="15"/>
      <c r="M36" s="16"/>
      <c r="N36" s="15"/>
      <c r="O36" s="15"/>
      <c r="P36" s="15"/>
      <c r="Q36" s="15"/>
      <c r="R36" s="15"/>
      <c r="S36" s="18"/>
      <c r="T36" s="13"/>
      <c r="U36" s="19"/>
      <c r="V36" s="1"/>
      <c r="W36" s="13"/>
      <c r="X36" s="13"/>
      <c r="Y36" s="13"/>
      <c r="Z36" s="13"/>
      <c r="AA36" s="13"/>
      <c r="AB36" s="13"/>
      <c r="AC36" s="13"/>
      <c r="AD36" s="13"/>
      <c r="AE36" s="20"/>
      <c r="AF36" s="20"/>
      <c r="AG36" s="20"/>
    </row>
    <row r="37" spans="1:33" ht="15.75" customHeight="1" x14ac:dyDescent="0.2">
      <c r="A37" s="13"/>
      <c r="B37" s="13"/>
      <c r="C37" s="24"/>
      <c r="D37" s="15"/>
      <c r="E37" s="15"/>
      <c r="F37" s="14"/>
      <c r="G37" s="14"/>
      <c r="H37" s="14"/>
      <c r="I37" s="15"/>
      <c r="J37" s="15"/>
      <c r="K37" s="15"/>
      <c r="L37" s="15"/>
      <c r="M37" s="16"/>
      <c r="N37" s="15"/>
      <c r="O37" s="15"/>
      <c r="P37" s="15"/>
      <c r="Q37" s="15"/>
      <c r="R37" s="15"/>
      <c r="S37" s="18"/>
      <c r="T37" s="13"/>
      <c r="U37" s="19"/>
      <c r="V37" s="1"/>
      <c r="W37" s="13"/>
      <c r="X37" s="13"/>
      <c r="Y37" s="13"/>
      <c r="Z37" s="13"/>
      <c r="AA37" s="13"/>
      <c r="AB37" s="13"/>
      <c r="AC37" s="13"/>
      <c r="AD37" s="13"/>
      <c r="AE37" s="20"/>
      <c r="AF37" s="20"/>
      <c r="AG37" s="20"/>
    </row>
    <row r="38" spans="1:33" ht="15.75" customHeight="1" x14ac:dyDescent="0.2">
      <c r="A38" s="13"/>
      <c r="B38" s="13"/>
      <c r="C38" s="24"/>
      <c r="D38" s="15"/>
      <c r="E38" s="15"/>
      <c r="F38" s="14"/>
      <c r="G38" s="14"/>
      <c r="H38" s="14"/>
      <c r="I38" s="15"/>
      <c r="J38" s="15"/>
      <c r="K38" s="15"/>
      <c r="L38" s="15"/>
      <c r="M38" s="16"/>
      <c r="N38" s="15"/>
      <c r="O38" s="15"/>
      <c r="P38" s="15"/>
      <c r="Q38" s="15"/>
      <c r="R38" s="15"/>
      <c r="S38" s="18"/>
      <c r="T38" s="13"/>
      <c r="U38" s="19"/>
      <c r="V38" s="1"/>
      <c r="W38" s="13"/>
      <c r="X38" s="13"/>
      <c r="Y38" s="13"/>
      <c r="Z38" s="13"/>
      <c r="AA38" s="13"/>
      <c r="AB38" s="13"/>
      <c r="AC38" s="13"/>
      <c r="AD38" s="13"/>
      <c r="AE38" s="20"/>
      <c r="AF38" s="20"/>
      <c r="AG38" s="20"/>
    </row>
    <row r="39" spans="1:33" ht="15.75" customHeight="1" x14ac:dyDescent="0.2">
      <c r="A39" s="13"/>
      <c r="B39" s="13"/>
      <c r="C39" s="24"/>
      <c r="D39" s="15"/>
      <c r="E39" s="15"/>
      <c r="F39" s="14"/>
      <c r="G39" s="14"/>
      <c r="H39" s="14"/>
      <c r="I39" s="15"/>
      <c r="J39" s="15"/>
      <c r="K39" s="15"/>
      <c r="L39" s="15"/>
      <c r="M39" s="16"/>
      <c r="N39" s="15"/>
      <c r="O39" s="15"/>
      <c r="P39" s="15"/>
      <c r="Q39" s="15"/>
      <c r="R39" s="15"/>
      <c r="S39" s="18"/>
      <c r="T39" s="13"/>
      <c r="U39" s="19"/>
      <c r="V39" s="1"/>
      <c r="W39" s="13"/>
      <c r="X39" s="13"/>
      <c r="Y39" s="13"/>
      <c r="Z39" s="13"/>
      <c r="AA39" s="13"/>
      <c r="AB39" s="13"/>
      <c r="AC39" s="13"/>
      <c r="AD39" s="13"/>
      <c r="AE39" s="20"/>
      <c r="AF39" s="20"/>
      <c r="AG39" s="20"/>
    </row>
    <row r="40" spans="1:33" ht="15.75" customHeight="1" x14ac:dyDescent="0.2">
      <c r="A40" s="13"/>
      <c r="B40" s="13"/>
      <c r="C40" s="24"/>
      <c r="D40" s="15"/>
      <c r="E40" s="15"/>
      <c r="F40" s="14"/>
      <c r="G40" s="14"/>
      <c r="H40" s="14"/>
      <c r="I40" s="15"/>
      <c r="J40" s="15"/>
      <c r="K40" s="15"/>
      <c r="L40" s="15"/>
      <c r="M40" s="16"/>
      <c r="N40" s="15"/>
      <c r="O40" s="15"/>
      <c r="P40" s="15"/>
      <c r="Q40" s="15"/>
      <c r="R40" s="15"/>
      <c r="S40" s="18"/>
      <c r="T40" s="13"/>
      <c r="U40" s="19"/>
      <c r="V40" s="1"/>
      <c r="W40" s="13"/>
      <c r="X40" s="13"/>
      <c r="Y40" s="13"/>
      <c r="Z40" s="13"/>
      <c r="AA40" s="13"/>
      <c r="AB40" s="13"/>
      <c r="AC40" s="13"/>
      <c r="AD40" s="13"/>
      <c r="AE40" s="20"/>
      <c r="AF40" s="20"/>
      <c r="AG40" s="20"/>
    </row>
    <row r="41" spans="1:33" ht="15.75" customHeight="1" x14ac:dyDescent="0.2">
      <c r="A41" s="13"/>
      <c r="B41" s="13"/>
      <c r="C41" s="24"/>
      <c r="D41" s="15"/>
      <c r="E41" s="15"/>
      <c r="F41" s="14"/>
      <c r="G41" s="14"/>
      <c r="H41" s="14"/>
      <c r="I41" s="15"/>
      <c r="J41" s="15"/>
      <c r="K41" s="15"/>
      <c r="L41" s="15"/>
      <c r="M41" s="16"/>
      <c r="N41" s="15"/>
      <c r="O41" s="15"/>
      <c r="P41" s="15"/>
      <c r="Q41" s="15"/>
      <c r="R41" s="15"/>
      <c r="S41" s="18"/>
      <c r="T41" s="13"/>
      <c r="U41" s="19"/>
      <c r="V41" s="1"/>
      <c r="W41" s="13"/>
      <c r="X41" s="13"/>
      <c r="Y41" s="13"/>
      <c r="Z41" s="13"/>
      <c r="AA41" s="13"/>
      <c r="AB41" s="13"/>
      <c r="AC41" s="13"/>
      <c r="AD41" s="13"/>
      <c r="AE41" s="20"/>
      <c r="AF41" s="20"/>
      <c r="AG41" s="20"/>
    </row>
    <row r="42" spans="1:33" ht="15.75" customHeight="1" x14ac:dyDescent="0.2">
      <c r="A42" s="13"/>
      <c r="B42" s="13"/>
      <c r="C42" s="24"/>
      <c r="D42" s="15"/>
      <c r="E42" s="15"/>
      <c r="F42" s="14"/>
      <c r="G42" s="14"/>
      <c r="H42" s="14"/>
      <c r="I42" s="15"/>
      <c r="J42" s="15"/>
      <c r="K42" s="15"/>
      <c r="L42" s="15"/>
      <c r="M42" s="16"/>
      <c r="N42" s="15"/>
      <c r="O42" s="15"/>
      <c r="P42" s="15"/>
      <c r="Q42" s="15"/>
      <c r="R42" s="15"/>
      <c r="S42" s="18"/>
      <c r="T42" s="13"/>
      <c r="U42" s="19"/>
      <c r="V42" s="1"/>
      <c r="W42" s="13"/>
      <c r="X42" s="13"/>
      <c r="Y42" s="13"/>
      <c r="Z42" s="13"/>
      <c r="AA42" s="13"/>
      <c r="AB42" s="13"/>
      <c r="AC42" s="13"/>
      <c r="AD42" s="13"/>
      <c r="AE42" s="20"/>
      <c r="AF42" s="20"/>
      <c r="AG42" s="20"/>
    </row>
    <row r="43" spans="1:33" ht="15.75" customHeight="1" x14ac:dyDescent="0.2">
      <c r="A43" s="13"/>
      <c r="B43" s="13"/>
      <c r="C43" s="24"/>
      <c r="D43" s="15"/>
      <c r="E43" s="15"/>
      <c r="F43" s="14"/>
      <c r="G43" s="14"/>
      <c r="H43" s="14"/>
      <c r="I43" s="15"/>
      <c r="J43" s="15"/>
      <c r="K43" s="15"/>
      <c r="L43" s="15"/>
      <c r="M43" s="16"/>
      <c r="N43" s="15"/>
      <c r="O43" s="15"/>
      <c r="P43" s="15"/>
      <c r="Q43" s="15"/>
      <c r="R43" s="15"/>
      <c r="S43" s="18"/>
      <c r="T43" s="13"/>
      <c r="U43" s="19"/>
      <c r="V43" s="1"/>
      <c r="W43" s="13"/>
      <c r="X43" s="13"/>
      <c r="Y43" s="13"/>
      <c r="Z43" s="13"/>
      <c r="AA43" s="13"/>
      <c r="AB43" s="13"/>
      <c r="AC43" s="13"/>
      <c r="AD43" s="13"/>
      <c r="AE43" s="20"/>
      <c r="AF43" s="20"/>
      <c r="AG43" s="20"/>
    </row>
    <row r="44" spans="1:33" ht="15.75" customHeight="1" x14ac:dyDescent="0.2">
      <c r="A44" s="13"/>
      <c r="B44" s="13"/>
      <c r="C44" s="24"/>
      <c r="D44" s="15"/>
      <c r="E44" s="15"/>
      <c r="F44" s="14"/>
      <c r="G44" s="14"/>
      <c r="H44" s="14"/>
      <c r="I44" s="15"/>
      <c r="J44" s="15"/>
      <c r="K44" s="15"/>
      <c r="L44" s="15"/>
      <c r="M44" s="16"/>
      <c r="N44" s="15"/>
      <c r="O44" s="15"/>
      <c r="P44" s="15"/>
      <c r="Q44" s="15"/>
      <c r="R44" s="15"/>
      <c r="S44" s="18"/>
      <c r="T44" s="13"/>
      <c r="U44" s="19"/>
      <c r="V44" s="1"/>
      <c r="W44" s="13"/>
      <c r="X44" s="13"/>
      <c r="Y44" s="13"/>
      <c r="Z44" s="13"/>
      <c r="AA44" s="13"/>
      <c r="AB44" s="13"/>
      <c r="AC44" s="13"/>
      <c r="AD44" s="13"/>
      <c r="AE44" s="20"/>
      <c r="AF44" s="20"/>
      <c r="AG44" s="20"/>
    </row>
    <row r="45" spans="1:33" ht="15.75" customHeight="1" x14ac:dyDescent="0.2">
      <c r="A45" s="13"/>
      <c r="B45" s="13"/>
      <c r="C45" s="24"/>
      <c r="D45" s="15"/>
      <c r="E45" s="15"/>
      <c r="F45" s="14"/>
      <c r="G45" s="14"/>
      <c r="H45" s="14"/>
      <c r="I45" s="15"/>
      <c r="J45" s="15"/>
      <c r="K45" s="15"/>
      <c r="L45" s="15"/>
      <c r="M45" s="16"/>
      <c r="N45" s="15"/>
      <c r="O45" s="15"/>
      <c r="P45" s="15"/>
      <c r="Q45" s="15"/>
      <c r="R45" s="15"/>
      <c r="S45" s="18"/>
      <c r="T45" s="13"/>
      <c r="U45" s="19"/>
      <c r="V45" s="1"/>
      <c r="W45" s="13"/>
      <c r="X45" s="13"/>
      <c r="Y45" s="13"/>
      <c r="Z45" s="13"/>
      <c r="AA45" s="13"/>
      <c r="AB45" s="13"/>
      <c r="AC45" s="13"/>
      <c r="AD45" s="13"/>
      <c r="AE45" s="20"/>
      <c r="AF45" s="20"/>
      <c r="AG45" s="20"/>
    </row>
    <row r="46" spans="1:33" ht="15.75" customHeight="1" x14ac:dyDescent="0.2">
      <c r="A46" s="13"/>
      <c r="B46" s="13"/>
      <c r="C46" s="24"/>
      <c r="D46" s="15"/>
      <c r="E46" s="15"/>
      <c r="F46" s="14"/>
      <c r="G46" s="14"/>
      <c r="H46" s="14"/>
      <c r="I46" s="15"/>
      <c r="J46" s="15"/>
      <c r="K46" s="15"/>
      <c r="L46" s="15"/>
      <c r="M46" s="16"/>
      <c r="N46" s="15"/>
      <c r="O46" s="15"/>
      <c r="P46" s="15"/>
      <c r="Q46" s="15"/>
      <c r="R46" s="15"/>
      <c r="S46" s="18"/>
      <c r="T46" s="13"/>
      <c r="U46" s="19"/>
      <c r="V46" s="1"/>
      <c r="W46" s="13"/>
      <c r="X46" s="13"/>
      <c r="Y46" s="13"/>
      <c r="Z46" s="13"/>
      <c r="AA46" s="13"/>
      <c r="AB46" s="13"/>
      <c r="AC46" s="13"/>
      <c r="AD46" s="13"/>
      <c r="AE46" s="20"/>
      <c r="AF46" s="20"/>
      <c r="AG46" s="20"/>
    </row>
    <row r="47" spans="1:33" ht="15.75" customHeight="1" x14ac:dyDescent="0.2">
      <c r="A47" s="13"/>
      <c r="B47" s="13"/>
      <c r="C47" s="24"/>
      <c r="D47" s="15"/>
      <c r="E47" s="15"/>
      <c r="F47" s="14"/>
      <c r="G47" s="14"/>
      <c r="H47" s="14"/>
      <c r="I47" s="15"/>
      <c r="J47" s="15"/>
      <c r="K47" s="15"/>
      <c r="L47" s="15"/>
      <c r="M47" s="16"/>
      <c r="N47" s="15"/>
      <c r="O47" s="15"/>
      <c r="P47" s="15"/>
      <c r="Q47" s="15"/>
      <c r="R47" s="15"/>
      <c r="S47" s="18"/>
      <c r="T47" s="13"/>
      <c r="U47" s="19"/>
      <c r="V47" s="1"/>
      <c r="W47" s="13"/>
      <c r="X47" s="13"/>
      <c r="Y47" s="13"/>
      <c r="Z47" s="13"/>
      <c r="AA47" s="13"/>
      <c r="AB47" s="13"/>
      <c r="AC47" s="13"/>
      <c r="AD47" s="13"/>
      <c r="AE47" s="20"/>
      <c r="AF47" s="20"/>
      <c r="AG47" s="20"/>
    </row>
    <row r="48" spans="1:33" ht="15.75" customHeight="1" x14ac:dyDescent="0.2">
      <c r="A48" s="13"/>
      <c r="B48" s="13"/>
      <c r="C48" s="24"/>
      <c r="D48" s="15"/>
      <c r="E48" s="15"/>
      <c r="F48" s="14"/>
      <c r="G48" s="14"/>
      <c r="H48" s="14"/>
      <c r="I48" s="15"/>
      <c r="J48" s="15"/>
      <c r="K48" s="15"/>
      <c r="L48" s="15"/>
      <c r="M48" s="16"/>
      <c r="N48" s="15"/>
      <c r="O48" s="15"/>
      <c r="P48" s="15"/>
      <c r="Q48" s="15"/>
      <c r="R48" s="15"/>
      <c r="S48" s="18"/>
      <c r="T48" s="13"/>
      <c r="U48" s="19"/>
      <c r="V48" s="1"/>
      <c r="W48" s="13"/>
      <c r="X48" s="13"/>
      <c r="Y48" s="13"/>
      <c r="Z48" s="13"/>
      <c r="AA48" s="13"/>
      <c r="AB48" s="13"/>
      <c r="AC48" s="13"/>
      <c r="AD48" s="13"/>
      <c r="AE48" s="20"/>
      <c r="AF48" s="20"/>
      <c r="AG48" s="20"/>
    </row>
    <row r="49" spans="1:33" ht="15.75" customHeight="1" x14ac:dyDescent="0.2">
      <c r="A49" s="13"/>
      <c r="B49" s="13"/>
      <c r="C49" s="24"/>
      <c r="D49" s="15"/>
      <c r="E49" s="15"/>
      <c r="F49" s="14"/>
      <c r="G49" s="14"/>
      <c r="H49" s="14"/>
      <c r="I49" s="15"/>
      <c r="J49" s="15"/>
      <c r="K49" s="15"/>
      <c r="L49" s="15"/>
      <c r="M49" s="16"/>
      <c r="N49" s="15"/>
      <c r="O49" s="15"/>
      <c r="P49" s="15"/>
      <c r="Q49" s="15"/>
      <c r="R49" s="15"/>
      <c r="S49" s="18"/>
      <c r="T49" s="13"/>
      <c r="U49" s="19"/>
      <c r="V49" s="1"/>
      <c r="W49" s="13"/>
      <c r="X49" s="13"/>
      <c r="Y49" s="13"/>
      <c r="Z49" s="13"/>
      <c r="AA49" s="13"/>
      <c r="AB49" s="13"/>
      <c r="AC49" s="13"/>
      <c r="AD49" s="13"/>
      <c r="AE49" s="20"/>
      <c r="AF49" s="20"/>
      <c r="AG49" s="20"/>
    </row>
    <row r="50" spans="1:33" ht="15.75" customHeight="1" x14ac:dyDescent="0.2">
      <c r="A50" s="13"/>
      <c r="B50" s="13"/>
      <c r="C50" s="24"/>
      <c r="D50" s="15"/>
      <c r="E50" s="15"/>
      <c r="F50" s="14"/>
      <c r="G50" s="14"/>
      <c r="H50" s="14"/>
      <c r="I50" s="15"/>
      <c r="J50" s="15"/>
      <c r="K50" s="15"/>
      <c r="L50" s="15"/>
      <c r="M50" s="16"/>
      <c r="N50" s="15"/>
      <c r="O50" s="15"/>
      <c r="P50" s="15"/>
      <c r="Q50" s="15"/>
      <c r="R50" s="15"/>
      <c r="S50" s="18"/>
      <c r="T50" s="13"/>
      <c r="U50" s="19"/>
      <c r="V50" s="1"/>
      <c r="W50" s="13"/>
      <c r="X50" s="13"/>
      <c r="Y50" s="13"/>
      <c r="Z50" s="13"/>
      <c r="AA50" s="13"/>
      <c r="AB50" s="13"/>
      <c r="AC50" s="13"/>
      <c r="AD50" s="13"/>
      <c r="AE50" s="20"/>
      <c r="AF50" s="20"/>
      <c r="AG50" s="20"/>
    </row>
    <row r="51" spans="1:33" ht="15.75" customHeight="1" x14ac:dyDescent="0.2">
      <c r="A51" s="13"/>
      <c r="B51" s="13"/>
      <c r="C51" s="24"/>
      <c r="D51" s="15"/>
      <c r="E51" s="15"/>
      <c r="F51" s="14"/>
      <c r="G51" s="14"/>
      <c r="H51" s="14"/>
      <c r="I51" s="15"/>
      <c r="J51" s="15"/>
      <c r="K51" s="15"/>
      <c r="L51" s="15"/>
      <c r="M51" s="16"/>
      <c r="N51" s="15"/>
      <c r="O51" s="15"/>
      <c r="P51" s="15"/>
      <c r="Q51" s="15"/>
      <c r="R51" s="15"/>
      <c r="S51" s="18"/>
      <c r="T51" s="13"/>
      <c r="U51" s="19"/>
      <c r="V51" s="1"/>
      <c r="W51" s="13"/>
      <c r="X51" s="13"/>
      <c r="Y51" s="13"/>
      <c r="Z51" s="13"/>
      <c r="AA51" s="13"/>
      <c r="AB51" s="13"/>
      <c r="AC51" s="13"/>
      <c r="AD51" s="13"/>
      <c r="AE51" s="20"/>
      <c r="AF51" s="20"/>
      <c r="AG51" s="20"/>
    </row>
    <row r="52" spans="1:33" ht="15.75" customHeight="1" x14ac:dyDescent="0.2">
      <c r="A52" s="13"/>
      <c r="B52" s="13"/>
      <c r="C52" s="24"/>
      <c r="D52" s="15"/>
      <c r="E52" s="15"/>
      <c r="F52" s="14"/>
      <c r="G52" s="14"/>
      <c r="H52" s="14"/>
      <c r="I52" s="15"/>
      <c r="J52" s="15"/>
      <c r="K52" s="15"/>
      <c r="L52" s="15"/>
      <c r="M52" s="16"/>
      <c r="N52" s="15"/>
      <c r="O52" s="15"/>
      <c r="P52" s="15"/>
      <c r="Q52" s="15"/>
      <c r="R52" s="15"/>
      <c r="S52" s="18"/>
      <c r="T52" s="13"/>
      <c r="U52" s="19"/>
      <c r="V52" s="1"/>
      <c r="W52" s="13"/>
      <c r="X52" s="13"/>
      <c r="Y52" s="13"/>
      <c r="Z52" s="13"/>
      <c r="AA52" s="13"/>
      <c r="AB52" s="13"/>
      <c r="AC52" s="13"/>
      <c r="AD52" s="13"/>
      <c r="AE52" s="20"/>
      <c r="AF52" s="20"/>
      <c r="AG52" s="20"/>
    </row>
    <row r="53" spans="1:33" ht="15.75" customHeight="1" x14ac:dyDescent="0.2">
      <c r="A53" s="13"/>
      <c r="B53" s="13"/>
      <c r="C53" s="24"/>
      <c r="D53" s="15"/>
      <c r="E53" s="15"/>
      <c r="F53" s="14"/>
      <c r="G53" s="14"/>
      <c r="H53" s="14"/>
      <c r="I53" s="15"/>
      <c r="J53" s="15"/>
      <c r="K53" s="15"/>
      <c r="L53" s="15"/>
      <c r="M53" s="16"/>
      <c r="N53" s="15"/>
      <c r="O53" s="15"/>
      <c r="P53" s="15"/>
      <c r="Q53" s="15"/>
      <c r="R53" s="15"/>
      <c r="S53" s="18"/>
      <c r="T53" s="13"/>
      <c r="U53" s="19"/>
      <c r="V53" s="1"/>
      <c r="W53" s="13"/>
      <c r="X53" s="13"/>
      <c r="Y53" s="13"/>
      <c r="Z53" s="13"/>
      <c r="AA53" s="13"/>
      <c r="AB53" s="13"/>
      <c r="AC53" s="13"/>
      <c r="AD53" s="13"/>
      <c r="AE53" s="20"/>
      <c r="AF53" s="20"/>
      <c r="AG53" s="20"/>
    </row>
    <row r="54" spans="1:33" ht="15.75" customHeight="1" x14ac:dyDescent="0.2">
      <c r="A54" s="13"/>
      <c r="B54" s="13"/>
      <c r="C54" s="24"/>
      <c r="D54" s="15"/>
      <c r="E54" s="15"/>
      <c r="F54" s="14"/>
      <c r="G54" s="14"/>
      <c r="H54" s="14"/>
      <c r="I54" s="15"/>
      <c r="J54" s="15"/>
      <c r="K54" s="15"/>
      <c r="L54" s="15"/>
      <c r="M54" s="16"/>
      <c r="N54" s="15"/>
      <c r="O54" s="15"/>
      <c r="P54" s="15"/>
      <c r="Q54" s="15"/>
      <c r="R54" s="15"/>
      <c r="S54" s="18"/>
      <c r="T54" s="13"/>
      <c r="U54" s="19"/>
      <c r="V54" s="1"/>
      <c r="W54" s="13"/>
      <c r="X54" s="13"/>
      <c r="Y54" s="13"/>
      <c r="Z54" s="13"/>
      <c r="AA54" s="13"/>
      <c r="AB54" s="13"/>
      <c r="AC54" s="13"/>
      <c r="AD54" s="13"/>
      <c r="AE54" s="20"/>
      <c r="AF54" s="20"/>
      <c r="AG54" s="20"/>
    </row>
    <row r="55" spans="1:33" ht="15.75" customHeight="1" x14ac:dyDescent="0.2">
      <c r="A55" s="13"/>
      <c r="B55" s="13"/>
      <c r="C55" s="24"/>
      <c r="D55" s="15"/>
      <c r="E55" s="15"/>
      <c r="F55" s="14"/>
      <c r="G55" s="14"/>
      <c r="H55" s="14"/>
      <c r="I55" s="15"/>
      <c r="J55" s="15"/>
      <c r="K55" s="15"/>
      <c r="L55" s="15"/>
      <c r="M55" s="16"/>
      <c r="N55" s="15"/>
      <c r="O55" s="15"/>
      <c r="P55" s="15"/>
      <c r="Q55" s="15"/>
      <c r="R55" s="15"/>
      <c r="S55" s="18"/>
      <c r="T55" s="13"/>
      <c r="U55" s="19"/>
      <c r="V55" s="1"/>
      <c r="W55" s="13"/>
      <c r="X55" s="13"/>
      <c r="Y55" s="13"/>
      <c r="Z55" s="13"/>
      <c r="AA55" s="13"/>
      <c r="AB55" s="13"/>
      <c r="AC55" s="13"/>
      <c r="AD55" s="13"/>
      <c r="AE55" s="20"/>
      <c r="AF55" s="20"/>
      <c r="AG55" s="20"/>
    </row>
    <row r="56" spans="1:33" ht="15.75" customHeight="1" x14ac:dyDescent="0.2">
      <c r="A56" s="13"/>
      <c r="B56" s="13"/>
      <c r="C56" s="24"/>
      <c r="D56" s="15"/>
      <c r="E56" s="15"/>
      <c r="F56" s="14"/>
      <c r="G56" s="14"/>
      <c r="H56" s="14"/>
      <c r="I56" s="15"/>
      <c r="J56" s="15"/>
      <c r="K56" s="15"/>
      <c r="L56" s="15"/>
      <c r="M56" s="16"/>
      <c r="N56" s="15"/>
      <c r="O56" s="15"/>
      <c r="P56" s="15"/>
      <c r="Q56" s="15"/>
      <c r="R56" s="15"/>
      <c r="S56" s="18"/>
      <c r="T56" s="13"/>
      <c r="U56" s="19"/>
      <c r="V56" s="1"/>
      <c r="W56" s="13"/>
      <c r="X56" s="13"/>
      <c r="Y56" s="13"/>
      <c r="Z56" s="13"/>
      <c r="AA56" s="13"/>
      <c r="AB56" s="13"/>
      <c r="AC56" s="13"/>
      <c r="AD56" s="13"/>
      <c r="AE56" s="20"/>
      <c r="AF56" s="20"/>
      <c r="AG56" s="20"/>
    </row>
    <row r="57" spans="1:33" ht="15.75" customHeight="1" x14ac:dyDescent="0.2">
      <c r="A57" s="13"/>
      <c r="B57" s="13"/>
      <c r="C57" s="24"/>
      <c r="D57" s="15"/>
      <c r="E57" s="15"/>
      <c r="F57" s="14"/>
      <c r="G57" s="14"/>
      <c r="H57" s="14"/>
      <c r="I57" s="15"/>
      <c r="J57" s="15"/>
      <c r="K57" s="15"/>
      <c r="L57" s="15"/>
      <c r="M57" s="16"/>
      <c r="N57" s="15"/>
      <c r="O57" s="15"/>
      <c r="P57" s="15"/>
      <c r="Q57" s="15"/>
      <c r="R57" s="15"/>
      <c r="S57" s="18"/>
      <c r="T57" s="13"/>
      <c r="U57" s="19"/>
      <c r="V57" s="1"/>
      <c r="W57" s="13"/>
      <c r="X57" s="13"/>
      <c r="Y57" s="13"/>
      <c r="Z57" s="13"/>
      <c r="AA57" s="13"/>
      <c r="AB57" s="13"/>
      <c r="AC57" s="13"/>
      <c r="AD57" s="13"/>
      <c r="AE57" s="20"/>
      <c r="AF57" s="20"/>
      <c r="AG57" s="20"/>
    </row>
    <row r="58" spans="1:33" ht="15.75" customHeight="1" x14ac:dyDescent="0.2">
      <c r="A58" s="13"/>
      <c r="B58" s="13"/>
      <c r="C58" s="24"/>
      <c r="D58" s="15"/>
      <c r="E58" s="15"/>
      <c r="F58" s="14"/>
      <c r="G58" s="14"/>
      <c r="H58" s="14"/>
      <c r="I58" s="15"/>
      <c r="J58" s="15"/>
      <c r="K58" s="15"/>
      <c r="L58" s="15"/>
      <c r="M58" s="16"/>
      <c r="N58" s="15"/>
      <c r="O58" s="15"/>
      <c r="P58" s="15"/>
      <c r="Q58" s="15"/>
      <c r="R58" s="15"/>
      <c r="S58" s="18"/>
      <c r="T58" s="13"/>
      <c r="U58" s="19"/>
      <c r="V58" s="1"/>
      <c r="W58" s="13"/>
      <c r="X58" s="13"/>
      <c r="Y58" s="13"/>
      <c r="Z58" s="13"/>
      <c r="AA58" s="13"/>
      <c r="AB58" s="13"/>
      <c r="AC58" s="13"/>
      <c r="AD58" s="13"/>
      <c r="AE58" s="20"/>
      <c r="AF58" s="20"/>
      <c r="AG58" s="20"/>
    </row>
    <row r="59" spans="1:33" ht="15.75" customHeight="1" x14ac:dyDescent="0.2">
      <c r="A59" s="13"/>
      <c r="B59" s="13"/>
      <c r="C59" s="24"/>
      <c r="D59" s="15"/>
      <c r="E59" s="15"/>
      <c r="F59" s="14"/>
      <c r="G59" s="14"/>
      <c r="H59" s="14"/>
      <c r="I59" s="15"/>
      <c r="J59" s="15"/>
      <c r="K59" s="15"/>
      <c r="L59" s="15"/>
      <c r="M59" s="16"/>
      <c r="N59" s="15"/>
      <c r="O59" s="15"/>
      <c r="P59" s="15"/>
      <c r="Q59" s="15"/>
      <c r="R59" s="15"/>
      <c r="S59" s="18"/>
      <c r="T59" s="13"/>
      <c r="U59" s="19"/>
      <c r="V59" s="1"/>
      <c r="W59" s="13"/>
      <c r="X59" s="13"/>
      <c r="Y59" s="13"/>
      <c r="Z59" s="13"/>
      <c r="AA59" s="13"/>
      <c r="AB59" s="13"/>
      <c r="AC59" s="13"/>
      <c r="AD59" s="13"/>
      <c r="AE59" s="20"/>
      <c r="AF59" s="20"/>
      <c r="AG59" s="20"/>
    </row>
    <row r="60" spans="1:33" ht="15.75" customHeight="1" x14ac:dyDescent="0.2">
      <c r="A60" s="13"/>
      <c r="B60" s="13"/>
      <c r="C60" s="24"/>
      <c r="D60" s="15"/>
      <c r="E60" s="15"/>
      <c r="F60" s="14"/>
      <c r="G60" s="14"/>
      <c r="H60" s="14"/>
      <c r="I60" s="15"/>
      <c r="J60" s="15"/>
      <c r="K60" s="15"/>
      <c r="L60" s="15"/>
      <c r="M60" s="16"/>
      <c r="N60" s="15"/>
      <c r="O60" s="15"/>
      <c r="P60" s="15"/>
      <c r="Q60" s="15"/>
      <c r="R60" s="15"/>
      <c r="S60" s="18"/>
      <c r="T60" s="13"/>
      <c r="U60" s="19"/>
      <c r="V60" s="1"/>
      <c r="W60" s="13"/>
      <c r="X60" s="13"/>
      <c r="Y60" s="13"/>
      <c r="Z60" s="13"/>
      <c r="AA60" s="13"/>
      <c r="AB60" s="13"/>
      <c r="AC60" s="13"/>
      <c r="AD60" s="13"/>
      <c r="AE60" s="20"/>
      <c r="AF60" s="20"/>
      <c r="AG60" s="20"/>
    </row>
    <row r="61" spans="1:33" ht="15.75" customHeight="1" x14ac:dyDescent="0.2">
      <c r="A61" s="13"/>
      <c r="B61" s="13"/>
      <c r="C61" s="24"/>
      <c r="D61" s="15"/>
      <c r="E61" s="15"/>
      <c r="F61" s="14"/>
      <c r="G61" s="14"/>
      <c r="H61" s="14"/>
      <c r="I61" s="15"/>
      <c r="J61" s="15"/>
      <c r="K61" s="15"/>
      <c r="L61" s="15"/>
      <c r="M61" s="16"/>
      <c r="N61" s="15"/>
      <c r="O61" s="15"/>
      <c r="P61" s="15"/>
      <c r="Q61" s="15"/>
      <c r="R61" s="15"/>
      <c r="S61" s="18"/>
      <c r="T61" s="13"/>
      <c r="U61" s="19"/>
      <c r="V61" s="1"/>
      <c r="W61" s="13"/>
      <c r="X61" s="13"/>
      <c r="Y61" s="13"/>
      <c r="Z61" s="13"/>
      <c r="AA61" s="13"/>
      <c r="AB61" s="13"/>
      <c r="AC61" s="13"/>
      <c r="AD61" s="13"/>
      <c r="AE61" s="20"/>
      <c r="AF61" s="20"/>
      <c r="AG61" s="20"/>
    </row>
    <row r="62" spans="1:33" ht="15.75" customHeight="1" x14ac:dyDescent="0.2">
      <c r="A62" s="13"/>
      <c r="B62" s="13"/>
      <c r="C62" s="24"/>
      <c r="D62" s="15"/>
      <c r="E62" s="15"/>
      <c r="F62" s="14"/>
      <c r="G62" s="14"/>
      <c r="H62" s="14"/>
      <c r="I62" s="15"/>
      <c r="J62" s="15"/>
      <c r="K62" s="15"/>
      <c r="L62" s="15"/>
      <c r="M62" s="16"/>
      <c r="N62" s="15"/>
      <c r="O62" s="15"/>
      <c r="P62" s="15"/>
      <c r="Q62" s="15"/>
      <c r="R62" s="15"/>
      <c r="S62" s="18"/>
      <c r="T62" s="13"/>
      <c r="U62" s="19"/>
      <c r="V62" s="1"/>
      <c r="W62" s="13"/>
      <c r="X62" s="13"/>
      <c r="Y62" s="13"/>
      <c r="Z62" s="13"/>
      <c r="AA62" s="13"/>
      <c r="AB62" s="13"/>
      <c r="AC62" s="13"/>
      <c r="AD62" s="13"/>
      <c r="AE62" s="20"/>
      <c r="AF62" s="20"/>
      <c r="AG62" s="20"/>
    </row>
    <row r="63" spans="1:33" ht="15.75" customHeight="1" x14ac:dyDescent="0.2">
      <c r="A63" s="13"/>
      <c r="B63" s="13"/>
      <c r="C63" s="24"/>
      <c r="D63" s="15"/>
      <c r="E63" s="15"/>
      <c r="F63" s="14"/>
      <c r="G63" s="14"/>
      <c r="H63" s="14"/>
      <c r="I63" s="15"/>
      <c r="J63" s="15"/>
      <c r="K63" s="15"/>
      <c r="L63" s="15"/>
      <c r="M63" s="16"/>
      <c r="N63" s="15"/>
      <c r="O63" s="15"/>
      <c r="P63" s="15"/>
      <c r="Q63" s="15"/>
      <c r="R63" s="15"/>
      <c r="S63" s="18"/>
      <c r="T63" s="13"/>
      <c r="U63" s="19"/>
      <c r="V63" s="1"/>
      <c r="W63" s="13"/>
      <c r="X63" s="13"/>
      <c r="Y63" s="13"/>
      <c r="Z63" s="13"/>
      <c r="AA63" s="13"/>
      <c r="AB63" s="13"/>
      <c r="AC63" s="13"/>
      <c r="AD63" s="13"/>
      <c r="AE63" s="20"/>
      <c r="AF63" s="20"/>
      <c r="AG63" s="20"/>
    </row>
    <row r="64" spans="1:33" ht="15.75" customHeight="1" x14ac:dyDescent="0.2">
      <c r="A64" s="13"/>
      <c r="B64" s="13"/>
      <c r="C64" s="24"/>
      <c r="D64" s="15"/>
      <c r="E64" s="15"/>
      <c r="F64" s="14"/>
      <c r="G64" s="14"/>
      <c r="H64" s="14"/>
      <c r="I64" s="15"/>
      <c r="J64" s="15"/>
      <c r="K64" s="15"/>
      <c r="L64" s="15"/>
      <c r="M64" s="16"/>
      <c r="N64" s="15"/>
      <c r="O64" s="15"/>
      <c r="P64" s="15"/>
      <c r="Q64" s="15"/>
      <c r="R64" s="15"/>
      <c r="S64" s="18"/>
      <c r="T64" s="13"/>
      <c r="U64" s="19"/>
      <c r="V64" s="1"/>
      <c r="W64" s="13"/>
      <c r="X64" s="13"/>
      <c r="Y64" s="13"/>
      <c r="Z64" s="13"/>
      <c r="AA64" s="13"/>
      <c r="AB64" s="13"/>
      <c r="AC64" s="13"/>
      <c r="AD64" s="13"/>
      <c r="AE64" s="20"/>
      <c r="AF64" s="20"/>
      <c r="AG64" s="20"/>
    </row>
    <row r="65" spans="1:33" ht="15.75" customHeight="1" x14ac:dyDescent="0.2">
      <c r="A65" s="13"/>
      <c r="B65" s="13"/>
      <c r="C65" s="24"/>
      <c r="D65" s="15"/>
      <c r="E65" s="15"/>
      <c r="F65" s="14"/>
      <c r="G65" s="14"/>
      <c r="H65" s="14"/>
      <c r="I65" s="15"/>
      <c r="J65" s="15"/>
      <c r="K65" s="15"/>
      <c r="L65" s="15"/>
      <c r="M65" s="16"/>
      <c r="N65" s="15"/>
      <c r="O65" s="15"/>
      <c r="P65" s="15"/>
      <c r="Q65" s="15"/>
      <c r="R65" s="15"/>
      <c r="S65" s="18"/>
      <c r="T65" s="13"/>
      <c r="U65" s="19"/>
      <c r="V65" s="1"/>
      <c r="W65" s="13"/>
      <c r="X65" s="13"/>
      <c r="Y65" s="13"/>
      <c r="Z65" s="13"/>
      <c r="AA65" s="13"/>
      <c r="AB65" s="13"/>
      <c r="AC65" s="13"/>
      <c r="AD65" s="13"/>
      <c r="AE65" s="20"/>
      <c r="AF65" s="20"/>
      <c r="AG65" s="20"/>
    </row>
    <row r="66" spans="1:33" ht="15.75" customHeight="1" x14ac:dyDescent="0.2">
      <c r="A66" s="13"/>
      <c r="B66" s="13"/>
      <c r="C66" s="24"/>
      <c r="D66" s="15"/>
      <c r="E66" s="15"/>
      <c r="F66" s="14"/>
      <c r="G66" s="14"/>
      <c r="H66" s="14"/>
      <c r="I66" s="15"/>
      <c r="J66" s="15"/>
      <c r="K66" s="15"/>
      <c r="L66" s="15"/>
      <c r="M66" s="16"/>
      <c r="N66" s="15"/>
      <c r="O66" s="15"/>
      <c r="P66" s="15"/>
      <c r="Q66" s="15"/>
      <c r="R66" s="15"/>
      <c r="S66" s="18"/>
      <c r="T66" s="13"/>
      <c r="U66" s="19"/>
      <c r="V66" s="1"/>
      <c r="W66" s="13"/>
      <c r="X66" s="13"/>
      <c r="Y66" s="13"/>
      <c r="Z66" s="13"/>
      <c r="AA66" s="13"/>
      <c r="AB66" s="13"/>
      <c r="AC66" s="13"/>
      <c r="AD66" s="13"/>
      <c r="AE66" s="20"/>
      <c r="AF66" s="20"/>
      <c r="AG66" s="20"/>
    </row>
    <row r="67" spans="1:33" ht="15.75" customHeight="1" x14ac:dyDescent="0.2">
      <c r="A67" s="13"/>
      <c r="B67" s="13"/>
      <c r="C67" s="24"/>
      <c r="D67" s="15"/>
      <c r="E67" s="15"/>
      <c r="F67" s="14"/>
      <c r="G67" s="14"/>
      <c r="H67" s="14"/>
      <c r="I67" s="15"/>
      <c r="J67" s="15"/>
      <c r="K67" s="15"/>
      <c r="L67" s="15"/>
      <c r="M67" s="16"/>
      <c r="N67" s="15"/>
      <c r="O67" s="15"/>
      <c r="P67" s="15"/>
      <c r="Q67" s="15"/>
      <c r="R67" s="15"/>
      <c r="S67" s="18"/>
      <c r="T67" s="13"/>
      <c r="U67" s="19"/>
      <c r="V67" s="1"/>
      <c r="W67" s="13"/>
      <c r="X67" s="13"/>
      <c r="Y67" s="13"/>
      <c r="Z67" s="13"/>
      <c r="AA67" s="13"/>
      <c r="AB67" s="13"/>
      <c r="AC67" s="13"/>
      <c r="AD67" s="13"/>
      <c r="AE67" s="20"/>
      <c r="AF67" s="20"/>
      <c r="AG67" s="20"/>
    </row>
    <row r="68" spans="1:33" ht="15.75" customHeight="1" x14ac:dyDescent="0.2">
      <c r="A68" s="13"/>
      <c r="B68" s="13"/>
      <c r="C68" s="24"/>
      <c r="D68" s="15"/>
      <c r="E68" s="15"/>
      <c r="F68" s="14"/>
      <c r="G68" s="14"/>
      <c r="H68" s="14"/>
      <c r="I68" s="15"/>
      <c r="J68" s="15"/>
      <c r="K68" s="15"/>
      <c r="L68" s="15"/>
      <c r="M68" s="16"/>
      <c r="N68" s="15"/>
      <c r="O68" s="15"/>
      <c r="P68" s="15"/>
      <c r="Q68" s="15"/>
      <c r="R68" s="15"/>
      <c r="S68" s="18"/>
      <c r="T68" s="13"/>
      <c r="U68" s="19"/>
      <c r="V68" s="1"/>
      <c r="W68" s="13"/>
      <c r="X68" s="13"/>
      <c r="Y68" s="13"/>
      <c r="Z68" s="13"/>
      <c r="AA68" s="13"/>
      <c r="AB68" s="13"/>
      <c r="AC68" s="13"/>
      <c r="AD68" s="13"/>
      <c r="AE68" s="20"/>
      <c r="AF68" s="20"/>
      <c r="AG68" s="20"/>
    </row>
    <row r="69" spans="1:33" ht="15.75" customHeight="1" x14ac:dyDescent="0.2">
      <c r="A69" s="13"/>
      <c r="B69" s="13"/>
      <c r="C69" s="24"/>
      <c r="D69" s="15"/>
      <c r="E69" s="15"/>
      <c r="F69" s="14"/>
      <c r="G69" s="14"/>
      <c r="H69" s="14"/>
      <c r="I69" s="15"/>
      <c r="J69" s="15"/>
      <c r="K69" s="15"/>
      <c r="L69" s="15"/>
      <c r="M69" s="16"/>
      <c r="N69" s="15"/>
      <c r="O69" s="15"/>
      <c r="P69" s="15"/>
      <c r="Q69" s="15"/>
      <c r="R69" s="15"/>
      <c r="S69" s="18"/>
      <c r="T69" s="13"/>
      <c r="U69" s="19"/>
      <c r="V69" s="1"/>
      <c r="W69" s="13"/>
      <c r="X69" s="13"/>
      <c r="Y69" s="13"/>
      <c r="Z69" s="13"/>
      <c r="AA69" s="13"/>
      <c r="AB69" s="13"/>
      <c r="AC69" s="13"/>
      <c r="AD69" s="13"/>
      <c r="AE69" s="20"/>
      <c r="AF69" s="20"/>
      <c r="AG69" s="20"/>
    </row>
    <row r="70" spans="1:33" ht="15.75" customHeight="1" x14ac:dyDescent="0.2">
      <c r="A70" s="13"/>
      <c r="B70" s="13"/>
      <c r="C70" s="24"/>
      <c r="D70" s="15"/>
      <c r="E70" s="15"/>
      <c r="F70" s="14"/>
      <c r="G70" s="14"/>
      <c r="H70" s="14"/>
      <c r="I70" s="15"/>
      <c r="J70" s="15"/>
      <c r="K70" s="15"/>
      <c r="L70" s="15"/>
      <c r="M70" s="16"/>
      <c r="N70" s="15"/>
      <c r="O70" s="15"/>
      <c r="P70" s="15"/>
      <c r="Q70" s="15"/>
      <c r="R70" s="15"/>
      <c r="S70" s="18"/>
      <c r="T70" s="13"/>
      <c r="U70" s="19"/>
      <c r="V70" s="1"/>
      <c r="W70" s="13"/>
      <c r="X70" s="13"/>
      <c r="Y70" s="13"/>
      <c r="Z70" s="13"/>
      <c r="AA70" s="13"/>
      <c r="AB70" s="13"/>
      <c r="AC70" s="13"/>
      <c r="AD70" s="13"/>
      <c r="AE70" s="20"/>
      <c r="AF70" s="20"/>
      <c r="AG70" s="20"/>
    </row>
    <row r="71" spans="1:33" ht="15.75" customHeight="1" x14ac:dyDescent="0.2">
      <c r="A71" s="13"/>
      <c r="B71" s="13"/>
      <c r="C71" s="24"/>
      <c r="D71" s="15"/>
      <c r="E71" s="15"/>
      <c r="F71" s="14"/>
      <c r="G71" s="14"/>
      <c r="H71" s="14"/>
      <c r="I71" s="15"/>
      <c r="J71" s="15"/>
      <c r="K71" s="15"/>
      <c r="L71" s="15"/>
      <c r="M71" s="16"/>
      <c r="N71" s="15"/>
      <c r="O71" s="15"/>
      <c r="P71" s="15"/>
      <c r="Q71" s="15"/>
      <c r="R71" s="15"/>
      <c r="S71" s="18"/>
      <c r="T71" s="13"/>
      <c r="U71" s="19"/>
      <c r="V71" s="1"/>
      <c r="W71" s="13"/>
      <c r="X71" s="13"/>
      <c r="Y71" s="13"/>
      <c r="Z71" s="13"/>
      <c r="AA71" s="13"/>
      <c r="AB71" s="13"/>
      <c r="AC71" s="13"/>
      <c r="AD71" s="13"/>
      <c r="AE71" s="20"/>
      <c r="AF71" s="20"/>
      <c r="AG71" s="20"/>
    </row>
    <row r="72" spans="1:33" ht="15.75" customHeight="1" x14ac:dyDescent="0.2">
      <c r="A72" s="13"/>
      <c r="B72" s="13"/>
      <c r="C72" s="24"/>
      <c r="D72" s="15"/>
      <c r="E72" s="15"/>
      <c r="F72" s="14"/>
      <c r="G72" s="14"/>
      <c r="H72" s="14"/>
      <c r="I72" s="15"/>
      <c r="J72" s="15"/>
      <c r="K72" s="15"/>
      <c r="L72" s="15"/>
      <c r="M72" s="16"/>
      <c r="N72" s="15"/>
      <c r="O72" s="15"/>
      <c r="P72" s="15"/>
      <c r="Q72" s="15"/>
      <c r="R72" s="15"/>
      <c r="S72" s="18"/>
      <c r="T72" s="13"/>
      <c r="U72" s="19"/>
      <c r="V72" s="1"/>
      <c r="W72" s="13"/>
      <c r="X72" s="13"/>
      <c r="Y72" s="13"/>
      <c r="Z72" s="13"/>
      <c r="AA72" s="13"/>
      <c r="AB72" s="13"/>
      <c r="AC72" s="13"/>
      <c r="AD72" s="13"/>
      <c r="AE72" s="20"/>
      <c r="AF72" s="20"/>
      <c r="AG72" s="20"/>
    </row>
    <row r="73" spans="1:33" ht="15.75" customHeight="1" x14ac:dyDescent="0.2">
      <c r="A73" s="13"/>
      <c r="B73" s="13"/>
      <c r="C73" s="24"/>
      <c r="D73" s="15"/>
      <c r="E73" s="15"/>
      <c r="F73" s="14"/>
      <c r="G73" s="14"/>
      <c r="H73" s="14"/>
      <c r="I73" s="15"/>
      <c r="J73" s="15"/>
      <c r="K73" s="15"/>
      <c r="L73" s="15"/>
      <c r="M73" s="16"/>
      <c r="N73" s="15"/>
      <c r="O73" s="15"/>
      <c r="P73" s="15"/>
      <c r="Q73" s="15"/>
      <c r="R73" s="15"/>
      <c r="S73" s="18"/>
      <c r="T73" s="13"/>
      <c r="U73" s="19"/>
      <c r="V73" s="1"/>
      <c r="W73" s="13"/>
      <c r="X73" s="13"/>
      <c r="Y73" s="13"/>
      <c r="Z73" s="13"/>
      <c r="AA73" s="13"/>
      <c r="AB73" s="13"/>
      <c r="AC73" s="13"/>
      <c r="AD73" s="13"/>
      <c r="AE73" s="20"/>
      <c r="AF73" s="20"/>
      <c r="AG73" s="20"/>
    </row>
    <row r="74" spans="1:33" ht="15.75" customHeight="1" x14ac:dyDescent="0.2">
      <c r="A74" s="13"/>
      <c r="B74" s="13"/>
      <c r="C74" s="24"/>
      <c r="D74" s="15"/>
      <c r="E74" s="15"/>
      <c r="F74" s="14"/>
      <c r="G74" s="14"/>
      <c r="H74" s="14"/>
      <c r="I74" s="15"/>
      <c r="J74" s="15"/>
      <c r="K74" s="15"/>
      <c r="L74" s="15"/>
      <c r="M74" s="16"/>
      <c r="N74" s="15"/>
      <c r="O74" s="15"/>
      <c r="P74" s="15"/>
      <c r="Q74" s="15"/>
      <c r="R74" s="15"/>
      <c r="S74" s="18"/>
      <c r="T74" s="13"/>
      <c r="U74" s="19"/>
      <c r="V74" s="1"/>
      <c r="W74" s="13"/>
      <c r="X74" s="13"/>
      <c r="Y74" s="13"/>
      <c r="Z74" s="13"/>
      <c r="AA74" s="13"/>
      <c r="AB74" s="13"/>
      <c r="AC74" s="13"/>
      <c r="AD74" s="13"/>
      <c r="AE74" s="20"/>
      <c r="AF74" s="20"/>
      <c r="AG74" s="20"/>
    </row>
    <row r="75" spans="1:33" ht="15.75" customHeight="1" x14ac:dyDescent="0.2">
      <c r="A75" s="13"/>
      <c r="B75" s="13"/>
      <c r="C75" s="24"/>
      <c r="D75" s="15"/>
      <c r="E75" s="15"/>
      <c r="F75" s="14"/>
      <c r="G75" s="14"/>
      <c r="H75" s="14"/>
      <c r="I75" s="15"/>
      <c r="J75" s="15"/>
      <c r="K75" s="15"/>
      <c r="L75" s="15"/>
      <c r="M75" s="16"/>
      <c r="N75" s="15"/>
      <c r="O75" s="15"/>
      <c r="P75" s="15"/>
      <c r="Q75" s="15"/>
      <c r="R75" s="15"/>
      <c r="S75" s="18"/>
      <c r="T75" s="13"/>
      <c r="U75" s="19"/>
      <c r="V75" s="1"/>
      <c r="W75" s="13"/>
      <c r="X75" s="13"/>
      <c r="Y75" s="13"/>
      <c r="Z75" s="13"/>
      <c r="AA75" s="13"/>
      <c r="AB75" s="13"/>
      <c r="AC75" s="13"/>
      <c r="AD75" s="13"/>
      <c r="AE75" s="20"/>
      <c r="AF75" s="20"/>
      <c r="AG75" s="20"/>
    </row>
    <row r="76" spans="1:33" ht="15.75" customHeight="1" x14ac:dyDescent="0.2">
      <c r="A76" s="13"/>
      <c r="B76" s="13"/>
      <c r="C76" s="24"/>
      <c r="D76" s="15"/>
      <c r="E76" s="15"/>
      <c r="F76" s="14"/>
      <c r="G76" s="14"/>
      <c r="H76" s="14"/>
      <c r="I76" s="15"/>
      <c r="J76" s="15"/>
      <c r="K76" s="15"/>
      <c r="L76" s="15"/>
      <c r="M76" s="16"/>
      <c r="N76" s="15"/>
      <c r="O76" s="15"/>
      <c r="P76" s="15"/>
      <c r="Q76" s="15"/>
      <c r="R76" s="15"/>
      <c r="S76" s="18"/>
      <c r="T76" s="13"/>
      <c r="U76" s="19"/>
      <c r="V76" s="1"/>
      <c r="W76" s="13"/>
      <c r="X76" s="13"/>
      <c r="Y76" s="13"/>
      <c r="Z76" s="13"/>
      <c r="AA76" s="13"/>
      <c r="AB76" s="13"/>
      <c r="AC76" s="13"/>
      <c r="AD76" s="13"/>
      <c r="AE76" s="20"/>
      <c r="AF76" s="20"/>
      <c r="AG76" s="20"/>
    </row>
    <row r="77" spans="1:33" ht="15.75" customHeight="1" x14ac:dyDescent="0.2">
      <c r="A77" s="13"/>
      <c r="B77" s="13"/>
      <c r="C77" s="24"/>
      <c r="D77" s="15"/>
      <c r="E77" s="15"/>
      <c r="F77" s="14"/>
      <c r="G77" s="14"/>
      <c r="H77" s="14"/>
      <c r="I77" s="15"/>
      <c r="J77" s="15"/>
      <c r="K77" s="15"/>
      <c r="L77" s="15"/>
      <c r="M77" s="16"/>
      <c r="N77" s="15"/>
      <c r="O77" s="15"/>
      <c r="P77" s="15"/>
      <c r="Q77" s="15"/>
      <c r="R77" s="15"/>
      <c r="S77" s="18"/>
      <c r="T77" s="13"/>
      <c r="U77" s="19"/>
      <c r="V77" s="1"/>
      <c r="W77" s="13"/>
      <c r="X77" s="13"/>
      <c r="Y77" s="13"/>
      <c r="Z77" s="13"/>
      <c r="AA77" s="13"/>
      <c r="AB77" s="13"/>
      <c r="AC77" s="13"/>
      <c r="AD77" s="13"/>
      <c r="AE77" s="20"/>
      <c r="AF77" s="20"/>
      <c r="AG77" s="20"/>
    </row>
    <row r="78" spans="1:33" ht="15.75" customHeight="1" x14ac:dyDescent="0.2">
      <c r="A78" s="13"/>
      <c r="B78" s="13"/>
      <c r="C78" s="24"/>
      <c r="D78" s="15"/>
      <c r="E78" s="15"/>
      <c r="F78" s="14"/>
      <c r="G78" s="14"/>
      <c r="H78" s="14"/>
      <c r="I78" s="15"/>
      <c r="J78" s="15"/>
      <c r="K78" s="15"/>
      <c r="L78" s="15"/>
      <c r="M78" s="16"/>
      <c r="N78" s="15"/>
      <c r="O78" s="15"/>
      <c r="P78" s="15"/>
      <c r="Q78" s="15"/>
      <c r="R78" s="15"/>
      <c r="S78" s="18"/>
      <c r="T78" s="13"/>
      <c r="U78" s="19"/>
      <c r="V78" s="1"/>
      <c r="W78" s="13"/>
      <c r="X78" s="13"/>
      <c r="Y78" s="13"/>
      <c r="Z78" s="13"/>
      <c r="AA78" s="13"/>
      <c r="AB78" s="13"/>
      <c r="AC78" s="13"/>
      <c r="AD78" s="13"/>
      <c r="AE78" s="20"/>
      <c r="AF78" s="20"/>
      <c r="AG78" s="20"/>
    </row>
    <row r="79" spans="1:33" ht="15.75" customHeight="1" x14ac:dyDescent="0.2">
      <c r="A79" s="13"/>
      <c r="B79" s="13"/>
      <c r="C79" s="24"/>
      <c r="D79" s="15"/>
      <c r="E79" s="15"/>
      <c r="F79" s="14"/>
      <c r="G79" s="14"/>
      <c r="H79" s="14"/>
      <c r="I79" s="15"/>
      <c r="J79" s="15"/>
      <c r="K79" s="15"/>
      <c r="L79" s="15"/>
      <c r="M79" s="16"/>
      <c r="N79" s="15"/>
      <c r="O79" s="15"/>
      <c r="P79" s="15"/>
      <c r="Q79" s="15"/>
      <c r="R79" s="15"/>
      <c r="S79" s="18"/>
      <c r="T79" s="13"/>
      <c r="U79" s="19"/>
      <c r="V79" s="1"/>
      <c r="W79" s="13"/>
      <c r="X79" s="13"/>
      <c r="Y79" s="13"/>
      <c r="Z79" s="13"/>
      <c r="AA79" s="13"/>
      <c r="AB79" s="13"/>
      <c r="AC79" s="13"/>
      <c r="AD79" s="13"/>
      <c r="AE79" s="20"/>
      <c r="AF79" s="20"/>
      <c r="AG79" s="20"/>
    </row>
    <row r="80" spans="1:33" ht="15.75" customHeight="1" x14ac:dyDescent="0.2">
      <c r="A80" s="13"/>
      <c r="B80" s="13"/>
      <c r="C80" s="24"/>
      <c r="D80" s="15"/>
      <c r="E80" s="15"/>
      <c r="F80" s="14"/>
      <c r="G80" s="14"/>
      <c r="H80" s="14"/>
      <c r="I80" s="15"/>
      <c r="J80" s="15"/>
      <c r="K80" s="15"/>
      <c r="L80" s="15"/>
      <c r="M80" s="16"/>
      <c r="N80" s="15"/>
      <c r="O80" s="15"/>
      <c r="P80" s="15"/>
      <c r="Q80" s="15"/>
      <c r="R80" s="15"/>
      <c r="S80" s="18"/>
      <c r="T80" s="13"/>
      <c r="U80" s="19"/>
      <c r="V80" s="1"/>
      <c r="W80" s="13"/>
      <c r="X80" s="13"/>
      <c r="Y80" s="13"/>
      <c r="Z80" s="13"/>
      <c r="AA80" s="13"/>
      <c r="AB80" s="13"/>
      <c r="AC80" s="13"/>
      <c r="AD80" s="13"/>
      <c r="AE80" s="20"/>
      <c r="AF80" s="20"/>
      <c r="AG80" s="20"/>
    </row>
    <row r="81" spans="1:33" ht="15.75" customHeight="1" x14ac:dyDescent="0.2">
      <c r="A81" s="13"/>
      <c r="B81" s="13"/>
      <c r="C81" s="24"/>
      <c r="D81" s="15"/>
      <c r="E81" s="15"/>
      <c r="F81" s="14"/>
      <c r="G81" s="14"/>
      <c r="H81" s="14"/>
      <c r="I81" s="15"/>
      <c r="J81" s="15"/>
      <c r="K81" s="15"/>
      <c r="L81" s="15"/>
      <c r="M81" s="16"/>
      <c r="N81" s="15"/>
      <c r="O81" s="15"/>
      <c r="P81" s="15"/>
      <c r="Q81" s="15"/>
      <c r="R81" s="15"/>
      <c r="S81" s="18"/>
      <c r="T81" s="13"/>
      <c r="U81" s="19"/>
      <c r="V81" s="1"/>
      <c r="W81" s="13"/>
      <c r="X81" s="13"/>
      <c r="Y81" s="13"/>
      <c r="Z81" s="13"/>
      <c r="AA81" s="13"/>
      <c r="AB81" s="13"/>
      <c r="AC81" s="13"/>
      <c r="AD81" s="13"/>
      <c r="AE81" s="20"/>
      <c r="AF81" s="20"/>
      <c r="AG81" s="20"/>
    </row>
    <row r="82" spans="1:33" ht="15.75" customHeight="1" x14ac:dyDescent="0.2">
      <c r="A82" s="13"/>
      <c r="B82" s="13"/>
      <c r="C82" s="24"/>
      <c r="D82" s="15"/>
      <c r="E82" s="15"/>
      <c r="F82" s="14"/>
      <c r="G82" s="14"/>
      <c r="H82" s="14"/>
      <c r="I82" s="15"/>
      <c r="J82" s="15"/>
      <c r="K82" s="15"/>
      <c r="L82" s="15"/>
      <c r="M82" s="16"/>
      <c r="N82" s="15"/>
      <c r="O82" s="15"/>
      <c r="P82" s="15"/>
      <c r="Q82" s="15"/>
      <c r="R82" s="15"/>
      <c r="S82" s="18"/>
      <c r="T82" s="13"/>
      <c r="U82" s="19"/>
      <c r="V82" s="1"/>
      <c r="W82" s="13"/>
      <c r="X82" s="13"/>
      <c r="Y82" s="13"/>
      <c r="Z82" s="13"/>
      <c r="AA82" s="13"/>
      <c r="AB82" s="13"/>
      <c r="AC82" s="13"/>
      <c r="AD82" s="13"/>
      <c r="AE82" s="20"/>
      <c r="AF82" s="20"/>
      <c r="AG82" s="20"/>
    </row>
    <row r="83" spans="1:33" ht="15.75" customHeight="1" x14ac:dyDescent="0.2">
      <c r="A83" s="13"/>
      <c r="B83" s="13"/>
      <c r="C83" s="24"/>
      <c r="D83" s="15"/>
      <c r="E83" s="15"/>
      <c r="F83" s="14"/>
      <c r="G83" s="14"/>
      <c r="H83" s="14"/>
      <c r="I83" s="15"/>
      <c r="J83" s="15"/>
      <c r="K83" s="15"/>
      <c r="L83" s="15"/>
      <c r="M83" s="16"/>
      <c r="N83" s="15"/>
      <c r="O83" s="15"/>
      <c r="P83" s="15"/>
      <c r="Q83" s="15"/>
      <c r="R83" s="15"/>
      <c r="S83" s="18"/>
      <c r="T83" s="13"/>
      <c r="U83" s="19"/>
      <c r="V83" s="1"/>
      <c r="W83" s="13"/>
      <c r="X83" s="13"/>
      <c r="Y83" s="13"/>
      <c r="Z83" s="13"/>
      <c r="AA83" s="13"/>
      <c r="AB83" s="13"/>
      <c r="AC83" s="13"/>
      <c r="AD83" s="13"/>
      <c r="AE83" s="20"/>
      <c r="AF83" s="20"/>
      <c r="AG83" s="20"/>
    </row>
    <row r="84" spans="1:33" ht="15.75" customHeight="1" x14ac:dyDescent="0.2">
      <c r="A84" s="13"/>
      <c r="B84" s="13"/>
      <c r="C84" s="24"/>
      <c r="D84" s="15"/>
      <c r="E84" s="15"/>
      <c r="F84" s="14"/>
      <c r="G84" s="14"/>
      <c r="H84" s="14"/>
      <c r="I84" s="15"/>
      <c r="J84" s="15"/>
      <c r="K84" s="15"/>
      <c r="L84" s="15"/>
      <c r="M84" s="16"/>
      <c r="N84" s="15"/>
      <c r="O84" s="15"/>
      <c r="P84" s="15"/>
      <c r="Q84" s="15"/>
      <c r="R84" s="15"/>
      <c r="S84" s="18"/>
      <c r="T84" s="13"/>
      <c r="U84" s="19"/>
      <c r="V84" s="1"/>
      <c r="W84" s="13"/>
      <c r="X84" s="13"/>
      <c r="Y84" s="13"/>
      <c r="Z84" s="13"/>
      <c r="AA84" s="13"/>
      <c r="AB84" s="13"/>
      <c r="AC84" s="13"/>
      <c r="AD84" s="13"/>
      <c r="AE84" s="20"/>
      <c r="AF84" s="20"/>
      <c r="AG84" s="20"/>
    </row>
    <row r="85" spans="1:33" ht="15.75" customHeight="1" x14ac:dyDescent="0.2">
      <c r="A85" s="13"/>
      <c r="B85" s="13"/>
      <c r="C85" s="24"/>
      <c r="D85" s="15"/>
      <c r="E85" s="15"/>
      <c r="F85" s="14"/>
      <c r="G85" s="14"/>
      <c r="H85" s="14"/>
      <c r="I85" s="15"/>
      <c r="J85" s="15"/>
      <c r="K85" s="15"/>
      <c r="L85" s="15"/>
      <c r="M85" s="16"/>
      <c r="N85" s="15"/>
      <c r="O85" s="15"/>
      <c r="P85" s="15"/>
      <c r="Q85" s="15"/>
      <c r="R85" s="15"/>
      <c r="S85" s="18"/>
      <c r="T85" s="13"/>
      <c r="U85" s="19"/>
      <c r="V85" s="1"/>
      <c r="W85" s="13"/>
      <c r="X85" s="13"/>
      <c r="Y85" s="13"/>
      <c r="Z85" s="13"/>
      <c r="AA85" s="13"/>
      <c r="AB85" s="13"/>
      <c r="AC85" s="13"/>
      <c r="AD85" s="13"/>
      <c r="AE85" s="20"/>
      <c r="AF85" s="20"/>
      <c r="AG85" s="20"/>
    </row>
    <row r="86" spans="1:33" ht="15.75" customHeight="1" x14ac:dyDescent="0.2">
      <c r="A86" s="13"/>
      <c r="B86" s="13"/>
      <c r="C86" s="24"/>
      <c r="D86" s="15"/>
      <c r="E86" s="15"/>
      <c r="F86" s="14"/>
      <c r="G86" s="14"/>
      <c r="H86" s="14"/>
      <c r="I86" s="15"/>
      <c r="J86" s="15"/>
      <c r="K86" s="15"/>
      <c r="L86" s="15"/>
      <c r="M86" s="16"/>
      <c r="N86" s="15"/>
      <c r="O86" s="15"/>
      <c r="P86" s="15"/>
      <c r="Q86" s="15"/>
      <c r="R86" s="15"/>
      <c r="S86" s="18"/>
      <c r="T86" s="13"/>
      <c r="U86" s="19"/>
      <c r="V86" s="1"/>
      <c r="W86" s="13"/>
      <c r="X86" s="13"/>
      <c r="Y86" s="13"/>
      <c r="Z86" s="13"/>
      <c r="AA86" s="13"/>
      <c r="AB86" s="13"/>
      <c r="AC86" s="13"/>
      <c r="AD86" s="13"/>
      <c r="AE86" s="20"/>
      <c r="AF86" s="20"/>
      <c r="AG86" s="20"/>
    </row>
    <row r="87" spans="1:33" ht="15.75" customHeight="1" x14ac:dyDescent="0.2">
      <c r="A87" s="13"/>
      <c r="B87" s="13"/>
      <c r="C87" s="24"/>
      <c r="D87" s="15"/>
      <c r="E87" s="15"/>
      <c r="F87" s="14"/>
      <c r="G87" s="14"/>
      <c r="H87" s="14"/>
      <c r="I87" s="15"/>
      <c r="J87" s="15"/>
      <c r="K87" s="15"/>
      <c r="L87" s="15"/>
      <c r="M87" s="16"/>
      <c r="N87" s="15"/>
      <c r="O87" s="15"/>
      <c r="P87" s="15"/>
      <c r="Q87" s="15"/>
      <c r="R87" s="15"/>
      <c r="S87" s="18"/>
      <c r="T87" s="13"/>
      <c r="U87" s="19"/>
      <c r="V87" s="1"/>
      <c r="W87" s="13"/>
      <c r="X87" s="13"/>
      <c r="Y87" s="13"/>
      <c r="Z87" s="13"/>
      <c r="AA87" s="13"/>
      <c r="AB87" s="13"/>
      <c r="AC87" s="13"/>
      <c r="AD87" s="13"/>
      <c r="AE87" s="20"/>
      <c r="AF87" s="20"/>
      <c r="AG87" s="20"/>
    </row>
    <row r="88" spans="1:33" ht="15.75" customHeight="1" x14ac:dyDescent="0.2">
      <c r="A88" s="13"/>
      <c r="B88" s="13"/>
      <c r="C88" s="24"/>
      <c r="D88" s="15"/>
      <c r="E88" s="15"/>
      <c r="F88" s="14"/>
      <c r="G88" s="14"/>
      <c r="H88" s="14"/>
      <c r="I88" s="15"/>
      <c r="J88" s="15"/>
      <c r="K88" s="15"/>
      <c r="L88" s="15"/>
      <c r="M88" s="16"/>
      <c r="N88" s="15"/>
      <c r="O88" s="15"/>
      <c r="P88" s="15"/>
      <c r="Q88" s="15"/>
      <c r="R88" s="15"/>
      <c r="S88" s="18"/>
      <c r="T88" s="13"/>
      <c r="U88" s="19"/>
      <c r="V88" s="1"/>
      <c r="W88" s="13"/>
      <c r="X88" s="13"/>
      <c r="Y88" s="13"/>
      <c r="Z88" s="13"/>
      <c r="AA88" s="13"/>
      <c r="AB88" s="13"/>
      <c r="AC88" s="13"/>
      <c r="AD88" s="13"/>
      <c r="AE88" s="20"/>
      <c r="AF88" s="20"/>
      <c r="AG88" s="20"/>
    </row>
    <row r="89" spans="1:33" ht="15.75" customHeight="1" x14ac:dyDescent="0.2">
      <c r="A89" s="13"/>
      <c r="B89" s="13"/>
      <c r="C89" s="24"/>
      <c r="D89" s="15"/>
      <c r="E89" s="15"/>
      <c r="F89" s="14"/>
      <c r="G89" s="14"/>
      <c r="H89" s="14"/>
      <c r="I89" s="15"/>
      <c r="J89" s="15"/>
      <c r="K89" s="15"/>
      <c r="L89" s="15"/>
      <c r="M89" s="16"/>
      <c r="N89" s="15"/>
      <c r="O89" s="15"/>
      <c r="P89" s="15"/>
      <c r="Q89" s="15"/>
      <c r="R89" s="15"/>
      <c r="S89" s="18"/>
      <c r="T89" s="13"/>
      <c r="U89" s="19"/>
      <c r="V89" s="1"/>
      <c r="W89" s="13"/>
      <c r="X89" s="13"/>
      <c r="Y89" s="13"/>
      <c r="Z89" s="13"/>
      <c r="AA89" s="13"/>
      <c r="AB89" s="13"/>
      <c r="AC89" s="13"/>
      <c r="AD89" s="13"/>
      <c r="AE89" s="20"/>
      <c r="AF89" s="20"/>
      <c r="AG89" s="20"/>
    </row>
    <row r="90" spans="1:33" ht="15.75" customHeight="1" x14ac:dyDescent="0.2">
      <c r="A90" s="13"/>
      <c r="B90" s="13"/>
      <c r="C90" s="24"/>
      <c r="D90" s="15"/>
      <c r="E90" s="15"/>
      <c r="F90" s="14"/>
      <c r="G90" s="14"/>
      <c r="H90" s="14"/>
      <c r="I90" s="15"/>
      <c r="J90" s="15"/>
      <c r="K90" s="15"/>
      <c r="L90" s="15"/>
      <c r="M90" s="16"/>
      <c r="N90" s="15"/>
      <c r="O90" s="15"/>
      <c r="P90" s="15"/>
      <c r="Q90" s="15"/>
      <c r="R90" s="15"/>
      <c r="S90" s="18"/>
      <c r="T90" s="13"/>
      <c r="U90" s="19"/>
      <c r="V90" s="1"/>
      <c r="W90" s="13"/>
      <c r="X90" s="13"/>
      <c r="Y90" s="13"/>
      <c r="Z90" s="13"/>
      <c r="AA90" s="13"/>
      <c r="AB90" s="13"/>
      <c r="AC90" s="13"/>
      <c r="AD90" s="13"/>
      <c r="AE90" s="20"/>
      <c r="AF90" s="20"/>
      <c r="AG90" s="20"/>
    </row>
    <row r="91" spans="1:33" ht="15.75" customHeight="1" x14ac:dyDescent="0.2">
      <c r="A91" s="13"/>
      <c r="B91" s="13"/>
      <c r="C91" s="24"/>
      <c r="D91" s="15"/>
      <c r="E91" s="15"/>
      <c r="F91" s="14"/>
      <c r="G91" s="14"/>
      <c r="H91" s="14"/>
      <c r="I91" s="15"/>
      <c r="J91" s="15"/>
      <c r="K91" s="15"/>
      <c r="L91" s="15"/>
      <c r="M91" s="16"/>
      <c r="N91" s="15"/>
      <c r="O91" s="15"/>
      <c r="P91" s="15"/>
      <c r="Q91" s="15"/>
      <c r="R91" s="15"/>
      <c r="S91" s="18"/>
      <c r="T91" s="13"/>
      <c r="U91" s="19"/>
      <c r="V91" s="1"/>
      <c r="W91" s="13"/>
      <c r="X91" s="13"/>
      <c r="Y91" s="13"/>
      <c r="Z91" s="13"/>
      <c r="AA91" s="13"/>
      <c r="AB91" s="13"/>
      <c r="AC91" s="13"/>
      <c r="AD91" s="13"/>
      <c r="AE91" s="20"/>
      <c r="AF91" s="20"/>
      <c r="AG91" s="20"/>
    </row>
    <row r="92" spans="1:33" ht="15.75" customHeight="1" x14ac:dyDescent="0.2">
      <c r="A92" s="13"/>
      <c r="B92" s="13"/>
      <c r="C92" s="24"/>
      <c r="D92" s="15"/>
      <c r="E92" s="15"/>
      <c r="F92" s="14"/>
      <c r="G92" s="14"/>
      <c r="H92" s="14"/>
      <c r="I92" s="15"/>
      <c r="J92" s="15"/>
      <c r="K92" s="15"/>
      <c r="L92" s="15"/>
      <c r="M92" s="16"/>
      <c r="N92" s="15"/>
      <c r="O92" s="15"/>
      <c r="P92" s="15"/>
      <c r="Q92" s="15"/>
      <c r="R92" s="15"/>
      <c r="S92" s="18"/>
      <c r="T92" s="13"/>
      <c r="U92" s="19"/>
      <c r="V92" s="1"/>
      <c r="W92" s="13"/>
      <c r="X92" s="13"/>
      <c r="Y92" s="13"/>
      <c r="Z92" s="13"/>
      <c r="AA92" s="13"/>
      <c r="AB92" s="13"/>
      <c r="AC92" s="13"/>
      <c r="AD92" s="13"/>
      <c r="AE92" s="20"/>
      <c r="AF92" s="20"/>
      <c r="AG92" s="20"/>
    </row>
    <row r="93" spans="1:33" ht="15.75" customHeight="1" x14ac:dyDescent="0.2">
      <c r="A93" s="13"/>
      <c r="B93" s="13"/>
      <c r="C93" s="24"/>
      <c r="D93" s="15"/>
      <c r="E93" s="15"/>
      <c r="F93" s="14"/>
      <c r="G93" s="14"/>
      <c r="H93" s="14"/>
      <c r="I93" s="15"/>
      <c r="J93" s="15"/>
      <c r="K93" s="15"/>
      <c r="L93" s="15"/>
      <c r="M93" s="16"/>
      <c r="N93" s="15"/>
      <c r="O93" s="15"/>
      <c r="P93" s="15"/>
      <c r="Q93" s="15"/>
      <c r="R93" s="15"/>
      <c r="S93" s="18"/>
      <c r="T93" s="13"/>
      <c r="U93" s="19"/>
      <c r="V93" s="1"/>
      <c r="W93" s="13"/>
      <c r="X93" s="13"/>
      <c r="Y93" s="13"/>
      <c r="Z93" s="13"/>
      <c r="AA93" s="13"/>
      <c r="AB93" s="13"/>
      <c r="AC93" s="13"/>
      <c r="AD93" s="13"/>
      <c r="AE93" s="20"/>
      <c r="AF93" s="20"/>
      <c r="AG93" s="20"/>
    </row>
    <row r="94" spans="1:33" ht="15.75" customHeight="1" x14ac:dyDescent="0.2">
      <c r="A94" s="13"/>
      <c r="B94" s="13"/>
      <c r="C94" s="24"/>
      <c r="D94" s="15"/>
      <c r="E94" s="15"/>
      <c r="F94" s="14"/>
      <c r="G94" s="14"/>
      <c r="H94" s="14"/>
      <c r="I94" s="15"/>
      <c r="J94" s="15"/>
      <c r="K94" s="15"/>
      <c r="L94" s="15"/>
      <c r="M94" s="16"/>
      <c r="N94" s="15"/>
      <c r="O94" s="15"/>
      <c r="P94" s="15"/>
      <c r="Q94" s="15"/>
      <c r="R94" s="15"/>
      <c r="S94" s="18"/>
      <c r="T94" s="13"/>
      <c r="U94" s="19"/>
      <c r="V94" s="1"/>
      <c r="W94" s="13"/>
      <c r="X94" s="13"/>
      <c r="Y94" s="13"/>
      <c r="Z94" s="13"/>
      <c r="AA94" s="13"/>
      <c r="AB94" s="13"/>
      <c r="AC94" s="13"/>
      <c r="AD94" s="13"/>
      <c r="AE94" s="20"/>
      <c r="AF94" s="20"/>
      <c r="AG94" s="20"/>
    </row>
    <row r="95" spans="1:33" ht="15.75" customHeight="1" x14ac:dyDescent="0.2">
      <c r="A95" s="13"/>
      <c r="B95" s="13"/>
      <c r="C95" s="15"/>
      <c r="D95" s="15"/>
      <c r="E95" s="15"/>
      <c r="F95" s="14"/>
      <c r="G95" s="14"/>
      <c r="H95" s="15"/>
      <c r="I95" s="15"/>
      <c r="J95" s="15"/>
      <c r="K95" s="15"/>
      <c r="L95" s="15"/>
      <c r="M95" s="15"/>
      <c r="N95" s="15"/>
      <c r="O95" s="15"/>
      <c r="P95" s="15"/>
      <c r="Q95" s="22"/>
      <c r="R95" s="22"/>
      <c r="S95" s="18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20"/>
    </row>
    <row r="96" spans="1:33" ht="15.75" customHeight="1" x14ac:dyDescent="0.2">
      <c r="A96" s="13"/>
      <c r="B96" s="13"/>
      <c r="C96" s="15"/>
      <c r="D96" s="15"/>
      <c r="E96" s="15"/>
      <c r="F96" s="14"/>
      <c r="G96" s="14"/>
      <c r="H96" s="15"/>
      <c r="I96" s="15"/>
      <c r="J96" s="15"/>
      <c r="K96" s="15"/>
      <c r="L96" s="15"/>
      <c r="M96" s="15"/>
      <c r="N96" s="15"/>
      <c r="O96" s="15"/>
      <c r="P96" s="15"/>
      <c r="Q96" s="22"/>
      <c r="R96" s="22"/>
      <c r="S96" s="18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20"/>
    </row>
    <row r="97" spans="1:33" ht="15.75" customHeight="1" x14ac:dyDescent="0.2">
      <c r="A97" s="13"/>
      <c r="B97" s="13"/>
      <c r="C97" s="15"/>
      <c r="D97" s="15"/>
      <c r="E97" s="15"/>
      <c r="F97" s="14"/>
      <c r="G97" s="14"/>
      <c r="H97" s="15"/>
      <c r="I97" s="15"/>
      <c r="J97" s="15"/>
      <c r="K97" s="15"/>
      <c r="L97" s="15"/>
      <c r="M97" s="15"/>
      <c r="N97" s="15"/>
      <c r="O97" s="15"/>
      <c r="P97" s="15"/>
      <c r="Q97" s="22"/>
      <c r="R97" s="22"/>
      <c r="S97" s="18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20"/>
    </row>
    <row r="98" spans="1:33" ht="15.75" customHeight="1" x14ac:dyDescent="0.2">
      <c r="A98" s="13"/>
      <c r="B98" s="13"/>
      <c r="C98" s="15"/>
      <c r="D98" s="15"/>
      <c r="E98" s="15"/>
      <c r="F98" s="14"/>
      <c r="G98" s="14"/>
      <c r="H98" s="15"/>
      <c r="I98" s="15"/>
      <c r="J98" s="15"/>
      <c r="K98" s="15"/>
      <c r="L98" s="15"/>
      <c r="M98" s="15"/>
      <c r="N98" s="15"/>
      <c r="O98" s="15"/>
      <c r="P98" s="15"/>
      <c r="Q98" s="22"/>
      <c r="R98" s="22"/>
      <c r="S98" s="18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20"/>
    </row>
    <row r="99" spans="1:33" ht="15.75" customHeight="1" x14ac:dyDescent="0.2">
      <c r="A99" s="13"/>
      <c r="B99" s="13"/>
      <c r="C99" s="15"/>
      <c r="D99" s="15"/>
      <c r="E99" s="15"/>
      <c r="F99" s="14"/>
      <c r="G99" s="14"/>
      <c r="H99" s="15"/>
      <c r="I99" s="15"/>
      <c r="J99" s="15"/>
      <c r="K99" s="15"/>
      <c r="L99" s="15"/>
      <c r="M99" s="15"/>
      <c r="N99" s="15"/>
      <c r="O99" s="15"/>
      <c r="P99" s="15"/>
      <c r="Q99" s="22"/>
      <c r="R99" s="22"/>
      <c r="S99" s="18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20"/>
    </row>
    <row r="100" spans="1:33" ht="15.75" customHeight="1" x14ac:dyDescent="0.2">
      <c r="A100" s="13"/>
      <c r="B100" s="13"/>
      <c r="C100" s="15"/>
      <c r="D100" s="15"/>
      <c r="E100" s="15"/>
      <c r="F100" s="14"/>
      <c r="G100" s="14"/>
      <c r="H100" s="15"/>
      <c r="I100" s="15"/>
      <c r="J100" s="15"/>
      <c r="K100" s="15"/>
      <c r="L100" s="15"/>
      <c r="M100" s="15"/>
      <c r="N100" s="15"/>
      <c r="O100" s="15"/>
      <c r="P100" s="15"/>
      <c r="Q100" s="22"/>
      <c r="R100" s="22"/>
      <c r="S100" s="18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20"/>
    </row>
    <row r="101" spans="1:33" ht="15.75" customHeight="1" x14ac:dyDescent="0.2">
      <c r="A101" s="13"/>
      <c r="B101" s="13"/>
      <c r="C101" s="15"/>
      <c r="D101" s="15"/>
      <c r="E101" s="15"/>
      <c r="F101" s="14"/>
      <c r="G101" s="14"/>
      <c r="H101" s="15"/>
      <c r="I101" s="15"/>
      <c r="J101" s="15"/>
      <c r="K101" s="15"/>
      <c r="L101" s="15"/>
      <c r="M101" s="15"/>
      <c r="N101" s="15"/>
      <c r="O101" s="15"/>
      <c r="P101" s="15"/>
      <c r="Q101" s="22"/>
      <c r="R101" s="22"/>
      <c r="S101" s="18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20"/>
    </row>
    <row r="102" spans="1:33" ht="15.75" customHeight="1" x14ac:dyDescent="0.2">
      <c r="A102" s="13"/>
      <c r="B102" s="13"/>
      <c r="C102" s="15"/>
      <c r="D102" s="15"/>
      <c r="E102" s="15"/>
      <c r="F102" s="14"/>
      <c r="G102" s="14"/>
      <c r="H102" s="15"/>
      <c r="I102" s="15"/>
      <c r="J102" s="15"/>
      <c r="K102" s="15"/>
      <c r="L102" s="15"/>
      <c r="M102" s="15"/>
      <c r="N102" s="15"/>
      <c r="O102" s="15"/>
      <c r="P102" s="15"/>
      <c r="Q102" s="22"/>
      <c r="R102" s="22"/>
      <c r="S102" s="18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20"/>
    </row>
    <row r="103" spans="1:33" ht="15.75" customHeight="1" x14ac:dyDescent="0.2">
      <c r="A103" s="13"/>
      <c r="B103" s="13"/>
      <c r="C103" s="15"/>
      <c r="D103" s="15"/>
      <c r="E103" s="15"/>
      <c r="F103" s="14"/>
      <c r="G103" s="14"/>
      <c r="H103" s="15"/>
      <c r="I103" s="15"/>
      <c r="J103" s="15"/>
      <c r="K103" s="15"/>
      <c r="L103" s="15"/>
      <c r="M103" s="15"/>
      <c r="N103" s="15"/>
      <c r="O103" s="15"/>
      <c r="P103" s="15"/>
      <c r="Q103" s="22"/>
      <c r="R103" s="22"/>
      <c r="S103" s="18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20"/>
    </row>
    <row r="104" spans="1:33" ht="15.75" customHeight="1" x14ac:dyDescent="0.2">
      <c r="A104" s="13"/>
      <c r="B104" s="13"/>
      <c r="C104" s="15"/>
      <c r="D104" s="15"/>
      <c r="E104" s="15"/>
      <c r="F104" s="14"/>
      <c r="G104" s="14"/>
      <c r="H104" s="15"/>
      <c r="I104" s="15"/>
      <c r="J104" s="15"/>
      <c r="K104" s="15"/>
      <c r="L104" s="15"/>
      <c r="M104" s="15"/>
      <c r="N104" s="15"/>
      <c r="O104" s="15"/>
      <c r="P104" s="15"/>
      <c r="Q104" s="22"/>
      <c r="R104" s="22"/>
      <c r="S104" s="18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20"/>
    </row>
    <row r="105" spans="1:33" ht="15.75" customHeight="1" x14ac:dyDescent="0.2">
      <c r="A105" s="13"/>
      <c r="B105" s="13"/>
      <c r="C105" s="15"/>
      <c r="D105" s="15"/>
      <c r="E105" s="15"/>
      <c r="F105" s="14"/>
      <c r="G105" s="14"/>
      <c r="H105" s="15"/>
      <c r="I105" s="15"/>
      <c r="J105" s="15"/>
      <c r="K105" s="15"/>
      <c r="L105" s="15"/>
      <c r="M105" s="15"/>
      <c r="N105" s="15"/>
      <c r="O105" s="15"/>
      <c r="P105" s="15"/>
      <c r="Q105" s="22"/>
      <c r="R105" s="22"/>
      <c r="S105" s="18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20"/>
    </row>
    <row r="106" spans="1:33" ht="15.75" customHeight="1" x14ac:dyDescent="0.2">
      <c r="A106" s="13"/>
      <c r="B106" s="13"/>
      <c r="C106" s="15"/>
      <c r="D106" s="15"/>
      <c r="E106" s="15"/>
      <c r="F106" s="14"/>
      <c r="G106" s="14"/>
      <c r="H106" s="15"/>
      <c r="I106" s="15"/>
      <c r="J106" s="15"/>
      <c r="K106" s="15"/>
      <c r="L106" s="15"/>
      <c r="M106" s="15"/>
      <c r="N106" s="15"/>
      <c r="O106" s="15"/>
      <c r="P106" s="15"/>
      <c r="Q106" s="22"/>
      <c r="R106" s="22"/>
      <c r="S106" s="18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20"/>
    </row>
    <row r="107" spans="1:33" ht="15.75" customHeight="1" x14ac:dyDescent="0.2">
      <c r="A107" s="13"/>
      <c r="B107" s="13"/>
      <c r="C107" s="15"/>
      <c r="D107" s="15"/>
      <c r="E107" s="15"/>
      <c r="F107" s="14"/>
      <c r="G107" s="14"/>
      <c r="H107" s="15"/>
      <c r="I107" s="15"/>
      <c r="J107" s="15"/>
      <c r="K107" s="15"/>
      <c r="L107" s="15"/>
      <c r="M107" s="15"/>
      <c r="N107" s="15"/>
      <c r="O107" s="15"/>
      <c r="P107" s="15"/>
      <c r="Q107" s="22"/>
      <c r="R107" s="22"/>
      <c r="S107" s="18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20"/>
    </row>
    <row r="108" spans="1:33" ht="15.75" customHeight="1" x14ac:dyDescent="0.2">
      <c r="A108" s="13"/>
      <c r="B108" s="13"/>
      <c r="C108" s="15"/>
      <c r="D108" s="15"/>
      <c r="E108" s="15"/>
      <c r="F108" s="14"/>
      <c r="G108" s="14"/>
      <c r="H108" s="15"/>
      <c r="I108" s="15"/>
      <c r="J108" s="15"/>
      <c r="K108" s="15"/>
      <c r="L108" s="15"/>
      <c r="M108" s="15"/>
      <c r="N108" s="15"/>
      <c r="O108" s="15"/>
      <c r="P108" s="15"/>
      <c r="Q108" s="22"/>
      <c r="R108" s="22"/>
      <c r="S108" s="18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20"/>
    </row>
    <row r="109" spans="1:33" ht="15.75" customHeight="1" x14ac:dyDescent="0.2">
      <c r="A109" s="13"/>
      <c r="B109" s="13"/>
      <c r="C109" s="15"/>
      <c r="D109" s="15"/>
      <c r="E109" s="15"/>
      <c r="F109" s="14"/>
      <c r="G109" s="14"/>
      <c r="H109" s="15"/>
      <c r="I109" s="15"/>
      <c r="J109" s="15"/>
      <c r="K109" s="15"/>
      <c r="L109" s="15"/>
      <c r="M109" s="15"/>
      <c r="N109" s="15"/>
      <c r="O109" s="15"/>
      <c r="P109" s="15"/>
      <c r="Q109" s="22"/>
      <c r="R109" s="22"/>
      <c r="S109" s="18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20"/>
    </row>
    <row r="110" spans="1:33" ht="15.75" customHeight="1" x14ac:dyDescent="0.2">
      <c r="A110" s="13"/>
      <c r="B110" s="13"/>
      <c r="C110" s="15"/>
      <c r="D110" s="15"/>
      <c r="E110" s="15"/>
      <c r="F110" s="14"/>
      <c r="G110" s="14"/>
      <c r="H110" s="15"/>
      <c r="I110" s="15"/>
      <c r="J110" s="15"/>
      <c r="K110" s="15"/>
      <c r="L110" s="15"/>
      <c r="M110" s="15"/>
      <c r="N110" s="15"/>
      <c r="O110" s="15"/>
      <c r="P110" s="15"/>
      <c r="Q110" s="22"/>
      <c r="R110" s="22"/>
      <c r="S110" s="18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20"/>
    </row>
    <row r="111" spans="1:33" ht="15.75" customHeight="1" x14ac:dyDescent="0.2">
      <c r="A111" s="13"/>
      <c r="B111" s="13"/>
      <c r="C111" s="15"/>
      <c r="D111" s="15"/>
      <c r="E111" s="15"/>
      <c r="F111" s="14"/>
      <c r="G111" s="14"/>
      <c r="H111" s="15"/>
      <c r="I111" s="15"/>
      <c r="J111" s="15"/>
      <c r="K111" s="15"/>
      <c r="L111" s="15"/>
      <c r="M111" s="15"/>
      <c r="N111" s="15"/>
      <c r="O111" s="15"/>
      <c r="P111" s="15"/>
      <c r="Q111" s="22"/>
      <c r="R111" s="22"/>
      <c r="S111" s="18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20"/>
    </row>
    <row r="112" spans="1:33" ht="15.75" customHeight="1" x14ac:dyDescent="0.2">
      <c r="A112" s="13"/>
      <c r="B112" s="13"/>
      <c r="C112" s="15"/>
      <c r="D112" s="15"/>
      <c r="E112" s="15"/>
      <c r="F112" s="14"/>
      <c r="G112" s="14"/>
      <c r="H112" s="15"/>
      <c r="I112" s="15"/>
      <c r="J112" s="15"/>
      <c r="K112" s="15"/>
      <c r="L112" s="15"/>
      <c r="M112" s="15"/>
      <c r="N112" s="15"/>
      <c r="O112" s="15"/>
      <c r="P112" s="15"/>
      <c r="Q112" s="22"/>
      <c r="R112" s="22"/>
      <c r="S112" s="18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20"/>
    </row>
    <row r="113" spans="1:33" ht="15.75" customHeight="1" x14ac:dyDescent="0.2">
      <c r="A113" s="13"/>
      <c r="B113" s="13"/>
      <c r="C113" s="15"/>
      <c r="D113" s="15"/>
      <c r="E113" s="15"/>
      <c r="F113" s="14"/>
      <c r="G113" s="14"/>
      <c r="H113" s="15"/>
      <c r="I113" s="15"/>
      <c r="J113" s="15"/>
      <c r="K113" s="15"/>
      <c r="L113" s="15"/>
      <c r="M113" s="15"/>
      <c r="N113" s="15"/>
      <c r="O113" s="15"/>
      <c r="P113" s="15"/>
      <c r="Q113" s="22"/>
      <c r="R113" s="22"/>
      <c r="S113" s="18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20"/>
    </row>
    <row r="114" spans="1:33" ht="15.75" customHeight="1" x14ac:dyDescent="0.2">
      <c r="A114" s="13"/>
      <c r="B114" s="13"/>
      <c r="C114" s="22"/>
      <c r="D114" s="15"/>
      <c r="E114" s="15"/>
      <c r="F114" s="14"/>
      <c r="G114" s="14"/>
      <c r="H114" s="15"/>
      <c r="I114" s="15"/>
      <c r="J114" s="22"/>
      <c r="K114" s="22"/>
      <c r="L114" s="15"/>
      <c r="M114" s="15"/>
      <c r="N114" s="15"/>
      <c r="O114" s="15"/>
      <c r="P114" s="22"/>
      <c r="Q114" s="22"/>
      <c r="R114" s="22"/>
      <c r="S114" s="18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20"/>
    </row>
    <row r="115" spans="1:33" ht="15.75" customHeight="1" x14ac:dyDescent="0.2">
      <c r="A115" s="13"/>
      <c r="B115" s="13"/>
      <c r="C115" s="22"/>
      <c r="D115" s="15"/>
      <c r="E115" s="15"/>
      <c r="F115" s="14"/>
      <c r="G115" s="14"/>
      <c r="H115" s="15"/>
      <c r="I115" s="15"/>
      <c r="J115" s="22"/>
      <c r="K115" s="22"/>
      <c r="L115" s="15"/>
      <c r="M115" s="15"/>
      <c r="N115" s="15"/>
      <c r="O115" s="15"/>
      <c r="P115" s="22"/>
      <c r="Q115" s="22"/>
      <c r="R115" s="22"/>
      <c r="S115" s="18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20"/>
    </row>
    <row r="116" spans="1:33" ht="15.75" customHeight="1" x14ac:dyDescent="0.2">
      <c r="A116" s="13"/>
      <c r="B116" s="13"/>
      <c r="C116" s="22"/>
      <c r="D116" s="15"/>
      <c r="E116" s="15"/>
      <c r="F116" s="14"/>
      <c r="G116" s="14"/>
      <c r="H116" s="15"/>
      <c r="I116" s="15"/>
      <c r="J116" s="22"/>
      <c r="K116" s="22"/>
      <c r="L116" s="15"/>
      <c r="M116" s="15"/>
      <c r="N116" s="15"/>
      <c r="O116" s="15"/>
      <c r="P116" s="22"/>
      <c r="Q116" s="22"/>
      <c r="R116" s="22"/>
      <c r="S116" s="18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20"/>
    </row>
    <row r="117" spans="1:33" ht="15.75" customHeight="1" x14ac:dyDescent="0.2">
      <c r="A117" s="13"/>
      <c r="B117" s="13"/>
      <c r="C117" s="22"/>
      <c r="D117" s="15"/>
      <c r="E117" s="15"/>
      <c r="F117" s="14"/>
      <c r="G117" s="14"/>
      <c r="H117" s="15"/>
      <c r="I117" s="15"/>
      <c r="J117" s="22"/>
      <c r="K117" s="22"/>
      <c r="L117" s="15"/>
      <c r="M117" s="15"/>
      <c r="N117" s="15"/>
      <c r="O117" s="15"/>
      <c r="P117" s="22"/>
      <c r="Q117" s="22"/>
      <c r="R117" s="22"/>
      <c r="S117" s="18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20"/>
    </row>
    <row r="118" spans="1:33" ht="15.75" customHeight="1" x14ac:dyDescent="0.2">
      <c r="A118" s="13"/>
      <c r="B118" s="13"/>
      <c r="C118" s="22"/>
      <c r="D118" s="15"/>
      <c r="E118" s="15"/>
      <c r="F118" s="14"/>
      <c r="G118" s="14"/>
      <c r="H118" s="15"/>
      <c r="I118" s="15"/>
      <c r="J118" s="22"/>
      <c r="K118" s="22"/>
      <c r="L118" s="15"/>
      <c r="M118" s="15"/>
      <c r="N118" s="15"/>
      <c r="O118" s="15"/>
      <c r="P118" s="22"/>
      <c r="Q118" s="22"/>
      <c r="R118" s="22"/>
      <c r="S118" s="18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20"/>
    </row>
    <row r="119" spans="1:33" ht="15.75" customHeight="1" x14ac:dyDescent="0.2">
      <c r="A119" s="13"/>
      <c r="B119" s="13"/>
      <c r="C119" s="22"/>
      <c r="D119" s="15"/>
      <c r="E119" s="15"/>
      <c r="F119" s="14"/>
      <c r="G119" s="14"/>
      <c r="H119" s="15"/>
      <c r="I119" s="15"/>
      <c r="J119" s="22"/>
      <c r="K119" s="22"/>
      <c r="L119" s="15"/>
      <c r="M119" s="15"/>
      <c r="N119" s="15"/>
      <c r="O119" s="15"/>
      <c r="P119" s="22"/>
      <c r="Q119" s="22"/>
      <c r="R119" s="22"/>
      <c r="S119" s="18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20"/>
    </row>
    <row r="120" spans="1:33" ht="15.75" customHeight="1" x14ac:dyDescent="0.2">
      <c r="A120" s="13"/>
      <c r="B120" s="13"/>
      <c r="C120" s="22"/>
      <c r="D120" s="15"/>
      <c r="E120" s="15"/>
      <c r="F120" s="14"/>
      <c r="G120" s="14"/>
      <c r="H120" s="15"/>
      <c r="I120" s="15"/>
      <c r="J120" s="22"/>
      <c r="K120" s="22"/>
      <c r="L120" s="15"/>
      <c r="M120" s="15"/>
      <c r="N120" s="15"/>
      <c r="O120" s="15"/>
      <c r="P120" s="22"/>
      <c r="Q120" s="22"/>
      <c r="R120" s="22"/>
      <c r="S120" s="18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20"/>
    </row>
    <row r="121" spans="1:33" ht="15.75" customHeight="1" x14ac:dyDescent="0.2">
      <c r="A121" s="13"/>
      <c r="B121" s="13"/>
      <c r="C121" s="22"/>
      <c r="D121" s="15"/>
      <c r="E121" s="15"/>
      <c r="F121" s="14"/>
      <c r="G121" s="14"/>
      <c r="H121" s="15"/>
      <c r="I121" s="15"/>
      <c r="J121" s="22"/>
      <c r="K121" s="22"/>
      <c r="L121" s="15"/>
      <c r="M121" s="15"/>
      <c r="N121" s="15"/>
      <c r="O121" s="15"/>
      <c r="P121" s="22"/>
      <c r="Q121" s="22"/>
      <c r="R121" s="22"/>
      <c r="S121" s="18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20"/>
    </row>
    <row r="122" spans="1:33" ht="15.75" customHeight="1" x14ac:dyDescent="0.2">
      <c r="A122" s="13"/>
      <c r="B122" s="13"/>
      <c r="C122" s="22"/>
      <c r="D122" s="15"/>
      <c r="E122" s="15"/>
      <c r="F122" s="14"/>
      <c r="G122" s="14"/>
      <c r="H122" s="15"/>
      <c r="I122" s="15"/>
      <c r="J122" s="22"/>
      <c r="K122" s="22"/>
      <c r="L122" s="15"/>
      <c r="M122" s="15"/>
      <c r="N122" s="15"/>
      <c r="O122" s="15"/>
      <c r="P122" s="22"/>
      <c r="Q122" s="22"/>
      <c r="R122" s="22"/>
      <c r="S122" s="18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20"/>
    </row>
    <row r="123" spans="1:33" ht="15.75" customHeight="1" x14ac:dyDescent="0.2">
      <c r="A123" s="13"/>
      <c r="B123" s="13"/>
      <c r="C123" s="22"/>
      <c r="D123" s="15"/>
      <c r="E123" s="15"/>
      <c r="F123" s="14"/>
      <c r="G123" s="14"/>
      <c r="H123" s="15"/>
      <c r="I123" s="15"/>
      <c r="J123" s="22"/>
      <c r="K123" s="22"/>
      <c r="L123" s="15"/>
      <c r="M123" s="15"/>
      <c r="N123" s="15"/>
      <c r="O123" s="15"/>
      <c r="P123" s="22"/>
      <c r="Q123" s="22"/>
      <c r="R123" s="22"/>
      <c r="S123" s="18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20"/>
    </row>
    <row r="124" spans="1:33" ht="15.75" customHeight="1" x14ac:dyDescent="0.2">
      <c r="A124" s="13"/>
      <c r="B124" s="13"/>
      <c r="C124" s="22"/>
      <c r="D124" s="15"/>
      <c r="E124" s="15"/>
      <c r="F124" s="14"/>
      <c r="G124" s="14"/>
      <c r="H124" s="15"/>
      <c r="I124" s="15"/>
      <c r="J124" s="22"/>
      <c r="K124" s="22"/>
      <c r="L124" s="15"/>
      <c r="M124" s="15"/>
      <c r="N124" s="15"/>
      <c r="O124" s="15"/>
      <c r="P124" s="22"/>
      <c r="Q124" s="22"/>
      <c r="R124" s="22"/>
      <c r="S124" s="18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20"/>
    </row>
    <row r="125" spans="1:33" ht="15.75" customHeight="1" x14ac:dyDescent="0.2">
      <c r="A125" s="13"/>
      <c r="B125" s="13"/>
      <c r="C125" s="22"/>
      <c r="D125" s="15"/>
      <c r="E125" s="15"/>
      <c r="F125" s="14"/>
      <c r="G125" s="14"/>
      <c r="H125" s="15"/>
      <c r="I125" s="15"/>
      <c r="J125" s="22"/>
      <c r="K125" s="22"/>
      <c r="L125" s="15"/>
      <c r="M125" s="15"/>
      <c r="N125" s="15"/>
      <c r="O125" s="15"/>
      <c r="P125" s="22"/>
      <c r="Q125" s="22"/>
      <c r="R125" s="22"/>
      <c r="S125" s="18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20"/>
    </row>
    <row r="126" spans="1:33" ht="15.75" customHeight="1" x14ac:dyDescent="0.2">
      <c r="A126" s="13"/>
      <c r="B126" s="13"/>
      <c r="C126" s="22"/>
      <c r="D126" s="15"/>
      <c r="E126" s="15"/>
      <c r="F126" s="14"/>
      <c r="G126" s="14"/>
      <c r="H126" s="15"/>
      <c r="I126" s="15"/>
      <c r="J126" s="22"/>
      <c r="K126" s="22"/>
      <c r="L126" s="15"/>
      <c r="M126" s="15"/>
      <c r="N126" s="15"/>
      <c r="O126" s="15"/>
      <c r="P126" s="22"/>
      <c r="Q126" s="22"/>
      <c r="R126" s="22"/>
      <c r="S126" s="18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20"/>
    </row>
    <row r="127" spans="1:33" ht="15.75" customHeight="1" x14ac:dyDescent="0.2">
      <c r="A127" s="13"/>
      <c r="B127" s="13"/>
      <c r="C127" s="22"/>
      <c r="D127" s="15"/>
      <c r="E127" s="15"/>
      <c r="F127" s="14"/>
      <c r="G127" s="14"/>
      <c r="H127" s="15"/>
      <c r="I127" s="15"/>
      <c r="J127" s="22"/>
      <c r="K127" s="22"/>
      <c r="L127" s="15"/>
      <c r="M127" s="15"/>
      <c r="N127" s="15"/>
      <c r="O127" s="15"/>
      <c r="P127" s="22"/>
      <c r="Q127" s="22"/>
      <c r="R127" s="22"/>
      <c r="S127" s="18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20"/>
    </row>
    <row r="128" spans="1:33" ht="15.75" customHeight="1" x14ac:dyDescent="0.2">
      <c r="A128" s="13"/>
      <c r="B128" s="13"/>
      <c r="C128" s="22"/>
      <c r="D128" s="15"/>
      <c r="E128" s="15"/>
      <c r="F128" s="14"/>
      <c r="G128" s="14"/>
      <c r="H128" s="15"/>
      <c r="I128" s="15"/>
      <c r="J128" s="22"/>
      <c r="K128" s="22"/>
      <c r="L128" s="15"/>
      <c r="M128" s="15"/>
      <c r="N128" s="15"/>
      <c r="O128" s="15"/>
      <c r="P128" s="22"/>
      <c r="Q128" s="22"/>
      <c r="R128" s="22"/>
      <c r="S128" s="18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20"/>
    </row>
    <row r="129" spans="1:33" ht="15.75" customHeight="1" x14ac:dyDescent="0.2">
      <c r="A129" s="13"/>
      <c r="B129" s="13"/>
      <c r="C129" s="22"/>
      <c r="D129" s="15"/>
      <c r="E129" s="15"/>
      <c r="F129" s="14"/>
      <c r="G129" s="14"/>
      <c r="H129" s="15"/>
      <c r="I129" s="15"/>
      <c r="J129" s="22"/>
      <c r="K129" s="22"/>
      <c r="L129" s="15"/>
      <c r="M129" s="15"/>
      <c r="N129" s="15"/>
      <c r="O129" s="15"/>
      <c r="P129" s="22"/>
      <c r="Q129" s="22"/>
      <c r="R129" s="22"/>
      <c r="S129" s="18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20"/>
    </row>
    <row r="130" spans="1:33" ht="15.75" customHeight="1" x14ac:dyDescent="0.2">
      <c r="A130" s="13"/>
      <c r="B130" s="13"/>
      <c r="C130" s="22"/>
      <c r="D130" s="15"/>
      <c r="E130" s="15"/>
      <c r="F130" s="14"/>
      <c r="G130" s="14"/>
      <c r="H130" s="15"/>
      <c r="I130" s="15"/>
      <c r="J130" s="22"/>
      <c r="K130" s="22"/>
      <c r="L130" s="15"/>
      <c r="M130" s="15"/>
      <c r="N130" s="15"/>
      <c r="O130" s="15"/>
      <c r="P130" s="22"/>
      <c r="Q130" s="22"/>
      <c r="R130" s="22"/>
      <c r="S130" s="18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20"/>
    </row>
    <row r="131" spans="1:33" ht="15.75" customHeight="1" x14ac:dyDescent="0.2">
      <c r="A131" s="13"/>
      <c r="B131" s="13"/>
      <c r="C131" s="22"/>
      <c r="D131" s="15"/>
      <c r="E131" s="15"/>
      <c r="F131" s="14"/>
      <c r="G131" s="14"/>
      <c r="H131" s="15"/>
      <c r="I131" s="15"/>
      <c r="J131" s="22"/>
      <c r="K131" s="22"/>
      <c r="L131" s="15"/>
      <c r="M131" s="15"/>
      <c r="N131" s="15"/>
      <c r="O131" s="15"/>
      <c r="P131" s="22"/>
      <c r="Q131" s="22"/>
      <c r="R131" s="22"/>
      <c r="S131" s="18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20"/>
    </row>
    <row r="132" spans="1:33" ht="15.75" customHeight="1" x14ac:dyDescent="0.2">
      <c r="A132" s="13"/>
      <c r="B132" s="13"/>
      <c r="C132" s="22"/>
      <c r="D132" s="15"/>
      <c r="E132" s="15"/>
      <c r="F132" s="14"/>
      <c r="G132" s="14"/>
      <c r="H132" s="15"/>
      <c r="I132" s="15"/>
      <c r="J132" s="22"/>
      <c r="K132" s="22"/>
      <c r="L132" s="15"/>
      <c r="M132" s="15"/>
      <c r="N132" s="15"/>
      <c r="O132" s="15"/>
      <c r="P132" s="22"/>
      <c r="Q132" s="22"/>
      <c r="R132" s="22"/>
      <c r="S132" s="18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20"/>
    </row>
    <row r="133" spans="1:33" ht="15.75" customHeight="1" x14ac:dyDescent="0.2">
      <c r="A133" s="13"/>
      <c r="B133" s="13"/>
      <c r="C133" s="22"/>
      <c r="D133" s="15"/>
      <c r="E133" s="15"/>
      <c r="F133" s="14"/>
      <c r="G133" s="14"/>
      <c r="H133" s="15"/>
      <c r="I133" s="15"/>
      <c r="J133" s="22"/>
      <c r="K133" s="22"/>
      <c r="L133" s="15"/>
      <c r="M133" s="15"/>
      <c r="N133" s="15"/>
      <c r="O133" s="15"/>
      <c r="P133" s="22"/>
      <c r="Q133" s="22"/>
      <c r="R133" s="22"/>
      <c r="S133" s="18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20"/>
    </row>
    <row r="134" spans="1:33" ht="15.75" customHeight="1" x14ac:dyDescent="0.2">
      <c r="A134" s="13"/>
      <c r="B134" s="13"/>
      <c r="C134" s="22"/>
      <c r="D134" s="15"/>
      <c r="E134" s="15"/>
      <c r="F134" s="14"/>
      <c r="G134" s="14"/>
      <c r="H134" s="15"/>
      <c r="I134" s="15"/>
      <c r="J134" s="22"/>
      <c r="K134" s="22"/>
      <c r="L134" s="15"/>
      <c r="M134" s="15"/>
      <c r="N134" s="15"/>
      <c r="O134" s="15"/>
      <c r="P134" s="22"/>
      <c r="Q134" s="22"/>
      <c r="R134" s="22"/>
      <c r="S134" s="18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20"/>
    </row>
    <row r="135" spans="1:33" ht="15.75" customHeight="1" x14ac:dyDescent="0.2">
      <c r="A135" s="13"/>
      <c r="B135" s="13"/>
      <c r="C135" s="22"/>
      <c r="D135" s="15"/>
      <c r="E135" s="15"/>
      <c r="F135" s="14"/>
      <c r="G135" s="14"/>
      <c r="H135" s="15"/>
      <c r="I135" s="15"/>
      <c r="J135" s="22"/>
      <c r="K135" s="22"/>
      <c r="L135" s="15"/>
      <c r="M135" s="15"/>
      <c r="N135" s="15"/>
      <c r="O135" s="15"/>
      <c r="P135" s="22"/>
      <c r="Q135" s="22"/>
      <c r="R135" s="22"/>
      <c r="S135" s="18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20"/>
    </row>
    <row r="136" spans="1:33" ht="15.75" customHeight="1" x14ac:dyDescent="0.2">
      <c r="A136" s="13"/>
      <c r="B136" s="13"/>
      <c r="C136" s="22"/>
      <c r="D136" s="15"/>
      <c r="E136" s="15"/>
      <c r="F136" s="14"/>
      <c r="G136" s="14"/>
      <c r="H136" s="15"/>
      <c r="I136" s="15"/>
      <c r="J136" s="22"/>
      <c r="K136" s="22"/>
      <c r="L136" s="15"/>
      <c r="M136" s="15"/>
      <c r="N136" s="15"/>
      <c r="O136" s="15"/>
      <c r="P136" s="22"/>
      <c r="Q136" s="22"/>
      <c r="R136" s="22"/>
      <c r="S136" s="18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20"/>
    </row>
    <row r="137" spans="1:33" ht="15.75" customHeight="1" x14ac:dyDescent="0.2">
      <c r="A137" s="13"/>
      <c r="B137" s="13"/>
      <c r="C137" s="22"/>
      <c r="D137" s="15"/>
      <c r="E137" s="15"/>
      <c r="F137" s="14"/>
      <c r="G137" s="14"/>
      <c r="H137" s="15"/>
      <c r="I137" s="15"/>
      <c r="J137" s="22"/>
      <c r="K137" s="22"/>
      <c r="L137" s="15"/>
      <c r="M137" s="15"/>
      <c r="N137" s="15"/>
      <c r="O137" s="15"/>
      <c r="P137" s="22"/>
      <c r="Q137" s="22"/>
      <c r="R137" s="22"/>
      <c r="S137" s="18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20"/>
    </row>
    <row r="138" spans="1:33" ht="15.75" customHeight="1" x14ac:dyDescent="0.2">
      <c r="A138" s="13"/>
      <c r="B138" s="13"/>
      <c r="C138" s="22"/>
      <c r="D138" s="15"/>
      <c r="E138" s="15"/>
      <c r="F138" s="14"/>
      <c r="G138" s="14"/>
      <c r="H138" s="15"/>
      <c r="I138" s="15"/>
      <c r="J138" s="22"/>
      <c r="K138" s="22"/>
      <c r="L138" s="15"/>
      <c r="M138" s="15"/>
      <c r="N138" s="15"/>
      <c r="O138" s="15"/>
      <c r="P138" s="22"/>
      <c r="Q138" s="22"/>
      <c r="R138" s="22"/>
      <c r="S138" s="18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20"/>
    </row>
    <row r="139" spans="1:33" ht="15.75" customHeight="1" x14ac:dyDescent="0.2">
      <c r="A139" s="13"/>
      <c r="B139" s="13"/>
      <c r="C139" s="22"/>
      <c r="D139" s="15"/>
      <c r="E139" s="15"/>
      <c r="F139" s="14"/>
      <c r="G139" s="14"/>
      <c r="H139" s="15"/>
      <c r="I139" s="15"/>
      <c r="J139" s="22"/>
      <c r="K139" s="22"/>
      <c r="L139" s="15"/>
      <c r="M139" s="15"/>
      <c r="N139" s="15"/>
      <c r="O139" s="15"/>
      <c r="P139" s="22"/>
      <c r="Q139" s="22"/>
      <c r="R139" s="22"/>
      <c r="S139" s="18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20"/>
    </row>
    <row r="140" spans="1:33" ht="15.75" customHeight="1" x14ac:dyDescent="0.2">
      <c r="A140" s="13"/>
      <c r="B140" s="13"/>
      <c r="C140" s="22"/>
      <c r="D140" s="15"/>
      <c r="E140" s="15"/>
      <c r="F140" s="14"/>
      <c r="G140" s="14"/>
      <c r="H140" s="15"/>
      <c r="I140" s="15"/>
      <c r="J140" s="22"/>
      <c r="K140" s="22"/>
      <c r="L140" s="15"/>
      <c r="M140" s="15"/>
      <c r="N140" s="15"/>
      <c r="O140" s="15"/>
      <c r="P140" s="22"/>
      <c r="Q140" s="22"/>
      <c r="R140" s="22"/>
      <c r="S140" s="18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20"/>
    </row>
    <row r="141" spans="1:33" ht="15.75" customHeight="1" x14ac:dyDescent="0.2">
      <c r="A141" s="13"/>
      <c r="B141" s="13"/>
      <c r="C141" s="22"/>
      <c r="D141" s="15"/>
      <c r="E141" s="15"/>
      <c r="F141" s="14"/>
      <c r="G141" s="14"/>
      <c r="H141" s="15"/>
      <c r="I141" s="15"/>
      <c r="J141" s="22"/>
      <c r="K141" s="22"/>
      <c r="L141" s="15"/>
      <c r="M141" s="15"/>
      <c r="N141" s="15"/>
      <c r="O141" s="15"/>
      <c r="P141" s="22"/>
      <c r="Q141" s="22"/>
      <c r="R141" s="22"/>
      <c r="S141" s="18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20"/>
    </row>
    <row r="142" spans="1:33" ht="15.75" customHeight="1" x14ac:dyDescent="0.2">
      <c r="A142" s="13"/>
      <c r="B142" s="13"/>
      <c r="C142" s="22"/>
      <c r="D142" s="15"/>
      <c r="E142" s="15"/>
      <c r="F142" s="14"/>
      <c r="G142" s="14"/>
      <c r="H142" s="15"/>
      <c r="I142" s="15"/>
      <c r="J142" s="22"/>
      <c r="K142" s="22"/>
      <c r="L142" s="15"/>
      <c r="M142" s="15"/>
      <c r="N142" s="15"/>
      <c r="O142" s="15"/>
      <c r="P142" s="22"/>
      <c r="Q142" s="22"/>
      <c r="R142" s="22"/>
      <c r="S142" s="18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20"/>
    </row>
    <row r="143" spans="1:33" ht="15.75" customHeight="1" x14ac:dyDescent="0.2">
      <c r="A143" s="13"/>
      <c r="B143" s="13"/>
      <c r="C143" s="22"/>
      <c r="D143" s="15"/>
      <c r="E143" s="15"/>
      <c r="F143" s="14"/>
      <c r="G143" s="14"/>
      <c r="H143" s="15"/>
      <c r="I143" s="15"/>
      <c r="J143" s="22"/>
      <c r="K143" s="22"/>
      <c r="L143" s="15"/>
      <c r="M143" s="15"/>
      <c r="N143" s="15"/>
      <c r="O143" s="15"/>
      <c r="P143" s="22"/>
      <c r="Q143" s="22"/>
      <c r="R143" s="22"/>
      <c r="S143" s="18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20"/>
    </row>
    <row r="144" spans="1:33" ht="15.75" customHeight="1" x14ac:dyDescent="0.2">
      <c r="A144" s="13"/>
      <c r="B144" s="13"/>
      <c r="C144" s="22"/>
      <c r="D144" s="15"/>
      <c r="E144" s="15"/>
      <c r="F144" s="14"/>
      <c r="G144" s="14"/>
      <c r="H144" s="15"/>
      <c r="I144" s="15"/>
      <c r="J144" s="22"/>
      <c r="K144" s="22"/>
      <c r="L144" s="15"/>
      <c r="M144" s="15"/>
      <c r="N144" s="15"/>
      <c r="O144" s="15"/>
      <c r="P144" s="22"/>
      <c r="Q144" s="22"/>
      <c r="R144" s="22"/>
      <c r="S144" s="18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20"/>
    </row>
    <row r="145" spans="1:33" ht="15.75" customHeight="1" x14ac:dyDescent="0.2">
      <c r="A145" s="13"/>
      <c r="B145" s="13"/>
      <c r="C145" s="22"/>
      <c r="D145" s="15"/>
      <c r="E145" s="15"/>
      <c r="F145" s="14"/>
      <c r="G145" s="14"/>
      <c r="H145" s="15"/>
      <c r="I145" s="15"/>
      <c r="J145" s="22"/>
      <c r="K145" s="22"/>
      <c r="L145" s="15"/>
      <c r="M145" s="15"/>
      <c r="N145" s="15"/>
      <c r="O145" s="15"/>
      <c r="P145" s="22"/>
      <c r="Q145" s="22"/>
      <c r="R145" s="22"/>
      <c r="S145" s="18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20"/>
    </row>
    <row r="146" spans="1:33" ht="15.75" customHeight="1" x14ac:dyDescent="0.2">
      <c r="A146" s="13"/>
      <c r="B146" s="13"/>
      <c r="C146" s="22"/>
      <c r="D146" s="15"/>
      <c r="E146" s="15"/>
      <c r="F146" s="14"/>
      <c r="G146" s="14"/>
      <c r="H146" s="15"/>
      <c r="I146" s="15"/>
      <c r="J146" s="22"/>
      <c r="K146" s="22"/>
      <c r="L146" s="15"/>
      <c r="M146" s="15"/>
      <c r="N146" s="15"/>
      <c r="O146" s="15"/>
      <c r="P146" s="22"/>
      <c r="Q146" s="22"/>
      <c r="R146" s="22"/>
      <c r="S146" s="18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20"/>
    </row>
    <row r="147" spans="1:33" ht="15.75" customHeight="1" x14ac:dyDescent="0.2">
      <c r="A147" s="13"/>
      <c r="B147" s="13"/>
      <c r="C147" s="22"/>
      <c r="D147" s="15"/>
      <c r="E147" s="15"/>
      <c r="F147" s="14"/>
      <c r="G147" s="14"/>
      <c r="H147" s="15"/>
      <c r="I147" s="15"/>
      <c r="J147" s="22"/>
      <c r="K147" s="22"/>
      <c r="L147" s="15"/>
      <c r="M147" s="15"/>
      <c r="N147" s="15"/>
      <c r="O147" s="15"/>
      <c r="P147" s="22"/>
      <c r="Q147" s="22"/>
      <c r="R147" s="22"/>
      <c r="S147" s="18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20"/>
    </row>
    <row r="148" spans="1:33" ht="15.75" customHeight="1" x14ac:dyDescent="0.2">
      <c r="A148" s="13"/>
      <c r="B148" s="13"/>
      <c r="C148" s="22"/>
      <c r="D148" s="15"/>
      <c r="E148" s="15"/>
      <c r="F148" s="14"/>
      <c r="G148" s="14"/>
      <c r="H148" s="15"/>
      <c r="I148" s="15"/>
      <c r="J148" s="22"/>
      <c r="K148" s="22"/>
      <c r="L148" s="15"/>
      <c r="M148" s="15"/>
      <c r="N148" s="15"/>
      <c r="O148" s="15"/>
      <c r="P148" s="22"/>
      <c r="Q148" s="22"/>
      <c r="R148" s="22"/>
      <c r="S148" s="18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20"/>
    </row>
    <row r="149" spans="1:33" ht="15.75" customHeight="1" x14ac:dyDescent="0.2">
      <c r="A149" s="13"/>
      <c r="B149" s="13"/>
      <c r="C149" s="22"/>
      <c r="D149" s="15"/>
      <c r="E149" s="15"/>
      <c r="F149" s="14"/>
      <c r="G149" s="14"/>
      <c r="H149" s="15"/>
      <c r="I149" s="15"/>
      <c r="J149" s="22"/>
      <c r="K149" s="22"/>
      <c r="L149" s="15"/>
      <c r="M149" s="15"/>
      <c r="N149" s="15"/>
      <c r="O149" s="15"/>
      <c r="P149" s="22"/>
      <c r="Q149" s="22"/>
      <c r="R149" s="22"/>
      <c r="S149" s="18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20"/>
    </row>
    <row r="150" spans="1:33" ht="15.75" customHeight="1" x14ac:dyDescent="0.2">
      <c r="A150" s="13"/>
      <c r="B150" s="13"/>
      <c r="C150" s="22"/>
      <c r="D150" s="15"/>
      <c r="E150" s="15"/>
      <c r="F150" s="14"/>
      <c r="G150" s="14"/>
      <c r="H150" s="15"/>
      <c r="I150" s="15"/>
      <c r="J150" s="22"/>
      <c r="K150" s="22"/>
      <c r="L150" s="15"/>
      <c r="M150" s="15"/>
      <c r="N150" s="15"/>
      <c r="O150" s="15"/>
      <c r="P150" s="22"/>
      <c r="Q150" s="22"/>
      <c r="R150" s="22"/>
      <c r="S150" s="18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20"/>
    </row>
    <row r="151" spans="1:33" ht="15.75" customHeight="1" x14ac:dyDescent="0.2">
      <c r="A151" s="13"/>
      <c r="B151" s="13"/>
      <c r="C151" s="22"/>
      <c r="D151" s="15"/>
      <c r="E151" s="15"/>
      <c r="F151" s="14"/>
      <c r="G151" s="14"/>
      <c r="H151" s="15"/>
      <c r="I151" s="15"/>
      <c r="J151" s="22"/>
      <c r="K151" s="22"/>
      <c r="L151" s="15"/>
      <c r="M151" s="15"/>
      <c r="N151" s="15"/>
      <c r="O151" s="15"/>
      <c r="P151" s="22"/>
      <c r="Q151" s="22"/>
      <c r="R151" s="22"/>
      <c r="S151" s="18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20"/>
    </row>
    <row r="152" spans="1:33" ht="15.75" customHeight="1" x14ac:dyDescent="0.2">
      <c r="A152" s="13"/>
      <c r="B152" s="13"/>
      <c r="C152" s="22"/>
      <c r="D152" s="15"/>
      <c r="E152" s="15"/>
      <c r="F152" s="14"/>
      <c r="G152" s="14"/>
      <c r="H152" s="15"/>
      <c r="I152" s="15"/>
      <c r="J152" s="22"/>
      <c r="K152" s="22"/>
      <c r="L152" s="15"/>
      <c r="M152" s="15"/>
      <c r="N152" s="15"/>
      <c r="O152" s="15"/>
      <c r="P152" s="22"/>
      <c r="Q152" s="22"/>
      <c r="R152" s="22"/>
      <c r="S152" s="18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20"/>
    </row>
    <row r="153" spans="1:33" ht="15.75" customHeight="1" x14ac:dyDescent="0.2">
      <c r="A153" s="13"/>
      <c r="B153" s="13"/>
      <c r="C153" s="22"/>
      <c r="D153" s="15"/>
      <c r="E153" s="15"/>
      <c r="F153" s="14"/>
      <c r="G153" s="14"/>
      <c r="H153" s="15"/>
      <c r="I153" s="15"/>
      <c r="J153" s="22"/>
      <c r="K153" s="22"/>
      <c r="L153" s="15"/>
      <c r="M153" s="15"/>
      <c r="N153" s="15"/>
      <c r="O153" s="15"/>
      <c r="P153" s="22"/>
      <c r="Q153" s="22"/>
      <c r="R153" s="22"/>
      <c r="S153" s="18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20"/>
    </row>
    <row r="154" spans="1:33" ht="15.75" customHeight="1" x14ac:dyDescent="0.2">
      <c r="A154" s="13"/>
      <c r="B154" s="13"/>
      <c r="C154" s="22"/>
      <c r="D154" s="15"/>
      <c r="E154" s="15"/>
      <c r="F154" s="14"/>
      <c r="G154" s="14"/>
      <c r="H154" s="15"/>
      <c r="I154" s="15"/>
      <c r="J154" s="22"/>
      <c r="K154" s="22"/>
      <c r="L154" s="15"/>
      <c r="M154" s="15"/>
      <c r="N154" s="15"/>
      <c r="O154" s="15"/>
      <c r="P154" s="22"/>
      <c r="Q154" s="22"/>
      <c r="R154" s="22"/>
      <c r="S154" s="18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20"/>
    </row>
    <row r="155" spans="1:33" ht="15.75" customHeight="1" x14ac:dyDescent="0.2">
      <c r="A155" s="13"/>
      <c r="B155" s="13"/>
      <c r="C155" s="22"/>
      <c r="D155" s="15"/>
      <c r="E155" s="15"/>
      <c r="F155" s="14"/>
      <c r="G155" s="14"/>
      <c r="H155" s="15"/>
      <c r="I155" s="15"/>
      <c r="J155" s="22"/>
      <c r="K155" s="22"/>
      <c r="L155" s="15"/>
      <c r="M155" s="15"/>
      <c r="N155" s="15"/>
      <c r="O155" s="15"/>
      <c r="P155" s="22"/>
      <c r="Q155" s="22"/>
      <c r="R155" s="22"/>
      <c r="S155" s="18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20"/>
    </row>
    <row r="156" spans="1:33" ht="15.75" customHeight="1" x14ac:dyDescent="0.2">
      <c r="A156" s="13"/>
      <c r="B156" s="13"/>
      <c r="C156" s="22"/>
      <c r="D156" s="15"/>
      <c r="E156" s="15"/>
      <c r="F156" s="14"/>
      <c r="G156" s="14"/>
      <c r="H156" s="15"/>
      <c r="I156" s="15"/>
      <c r="J156" s="22"/>
      <c r="K156" s="22"/>
      <c r="L156" s="15"/>
      <c r="M156" s="15"/>
      <c r="N156" s="15"/>
      <c r="O156" s="15"/>
      <c r="P156" s="22"/>
      <c r="Q156" s="22"/>
      <c r="R156" s="22"/>
      <c r="S156" s="18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20"/>
    </row>
    <row r="157" spans="1:33" ht="15.75" customHeight="1" x14ac:dyDescent="0.2">
      <c r="A157" s="13"/>
      <c r="B157" s="13"/>
      <c r="C157" s="22"/>
      <c r="D157" s="15"/>
      <c r="E157" s="15"/>
      <c r="F157" s="14"/>
      <c r="G157" s="14"/>
      <c r="H157" s="15"/>
      <c r="I157" s="15"/>
      <c r="J157" s="22"/>
      <c r="K157" s="22"/>
      <c r="L157" s="15"/>
      <c r="M157" s="15"/>
      <c r="N157" s="15"/>
      <c r="O157" s="15"/>
      <c r="P157" s="22"/>
      <c r="Q157" s="22"/>
      <c r="R157" s="22"/>
      <c r="S157" s="18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20"/>
    </row>
    <row r="158" spans="1:33" ht="15.75" customHeight="1" x14ac:dyDescent="0.2">
      <c r="A158" s="13"/>
      <c r="B158" s="13"/>
      <c r="C158" s="22"/>
      <c r="D158" s="15"/>
      <c r="E158" s="15"/>
      <c r="F158" s="14"/>
      <c r="G158" s="14"/>
      <c r="H158" s="15"/>
      <c r="I158" s="15"/>
      <c r="J158" s="22"/>
      <c r="K158" s="22"/>
      <c r="L158" s="15"/>
      <c r="M158" s="15"/>
      <c r="N158" s="15"/>
      <c r="O158" s="15"/>
      <c r="P158" s="22"/>
      <c r="Q158" s="22"/>
      <c r="R158" s="22"/>
      <c r="S158" s="18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20"/>
    </row>
    <row r="159" spans="1:33" ht="15.75" customHeight="1" x14ac:dyDescent="0.2">
      <c r="A159" s="13"/>
      <c r="B159" s="13"/>
      <c r="C159" s="22"/>
      <c r="D159" s="15"/>
      <c r="E159" s="15"/>
      <c r="F159" s="14"/>
      <c r="G159" s="14"/>
      <c r="H159" s="15"/>
      <c r="I159" s="15"/>
      <c r="J159" s="22"/>
      <c r="K159" s="22"/>
      <c r="L159" s="15"/>
      <c r="M159" s="15"/>
      <c r="N159" s="15"/>
      <c r="O159" s="15"/>
      <c r="P159" s="22"/>
      <c r="Q159" s="22"/>
      <c r="R159" s="22"/>
      <c r="S159" s="18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20"/>
    </row>
    <row r="160" spans="1:33" ht="15.75" customHeight="1" x14ac:dyDescent="0.2">
      <c r="A160" s="13"/>
      <c r="B160" s="13"/>
      <c r="C160" s="22"/>
      <c r="D160" s="15"/>
      <c r="E160" s="15"/>
      <c r="F160" s="14"/>
      <c r="G160" s="14"/>
      <c r="H160" s="15"/>
      <c r="I160" s="15"/>
      <c r="J160" s="22"/>
      <c r="K160" s="22"/>
      <c r="L160" s="15"/>
      <c r="M160" s="15"/>
      <c r="N160" s="15"/>
      <c r="O160" s="15"/>
      <c r="P160" s="22"/>
      <c r="Q160" s="22"/>
      <c r="R160" s="22"/>
      <c r="S160" s="18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20"/>
    </row>
    <row r="161" spans="1:33" ht="15.75" customHeight="1" x14ac:dyDescent="0.2">
      <c r="A161" s="13"/>
      <c r="B161" s="13"/>
      <c r="C161" s="22"/>
      <c r="D161" s="15"/>
      <c r="E161" s="15"/>
      <c r="F161" s="14"/>
      <c r="G161" s="14"/>
      <c r="H161" s="15"/>
      <c r="I161" s="15"/>
      <c r="J161" s="22"/>
      <c r="K161" s="22"/>
      <c r="L161" s="15"/>
      <c r="M161" s="15"/>
      <c r="N161" s="15"/>
      <c r="O161" s="15"/>
      <c r="P161" s="22"/>
      <c r="Q161" s="22"/>
      <c r="R161" s="22"/>
      <c r="S161" s="18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20"/>
    </row>
    <row r="162" spans="1:33" ht="15.75" customHeight="1" x14ac:dyDescent="0.2">
      <c r="A162" s="13"/>
      <c r="B162" s="13"/>
      <c r="C162" s="22"/>
      <c r="D162" s="15"/>
      <c r="E162" s="15"/>
      <c r="F162" s="14"/>
      <c r="G162" s="14"/>
      <c r="H162" s="15"/>
      <c r="I162" s="15"/>
      <c r="J162" s="22"/>
      <c r="K162" s="22"/>
      <c r="L162" s="15"/>
      <c r="M162" s="15"/>
      <c r="N162" s="15"/>
      <c r="O162" s="15"/>
      <c r="P162" s="22"/>
      <c r="Q162" s="22"/>
      <c r="R162" s="22"/>
      <c r="S162" s="18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20"/>
    </row>
    <row r="163" spans="1:33" ht="15.75" customHeight="1" x14ac:dyDescent="0.2">
      <c r="A163" s="13"/>
      <c r="B163" s="13"/>
      <c r="C163" s="22"/>
      <c r="D163" s="15"/>
      <c r="E163" s="15"/>
      <c r="F163" s="14"/>
      <c r="G163" s="14"/>
      <c r="H163" s="15"/>
      <c r="I163" s="15"/>
      <c r="J163" s="22"/>
      <c r="K163" s="22"/>
      <c r="L163" s="15"/>
      <c r="M163" s="15"/>
      <c r="N163" s="15"/>
      <c r="O163" s="15"/>
      <c r="P163" s="22"/>
      <c r="Q163" s="22"/>
      <c r="R163" s="22"/>
      <c r="S163" s="18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20"/>
    </row>
    <row r="164" spans="1:33" ht="15.75" customHeight="1" x14ac:dyDescent="0.2">
      <c r="A164" s="13"/>
      <c r="B164" s="13"/>
      <c r="C164" s="22"/>
      <c r="D164" s="15"/>
      <c r="E164" s="15"/>
      <c r="F164" s="14"/>
      <c r="G164" s="14"/>
      <c r="H164" s="15"/>
      <c r="I164" s="15"/>
      <c r="J164" s="22"/>
      <c r="K164" s="22"/>
      <c r="L164" s="15"/>
      <c r="M164" s="15"/>
      <c r="N164" s="15"/>
      <c r="O164" s="15"/>
      <c r="P164" s="22"/>
      <c r="Q164" s="22"/>
      <c r="R164" s="22"/>
      <c r="S164" s="18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20"/>
    </row>
    <row r="165" spans="1:33" ht="15.75" customHeight="1" x14ac:dyDescent="0.2">
      <c r="A165" s="13"/>
      <c r="B165" s="13"/>
      <c r="C165" s="22"/>
      <c r="D165" s="15"/>
      <c r="E165" s="15"/>
      <c r="F165" s="14"/>
      <c r="G165" s="14"/>
      <c r="H165" s="15"/>
      <c r="I165" s="15"/>
      <c r="J165" s="22"/>
      <c r="K165" s="22"/>
      <c r="L165" s="15"/>
      <c r="M165" s="15"/>
      <c r="N165" s="15"/>
      <c r="O165" s="15"/>
      <c r="P165" s="22"/>
      <c r="Q165" s="22"/>
      <c r="R165" s="22"/>
      <c r="S165" s="18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20"/>
    </row>
    <row r="166" spans="1:33" ht="15.75" customHeight="1" x14ac:dyDescent="0.2">
      <c r="A166" s="13"/>
      <c r="B166" s="13"/>
      <c r="C166" s="22"/>
      <c r="D166" s="15"/>
      <c r="E166" s="15"/>
      <c r="F166" s="14"/>
      <c r="G166" s="14"/>
      <c r="H166" s="15"/>
      <c r="I166" s="15"/>
      <c r="J166" s="22"/>
      <c r="K166" s="22"/>
      <c r="L166" s="15"/>
      <c r="M166" s="15"/>
      <c r="N166" s="15"/>
      <c r="O166" s="15"/>
      <c r="P166" s="22"/>
      <c r="Q166" s="22"/>
      <c r="R166" s="22"/>
      <c r="S166" s="18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20"/>
    </row>
    <row r="167" spans="1:33" ht="15.75" customHeight="1" x14ac:dyDescent="0.2">
      <c r="A167" s="13"/>
      <c r="B167" s="13"/>
      <c r="C167" s="22"/>
      <c r="D167" s="15"/>
      <c r="E167" s="15"/>
      <c r="F167" s="14"/>
      <c r="G167" s="14"/>
      <c r="H167" s="15"/>
      <c r="I167" s="15"/>
      <c r="J167" s="22"/>
      <c r="K167" s="22"/>
      <c r="L167" s="15"/>
      <c r="M167" s="15"/>
      <c r="N167" s="15"/>
      <c r="O167" s="15"/>
      <c r="P167" s="22"/>
      <c r="Q167" s="22"/>
      <c r="R167" s="22"/>
      <c r="S167" s="18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20"/>
    </row>
    <row r="168" spans="1:33" ht="15.75" customHeight="1" x14ac:dyDescent="0.2">
      <c r="A168" s="13"/>
      <c r="B168" s="13"/>
      <c r="C168" s="22"/>
      <c r="D168" s="15"/>
      <c r="E168" s="15"/>
      <c r="F168" s="14"/>
      <c r="G168" s="14"/>
      <c r="H168" s="15"/>
      <c r="I168" s="15"/>
      <c r="J168" s="22"/>
      <c r="K168" s="22"/>
      <c r="L168" s="15"/>
      <c r="M168" s="15"/>
      <c r="N168" s="15"/>
      <c r="O168" s="15"/>
      <c r="P168" s="22"/>
      <c r="Q168" s="22"/>
      <c r="R168" s="22"/>
      <c r="S168" s="18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20"/>
    </row>
    <row r="169" spans="1:33" ht="15.75" customHeight="1" x14ac:dyDescent="0.2">
      <c r="A169" s="13"/>
      <c r="B169" s="13"/>
      <c r="C169" s="22"/>
      <c r="D169" s="15"/>
      <c r="E169" s="15"/>
      <c r="F169" s="14"/>
      <c r="G169" s="14"/>
      <c r="H169" s="15"/>
      <c r="I169" s="15"/>
      <c r="J169" s="22"/>
      <c r="K169" s="22"/>
      <c r="L169" s="15"/>
      <c r="M169" s="15"/>
      <c r="N169" s="15"/>
      <c r="O169" s="15"/>
      <c r="P169" s="22"/>
      <c r="Q169" s="22"/>
      <c r="R169" s="22"/>
      <c r="S169" s="18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20"/>
    </row>
    <row r="170" spans="1:33" ht="15.75" customHeight="1" x14ac:dyDescent="0.2">
      <c r="A170" s="13"/>
      <c r="B170" s="13"/>
      <c r="C170" s="22"/>
      <c r="D170" s="15"/>
      <c r="E170" s="15"/>
      <c r="F170" s="14"/>
      <c r="G170" s="14"/>
      <c r="H170" s="15"/>
      <c r="I170" s="15"/>
      <c r="J170" s="22"/>
      <c r="K170" s="22"/>
      <c r="L170" s="15"/>
      <c r="M170" s="15"/>
      <c r="N170" s="15"/>
      <c r="O170" s="15"/>
      <c r="P170" s="22"/>
      <c r="Q170" s="22"/>
      <c r="R170" s="22"/>
      <c r="S170" s="18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20"/>
    </row>
    <row r="171" spans="1:33" ht="15.75" customHeight="1" x14ac:dyDescent="0.2">
      <c r="A171" s="13"/>
      <c r="B171" s="13"/>
      <c r="C171" s="22"/>
      <c r="D171" s="15"/>
      <c r="E171" s="15"/>
      <c r="F171" s="14"/>
      <c r="G171" s="14"/>
      <c r="H171" s="15"/>
      <c r="I171" s="15"/>
      <c r="J171" s="22"/>
      <c r="K171" s="22"/>
      <c r="L171" s="15"/>
      <c r="M171" s="15"/>
      <c r="N171" s="15"/>
      <c r="O171" s="15"/>
      <c r="P171" s="22"/>
      <c r="Q171" s="22"/>
      <c r="R171" s="22"/>
      <c r="S171" s="18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20"/>
    </row>
    <row r="172" spans="1:33" ht="15.75" customHeight="1" x14ac:dyDescent="0.2">
      <c r="A172" s="13"/>
      <c r="B172" s="13"/>
      <c r="C172" s="22"/>
      <c r="D172" s="15"/>
      <c r="E172" s="15"/>
      <c r="F172" s="14"/>
      <c r="G172" s="14"/>
      <c r="H172" s="15"/>
      <c r="I172" s="15"/>
      <c r="J172" s="22"/>
      <c r="K172" s="22"/>
      <c r="L172" s="15"/>
      <c r="M172" s="15"/>
      <c r="N172" s="15"/>
      <c r="O172" s="15"/>
      <c r="P172" s="22"/>
      <c r="Q172" s="22"/>
      <c r="R172" s="22"/>
      <c r="S172" s="18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20"/>
    </row>
    <row r="173" spans="1:33" ht="15.75" customHeight="1" x14ac:dyDescent="0.2">
      <c r="A173" s="13"/>
      <c r="B173" s="13"/>
      <c r="C173" s="22"/>
      <c r="D173" s="15"/>
      <c r="E173" s="15"/>
      <c r="F173" s="14"/>
      <c r="G173" s="14"/>
      <c r="H173" s="15"/>
      <c r="I173" s="15"/>
      <c r="J173" s="22"/>
      <c r="K173" s="22"/>
      <c r="L173" s="15"/>
      <c r="M173" s="15"/>
      <c r="N173" s="15"/>
      <c r="O173" s="15"/>
      <c r="P173" s="22"/>
      <c r="Q173" s="22"/>
      <c r="R173" s="22"/>
      <c r="S173" s="18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20"/>
    </row>
    <row r="174" spans="1:33" ht="15.75" customHeight="1" x14ac:dyDescent="0.2">
      <c r="A174" s="13"/>
      <c r="B174" s="13"/>
      <c r="C174" s="22"/>
      <c r="D174" s="15"/>
      <c r="E174" s="15"/>
      <c r="F174" s="14"/>
      <c r="G174" s="14"/>
      <c r="H174" s="15"/>
      <c r="I174" s="15"/>
      <c r="J174" s="22"/>
      <c r="K174" s="22"/>
      <c r="L174" s="15"/>
      <c r="M174" s="15"/>
      <c r="N174" s="15"/>
      <c r="O174" s="15"/>
      <c r="P174" s="22"/>
      <c r="Q174" s="22"/>
      <c r="R174" s="22"/>
      <c r="S174" s="18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20"/>
    </row>
    <row r="175" spans="1:33" ht="15.75" customHeight="1" x14ac:dyDescent="0.2">
      <c r="A175" s="13"/>
      <c r="B175" s="13"/>
      <c r="C175" s="22"/>
      <c r="D175" s="15"/>
      <c r="E175" s="15"/>
      <c r="F175" s="14"/>
      <c r="G175" s="14"/>
      <c r="H175" s="15"/>
      <c r="I175" s="15"/>
      <c r="J175" s="22"/>
      <c r="K175" s="22"/>
      <c r="L175" s="15"/>
      <c r="M175" s="15"/>
      <c r="N175" s="15"/>
      <c r="O175" s="15"/>
      <c r="P175" s="22"/>
      <c r="Q175" s="22"/>
      <c r="R175" s="22"/>
      <c r="S175" s="18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20"/>
    </row>
    <row r="176" spans="1:33" ht="15.75" customHeight="1" x14ac:dyDescent="0.2">
      <c r="A176" s="13"/>
      <c r="B176" s="13"/>
      <c r="C176" s="22"/>
      <c r="D176" s="15"/>
      <c r="E176" s="15"/>
      <c r="F176" s="14"/>
      <c r="G176" s="14"/>
      <c r="H176" s="15"/>
      <c r="I176" s="15"/>
      <c r="J176" s="22"/>
      <c r="K176" s="22"/>
      <c r="L176" s="15"/>
      <c r="M176" s="15"/>
      <c r="N176" s="15"/>
      <c r="O176" s="15"/>
      <c r="P176" s="22"/>
      <c r="Q176" s="22"/>
      <c r="R176" s="22"/>
      <c r="S176" s="18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20"/>
    </row>
    <row r="177" spans="1:33" ht="15.75" customHeight="1" x14ac:dyDescent="0.2">
      <c r="A177" s="13"/>
      <c r="B177" s="13"/>
      <c r="C177" s="22"/>
      <c r="D177" s="15"/>
      <c r="E177" s="15"/>
      <c r="F177" s="14"/>
      <c r="G177" s="14"/>
      <c r="H177" s="15"/>
      <c r="I177" s="15"/>
      <c r="J177" s="22"/>
      <c r="K177" s="22"/>
      <c r="L177" s="15"/>
      <c r="M177" s="15"/>
      <c r="N177" s="15"/>
      <c r="O177" s="15"/>
      <c r="P177" s="22"/>
      <c r="Q177" s="22"/>
      <c r="R177" s="22"/>
      <c r="S177" s="18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20"/>
    </row>
    <row r="178" spans="1:33" ht="15.75" customHeight="1" x14ac:dyDescent="0.2">
      <c r="A178" s="13"/>
      <c r="B178" s="13"/>
      <c r="C178" s="22"/>
      <c r="D178" s="15"/>
      <c r="E178" s="15"/>
      <c r="F178" s="14"/>
      <c r="G178" s="14"/>
      <c r="H178" s="15"/>
      <c r="I178" s="15"/>
      <c r="J178" s="22"/>
      <c r="K178" s="22"/>
      <c r="L178" s="15"/>
      <c r="M178" s="15"/>
      <c r="N178" s="15"/>
      <c r="O178" s="15"/>
      <c r="P178" s="22"/>
      <c r="Q178" s="22"/>
      <c r="R178" s="22"/>
      <c r="S178" s="18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20"/>
    </row>
    <row r="179" spans="1:33" ht="15.75" customHeight="1" x14ac:dyDescent="0.2">
      <c r="A179" s="13"/>
      <c r="B179" s="13"/>
      <c r="C179" s="22"/>
      <c r="D179" s="15"/>
      <c r="E179" s="15"/>
      <c r="F179" s="14"/>
      <c r="G179" s="14"/>
      <c r="H179" s="15"/>
      <c r="I179" s="15"/>
      <c r="J179" s="22"/>
      <c r="K179" s="22"/>
      <c r="L179" s="15"/>
      <c r="M179" s="15"/>
      <c r="N179" s="15"/>
      <c r="O179" s="15"/>
      <c r="P179" s="22"/>
      <c r="Q179" s="22"/>
      <c r="R179" s="22"/>
      <c r="S179" s="18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20"/>
    </row>
    <row r="180" spans="1:33" ht="15.75" customHeight="1" x14ac:dyDescent="0.2">
      <c r="A180" s="13"/>
      <c r="B180" s="13"/>
      <c r="C180" s="22"/>
      <c r="D180" s="15"/>
      <c r="E180" s="15"/>
      <c r="F180" s="14"/>
      <c r="G180" s="14"/>
      <c r="H180" s="15"/>
      <c r="I180" s="15"/>
      <c r="J180" s="22"/>
      <c r="K180" s="22"/>
      <c r="L180" s="15"/>
      <c r="M180" s="15"/>
      <c r="N180" s="15"/>
      <c r="O180" s="15"/>
      <c r="P180" s="22"/>
      <c r="Q180" s="22"/>
      <c r="R180" s="22"/>
      <c r="S180" s="18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20"/>
    </row>
    <row r="181" spans="1:33" ht="15.75" customHeight="1" x14ac:dyDescent="0.2">
      <c r="A181" s="13"/>
      <c r="B181" s="13"/>
      <c r="C181" s="22"/>
      <c r="D181" s="15"/>
      <c r="E181" s="15"/>
      <c r="F181" s="14"/>
      <c r="G181" s="14"/>
      <c r="H181" s="15"/>
      <c r="I181" s="15"/>
      <c r="J181" s="22"/>
      <c r="K181" s="22"/>
      <c r="L181" s="15"/>
      <c r="M181" s="15"/>
      <c r="N181" s="15"/>
      <c r="O181" s="15"/>
      <c r="P181" s="22"/>
      <c r="Q181" s="22"/>
      <c r="R181" s="22"/>
      <c r="S181" s="18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20"/>
    </row>
    <row r="182" spans="1:33" ht="15.75" customHeight="1" x14ac:dyDescent="0.2">
      <c r="A182" s="13"/>
      <c r="B182" s="13"/>
      <c r="C182" s="22"/>
      <c r="D182" s="15"/>
      <c r="E182" s="15"/>
      <c r="F182" s="14"/>
      <c r="G182" s="14"/>
      <c r="H182" s="15"/>
      <c r="I182" s="15"/>
      <c r="J182" s="22"/>
      <c r="K182" s="22"/>
      <c r="L182" s="15"/>
      <c r="M182" s="15"/>
      <c r="N182" s="15"/>
      <c r="O182" s="15"/>
      <c r="P182" s="22"/>
      <c r="Q182" s="22"/>
      <c r="R182" s="22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20"/>
    </row>
    <row r="183" spans="1:33" ht="15.75" customHeight="1" x14ac:dyDescent="0.2">
      <c r="A183" s="13"/>
      <c r="B183" s="13"/>
      <c r="C183" s="22"/>
      <c r="D183" s="15"/>
      <c r="E183" s="15"/>
      <c r="F183" s="14"/>
      <c r="G183" s="14"/>
      <c r="H183" s="15"/>
      <c r="I183" s="15"/>
      <c r="J183" s="22"/>
      <c r="K183" s="22"/>
      <c r="L183" s="15"/>
      <c r="M183" s="15"/>
      <c r="N183" s="15"/>
      <c r="O183" s="15"/>
      <c r="P183" s="22"/>
      <c r="Q183" s="22"/>
      <c r="R183" s="22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20"/>
    </row>
    <row r="184" spans="1:33" ht="15.75" customHeight="1" x14ac:dyDescent="0.2">
      <c r="A184" s="13"/>
      <c r="B184" s="13"/>
      <c r="C184" s="22"/>
      <c r="D184" s="15"/>
      <c r="E184" s="15"/>
      <c r="F184" s="14"/>
      <c r="G184" s="14"/>
      <c r="H184" s="15"/>
      <c r="I184" s="15"/>
      <c r="J184" s="22"/>
      <c r="K184" s="22"/>
      <c r="L184" s="15"/>
      <c r="M184" s="15"/>
      <c r="N184" s="15"/>
      <c r="O184" s="15"/>
      <c r="P184" s="22"/>
      <c r="Q184" s="22"/>
      <c r="R184" s="22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20"/>
    </row>
    <row r="185" spans="1:33" ht="15.75" customHeight="1" x14ac:dyDescent="0.2">
      <c r="A185" s="13"/>
      <c r="B185" s="13"/>
      <c r="C185" s="22"/>
      <c r="D185" s="15"/>
      <c r="E185" s="15"/>
      <c r="F185" s="14"/>
      <c r="G185" s="14"/>
      <c r="H185" s="15"/>
      <c r="I185" s="15"/>
      <c r="J185" s="22"/>
      <c r="K185" s="22"/>
      <c r="L185" s="15"/>
      <c r="M185" s="15"/>
      <c r="N185" s="15"/>
      <c r="O185" s="15"/>
      <c r="P185" s="22"/>
      <c r="Q185" s="22"/>
      <c r="R185" s="22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20"/>
    </row>
    <row r="186" spans="1:33" ht="15.75" customHeight="1" x14ac:dyDescent="0.2">
      <c r="A186" s="13"/>
      <c r="B186" s="13"/>
      <c r="C186" s="22"/>
      <c r="D186" s="15"/>
      <c r="E186" s="15"/>
      <c r="F186" s="14"/>
      <c r="G186" s="14"/>
      <c r="H186" s="15"/>
      <c r="I186" s="15"/>
      <c r="J186" s="22"/>
      <c r="K186" s="22"/>
      <c r="L186" s="15"/>
      <c r="M186" s="15"/>
      <c r="N186" s="15"/>
      <c r="O186" s="15"/>
      <c r="P186" s="22"/>
      <c r="Q186" s="22"/>
      <c r="R186" s="22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20"/>
    </row>
    <row r="187" spans="1:33" ht="15.75" customHeight="1" x14ac:dyDescent="0.2">
      <c r="A187" s="13"/>
      <c r="B187" s="13"/>
      <c r="C187" s="22"/>
      <c r="D187" s="15"/>
      <c r="E187" s="15"/>
      <c r="F187" s="14"/>
      <c r="G187" s="14"/>
      <c r="H187" s="15"/>
      <c r="I187" s="15"/>
      <c r="J187" s="22"/>
      <c r="K187" s="22"/>
      <c r="L187" s="15"/>
      <c r="M187" s="15"/>
      <c r="N187" s="15"/>
      <c r="O187" s="15"/>
      <c r="P187" s="22"/>
      <c r="Q187" s="22"/>
      <c r="R187" s="22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20"/>
    </row>
    <row r="188" spans="1:33" ht="15.75" customHeight="1" x14ac:dyDescent="0.2">
      <c r="A188" s="13"/>
      <c r="B188" s="13"/>
      <c r="C188" s="22"/>
      <c r="D188" s="15"/>
      <c r="E188" s="15"/>
      <c r="F188" s="14"/>
      <c r="G188" s="14"/>
      <c r="H188" s="15"/>
      <c r="I188" s="15"/>
      <c r="J188" s="22"/>
      <c r="K188" s="22"/>
      <c r="L188" s="15"/>
      <c r="M188" s="15"/>
      <c r="N188" s="15"/>
      <c r="O188" s="15"/>
      <c r="P188" s="22"/>
      <c r="Q188" s="22"/>
      <c r="R188" s="22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20"/>
    </row>
    <row r="189" spans="1:33" ht="15.75" customHeight="1" x14ac:dyDescent="0.2">
      <c r="A189" s="13"/>
      <c r="B189" s="13"/>
      <c r="C189" s="22"/>
      <c r="D189" s="15"/>
      <c r="E189" s="15"/>
      <c r="F189" s="14"/>
      <c r="G189" s="14"/>
      <c r="H189" s="15"/>
      <c r="I189" s="15"/>
      <c r="J189" s="22"/>
      <c r="K189" s="22"/>
      <c r="L189" s="15"/>
      <c r="M189" s="15"/>
      <c r="N189" s="15"/>
      <c r="O189" s="15"/>
      <c r="P189" s="22"/>
      <c r="Q189" s="22"/>
      <c r="R189" s="22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20"/>
    </row>
    <row r="190" spans="1:33" ht="15.75" customHeight="1" x14ac:dyDescent="0.2">
      <c r="A190" s="13"/>
      <c r="B190" s="13"/>
      <c r="C190" s="22"/>
      <c r="D190" s="15"/>
      <c r="E190" s="15"/>
      <c r="F190" s="14"/>
      <c r="G190" s="14"/>
      <c r="H190" s="15"/>
      <c r="I190" s="15"/>
      <c r="J190" s="22"/>
      <c r="K190" s="22"/>
      <c r="L190" s="15"/>
      <c r="M190" s="15"/>
      <c r="N190" s="15"/>
      <c r="O190" s="15"/>
      <c r="P190" s="22"/>
      <c r="Q190" s="22"/>
      <c r="R190" s="22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20"/>
    </row>
    <row r="191" spans="1:33" ht="15.75" customHeight="1" x14ac:dyDescent="0.2">
      <c r="A191" s="13"/>
      <c r="B191" s="13"/>
      <c r="C191" s="22"/>
      <c r="D191" s="15"/>
      <c r="E191" s="15"/>
      <c r="F191" s="14"/>
      <c r="G191" s="14"/>
      <c r="H191" s="15"/>
      <c r="I191" s="15"/>
      <c r="J191" s="22"/>
      <c r="K191" s="22"/>
      <c r="L191" s="15"/>
      <c r="M191" s="15"/>
      <c r="N191" s="15"/>
      <c r="O191" s="15"/>
      <c r="P191" s="22"/>
      <c r="Q191" s="22"/>
      <c r="R191" s="22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20"/>
    </row>
    <row r="192" spans="1:33" ht="15.75" customHeight="1" x14ac:dyDescent="0.2">
      <c r="A192" s="13"/>
      <c r="B192" s="13"/>
      <c r="C192" s="22"/>
      <c r="D192" s="15"/>
      <c r="E192" s="15"/>
      <c r="F192" s="14"/>
      <c r="G192" s="14"/>
      <c r="H192" s="15"/>
      <c r="I192" s="15"/>
      <c r="J192" s="22"/>
      <c r="K192" s="22"/>
      <c r="L192" s="15"/>
      <c r="M192" s="15"/>
      <c r="N192" s="15"/>
      <c r="O192" s="15"/>
      <c r="P192" s="22"/>
      <c r="Q192" s="22"/>
      <c r="R192" s="22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20"/>
    </row>
    <row r="193" spans="1:33" ht="15.75" customHeight="1" x14ac:dyDescent="0.2">
      <c r="A193" s="13"/>
      <c r="B193" s="13"/>
      <c r="C193" s="22"/>
      <c r="D193" s="15"/>
      <c r="E193" s="15"/>
      <c r="F193" s="14"/>
      <c r="G193" s="14"/>
      <c r="H193" s="15"/>
      <c r="I193" s="15"/>
      <c r="J193" s="22"/>
      <c r="K193" s="22"/>
      <c r="L193" s="15"/>
      <c r="M193" s="15"/>
      <c r="N193" s="15"/>
      <c r="O193" s="15"/>
      <c r="P193" s="22"/>
      <c r="Q193" s="22"/>
      <c r="R193" s="22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20"/>
    </row>
    <row r="194" spans="1:33" ht="15.75" customHeight="1" x14ac:dyDescent="0.2">
      <c r="A194" s="13"/>
      <c r="B194" s="13"/>
      <c r="C194" s="22"/>
      <c r="D194" s="15"/>
      <c r="E194" s="15"/>
      <c r="F194" s="14"/>
      <c r="G194" s="14"/>
      <c r="H194" s="15"/>
      <c r="I194" s="15"/>
      <c r="J194" s="22"/>
      <c r="K194" s="22"/>
      <c r="L194" s="15"/>
      <c r="M194" s="15"/>
      <c r="N194" s="15"/>
      <c r="O194" s="15"/>
      <c r="P194" s="22"/>
      <c r="Q194" s="22"/>
      <c r="R194" s="22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20"/>
    </row>
    <row r="195" spans="1:33" ht="15.75" customHeight="1" x14ac:dyDescent="0.2">
      <c r="C195" s="22"/>
      <c r="D195" s="15"/>
      <c r="E195" s="15"/>
      <c r="F195" s="14"/>
      <c r="G195" s="14"/>
      <c r="H195" s="15"/>
      <c r="I195" s="15"/>
      <c r="J195" s="22"/>
      <c r="K195" s="22"/>
      <c r="L195" s="15"/>
      <c r="M195" s="15"/>
      <c r="N195" s="15"/>
      <c r="O195" s="15"/>
      <c r="P195" s="22"/>
      <c r="Q195" s="22"/>
      <c r="R195" s="22"/>
      <c r="AG195" s="20"/>
    </row>
    <row r="196" spans="1:33" ht="15.75" customHeight="1" x14ac:dyDescent="0.2">
      <c r="C196" s="22"/>
      <c r="D196" s="15"/>
      <c r="E196" s="15"/>
      <c r="F196" s="14"/>
      <c r="G196" s="14"/>
      <c r="H196" s="15"/>
      <c r="I196" s="15"/>
      <c r="J196" s="22"/>
      <c r="K196" s="22"/>
      <c r="L196" s="15"/>
      <c r="M196" s="15"/>
      <c r="N196" s="15"/>
      <c r="O196" s="15"/>
      <c r="P196" s="22"/>
      <c r="Q196" s="22"/>
      <c r="R196" s="22"/>
      <c r="AG196" s="20"/>
    </row>
    <row r="197" spans="1:33" ht="15.75" customHeight="1" x14ac:dyDescent="0.2">
      <c r="C197" s="22"/>
      <c r="D197" s="22"/>
      <c r="E197" s="22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</row>
    <row r="198" spans="1:33" ht="15.75" customHeight="1" x14ac:dyDescent="0.2">
      <c r="C198" s="22"/>
      <c r="D198" s="22"/>
      <c r="E198" s="22"/>
      <c r="F198" s="22"/>
      <c r="G198" s="22"/>
      <c r="H198" s="22"/>
      <c r="I198" s="22"/>
      <c r="J198" s="22"/>
      <c r="K198" s="22"/>
      <c r="L198" s="22"/>
      <c r="M198" s="22"/>
      <c r="N198" s="22"/>
      <c r="O198" s="22"/>
      <c r="P198" s="22"/>
      <c r="Q198" s="22"/>
      <c r="R198" s="22"/>
    </row>
    <row r="199" spans="1:33" ht="15.75" customHeight="1" x14ac:dyDescent="0.2">
      <c r="C199" s="22"/>
      <c r="D199" s="22"/>
      <c r="E199" s="22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</row>
    <row r="200" spans="1:33" ht="15.75" customHeight="1" x14ac:dyDescent="0.2">
      <c r="C200" s="22"/>
      <c r="D200" s="22"/>
      <c r="E200" s="22"/>
      <c r="F200" s="22"/>
      <c r="G200" s="22"/>
      <c r="H200" s="22"/>
      <c r="I200" s="22"/>
      <c r="J200" s="22"/>
      <c r="K200" s="22"/>
      <c r="L200" s="22"/>
      <c r="M200" s="22"/>
      <c r="N200" s="22"/>
      <c r="O200" s="22"/>
      <c r="P200" s="22"/>
      <c r="Q200" s="22"/>
      <c r="R200" s="22"/>
    </row>
    <row r="201" spans="1:33" ht="15.75" customHeight="1" x14ac:dyDescent="0.2">
      <c r="C201" s="22"/>
      <c r="D201" s="22"/>
      <c r="E201" s="22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</row>
    <row r="202" spans="1:33" ht="15.75" customHeight="1" x14ac:dyDescent="0.2">
      <c r="C202" s="22"/>
      <c r="D202" s="22"/>
      <c r="E202" s="22"/>
      <c r="F202" s="22"/>
      <c r="G202" s="22"/>
      <c r="H202" s="22"/>
      <c r="I202" s="22"/>
      <c r="J202" s="22"/>
      <c r="K202" s="22"/>
      <c r="L202" s="22"/>
      <c r="M202" s="22"/>
      <c r="N202" s="22"/>
      <c r="O202" s="22"/>
      <c r="P202" s="22"/>
      <c r="Q202" s="22"/>
      <c r="R202" s="22"/>
    </row>
    <row r="203" spans="1:33" ht="15.75" customHeight="1" x14ac:dyDescent="0.2">
      <c r="C203" s="22"/>
      <c r="D203" s="22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</row>
    <row r="204" spans="1:33" ht="15.75" customHeight="1" x14ac:dyDescent="0.2">
      <c r="C204" s="22"/>
      <c r="D204" s="22"/>
      <c r="E204" s="22"/>
      <c r="F204" s="22"/>
      <c r="G204" s="22"/>
      <c r="H204" s="22"/>
      <c r="I204" s="22"/>
      <c r="J204" s="22"/>
      <c r="K204" s="22"/>
      <c r="L204" s="22"/>
      <c r="M204" s="22"/>
      <c r="N204" s="22"/>
      <c r="O204" s="22"/>
      <c r="P204" s="22"/>
      <c r="Q204" s="22"/>
      <c r="R204" s="22"/>
    </row>
    <row r="205" spans="1:33" ht="15.75" customHeight="1" x14ac:dyDescent="0.2">
      <c r="C205" s="22"/>
      <c r="D205" s="22"/>
      <c r="E205" s="22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</row>
    <row r="206" spans="1:33" ht="15.75" customHeight="1" x14ac:dyDescent="0.2">
      <c r="C206" s="22"/>
      <c r="D206" s="22"/>
      <c r="E206" s="22"/>
      <c r="F206" s="22"/>
      <c r="G206" s="22"/>
      <c r="H206" s="22"/>
      <c r="I206" s="22"/>
      <c r="J206" s="22"/>
      <c r="K206" s="22"/>
      <c r="L206" s="22"/>
      <c r="M206" s="22"/>
      <c r="N206" s="22"/>
      <c r="O206" s="22"/>
      <c r="P206" s="22"/>
      <c r="Q206" s="22"/>
      <c r="R206" s="22"/>
    </row>
    <row r="207" spans="1:33" ht="15.75" customHeight="1" x14ac:dyDescent="0.2">
      <c r="C207" s="22"/>
      <c r="D207" s="22"/>
      <c r="E207" s="22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</row>
    <row r="208" spans="1:33" ht="15.75" customHeight="1" x14ac:dyDescent="0.2">
      <c r="C208" s="22"/>
      <c r="D208" s="22"/>
      <c r="E208" s="22"/>
      <c r="F208" s="22"/>
      <c r="G208" s="22"/>
      <c r="H208" s="22"/>
      <c r="I208" s="22"/>
      <c r="J208" s="22"/>
      <c r="K208" s="22"/>
      <c r="L208" s="22"/>
      <c r="M208" s="22"/>
      <c r="N208" s="22"/>
      <c r="O208" s="22"/>
      <c r="P208" s="22"/>
      <c r="Q208" s="22"/>
      <c r="R208" s="22"/>
    </row>
    <row r="209" spans="3:18" ht="15.75" customHeight="1" x14ac:dyDescent="0.2">
      <c r="C209" s="22"/>
      <c r="D209" s="22"/>
      <c r="E209" s="22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</row>
    <row r="210" spans="3:18" ht="15.75" customHeight="1" x14ac:dyDescent="0.2">
      <c r="C210" s="22"/>
      <c r="D210" s="22"/>
      <c r="E210" s="22"/>
      <c r="F210" s="22"/>
      <c r="G210" s="22"/>
      <c r="H210" s="22"/>
      <c r="I210" s="22"/>
      <c r="J210" s="22"/>
      <c r="K210" s="22"/>
      <c r="L210" s="22"/>
      <c r="M210" s="22"/>
      <c r="N210" s="22"/>
      <c r="O210" s="22"/>
      <c r="P210" s="22"/>
      <c r="Q210" s="22"/>
      <c r="R210" s="22"/>
    </row>
    <row r="211" spans="3:18" ht="15.75" customHeight="1" x14ac:dyDescent="0.2">
      <c r="C211" s="22"/>
      <c r="D211" s="22"/>
      <c r="E211" s="22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</row>
    <row r="212" spans="3:18" ht="15.75" customHeight="1" x14ac:dyDescent="0.2">
      <c r="C212" s="22"/>
      <c r="D212" s="22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  <c r="R212" s="22"/>
    </row>
    <row r="213" spans="3:18" ht="15.75" customHeight="1" x14ac:dyDescent="0.2">
      <c r="C213" s="22"/>
      <c r="D213" s="22"/>
      <c r="E213" s="22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</row>
    <row r="214" spans="3:18" ht="15.75" customHeight="1" x14ac:dyDescent="0.2">
      <c r="C214" s="22"/>
      <c r="D214" s="22"/>
      <c r="E214" s="22"/>
      <c r="F214" s="22"/>
      <c r="G214" s="22"/>
      <c r="H214" s="22"/>
      <c r="I214" s="22"/>
      <c r="J214" s="22"/>
      <c r="K214" s="22"/>
      <c r="L214" s="22"/>
      <c r="M214" s="22"/>
      <c r="N214" s="22"/>
      <c r="O214" s="22"/>
      <c r="P214" s="22"/>
      <c r="Q214" s="22"/>
      <c r="R214" s="22"/>
    </row>
    <row r="215" spans="3:18" ht="15.75" customHeight="1" x14ac:dyDescent="0.2">
      <c r="C215" s="22"/>
      <c r="D215" s="22"/>
      <c r="E215" s="22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</row>
    <row r="216" spans="3:18" ht="15.75" customHeight="1" x14ac:dyDescent="0.2">
      <c r="C216" s="22"/>
      <c r="D216" s="22"/>
      <c r="E216" s="22"/>
      <c r="F216" s="22"/>
      <c r="G216" s="22"/>
      <c r="H216" s="22"/>
      <c r="I216" s="22"/>
      <c r="J216" s="22"/>
      <c r="K216" s="22"/>
      <c r="L216" s="22"/>
      <c r="M216" s="22"/>
      <c r="N216" s="22"/>
      <c r="O216" s="22"/>
      <c r="P216" s="22"/>
      <c r="Q216" s="22"/>
      <c r="R216" s="22"/>
    </row>
    <row r="217" spans="3:18" ht="15.75" customHeight="1" x14ac:dyDescent="0.2">
      <c r="C217" s="22"/>
      <c r="D217" s="22"/>
      <c r="E217" s="22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</row>
    <row r="218" spans="3:18" ht="15.75" customHeight="1" x14ac:dyDescent="0.2">
      <c r="C218" s="22"/>
      <c r="D218" s="22"/>
      <c r="E218" s="22"/>
      <c r="F218" s="22"/>
      <c r="G218" s="22"/>
      <c r="H218" s="22"/>
      <c r="I218" s="22"/>
      <c r="J218" s="22"/>
      <c r="K218" s="22"/>
      <c r="L218" s="22"/>
      <c r="M218" s="22"/>
      <c r="N218" s="22"/>
      <c r="O218" s="22"/>
      <c r="P218" s="22"/>
      <c r="Q218" s="22"/>
      <c r="R218" s="22"/>
    </row>
    <row r="219" spans="3:18" ht="15.75" customHeight="1" x14ac:dyDescent="0.2">
      <c r="C219" s="22"/>
      <c r="D219" s="22"/>
      <c r="E219" s="22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</row>
    <row r="220" spans="3:18" ht="15.75" customHeight="1" x14ac:dyDescent="0.2">
      <c r="C220" s="22"/>
      <c r="D220" s="22"/>
      <c r="E220" s="22"/>
      <c r="F220" s="22"/>
      <c r="G220" s="22"/>
      <c r="H220" s="22"/>
      <c r="I220" s="22"/>
      <c r="J220" s="22"/>
      <c r="K220" s="22"/>
      <c r="L220" s="22"/>
      <c r="M220" s="22"/>
      <c r="N220" s="22"/>
      <c r="O220" s="22"/>
      <c r="P220" s="22"/>
      <c r="Q220" s="22"/>
      <c r="R220" s="22"/>
    </row>
    <row r="221" spans="3:18" ht="15.75" customHeight="1" x14ac:dyDescent="0.15"/>
    <row r="222" spans="3:18" ht="15.75" customHeight="1" x14ac:dyDescent="0.15"/>
    <row r="223" spans="3:18" ht="15.75" customHeight="1" x14ac:dyDescent="0.15"/>
    <row r="224" spans="3:18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AG1000"/>
  <sheetViews>
    <sheetView tabSelected="1" workbookViewId="0">
      <pane xSplit="2" ySplit="3" topLeftCell="C4" activePane="bottomRight" state="frozen"/>
      <selection activeCell="C4" sqref="C4:XFD31"/>
      <selection pane="topRight" activeCell="C4" sqref="C4:XFD31"/>
      <selection pane="bottomLeft" activeCell="C4" sqref="C4:XFD31"/>
      <selection pane="bottomRight" activeCell="C4" sqref="C4:XFD31"/>
    </sheetView>
  </sheetViews>
  <sheetFormatPr baseColWidth="10" defaultColWidth="14.5" defaultRowHeight="15" customHeight="1" x14ac:dyDescent="0.15"/>
  <cols>
    <col min="1" max="1" width="14.83203125" customWidth="1"/>
    <col min="2" max="2" width="23.832031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6.83203125" customWidth="1"/>
    <col min="16" max="16" width="11" customWidth="1"/>
    <col min="17" max="18" width="8.5" customWidth="1"/>
    <col min="19" max="19" width="8.33203125" customWidth="1"/>
    <col min="20" max="20" width="11.5" customWidth="1"/>
    <col min="21" max="21" width="13.33203125" customWidth="1"/>
    <col min="22" max="22" width="13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29" t="str">
        <f ca="1">IFERROR(__xludf.DUMMYFUNCTION("IFERROR(VLOOKUP(B2,IMPORTRANGE(""https://docs.google.com/spreadsheets/d/1x0DhHglkXKoEBOD2MBsuK_EyIr1ouxD2ftIpqOYFa-k/edit?usp=sharing"",""OllieShops-SKU-Specific Info!B1:BJ7000""),4,FALSE),"""")"),"Amber Bottle, 16oz - 12-Pack")</f>
        <v>Amber Bottle, 16oz - 12-Pack</v>
      </c>
      <c r="B1" s="30"/>
      <c r="C1" s="31" t="s">
        <v>0</v>
      </c>
      <c r="D1" s="33" t="s">
        <v>1</v>
      </c>
      <c r="E1" s="33" t="s">
        <v>2</v>
      </c>
      <c r="F1" s="35" t="s">
        <v>3</v>
      </c>
      <c r="G1" s="35" t="s">
        <v>4</v>
      </c>
      <c r="H1" s="36" t="s">
        <v>5</v>
      </c>
      <c r="I1" s="33" t="s">
        <v>6</v>
      </c>
      <c r="J1" s="33" t="s">
        <v>7</v>
      </c>
      <c r="K1" s="33" t="s">
        <v>8</v>
      </c>
      <c r="L1" s="33" t="s">
        <v>9</v>
      </c>
      <c r="M1" s="40" t="s">
        <v>10</v>
      </c>
      <c r="N1" s="41" t="s">
        <v>11</v>
      </c>
      <c r="O1" s="33" t="s">
        <v>12</v>
      </c>
      <c r="P1" s="33" t="s">
        <v>13</v>
      </c>
      <c r="Q1" s="33" t="s">
        <v>14</v>
      </c>
      <c r="R1" s="33" t="s">
        <v>15</v>
      </c>
      <c r="S1" s="47" t="s">
        <v>16</v>
      </c>
      <c r="T1" s="42" t="s">
        <v>17</v>
      </c>
      <c r="U1" s="42" t="s">
        <v>18</v>
      </c>
      <c r="V1" s="42" t="s">
        <v>19</v>
      </c>
      <c r="W1" s="42" t="s">
        <v>20</v>
      </c>
      <c r="X1" s="42" t="s">
        <v>21</v>
      </c>
      <c r="Y1" s="42" t="s">
        <v>22</v>
      </c>
      <c r="Z1" s="42" t="s">
        <v>23</v>
      </c>
      <c r="AA1" s="42" t="s">
        <v>24</v>
      </c>
      <c r="AB1" s="42" t="s">
        <v>25</v>
      </c>
      <c r="AC1" s="42" t="s">
        <v>26</v>
      </c>
      <c r="AD1" s="44" t="s">
        <v>27</v>
      </c>
      <c r="AE1" s="45" t="s">
        <v>28</v>
      </c>
      <c r="AF1" s="46" t="s">
        <v>29</v>
      </c>
      <c r="AG1" s="45" t="s">
        <v>30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IFERROR(__xludf.DUMMYFUNCTION("IFERROR(VLOOKUP(B2,IMPORTRANGE(""https://docs.google.com/spreadsheets/d/1x0DhHglkXKoEBOD2MBsuK_EyIr1ouxD2ftIpqOYFa-k/edit?usp=sharing"",""OllieShops-SKU-Specific Info!B1:BJ7000""),3,FALSE),"""")"),"B01IC1NQFO")</f>
        <v>B01IC1NQFO</v>
      </c>
      <c r="B2" s="3" t="s">
        <v>175</v>
      </c>
      <c r="C2" s="32"/>
      <c r="D2" s="34"/>
      <c r="E2" s="32"/>
      <c r="F2" s="34"/>
      <c r="G2" s="34"/>
      <c r="H2" s="37"/>
      <c r="I2" s="34"/>
      <c r="J2" s="34"/>
      <c r="K2" s="37"/>
      <c r="L2" s="37"/>
      <c r="M2" s="37"/>
      <c r="N2" s="34"/>
      <c r="O2" s="34"/>
      <c r="P2" s="32"/>
      <c r="Q2" s="34"/>
      <c r="R2" s="34"/>
      <c r="S2" s="30"/>
      <c r="T2" s="30"/>
      <c r="U2" s="43"/>
      <c r="V2" s="43"/>
      <c r="W2" s="30"/>
      <c r="X2" s="30"/>
      <c r="Y2" s="30"/>
      <c r="Z2" s="30"/>
      <c r="AA2" s="43"/>
      <c r="AB2" s="43"/>
      <c r="AC2" s="43"/>
      <c r="AD2" s="43"/>
      <c r="AE2" s="30"/>
      <c r="AF2" s="30"/>
      <c r="AG2" s="30"/>
    </row>
    <row r="3" spans="1:33" ht="16" x14ac:dyDescent="0.15">
      <c r="A3" s="38" t="s">
        <v>32</v>
      </c>
      <c r="B3" s="39"/>
      <c r="C3" s="4">
        <f>((AE31+AF31)/0.85)*-1</f>
        <v>10.211764705882352</v>
      </c>
      <c r="D3" s="5">
        <f>SUM(D4:D99762)</f>
        <v>1</v>
      </c>
      <c r="E3" s="5"/>
      <c r="F3" s="6">
        <f t="shared" ref="F3:G3" si="0">SUM(F4:F99762)</f>
        <v>33.99</v>
      </c>
      <c r="G3" s="6">
        <f t="shared" si="0"/>
        <v>0</v>
      </c>
      <c r="H3" s="7">
        <f>G3/F3*-1</f>
        <v>0</v>
      </c>
      <c r="I3" s="8">
        <f>J3/F3</f>
        <v>0.24137299918453178</v>
      </c>
      <c r="J3" s="6">
        <f>SUM(J4:J99762)</f>
        <v>8.2042682422822359</v>
      </c>
      <c r="K3" s="6">
        <f>J3/D3</f>
        <v>8.2042682422822359</v>
      </c>
      <c r="L3" s="5"/>
      <c r="M3" s="9"/>
      <c r="N3" s="10"/>
      <c r="O3" s="5" t="str">
        <f ca="1">IFERROR(__xludf.DUMMYFUNCTION("IFERROR(VLOOKUP(B2,IMPORTRANGE(""https://docs.google.com/spreadsheets/d/1owCo6kL_VFQ5nPTdNogErmCBLjNiktT1m3SzTrxu3R0/edit#gid=2146806407"",""Ollie Shops - Compiled!b1:g5000""),2,FALSE),"""")"),"")</f>
        <v/>
      </c>
      <c r="P3" s="5"/>
      <c r="Q3" s="11"/>
      <c r="R3" s="11"/>
      <c r="S3" s="23"/>
      <c r="T3" s="10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10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10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5">
        <f>SUM(W4:W99762)</f>
        <v>0</v>
      </c>
      <c r="X3" s="7">
        <f>AVERAGE(X4:X99762)</f>
        <v>0</v>
      </c>
      <c r="Y3" s="6">
        <f>ROUND(AVERAGE(Y4:Y99762),2)</f>
        <v>0</v>
      </c>
      <c r="Z3" s="5"/>
      <c r="AA3" s="5"/>
      <c r="AB3" s="5"/>
      <c r="AC3" s="5"/>
      <c r="AD3" s="5"/>
      <c r="AE3" s="12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Info!B2:BZ7000""),36,false)),"""")*-1"),-3.4343505)</f>
        <v>-3.4343504999999999</v>
      </c>
      <c r="AG3" s="6">
        <f>SUM(AG4:AG99762)</f>
        <v>0</v>
      </c>
    </row>
    <row r="4" spans="1:33" s="52" customFormat="1" ht="15.75" hidden="1" customHeight="1" x14ac:dyDescent="0.2">
      <c r="A4" s="13" t="s">
        <v>33</v>
      </c>
      <c r="B4" s="13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48"/>
      <c r="T4" s="48"/>
      <c r="U4" s="49"/>
      <c r="V4" s="54"/>
      <c r="W4" s="48"/>
      <c r="X4" s="48"/>
      <c r="Y4" s="48"/>
      <c r="Z4" s="48"/>
      <c r="AA4" s="48"/>
      <c r="AB4" s="51"/>
      <c r="AC4" s="48"/>
      <c r="AD4" s="48"/>
      <c r="AE4" s="48"/>
      <c r="AF4" s="48"/>
      <c r="AG4" s="48"/>
    </row>
    <row r="5" spans="1:33" s="52" customFormat="1" ht="15.75" hidden="1" customHeight="1" x14ac:dyDescent="0.2">
      <c r="A5" s="13" t="s">
        <v>34</v>
      </c>
      <c r="B5" s="13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48"/>
      <c r="T5" s="48"/>
      <c r="U5" s="49"/>
      <c r="V5" s="54"/>
      <c r="W5" s="48"/>
      <c r="X5" s="48"/>
      <c r="Y5" s="48"/>
      <c r="Z5" s="48"/>
      <c r="AA5" s="48"/>
      <c r="AB5" s="51"/>
      <c r="AC5" s="48"/>
      <c r="AD5" s="48"/>
      <c r="AE5" s="48"/>
      <c r="AF5" s="48"/>
      <c r="AG5" s="48"/>
    </row>
    <row r="6" spans="1:33" s="52" customFormat="1" ht="15.75" hidden="1" customHeight="1" x14ac:dyDescent="0.2">
      <c r="A6" s="13" t="s">
        <v>35</v>
      </c>
      <c r="B6" s="13"/>
      <c r="C6" s="17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48"/>
      <c r="T6" s="48"/>
      <c r="U6" s="49"/>
      <c r="V6" s="54"/>
      <c r="W6" s="48"/>
      <c r="X6" s="48"/>
      <c r="Y6" s="48"/>
      <c r="Z6" s="48"/>
      <c r="AA6" s="48"/>
      <c r="AB6" s="51"/>
      <c r="AC6" s="48"/>
      <c r="AD6" s="48"/>
      <c r="AE6" s="48"/>
      <c r="AF6" s="48"/>
      <c r="AG6" s="48"/>
    </row>
    <row r="7" spans="1:33" s="52" customFormat="1" ht="15.75" hidden="1" customHeight="1" x14ac:dyDescent="0.2">
      <c r="A7" s="13" t="s">
        <v>36</v>
      </c>
      <c r="B7" s="13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48"/>
      <c r="T7" s="48"/>
      <c r="U7" s="49"/>
      <c r="V7" s="54"/>
      <c r="W7" s="48"/>
      <c r="X7" s="48"/>
      <c r="Y7" s="48"/>
      <c r="Z7" s="48"/>
      <c r="AA7" s="48"/>
      <c r="AB7" s="51"/>
      <c r="AC7" s="48"/>
      <c r="AD7" s="48"/>
      <c r="AE7" s="48"/>
      <c r="AF7" s="48"/>
      <c r="AG7" s="48"/>
    </row>
    <row r="8" spans="1:33" s="52" customFormat="1" ht="15.75" hidden="1" customHeight="1" x14ac:dyDescent="0.2">
      <c r="A8" s="13" t="s">
        <v>37</v>
      </c>
      <c r="B8" s="13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48"/>
      <c r="T8" s="48"/>
      <c r="U8" s="49"/>
      <c r="V8" s="54"/>
      <c r="W8" s="48"/>
      <c r="X8" s="48"/>
      <c r="Y8" s="48"/>
      <c r="Z8" s="48"/>
      <c r="AA8" s="48"/>
      <c r="AB8" s="51"/>
      <c r="AC8" s="48"/>
      <c r="AD8" s="48"/>
      <c r="AE8" s="48"/>
      <c r="AF8" s="48"/>
      <c r="AG8" s="48"/>
    </row>
    <row r="9" spans="1:33" s="52" customFormat="1" ht="15.75" hidden="1" customHeight="1" x14ac:dyDescent="0.2">
      <c r="A9" s="13" t="s">
        <v>38</v>
      </c>
      <c r="B9" s="13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48"/>
      <c r="T9" s="48"/>
      <c r="U9" s="49"/>
      <c r="V9" s="54"/>
      <c r="W9" s="48"/>
      <c r="X9" s="48"/>
      <c r="Y9" s="48"/>
      <c r="Z9" s="48"/>
      <c r="AA9" s="48"/>
      <c r="AB9" s="51"/>
      <c r="AC9" s="48"/>
      <c r="AD9" s="48"/>
      <c r="AE9" s="48"/>
      <c r="AF9" s="48"/>
      <c r="AG9" s="48"/>
    </row>
    <row r="10" spans="1:33" s="52" customFormat="1" ht="15.75" hidden="1" customHeight="1" x14ac:dyDescent="0.2">
      <c r="A10" s="13" t="s">
        <v>39</v>
      </c>
      <c r="B10" s="13"/>
      <c r="C10" s="17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48"/>
      <c r="T10" s="48"/>
      <c r="U10" s="49"/>
      <c r="V10" s="54"/>
      <c r="W10" s="48"/>
      <c r="X10" s="48"/>
      <c r="Y10" s="48"/>
      <c r="Z10" s="48"/>
      <c r="AA10" s="48"/>
      <c r="AB10" s="51"/>
      <c r="AC10" s="48"/>
      <c r="AD10" s="48"/>
      <c r="AE10" s="48"/>
      <c r="AF10" s="48"/>
      <c r="AG10" s="48"/>
    </row>
    <row r="11" spans="1:33" s="52" customFormat="1" ht="15.75" hidden="1" customHeight="1" x14ac:dyDescent="0.2">
      <c r="A11" s="13" t="s">
        <v>40</v>
      </c>
      <c r="B11" s="13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48"/>
      <c r="T11" s="48"/>
      <c r="U11" s="49"/>
      <c r="V11" s="54"/>
      <c r="W11" s="48"/>
      <c r="X11" s="48"/>
      <c r="Y11" s="48"/>
      <c r="Z11" s="48"/>
      <c r="AA11" s="48"/>
      <c r="AB11" s="51"/>
      <c r="AC11" s="48"/>
      <c r="AD11" s="48"/>
      <c r="AE11" s="48"/>
      <c r="AF11" s="48"/>
      <c r="AG11" s="48"/>
    </row>
    <row r="12" spans="1:33" s="52" customFormat="1" ht="15.75" hidden="1" customHeight="1" x14ac:dyDescent="0.2">
      <c r="A12" s="13" t="s">
        <v>41</v>
      </c>
      <c r="B12" s="13"/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48"/>
      <c r="T12" s="48"/>
      <c r="U12" s="49"/>
      <c r="V12" s="54"/>
      <c r="W12" s="48"/>
      <c r="X12" s="48"/>
      <c r="Y12" s="48"/>
      <c r="Z12" s="48"/>
      <c r="AA12" s="48"/>
      <c r="AB12" s="51"/>
      <c r="AC12" s="48"/>
      <c r="AD12" s="48"/>
      <c r="AE12" s="48"/>
      <c r="AF12" s="48"/>
      <c r="AG12" s="48"/>
    </row>
    <row r="13" spans="1:33" s="52" customFormat="1" ht="15.75" hidden="1" customHeight="1" x14ac:dyDescent="0.2">
      <c r="A13" s="13" t="s">
        <v>42</v>
      </c>
      <c r="B13" s="13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48"/>
      <c r="T13" s="48"/>
      <c r="U13" s="49"/>
      <c r="V13" s="54"/>
      <c r="W13" s="48"/>
      <c r="X13" s="48"/>
      <c r="Y13" s="48"/>
      <c r="Z13" s="48"/>
      <c r="AA13" s="48"/>
      <c r="AB13" s="51"/>
      <c r="AC13" s="48"/>
      <c r="AD13" s="48"/>
      <c r="AE13" s="48"/>
      <c r="AF13" s="48"/>
      <c r="AG13" s="48"/>
    </row>
    <row r="14" spans="1:33" s="52" customFormat="1" ht="15.75" hidden="1" customHeight="1" x14ac:dyDescent="0.2">
      <c r="A14" s="13" t="s">
        <v>43</v>
      </c>
      <c r="B14" s="13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48"/>
      <c r="T14" s="48"/>
      <c r="U14" s="49"/>
      <c r="V14" s="54"/>
      <c r="W14" s="48"/>
      <c r="X14" s="48"/>
      <c r="Y14" s="48"/>
      <c r="Z14" s="48"/>
      <c r="AA14" s="48"/>
      <c r="AB14" s="51"/>
      <c r="AC14" s="48"/>
      <c r="AD14" s="48"/>
      <c r="AE14" s="48"/>
      <c r="AF14" s="48"/>
      <c r="AG14" s="48"/>
    </row>
    <row r="15" spans="1:33" s="52" customFormat="1" ht="15.75" hidden="1" customHeight="1" x14ac:dyDescent="0.2">
      <c r="A15" s="13" t="s">
        <v>44</v>
      </c>
      <c r="B15" s="13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48"/>
      <c r="T15" s="48"/>
      <c r="U15" s="49"/>
      <c r="V15" s="54"/>
      <c r="W15" s="48"/>
      <c r="X15" s="48"/>
      <c r="Y15" s="48"/>
      <c r="Z15" s="48"/>
      <c r="AA15" s="48"/>
      <c r="AB15" s="51"/>
      <c r="AC15" s="48"/>
      <c r="AD15" s="48"/>
      <c r="AE15" s="48"/>
      <c r="AF15" s="48"/>
      <c r="AG15" s="48"/>
    </row>
    <row r="16" spans="1:33" s="52" customFormat="1" ht="15.75" hidden="1" customHeight="1" x14ac:dyDescent="0.2">
      <c r="A16" s="13" t="s">
        <v>45</v>
      </c>
      <c r="B16" s="13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48"/>
      <c r="T16" s="48"/>
      <c r="U16" s="49"/>
      <c r="V16" s="54"/>
      <c r="W16" s="48"/>
      <c r="X16" s="48"/>
      <c r="Y16" s="48"/>
      <c r="Z16" s="48"/>
      <c r="AA16" s="48"/>
      <c r="AB16" s="51"/>
      <c r="AC16" s="48"/>
      <c r="AD16" s="48"/>
      <c r="AE16" s="48"/>
      <c r="AF16" s="48"/>
      <c r="AG16" s="48"/>
    </row>
    <row r="17" spans="1:33" s="52" customFormat="1" ht="15.75" hidden="1" customHeight="1" x14ac:dyDescent="0.2">
      <c r="A17" s="13" t="s">
        <v>46</v>
      </c>
      <c r="B17" s="13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48"/>
      <c r="T17" s="48"/>
      <c r="U17" s="49"/>
      <c r="V17" s="54"/>
      <c r="W17" s="48"/>
      <c r="X17" s="48"/>
      <c r="Y17" s="48"/>
      <c r="Z17" s="48"/>
      <c r="AA17" s="48"/>
      <c r="AB17" s="51"/>
      <c r="AC17" s="48"/>
      <c r="AD17" s="48"/>
      <c r="AE17" s="48"/>
      <c r="AF17" s="48"/>
      <c r="AG17" s="48"/>
    </row>
    <row r="18" spans="1:33" s="52" customFormat="1" ht="15.75" hidden="1" customHeight="1" x14ac:dyDescent="0.2">
      <c r="A18" s="13" t="s">
        <v>47</v>
      </c>
      <c r="B18" s="13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48"/>
      <c r="T18" s="48"/>
      <c r="U18" s="49"/>
      <c r="V18" s="54"/>
      <c r="W18" s="48"/>
      <c r="X18" s="48"/>
      <c r="Y18" s="48"/>
      <c r="Z18" s="48"/>
      <c r="AA18" s="48"/>
      <c r="AB18" s="51"/>
      <c r="AC18" s="48"/>
      <c r="AD18" s="48"/>
      <c r="AE18" s="48"/>
      <c r="AF18" s="48"/>
      <c r="AG18" s="48"/>
    </row>
    <row r="19" spans="1:33" s="52" customFormat="1" ht="15.75" hidden="1" customHeight="1" x14ac:dyDescent="0.2">
      <c r="A19" s="13" t="s">
        <v>83</v>
      </c>
      <c r="B19" s="13"/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48"/>
      <c r="T19" s="48"/>
      <c r="U19" s="49"/>
      <c r="V19" s="54"/>
      <c r="W19" s="48"/>
      <c r="X19" s="48"/>
      <c r="Y19" s="48"/>
      <c r="Z19" s="48"/>
      <c r="AA19" s="48"/>
      <c r="AB19" s="51"/>
      <c r="AC19" s="48"/>
      <c r="AD19" s="48"/>
      <c r="AE19" s="48"/>
      <c r="AF19" s="48"/>
      <c r="AG19" s="48"/>
    </row>
    <row r="20" spans="1:33" s="52" customFormat="1" ht="15.75" hidden="1" customHeight="1" x14ac:dyDescent="0.2">
      <c r="A20" s="13" t="s">
        <v>49</v>
      </c>
      <c r="B20" s="13"/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48"/>
      <c r="T20" s="48"/>
      <c r="U20" s="49"/>
      <c r="V20" s="54"/>
      <c r="W20" s="48"/>
      <c r="X20" s="48"/>
      <c r="Y20" s="48"/>
      <c r="Z20" s="48"/>
      <c r="AA20" s="48"/>
      <c r="AB20" s="51"/>
      <c r="AC20" s="48"/>
      <c r="AD20" s="48"/>
      <c r="AE20" s="48"/>
      <c r="AF20" s="48"/>
      <c r="AG20" s="48"/>
    </row>
    <row r="21" spans="1:33" s="52" customFormat="1" ht="15.75" hidden="1" customHeight="1" x14ac:dyDescent="0.2">
      <c r="A21" s="13" t="s">
        <v>50</v>
      </c>
      <c r="B21" s="13"/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48"/>
      <c r="T21" s="48"/>
      <c r="U21" s="49"/>
      <c r="V21" s="54"/>
      <c r="W21" s="48"/>
      <c r="X21" s="48"/>
      <c r="Y21" s="48"/>
      <c r="Z21" s="48"/>
      <c r="AA21" s="48"/>
      <c r="AB21" s="51"/>
      <c r="AC21" s="48"/>
      <c r="AD21" s="48"/>
      <c r="AE21" s="48"/>
      <c r="AF21" s="48"/>
      <c r="AG21" s="48"/>
    </row>
    <row r="22" spans="1:33" s="52" customFormat="1" ht="15.75" hidden="1" customHeight="1" x14ac:dyDescent="0.2">
      <c r="A22" s="13" t="s">
        <v>51</v>
      </c>
      <c r="B22" s="13"/>
      <c r="C22" s="17"/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48"/>
      <c r="T22" s="48"/>
      <c r="U22" s="49"/>
      <c r="V22" s="54"/>
      <c r="W22" s="48"/>
      <c r="X22" s="48"/>
      <c r="Y22" s="48"/>
      <c r="Z22" s="48"/>
      <c r="AA22" s="48"/>
      <c r="AB22" s="51"/>
      <c r="AC22" s="48"/>
      <c r="AD22" s="48"/>
      <c r="AE22" s="48"/>
      <c r="AF22" s="48"/>
      <c r="AG22" s="48"/>
    </row>
    <row r="23" spans="1:33" s="52" customFormat="1" ht="15.75" hidden="1" customHeight="1" x14ac:dyDescent="0.2">
      <c r="A23" s="13" t="s">
        <v>52</v>
      </c>
      <c r="B23" s="13"/>
      <c r="C23" s="17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48"/>
      <c r="T23" s="48"/>
      <c r="U23" s="49"/>
      <c r="V23" s="54"/>
      <c r="W23" s="48"/>
      <c r="X23" s="48"/>
      <c r="Y23" s="48"/>
      <c r="Z23" s="48"/>
      <c r="AA23" s="48"/>
      <c r="AB23" s="51"/>
      <c r="AC23" s="48"/>
      <c r="AD23" s="48"/>
      <c r="AE23" s="48"/>
      <c r="AF23" s="48"/>
      <c r="AG23" s="48"/>
    </row>
    <row r="24" spans="1:33" s="52" customFormat="1" ht="15.75" hidden="1" customHeight="1" x14ac:dyDescent="0.2">
      <c r="A24" s="13" t="s">
        <v>53</v>
      </c>
      <c r="B24" s="13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48"/>
      <c r="T24" s="48"/>
      <c r="U24" s="49"/>
      <c r="V24" s="54"/>
      <c r="W24" s="48"/>
      <c r="X24" s="48"/>
      <c r="Y24" s="48"/>
      <c r="Z24" s="48"/>
      <c r="AA24" s="48"/>
      <c r="AB24" s="51"/>
      <c r="AC24" s="48"/>
      <c r="AD24" s="48"/>
      <c r="AE24" s="48"/>
      <c r="AF24" s="48"/>
      <c r="AG24" s="48"/>
    </row>
    <row r="25" spans="1:33" s="52" customFormat="1" ht="15.75" hidden="1" customHeight="1" x14ac:dyDescent="0.2">
      <c r="A25" s="13" t="s">
        <v>54</v>
      </c>
      <c r="B25" s="13"/>
      <c r="C25" s="17"/>
      <c r="D25" s="17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48"/>
      <c r="T25" s="48"/>
      <c r="U25" s="49"/>
      <c r="V25" s="54"/>
      <c r="W25" s="48"/>
      <c r="X25" s="48"/>
      <c r="Y25" s="48"/>
      <c r="Z25" s="48"/>
      <c r="AA25" s="48"/>
      <c r="AB25" s="51"/>
      <c r="AC25" s="48"/>
      <c r="AD25" s="48"/>
      <c r="AE25" s="48"/>
      <c r="AF25" s="48"/>
      <c r="AG25" s="48"/>
    </row>
    <row r="26" spans="1:33" s="52" customFormat="1" ht="15.75" hidden="1" customHeight="1" x14ac:dyDescent="0.2">
      <c r="A26" s="13" t="s">
        <v>58</v>
      </c>
      <c r="B26" s="13"/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48"/>
      <c r="T26" s="48"/>
      <c r="U26" s="49"/>
      <c r="V26" s="54"/>
      <c r="W26" s="48"/>
      <c r="X26" s="48"/>
      <c r="Y26" s="48"/>
      <c r="Z26" s="48"/>
      <c r="AA26" s="48"/>
      <c r="AB26" s="51"/>
      <c r="AC26" s="48"/>
      <c r="AD26" s="48"/>
      <c r="AE26" s="48"/>
      <c r="AF26" s="48"/>
      <c r="AG26" s="48"/>
    </row>
    <row r="27" spans="1:33" s="52" customFormat="1" ht="15.75" hidden="1" customHeight="1" x14ac:dyDescent="0.2">
      <c r="A27" s="13" t="s">
        <v>60</v>
      </c>
      <c r="B27" s="13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48"/>
      <c r="T27" s="48"/>
      <c r="U27" s="49"/>
      <c r="V27" s="54"/>
      <c r="W27" s="48"/>
      <c r="X27" s="48"/>
      <c r="Y27" s="48"/>
      <c r="Z27" s="48"/>
      <c r="AA27" s="48"/>
      <c r="AB27" s="51"/>
      <c r="AC27" s="48"/>
      <c r="AD27" s="48"/>
      <c r="AE27" s="48"/>
      <c r="AF27" s="48"/>
      <c r="AG27" s="48"/>
    </row>
    <row r="28" spans="1:33" s="52" customFormat="1" ht="15.75" customHeight="1" x14ac:dyDescent="0.2">
      <c r="A28" s="13" t="s">
        <v>62</v>
      </c>
      <c r="B28" s="13" t="s">
        <v>176</v>
      </c>
      <c r="C28" s="17">
        <f t="shared" ref="C28:C29" si="1">IFERROR(F28/D28," - ")</f>
        <v>33.99</v>
      </c>
      <c r="D28" s="17">
        <v>1</v>
      </c>
      <c r="E28" s="17">
        <v>0</v>
      </c>
      <c r="F28" s="17">
        <v>33.99</v>
      </c>
      <c r="G28" s="17">
        <v>0</v>
      </c>
      <c r="H28" s="17">
        <f t="shared" ref="H28:H29" si="2">G28/F28*-1</f>
        <v>0</v>
      </c>
      <c r="I28" s="17">
        <f t="shared" ref="I28:I29" si="3">J28/F28</f>
        <v>0.24137299918453178</v>
      </c>
      <c r="J28" s="17">
        <f t="shared" ref="J28:J29" si="4">F28*0.85+G28+AF28*D28+D28*AE28+AG28+AD28</f>
        <v>8.2042682422822359</v>
      </c>
      <c r="K28" s="17">
        <f t="shared" ref="K28:K29" si="5">J28/D28</f>
        <v>8.2042682422822359</v>
      </c>
      <c r="L28" s="17">
        <v>92</v>
      </c>
      <c r="M28" s="17">
        <f t="shared" ref="M28:M29" si="6">IFERROR(D28/L28,"-")</f>
        <v>1.0869565217391304E-2</v>
      </c>
      <c r="N28" s="17">
        <v>324</v>
      </c>
      <c r="O28" s="17">
        <f t="shared" ref="O28:P28" si="7">D28/7</f>
        <v>0.14285714285714285</v>
      </c>
      <c r="P28" s="17">
        <f t="shared" si="7"/>
        <v>0</v>
      </c>
      <c r="Q28" s="17">
        <f t="shared" ref="Q28:Q29" si="8">ROUNDDOWN(N28/(O28+P28),0)</f>
        <v>2268</v>
      </c>
      <c r="R28" s="17"/>
      <c r="S28" s="48">
        <v>3.0581039755351678E-3</v>
      </c>
      <c r="T28" s="48" t="s">
        <v>56</v>
      </c>
      <c r="U28" s="49" t="s">
        <v>56</v>
      </c>
      <c r="V28" s="54" t="s">
        <v>56</v>
      </c>
      <c r="W28" s="48">
        <v>0</v>
      </c>
      <c r="X28" s="48">
        <f t="shared" ref="X28:X29" si="9">IFERROR(W28/D28,0)</f>
        <v>0</v>
      </c>
      <c r="Y28" s="48">
        <f t="shared" ref="Y28:Y29" si="10">IFERROR(G28/(W28+Z28)*-1,0)</f>
        <v>0</v>
      </c>
      <c r="Z28" s="48">
        <v>0</v>
      </c>
      <c r="AA28" s="48" t="s">
        <v>57</v>
      </c>
      <c r="AB28" s="51">
        <f t="shared" ref="AB28:AB29" si="11">IF(OR(AA28="UsLargeStandardSize",AA28="UsSmallStandardSize"),-0.69,-0.48)</f>
        <v>-0.69</v>
      </c>
      <c r="AC28" s="48">
        <v>0.76240443576388883</v>
      </c>
      <c r="AD28" s="48">
        <f t="shared" ref="AD28:AD29" si="12">IFERROR(AB28*AC28*D28*2,0)</f>
        <v>-1.0521181213541666</v>
      </c>
      <c r="AE28" s="48">
        <v>-8.68</v>
      </c>
      <c r="AF28" s="49">
        <v>-10.955113636363601</v>
      </c>
      <c r="AG28" s="48">
        <v>0</v>
      </c>
    </row>
    <row r="29" spans="1:33" s="52" customFormat="1" ht="15.75" customHeight="1" x14ac:dyDescent="0.2">
      <c r="A29" s="13" t="s">
        <v>63</v>
      </c>
      <c r="B29" s="13" t="s">
        <v>176</v>
      </c>
      <c r="C29" s="17" t="str">
        <f t="shared" si="1"/>
        <v xml:space="preserve"> - </v>
      </c>
      <c r="D29" s="17">
        <v>0</v>
      </c>
      <c r="E29" s="17">
        <v>0</v>
      </c>
      <c r="F29" s="17">
        <v>0</v>
      </c>
      <c r="G29" s="17">
        <v>0</v>
      </c>
      <c r="H29" s="17" t="e">
        <f t="shared" si="2"/>
        <v>#DIV/0!</v>
      </c>
      <c r="I29" s="17" t="e">
        <f t="shared" si="3"/>
        <v>#DIV/0!</v>
      </c>
      <c r="J29" s="17">
        <f t="shared" si="4"/>
        <v>0</v>
      </c>
      <c r="K29" s="17" t="e">
        <f t="shared" si="5"/>
        <v>#DIV/0!</v>
      </c>
      <c r="L29" s="17">
        <v>0</v>
      </c>
      <c r="M29" s="17" t="str">
        <f t="shared" si="6"/>
        <v>-</v>
      </c>
      <c r="N29" s="17">
        <v>301</v>
      </c>
      <c r="O29" s="17">
        <f t="shared" ref="O29:P29" si="13">D29/7</f>
        <v>0</v>
      </c>
      <c r="P29" s="17">
        <f t="shared" si="13"/>
        <v>0</v>
      </c>
      <c r="Q29" s="17" t="e">
        <f t="shared" si="8"/>
        <v>#DIV/0!</v>
      </c>
      <c r="R29" s="17"/>
      <c r="S29" s="48">
        <v>3.2573289902280132E-3</v>
      </c>
      <c r="T29" s="48" t="str">
        <f ca="1">IFERROR(__xludf.DUMMYFUNCTION("IFERROR(VLOOKUP($B$2,IMPORTRANGE(""https://docs.google.com/spreadsheets/d/1iVgg6Mw12RULLujzHmfOFIY8Q_KaAD8anoZzgtVAQ74/edit#gid=1503384807"",""Ollie Shops - Summary!A1:AD2000""),9,FALSE),"""")"),"")</f>
        <v/>
      </c>
      <c r="U29" s="49" t="str">
        <f ca="1">IFERROR(__xludf.DUMMYFUNCTION("IFERROR(VLOOKUP($B$2,IMPORTRANGE(""https://docs.google.com/spreadsheets/d/1iVgg6Mw12RULLujzHmfOFIY8Q_KaAD8anoZzgtVAQ74/edit#gid=1503384807"",""Ollie Shops - Summary!A1:AD2000""),28,FALSE),"""")"),"")</f>
        <v/>
      </c>
      <c r="V29" s="54" t="str">
        <f ca="1">IFERROR(__xludf.DUMMYFUNCTION("IFERROR(VLOOKUP($B$2,IMPORTRANGE(""https://docs.google.com/spreadsheets/d/1iVgg6Mw12RULLujzHmfOFIY8Q_KaAD8anoZzgtVAQ74/edit#gid=1503384807"",""Ollie Shops - Summary!A1:AF5000""),31,FALSE),"""")"),"")</f>
        <v/>
      </c>
      <c r="W29" s="48">
        <v>0</v>
      </c>
      <c r="X29" s="48">
        <f t="shared" si="9"/>
        <v>0</v>
      </c>
      <c r="Y29" s="48">
        <f t="shared" si="10"/>
        <v>0</v>
      </c>
      <c r="Z29" s="48">
        <v>0</v>
      </c>
      <c r="AA29" s="48" t="s">
        <v>57</v>
      </c>
      <c r="AB29" s="51">
        <f t="shared" si="11"/>
        <v>-0.69</v>
      </c>
      <c r="AC29" s="48">
        <v>0.76240443576388883</v>
      </c>
      <c r="AD29" s="48">
        <f t="shared" si="12"/>
        <v>0</v>
      </c>
      <c r="AE29" s="48">
        <v>-8.68</v>
      </c>
      <c r="AF29" s="49">
        <v>-11.504350499999999</v>
      </c>
      <c r="AG29" s="48">
        <v>0</v>
      </c>
    </row>
    <row r="30" spans="1:33" s="52" customFormat="1" ht="15.75" customHeight="1" x14ac:dyDescent="0.2">
      <c r="A30" s="13"/>
      <c r="B30" s="13"/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48"/>
      <c r="T30" s="48"/>
      <c r="U30" s="49"/>
      <c r="V30" s="54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</row>
    <row r="31" spans="1:33" s="52" customFormat="1" ht="15.75" customHeight="1" x14ac:dyDescent="0.2">
      <c r="A31" s="13" t="s">
        <v>64</v>
      </c>
      <c r="B31" s="13" t="s">
        <v>176</v>
      </c>
      <c r="C31" s="17"/>
      <c r="D31" s="17">
        <v>0</v>
      </c>
      <c r="E31" s="17">
        <v>0</v>
      </c>
      <c r="F31" s="17">
        <v>0</v>
      </c>
      <c r="G31" s="17">
        <v>0</v>
      </c>
      <c r="H31" s="17" t="e">
        <f>G31/F31*-1</f>
        <v>#DIV/0!</v>
      </c>
      <c r="I31" s="17" t="e">
        <f>J31/F31</f>
        <v>#DIV/0!</v>
      </c>
      <c r="J31" s="17">
        <f>F31*0.85+G31+AF31*D31+D31*AE31+AG31+AD31</f>
        <v>0</v>
      </c>
      <c r="K31" s="17" t="e">
        <f>J31/D31</f>
        <v>#DIV/0!</v>
      </c>
      <c r="L31" s="17">
        <v>0</v>
      </c>
      <c r="M31" s="17" t="str">
        <f>IFERROR(D31/L31,"-")</f>
        <v>-</v>
      </c>
      <c r="N31" s="17">
        <v>269</v>
      </c>
      <c r="O31" s="17">
        <f t="shared" ref="O31:P31" si="14">D31/7</f>
        <v>0</v>
      </c>
      <c r="P31" s="17">
        <f t="shared" si="14"/>
        <v>0</v>
      </c>
      <c r="Q31" s="17" t="e">
        <f>ROUNDDOWN(N31/(O31+P31),0)</f>
        <v>#DIV/0!</v>
      </c>
      <c r="R31" s="17" t="str">
        <f ca="1">IFERROR(__xludf.DUMMYFUNCTION("IFERROR(VLOOKUP($B$2,IMPORTRANGE(""https://docs.google.com/spreadsheets/d/1KiWZV1ko8G7lnRucBRBd29jj3Be6ltMfljMDqzOkQmI/edit#gid=1381463014"",""Lookup!A:F""),6,FALSE),"""")"),"")</f>
        <v/>
      </c>
      <c r="S31" s="48">
        <v>7.326007326007326E-3</v>
      </c>
      <c r="T31" s="48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1" s="49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1" s="54" t="str">
        <f ca="1">IFERROR(__xludf.DUMMYFUNCTION("IFERROR(VLOOKUP($B$2,IMPORTRANGE(""https://docs.google.com/spreadsheets/d/1KiWZV1ko8G7lnRucBRBd29jj3Be6ltMfljMDqzOkQmI/edit#gid=1381463014"",""Lookup!A:D""),2,FALSE),"""")"),"")</f>
        <v/>
      </c>
      <c r="W31" s="48">
        <v>0</v>
      </c>
      <c r="X31" s="48">
        <f>IFERROR(W31/D31,0)</f>
        <v>0</v>
      </c>
      <c r="Y31" s="48">
        <f>IFERROR(G31/(W31+Z31)*-1,0)</f>
        <v>0</v>
      </c>
      <c r="Z31" s="48">
        <v>0</v>
      </c>
      <c r="AA31" s="48" t="s">
        <v>57</v>
      </c>
      <c r="AB31" s="48">
        <f>IF(OR(AA31="UsLargeStandardSize",AA31="UsSmallStandardSize"),-0.69,-0.48)</f>
        <v>-0.69</v>
      </c>
      <c r="AC31" s="48">
        <v>0.76240443576388883</v>
      </c>
      <c r="AD31" s="48">
        <f>IFERROR(AB31*AC31*D31*2,0)</f>
        <v>0</v>
      </c>
      <c r="AE31" s="48">
        <v>-8.68</v>
      </c>
      <c r="AF31" s="48"/>
      <c r="AG31" s="48">
        <v>0</v>
      </c>
    </row>
    <row r="32" spans="1:33" ht="15.75" customHeight="1" x14ac:dyDescent="0.2">
      <c r="A32" s="13"/>
      <c r="B32" s="13"/>
      <c r="C32" s="24"/>
      <c r="D32" s="15"/>
      <c r="E32" s="15"/>
      <c r="F32" s="14"/>
      <c r="G32" s="14"/>
      <c r="H32" s="14"/>
      <c r="I32" s="15"/>
      <c r="J32" s="15"/>
      <c r="K32" s="15"/>
      <c r="L32" s="15"/>
      <c r="M32" s="16"/>
      <c r="N32" s="15"/>
      <c r="O32" s="15"/>
      <c r="P32" s="15"/>
      <c r="Q32" s="15"/>
      <c r="R32" s="15"/>
      <c r="S32" s="18"/>
      <c r="T32" s="13"/>
      <c r="U32" s="19"/>
      <c r="V32" s="1"/>
      <c r="W32" s="13"/>
      <c r="X32" s="13"/>
      <c r="Y32" s="13"/>
      <c r="Z32" s="13"/>
      <c r="AA32" s="13"/>
      <c r="AB32" s="13"/>
      <c r="AC32" s="13"/>
      <c r="AD32" s="13"/>
      <c r="AE32" s="20"/>
      <c r="AF32" s="20"/>
      <c r="AG32" s="20"/>
    </row>
    <row r="33" spans="1:33" ht="15.75" customHeight="1" x14ac:dyDescent="0.2">
      <c r="A33" s="13"/>
      <c r="B33" s="13"/>
      <c r="C33" s="24"/>
      <c r="D33" s="15"/>
      <c r="E33" s="15"/>
      <c r="F33" s="14"/>
      <c r="G33" s="14"/>
      <c r="H33" s="14"/>
      <c r="I33" s="15"/>
      <c r="J33" s="15"/>
      <c r="K33" s="15"/>
      <c r="L33" s="15"/>
      <c r="M33" s="16"/>
      <c r="N33" s="15"/>
      <c r="O33" s="15"/>
      <c r="P33" s="15"/>
      <c r="Q33" s="15"/>
      <c r="R33" s="15"/>
      <c r="S33" s="18"/>
      <c r="T33" s="13"/>
      <c r="U33" s="19"/>
      <c r="V33" s="1"/>
      <c r="W33" s="13"/>
      <c r="X33" s="13"/>
      <c r="Y33" s="13"/>
      <c r="Z33" s="13"/>
      <c r="AA33" s="13"/>
      <c r="AB33" s="13"/>
      <c r="AC33" s="13"/>
      <c r="AD33" s="13"/>
      <c r="AE33" s="20"/>
      <c r="AF33" s="20"/>
      <c r="AG33" s="20"/>
    </row>
    <row r="34" spans="1:33" ht="15.75" customHeight="1" x14ac:dyDescent="0.2">
      <c r="A34" s="13"/>
      <c r="B34" s="13"/>
      <c r="C34" s="24"/>
      <c r="D34" s="15"/>
      <c r="E34" s="15"/>
      <c r="F34" s="14"/>
      <c r="G34" s="14"/>
      <c r="H34" s="14"/>
      <c r="I34" s="15"/>
      <c r="J34" s="15"/>
      <c r="K34" s="15"/>
      <c r="L34" s="15"/>
      <c r="M34" s="16"/>
      <c r="N34" s="15"/>
      <c r="O34" s="15"/>
      <c r="P34" s="15"/>
      <c r="Q34" s="15"/>
      <c r="R34" s="15"/>
      <c r="S34" s="18"/>
      <c r="T34" s="13"/>
      <c r="U34" s="19"/>
      <c r="V34" s="1"/>
      <c r="W34" s="13"/>
      <c r="X34" s="13"/>
      <c r="Y34" s="13"/>
      <c r="Z34" s="13"/>
      <c r="AA34" s="13"/>
      <c r="AB34" s="13"/>
      <c r="AC34" s="13"/>
      <c r="AD34" s="13"/>
      <c r="AE34" s="20"/>
      <c r="AF34" s="20"/>
      <c r="AG34" s="20"/>
    </row>
    <row r="35" spans="1:33" ht="15.75" customHeight="1" x14ac:dyDescent="0.2">
      <c r="A35" s="13"/>
      <c r="B35" s="13"/>
      <c r="C35" s="24"/>
      <c r="D35" s="15"/>
      <c r="E35" s="15"/>
      <c r="F35" s="14"/>
      <c r="G35" s="14"/>
      <c r="H35" s="14"/>
      <c r="I35" s="15"/>
      <c r="J35" s="15"/>
      <c r="K35" s="15"/>
      <c r="L35" s="15"/>
      <c r="M35" s="16"/>
      <c r="N35" s="15"/>
      <c r="O35" s="15"/>
      <c r="P35" s="15"/>
      <c r="Q35" s="15"/>
      <c r="R35" s="15"/>
      <c r="S35" s="18"/>
      <c r="T35" s="13"/>
      <c r="U35" s="19"/>
      <c r="V35" s="1"/>
      <c r="W35" s="13"/>
      <c r="X35" s="13"/>
      <c r="Y35" s="13"/>
      <c r="Z35" s="13"/>
      <c r="AA35" s="13"/>
      <c r="AB35" s="13"/>
      <c r="AC35" s="13"/>
      <c r="AD35" s="13"/>
      <c r="AE35" s="20"/>
      <c r="AF35" s="20"/>
      <c r="AG35" s="20"/>
    </row>
    <row r="36" spans="1:33" ht="15.75" customHeight="1" x14ac:dyDescent="0.2">
      <c r="A36" s="13"/>
      <c r="B36" s="13"/>
      <c r="C36" s="24"/>
      <c r="D36" s="15"/>
      <c r="E36" s="15"/>
      <c r="F36" s="14"/>
      <c r="G36" s="14"/>
      <c r="H36" s="14"/>
      <c r="I36" s="15"/>
      <c r="J36" s="15"/>
      <c r="K36" s="15"/>
      <c r="L36" s="15"/>
      <c r="M36" s="16"/>
      <c r="N36" s="15"/>
      <c r="O36" s="15"/>
      <c r="P36" s="15"/>
      <c r="Q36" s="15"/>
      <c r="R36" s="15"/>
      <c r="S36" s="18"/>
      <c r="T36" s="13"/>
      <c r="U36" s="19"/>
      <c r="V36" s="1"/>
      <c r="W36" s="13"/>
      <c r="X36" s="13"/>
      <c r="Y36" s="13"/>
      <c r="Z36" s="13"/>
      <c r="AA36" s="13"/>
      <c r="AB36" s="13"/>
      <c r="AC36" s="13"/>
      <c r="AD36" s="13"/>
      <c r="AE36" s="20"/>
      <c r="AF36" s="20"/>
      <c r="AG36" s="20"/>
    </row>
    <row r="37" spans="1:33" ht="15.75" customHeight="1" x14ac:dyDescent="0.2">
      <c r="A37" s="13"/>
      <c r="B37" s="13"/>
      <c r="C37" s="24"/>
      <c r="D37" s="15"/>
      <c r="E37" s="15"/>
      <c r="F37" s="14"/>
      <c r="G37" s="14"/>
      <c r="H37" s="14"/>
      <c r="I37" s="15"/>
      <c r="J37" s="15"/>
      <c r="K37" s="15"/>
      <c r="L37" s="15"/>
      <c r="M37" s="16"/>
      <c r="N37" s="15"/>
      <c r="O37" s="15"/>
      <c r="P37" s="15"/>
      <c r="Q37" s="15"/>
      <c r="R37" s="15"/>
      <c r="S37" s="18"/>
      <c r="T37" s="13"/>
      <c r="U37" s="19"/>
      <c r="V37" s="1"/>
      <c r="W37" s="13"/>
      <c r="X37" s="13"/>
      <c r="Y37" s="13"/>
      <c r="Z37" s="13"/>
      <c r="AA37" s="13"/>
      <c r="AB37" s="13"/>
      <c r="AC37" s="13"/>
      <c r="AD37" s="13"/>
      <c r="AE37" s="20"/>
      <c r="AF37" s="20"/>
      <c r="AG37" s="20"/>
    </row>
    <row r="38" spans="1:33" ht="15.75" customHeight="1" x14ac:dyDescent="0.2">
      <c r="A38" s="13"/>
      <c r="B38" s="13"/>
      <c r="C38" s="24"/>
      <c r="D38" s="15"/>
      <c r="E38" s="15"/>
      <c r="F38" s="14"/>
      <c r="G38" s="14"/>
      <c r="H38" s="14"/>
      <c r="I38" s="15"/>
      <c r="J38" s="15"/>
      <c r="K38" s="15"/>
      <c r="L38" s="15"/>
      <c r="M38" s="16"/>
      <c r="N38" s="15"/>
      <c r="O38" s="15"/>
      <c r="P38" s="15"/>
      <c r="Q38" s="15"/>
      <c r="R38" s="15"/>
      <c r="S38" s="18"/>
      <c r="T38" s="13"/>
      <c r="U38" s="19"/>
      <c r="V38" s="1"/>
      <c r="W38" s="13"/>
      <c r="X38" s="13"/>
      <c r="Y38" s="13"/>
      <c r="Z38" s="13"/>
      <c r="AA38" s="13"/>
      <c r="AB38" s="13"/>
      <c r="AC38" s="13"/>
      <c r="AD38" s="13"/>
      <c r="AE38" s="20"/>
      <c r="AF38" s="20"/>
      <c r="AG38" s="20"/>
    </row>
    <row r="39" spans="1:33" ht="15.75" customHeight="1" x14ac:dyDescent="0.2">
      <c r="A39" s="13"/>
      <c r="B39" s="13"/>
      <c r="C39" s="24"/>
      <c r="D39" s="15"/>
      <c r="E39" s="15"/>
      <c r="F39" s="14"/>
      <c r="G39" s="14"/>
      <c r="H39" s="14"/>
      <c r="I39" s="15"/>
      <c r="J39" s="15"/>
      <c r="K39" s="15"/>
      <c r="L39" s="15"/>
      <c r="M39" s="16"/>
      <c r="N39" s="15"/>
      <c r="O39" s="15"/>
      <c r="P39" s="15"/>
      <c r="Q39" s="15"/>
      <c r="R39" s="15"/>
      <c r="S39" s="18"/>
      <c r="T39" s="13"/>
      <c r="U39" s="19"/>
      <c r="V39" s="1"/>
      <c r="W39" s="13"/>
      <c r="X39" s="13"/>
      <c r="Y39" s="13"/>
      <c r="Z39" s="13"/>
      <c r="AA39" s="13"/>
      <c r="AB39" s="13"/>
      <c r="AC39" s="13"/>
      <c r="AD39" s="13"/>
      <c r="AE39" s="20"/>
      <c r="AF39" s="20"/>
      <c r="AG39" s="20"/>
    </row>
    <row r="40" spans="1:33" ht="15.75" customHeight="1" x14ac:dyDescent="0.2">
      <c r="A40" s="13"/>
      <c r="B40" s="13"/>
      <c r="C40" s="24"/>
      <c r="D40" s="15"/>
      <c r="E40" s="15"/>
      <c r="F40" s="14"/>
      <c r="G40" s="14"/>
      <c r="H40" s="14"/>
      <c r="I40" s="15"/>
      <c r="J40" s="15"/>
      <c r="K40" s="15"/>
      <c r="L40" s="15"/>
      <c r="M40" s="16"/>
      <c r="N40" s="15"/>
      <c r="O40" s="15"/>
      <c r="P40" s="15"/>
      <c r="Q40" s="15"/>
      <c r="R40" s="15"/>
      <c r="S40" s="18"/>
      <c r="T40" s="13"/>
      <c r="U40" s="19"/>
      <c r="V40" s="1"/>
      <c r="W40" s="13"/>
      <c r="X40" s="13"/>
      <c r="Y40" s="13"/>
      <c r="Z40" s="13"/>
      <c r="AA40" s="13"/>
      <c r="AB40" s="13"/>
      <c r="AC40" s="13"/>
      <c r="AD40" s="13"/>
      <c r="AE40" s="20"/>
      <c r="AF40" s="20"/>
      <c r="AG40" s="20"/>
    </row>
    <row r="41" spans="1:33" ht="15.75" customHeight="1" x14ac:dyDescent="0.2">
      <c r="A41" s="13"/>
      <c r="B41" s="13"/>
      <c r="C41" s="24"/>
      <c r="D41" s="15"/>
      <c r="E41" s="15"/>
      <c r="F41" s="14"/>
      <c r="G41" s="14"/>
      <c r="H41" s="14"/>
      <c r="I41" s="15"/>
      <c r="J41" s="15"/>
      <c r="K41" s="15"/>
      <c r="L41" s="15"/>
      <c r="M41" s="16"/>
      <c r="N41" s="15"/>
      <c r="O41" s="15"/>
      <c r="P41" s="15"/>
      <c r="Q41" s="15"/>
      <c r="R41" s="15"/>
      <c r="S41" s="18"/>
      <c r="T41" s="13"/>
      <c r="U41" s="19"/>
      <c r="V41" s="1"/>
      <c r="W41" s="13"/>
      <c r="X41" s="13"/>
      <c r="Y41" s="13"/>
      <c r="Z41" s="13"/>
      <c r="AA41" s="13"/>
      <c r="AB41" s="13"/>
      <c r="AC41" s="13"/>
      <c r="AD41" s="13"/>
      <c r="AE41" s="20"/>
      <c r="AF41" s="20"/>
      <c r="AG41" s="20"/>
    </row>
    <row r="42" spans="1:33" ht="15.75" customHeight="1" x14ac:dyDescent="0.2">
      <c r="A42" s="13"/>
      <c r="B42" s="13"/>
      <c r="C42" s="24"/>
      <c r="D42" s="15"/>
      <c r="E42" s="15"/>
      <c r="F42" s="14"/>
      <c r="G42" s="14"/>
      <c r="H42" s="14"/>
      <c r="I42" s="15"/>
      <c r="J42" s="15"/>
      <c r="K42" s="15"/>
      <c r="L42" s="15"/>
      <c r="M42" s="16"/>
      <c r="N42" s="15"/>
      <c r="O42" s="15"/>
      <c r="P42" s="15"/>
      <c r="Q42" s="15"/>
      <c r="R42" s="15"/>
      <c r="S42" s="18"/>
      <c r="T42" s="13"/>
      <c r="U42" s="19"/>
      <c r="V42" s="1"/>
      <c r="W42" s="13"/>
      <c r="X42" s="13"/>
      <c r="Y42" s="13"/>
      <c r="Z42" s="13"/>
      <c r="AA42" s="13"/>
      <c r="AB42" s="13"/>
      <c r="AC42" s="13"/>
      <c r="AD42" s="13"/>
      <c r="AE42" s="20"/>
      <c r="AF42" s="20"/>
      <c r="AG42" s="20"/>
    </row>
    <row r="43" spans="1:33" ht="15.75" customHeight="1" x14ac:dyDescent="0.2">
      <c r="A43" s="13"/>
      <c r="B43" s="13"/>
      <c r="C43" s="24"/>
      <c r="D43" s="15"/>
      <c r="E43" s="15"/>
      <c r="F43" s="14"/>
      <c r="G43" s="14"/>
      <c r="H43" s="14"/>
      <c r="I43" s="15"/>
      <c r="J43" s="15"/>
      <c r="K43" s="15"/>
      <c r="L43" s="15"/>
      <c r="M43" s="16"/>
      <c r="N43" s="15"/>
      <c r="O43" s="15"/>
      <c r="P43" s="15"/>
      <c r="Q43" s="15"/>
      <c r="R43" s="15"/>
      <c r="S43" s="18"/>
      <c r="T43" s="13"/>
      <c r="U43" s="19"/>
      <c r="V43" s="1"/>
      <c r="W43" s="13"/>
      <c r="X43" s="13"/>
      <c r="Y43" s="13"/>
      <c r="Z43" s="13"/>
      <c r="AA43" s="13"/>
      <c r="AB43" s="13"/>
      <c r="AC43" s="13"/>
      <c r="AD43" s="13"/>
      <c r="AE43" s="20"/>
      <c r="AF43" s="20"/>
      <c r="AG43" s="20"/>
    </row>
    <row r="44" spans="1:33" ht="15.75" customHeight="1" x14ac:dyDescent="0.2">
      <c r="A44" s="13"/>
      <c r="B44" s="13"/>
      <c r="C44" s="24"/>
      <c r="D44" s="15"/>
      <c r="E44" s="15"/>
      <c r="F44" s="14"/>
      <c r="G44" s="14"/>
      <c r="H44" s="14"/>
      <c r="I44" s="15"/>
      <c r="J44" s="15"/>
      <c r="K44" s="15"/>
      <c r="L44" s="15"/>
      <c r="M44" s="16"/>
      <c r="N44" s="15"/>
      <c r="O44" s="15"/>
      <c r="P44" s="15"/>
      <c r="Q44" s="15"/>
      <c r="R44" s="15"/>
      <c r="S44" s="18"/>
      <c r="T44" s="13"/>
      <c r="U44" s="19"/>
      <c r="V44" s="1"/>
      <c r="W44" s="13"/>
      <c r="X44" s="13"/>
      <c r="Y44" s="13"/>
      <c r="Z44" s="13"/>
      <c r="AA44" s="13"/>
      <c r="AB44" s="13"/>
      <c r="AC44" s="13"/>
      <c r="AD44" s="13"/>
      <c r="AE44" s="20"/>
      <c r="AF44" s="20"/>
      <c r="AG44" s="20"/>
    </row>
    <row r="45" spans="1:33" ht="15.75" customHeight="1" x14ac:dyDescent="0.2">
      <c r="A45" s="13"/>
      <c r="B45" s="13"/>
      <c r="C45" s="24"/>
      <c r="D45" s="15"/>
      <c r="E45" s="15"/>
      <c r="F45" s="14"/>
      <c r="G45" s="14"/>
      <c r="H45" s="14"/>
      <c r="I45" s="15"/>
      <c r="J45" s="15"/>
      <c r="K45" s="15"/>
      <c r="L45" s="15"/>
      <c r="M45" s="16"/>
      <c r="N45" s="15"/>
      <c r="O45" s="15"/>
      <c r="P45" s="15"/>
      <c r="Q45" s="15"/>
      <c r="R45" s="15"/>
      <c r="S45" s="18"/>
      <c r="T45" s="13"/>
      <c r="U45" s="19"/>
      <c r="V45" s="1"/>
      <c r="W45" s="13"/>
      <c r="X45" s="13"/>
      <c r="Y45" s="13"/>
      <c r="Z45" s="13"/>
      <c r="AA45" s="13"/>
      <c r="AB45" s="13"/>
      <c r="AC45" s="13"/>
      <c r="AD45" s="13"/>
      <c r="AE45" s="20"/>
      <c r="AF45" s="20"/>
      <c r="AG45" s="20"/>
    </row>
    <row r="46" spans="1:33" ht="15.75" customHeight="1" x14ac:dyDescent="0.2">
      <c r="A46" s="13"/>
      <c r="B46" s="13"/>
      <c r="C46" s="24"/>
      <c r="D46" s="15"/>
      <c r="E46" s="15"/>
      <c r="F46" s="14"/>
      <c r="G46" s="14"/>
      <c r="H46" s="14"/>
      <c r="I46" s="15"/>
      <c r="J46" s="15"/>
      <c r="K46" s="15"/>
      <c r="L46" s="15"/>
      <c r="M46" s="16"/>
      <c r="N46" s="15"/>
      <c r="O46" s="15"/>
      <c r="P46" s="15"/>
      <c r="Q46" s="15"/>
      <c r="R46" s="15"/>
      <c r="S46" s="18"/>
      <c r="T46" s="13"/>
      <c r="U46" s="19"/>
      <c r="V46" s="1"/>
      <c r="W46" s="13"/>
      <c r="X46" s="13"/>
      <c r="Y46" s="13"/>
      <c r="Z46" s="13"/>
      <c r="AA46" s="13"/>
      <c r="AB46" s="13"/>
      <c r="AC46" s="13"/>
      <c r="AD46" s="13"/>
      <c r="AE46" s="20"/>
      <c r="AF46" s="20"/>
      <c r="AG46" s="20"/>
    </row>
    <row r="47" spans="1:33" ht="15.75" customHeight="1" x14ac:dyDescent="0.2">
      <c r="A47" s="13"/>
      <c r="B47" s="13"/>
      <c r="C47" s="24"/>
      <c r="D47" s="15"/>
      <c r="E47" s="15"/>
      <c r="F47" s="14"/>
      <c r="G47" s="14"/>
      <c r="H47" s="14"/>
      <c r="I47" s="15"/>
      <c r="J47" s="15"/>
      <c r="K47" s="15"/>
      <c r="L47" s="15"/>
      <c r="M47" s="16"/>
      <c r="N47" s="15"/>
      <c r="O47" s="15"/>
      <c r="P47" s="15"/>
      <c r="Q47" s="15"/>
      <c r="R47" s="15"/>
      <c r="S47" s="18"/>
      <c r="T47" s="13"/>
      <c r="U47" s="19"/>
      <c r="V47" s="1"/>
      <c r="W47" s="13"/>
      <c r="X47" s="13"/>
      <c r="Y47" s="13"/>
      <c r="Z47" s="13"/>
      <c r="AA47" s="13"/>
      <c r="AB47" s="13"/>
      <c r="AC47" s="13"/>
      <c r="AD47" s="13"/>
      <c r="AE47" s="20"/>
      <c r="AF47" s="20"/>
      <c r="AG47" s="20"/>
    </row>
    <row r="48" spans="1:33" ht="15.75" customHeight="1" x14ac:dyDescent="0.2">
      <c r="A48" s="13"/>
      <c r="B48" s="13"/>
      <c r="C48" s="24"/>
      <c r="D48" s="15"/>
      <c r="E48" s="15"/>
      <c r="F48" s="14"/>
      <c r="G48" s="14"/>
      <c r="H48" s="14"/>
      <c r="I48" s="15"/>
      <c r="J48" s="15"/>
      <c r="K48" s="15"/>
      <c r="L48" s="15"/>
      <c r="M48" s="16"/>
      <c r="N48" s="15"/>
      <c r="O48" s="15"/>
      <c r="P48" s="15"/>
      <c r="Q48" s="15"/>
      <c r="R48" s="15"/>
      <c r="S48" s="18"/>
      <c r="T48" s="13"/>
      <c r="U48" s="19"/>
      <c r="V48" s="1"/>
      <c r="W48" s="13"/>
      <c r="X48" s="13"/>
      <c r="Y48" s="13"/>
      <c r="Z48" s="13"/>
      <c r="AA48" s="13"/>
      <c r="AB48" s="13"/>
      <c r="AC48" s="13"/>
      <c r="AD48" s="13"/>
      <c r="AE48" s="20"/>
      <c r="AF48" s="20"/>
      <c r="AG48" s="20"/>
    </row>
    <row r="49" spans="1:33" ht="15.75" customHeight="1" x14ac:dyDescent="0.2">
      <c r="A49" s="13"/>
      <c r="B49" s="13"/>
      <c r="C49" s="24"/>
      <c r="D49" s="15"/>
      <c r="E49" s="15"/>
      <c r="F49" s="14"/>
      <c r="G49" s="14"/>
      <c r="H49" s="14"/>
      <c r="I49" s="15"/>
      <c r="J49" s="15"/>
      <c r="K49" s="15"/>
      <c r="L49" s="15"/>
      <c r="M49" s="16"/>
      <c r="N49" s="15"/>
      <c r="O49" s="15"/>
      <c r="P49" s="15"/>
      <c r="Q49" s="15"/>
      <c r="R49" s="15"/>
      <c r="S49" s="18"/>
      <c r="T49" s="13"/>
      <c r="U49" s="19"/>
      <c r="V49" s="1"/>
      <c r="W49" s="13"/>
      <c r="X49" s="13"/>
      <c r="Y49" s="13"/>
      <c r="Z49" s="13"/>
      <c r="AA49" s="13"/>
      <c r="AB49" s="13"/>
      <c r="AC49" s="13"/>
      <c r="AD49" s="13"/>
      <c r="AE49" s="20"/>
      <c r="AF49" s="20"/>
      <c r="AG49" s="20"/>
    </row>
    <row r="50" spans="1:33" ht="15.75" customHeight="1" x14ac:dyDescent="0.2">
      <c r="A50" s="13"/>
      <c r="B50" s="13"/>
      <c r="C50" s="24"/>
      <c r="D50" s="15"/>
      <c r="E50" s="15"/>
      <c r="F50" s="14"/>
      <c r="G50" s="14"/>
      <c r="H50" s="14"/>
      <c r="I50" s="15"/>
      <c r="J50" s="15"/>
      <c r="K50" s="15"/>
      <c r="L50" s="15"/>
      <c r="M50" s="16"/>
      <c r="N50" s="15"/>
      <c r="O50" s="15"/>
      <c r="P50" s="15"/>
      <c r="Q50" s="15"/>
      <c r="R50" s="15"/>
      <c r="S50" s="18"/>
      <c r="T50" s="13"/>
      <c r="U50" s="19"/>
      <c r="V50" s="1"/>
      <c r="W50" s="13"/>
      <c r="X50" s="13"/>
      <c r="Y50" s="13"/>
      <c r="Z50" s="13"/>
      <c r="AA50" s="13"/>
      <c r="AB50" s="13"/>
      <c r="AC50" s="13"/>
      <c r="AD50" s="13"/>
      <c r="AE50" s="20"/>
      <c r="AF50" s="20"/>
      <c r="AG50" s="20"/>
    </row>
    <row r="51" spans="1:33" ht="15.75" customHeight="1" x14ac:dyDescent="0.2">
      <c r="A51" s="13"/>
      <c r="B51" s="13"/>
      <c r="C51" s="24"/>
      <c r="D51" s="15"/>
      <c r="E51" s="15"/>
      <c r="F51" s="14"/>
      <c r="G51" s="14"/>
      <c r="H51" s="14"/>
      <c r="I51" s="15"/>
      <c r="J51" s="15"/>
      <c r="K51" s="15"/>
      <c r="L51" s="15"/>
      <c r="M51" s="16"/>
      <c r="N51" s="15"/>
      <c r="O51" s="15"/>
      <c r="P51" s="15"/>
      <c r="Q51" s="15"/>
      <c r="R51" s="15"/>
      <c r="S51" s="18"/>
      <c r="T51" s="13"/>
      <c r="U51" s="19"/>
      <c r="V51" s="1"/>
      <c r="W51" s="13"/>
      <c r="X51" s="13"/>
      <c r="Y51" s="13"/>
      <c r="Z51" s="13"/>
      <c r="AA51" s="13"/>
      <c r="AB51" s="13"/>
      <c r="AC51" s="13"/>
      <c r="AD51" s="13"/>
      <c r="AE51" s="20"/>
      <c r="AF51" s="20"/>
      <c r="AG51" s="20"/>
    </row>
    <row r="52" spans="1:33" ht="15.75" customHeight="1" x14ac:dyDescent="0.2">
      <c r="A52" s="13"/>
      <c r="B52" s="13"/>
      <c r="C52" s="24"/>
      <c r="D52" s="15"/>
      <c r="E52" s="15"/>
      <c r="F52" s="14"/>
      <c r="G52" s="14"/>
      <c r="H52" s="14"/>
      <c r="I52" s="15"/>
      <c r="J52" s="15"/>
      <c r="K52" s="15"/>
      <c r="L52" s="15"/>
      <c r="M52" s="16"/>
      <c r="N52" s="15"/>
      <c r="O52" s="15"/>
      <c r="P52" s="15"/>
      <c r="Q52" s="15"/>
      <c r="R52" s="15"/>
      <c r="S52" s="18"/>
      <c r="T52" s="13"/>
      <c r="U52" s="19"/>
      <c r="V52" s="1"/>
      <c r="W52" s="13"/>
      <c r="X52" s="13"/>
      <c r="Y52" s="13"/>
      <c r="Z52" s="13"/>
      <c r="AA52" s="13"/>
      <c r="AB52" s="13"/>
      <c r="AC52" s="13"/>
      <c r="AD52" s="13"/>
      <c r="AE52" s="20"/>
      <c r="AF52" s="20"/>
      <c r="AG52" s="20"/>
    </row>
    <row r="53" spans="1:33" ht="15.75" customHeight="1" x14ac:dyDescent="0.2">
      <c r="A53" s="13"/>
      <c r="B53" s="13"/>
      <c r="C53" s="24"/>
      <c r="D53" s="15"/>
      <c r="E53" s="15"/>
      <c r="F53" s="14"/>
      <c r="G53" s="14"/>
      <c r="H53" s="14"/>
      <c r="I53" s="15"/>
      <c r="J53" s="15"/>
      <c r="K53" s="15"/>
      <c r="L53" s="15"/>
      <c r="M53" s="16"/>
      <c r="N53" s="15"/>
      <c r="O53" s="15"/>
      <c r="P53" s="15"/>
      <c r="Q53" s="15"/>
      <c r="R53" s="15"/>
      <c r="S53" s="18"/>
      <c r="T53" s="13"/>
      <c r="U53" s="19"/>
      <c r="V53" s="1"/>
      <c r="W53" s="13"/>
      <c r="X53" s="13"/>
      <c r="Y53" s="13"/>
      <c r="Z53" s="13"/>
      <c r="AA53" s="13"/>
      <c r="AB53" s="13"/>
      <c r="AC53" s="13"/>
      <c r="AD53" s="13"/>
      <c r="AE53" s="20"/>
      <c r="AF53" s="20"/>
      <c r="AG53" s="20"/>
    </row>
    <row r="54" spans="1:33" ht="15.75" customHeight="1" x14ac:dyDescent="0.2">
      <c r="A54" s="13"/>
      <c r="B54" s="13"/>
      <c r="C54" s="24"/>
      <c r="D54" s="15"/>
      <c r="E54" s="15"/>
      <c r="F54" s="14"/>
      <c r="G54" s="14"/>
      <c r="H54" s="14"/>
      <c r="I54" s="15"/>
      <c r="J54" s="15"/>
      <c r="K54" s="15"/>
      <c r="L54" s="15"/>
      <c r="M54" s="16"/>
      <c r="N54" s="15"/>
      <c r="O54" s="15"/>
      <c r="P54" s="15"/>
      <c r="Q54" s="15"/>
      <c r="R54" s="15"/>
      <c r="S54" s="18"/>
      <c r="T54" s="13"/>
      <c r="U54" s="19"/>
      <c r="V54" s="1"/>
      <c r="W54" s="13"/>
      <c r="X54" s="13"/>
      <c r="Y54" s="13"/>
      <c r="Z54" s="13"/>
      <c r="AA54" s="13"/>
      <c r="AB54" s="13"/>
      <c r="AC54" s="13"/>
      <c r="AD54" s="13"/>
      <c r="AE54" s="20"/>
      <c r="AF54" s="20"/>
      <c r="AG54" s="20"/>
    </row>
    <row r="55" spans="1:33" ht="15.75" customHeight="1" x14ac:dyDescent="0.2">
      <c r="A55" s="13"/>
      <c r="B55" s="13"/>
      <c r="C55" s="24"/>
      <c r="D55" s="15"/>
      <c r="E55" s="15"/>
      <c r="F55" s="14"/>
      <c r="G55" s="14"/>
      <c r="H55" s="14"/>
      <c r="I55" s="15"/>
      <c r="J55" s="15"/>
      <c r="K55" s="15"/>
      <c r="L55" s="15"/>
      <c r="M55" s="16"/>
      <c r="N55" s="15"/>
      <c r="O55" s="15"/>
      <c r="P55" s="15"/>
      <c r="Q55" s="15"/>
      <c r="R55" s="15"/>
      <c r="S55" s="18"/>
      <c r="T55" s="13"/>
      <c r="U55" s="19"/>
      <c r="V55" s="1"/>
      <c r="W55" s="13"/>
      <c r="X55" s="13"/>
      <c r="Y55" s="13"/>
      <c r="Z55" s="13"/>
      <c r="AA55" s="13"/>
      <c r="AB55" s="13"/>
      <c r="AC55" s="13"/>
      <c r="AD55" s="13"/>
      <c r="AE55" s="20"/>
      <c r="AF55" s="20"/>
      <c r="AG55" s="20"/>
    </row>
    <row r="56" spans="1:33" ht="15.75" customHeight="1" x14ac:dyDescent="0.2">
      <c r="A56" s="13"/>
      <c r="B56" s="13"/>
      <c r="C56" s="24"/>
      <c r="D56" s="15"/>
      <c r="E56" s="15"/>
      <c r="F56" s="14"/>
      <c r="G56" s="14"/>
      <c r="H56" s="14"/>
      <c r="I56" s="15"/>
      <c r="J56" s="15"/>
      <c r="K56" s="15"/>
      <c r="L56" s="15"/>
      <c r="M56" s="16"/>
      <c r="N56" s="15"/>
      <c r="O56" s="15"/>
      <c r="P56" s="15"/>
      <c r="Q56" s="15"/>
      <c r="R56" s="15"/>
      <c r="S56" s="18"/>
      <c r="T56" s="13"/>
      <c r="U56" s="19"/>
      <c r="V56" s="1"/>
      <c r="W56" s="13"/>
      <c r="X56" s="13"/>
      <c r="Y56" s="13"/>
      <c r="Z56" s="13"/>
      <c r="AA56" s="13"/>
      <c r="AB56" s="13"/>
      <c r="AC56" s="13"/>
      <c r="AD56" s="13"/>
      <c r="AE56" s="20"/>
      <c r="AF56" s="20"/>
      <c r="AG56" s="20"/>
    </row>
    <row r="57" spans="1:33" ht="15.75" customHeight="1" x14ac:dyDescent="0.2">
      <c r="A57" s="13"/>
      <c r="B57" s="13"/>
      <c r="C57" s="24"/>
      <c r="D57" s="15"/>
      <c r="E57" s="15"/>
      <c r="F57" s="14"/>
      <c r="G57" s="14"/>
      <c r="H57" s="14"/>
      <c r="I57" s="15"/>
      <c r="J57" s="15"/>
      <c r="K57" s="15"/>
      <c r="L57" s="15"/>
      <c r="M57" s="16"/>
      <c r="N57" s="15"/>
      <c r="O57" s="15"/>
      <c r="P57" s="15"/>
      <c r="Q57" s="15"/>
      <c r="R57" s="15"/>
      <c r="S57" s="18"/>
      <c r="T57" s="13"/>
      <c r="U57" s="19"/>
      <c r="V57" s="1"/>
      <c r="W57" s="13"/>
      <c r="X57" s="13"/>
      <c r="Y57" s="13"/>
      <c r="Z57" s="13"/>
      <c r="AA57" s="13"/>
      <c r="AB57" s="13"/>
      <c r="AC57" s="13"/>
      <c r="AD57" s="13"/>
      <c r="AE57" s="20"/>
      <c r="AF57" s="20"/>
      <c r="AG57" s="20"/>
    </row>
    <row r="58" spans="1:33" ht="15.75" customHeight="1" x14ac:dyDescent="0.2">
      <c r="A58" s="13"/>
      <c r="B58" s="13"/>
      <c r="C58" s="24"/>
      <c r="D58" s="15"/>
      <c r="E58" s="15"/>
      <c r="F58" s="14"/>
      <c r="G58" s="14"/>
      <c r="H58" s="14"/>
      <c r="I58" s="15"/>
      <c r="J58" s="15"/>
      <c r="K58" s="15"/>
      <c r="L58" s="15"/>
      <c r="M58" s="16"/>
      <c r="N58" s="15"/>
      <c r="O58" s="15"/>
      <c r="P58" s="15"/>
      <c r="Q58" s="15"/>
      <c r="R58" s="15"/>
      <c r="S58" s="18"/>
      <c r="T58" s="13"/>
      <c r="U58" s="19"/>
      <c r="V58" s="1"/>
      <c r="W58" s="13"/>
      <c r="X58" s="13"/>
      <c r="Y58" s="13"/>
      <c r="Z58" s="13"/>
      <c r="AA58" s="13"/>
      <c r="AB58" s="13"/>
      <c r="AC58" s="13"/>
      <c r="AD58" s="13"/>
      <c r="AE58" s="20"/>
      <c r="AF58" s="20"/>
      <c r="AG58" s="20"/>
    </row>
    <row r="59" spans="1:33" ht="15.75" customHeight="1" x14ac:dyDescent="0.2">
      <c r="A59" s="13"/>
      <c r="B59" s="13"/>
      <c r="C59" s="24"/>
      <c r="D59" s="15"/>
      <c r="E59" s="15"/>
      <c r="F59" s="14"/>
      <c r="G59" s="14"/>
      <c r="H59" s="14"/>
      <c r="I59" s="15"/>
      <c r="J59" s="15"/>
      <c r="K59" s="15"/>
      <c r="L59" s="15"/>
      <c r="M59" s="16"/>
      <c r="N59" s="15"/>
      <c r="O59" s="15"/>
      <c r="P59" s="15"/>
      <c r="Q59" s="15"/>
      <c r="R59" s="15"/>
      <c r="S59" s="18"/>
      <c r="T59" s="13"/>
      <c r="U59" s="19"/>
      <c r="V59" s="1"/>
      <c r="W59" s="13"/>
      <c r="X59" s="13"/>
      <c r="Y59" s="13"/>
      <c r="Z59" s="13"/>
      <c r="AA59" s="13"/>
      <c r="AB59" s="13"/>
      <c r="AC59" s="13"/>
      <c r="AD59" s="13"/>
      <c r="AE59" s="20"/>
      <c r="AF59" s="20"/>
      <c r="AG59" s="20"/>
    </row>
    <row r="60" spans="1:33" ht="15.75" customHeight="1" x14ac:dyDescent="0.2">
      <c r="A60" s="13"/>
      <c r="B60" s="13"/>
      <c r="C60" s="24"/>
      <c r="D60" s="15"/>
      <c r="E60" s="15"/>
      <c r="F60" s="14"/>
      <c r="G60" s="14"/>
      <c r="H60" s="14"/>
      <c r="I60" s="15"/>
      <c r="J60" s="15"/>
      <c r="K60" s="15"/>
      <c r="L60" s="15"/>
      <c r="M60" s="16"/>
      <c r="N60" s="15"/>
      <c r="O60" s="15"/>
      <c r="P60" s="15"/>
      <c r="Q60" s="15"/>
      <c r="R60" s="15"/>
      <c r="S60" s="18"/>
      <c r="T60" s="13"/>
      <c r="U60" s="19"/>
      <c r="V60" s="1"/>
      <c r="W60" s="13"/>
      <c r="X60" s="13"/>
      <c r="Y60" s="13"/>
      <c r="Z60" s="13"/>
      <c r="AA60" s="13"/>
      <c r="AB60" s="13"/>
      <c r="AC60" s="13"/>
      <c r="AD60" s="13"/>
      <c r="AE60" s="20"/>
      <c r="AF60" s="20"/>
      <c r="AG60" s="20"/>
    </row>
    <row r="61" spans="1:33" ht="15.75" customHeight="1" x14ac:dyDescent="0.2">
      <c r="A61" s="13"/>
      <c r="B61" s="13"/>
      <c r="C61" s="24"/>
      <c r="D61" s="15"/>
      <c r="E61" s="15"/>
      <c r="F61" s="14"/>
      <c r="G61" s="14"/>
      <c r="H61" s="14"/>
      <c r="I61" s="15"/>
      <c r="J61" s="15"/>
      <c r="K61" s="15"/>
      <c r="L61" s="15"/>
      <c r="M61" s="16"/>
      <c r="N61" s="15"/>
      <c r="O61" s="15"/>
      <c r="P61" s="15"/>
      <c r="Q61" s="15"/>
      <c r="R61" s="15"/>
      <c r="S61" s="18"/>
      <c r="T61" s="13"/>
      <c r="U61" s="19"/>
      <c r="V61" s="1"/>
      <c r="W61" s="13"/>
      <c r="X61" s="13"/>
      <c r="Y61" s="13"/>
      <c r="Z61" s="13"/>
      <c r="AA61" s="13"/>
      <c r="AB61" s="13"/>
      <c r="AC61" s="13"/>
      <c r="AD61" s="13"/>
      <c r="AE61" s="20"/>
      <c r="AF61" s="20"/>
      <c r="AG61" s="20"/>
    </row>
    <row r="62" spans="1:33" ht="15.75" customHeight="1" x14ac:dyDescent="0.2">
      <c r="A62" s="13"/>
      <c r="B62" s="13"/>
      <c r="C62" s="24"/>
      <c r="D62" s="15"/>
      <c r="E62" s="15"/>
      <c r="F62" s="14"/>
      <c r="G62" s="14"/>
      <c r="H62" s="14"/>
      <c r="I62" s="15"/>
      <c r="J62" s="15"/>
      <c r="K62" s="15"/>
      <c r="L62" s="15"/>
      <c r="M62" s="16"/>
      <c r="N62" s="15"/>
      <c r="O62" s="15"/>
      <c r="P62" s="15"/>
      <c r="Q62" s="15"/>
      <c r="R62" s="15"/>
      <c r="S62" s="18"/>
      <c r="T62" s="13"/>
      <c r="U62" s="19"/>
      <c r="V62" s="1"/>
      <c r="W62" s="13"/>
      <c r="X62" s="13"/>
      <c r="Y62" s="13"/>
      <c r="Z62" s="13"/>
      <c r="AA62" s="13"/>
      <c r="AB62" s="13"/>
      <c r="AC62" s="13"/>
      <c r="AD62" s="13"/>
      <c r="AE62" s="20"/>
      <c r="AF62" s="20"/>
      <c r="AG62" s="20"/>
    </row>
    <row r="63" spans="1:33" ht="15.75" customHeight="1" x14ac:dyDescent="0.2">
      <c r="A63" s="13"/>
      <c r="B63" s="13"/>
      <c r="C63" s="24"/>
      <c r="D63" s="15"/>
      <c r="E63" s="15"/>
      <c r="F63" s="14"/>
      <c r="G63" s="14"/>
      <c r="H63" s="14"/>
      <c r="I63" s="15"/>
      <c r="J63" s="15"/>
      <c r="K63" s="15"/>
      <c r="L63" s="15"/>
      <c r="M63" s="16"/>
      <c r="N63" s="15"/>
      <c r="O63" s="15"/>
      <c r="P63" s="15"/>
      <c r="Q63" s="15"/>
      <c r="R63" s="15"/>
      <c r="S63" s="18"/>
      <c r="T63" s="13"/>
      <c r="U63" s="19"/>
      <c r="V63" s="1"/>
      <c r="W63" s="13"/>
      <c r="X63" s="13"/>
      <c r="Y63" s="13"/>
      <c r="Z63" s="13"/>
      <c r="AA63" s="13"/>
      <c r="AB63" s="13"/>
      <c r="AC63" s="13"/>
      <c r="AD63" s="13"/>
      <c r="AE63" s="20"/>
      <c r="AF63" s="20"/>
      <c r="AG63" s="20"/>
    </row>
    <row r="64" spans="1:33" ht="15.75" customHeight="1" x14ac:dyDescent="0.2">
      <c r="A64" s="13"/>
      <c r="B64" s="13"/>
      <c r="C64" s="24"/>
      <c r="D64" s="15"/>
      <c r="E64" s="15"/>
      <c r="F64" s="14"/>
      <c r="G64" s="14"/>
      <c r="H64" s="14"/>
      <c r="I64" s="15"/>
      <c r="J64" s="15"/>
      <c r="K64" s="15"/>
      <c r="L64" s="15"/>
      <c r="M64" s="16"/>
      <c r="N64" s="15"/>
      <c r="O64" s="15"/>
      <c r="P64" s="15"/>
      <c r="Q64" s="15"/>
      <c r="R64" s="15"/>
      <c r="S64" s="18"/>
      <c r="T64" s="13"/>
      <c r="U64" s="19"/>
      <c r="V64" s="1"/>
      <c r="W64" s="13"/>
      <c r="X64" s="13"/>
      <c r="Y64" s="13"/>
      <c r="Z64" s="13"/>
      <c r="AA64" s="13"/>
      <c r="AB64" s="13"/>
      <c r="AC64" s="13"/>
      <c r="AD64" s="13"/>
      <c r="AE64" s="20"/>
      <c r="AF64" s="20"/>
      <c r="AG64" s="20"/>
    </row>
    <row r="65" spans="1:33" ht="15.75" customHeight="1" x14ac:dyDescent="0.2">
      <c r="A65" s="13"/>
      <c r="B65" s="13"/>
      <c r="C65" s="24"/>
      <c r="D65" s="15"/>
      <c r="E65" s="15"/>
      <c r="F65" s="14"/>
      <c r="G65" s="14"/>
      <c r="H65" s="14"/>
      <c r="I65" s="15"/>
      <c r="J65" s="15"/>
      <c r="K65" s="15"/>
      <c r="L65" s="15"/>
      <c r="M65" s="16"/>
      <c r="N65" s="15"/>
      <c r="O65" s="15"/>
      <c r="P65" s="15"/>
      <c r="Q65" s="15"/>
      <c r="R65" s="15"/>
      <c r="S65" s="18"/>
      <c r="T65" s="13"/>
      <c r="U65" s="19"/>
      <c r="V65" s="1"/>
      <c r="W65" s="13"/>
      <c r="X65" s="13"/>
      <c r="Y65" s="13"/>
      <c r="Z65" s="13"/>
      <c r="AA65" s="13"/>
      <c r="AB65" s="13"/>
      <c r="AC65" s="13"/>
      <c r="AD65" s="13"/>
      <c r="AE65" s="20"/>
      <c r="AF65" s="20"/>
      <c r="AG65" s="20"/>
    </row>
    <row r="66" spans="1:33" ht="15.75" customHeight="1" x14ac:dyDescent="0.2">
      <c r="A66" s="13"/>
      <c r="B66" s="13"/>
      <c r="C66" s="24"/>
      <c r="D66" s="15"/>
      <c r="E66" s="15"/>
      <c r="F66" s="14"/>
      <c r="G66" s="14"/>
      <c r="H66" s="14"/>
      <c r="I66" s="15"/>
      <c r="J66" s="15"/>
      <c r="K66" s="15"/>
      <c r="L66" s="15"/>
      <c r="M66" s="16"/>
      <c r="N66" s="15"/>
      <c r="O66" s="15"/>
      <c r="P66" s="15"/>
      <c r="Q66" s="15"/>
      <c r="R66" s="15"/>
      <c r="S66" s="18"/>
      <c r="T66" s="13"/>
      <c r="U66" s="19"/>
      <c r="V66" s="1"/>
      <c r="W66" s="13"/>
      <c r="X66" s="13"/>
      <c r="Y66" s="13"/>
      <c r="Z66" s="13"/>
      <c r="AA66" s="13"/>
      <c r="AB66" s="13"/>
      <c r="AC66" s="13"/>
      <c r="AD66" s="13"/>
      <c r="AE66" s="20"/>
      <c r="AF66" s="20"/>
      <c r="AG66" s="20"/>
    </row>
    <row r="67" spans="1:33" ht="15.75" customHeight="1" x14ac:dyDescent="0.2">
      <c r="A67" s="13"/>
      <c r="B67" s="13"/>
      <c r="C67" s="24"/>
      <c r="D67" s="15"/>
      <c r="E67" s="15"/>
      <c r="F67" s="14"/>
      <c r="G67" s="14"/>
      <c r="H67" s="14"/>
      <c r="I67" s="15"/>
      <c r="J67" s="15"/>
      <c r="K67" s="15"/>
      <c r="L67" s="15"/>
      <c r="M67" s="16"/>
      <c r="N67" s="15"/>
      <c r="O67" s="15"/>
      <c r="P67" s="15"/>
      <c r="Q67" s="15"/>
      <c r="R67" s="15"/>
      <c r="S67" s="18"/>
      <c r="T67" s="13"/>
      <c r="U67" s="19"/>
      <c r="V67" s="1"/>
      <c r="W67" s="13"/>
      <c r="X67" s="13"/>
      <c r="Y67" s="13"/>
      <c r="Z67" s="13"/>
      <c r="AA67" s="13"/>
      <c r="AB67" s="13"/>
      <c r="AC67" s="13"/>
      <c r="AD67" s="13"/>
      <c r="AE67" s="20"/>
      <c r="AF67" s="20"/>
      <c r="AG67" s="20"/>
    </row>
    <row r="68" spans="1:33" ht="15.75" customHeight="1" x14ac:dyDescent="0.2">
      <c r="A68" s="13"/>
      <c r="B68" s="13"/>
      <c r="C68" s="24"/>
      <c r="D68" s="15"/>
      <c r="E68" s="15"/>
      <c r="F68" s="14"/>
      <c r="G68" s="14"/>
      <c r="H68" s="14"/>
      <c r="I68" s="15"/>
      <c r="J68" s="15"/>
      <c r="K68" s="15"/>
      <c r="L68" s="15"/>
      <c r="M68" s="16"/>
      <c r="N68" s="15"/>
      <c r="O68" s="15"/>
      <c r="P68" s="15"/>
      <c r="Q68" s="15"/>
      <c r="R68" s="15"/>
      <c r="S68" s="18"/>
      <c r="T68" s="13"/>
      <c r="U68" s="19"/>
      <c r="V68" s="1"/>
      <c r="W68" s="13"/>
      <c r="X68" s="13"/>
      <c r="Y68" s="13"/>
      <c r="Z68" s="13"/>
      <c r="AA68" s="13"/>
      <c r="AB68" s="13"/>
      <c r="AC68" s="13"/>
      <c r="AD68" s="13"/>
      <c r="AE68" s="20"/>
      <c r="AF68" s="20"/>
      <c r="AG68" s="20"/>
    </row>
    <row r="69" spans="1:33" ht="15.75" customHeight="1" x14ac:dyDescent="0.2">
      <c r="A69" s="13"/>
      <c r="B69" s="13"/>
      <c r="C69" s="24"/>
      <c r="D69" s="15"/>
      <c r="E69" s="15"/>
      <c r="F69" s="14"/>
      <c r="G69" s="14"/>
      <c r="H69" s="14"/>
      <c r="I69" s="15"/>
      <c r="J69" s="15"/>
      <c r="K69" s="15"/>
      <c r="L69" s="15"/>
      <c r="M69" s="16"/>
      <c r="N69" s="15"/>
      <c r="O69" s="15"/>
      <c r="P69" s="15"/>
      <c r="Q69" s="15"/>
      <c r="R69" s="15"/>
      <c r="S69" s="18"/>
      <c r="T69" s="13"/>
      <c r="U69" s="19"/>
      <c r="V69" s="1"/>
      <c r="W69" s="13"/>
      <c r="X69" s="13"/>
      <c r="Y69" s="13"/>
      <c r="Z69" s="13"/>
      <c r="AA69" s="13"/>
      <c r="AB69" s="13"/>
      <c r="AC69" s="13"/>
      <c r="AD69" s="13"/>
      <c r="AE69" s="20"/>
      <c r="AF69" s="20"/>
      <c r="AG69" s="20"/>
    </row>
    <row r="70" spans="1:33" ht="15.75" customHeight="1" x14ac:dyDescent="0.2">
      <c r="A70" s="13"/>
      <c r="B70" s="13"/>
      <c r="C70" s="24"/>
      <c r="D70" s="15"/>
      <c r="E70" s="15"/>
      <c r="F70" s="14"/>
      <c r="G70" s="14"/>
      <c r="H70" s="14"/>
      <c r="I70" s="15"/>
      <c r="J70" s="15"/>
      <c r="K70" s="15"/>
      <c r="L70" s="15"/>
      <c r="M70" s="16"/>
      <c r="N70" s="15"/>
      <c r="O70" s="15"/>
      <c r="P70" s="15"/>
      <c r="Q70" s="15"/>
      <c r="R70" s="15"/>
      <c r="S70" s="18"/>
      <c r="T70" s="13"/>
      <c r="U70" s="19"/>
      <c r="V70" s="1"/>
      <c r="W70" s="13"/>
      <c r="X70" s="13"/>
      <c r="Y70" s="13"/>
      <c r="Z70" s="13"/>
      <c r="AA70" s="13"/>
      <c r="AB70" s="13"/>
      <c r="AC70" s="13"/>
      <c r="AD70" s="13"/>
      <c r="AE70" s="20"/>
      <c r="AF70" s="20"/>
      <c r="AG70" s="20"/>
    </row>
    <row r="71" spans="1:33" ht="15.75" customHeight="1" x14ac:dyDescent="0.2">
      <c r="A71" s="13"/>
      <c r="B71" s="13"/>
      <c r="C71" s="24"/>
      <c r="D71" s="15"/>
      <c r="E71" s="15"/>
      <c r="F71" s="14"/>
      <c r="G71" s="14"/>
      <c r="H71" s="14"/>
      <c r="I71" s="15"/>
      <c r="J71" s="15"/>
      <c r="K71" s="15"/>
      <c r="L71" s="15"/>
      <c r="M71" s="16"/>
      <c r="N71" s="15"/>
      <c r="O71" s="15"/>
      <c r="P71" s="15"/>
      <c r="Q71" s="15"/>
      <c r="R71" s="15"/>
      <c r="S71" s="18"/>
      <c r="T71" s="13"/>
      <c r="U71" s="19"/>
      <c r="V71" s="1"/>
      <c r="W71" s="13"/>
      <c r="X71" s="13"/>
      <c r="Y71" s="13"/>
      <c r="Z71" s="13"/>
      <c r="AA71" s="13"/>
      <c r="AB71" s="13"/>
      <c r="AC71" s="13"/>
      <c r="AD71" s="13"/>
      <c r="AE71" s="20"/>
      <c r="AF71" s="20"/>
      <c r="AG71" s="20"/>
    </row>
    <row r="72" spans="1:33" ht="15.75" customHeight="1" x14ac:dyDescent="0.2">
      <c r="A72" s="13"/>
      <c r="B72" s="13"/>
      <c r="C72" s="24"/>
      <c r="D72" s="15"/>
      <c r="E72" s="15"/>
      <c r="F72" s="14"/>
      <c r="G72" s="14"/>
      <c r="H72" s="14"/>
      <c r="I72" s="15"/>
      <c r="J72" s="15"/>
      <c r="K72" s="15"/>
      <c r="L72" s="15"/>
      <c r="M72" s="16"/>
      <c r="N72" s="15"/>
      <c r="O72" s="15"/>
      <c r="P72" s="15"/>
      <c r="Q72" s="15"/>
      <c r="R72" s="15"/>
      <c r="S72" s="18"/>
      <c r="T72" s="13"/>
      <c r="U72" s="19"/>
      <c r="V72" s="1"/>
      <c r="W72" s="13"/>
      <c r="X72" s="13"/>
      <c r="Y72" s="13"/>
      <c r="Z72" s="13"/>
      <c r="AA72" s="13"/>
      <c r="AB72" s="13"/>
      <c r="AC72" s="13"/>
      <c r="AD72" s="13"/>
      <c r="AE72" s="20"/>
      <c r="AF72" s="20"/>
      <c r="AG72" s="20"/>
    </row>
    <row r="73" spans="1:33" ht="15.75" customHeight="1" x14ac:dyDescent="0.2">
      <c r="A73" s="13"/>
      <c r="B73" s="13"/>
      <c r="C73" s="24"/>
      <c r="D73" s="15"/>
      <c r="E73" s="15"/>
      <c r="F73" s="14"/>
      <c r="G73" s="14"/>
      <c r="H73" s="14"/>
      <c r="I73" s="15"/>
      <c r="J73" s="15"/>
      <c r="K73" s="15"/>
      <c r="L73" s="15"/>
      <c r="M73" s="16"/>
      <c r="N73" s="15"/>
      <c r="O73" s="15"/>
      <c r="P73" s="15"/>
      <c r="Q73" s="15"/>
      <c r="R73" s="15"/>
      <c r="S73" s="18"/>
      <c r="T73" s="13"/>
      <c r="U73" s="19"/>
      <c r="V73" s="1"/>
      <c r="W73" s="13"/>
      <c r="X73" s="13"/>
      <c r="Y73" s="13"/>
      <c r="Z73" s="13"/>
      <c r="AA73" s="13"/>
      <c r="AB73" s="13"/>
      <c r="AC73" s="13"/>
      <c r="AD73" s="13"/>
      <c r="AE73" s="20"/>
      <c r="AF73" s="20"/>
      <c r="AG73" s="20"/>
    </row>
    <row r="74" spans="1:33" ht="15.75" customHeight="1" x14ac:dyDescent="0.2">
      <c r="A74" s="13"/>
      <c r="B74" s="13"/>
      <c r="C74" s="24"/>
      <c r="D74" s="15"/>
      <c r="E74" s="15"/>
      <c r="F74" s="14"/>
      <c r="G74" s="14"/>
      <c r="H74" s="14"/>
      <c r="I74" s="15"/>
      <c r="J74" s="15"/>
      <c r="K74" s="15"/>
      <c r="L74" s="15"/>
      <c r="M74" s="16"/>
      <c r="N74" s="15"/>
      <c r="O74" s="15"/>
      <c r="P74" s="15"/>
      <c r="Q74" s="15"/>
      <c r="R74" s="15"/>
      <c r="S74" s="18"/>
      <c r="T74" s="13"/>
      <c r="U74" s="19"/>
      <c r="V74" s="1"/>
      <c r="W74" s="13"/>
      <c r="X74" s="13"/>
      <c r="Y74" s="13"/>
      <c r="Z74" s="13"/>
      <c r="AA74" s="13"/>
      <c r="AB74" s="13"/>
      <c r="AC74" s="13"/>
      <c r="AD74" s="13"/>
      <c r="AE74" s="20"/>
      <c r="AF74" s="20"/>
      <c r="AG74" s="20"/>
    </row>
    <row r="75" spans="1:33" ht="15.75" customHeight="1" x14ac:dyDescent="0.2">
      <c r="A75" s="13"/>
      <c r="B75" s="13"/>
      <c r="C75" s="24"/>
      <c r="D75" s="15"/>
      <c r="E75" s="15"/>
      <c r="F75" s="14"/>
      <c r="G75" s="14"/>
      <c r="H75" s="14"/>
      <c r="I75" s="15"/>
      <c r="J75" s="15"/>
      <c r="K75" s="15"/>
      <c r="L75" s="15"/>
      <c r="M75" s="16"/>
      <c r="N75" s="15"/>
      <c r="O75" s="15"/>
      <c r="P75" s="15"/>
      <c r="Q75" s="15"/>
      <c r="R75" s="15"/>
      <c r="S75" s="18"/>
      <c r="T75" s="13"/>
      <c r="U75" s="19"/>
      <c r="V75" s="1"/>
      <c r="W75" s="13"/>
      <c r="X75" s="13"/>
      <c r="Y75" s="13"/>
      <c r="Z75" s="13"/>
      <c r="AA75" s="13"/>
      <c r="AB75" s="13"/>
      <c r="AC75" s="13"/>
      <c r="AD75" s="13"/>
      <c r="AE75" s="20"/>
      <c r="AF75" s="20"/>
      <c r="AG75" s="20"/>
    </row>
    <row r="76" spans="1:33" ht="15.75" customHeight="1" x14ac:dyDescent="0.2">
      <c r="A76" s="13"/>
      <c r="B76" s="13"/>
      <c r="C76" s="24"/>
      <c r="D76" s="15"/>
      <c r="E76" s="15"/>
      <c r="F76" s="14"/>
      <c r="G76" s="14"/>
      <c r="H76" s="14"/>
      <c r="I76" s="15"/>
      <c r="J76" s="15"/>
      <c r="K76" s="15"/>
      <c r="L76" s="15"/>
      <c r="M76" s="16"/>
      <c r="N76" s="15"/>
      <c r="O76" s="15"/>
      <c r="P76" s="15"/>
      <c r="Q76" s="15"/>
      <c r="R76" s="15"/>
      <c r="S76" s="18"/>
      <c r="T76" s="13"/>
      <c r="U76" s="19"/>
      <c r="V76" s="1"/>
      <c r="W76" s="13"/>
      <c r="X76" s="13"/>
      <c r="Y76" s="13"/>
      <c r="Z76" s="13"/>
      <c r="AA76" s="13"/>
      <c r="AB76" s="13"/>
      <c r="AC76" s="13"/>
      <c r="AD76" s="13"/>
      <c r="AE76" s="20"/>
      <c r="AF76" s="20"/>
      <c r="AG76" s="20"/>
    </row>
    <row r="77" spans="1:33" ht="15.75" customHeight="1" x14ac:dyDescent="0.2">
      <c r="A77" s="13"/>
      <c r="B77" s="13"/>
      <c r="C77" s="24"/>
      <c r="D77" s="15"/>
      <c r="E77" s="15"/>
      <c r="F77" s="14"/>
      <c r="G77" s="14"/>
      <c r="H77" s="14"/>
      <c r="I77" s="15"/>
      <c r="J77" s="15"/>
      <c r="K77" s="15"/>
      <c r="L77" s="15"/>
      <c r="M77" s="16"/>
      <c r="N77" s="15"/>
      <c r="O77" s="15"/>
      <c r="P77" s="15"/>
      <c r="Q77" s="15"/>
      <c r="R77" s="15"/>
      <c r="S77" s="18"/>
      <c r="T77" s="13"/>
      <c r="U77" s="19"/>
      <c r="V77" s="1"/>
      <c r="W77" s="13"/>
      <c r="X77" s="13"/>
      <c r="Y77" s="13"/>
      <c r="Z77" s="13"/>
      <c r="AA77" s="13"/>
      <c r="AB77" s="13"/>
      <c r="AC77" s="13"/>
      <c r="AD77" s="13"/>
      <c r="AE77" s="20"/>
      <c r="AF77" s="20"/>
      <c r="AG77" s="20"/>
    </row>
    <row r="78" spans="1:33" ht="15.75" customHeight="1" x14ac:dyDescent="0.2">
      <c r="A78" s="13"/>
      <c r="B78" s="13"/>
      <c r="C78" s="24"/>
      <c r="D78" s="15"/>
      <c r="E78" s="15"/>
      <c r="F78" s="14"/>
      <c r="G78" s="14"/>
      <c r="H78" s="14"/>
      <c r="I78" s="15"/>
      <c r="J78" s="15"/>
      <c r="K78" s="15"/>
      <c r="L78" s="15"/>
      <c r="M78" s="16"/>
      <c r="N78" s="15"/>
      <c r="O78" s="15"/>
      <c r="P78" s="15"/>
      <c r="Q78" s="15"/>
      <c r="R78" s="15"/>
      <c r="S78" s="18"/>
      <c r="T78" s="13"/>
      <c r="U78" s="19"/>
      <c r="V78" s="1"/>
      <c r="W78" s="13"/>
      <c r="X78" s="13"/>
      <c r="Y78" s="13"/>
      <c r="Z78" s="13"/>
      <c r="AA78" s="13"/>
      <c r="AB78" s="13"/>
      <c r="AC78" s="13"/>
      <c r="AD78" s="13"/>
      <c r="AE78" s="20"/>
      <c r="AF78" s="20"/>
      <c r="AG78" s="20"/>
    </row>
    <row r="79" spans="1:33" ht="15.75" customHeight="1" x14ac:dyDescent="0.2">
      <c r="A79" s="13"/>
      <c r="B79" s="13"/>
      <c r="C79" s="24"/>
      <c r="D79" s="15"/>
      <c r="E79" s="15"/>
      <c r="F79" s="14"/>
      <c r="G79" s="14"/>
      <c r="H79" s="14"/>
      <c r="I79" s="15"/>
      <c r="J79" s="15"/>
      <c r="K79" s="15"/>
      <c r="L79" s="15"/>
      <c r="M79" s="16"/>
      <c r="N79" s="15"/>
      <c r="O79" s="15"/>
      <c r="P79" s="15"/>
      <c r="Q79" s="15"/>
      <c r="R79" s="15"/>
      <c r="S79" s="18"/>
      <c r="T79" s="13"/>
      <c r="U79" s="19"/>
      <c r="V79" s="1"/>
      <c r="W79" s="13"/>
      <c r="X79" s="13"/>
      <c r="Y79" s="13"/>
      <c r="Z79" s="13"/>
      <c r="AA79" s="13"/>
      <c r="AB79" s="13"/>
      <c r="AC79" s="13"/>
      <c r="AD79" s="13"/>
      <c r="AE79" s="20"/>
      <c r="AF79" s="20"/>
      <c r="AG79" s="20"/>
    </row>
    <row r="80" spans="1:33" ht="15.75" customHeight="1" x14ac:dyDescent="0.2">
      <c r="A80" s="13"/>
      <c r="B80" s="13"/>
      <c r="C80" s="24"/>
      <c r="D80" s="15"/>
      <c r="E80" s="15"/>
      <c r="F80" s="14"/>
      <c r="G80" s="14"/>
      <c r="H80" s="14"/>
      <c r="I80" s="15"/>
      <c r="J80" s="15"/>
      <c r="K80" s="15"/>
      <c r="L80" s="15"/>
      <c r="M80" s="16"/>
      <c r="N80" s="15"/>
      <c r="O80" s="15"/>
      <c r="P80" s="15"/>
      <c r="Q80" s="15"/>
      <c r="R80" s="15"/>
      <c r="S80" s="18"/>
      <c r="T80" s="13"/>
      <c r="U80" s="19"/>
      <c r="V80" s="1"/>
      <c r="W80" s="13"/>
      <c r="X80" s="13"/>
      <c r="Y80" s="13"/>
      <c r="Z80" s="13"/>
      <c r="AA80" s="13"/>
      <c r="AB80" s="13"/>
      <c r="AC80" s="13"/>
      <c r="AD80" s="13"/>
      <c r="AE80" s="20"/>
      <c r="AF80" s="20"/>
      <c r="AG80" s="20"/>
    </row>
    <row r="81" spans="1:33" ht="15.75" customHeight="1" x14ac:dyDescent="0.2">
      <c r="A81" s="13"/>
      <c r="B81" s="13"/>
      <c r="C81" s="24"/>
      <c r="D81" s="15"/>
      <c r="E81" s="15"/>
      <c r="F81" s="14"/>
      <c r="G81" s="14"/>
      <c r="H81" s="14"/>
      <c r="I81" s="15"/>
      <c r="J81" s="15"/>
      <c r="K81" s="15"/>
      <c r="L81" s="15"/>
      <c r="M81" s="16"/>
      <c r="N81" s="15"/>
      <c r="O81" s="15"/>
      <c r="P81" s="15"/>
      <c r="Q81" s="15"/>
      <c r="R81" s="15"/>
      <c r="S81" s="18"/>
      <c r="T81" s="13"/>
      <c r="U81" s="19"/>
      <c r="V81" s="1"/>
      <c r="W81" s="13"/>
      <c r="X81" s="13"/>
      <c r="Y81" s="13"/>
      <c r="Z81" s="13"/>
      <c r="AA81" s="13"/>
      <c r="AB81" s="13"/>
      <c r="AC81" s="13"/>
      <c r="AD81" s="13"/>
      <c r="AE81" s="20"/>
      <c r="AF81" s="20"/>
      <c r="AG81" s="20"/>
    </row>
    <row r="82" spans="1:33" ht="15.75" customHeight="1" x14ac:dyDescent="0.2">
      <c r="A82" s="13"/>
      <c r="B82" s="13"/>
      <c r="C82" s="24"/>
      <c r="D82" s="15"/>
      <c r="E82" s="15"/>
      <c r="F82" s="14"/>
      <c r="G82" s="14"/>
      <c r="H82" s="14"/>
      <c r="I82" s="15"/>
      <c r="J82" s="15"/>
      <c r="K82" s="15"/>
      <c r="L82" s="15"/>
      <c r="M82" s="16"/>
      <c r="N82" s="15"/>
      <c r="O82" s="15"/>
      <c r="P82" s="15"/>
      <c r="Q82" s="15"/>
      <c r="R82" s="15"/>
      <c r="S82" s="18"/>
      <c r="T82" s="13"/>
      <c r="U82" s="19"/>
      <c r="V82" s="1"/>
      <c r="W82" s="13"/>
      <c r="X82" s="13"/>
      <c r="Y82" s="13"/>
      <c r="Z82" s="13"/>
      <c r="AA82" s="13"/>
      <c r="AB82" s="13"/>
      <c r="AC82" s="13"/>
      <c r="AD82" s="13"/>
      <c r="AE82" s="20"/>
      <c r="AF82" s="20"/>
      <c r="AG82" s="20"/>
    </row>
    <row r="83" spans="1:33" ht="15.75" customHeight="1" x14ac:dyDescent="0.2">
      <c r="A83" s="13"/>
      <c r="B83" s="13"/>
      <c r="C83" s="24"/>
      <c r="D83" s="15"/>
      <c r="E83" s="15"/>
      <c r="F83" s="14"/>
      <c r="G83" s="14"/>
      <c r="H83" s="14"/>
      <c r="I83" s="15"/>
      <c r="J83" s="15"/>
      <c r="K83" s="15"/>
      <c r="L83" s="15"/>
      <c r="M83" s="16"/>
      <c r="N83" s="15"/>
      <c r="O83" s="15"/>
      <c r="P83" s="15"/>
      <c r="Q83" s="15"/>
      <c r="R83" s="15"/>
      <c r="S83" s="18"/>
      <c r="T83" s="13"/>
      <c r="U83" s="19"/>
      <c r="V83" s="1"/>
      <c r="W83" s="13"/>
      <c r="X83" s="13"/>
      <c r="Y83" s="13"/>
      <c r="Z83" s="13"/>
      <c r="AA83" s="13"/>
      <c r="AB83" s="13"/>
      <c r="AC83" s="13"/>
      <c r="AD83" s="13"/>
      <c r="AE83" s="20"/>
      <c r="AF83" s="20"/>
      <c r="AG83" s="20"/>
    </row>
    <row r="84" spans="1:33" ht="15.75" customHeight="1" x14ac:dyDescent="0.2">
      <c r="A84" s="13"/>
      <c r="B84" s="13"/>
      <c r="C84" s="24"/>
      <c r="D84" s="15"/>
      <c r="E84" s="15"/>
      <c r="F84" s="14"/>
      <c r="G84" s="14"/>
      <c r="H84" s="14"/>
      <c r="I84" s="15"/>
      <c r="J84" s="15"/>
      <c r="K84" s="15"/>
      <c r="L84" s="15"/>
      <c r="M84" s="16"/>
      <c r="N84" s="15"/>
      <c r="O84" s="15"/>
      <c r="P84" s="15"/>
      <c r="Q84" s="15"/>
      <c r="R84" s="15"/>
      <c r="S84" s="18"/>
      <c r="T84" s="13"/>
      <c r="U84" s="19"/>
      <c r="V84" s="1"/>
      <c r="W84" s="13"/>
      <c r="X84" s="13"/>
      <c r="Y84" s="13"/>
      <c r="Z84" s="13"/>
      <c r="AA84" s="13"/>
      <c r="AB84" s="13"/>
      <c r="AC84" s="13"/>
      <c r="AD84" s="13"/>
      <c r="AE84" s="20"/>
      <c r="AF84" s="20"/>
      <c r="AG84" s="20"/>
    </row>
    <row r="85" spans="1:33" ht="15.75" customHeight="1" x14ac:dyDescent="0.2">
      <c r="A85" s="13"/>
      <c r="B85" s="13"/>
      <c r="C85" s="24"/>
      <c r="D85" s="15"/>
      <c r="E85" s="15"/>
      <c r="F85" s="14"/>
      <c r="G85" s="14"/>
      <c r="H85" s="14"/>
      <c r="I85" s="15"/>
      <c r="J85" s="15"/>
      <c r="K85" s="15"/>
      <c r="L85" s="15"/>
      <c r="M85" s="16"/>
      <c r="N85" s="15"/>
      <c r="O85" s="15"/>
      <c r="P85" s="15"/>
      <c r="Q85" s="15"/>
      <c r="R85" s="15"/>
      <c r="S85" s="18"/>
      <c r="T85" s="13"/>
      <c r="U85" s="19"/>
      <c r="V85" s="1"/>
      <c r="W85" s="13"/>
      <c r="X85" s="13"/>
      <c r="Y85" s="13"/>
      <c r="Z85" s="13"/>
      <c r="AA85" s="13"/>
      <c r="AB85" s="13"/>
      <c r="AC85" s="13"/>
      <c r="AD85" s="13"/>
      <c r="AE85" s="20"/>
      <c r="AF85" s="20"/>
      <c r="AG85" s="20"/>
    </row>
    <row r="86" spans="1:33" ht="15.75" customHeight="1" x14ac:dyDescent="0.2">
      <c r="A86" s="13"/>
      <c r="B86" s="13"/>
      <c r="C86" s="24"/>
      <c r="D86" s="15"/>
      <c r="E86" s="15"/>
      <c r="F86" s="14"/>
      <c r="G86" s="14"/>
      <c r="H86" s="14"/>
      <c r="I86" s="15"/>
      <c r="J86" s="15"/>
      <c r="K86" s="15"/>
      <c r="L86" s="15"/>
      <c r="M86" s="16"/>
      <c r="N86" s="15"/>
      <c r="O86" s="15"/>
      <c r="P86" s="15"/>
      <c r="Q86" s="15"/>
      <c r="R86" s="15"/>
      <c r="S86" s="18"/>
      <c r="T86" s="13"/>
      <c r="U86" s="19"/>
      <c r="V86" s="1"/>
      <c r="W86" s="13"/>
      <c r="X86" s="13"/>
      <c r="Y86" s="13"/>
      <c r="Z86" s="13"/>
      <c r="AA86" s="13"/>
      <c r="AB86" s="13"/>
      <c r="AC86" s="13"/>
      <c r="AD86" s="13"/>
      <c r="AE86" s="20"/>
      <c r="AF86" s="20"/>
      <c r="AG86" s="20"/>
    </row>
    <row r="87" spans="1:33" ht="15.75" customHeight="1" x14ac:dyDescent="0.2">
      <c r="A87" s="13"/>
      <c r="B87" s="13"/>
      <c r="C87" s="24"/>
      <c r="D87" s="15"/>
      <c r="E87" s="15"/>
      <c r="F87" s="14"/>
      <c r="G87" s="14"/>
      <c r="H87" s="14"/>
      <c r="I87" s="15"/>
      <c r="J87" s="15"/>
      <c r="K87" s="15"/>
      <c r="L87" s="15"/>
      <c r="M87" s="16"/>
      <c r="N87" s="15"/>
      <c r="O87" s="15"/>
      <c r="P87" s="15"/>
      <c r="Q87" s="15"/>
      <c r="R87" s="15"/>
      <c r="S87" s="18"/>
      <c r="T87" s="13"/>
      <c r="U87" s="19"/>
      <c r="V87" s="1"/>
      <c r="W87" s="13"/>
      <c r="X87" s="13"/>
      <c r="Y87" s="13"/>
      <c r="Z87" s="13"/>
      <c r="AA87" s="13"/>
      <c r="AB87" s="13"/>
      <c r="AC87" s="13"/>
      <c r="AD87" s="13"/>
      <c r="AE87" s="20"/>
      <c r="AF87" s="20"/>
      <c r="AG87" s="20"/>
    </row>
    <row r="88" spans="1:33" ht="15.75" customHeight="1" x14ac:dyDescent="0.2">
      <c r="A88" s="13"/>
      <c r="B88" s="13"/>
      <c r="C88" s="24"/>
      <c r="D88" s="15"/>
      <c r="E88" s="15"/>
      <c r="F88" s="14"/>
      <c r="G88" s="14"/>
      <c r="H88" s="14"/>
      <c r="I88" s="15"/>
      <c r="J88" s="15"/>
      <c r="K88" s="15"/>
      <c r="L88" s="15"/>
      <c r="M88" s="16"/>
      <c r="N88" s="15"/>
      <c r="O88" s="15"/>
      <c r="P88" s="15"/>
      <c r="Q88" s="15"/>
      <c r="R88" s="15"/>
      <c r="S88" s="18"/>
      <c r="T88" s="13"/>
      <c r="U88" s="19"/>
      <c r="V88" s="1"/>
      <c r="W88" s="13"/>
      <c r="X88" s="13"/>
      <c r="Y88" s="13"/>
      <c r="Z88" s="13"/>
      <c r="AA88" s="13"/>
      <c r="AB88" s="13"/>
      <c r="AC88" s="13"/>
      <c r="AD88" s="13"/>
      <c r="AE88" s="20"/>
      <c r="AF88" s="20"/>
      <c r="AG88" s="20"/>
    </row>
    <row r="89" spans="1:33" ht="15.75" customHeight="1" x14ac:dyDescent="0.2">
      <c r="A89" s="13"/>
      <c r="B89" s="13"/>
      <c r="C89" s="24"/>
      <c r="D89" s="15"/>
      <c r="E89" s="15"/>
      <c r="F89" s="14"/>
      <c r="G89" s="14"/>
      <c r="H89" s="14"/>
      <c r="I89" s="15"/>
      <c r="J89" s="15"/>
      <c r="K89" s="15"/>
      <c r="L89" s="15"/>
      <c r="M89" s="16"/>
      <c r="N89" s="15"/>
      <c r="O89" s="15"/>
      <c r="P89" s="15"/>
      <c r="Q89" s="15"/>
      <c r="R89" s="15"/>
      <c r="S89" s="18"/>
      <c r="T89" s="13"/>
      <c r="U89" s="19"/>
      <c r="V89" s="1"/>
      <c r="W89" s="13"/>
      <c r="X89" s="13"/>
      <c r="Y89" s="13"/>
      <c r="Z89" s="13"/>
      <c r="AA89" s="13"/>
      <c r="AB89" s="13"/>
      <c r="AC89" s="13"/>
      <c r="AD89" s="13"/>
      <c r="AE89" s="20"/>
      <c r="AF89" s="20"/>
      <c r="AG89" s="20"/>
    </row>
    <row r="90" spans="1:33" ht="15.75" customHeight="1" x14ac:dyDescent="0.2">
      <c r="A90" s="13"/>
      <c r="B90" s="13"/>
      <c r="C90" s="24"/>
      <c r="D90" s="15"/>
      <c r="E90" s="15"/>
      <c r="F90" s="14"/>
      <c r="G90" s="14"/>
      <c r="H90" s="14"/>
      <c r="I90" s="15"/>
      <c r="J90" s="15"/>
      <c r="K90" s="15"/>
      <c r="L90" s="15"/>
      <c r="M90" s="16"/>
      <c r="N90" s="15"/>
      <c r="O90" s="15"/>
      <c r="P90" s="15"/>
      <c r="Q90" s="15"/>
      <c r="R90" s="15"/>
      <c r="S90" s="18"/>
      <c r="T90" s="13"/>
      <c r="U90" s="19"/>
      <c r="V90" s="1"/>
      <c r="W90" s="13"/>
      <c r="X90" s="13"/>
      <c r="Y90" s="13"/>
      <c r="Z90" s="13"/>
      <c r="AA90" s="13"/>
      <c r="AB90" s="13"/>
      <c r="AC90" s="13"/>
      <c r="AD90" s="13"/>
      <c r="AE90" s="20"/>
      <c r="AF90" s="20"/>
      <c r="AG90" s="20"/>
    </row>
    <row r="91" spans="1:33" ht="15.75" customHeight="1" x14ac:dyDescent="0.2">
      <c r="A91" s="13"/>
      <c r="B91" s="13"/>
      <c r="C91" s="24"/>
      <c r="D91" s="15"/>
      <c r="E91" s="15"/>
      <c r="F91" s="14"/>
      <c r="G91" s="14"/>
      <c r="H91" s="14"/>
      <c r="I91" s="15"/>
      <c r="J91" s="15"/>
      <c r="K91" s="15"/>
      <c r="L91" s="15"/>
      <c r="M91" s="16"/>
      <c r="N91" s="15"/>
      <c r="O91" s="15"/>
      <c r="P91" s="15"/>
      <c r="Q91" s="15"/>
      <c r="R91" s="15"/>
      <c r="S91" s="18"/>
      <c r="T91" s="13"/>
      <c r="U91" s="19"/>
      <c r="V91" s="1"/>
      <c r="W91" s="13"/>
      <c r="X91" s="13"/>
      <c r="Y91" s="13"/>
      <c r="Z91" s="13"/>
      <c r="AA91" s="13"/>
      <c r="AB91" s="13"/>
      <c r="AC91" s="13"/>
      <c r="AD91" s="13"/>
      <c r="AE91" s="20"/>
      <c r="AF91" s="20"/>
      <c r="AG91" s="20"/>
    </row>
    <row r="92" spans="1:33" ht="15.75" customHeight="1" x14ac:dyDescent="0.2">
      <c r="A92" s="13"/>
      <c r="B92" s="13"/>
      <c r="C92" s="24"/>
      <c r="D92" s="15"/>
      <c r="E92" s="15"/>
      <c r="F92" s="14"/>
      <c r="G92" s="14"/>
      <c r="H92" s="14"/>
      <c r="I92" s="15"/>
      <c r="J92" s="15"/>
      <c r="K92" s="15"/>
      <c r="L92" s="15"/>
      <c r="M92" s="16"/>
      <c r="N92" s="15"/>
      <c r="O92" s="15"/>
      <c r="P92" s="15"/>
      <c r="Q92" s="15"/>
      <c r="R92" s="15"/>
      <c r="S92" s="18"/>
      <c r="T92" s="13"/>
      <c r="U92" s="19"/>
      <c r="V92" s="1"/>
      <c r="W92" s="13"/>
      <c r="X92" s="13"/>
      <c r="Y92" s="13"/>
      <c r="Z92" s="13"/>
      <c r="AA92" s="13"/>
      <c r="AB92" s="13"/>
      <c r="AC92" s="13"/>
      <c r="AD92" s="13"/>
      <c r="AE92" s="20"/>
      <c r="AF92" s="20"/>
      <c r="AG92" s="20"/>
    </row>
    <row r="93" spans="1:33" ht="15.75" customHeight="1" x14ac:dyDescent="0.2">
      <c r="A93" s="13"/>
      <c r="B93" s="13"/>
      <c r="C93" s="24"/>
      <c r="D93" s="15"/>
      <c r="E93" s="15"/>
      <c r="F93" s="14"/>
      <c r="G93" s="14"/>
      <c r="H93" s="14"/>
      <c r="I93" s="15"/>
      <c r="J93" s="15"/>
      <c r="K93" s="15"/>
      <c r="L93" s="15"/>
      <c r="M93" s="16"/>
      <c r="N93" s="15"/>
      <c r="O93" s="15"/>
      <c r="P93" s="15"/>
      <c r="Q93" s="15"/>
      <c r="R93" s="15"/>
      <c r="S93" s="18"/>
      <c r="T93" s="13"/>
      <c r="U93" s="19"/>
      <c r="V93" s="1"/>
      <c r="W93" s="13"/>
      <c r="X93" s="13"/>
      <c r="Y93" s="13"/>
      <c r="Z93" s="13"/>
      <c r="AA93" s="13"/>
      <c r="AB93" s="13"/>
      <c r="AC93" s="13"/>
      <c r="AD93" s="13"/>
      <c r="AE93" s="20"/>
      <c r="AF93" s="20"/>
      <c r="AG93" s="20"/>
    </row>
    <row r="94" spans="1:33" ht="15.75" customHeight="1" x14ac:dyDescent="0.2">
      <c r="A94" s="13"/>
      <c r="B94" s="13"/>
      <c r="C94" s="15"/>
      <c r="D94" s="15"/>
      <c r="E94" s="15"/>
      <c r="F94" s="14"/>
      <c r="G94" s="14"/>
      <c r="H94" s="15"/>
      <c r="I94" s="15"/>
      <c r="J94" s="15"/>
      <c r="K94" s="15"/>
      <c r="L94" s="15"/>
      <c r="M94" s="15"/>
      <c r="N94" s="15"/>
      <c r="O94" s="15"/>
      <c r="P94" s="15"/>
      <c r="Q94" s="22"/>
      <c r="R94" s="22"/>
      <c r="S94" s="18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20"/>
    </row>
    <row r="95" spans="1:33" ht="15.75" customHeight="1" x14ac:dyDescent="0.2">
      <c r="A95" s="13"/>
      <c r="B95" s="13"/>
      <c r="C95" s="15"/>
      <c r="D95" s="15"/>
      <c r="E95" s="15"/>
      <c r="F95" s="14"/>
      <c r="G95" s="14"/>
      <c r="H95" s="15"/>
      <c r="I95" s="15"/>
      <c r="J95" s="15"/>
      <c r="K95" s="15"/>
      <c r="L95" s="15"/>
      <c r="M95" s="15"/>
      <c r="N95" s="15"/>
      <c r="O95" s="15"/>
      <c r="P95" s="15"/>
      <c r="Q95" s="22"/>
      <c r="R95" s="22"/>
      <c r="S95" s="18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20"/>
    </row>
    <row r="96" spans="1:33" ht="15.75" customHeight="1" x14ac:dyDescent="0.2">
      <c r="A96" s="13"/>
      <c r="B96" s="13"/>
      <c r="C96" s="15"/>
      <c r="D96" s="15"/>
      <c r="E96" s="15"/>
      <c r="F96" s="14"/>
      <c r="G96" s="14"/>
      <c r="H96" s="15"/>
      <c r="I96" s="15"/>
      <c r="J96" s="15"/>
      <c r="K96" s="15"/>
      <c r="L96" s="15"/>
      <c r="M96" s="15"/>
      <c r="N96" s="15"/>
      <c r="O96" s="15"/>
      <c r="P96" s="15"/>
      <c r="Q96" s="22"/>
      <c r="R96" s="22"/>
      <c r="S96" s="18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20"/>
    </row>
    <row r="97" spans="1:33" ht="15.75" customHeight="1" x14ac:dyDescent="0.2">
      <c r="A97" s="13"/>
      <c r="B97" s="13"/>
      <c r="C97" s="15"/>
      <c r="D97" s="15"/>
      <c r="E97" s="15"/>
      <c r="F97" s="14"/>
      <c r="G97" s="14"/>
      <c r="H97" s="15"/>
      <c r="I97" s="15"/>
      <c r="J97" s="15"/>
      <c r="K97" s="15"/>
      <c r="L97" s="15"/>
      <c r="M97" s="15"/>
      <c r="N97" s="15"/>
      <c r="O97" s="15"/>
      <c r="P97" s="15"/>
      <c r="Q97" s="22"/>
      <c r="R97" s="22"/>
      <c r="S97" s="18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20"/>
    </row>
    <row r="98" spans="1:33" ht="15.75" customHeight="1" x14ac:dyDescent="0.2">
      <c r="A98" s="13"/>
      <c r="B98" s="13"/>
      <c r="C98" s="15"/>
      <c r="D98" s="15"/>
      <c r="E98" s="15"/>
      <c r="F98" s="14"/>
      <c r="G98" s="14"/>
      <c r="H98" s="15"/>
      <c r="I98" s="15"/>
      <c r="J98" s="15"/>
      <c r="K98" s="15"/>
      <c r="L98" s="15"/>
      <c r="M98" s="15"/>
      <c r="N98" s="15"/>
      <c r="O98" s="15"/>
      <c r="P98" s="15"/>
      <c r="Q98" s="22"/>
      <c r="R98" s="22"/>
      <c r="S98" s="18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20"/>
    </row>
    <row r="99" spans="1:33" ht="15.75" customHeight="1" x14ac:dyDescent="0.2">
      <c r="A99" s="13"/>
      <c r="B99" s="13"/>
      <c r="C99" s="15"/>
      <c r="D99" s="15"/>
      <c r="E99" s="15"/>
      <c r="F99" s="14"/>
      <c r="G99" s="14"/>
      <c r="H99" s="15"/>
      <c r="I99" s="15"/>
      <c r="J99" s="15"/>
      <c r="K99" s="15"/>
      <c r="L99" s="15"/>
      <c r="M99" s="15"/>
      <c r="N99" s="15"/>
      <c r="O99" s="15"/>
      <c r="P99" s="15"/>
      <c r="Q99" s="22"/>
      <c r="R99" s="22"/>
      <c r="S99" s="18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20"/>
    </row>
    <row r="100" spans="1:33" ht="15.75" customHeight="1" x14ac:dyDescent="0.2">
      <c r="A100" s="13"/>
      <c r="B100" s="13"/>
      <c r="C100" s="15"/>
      <c r="D100" s="15"/>
      <c r="E100" s="15"/>
      <c r="F100" s="14"/>
      <c r="G100" s="14"/>
      <c r="H100" s="15"/>
      <c r="I100" s="15"/>
      <c r="J100" s="15"/>
      <c r="K100" s="15"/>
      <c r="L100" s="15"/>
      <c r="M100" s="15"/>
      <c r="N100" s="15"/>
      <c r="O100" s="15"/>
      <c r="P100" s="15"/>
      <c r="Q100" s="22"/>
      <c r="R100" s="22"/>
      <c r="S100" s="18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20"/>
    </row>
    <row r="101" spans="1:33" ht="15.75" customHeight="1" x14ac:dyDescent="0.2">
      <c r="A101" s="13"/>
      <c r="B101" s="13"/>
      <c r="C101" s="15"/>
      <c r="D101" s="15"/>
      <c r="E101" s="15"/>
      <c r="F101" s="14"/>
      <c r="G101" s="14"/>
      <c r="H101" s="15"/>
      <c r="I101" s="15"/>
      <c r="J101" s="15"/>
      <c r="K101" s="15"/>
      <c r="L101" s="15"/>
      <c r="M101" s="15"/>
      <c r="N101" s="15"/>
      <c r="O101" s="15"/>
      <c r="P101" s="15"/>
      <c r="Q101" s="22"/>
      <c r="R101" s="22"/>
      <c r="S101" s="18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20"/>
    </row>
    <row r="102" spans="1:33" ht="15.75" customHeight="1" x14ac:dyDescent="0.2">
      <c r="A102" s="13"/>
      <c r="B102" s="13"/>
      <c r="C102" s="15"/>
      <c r="D102" s="15"/>
      <c r="E102" s="15"/>
      <c r="F102" s="14"/>
      <c r="G102" s="14"/>
      <c r="H102" s="15"/>
      <c r="I102" s="15"/>
      <c r="J102" s="15"/>
      <c r="K102" s="15"/>
      <c r="L102" s="15"/>
      <c r="M102" s="15"/>
      <c r="N102" s="15"/>
      <c r="O102" s="15"/>
      <c r="P102" s="15"/>
      <c r="Q102" s="22"/>
      <c r="R102" s="22"/>
      <c r="S102" s="18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20"/>
    </row>
    <row r="103" spans="1:33" ht="15.75" customHeight="1" x14ac:dyDescent="0.2">
      <c r="A103" s="13"/>
      <c r="B103" s="13"/>
      <c r="C103" s="15"/>
      <c r="D103" s="15"/>
      <c r="E103" s="15"/>
      <c r="F103" s="14"/>
      <c r="G103" s="14"/>
      <c r="H103" s="15"/>
      <c r="I103" s="15"/>
      <c r="J103" s="15"/>
      <c r="K103" s="15"/>
      <c r="L103" s="15"/>
      <c r="M103" s="15"/>
      <c r="N103" s="15"/>
      <c r="O103" s="15"/>
      <c r="P103" s="15"/>
      <c r="Q103" s="22"/>
      <c r="R103" s="22"/>
      <c r="S103" s="18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20"/>
    </row>
    <row r="104" spans="1:33" ht="15.75" customHeight="1" x14ac:dyDescent="0.2">
      <c r="A104" s="13"/>
      <c r="B104" s="13"/>
      <c r="C104" s="15"/>
      <c r="D104" s="15"/>
      <c r="E104" s="15"/>
      <c r="F104" s="14"/>
      <c r="G104" s="14"/>
      <c r="H104" s="15"/>
      <c r="I104" s="15"/>
      <c r="J104" s="15"/>
      <c r="K104" s="15"/>
      <c r="L104" s="15"/>
      <c r="M104" s="15"/>
      <c r="N104" s="15"/>
      <c r="O104" s="15"/>
      <c r="P104" s="15"/>
      <c r="Q104" s="22"/>
      <c r="R104" s="22"/>
      <c r="S104" s="18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20"/>
    </row>
    <row r="105" spans="1:33" ht="15.75" customHeight="1" x14ac:dyDescent="0.2">
      <c r="A105" s="13"/>
      <c r="B105" s="13"/>
      <c r="C105" s="15"/>
      <c r="D105" s="15"/>
      <c r="E105" s="15"/>
      <c r="F105" s="14"/>
      <c r="G105" s="14"/>
      <c r="H105" s="15"/>
      <c r="I105" s="15"/>
      <c r="J105" s="15"/>
      <c r="K105" s="15"/>
      <c r="L105" s="15"/>
      <c r="M105" s="15"/>
      <c r="N105" s="15"/>
      <c r="O105" s="15"/>
      <c r="P105" s="15"/>
      <c r="Q105" s="22"/>
      <c r="R105" s="22"/>
      <c r="S105" s="18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20"/>
    </row>
    <row r="106" spans="1:33" ht="15.75" customHeight="1" x14ac:dyDescent="0.2">
      <c r="A106" s="13"/>
      <c r="B106" s="13"/>
      <c r="C106" s="15"/>
      <c r="D106" s="15"/>
      <c r="E106" s="15"/>
      <c r="F106" s="14"/>
      <c r="G106" s="14"/>
      <c r="H106" s="15"/>
      <c r="I106" s="15"/>
      <c r="J106" s="15"/>
      <c r="K106" s="15"/>
      <c r="L106" s="15"/>
      <c r="M106" s="15"/>
      <c r="N106" s="15"/>
      <c r="O106" s="15"/>
      <c r="P106" s="15"/>
      <c r="Q106" s="22"/>
      <c r="R106" s="22"/>
      <c r="S106" s="18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20"/>
    </row>
    <row r="107" spans="1:33" ht="15.75" customHeight="1" x14ac:dyDescent="0.2">
      <c r="A107" s="13"/>
      <c r="B107" s="13"/>
      <c r="C107" s="15"/>
      <c r="D107" s="15"/>
      <c r="E107" s="15"/>
      <c r="F107" s="14"/>
      <c r="G107" s="14"/>
      <c r="H107" s="15"/>
      <c r="I107" s="15"/>
      <c r="J107" s="15"/>
      <c r="K107" s="15"/>
      <c r="L107" s="15"/>
      <c r="M107" s="15"/>
      <c r="N107" s="15"/>
      <c r="O107" s="15"/>
      <c r="P107" s="15"/>
      <c r="Q107" s="22"/>
      <c r="R107" s="22"/>
      <c r="S107" s="18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20"/>
    </row>
    <row r="108" spans="1:33" ht="15.75" customHeight="1" x14ac:dyDescent="0.2">
      <c r="A108" s="13"/>
      <c r="B108" s="13"/>
      <c r="C108" s="15"/>
      <c r="D108" s="15"/>
      <c r="E108" s="15"/>
      <c r="F108" s="14"/>
      <c r="G108" s="14"/>
      <c r="H108" s="15"/>
      <c r="I108" s="15"/>
      <c r="J108" s="15"/>
      <c r="K108" s="15"/>
      <c r="L108" s="15"/>
      <c r="M108" s="15"/>
      <c r="N108" s="15"/>
      <c r="O108" s="15"/>
      <c r="P108" s="15"/>
      <c r="Q108" s="22"/>
      <c r="R108" s="22"/>
      <c r="S108" s="18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20"/>
    </row>
    <row r="109" spans="1:33" ht="15.75" customHeight="1" x14ac:dyDescent="0.2">
      <c r="A109" s="13"/>
      <c r="B109" s="13"/>
      <c r="C109" s="15"/>
      <c r="D109" s="15"/>
      <c r="E109" s="15"/>
      <c r="F109" s="14"/>
      <c r="G109" s="14"/>
      <c r="H109" s="15"/>
      <c r="I109" s="15"/>
      <c r="J109" s="15"/>
      <c r="K109" s="15"/>
      <c r="L109" s="15"/>
      <c r="M109" s="15"/>
      <c r="N109" s="15"/>
      <c r="O109" s="15"/>
      <c r="P109" s="15"/>
      <c r="Q109" s="22"/>
      <c r="R109" s="22"/>
      <c r="S109" s="18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20"/>
    </row>
    <row r="110" spans="1:33" ht="15.75" customHeight="1" x14ac:dyDescent="0.2">
      <c r="A110" s="13"/>
      <c r="B110" s="13"/>
      <c r="C110" s="15"/>
      <c r="D110" s="15"/>
      <c r="E110" s="15"/>
      <c r="F110" s="14"/>
      <c r="G110" s="14"/>
      <c r="H110" s="15"/>
      <c r="I110" s="15"/>
      <c r="J110" s="15"/>
      <c r="K110" s="15"/>
      <c r="L110" s="15"/>
      <c r="M110" s="15"/>
      <c r="N110" s="15"/>
      <c r="O110" s="15"/>
      <c r="P110" s="15"/>
      <c r="Q110" s="22"/>
      <c r="R110" s="22"/>
      <c r="S110" s="18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20"/>
    </row>
    <row r="111" spans="1:33" ht="15.75" customHeight="1" x14ac:dyDescent="0.2">
      <c r="A111" s="13"/>
      <c r="B111" s="13"/>
      <c r="C111" s="15"/>
      <c r="D111" s="15"/>
      <c r="E111" s="15"/>
      <c r="F111" s="14"/>
      <c r="G111" s="14"/>
      <c r="H111" s="15"/>
      <c r="I111" s="15"/>
      <c r="J111" s="15"/>
      <c r="K111" s="15"/>
      <c r="L111" s="15"/>
      <c r="M111" s="15"/>
      <c r="N111" s="15"/>
      <c r="O111" s="15"/>
      <c r="P111" s="15"/>
      <c r="Q111" s="22"/>
      <c r="R111" s="22"/>
      <c r="S111" s="18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20"/>
    </row>
    <row r="112" spans="1:33" ht="15.75" customHeight="1" x14ac:dyDescent="0.2">
      <c r="A112" s="13"/>
      <c r="B112" s="13"/>
      <c r="C112" s="15"/>
      <c r="D112" s="15"/>
      <c r="E112" s="15"/>
      <c r="F112" s="14"/>
      <c r="G112" s="14"/>
      <c r="H112" s="15"/>
      <c r="I112" s="15"/>
      <c r="J112" s="15"/>
      <c r="K112" s="15"/>
      <c r="L112" s="15"/>
      <c r="M112" s="15"/>
      <c r="N112" s="15"/>
      <c r="O112" s="15"/>
      <c r="P112" s="15"/>
      <c r="Q112" s="22"/>
      <c r="R112" s="22"/>
      <c r="S112" s="18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20"/>
    </row>
    <row r="113" spans="1:33" ht="15.75" customHeight="1" x14ac:dyDescent="0.2">
      <c r="A113" s="13"/>
      <c r="B113" s="13"/>
      <c r="C113" s="22"/>
      <c r="D113" s="15"/>
      <c r="E113" s="15"/>
      <c r="F113" s="14"/>
      <c r="G113" s="14"/>
      <c r="H113" s="15"/>
      <c r="I113" s="15"/>
      <c r="J113" s="22"/>
      <c r="K113" s="22"/>
      <c r="L113" s="15"/>
      <c r="M113" s="15"/>
      <c r="N113" s="15"/>
      <c r="O113" s="15"/>
      <c r="P113" s="22"/>
      <c r="Q113" s="22"/>
      <c r="R113" s="22"/>
      <c r="S113" s="18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20"/>
    </row>
    <row r="114" spans="1:33" ht="15.75" customHeight="1" x14ac:dyDescent="0.2">
      <c r="A114" s="13"/>
      <c r="B114" s="13"/>
      <c r="C114" s="22"/>
      <c r="D114" s="15"/>
      <c r="E114" s="15"/>
      <c r="F114" s="14"/>
      <c r="G114" s="14"/>
      <c r="H114" s="15"/>
      <c r="I114" s="15"/>
      <c r="J114" s="22"/>
      <c r="K114" s="22"/>
      <c r="L114" s="15"/>
      <c r="M114" s="15"/>
      <c r="N114" s="15"/>
      <c r="O114" s="15"/>
      <c r="P114" s="22"/>
      <c r="Q114" s="22"/>
      <c r="R114" s="22"/>
      <c r="S114" s="18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20"/>
    </row>
    <row r="115" spans="1:33" ht="15.75" customHeight="1" x14ac:dyDescent="0.2">
      <c r="A115" s="13"/>
      <c r="B115" s="13"/>
      <c r="C115" s="22"/>
      <c r="D115" s="15"/>
      <c r="E115" s="15"/>
      <c r="F115" s="14"/>
      <c r="G115" s="14"/>
      <c r="H115" s="15"/>
      <c r="I115" s="15"/>
      <c r="J115" s="22"/>
      <c r="K115" s="22"/>
      <c r="L115" s="15"/>
      <c r="M115" s="15"/>
      <c r="N115" s="15"/>
      <c r="O115" s="15"/>
      <c r="P115" s="22"/>
      <c r="Q115" s="22"/>
      <c r="R115" s="22"/>
      <c r="S115" s="18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20"/>
    </row>
    <row r="116" spans="1:33" ht="15.75" customHeight="1" x14ac:dyDescent="0.2">
      <c r="A116" s="13"/>
      <c r="B116" s="13"/>
      <c r="C116" s="22"/>
      <c r="D116" s="15"/>
      <c r="E116" s="15"/>
      <c r="F116" s="14"/>
      <c r="G116" s="14"/>
      <c r="H116" s="15"/>
      <c r="I116" s="15"/>
      <c r="J116" s="22"/>
      <c r="K116" s="22"/>
      <c r="L116" s="15"/>
      <c r="M116" s="15"/>
      <c r="N116" s="15"/>
      <c r="O116" s="15"/>
      <c r="P116" s="22"/>
      <c r="Q116" s="22"/>
      <c r="R116" s="22"/>
      <c r="S116" s="18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20"/>
    </row>
    <row r="117" spans="1:33" ht="15.75" customHeight="1" x14ac:dyDescent="0.2">
      <c r="A117" s="13"/>
      <c r="B117" s="13"/>
      <c r="C117" s="22"/>
      <c r="D117" s="15"/>
      <c r="E117" s="15"/>
      <c r="F117" s="14"/>
      <c r="G117" s="14"/>
      <c r="H117" s="15"/>
      <c r="I117" s="15"/>
      <c r="J117" s="22"/>
      <c r="K117" s="22"/>
      <c r="L117" s="15"/>
      <c r="M117" s="15"/>
      <c r="N117" s="15"/>
      <c r="O117" s="15"/>
      <c r="P117" s="22"/>
      <c r="Q117" s="22"/>
      <c r="R117" s="22"/>
      <c r="S117" s="18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20"/>
    </row>
    <row r="118" spans="1:33" ht="15.75" customHeight="1" x14ac:dyDescent="0.2">
      <c r="A118" s="13"/>
      <c r="B118" s="13"/>
      <c r="C118" s="22"/>
      <c r="D118" s="15"/>
      <c r="E118" s="15"/>
      <c r="F118" s="14"/>
      <c r="G118" s="14"/>
      <c r="H118" s="15"/>
      <c r="I118" s="15"/>
      <c r="J118" s="22"/>
      <c r="K118" s="22"/>
      <c r="L118" s="15"/>
      <c r="M118" s="15"/>
      <c r="N118" s="15"/>
      <c r="O118" s="15"/>
      <c r="P118" s="22"/>
      <c r="Q118" s="22"/>
      <c r="R118" s="22"/>
      <c r="S118" s="18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20"/>
    </row>
    <row r="119" spans="1:33" ht="15.75" customHeight="1" x14ac:dyDescent="0.2">
      <c r="A119" s="13"/>
      <c r="B119" s="13"/>
      <c r="C119" s="22"/>
      <c r="D119" s="15"/>
      <c r="E119" s="15"/>
      <c r="F119" s="14"/>
      <c r="G119" s="14"/>
      <c r="H119" s="15"/>
      <c r="I119" s="15"/>
      <c r="J119" s="22"/>
      <c r="K119" s="22"/>
      <c r="L119" s="15"/>
      <c r="M119" s="15"/>
      <c r="N119" s="15"/>
      <c r="O119" s="15"/>
      <c r="P119" s="22"/>
      <c r="Q119" s="22"/>
      <c r="R119" s="22"/>
      <c r="S119" s="18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20"/>
    </row>
    <row r="120" spans="1:33" ht="15.75" customHeight="1" x14ac:dyDescent="0.2">
      <c r="A120" s="13"/>
      <c r="B120" s="13"/>
      <c r="C120" s="22"/>
      <c r="D120" s="15"/>
      <c r="E120" s="15"/>
      <c r="F120" s="14"/>
      <c r="G120" s="14"/>
      <c r="H120" s="15"/>
      <c r="I120" s="15"/>
      <c r="J120" s="22"/>
      <c r="K120" s="22"/>
      <c r="L120" s="15"/>
      <c r="M120" s="15"/>
      <c r="N120" s="15"/>
      <c r="O120" s="15"/>
      <c r="P120" s="22"/>
      <c r="Q120" s="22"/>
      <c r="R120" s="22"/>
      <c r="S120" s="18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20"/>
    </row>
    <row r="121" spans="1:33" ht="15.75" customHeight="1" x14ac:dyDescent="0.2">
      <c r="A121" s="13"/>
      <c r="B121" s="13"/>
      <c r="C121" s="22"/>
      <c r="D121" s="15"/>
      <c r="E121" s="15"/>
      <c r="F121" s="14"/>
      <c r="G121" s="14"/>
      <c r="H121" s="15"/>
      <c r="I121" s="15"/>
      <c r="J121" s="22"/>
      <c r="K121" s="22"/>
      <c r="L121" s="15"/>
      <c r="M121" s="15"/>
      <c r="N121" s="15"/>
      <c r="O121" s="15"/>
      <c r="P121" s="22"/>
      <c r="Q121" s="22"/>
      <c r="R121" s="22"/>
      <c r="S121" s="18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20"/>
    </row>
    <row r="122" spans="1:33" ht="15.75" customHeight="1" x14ac:dyDescent="0.2">
      <c r="A122" s="13"/>
      <c r="B122" s="13"/>
      <c r="C122" s="22"/>
      <c r="D122" s="15"/>
      <c r="E122" s="15"/>
      <c r="F122" s="14"/>
      <c r="G122" s="14"/>
      <c r="H122" s="15"/>
      <c r="I122" s="15"/>
      <c r="J122" s="22"/>
      <c r="K122" s="22"/>
      <c r="L122" s="15"/>
      <c r="M122" s="15"/>
      <c r="N122" s="15"/>
      <c r="O122" s="15"/>
      <c r="P122" s="22"/>
      <c r="Q122" s="22"/>
      <c r="R122" s="22"/>
      <c r="S122" s="18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20"/>
    </row>
    <row r="123" spans="1:33" ht="15.75" customHeight="1" x14ac:dyDescent="0.2">
      <c r="A123" s="13"/>
      <c r="B123" s="13"/>
      <c r="C123" s="22"/>
      <c r="D123" s="15"/>
      <c r="E123" s="15"/>
      <c r="F123" s="14"/>
      <c r="G123" s="14"/>
      <c r="H123" s="15"/>
      <c r="I123" s="15"/>
      <c r="J123" s="22"/>
      <c r="K123" s="22"/>
      <c r="L123" s="15"/>
      <c r="M123" s="15"/>
      <c r="N123" s="15"/>
      <c r="O123" s="15"/>
      <c r="P123" s="22"/>
      <c r="Q123" s="22"/>
      <c r="R123" s="22"/>
      <c r="S123" s="18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20"/>
    </row>
    <row r="124" spans="1:33" ht="15.75" customHeight="1" x14ac:dyDescent="0.2">
      <c r="A124" s="13"/>
      <c r="B124" s="13"/>
      <c r="C124" s="22"/>
      <c r="D124" s="15"/>
      <c r="E124" s="15"/>
      <c r="F124" s="14"/>
      <c r="G124" s="14"/>
      <c r="H124" s="15"/>
      <c r="I124" s="15"/>
      <c r="J124" s="22"/>
      <c r="K124" s="22"/>
      <c r="L124" s="15"/>
      <c r="M124" s="15"/>
      <c r="N124" s="15"/>
      <c r="O124" s="15"/>
      <c r="P124" s="22"/>
      <c r="Q124" s="22"/>
      <c r="R124" s="22"/>
      <c r="S124" s="18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20"/>
    </row>
    <row r="125" spans="1:33" ht="15.75" customHeight="1" x14ac:dyDescent="0.2">
      <c r="A125" s="13"/>
      <c r="B125" s="13"/>
      <c r="C125" s="22"/>
      <c r="D125" s="15"/>
      <c r="E125" s="15"/>
      <c r="F125" s="14"/>
      <c r="G125" s="14"/>
      <c r="H125" s="15"/>
      <c r="I125" s="15"/>
      <c r="J125" s="22"/>
      <c r="K125" s="22"/>
      <c r="L125" s="15"/>
      <c r="M125" s="15"/>
      <c r="N125" s="15"/>
      <c r="O125" s="15"/>
      <c r="P125" s="22"/>
      <c r="Q125" s="22"/>
      <c r="R125" s="22"/>
      <c r="S125" s="18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20"/>
    </row>
    <row r="126" spans="1:33" ht="15.75" customHeight="1" x14ac:dyDescent="0.2">
      <c r="A126" s="13"/>
      <c r="B126" s="13"/>
      <c r="C126" s="22"/>
      <c r="D126" s="15"/>
      <c r="E126" s="15"/>
      <c r="F126" s="14"/>
      <c r="G126" s="14"/>
      <c r="H126" s="15"/>
      <c r="I126" s="15"/>
      <c r="J126" s="22"/>
      <c r="K126" s="22"/>
      <c r="L126" s="15"/>
      <c r="M126" s="15"/>
      <c r="N126" s="15"/>
      <c r="O126" s="15"/>
      <c r="P126" s="22"/>
      <c r="Q126" s="22"/>
      <c r="R126" s="22"/>
      <c r="S126" s="18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20"/>
    </row>
    <row r="127" spans="1:33" ht="15.75" customHeight="1" x14ac:dyDescent="0.2">
      <c r="A127" s="13"/>
      <c r="B127" s="13"/>
      <c r="C127" s="22"/>
      <c r="D127" s="15"/>
      <c r="E127" s="15"/>
      <c r="F127" s="14"/>
      <c r="G127" s="14"/>
      <c r="H127" s="15"/>
      <c r="I127" s="15"/>
      <c r="J127" s="22"/>
      <c r="K127" s="22"/>
      <c r="L127" s="15"/>
      <c r="M127" s="15"/>
      <c r="N127" s="15"/>
      <c r="O127" s="15"/>
      <c r="P127" s="22"/>
      <c r="Q127" s="22"/>
      <c r="R127" s="22"/>
      <c r="S127" s="18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20"/>
    </row>
    <row r="128" spans="1:33" ht="15.75" customHeight="1" x14ac:dyDescent="0.2">
      <c r="A128" s="13"/>
      <c r="B128" s="13"/>
      <c r="C128" s="22"/>
      <c r="D128" s="15"/>
      <c r="E128" s="15"/>
      <c r="F128" s="14"/>
      <c r="G128" s="14"/>
      <c r="H128" s="15"/>
      <c r="I128" s="15"/>
      <c r="J128" s="22"/>
      <c r="K128" s="22"/>
      <c r="L128" s="15"/>
      <c r="M128" s="15"/>
      <c r="N128" s="15"/>
      <c r="O128" s="15"/>
      <c r="P128" s="22"/>
      <c r="Q128" s="22"/>
      <c r="R128" s="22"/>
      <c r="S128" s="18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20"/>
    </row>
    <row r="129" spans="1:33" ht="15.75" customHeight="1" x14ac:dyDescent="0.2">
      <c r="A129" s="13"/>
      <c r="B129" s="13"/>
      <c r="C129" s="22"/>
      <c r="D129" s="15"/>
      <c r="E129" s="15"/>
      <c r="F129" s="14"/>
      <c r="G129" s="14"/>
      <c r="H129" s="15"/>
      <c r="I129" s="15"/>
      <c r="J129" s="22"/>
      <c r="K129" s="22"/>
      <c r="L129" s="15"/>
      <c r="M129" s="15"/>
      <c r="N129" s="15"/>
      <c r="O129" s="15"/>
      <c r="P129" s="22"/>
      <c r="Q129" s="22"/>
      <c r="R129" s="22"/>
      <c r="S129" s="18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20"/>
    </row>
    <row r="130" spans="1:33" ht="15.75" customHeight="1" x14ac:dyDescent="0.2">
      <c r="A130" s="13"/>
      <c r="B130" s="13"/>
      <c r="C130" s="22"/>
      <c r="D130" s="15"/>
      <c r="E130" s="15"/>
      <c r="F130" s="14"/>
      <c r="G130" s="14"/>
      <c r="H130" s="15"/>
      <c r="I130" s="15"/>
      <c r="J130" s="22"/>
      <c r="K130" s="22"/>
      <c r="L130" s="15"/>
      <c r="M130" s="15"/>
      <c r="N130" s="15"/>
      <c r="O130" s="15"/>
      <c r="P130" s="22"/>
      <c r="Q130" s="22"/>
      <c r="R130" s="22"/>
      <c r="S130" s="18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20"/>
    </row>
    <row r="131" spans="1:33" ht="15.75" customHeight="1" x14ac:dyDescent="0.2">
      <c r="A131" s="13"/>
      <c r="B131" s="13"/>
      <c r="C131" s="22"/>
      <c r="D131" s="15"/>
      <c r="E131" s="15"/>
      <c r="F131" s="14"/>
      <c r="G131" s="14"/>
      <c r="H131" s="15"/>
      <c r="I131" s="15"/>
      <c r="J131" s="22"/>
      <c r="K131" s="22"/>
      <c r="L131" s="15"/>
      <c r="M131" s="15"/>
      <c r="N131" s="15"/>
      <c r="O131" s="15"/>
      <c r="P131" s="22"/>
      <c r="Q131" s="22"/>
      <c r="R131" s="22"/>
      <c r="S131" s="18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20"/>
    </row>
    <row r="132" spans="1:33" ht="15.75" customHeight="1" x14ac:dyDescent="0.2">
      <c r="A132" s="13"/>
      <c r="B132" s="13"/>
      <c r="C132" s="22"/>
      <c r="D132" s="15"/>
      <c r="E132" s="15"/>
      <c r="F132" s="14"/>
      <c r="G132" s="14"/>
      <c r="H132" s="15"/>
      <c r="I132" s="15"/>
      <c r="J132" s="22"/>
      <c r="K132" s="22"/>
      <c r="L132" s="15"/>
      <c r="M132" s="15"/>
      <c r="N132" s="15"/>
      <c r="O132" s="15"/>
      <c r="P132" s="22"/>
      <c r="Q132" s="22"/>
      <c r="R132" s="22"/>
      <c r="S132" s="18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20"/>
    </row>
    <row r="133" spans="1:33" ht="15.75" customHeight="1" x14ac:dyDescent="0.2">
      <c r="A133" s="13"/>
      <c r="B133" s="13"/>
      <c r="C133" s="22"/>
      <c r="D133" s="15"/>
      <c r="E133" s="15"/>
      <c r="F133" s="14"/>
      <c r="G133" s="14"/>
      <c r="H133" s="15"/>
      <c r="I133" s="15"/>
      <c r="J133" s="22"/>
      <c r="K133" s="22"/>
      <c r="L133" s="15"/>
      <c r="M133" s="15"/>
      <c r="N133" s="15"/>
      <c r="O133" s="15"/>
      <c r="P133" s="22"/>
      <c r="Q133" s="22"/>
      <c r="R133" s="22"/>
      <c r="S133" s="18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20"/>
    </row>
    <row r="134" spans="1:33" ht="15.75" customHeight="1" x14ac:dyDescent="0.2">
      <c r="A134" s="13"/>
      <c r="B134" s="13"/>
      <c r="C134" s="22"/>
      <c r="D134" s="15"/>
      <c r="E134" s="15"/>
      <c r="F134" s="14"/>
      <c r="G134" s="14"/>
      <c r="H134" s="15"/>
      <c r="I134" s="15"/>
      <c r="J134" s="22"/>
      <c r="K134" s="22"/>
      <c r="L134" s="15"/>
      <c r="M134" s="15"/>
      <c r="N134" s="15"/>
      <c r="O134" s="15"/>
      <c r="P134" s="22"/>
      <c r="Q134" s="22"/>
      <c r="R134" s="22"/>
      <c r="S134" s="18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20"/>
    </row>
    <row r="135" spans="1:33" ht="15.75" customHeight="1" x14ac:dyDescent="0.2">
      <c r="A135" s="13"/>
      <c r="B135" s="13"/>
      <c r="C135" s="22"/>
      <c r="D135" s="15"/>
      <c r="E135" s="15"/>
      <c r="F135" s="14"/>
      <c r="G135" s="14"/>
      <c r="H135" s="15"/>
      <c r="I135" s="15"/>
      <c r="J135" s="22"/>
      <c r="K135" s="22"/>
      <c r="L135" s="15"/>
      <c r="M135" s="15"/>
      <c r="N135" s="15"/>
      <c r="O135" s="15"/>
      <c r="P135" s="22"/>
      <c r="Q135" s="22"/>
      <c r="R135" s="22"/>
      <c r="S135" s="18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20"/>
    </row>
    <row r="136" spans="1:33" ht="15.75" customHeight="1" x14ac:dyDescent="0.2">
      <c r="A136" s="13"/>
      <c r="B136" s="13"/>
      <c r="C136" s="22"/>
      <c r="D136" s="15"/>
      <c r="E136" s="15"/>
      <c r="F136" s="14"/>
      <c r="G136" s="14"/>
      <c r="H136" s="15"/>
      <c r="I136" s="15"/>
      <c r="J136" s="22"/>
      <c r="K136" s="22"/>
      <c r="L136" s="15"/>
      <c r="M136" s="15"/>
      <c r="N136" s="15"/>
      <c r="O136" s="15"/>
      <c r="P136" s="22"/>
      <c r="Q136" s="22"/>
      <c r="R136" s="22"/>
      <c r="S136" s="18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20"/>
    </row>
    <row r="137" spans="1:33" ht="15.75" customHeight="1" x14ac:dyDescent="0.2">
      <c r="A137" s="13"/>
      <c r="B137" s="13"/>
      <c r="C137" s="22"/>
      <c r="D137" s="15"/>
      <c r="E137" s="15"/>
      <c r="F137" s="14"/>
      <c r="G137" s="14"/>
      <c r="H137" s="15"/>
      <c r="I137" s="15"/>
      <c r="J137" s="22"/>
      <c r="K137" s="22"/>
      <c r="L137" s="15"/>
      <c r="M137" s="15"/>
      <c r="N137" s="15"/>
      <c r="O137" s="15"/>
      <c r="P137" s="22"/>
      <c r="Q137" s="22"/>
      <c r="R137" s="22"/>
      <c r="S137" s="18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20"/>
    </row>
    <row r="138" spans="1:33" ht="15.75" customHeight="1" x14ac:dyDescent="0.2">
      <c r="A138" s="13"/>
      <c r="B138" s="13"/>
      <c r="C138" s="22"/>
      <c r="D138" s="15"/>
      <c r="E138" s="15"/>
      <c r="F138" s="14"/>
      <c r="G138" s="14"/>
      <c r="H138" s="15"/>
      <c r="I138" s="15"/>
      <c r="J138" s="22"/>
      <c r="K138" s="22"/>
      <c r="L138" s="15"/>
      <c r="M138" s="15"/>
      <c r="N138" s="15"/>
      <c r="O138" s="15"/>
      <c r="P138" s="22"/>
      <c r="Q138" s="22"/>
      <c r="R138" s="22"/>
      <c r="S138" s="18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20"/>
    </row>
    <row r="139" spans="1:33" ht="15.75" customHeight="1" x14ac:dyDescent="0.2">
      <c r="A139" s="13"/>
      <c r="B139" s="13"/>
      <c r="C139" s="22"/>
      <c r="D139" s="15"/>
      <c r="E139" s="15"/>
      <c r="F139" s="14"/>
      <c r="G139" s="14"/>
      <c r="H139" s="15"/>
      <c r="I139" s="15"/>
      <c r="J139" s="22"/>
      <c r="K139" s="22"/>
      <c r="L139" s="15"/>
      <c r="M139" s="15"/>
      <c r="N139" s="15"/>
      <c r="O139" s="15"/>
      <c r="P139" s="22"/>
      <c r="Q139" s="22"/>
      <c r="R139" s="22"/>
      <c r="S139" s="18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20"/>
    </row>
    <row r="140" spans="1:33" ht="15.75" customHeight="1" x14ac:dyDescent="0.2">
      <c r="A140" s="13"/>
      <c r="B140" s="13"/>
      <c r="C140" s="22"/>
      <c r="D140" s="15"/>
      <c r="E140" s="15"/>
      <c r="F140" s="14"/>
      <c r="G140" s="14"/>
      <c r="H140" s="15"/>
      <c r="I140" s="15"/>
      <c r="J140" s="22"/>
      <c r="K140" s="22"/>
      <c r="L140" s="15"/>
      <c r="M140" s="15"/>
      <c r="N140" s="15"/>
      <c r="O140" s="15"/>
      <c r="P140" s="22"/>
      <c r="Q140" s="22"/>
      <c r="R140" s="22"/>
      <c r="S140" s="18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20"/>
    </row>
    <row r="141" spans="1:33" ht="15.75" customHeight="1" x14ac:dyDescent="0.2">
      <c r="A141" s="13"/>
      <c r="B141" s="13"/>
      <c r="C141" s="22"/>
      <c r="D141" s="15"/>
      <c r="E141" s="15"/>
      <c r="F141" s="14"/>
      <c r="G141" s="14"/>
      <c r="H141" s="15"/>
      <c r="I141" s="15"/>
      <c r="J141" s="22"/>
      <c r="K141" s="22"/>
      <c r="L141" s="15"/>
      <c r="M141" s="15"/>
      <c r="N141" s="15"/>
      <c r="O141" s="15"/>
      <c r="P141" s="22"/>
      <c r="Q141" s="22"/>
      <c r="R141" s="22"/>
      <c r="S141" s="18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20"/>
    </row>
    <row r="142" spans="1:33" ht="15.75" customHeight="1" x14ac:dyDescent="0.2">
      <c r="A142" s="13"/>
      <c r="B142" s="13"/>
      <c r="C142" s="22"/>
      <c r="D142" s="15"/>
      <c r="E142" s="15"/>
      <c r="F142" s="14"/>
      <c r="G142" s="14"/>
      <c r="H142" s="15"/>
      <c r="I142" s="15"/>
      <c r="J142" s="22"/>
      <c r="K142" s="22"/>
      <c r="L142" s="15"/>
      <c r="M142" s="15"/>
      <c r="N142" s="15"/>
      <c r="O142" s="15"/>
      <c r="P142" s="22"/>
      <c r="Q142" s="22"/>
      <c r="R142" s="22"/>
      <c r="S142" s="18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20"/>
    </row>
    <row r="143" spans="1:33" ht="15.75" customHeight="1" x14ac:dyDescent="0.2">
      <c r="A143" s="13"/>
      <c r="B143" s="13"/>
      <c r="C143" s="22"/>
      <c r="D143" s="15"/>
      <c r="E143" s="15"/>
      <c r="F143" s="14"/>
      <c r="G143" s="14"/>
      <c r="H143" s="15"/>
      <c r="I143" s="15"/>
      <c r="J143" s="22"/>
      <c r="K143" s="22"/>
      <c r="L143" s="15"/>
      <c r="M143" s="15"/>
      <c r="N143" s="15"/>
      <c r="O143" s="15"/>
      <c r="P143" s="22"/>
      <c r="Q143" s="22"/>
      <c r="R143" s="22"/>
      <c r="S143" s="18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20"/>
    </row>
    <row r="144" spans="1:33" ht="15.75" customHeight="1" x14ac:dyDescent="0.2">
      <c r="A144" s="13"/>
      <c r="B144" s="13"/>
      <c r="C144" s="22"/>
      <c r="D144" s="15"/>
      <c r="E144" s="15"/>
      <c r="F144" s="14"/>
      <c r="G144" s="14"/>
      <c r="H144" s="15"/>
      <c r="I144" s="15"/>
      <c r="J144" s="22"/>
      <c r="K144" s="22"/>
      <c r="L144" s="15"/>
      <c r="M144" s="15"/>
      <c r="N144" s="15"/>
      <c r="O144" s="15"/>
      <c r="P144" s="22"/>
      <c r="Q144" s="22"/>
      <c r="R144" s="22"/>
      <c r="S144" s="18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20"/>
    </row>
    <row r="145" spans="1:33" ht="15.75" customHeight="1" x14ac:dyDescent="0.2">
      <c r="A145" s="13"/>
      <c r="B145" s="13"/>
      <c r="C145" s="22"/>
      <c r="D145" s="15"/>
      <c r="E145" s="15"/>
      <c r="F145" s="14"/>
      <c r="G145" s="14"/>
      <c r="H145" s="15"/>
      <c r="I145" s="15"/>
      <c r="J145" s="22"/>
      <c r="K145" s="22"/>
      <c r="L145" s="15"/>
      <c r="M145" s="15"/>
      <c r="N145" s="15"/>
      <c r="O145" s="15"/>
      <c r="P145" s="22"/>
      <c r="Q145" s="22"/>
      <c r="R145" s="22"/>
      <c r="S145" s="18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20"/>
    </row>
    <row r="146" spans="1:33" ht="15.75" customHeight="1" x14ac:dyDescent="0.2">
      <c r="A146" s="13"/>
      <c r="B146" s="13"/>
      <c r="C146" s="22"/>
      <c r="D146" s="15"/>
      <c r="E146" s="15"/>
      <c r="F146" s="14"/>
      <c r="G146" s="14"/>
      <c r="H146" s="15"/>
      <c r="I146" s="15"/>
      <c r="J146" s="22"/>
      <c r="K146" s="22"/>
      <c r="L146" s="15"/>
      <c r="M146" s="15"/>
      <c r="N146" s="15"/>
      <c r="O146" s="15"/>
      <c r="P146" s="22"/>
      <c r="Q146" s="22"/>
      <c r="R146" s="22"/>
      <c r="S146" s="18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20"/>
    </row>
    <row r="147" spans="1:33" ht="15.75" customHeight="1" x14ac:dyDescent="0.2">
      <c r="A147" s="13"/>
      <c r="B147" s="13"/>
      <c r="C147" s="22"/>
      <c r="D147" s="15"/>
      <c r="E147" s="15"/>
      <c r="F147" s="14"/>
      <c r="G147" s="14"/>
      <c r="H147" s="15"/>
      <c r="I147" s="15"/>
      <c r="J147" s="22"/>
      <c r="K147" s="22"/>
      <c r="L147" s="15"/>
      <c r="M147" s="15"/>
      <c r="N147" s="15"/>
      <c r="O147" s="15"/>
      <c r="P147" s="22"/>
      <c r="Q147" s="22"/>
      <c r="R147" s="22"/>
      <c r="S147" s="18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20"/>
    </row>
    <row r="148" spans="1:33" ht="15.75" customHeight="1" x14ac:dyDescent="0.2">
      <c r="A148" s="13"/>
      <c r="B148" s="13"/>
      <c r="C148" s="22"/>
      <c r="D148" s="15"/>
      <c r="E148" s="15"/>
      <c r="F148" s="14"/>
      <c r="G148" s="14"/>
      <c r="H148" s="15"/>
      <c r="I148" s="15"/>
      <c r="J148" s="22"/>
      <c r="K148" s="22"/>
      <c r="L148" s="15"/>
      <c r="M148" s="15"/>
      <c r="N148" s="15"/>
      <c r="O148" s="15"/>
      <c r="P148" s="22"/>
      <c r="Q148" s="22"/>
      <c r="R148" s="22"/>
      <c r="S148" s="18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20"/>
    </row>
    <row r="149" spans="1:33" ht="15.75" customHeight="1" x14ac:dyDescent="0.2">
      <c r="A149" s="13"/>
      <c r="B149" s="13"/>
      <c r="C149" s="22"/>
      <c r="D149" s="15"/>
      <c r="E149" s="15"/>
      <c r="F149" s="14"/>
      <c r="G149" s="14"/>
      <c r="H149" s="15"/>
      <c r="I149" s="15"/>
      <c r="J149" s="22"/>
      <c r="K149" s="22"/>
      <c r="L149" s="15"/>
      <c r="M149" s="15"/>
      <c r="N149" s="15"/>
      <c r="O149" s="15"/>
      <c r="P149" s="22"/>
      <c r="Q149" s="22"/>
      <c r="R149" s="22"/>
      <c r="S149" s="18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20"/>
    </row>
    <row r="150" spans="1:33" ht="15.75" customHeight="1" x14ac:dyDescent="0.2">
      <c r="A150" s="13"/>
      <c r="B150" s="13"/>
      <c r="C150" s="22"/>
      <c r="D150" s="15"/>
      <c r="E150" s="15"/>
      <c r="F150" s="14"/>
      <c r="G150" s="14"/>
      <c r="H150" s="15"/>
      <c r="I150" s="15"/>
      <c r="J150" s="22"/>
      <c r="K150" s="22"/>
      <c r="L150" s="15"/>
      <c r="M150" s="15"/>
      <c r="N150" s="15"/>
      <c r="O150" s="15"/>
      <c r="P150" s="22"/>
      <c r="Q150" s="22"/>
      <c r="R150" s="22"/>
      <c r="S150" s="18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20"/>
    </row>
    <row r="151" spans="1:33" ht="15.75" customHeight="1" x14ac:dyDescent="0.2">
      <c r="A151" s="13"/>
      <c r="B151" s="13"/>
      <c r="C151" s="22"/>
      <c r="D151" s="15"/>
      <c r="E151" s="15"/>
      <c r="F151" s="14"/>
      <c r="G151" s="14"/>
      <c r="H151" s="15"/>
      <c r="I151" s="15"/>
      <c r="J151" s="22"/>
      <c r="K151" s="22"/>
      <c r="L151" s="15"/>
      <c r="M151" s="15"/>
      <c r="N151" s="15"/>
      <c r="O151" s="15"/>
      <c r="P151" s="22"/>
      <c r="Q151" s="22"/>
      <c r="R151" s="22"/>
      <c r="S151" s="18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20"/>
    </row>
    <row r="152" spans="1:33" ht="15.75" customHeight="1" x14ac:dyDescent="0.2">
      <c r="A152" s="13"/>
      <c r="B152" s="13"/>
      <c r="C152" s="22"/>
      <c r="D152" s="15"/>
      <c r="E152" s="15"/>
      <c r="F152" s="14"/>
      <c r="G152" s="14"/>
      <c r="H152" s="15"/>
      <c r="I152" s="15"/>
      <c r="J152" s="22"/>
      <c r="K152" s="22"/>
      <c r="L152" s="15"/>
      <c r="M152" s="15"/>
      <c r="N152" s="15"/>
      <c r="O152" s="15"/>
      <c r="P152" s="22"/>
      <c r="Q152" s="22"/>
      <c r="R152" s="22"/>
      <c r="S152" s="18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20"/>
    </row>
    <row r="153" spans="1:33" ht="15.75" customHeight="1" x14ac:dyDescent="0.2">
      <c r="A153" s="13"/>
      <c r="B153" s="13"/>
      <c r="C153" s="22"/>
      <c r="D153" s="15"/>
      <c r="E153" s="15"/>
      <c r="F153" s="14"/>
      <c r="G153" s="14"/>
      <c r="H153" s="15"/>
      <c r="I153" s="15"/>
      <c r="J153" s="22"/>
      <c r="K153" s="22"/>
      <c r="L153" s="15"/>
      <c r="M153" s="15"/>
      <c r="N153" s="15"/>
      <c r="O153" s="15"/>
      <c r="P153" s="22"/>
      <c r="Q153" s="22"/>
      <c r="R153" s="22"/>
      <c r="S153" s="18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20"/>
    </row>
    <row r="154" spans="1:33" ht="15.75" customHeight="1" x14ac:dyDescent="0.2">
      <c r="A154" s="13"/>
      <c r="B154" s="13"/>
      <c r="C154" s="22"/>
      <c r="D154" s="15"/>
      <c r="E154" s="15"/>
      <c r="F154" s="14"/>
      <c r="G154" s="14"/>
      <c r="H154" s="15"/>
      <c r="I154" s="15"/>
      <c r="J154" s="22"/>
      <c r="K154" s="22"/>
      <c r="L154" s="15"/>
      <c r="M154" s="15"/>
      <c r="N154" s="15"/>
      <c r="O154" s="15"/>
      <c r="P154" s="22"/>
      <c r="Q154" s="22"/>
      <c r="R154" s="22"/>
      <c r="S154" s="18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20"/>
    </row>
    <row r="155" spans="1:33" ht="15.75" customHeight="1" x14ac:dyDescent="0.2">
      <c r="A155" s="13"/>
      <c r="B155" s="13"/>
      <c r="C155" s="22"/>
      <c r="D155" s="15"/>
      <c r="E155" s="15"/>
      <c r="F155" s="14"/>
      <c r="G155" s="14"/>
      <c r="H155" s="15"/>
      <c r="I155" s="15"/>
      <c r="J155" s="22"/>
      <c r="K155" s="22"/>
      <c r="L155" s="15"/>
      <c r="M155" s="15"/>
      <c r="N155" s="15"/>
      <c r="O155" s="15"/>
      <c r="P155" s="22"/>
      <c r="Q155" s="22"/>
      <c r="R155" s="22"/>
      <c r="S155" s="18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20"/>
    </row>
    <row r="156" spans="1:33" ht="15.75" customHeight="1" x14ac:dyDescent="0.2">
      <c r="A156" s="13"/>
      <c r="B156" s="13"/>
      <c r="C156" s="22"/>
      <c r="D156" s="15"/>
      <c r="E156" s="15"/>
      <c r="F156" s="14"/>
      <c r="G156" s="14"/>
      <c r="H156" s="15"/>
      <c r="I156" s="15"/>
      <c r="J156" s="22"/>
      <c r="K156" s="22"/>
      <c r="L156" s="15"/>
      <c r="M156" s="15"/>
      <c r="N156" s="15"/>
      <c r="O156" s="15"/>
      <c r="P156" s="22"/>
      <c r="Q156" s="22"/>
      <c r="R156" s="22"/>
      <c r="S156" s="18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20"/>
    </row>
    <row r="157" spans="1:33" ht="15.75" customHeight="1" x14ac:dyDescent="0.2">
      <c r="A157" s="13"/>
      <c r="B157" s="13"/>
      <c r="C157" s="22"/>
      <c r="D157" s="15"/>
      <c r="E157" s="15"/>
      <c r="F157" s="14"/>
      <c r="G157" s="14"/>
      <c r="H157" s="15"/>
      <c r="I157" s="15"/>
      <c r="J157" s="22"/>
      <c r="K157" s="22"/>
      <c r="L157" s="15"/>
      <c r="M157" s="15"/>
      <c r="N157" s="15"/>
      <c r="O157" s="15"/>
      <c r="P157" s="22"/>
      <c r="Q157" s="22"/>
      <c r="R157" s="22"/>
      <c r="S157" s="18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20"/>
    </row>
    <row r="158" spans="1:33" ht="15.75" customHeight="1" x14ac:dyDescent="0.2">
      <c r="A158" s="13"/>
      <c r="B158" s="13"/>
      <c r="C158" s="22"/>
      <c r="D158" s="15"/>
      <c r="E158" s="15"/>
      <c r="F158" s="14"/>
      <c r="G158" s="14"/>
      <c r="H158" s="15"/>
      <c r="I158" s="15"/>
      <c r="J158" s="22"/>
      <c r="K158" s="22"/>
      <c r="L158" s="15"/>
      <c r="M158" s="15"/>
      <c r="N158" s="15"/>
      <c r="O158" s="15"/>
      <c r="P158" s="22"/>
      <c r="Q158" s="22"/>
      <c r="R158" s="22"/>
      <c r="S158" s="18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20"/>
    </row>
    <row r="159" spans="1:33" ht="15.75" customHeight="1" x14ac:dyDescent="0.2">
      <c r="A159" s="13"/>
      <c r="B159" s="13"/>
      <c r="C159" s="22"/>
      <c r="D159" s="15"/>
      <c r="E159" s="15"/>
      <c r="F159" s="14"/>
      <c r="G159" s="14"/>
      <c r="H159" s="15"/>
      <c r="I159" s="15"/>
      <c r="J159" s="22"/>
      <c r="K159" s="22"/>
      <c r="L159" s="15"/>
      <c r="M159" s="15"/>
      <c r="N159" s="15"/>
      <c r="O159" s="15"/>
      <c r="P159" s="22"/>
      <c r="Q159" s="22"/>
      <c r="R159" s="22"/>
      <c r="S159" s="18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20"/>
    </row>
    <row r="160" spans="1:33" ht="15.75" customHeight="1" x14ac:dyDescent="0.2">
      <c r="A160" s="13"/>
      <c r="B160" s="13"/>
      <c r="C160" s="22"/>
      <c r="D160" s="15"/>
      <c r="E160" s="15"/>
      <c r="F160" s="14"/>
      <c r="G160" s="14"/>
      <c r="H160" s="15"/>
      <c r="I160" s="15"/>
      <c r="J160" s="22"/>
      <c r="K160" s="22"/>
      <c r="L160" s="15"/>
      <c r="M160" s="15"/>
      <c r="N160" s="15"/>
      <c r="O160" s="15"/>
      <c r="P160" s="22"/>
      <c r="Q160" s="22"/>
      <c r="R160" s="22"/>
      <c r="S160" s="18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20"/>
    </row>
    <row r="161" spans="1:33" ht="15.75" customHeight="1" x14ac:dyDescent="0.2">
      <c r="A161" s="13"/>
      <c r="B161" s="13"/>
      <c r="C161" s="22"/>
      <c r="D161" s="15"/>
      <c r="E161" s="15"/>
      <c r="F161" s="14"/>
      <c r="G161" s="14"/>
      <c r="H161" s="15"/>
      <c r="I161" s="15"/>
      <c r="J161" s="22"/>
      <c r="K161" s="22"/>
      <c r="L161" s="15"/>
      <c r="M161" s="15"/>
      <c r="N161" s="15"/>
      <c r="O161" s="15"/>
      <c r="P161" s="22"/>
      <c r="Q161" s="22"/>
      <c r="R161" s="22"/>
      <c r="S161" s="18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20"/>
    </row>
    <row r="162" spans="1:33" ht="15.75" customHeight="1" x14ac:dyDescent="0.2">
      <c r="A162" s="13"/>
      <c r="B162" s="13"/>
      <c r="C162" s="22"/>
      <c r="D162" s="15"/>
      <c r="E162" s="15"/>
      <c r="F162" s="14"/>
      <c r="G162" s="14"/>
      <c r="H162" s="15"/>
      <c r="I162" s="15"/>
      <c r="J162" s="22"/>
      <c r="K162" s="22"/>
      <c r="L162" s="15"/>
      <c r="M162" s="15"/>
      <c r="N162" s="15"/>
      <c r="O162" s="15"/>
      <c r="P162" s="22"/>
      <c r="Q162" s="22"/>
      <c r="R162" s="22"/>
      <c r="S162" s="18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20"/>
    </row>
    <row r="163" spans="1:33" ht="15.75" customHeight="1" x14ac:dyDescent="0.2">
      <c r="A163" s="13"/>
      <c r="B163" s="13"/>
      <c r="C163" s="22"/>
      <c r="D163" s="15"/>
      <c r="E163" s="15"/>
      <c r="F163" s="14"/>
      <c r="G163" s="14"/>
      <c r="H163" s="15"/>
      <c r="I163" s="15"/>
      <c r="J163" s="22"/>
      <c r="K163" s="22"/>
      <c r="L163" s="15"/>
      <c r="M163" s="15"/>
      <c r="N163" s="15"/>
      <c r="O163" s="15"/>
      <c r="P163" s="22"/>
      <c r="Q163" s="22"/>
      <c r="R163" s="22"/>
      <c r="S163" s="18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20"/>
    </row>
    <row r="164" spans="1:33" ht="15.75" customHeight="1" x14ac:dyDescent="0.2">
      <c r="A164" s="13"/>
      <c r="B164" s="13"/>
      <c r="C164" s="22"/>
      <c r="D164" s="15"/>
      <c r="E164" s="15"/>
      <c r="F164" s="14"/>
      <c r="G164" s="14"/>
      <c r="H164" s="15"/>
      <c r="I164" s="15"/>
      <c r="J164" s="22"/>
      <c r="K164" s="22"/>
      <c r="L164" s="15"/>
      <c r="M164" s="15"/>
      <c r="N164" s="15"/>
      <c r="O164" s="15"/>
      <c r="P164" s="22"/>
      <c r="Q164" s="22"/>
      <c r="R164" s="22"/>
      <c r="S164" s="18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20"/>
    </row>
    <row r="165" spans="1:33" ht="15.75" customHeight="1" x14ac:dyDescent="0.2">
      <c r="A165" s="13"/>
      <c r="B165" s="13"/>
      <c r="C165" s="22"/>
      <c r="D165" s="15"/>
      <c r="E165" s="15"/>
      <c r="F165" s="14"/>
      <c r="G165" s="14"/>
      <c r="H165" s="15"/>
      <c r="I165" s="15"/>
      <c r="J165" s="22"/>
      <c r="K165" s="22"/>
      <c r="L165" s="15"/>
      <c r="M165" s="15"/>
      <c r="N165" s="15"/>
      <c r="O165" s="15"/>
      <c r="P165" s="22"/>
      <c r="Q165" s="22"/>
      <c r="R165" s="22"/>
      <c r="S165" s="18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20"/>
    </row>
    <row r="166" spans="1:33" ht="15.75" customHeight="1" x14ac:dyDescent="0.2">
      <c r="A166" s="13"/>
      <c r="B166" s="13"/>
      <c r="C166" s="22"/>
      <c r="D166" s="15"/>
      <c r="E166" s="15"/>
      <c r="F166" s="14"/>
      <c r="G166" s="14"/>
      <c r="H166" s="15"/>
      <c r="I166" s="15"/>
      <c r="J166" s="22"/>
      <c r="K166" s="22"/>
      <c r="L166" s="15"/>
      <c r="M166" s="15"/>
      <c r="N166" s="15"/>
      <c r="O166" s="15"/>
      <c r="P166" s="22"/>
      <c r="Q166" s="22"/>
      <c r="R166" s="22"/>
      <c r="S166" s="18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20"/>
    </row>
    <row r="167" spans="1:33" ht="15.75" customHeight="1" x14ac:dyDescent="0.2">
      <c r="A167" s="13"/>
      <c r="B167" s="13"/>
      <c r="C167" s="22"/>
      <c r="D167" s="15"/>
      <c r="E167" s="15"/>
      <c r="F167" s="14"/>
      <c r="G167" s="14"/>
      <c r="H167" s="15"/>
      <c r="I167" s="15"/>
      <c r="J167" s="22"/>
      <c r="K167" s="22"/>
      <c r="L167" s="15"/>
      <c r="M167" s="15"/>
      <c r="N167" s="15"/>
      <c r="O167" s="15"/>
      <c r="P167" s="22"/>
      <c r="Q167" s="22"/>
      <c r="R167" s="22"/>
      <c r="S167" s="18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20"/>
    </row>
    <row r="168" spans="1:33" ht="15.75" customHeight="1" x14ac:dyDescent="0.2">
      <c r="A168" s="13"/>
      <c r="B168" s="13"/>
      <c r="C168" s="22"/>
      <c r="D168" s="15"/>
      <c r="E168" s="15"/>
      <c r="F168" s="14"/>
      <c r="G168" s="14"/>
      <c r="H168" s="15"/>
      <c r="I168" s="15"/>
      <c r="J168" s="22"/>
      <c r="K168" s="22"/>
      <c r="L168" s="15"/>
      <c r="M168" s="15"/>
      <c r="N168" s="15"/>
      <c r="O168" s="15"/>
      <c r="P168" s="22"/>
      <c r="Q168" s="22"/>
      <c r="R168" s="22"/>
      <c r="S168" s="18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20"/>
    </row>
    <row r="169" spans="1:33" ht="15.75" customHeight="1" x14ac:dyDescent="0.2">
      <c r="A169" s="13"/>
      <c r="B169" s="13"/>
      <c r="C169" s="22"/>
      <c r="D169" s="15"/>
      <c r="E169" s="15"/>
      <c r="F169" s="14"/>
      <c r="G169" s="14"/>
      <c r="H169" s="15"/>
      <c r="I169" s="15"/>
      <c r="J169" s="22"/>
      <c r="K169" s="22"/>
      <c r="L169" s="15"/>
      <c r="M169" s="15"/>
      <c r="N169" s="15"/>
      <c r="O169" s="15"/>
      <c r="P169" s="22"/>
      <c r="Q169" s="22"/>
      <c r="R169" s="22"/>
      <c r="S169" s="18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20"/>
    </row>
    <row r="170" spans="1:33" ht="15.75" customHeight="1" x14ac:dyDescent="0.2">
      <c r="A170" s="13"/>
      <c r="B170" s="13"/>
      <c r="C170" s="22"/>
      <c r="D170" s="15"/>
      <c r="E170" s="15"/>
      <c r="F170" s="14"/>
      <c r="G170" s="14"/>
      <c r="H170" s="15"/>
      <c r="I170" s="15"/>
      <c r="J170" s="22"/>
      <c r="K170" s="22"/>
      <c r="L170" s="15"/>
      <c r="M170" s="15"/>
      <c r="N170" s="15"/>
      <c r="O170" s="15"/>
      <c r="P170" s="22"/>
      <c r="Q170" s="22"/>
      <c r="R170" s="22"/>
      <c r="S170" s="18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20"/>
    </row>
    <row r="171" spans="1:33" ht="15.75" customHeight="1" x14ac:dyDescent="0.2">
      <c r="A171" s="13"/>
      <c r="B171" s="13"/>
      <c r="C171" s="22"/>
      <c r="D171" s="15"/>
      <c r="E171" s="15"/>
      <c r="F171" s="14"/>
      <c r="G171" s="14"/>
      <c r="H171" s="15"/>
      <c r="I171" s="15"/>
      <c r="J171" s="22"/>
      <c r="K171" s="22"/>
      <c r="L171" s="15"/>
      <c r="M171" s="15"/>
      <c r="N171" s="15"/>
      <c r="O171" s="15"/>
      <c r="P171" s="22"/>
      <c r="Q171" s="22"/>
      <c r="R171" s="22"/>
      <c r="S171" s="18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20"/>
    </row>
    <row r="172" spans="1:33" ht="15.75" customHeight="1" x14ac:dyDescent="0.2">
      <c r="A172" s="13"/>
      <c r="B172" s="13"/>
      <c r="C172" s="22"/>
      <c r="D172" s="15"/>
      <c r="E172" s="15"/>
      <c r="F172" s="14"/>
      <c r="G172" s="14"/>
      <c r="H172" s="15"/>
      <c r="I172" s="15"/>
      <c r="J172" s="22"/>
      <c r="K172" s="22"/>
      <c r="L172" s="15"/>
      <c r="M172" s="15"/>
      <c r="N172" s="15"/>
      <c r="O172" s="15"/>
      <c r="P172" s="22"/>
      <c r="Q172" s="22"/>
      <c r="R172" s="22"/>
      <c r="S172" s="18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20"/>
    </row>
    <row r="173" spans="1:33" ht="15.75" customHeight="1" x14ac:dyDescent="0.2">
      <c r="A173" s="13"/>
      <c r="B173" s="13"/>
      <c r="C173" s="22"/>
      <c r="D173" s="15"/>
      <c r="E173" s="15"/>
      <c r="F173" s="14"/>
      <c r="G173" s="14"/>
      <c r="H173" s="15"/>
      <c r="I173" s="15"/>
      <c r="J173" s="22"/>
      <c r="K173" s="22"/>
      <c r="L173" s="15"/>
      <c r="M173" s="15"/>
      <c r="N173" s="15"/>
      <c r="O173" s="15"/>
      <c r="P173" s="22"/>
      <c r="Q173" s="22"/>
      <c r="R173" s="22"/>
      <c r="S173" s="18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20"/>
    </row>
    <row r="174" spans="1:33" ht="15.75" customHeight="1" x14ac:dyDescent="0.2">
      <c r="A174" s="13"/>
      <c r="B174" s="13"/>
      <c r="C174" s="22"/>
      <c r="D174" s="15"/>
      <c r="E174" s="15"/>
      <c r="F174" s="14"/>
      <c r="G174" s="14"/>
      <c r="H174" s="15"/>
      <c r="I174" s="15"/>
      <c r="J174" s="22"/>
      <c r="K174" s="22"/>
      <c r="L174" s="15"/>
      <c r="M174" s="15"/>
      <c r="N174" s="15"/>
      <c r="O174" s="15"/>
      <c r="P174" s="22"/>
      <c r="Q174" s="22"/>
      <c r="R174" s="22"/>
      <c r="S174" s="18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20"/>
    </row>
    <row r="175" spans="1:33" ht="15.75" customHeight="1" x14ac:dyDescent="0.2">
      <c r="A175" s="13"/>
      <c r="B175" s="13"/>
      <c r="C175" s="22"/>
      <c r="D175" s="15"/>
      <c r="E175" s="15"/>
      <c r="F175" s="14"/>
      <c r="G175" s="14"/>
      <c r="H175" s="15"/>
      <c r="I175" s="15"/>
      <c r="J175" s="22"/>
      <c r="K175" s="22"/>
      <c r="L175" s="15"/>
      <c r="M175" s="15"/>
      <c r="N175" s="15"/>
      <c r="O175" s="15"/>
      <c r="P175" s="22"/>
      <c r="Q175" s="22"/>
      <c r="R175" s="22"/>
      <c r="S175" s="18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20"/>
    </row>
    <row r="176" spans="1:33" ht="15.75" customHeight="1" x14ac:dyDescent="0.2">
      <c r="A176" s="13"/>
      <c r="B176" s="13"/>
      <c r="C176" s="22"/>
      <c r="D176" s="15"/>
      <c r="E176" s="15"/>
      <c r="F176" s="14"/>
      <c r="G176" s="14"/>
      <c r="H176" s="15"/>
      <c r="I176" s="15"/>
      <c r="J176" s="22"/>
      <c r="K176" s="22"/>
      <c r="L176" s="15"/>
      <c r="M176" s="15"/>
      <c r="N176" s="15"/>
      <c r="O176" s="15"/>
      <c r="P176" s="22"/>
      <c r="Q176" s="22"/>
      <c r="R176" s="22"/>
      <c r="S176" s="18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20"/>
    </row>
    <row r="177" spans="1:33" ht="15.75" customHeight="1" x14ac:dyDescent="0.2">
      <c r="A177" s="13"/>
      <c r="B177" s="13"/>
      <c r="C177" s="22"/>
      <c r="D177" s="15"/>
      <c r="E177" s="15"/>
      <c r="F177" s="14"/>
      <c r="G177" s="14"/>
      <c r="H177" s="15"/>
      <c r="I177" s="15"/>
      <c r="J177" s="22"/>
      <c r="K177" s="22"/>
      <c r="L177" s="15"/>
      <c r="M177" s="15"/>
      <c r="N177" s="15"/>
      <c r="O177" s="15"/>
      <c r="P177" s="22"/>
      <c r="Q177" s="22"/>
      <c r="R177" s="22"/>
      <c r="S177" s="18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20"/>
    </row>
    <row r="178" spans="1:33" ht="15.75" customHeight="1" x14ac:dyDescent="0.2">
      <c r="A178" s="13"/>
      <c r="B178" s="13"/>
      <c r="C178" s="22"/>
      <c r="D178" s="15"/>
      <c r="E178" s="15"/>
      <c r="F178" s="14"/>
      <c r="G178" s="14"/>
      <c r="H178" s="15"/>
      <c r="I178" s="15"/>
      <c r="J178" s="22"/>
      <c r="K178" s="22"/>
      <c r="L178" s="15"/>
      <c r="M178" s="15"/>
      <c r="N178" s="15"/>
      <c r="O178" s="15"/>
      <c r="P178" s="22"/>
      <c r="Q178" s="22"/>
      <c r="R178" s="22"/>
      <c r="S178" s="18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20"/>
    </row>
    <row r="179" spans="1:33" ht="15.75" customHeight="1" x14ac:dyDescent="0.2">
      <c r="A179" s="13"/>
      <c r="B179" s="13"/>
      <c r="C179" s="22"/>
      <c r="D179" s="15"/>
      <c r="E179" s="15"/>
      <c r="F179" s="14"/>
      <c r="G179" s="14"/>
      <c r="H179" s="15"/>
      <c r="I179" s="15"/>
      <c r="J179" s="22"/>
      <c r="K179" s="22"/>
      <c r="L179" s="15"/>
      <c r="M179" s="15"/>
      <c r="N179" s="15"/>
      <c r="O179" s="15"/>
      <c r="P179" s="22"/>
      <c r="Q179" s="22"/>
      <c r="R179" s="22"/>
      <c r="S179" s="18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20"/>
    </row>
    <row r="180" spans="1:33" ht="15.75" customHeight="1" x14ac:dyDescent="0.2">
      <c r="A180" s="13"/>
      <c r="B180" s="13"/>
      <c r="C180" s="22"/>
      <c r="D180" s="15"/>
      <c r="E180" s="15"/>
      <c r="F180" s="14"/>
      <c r="G180" s="14"/>
      <c r="H180" s="15"/>
      <c r="I180" s="15"/>
      <c r="J180" s="22"/>
      <c r="K180" s="22"/>
      <c r="L180" s="15"/>
      <c r="M180" s="15"/>
      <c r="N180" s="15"/>
      <c r="O180" s="15"/>
      <c r="P180" s="22"/>
      <c r="Q180" s="22"/>
      <c r="R180" s="22"/>
      <c r="S180" s="18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20"/>
    </row>
    <row r="181" spans="1:33" ht="15.75" customHeight="1" x14ac:dyDescent="0.2">
      <c r="A181" s="13"/>
      <c r="B181" s="13"/>
      <c r="C181" s="22"/>
      <c r="D181" s="15"/>
      <c r="E181" s="15"/>
      <c r="F181" s="14"/>
      <c r="G181" s="14"/>
      <c r="H181" s="15"/>
      <c r="I181" s="15"/>
      <c r="J181" s="22"/>
      <c r="K181" s="22"/>
      <c r="L181" s="15"/>
      <c r="M181" s="15"/>
      <c r="N181" s="15"/>
      <c r="O181" s="15"/>
      <c r="P181" s="22"/>
      <c r="Q181" s="22"/>
      <c r="R181" s="22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20"/>
    </row>
    <row r="182" spans="1:33" ht="15.75" customHeight="1" x14ac:dyDescent="0.2">
      <c r="A182" s="13"/>
      <c r="B182" s="13"/>
      <c r="C182" s="22"/>
      <c r="D182" s="15"/>
      <c r="E182" s="15"/>
      <c r="F182" s="14"/>
      <c r="G182" s="14"/>
      <c r="H182" s="15"/>
      <c r="I182" s="15"/>
      <c r="J182" s="22"/>
      <c r="K182" s="22"/>
      <c r="L182" s="15"/>
      <c r="M182" s="15"/>
      <c r="N182" s="15"/>
      <c r="O182" s="15"/>
      <c r="P182" s="22"/>
      <c r="Q182" s="22"/>
      <c r="R182" s="22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20"/>
    </row>
    <row r="183" spans="1:33" ht="15.75" customHeight="1" x14ac:dyDescent="0.2">
      <c r="A183" s="13"/>
      <c r="B183" s="13"/>
      <c r="C183" s="22"/>
      <c r="D183" s="15"/>
      <c r="E183" s="15"/>
      <c r="F183" s="14"/>
      <c r="G183" s="14"/>
      <c r="H183" s="15"/>
      <c r="I183" s="15"/>
      <c r="J183" s="22"/>
      <c r="K183" s="22"/>
      <c r="L183" s="15"/>
      <c r="M183" s="15"/>
      <c r="N183" s="15"/>
      <c r="O183" s="15"/>
      <c r="P183" s="22"/>
      <c r="Q183" s="22"/>
      <c r="R183" s="22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20"/>
    </row>
    <row r="184" spans="1:33" ht="15.75" customHeight="1" x14ac:dyDescent="0.2">
      <c r="A184" s="13"/>
      <c r="B184" s="13"/>
      <c r="C184" s="22"/>
      <c r="D184" s="15"/>
      <c r="E184" s="15"/>
      <c r="F184" s="14"/>
      <c r="G184" s="14"/>
      <c r="H184" s="15"/>
      <c r="I184" s="15"/>
      <c r="J184" s="22"/>
      <c r="K184" s="22"/>
      <c r="L184" s="15"/>
      <c r="M184" s="15"/>
      <c r="N184" s="15"/>
      <c r="O184" s="15"/>
      <c r="P184" s="22"/>
      <c r="Q184" s="22"/>
      <c r="R184" s="22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20"/>
    </row>
    <row r="185" spans="1:33" ht="15.75" customHeight="1" x14ac:dyDescent="0.2">
      <c r="A185" s="13"/>
      <c r="B185" s="13"/>
      <c r="C185" s="22"/>
      <c r="D185" s="15"/>
      <c r="E185" s="15"/>
      <c r="F185" s="14"/>
      <c r="G185" s="14"/>
      <c r="H185" s="15"/>
      <c r="I185" s="15"/>
      <c r="J185" s="22"/>
      <c r="K185" s="22"/>
      <c r="L185" s="15"/>
      <c r="M185" s="15"/>
      <c r="N185" s="15"/>
      <c r="O185" s="15"/>
      <c r="P185" s="22"/>
      <c r="Q185" s="22"/>
      <c r="R185" s="22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20"/>
    </row>
    <row r="186" spans="1:33" ht="15.75" customHeight="1" x14ac:dyDescent="0.2">
      <c r="A186" s="13"/>
      <c r="B186" s="13"/>
      <c r="C186" s="22"/>
      <c r="D186" s="15"/>
      <c r="E186" s="15"/>
      <c r="F186" s="14"/>
      <c r="G186" s="14"/>
      <c r="H186" s="15"/>
      <c r="I186" s="15"/>
      <c r="J186" s="22"/>
      <c r="K186" s="22"/>
      <c r="L186" s="15"/>
      <c r="M186" s="15"/>
      <c r="N186" s="15"/>
      <c r="O186" s="15"/>
      <c r="P186" s="22"/>
      <c r="Q186" s="22"/>
      <c r="R186" s="22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20"/>
    </row>
    <row r="187" spans="1:33" ht="15.75" customHeight="1" x14ac:dyDescent="0.2">
      <c r="A187" s="13"/>
      <c r="B187" s="13"/>
      <c r="C187" s="22"/>
      <c r="D187" s="15"/>
      <c r="E187" s="15"/>
      <c r="F187" s="14"/>
      <c r="G187" s="14"/>
      <c r="H187" s="15"/>
      <c r="I187" s="15"/>
      <c r="J187" s="22"/>
      <c r="K187" s="22"/>
      <c r="L187" s="15"/>
      <c r="M187" s="15"/>
      <c r="N187" s="15"/>
      <c r="O187" s="15"/>
      <c r="P187" s="22"/>
      <c r="Q187" s="22"/>
      <c r="R187" s="22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20"/>
    </row>
    <row r="188" spans="1:33" ht="15.75" customHeight="1" x14ac:dyDescent="0.2">
      <c r="A188" s="13"/>
      <c r="B188" s="13"/>
      <c r="C188" s="22"/>
      <c r="D188" s="15"/>
      <c r="E188" s="15"/>
      <c r="F188" s="14"/>
      <c r="G188" s="14"/>
      <c r="H188" s="15"/>
      <c r="I188" s="15"/>
      <c r="J188" s="22"/>
      <c r="K188" s="22"/>
      <c r="L188" s="15"/>
      <c r="M188" s="15"/>
      <c r="N188" s="15"/>
      <c r="O188" s="15"/>
      <c r="P188" s="22"/>
      <c r="Q188" s="22"/>
      <c r="R188" s="22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20"/>
    </row>
    <row r="189" spans="1:33" ht="15.75" customHeight="1" x14ac:dyDescent="0.2">
      <c r="A189" s="13"/>
      <c r="B189" s="13"/>
      <c r="C189" s="22"/>
      <c r="D189" s="15"/>
      <c r="E189" s="15"/>
      <c r="F189" s="14"/>
      <c r="G189" s="14"/>
      <c r="H189" s="15"/>
      <c r="I189" s="15"/>
      <c r="J189" s="22"/>
      <c r="K189" s="22"/>
      <c r="L189" s="15"/>
      <c r="M189" s="15"/>
      <c r="N189" s="15"/>
      <c r="O189" s="15"/>
      <c r="P189" s="22"/>
      <c r="Q189" s="22"/>
      <c r="R189" s="22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20"/>
    </row>
    <row r="190" spans="1:33" ht="15.75" customHeight="1" x14ac:dyDescent="0.2">
      <c r="A190" s="13"/>
      <c r="B190" s="13"/>
      <c r="C190" s="22"/>
      <c r="D190" s="15"/>
      <c r="E190" s="15"/>
      <c r="F190" s="14"/>
      <c r="G190" s="14"/>
      <c r="H190" s="15"/>
      <c r="I190" s="15"/>
      <c r="J190" s="22"/>
      <c r="K190" s="22"/>
      <c r="L190" s="15"/>
      <c r="M190" s="15"/>
      <c r="N190" s="15"/>
      <c r="O190" s="15"/>
      <c r="P190" s="22"/>
      <c r="Q190" s="22"/>
      <c r="R190" s="22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20"/>
    </row>
    <row r="191" spans="1:33" ht="15.75" customHeight="1" x14ac:dyDescent="0.2">
      <c r="A191" s="13"/>
      <c r="B191" s="13"/>
      <c r="C191" s="22"/>
      <c r="D191" s="15"/>
      <c r="E191" s="15"/>
      <c r="F191" s="14"/>
      <c r="G191" s="14"/>
      <c r="H191" s="15"/>
      <c r="I191" s="15"/>
      <c r="J191" s="22"/>
      <c r="K191" s="22"/>
      <c r="L191" s="15"/>
      <c r="M191" s="15"/>
      <c r="N191" s="15"/>
      <c r="O191" s="15"/>
      <c r="P191" s="22"/>
      <c r="Q191" s="22"/>
      <c r="R191" s="22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20"/>
    </row>
    <row r="192" spans="1:33" ht="15.75" customHeight="1" x14ac:dyDescent="0.2">
      <c r="A192" s="13"/>
      <c r="B192" s="13"/>
      <c r="C192" s="22"/>
      <c r="D192" s="15"/>
      <c r="E192" s="15"/>
      <c r="F192" s="14"/>
      <c r="G192" s="14"/>
      <c r="H192" s="15"/>
      <c r="I192" s="15"/>
      <c r="J192" s="22"/>
      <c r="K192" s="22"/>
      <c r="L192" s="15"/>
      <c r="M192" s="15"/>
      <c r="N192" s="15"/>
      <c r="O192" s="15"/>
      <c r="P192" s="22"/>
      <c r="Q192" s="22"/>
      <c r="R192" s="22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20"/>
    </row>
    <row r="193" spans="1:33" ht="15.75" customHeight="1" x14ac:dyDescent="0.2">
      <c r="A193" s="13"/>
      <c r="B193" s="13"/>
      <c r="C193" s="22"/>
      <c r="D193" s="15"/>
      <c r="E193" s="15"/>
      <c r="F193" s="14"/>
      <c r="G193" s="14"/>
      <c r="H193" s="15"/>
      <c r="I193" s="15"/>
      <c r="J193" s="22"/>
      <c r="K193" s="22"/>
      <c r="L193" s="15"/>
      <c r="M193" s="15"/>
      <c r="N193" s="15"/>
      <c r="O193" s="15"/>
      <c r="P193" s="22"/>
      <c r="Q193" s="22"/>
      <c r="R193" s="22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20"/>
    </row>
    <row r="194" spans="1:33" ht="15.75" customHeight="1" x14ac:dyDescent="0.2">
      <c r="C194" s="22"/>
      <c r="D194" s="15"/>
      <c r="E194" s="15"/>
      <c r="F194" s="14"/>
      <c r="G194" s="14"/>
      <c r="H194" s="15"/>
      <c r="I194" s="15"/>
      <c r="J194" s="22"/>
      <c r="K194" s="22"/>
      <c r="L194" s="15"/>
      <c r="M194" s="15"/>
      <c r="N194" s="15"/>
      <c r="O194" s="15"/>
      <c r="P194" s="22"/>
      <c r="Q194" s="22"/>
      <c r="R194" s="22"/>
      <c r="AG194" s="20"/>
    </row>
    <row r="195" spans="1:33" ht="15.75" customHeight="1" x14ac:dyDescent="0.2">
      <c r="C195" s="22"/>
      <c r="D195" s="15"/>
      <c r="E195" s="15"/>
      <c r="F195" s="14"/>
      <c r="G195" s="14"/>
      <c r="H195" s="15"/>
      <c r="I195" s="15"/>
      <c r="J195" s="22"/>
      <c r="K195" s="22"/>
      <c r="L195" s="15"/>
      <c r="M195" s="15"/>
      <c r="N195" s="15"/>
      <c r="O195" s="15"/>
      <c r="P195" s="22"/>
      <c r="Q195" s="22"/>
      <c r="R195" s="22"/>
      <c r="AG195" s="20"/>
    </row>
    <row r="196" spans="1:33" ht="15.75" customHeight="1" x14ac:dyDescent="0.2">
      <c r="C196" s="22"/>
      <c r="D196" s="22"/>
      <c r="E196" s="22"/>
      <c r="F196" s="22"/>
      <c r="G196" s="22"/>
      <c r="H196" s="22"/>
      <c r="I196" s="22"/>
      <c r="J196" s="22"/>
      <c r="K196" s="22"/>
      <c r="L196" s="22"/>
      <c r="M196" s="22"/>
      <c r="N196" s="22"/>
      <c r="O196" s="22"/>
      <c r="P196" s="22"/>
      <c r="Q196" s="22"/>
      <c r="R196" s="22"/>
    </row>
    <row r="197" spans="1:33" ht="15.75" customHeight="1" x14ac:dyDescent="0.2">
      <c r="C197" s="22"/>
      <c r="D197" s="22"/>
      <c r="E197" s="22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</row>
    <row r="198" spans="1:33" ht="15.75" customHeight="1" x14ac:dyDescent="0.2">
      <c r="C198" s="22"/>
      <c r="D198" s="22"/>
      <c r="E198" s="22"/>
      <c r="F198" s="22"/>
      <c r="G198" s="22"/>
      <c r="H198" s="22"/>
      <c r="I198" s="22"/>
      <c r="J198" s="22"/>
      <c r="K198" s="22"/>
      <c r="L198" s="22"/>
      <c r="M198" s="22"/>
      <c r="N198" s="22"/>
      <c r="O198" s="22"/>
      <c r="P198" s="22"/>
      <c r="Q198" s="22"/>
      <c r="R198" s="22"/>
    </row>
    <row r="199" spans="1:33" ht="15.75" customHeight="1" x14ac:dyDescent="0.2">
      <c r="C199" s="22"/>
      <c r="D199" s="22"/>
      <c r="E199" s="22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</row>
    <row r="200" spans="1:33" ht="15.75" customHeight="1" x14ac:dyDescent="0.2">
      <c r="C200" s="22"/>
      <c r="D200" s="22"/>
      <c r="E200" s="22"/>
      <c r="F200" s="22"/>
      <c r="G200" s="22"/>
      <c r="H200" s="22"/>
      <c r="I200" s="22"/>
      <c r="J200" s="22"/>
      <c r="K200" s="22"/>
      <c r="L200" s="22"/>
      <c r="M200" s="22"/>
      <c r="N200" s="22"/>
      <c r="O200" s="22"/>
      <c r="P200" s="22"/>
      <c r="Q200" s="22"/>
      <c r="R200" s="22"/>
    </row>
    <row r="201" spans="1:33" ht="15.75" customHeight="1" x14ac:dyDescent="0.2">
      <c r="C201" s="22"/>
      <c r="D201" s="22"/>
      <c r="E201" s="22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</row>
    <row r="202" spans="1:33" ht="15.75" customHeight="1" x14ac:dyDescent="0.2">
      <c r="C202" s="22"/>
      <c r="D202" s="22"/>
      <c r="E202" s="22"/>
      <c r="F202" s="22"/>
      <c r="G202" s="22"/>
      <c r="H202" s="22"/>
      <c r="I202" s="22"/>
      <c r="J202" s="22"/>
      <c r="K202" s="22"/>
      <c r="L202" s="22"/>
      <c r="M202" s="22"/>
      <c r="N202" s="22"/>
      <c r="O202" s="22"/>
      <c r="P202" s="22"/>
      <c r="Q202" s="22"/>
      <c r="R202" s="22"/>
    </row>
    <row r="203" spans="1:33" ht="15.75" customHeight="1" x14ac:dyDescent="0.2">
      <c r="C203" s="22"/>
      <c r="D203" s="22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</row>
    <row r="204" spans="1:33" ht="15.75" customHeight="1" x14ac:dyDescent="0.2">
      <c r="C204" s="22"/>
      <c r="D204" s="22"/>
      <c r="E204" s="22"/>
      <c r="F204" s="22"/>
      <c r="G204" s="22"/>
      <c r="H204" s="22"/>
      <c r="I204" s="22"/>
      <c r="J204" s="22"/>
      <c r="K204" s="22"/>
      <c r="L204" s="22"/>
      <c r="M204" s="22"/>
      <c r="N204" s="22"/>
      <c r="O204" s="22"/>
      <c r="P204" s="22"/>
      <c r="Q204" s="22"/>
      <c r="R204" s="22"/>
    </row>
    <row r="205" spans="1:33" ht="15.75" customHeight="1" x14ac:dyDescent="0.2">
      <c r="C205" s="22"/>
      <c r="D205" s="22"/>
      <c r="E205" s="22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</row>
    <row r="206" spans="1:33" ht="15.75" customHeight="1" x14ac:dyDescent="0.2">
      <c r="C206" s="22"/>
      <c r="D206" s="22"/>
      <c r="E206" s="22"/>
      <c r="F206" s="22"/>
      <c r="G206" s="22"/>
      <c r="H206" s="22"/>
      <c r="I206" s="22"/>
      <c r="J206" s="22"/>
      <c r="K206" s="22"/>
      <c r="L206" s="22"/>
      <c r="M206" s="22"/>
      <c r="N206" s="22"/>
      <c r="O206" s="22"/>
      <c r="P206" s="22"/>
      <c r="Q206" s="22"/>
      <c r="R206" s="22"/>
    </row>
    <row r="207" spans="1:33" ht="15.75" customHeight="1" x14ac:dyDescent="0.2">
      <c r="C207" s="22"/>
      <c r="D207" s="22"/>
      <c r="E207" s="22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</row>
    <row r="208" spans="1:33" ht="15.75" customHeight="1" x14ac:dyDescent="0.2">
      <c r="C208" s="22"/>
      <c r="D208" s="22"/>
      <c r="E208" s="22"/>
      <c r="F208" s="22"/>
      <c r="G208" s="22"/>
      <c r="H208" s="22"/>
      <c r="I208" s="22"/>
      <c r="J208" s="22"/>
      <c r="K208" s="22"/>
      <c r="L208" s="22"/>
      <c r="M208" s="22"/>
      <c r="N208" s="22"/>
      <c r="O208" s="22"/>
      <c r="P208" s="22"/>
      <c r="Q208" s="22"/>
      <c r="R208" s="22"/>
    </row>
    <row r="209" spans="3:18" ht="15.75" customHeight="1" x14ac:dyDescent="0.2">
      <c r="C209" s="22"/>
      <c r="D209" s="22"/>
      <c r="E209" s="22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</row>
    <row r="210" spans="3:18" ht="15.75" customHeight="1" x14ac:dyDescent="0.2">
      <c r="C210" s="22"/>
      <c r="D210" s="22"/>
      <c r="E210" s="22"/>
      <c r="F210" s="22"/>
      <c r="G210" s="22"/>
      <c r="H210" s="22"/>
      <c r="I210" s="22"/>
      <c r="J210" s="22"/>
      <c r="K210" s="22"/>
      <c r="L210" s="22"/>
      <c r="M210" s="22"/>
      <c r="N210" s="22"/>
      <c r="O210" s="22"/>
      <c r="P210" s="22"/>
      <c r="Q210" s="22"/>
      <c r="R210" s="22"/>
    </row>
    <row r="211" spans="3:18" ht="15.75" customHeight="1" x14ac:dyDescent="0.2">
      <c r="C211" s="22"/>
      <c r="D211" s="22"/>
      <c r="E211" s="22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</row>
    <row r="212" spans="3:18" ht="15.75" customHeight="1" x14ac:dyDescent="0.2">
      <c r="C212" s="22"/>
      <c r="D212" s="22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  <c r="R212" s="22"/>
    </row>
    <row r="213" spans="3:18" ht="15.75" customHeight="1" x14ac:dyDescent="0.2">
      <c r="C213" s="22"/>
      <c r="D213" s="22"/>
      <c r="E213" s="22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</row>
    <row r="214" spans="3:18" ht="15.75" customHeight="1" x14ac:dyDescent="0.2">
      <c r="C214" s="22"/>
      <c r="D214" s="22"/>
      <c r="E214" s="22"/>
      <c r="F214" s="22"/>
      <c r="G214" s="22"/>
      <c r="H214" s="22"/>
      <c r="I214" s="22"/>
      <c r="J214" s="22"/>
      <c r="K214" s="22"/>
      <c r="L214" s="22"/>
      <c r="M214" s="22"/>
      <c r="N214" s="22"/>
      <c r="O214" s="22"/>
      <c r="P214" s="22"/>
      <c r="Q214" s="22"/>
      <c r="R214" s="22"/>
    </row>
    <row r="215" spans="3:18" ht="15.75" customHeight="1" x14ac:dyDescent="0.2">
      <c r="C215" s="22"/>
      <c r="D215" s="22"/>
      <c r="E215" s="22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</row>
    <row r="216" spans="3:18" ht="15.75" customHeight="1" x14ac:dyDescent="0.2">
      <c r="C216" s="22"/>
      <c r="D216" s="22"/>
      <c r="E216" s="22"/>
      <c r="F216" s="22"/>
      <c r="G216" s="22"/>
      <c r="H216" s="22"/>
      <c r="I216" s="22"/>
      <c r="J216" s="22"/>
      <c r="K216" s="22"/>
      <c r="L216" s="22"/>
      <c r="M216" s="22"/>
      <c r="N216" s="22"/>
      <c r="O216" s="22"/>
      <c r="P216" s="22"/>
      <c r="Q216" s="22"/>
      <c r="R216" s="22"/>
    </row>
    <row r="217" spans="3:18" ht="15.75" customHeight="1" x14ac:dyDescent="0.2">
      <c r="C217" s="22"/>
      <c r="D217" s="22"/>
      <c r="E217" s="22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</row>
    <row r="218" spans="3:18" ht="15.75" customHeight="1" x14ac:dyDescent="0.2">
      <c r="C218" s="22"/>
      <c r="D218" s="22"/>
      <c r="E218" s="22"/>
      <c r="F218" s="22"/>
      <c r="G218" s="22"/>
      <c r="H218" s="22"/>
      <c r="I218" s="22"/>
      <c r="J218" s="22"/>
      <c r="K218" s="22"/>
      <c r="L218" s="22"/>
      <c r="M218" s="22"/>
      <c r="N218" s="22"/>
      <c r="O218" s="22"/>
      <c r="P218" s="22"/>
      <c r="Q218" s="22"/>
      <c r="R218" s="22"/>
    </row>
    <row r="219" spans="3:18" ht="15.75" customHeight="1" x14ac:dyDescent="0.2">
      <c r="C219" s="22"/>
      <c r="D219" s="22"/>
      <c r="E219" s="22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</row>
    <row r="220" spans="3:18" ht="15.75" customHeight="1" x14ac:dyDescent="0.15"/>
    <row r="221" spans="3:18" ht="15.75" customHeight="1" x14ac:dyDescent="0.15"/>
    <row r="222" spans="3:18" ht="15.75" customHeight="1" x14ac:dyDescent="0.15"/>
    <row r="223" spans="3:18" ht="15.75" customHeight="1" x14ac:dyDescent="0.15"/>
    <row r="224" spans="3:18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AG1000"/>
  <sheetViews>
    <sheetView tabSelected="1" workbookViewId="0">
      <pane xSplit="2" ySplit="3" topLeftCell="C4" activePane="bottomRight" state="frozen"/>
      <selection activeCell="C4" sqref="C4:XFD31"/>
      <selection pane="topRight" activeCell="C4" sqref="C4:XFD31"/>
      <selection pane="bottomLeft" activeCell="C4" sqref="C4:XFD31"/>
      <selection pane="bottomRight" activeCell="C4" sqref="C4:XFD31"/>
    </sheetView>
  </sheetViews>
  <sheetFormatPr baseColWidth="10" defaultColWidth="14.5" defaultRowHeight="15" customHeight="1" x14ac:dyDescent="0.15"/>
  <cols>
    <col min="1" max="1" width="14.83203125" customWidth="1"/>
    <col min="2" max="2" width="23.832031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6.83203125" customWidth="1"/>
    <col min="16" max="16" width="11" customWidth="1"/>
    <col min="17" max="18" width="8.5" customWidth="1"/>
    <col min="19" max="19" width="8.33203125" customWidth="1"/>
    <col min="20" max="20" width="11.5" customWidth="1"/>
    <col min="21" max="21" width="13.33203125" customWidth="1"/>
    <col min="22" max="22" width="13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29" t="str">
        <f ca="1">IFERROR(__xludf.DUMMYFUNCTION("IFERROR(VLOOKUP(B2,IMPORTRANGE(""https://docs.google.com/spreadsheets/d/1x0DhHglkXKoEBOD2MBsuK_EyIr1ouxD2ftIpqOYFa-k/edit?usp=sharing"",""OllieShops-SKU-Specific Info!B1:BJ7000""),4,FALSE),"""")"),"Ball Catch Door Hardware for Closet, Black 2 Pack")</f>
        <v>Ball Catch Door Hardware for Closet, Black 2 Pack</v>
      </c>
      <c r="B1" s="30"/>
      <c r="C1" s="31" t="s">
        <v>0</v>
      </c>
      <c r="D1" s="33" t="s">
        <v>1</v>
      </c>
      <c r="E1" s="33" t="s">
        <v>2</v>
      </c>
      <c r="F1" s="35" t="s">
        <v>3</v>
      </c>
      <c r="G1" s="35" t="s">
        <v>4</v>
      </c>
      <c r="H1" s="36" t="s">
        <v>5</v>
      </c>
      <c r="I1" s="33" t="s">
        <v>6</v>
      </c>
      <c r="J1" s="33" t="s">
        <v>7</v>
      </c>
      <c r="K1" s="33" t="s">
        <v>8</v>
      </c>
      <c r="L1" s="33" t="s">
        <v>9</v>
      </c>
      <c r="M1" s="40" t="s">
        <v>10</v>
      </c>
      <c r="N1" s="41" t="s">
        <v>11</v>
      </c>
      <c r="O1" s="33" t="s">
        <v>12</v>
      </c>
      <c r="P1" s="33" t="s">
        <v>13</v>
      </c>
      <c r="Q1" s="33" t="s">
        <v>14</v>
      </c>
      <c r="R1" s="33" t="s">
        <v>15</v>
      </c>
      <c r="S1" s="47" t="s">
        <v>16</v>
      </c>
      <c r="T1" s="42" t="s">
        <v>17</v>
      </c>
      <c r="U1" s="42" t="s">
        <v>18</v>
      </c>
      <c r="V1" s="42" t="s">
        <v>19</v>
      </c>
      <c r="W1" s="42" t="s">
        <v>20</v>
      </c>
      <c r="X1" s="42" t="s">
        <v>21</v>
      </c>
      <c r="Y1" s="42" t="s">
        <v>22</v>
      </c>
      <c r="Z1" s="42" t="s">
        <v>23</v>
      </c>
      <c r="AA1" s="42" t="s">
        <v>24</v>
      </c>
      <c r="AB1" s="42" t="s">
        <v>25</v>
      </c>
      <c r="AC1" s="42" t="s">
        <v>26</v>
      </c>
      <c r="AD1" s="44" t="s">
        <v>27</v>
      </c>
      <c r="AE1" s="45" t="s">
        <v>28</v>
      </c>
      <c r="AF1" s="46" t="s">
        <v>29</v>
      </c>
      <c r="AG1" s="45" t="s">
        <v>30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IFERROR(__xludf.DUMMYFUNCTION("IFERROR(VLOOKUP(B2,IMPORTRANGE(""https://docs.google.com/spreadsheets/d/1x0DhHglkXKoEBOD2MBsuK_EyIr1ouxD2ftIpqOYFa-k/edit?usp=sharing"",""OllieShops-SKU-Specific Info!B1:BJ7000""),3,FALSE),"""")"),"B07FFB622C")</f>
        <v>B07FFB622C</v>
      </c>
      <c r="B2" s="3" t="s">
        <v>177</v>
      </c>
      <c r="C2" s="32"/>
      <c r="D2" s="34"/>
      <c r="E2" s="32"/>
      <c r="F2" s="34"/>
      <c r="G2" s="34"/>
      <c r="H2" s="37"/>
      <c r="I2" s="34"/>
      <c r="J2" s="34"/>
      <c r="K2" s="37"/>
      <c r="L2" s="37"/>
      <c r="M2" s="37"/>
      <c r="N2" s="34"/>
      <c r="O2" s="34"/>
      <c r="P2" s="32"/>
      <c r="Q2" s="34"/>
      <c r="R2" s="34"/>
      <c r="S2" s="30"/>
      <c r="T2" s="30"/>
      <c r="U2" s="43"/>
      <c r="V2" s="43"/>
      <c r="W2" s="30"/>
      <c r="X2" s="30"/>
      <c r="Y2" s="30"/>
      <c r="Z2" s="30"/>
      <c r="AA2" s="43"/>
      <c r="AB2" s="43"/>
      <c r="AC2" s="43"/>
      <c r="AD2" s="43"/>
      <c r="AE2" s="30"/>
      <c r="AF2" s="30"/>
      <c r="AG2" s="30"/>
    </row>
    <row r="3" spans="1:33" ht="16" x14ac:dyDescent="0.15">
      <c r="A3" s="38" t="s">
        <v>32</v>
      </c>
      <c r="B3" s="39"/>
      <c r="C3" s="4">
        <f ca="1">((AE31+AF31)/0.85)*-1</f>
        <v>5.3643029779411648</v>
      </c>
      <c r="D3" s="5">
        <f>SUM(D4:D99763)</f>
        <v>32</v>
      </c>
      <c r="E3" s="5"/>
      <c r="F3" s="6">
        <f t="shared" ref="F3:G3" si="0">SUM(F4:F99763)</f>
        <v>415.68</v>
      </c>
      <c r="G3" s="6">
        <f t="shared" si="0"/>
        <v>0</v>
      </c>
      <c r="H3" s="7">
        <f>G3/F3*-1</f>
        <v>0</v>
      </c>
      <c r="I3" s="8">
        <f ca="1">J3/F3</f>
        <v>0.49831759767128631</v>
      </c>
      <c r="J3" s="6">
        <f ca="1">SUM(J4:J99763)</f>
        <v>207.14065900000028</v>
      </c>
      <c r="K3" s="6">
        <f ca="1">J3/D3</f>
        <v>6.4731455937500089</v>
      </c>
      <c r="L3" s="5"/>
      <c r="M3" s="9"/>
      <c r="N3" s="10"/>
      <c r="O3" s="5" t="str">
        <f ca="1">IFERROR(__xludf.DUMMYFUNCTION("IFERROR(VLOOKUP(B2,IMPORTRANGE(""https://docs.google.com/spreadsheets/d/1owCo6kL_VFQ5nPTdNogErmCBLjNiktT1m3SzTrxu3R0/edit#gid=2146806407"",""Ollie Shops - Compiled!b1:g5000""),2,FALSE),"""")"),"")</f>
        <v/>
      </c>
      <c r="P3" s="5"/>
      <c r="Q3" s="11"/>
      <c r="R3" s="11"/>
      <c r="S3" s="23"/>
      <c r="T3" s="10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10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10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5">
        <f>SUM(W4:W99763)</f>
        <v>0</v>
      </c>
      <c r="X3" s="7">
        <f>AVERAGE(X4:X99763)</f>
        <v>0</v>
      </c>
      <c r="Y3" s="6">
        <f>ROUND(AVERAGE(Y4:Y99763),2)</f>
        <v>0</v>
      </c>
      <c r="Z3" s="5"/>
      <c r="AA3" s="5"/>
      <c r="AB3" s="5"/>
      <c r="AC3" s="5"/>
      <c r="AD3" s="5"/>
      <c r="AE3" s="12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Info!B2:BZ7000""),36,false)),"""")*-1"),-1.08965753124999)</f>
        <v>-1.0896575312499901</v>
      </c>
      <c r="AG3" s="6">
        <f>SUM(AG4:AG99763)</f>
        <v>0</v>
      </c>
    </row>
    <row r="4" spans="1:33" s="52" customFormat="1" ht="15.75" hidden="1" customHeight="1" x14ac:dyDescent="0.2">
      <c r="A4" s="13" t="s">
        <v>33</v>
      </c>
      <c r="B4" s="13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48"/>
      <c r="T4" s="48"/>
      <c r="U4" s="49"/>
      <c r="V4" s="54"/>
      <c r="W4" s="48"/>
      <c r="X4" s="48"/>
      <c r="Y4" s="48"/>
      <c r="Z4" s="48"/>
      <c r="AA4" s="48"/>
      <c r="AB4" s="51"/>
      <c r="AC4" s="48"/>
      <c r="AD4" s="48"/>
      <c r="AE4" s="48"/>
      <c r="AF4" s="48"/>
      <c r="AG4" s="48"/>
    </row>
    <row r="5" spans="1:33" s="52" customFormat="1" ht="15.75" hidden="1" customHeight="1" x14ac:dyDescent="0.2">
      <c r="A5" s="13" t="s">
        <v>34</v>
      </c>
      <c r="B5" s="13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48"/>
      <c r="T5" s="48"/>
      <c r="U5" s="49"/>
      <c r="V5" s="54"/>
      <c r="W5" s="48"/>
      <c r="X5" s="48"/>
      <c r="Y5" s="48"/>
      <c r="Z5" s="48"/>
      <c r="AA5" s="48"/>
      <c r="AB5" s="51"/>
      <c r="AC5" s="48"/>
      <c r="AD5" s="48"/>
      <c r="AE5" s="48"/>
      <c r="AF5" s="48"/>
      <c r="AG5" s="48"/>
    </row>
    <row r="6" spans="1:33" s="52" customFormat="1" ht="15.75" hidden="1" customHeight="1" x14ac:dyDescent="0.2">
      <c r="A6" s="13" t="s">
        <v>35</v>
      </c>
      <c r="B6" s="13"/>
      <c r="C6" s="17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48"/>
      <c r="T6" s="48"/>
      <c r="U6" s="49"/>
      <c r="V6" s="54"/>
      <c r="W6" s="48"/>
      <c r="X6" s="48"/>
      <c r="Y6" s="48"/>
      <c r="Z6" s="48"/>
      <c r="AA6" s="48"/>
      <c r="AB6" s="51"/>
      <c r="AC6" s="48"/>
      <c r="AD6" s="48"/>
      <c r="AE6" s="48"/>
      <c r="AF6" s="48"/>
      <c r="AG6" s="48"/>
    </row>
    <row r="7" spans="1:33" s="52" customFormat="1" ht="15.75" hidden="1" customHeight="1" x14ac:dyDescent="0.2">
      <c r="A7" s="13" t="s">
        <v>36</v>
      </c>
      <c r="B7" s="13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48"/>
      <c r="T7" s="48"/>
      <c r="U7" s="49"/>
      <c r="V7" s="54"/>
      <c r="W7" s="48"/>
      <c r="X7" s="48"/>
      <c r="Y7" s="48"/>
      <c r="Z7" s="48"/>
      <c r="AA7" s="48"/>
      <c r="AB7" s="51"/>
      <c r="AC7" s="48"/>
      <c r="AD7" s="48"/>
      <c r="AE7" s="48"/>
      <c r="AF7" s="48"/>
      <c r="AG7" s="48"/>
    </row>
    <row r="8" spans="1:33" s="52" customFormat="1" ht="15.75" hidden="1" customHeight="1" x14ac:dyDescent="0.2">
      <c r="A8" s="13" t="s">
        <v>37</v>
      </c>
      <c r="B8" s="13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48"/>
      <c r="T8" s="48"/>
      <c r="U8" s="49"/>
      <c r="V8" s="54"/>
      <c r="W8" s="48"/>
      <c r="X8" s="48"/>
      <c r="Y8" s="48"/>
      <c r="Z8" s="48"/>
      <c r="AA8" s="48"/>
      <c r="AB8" s="51"/>
      <c r="AC8" s="48"/>
      <c r="AD8" s="48"/>
      <c r="AE8" s="48"/>
      <c r="AF8" s="48"/>
      <c r="AG8" s="48"/>
    </row>
    <row r="9" spans="1:33" s="52" customFormat="1" ht="15.75" hidden="1" customHeight="1" x14ac:dyDescent="0.2">
      <c r="A9" s="13" t="s">
        <v>38</v>
      </c>
      <c r="B9" s="13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48"/>
      <c r="T9" s="48"/>
      <c r="U9" s="49"/>
      <c r="V9" s="54"/>
      <c r="W9" s="48"/>
      <c r="X9" s="48"/>
      <c r="Y9" s="48"/>
      <c r="Z9" s="48"/>
      <c r="AA9" s="48"/>
      <c r="AB9" s="51"/>
      <c r="AC9" s="48"/>
      <c r="AD9" s="48"/>
      <c r="AE9" s="48"/>
      <c r="AF9" s="48"/>
      <c r="AG9" s="48"/>
    </row>
    <row r="10" spans="1:33" s="52" customFormat="1" ht="15.75" hidden="1" customHeight="1" x14ac:dyDescent="0.2">
      <c r="A10" s="13" t="s">
        <v>39</v>
      </c>
      <c r="B10" s="13"/>
      <c r="C10" s="17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48"/>
      <c r="T10" s="48"/>
      <c r="U10" s="49"/>
      <c r="V10" s="54"/>
      <c r="W10" s="48"/>
      <c r="X10" s="48"/>
      <c r="Y10" s="48"/>
      <c r="Z10" s="48"/>
      <c r="AA10" s="48"/>
      <c r="AB10" s="51"/>
      <c r="AC10" s="48"/>
      <c r="AD10" s="48"/>
      <c r="AE10" s="48"/>
      <c r="AF10" s="48"/>
      <c r="AG10" s="48"/>
    </row>
    <row r="11" spans="1:33" s="52" customFormat="1" ht="15.75" hidden="1" customHeight="1" x14ac:dyDescent="0.2">
      <c r="A11" s="13" t="s">
        <v>40</v>
      </c>
      <c r="B11" s="13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48"/>
      <c r="T11" s="48"/>
      <c r="U11" s="49"/>
      <c r="V11" s="54"/>
      <c r="W11" s="48"/>
      <c r="X11" s="48"/>
      <c r="Y11" s="48"/>
      <c r="Z11" s="48"/>
      <c r="AA11" s="48"/>
      <c r="AB11" s="51"/>
      <c r="AC11" s="48"/>
      <c r="AD11" s="48"/>
      <c r="AE11" s="48"/>
      <c r="AF11" s="48"/>
      <c r="AG11" s="48"/>
    </row>
    <row r="12" spans="1:33" s="52" customFormat="1" ht="15.75" hidden="1" customHeight="1" x14ac:dyDescent="0.2">
      <c r="A12" s="13" t="s">
        <v>41</v>
      </c>
      <c r="B12" s="13"/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48"/>
      <c r="T12" s="48"/>
      <c r="U12" s="49"/>
      <c r="V12" s="54"/>
      <c r="W12" s="48"/>
      <c r="X12" s="48"/>
      <c r="Y12" s="48"/>
      <c r="Z12" s="48"/>
      <c r="AA12" s="48"/>
      <c r="AB12" s="51"/>
      <c r="AC12" s="48"/>
      <c r="AD12" s="48"/>
      <c r="AE12" s="48"/>
      <c r="AF12" s="48"/>
      <c r="AG12" s="48"/>
    </row>
    <row r="13" spans="1:33" s="52" customFormat="1" ht="15.75" hidden="1" customHeight="1" x14ac:dyDescent="0.2">
      <c r="A13" s="13" t="s">
        <v>42</v>
      </c>
      <c r="B13" s="13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48"/>
      <c r="T13" s="48"/>
      <c r="U13" s="49"/>
      <c r="V13" s="54"/>
      <c r="W13" s="48"/>
      <c r="X13" s="48"/>
      <c r="Y13" s="48"/>
      <c r="Z13" s="48"/>
      <c r="AA13" s="48"/>
      <c r="AB13" s="51"/>
      <c r="AC13" s="48"/>
      <c r="AD13" s="48"/>
      <c r="AE13" s="48"/>
      <c r="AF13" s="48"/>
      <c r="AG13" s="48"/>
    </row>
    <row r="14" spans="1:33" s="52" customFormat="1" ht="15.75" hidden="1" customHeight="1" x14ac:dyDescent="0.2">
      <c r="A14" s="13" t="s">
        <v>43</v>
      </c>
      <c r="B14" s="13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48"/>
      <c r="T14" s="48"/>
      <c r="U14" s="49"/>
      <c r="V14" s="54"/>
      <c r="W14" s="48"/>
      <c r="X14" s="48"/>
      <c r="Y14" s="48"/>
      <c r="Z14" s="48"/>
      <c r="AA14" s="48"/>
      <c r="AB14" s="51"/>
      <c r="AC14" s="48"/>
      <c r="AD14" s="48"/>
      <c r="AE14" s="48"/>
      <c r="AF14" s="48"/>
      <c r="AG14" s="48"/>
    </row>
    <row r="15" spans="1:33" s="52" customFormat="1" ht="15.75" hidden="1" customHeight="1" x14ac:dyDescent="0.2">
      <c r="A15" s="13" t="s">
        <v>44</v>
      </c>
      <c r="B15" s="13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48"/>
      <c r="T15" s="48"/>
      <c r="U15" s="49"/>
      <c r="V15" s="54"/>
      <c r="W15" s="48"/>
      <c r="X15" s="48"/>
      <c r="Y15" s="48"/>
      <c r="Z15" s="48"/>
      <c r="AA15" s="48"/>
      <c r="AB15" s="51"/>
      <c r="AC15" s="48"/>
      <c r="AD15" s="48"/>
      <c r="AE15" s="48"/>
      <c r="AF15" s="48"/>
      <c r="AG15" s="48"/>
    </row>
    <row r="16" spans="1:33" s="52" customFormat="1" ht="15.75" hidden="1" customHeight="1" x14ac:dyDescent="0.2">
      <c r="A16" s="13" t="s">
        <v>45</v>
      </c>
      <c r="B16" s="13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48"/>
      <c r="T16" s="48"/>
      <c r="U16" s="49"/>
      <c r="V16" s="54"/>
      <c r="W16" s="48"/>
      <c r="X16" s="48"/>
      <c r="Y16" s="48"/>
      <c r="Z16" s="48"/>
      <c r="AA16" s="48"/>
      <c r="AB16" s="51"/>
      <c r="AC16" s="48"/>
      <c r="AD16" s="48"/>
      <c r="AE16" s="48"/>
      <c r="AF16" s="48"/>
      <c r="AG16" s="48"/>
    </row>
    <row r="17" spans="1:33" s="52" customFormat="1" ht="15.75" hidden="1" customHeight="1" x14ac:dyDescent="0.2">
      <c r="A17" s="13" t="s">
        <v>46</v>
      </c>
      <c r="B17" s="13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48"/>
      <c r="T17" s="48"/>
      <c r="U17" s="49"/>
      <c r="V17" s="54"/>
      <c r="W17" s="48"/>
      <c r="X17" s="48"/>
      <c r="Y17" s="48"/>
      <c r="Z17" s="48"/>
      <c r="AA17" s="48"/>
      <c r="AB17" s="51"/>
      <c r="AC17" s="48"/>
      <c r="AD17" s="48"/>
      <c r="AE17" s="48"/>
      <c r="AF17" s="48"/>
      <c r="AG17" s="48"/>
    </row>
    <row r="18" spans="1:33" s="52" customFormat="1" ht="15.75" hidden="1" customHeight="1" x14ac:dyDescent="0.2">
      <c r="A18" s="13" t="s">
        <v>47</v>
      </c>
      <c r="B18" s="13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48"/>
      <c r="T18" s="48"/>
      <c r="U18" s="49"/>
      <c r="V18" s="54"/>
      <c r="W18" s="48"/>
      <c r="X18" s="48"/>
      <c r="Y18" s="48"/>
      <c r="Z18" s="48"/>
      <c r="AA18" s="48"/>
      <c r="AB18" s="51"/>
      <c r="AC18" s="48"/>
      <c r="AD18" s="48"/>
      <c r="AE18" s="48"/>
      <c r="AF18" s="48"/>
      <c r="AG18" s="48"/>
    </row>
    <row r="19" spans="1:33" s="52" customFormat="1" ht="15.75" hidden="1" customHeight="1" x14ac:dyDescent="0.2">
      <c r="A19" s="13" t="s">
        <v>83</v>
      </c>
      <c r="B19" s="13"/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48"/>
      <c r="T19" s="48"/>
      <c r="U19" s="49"/>
      <c r="V19" s="54"/>
      <c r="W19" s="48"/>
      <c r="X19" s="48"/>
      <c r="Y19" s="48"/>
      <c r="Z19" s="48"/>
      <c r="AA19" s="48"/>
      <c r="AB19" s="51"/>
      <c r="AC19" s="48"/>
      <c r="AD19" s="48"/>
      <c r="AE19" s="48"/>
      <c r="AF19" s="48"/>
      <c r="AG19" s="48"/>
    </row>
    <row r="20" spans="1:33" s="52" customFormat="1" ht="15.75" hidden="1" customHeight="1" x14ac:dyDescent="0.2">
      <c r="A20" s="13" t="s">
        <v>49</v>
      </c>
      <c r="B20" s="13"/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48"/>
      <c r="T20" s="48"/>
      <c r="U20" s="49"/>
      <c r="V20" s="54"/>
      <c r="W20" s="48"/>
      <c r="X20" s="48"/>
      <c r="Y20" s="48"/>
      <c r="Z20" s="48"/>
      <c r="AA20" s="48"/>
      <c r="AB20" s="51"/>
      <c r="AC20" s="48"/>
      <c r="AD20" s="48"/>
      <c r="AE20" s="48"/>
      <c r="AF20" s="48"/>
      <c r="AG20" s="48"/>
    </row>
    <row r="21" spans="1:33" s="52" customFormat="1" ht="15.75" hidden="1" customHeight="1" x14ac:dyDescent="0.2">
      <c r="A21" s="13" t="s">
        <v>50</v>
      </c>
      <c r="B21" s="13"/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48"/>
      <c r="T21" s="48"/>
      <c r="U21" s="49"/>
      <c r="V21" s="54"/>
      <c r="W21" s="48"/>
      <c r="X21" s="48"/>
      <c r="Y21" s="48"/>
      <c r="Z21" s="48"/>
      <c r="AA21" s="48"/>
      <c r="AB21" s="51"/>
      <c r="AC21" s="48"/>
      <c r="AD21" s="48"/>
      <c r="AE21" s="48"/>
      <c r="AF21" s="48"/>
      <c r="AG21" s="48"/>
    </row>
    <row r="22" spans="1:33" s="52" customFormat="1" ht="15.75" hidden="1" customHeight="1" x14ac:dyDescent="0.2">
      <c r="A22" s="13" t="s">
        <v>51</v>
      </c>
      <c r="B22" s="13"/>
      <c r="C22" s="17"/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48"/>
      <c r="T22" s="48"/>
      <c r="U22" s="49"/>
      <c r="V22" s="54"/>
      <c r="W22" s="48"/>
      <c r="X22" s="48"/>
      <c r="Y22" s="48"/>
      <c r="Z22" s="48"/>
      <c r="AA22" s="48"/>
      <c r="AB22" s="51"/>
      <c r="AC22" s="48"/>
      <c r="AD22" s="48"/>
      <c r="AE22" s="48"/>
      <c r="AF22" s="48"/>
      <c r="AG22" s="48"/>
    </row>
    <row r="23" spans="1:33" s="52" customFormat="1" ht="15.75" hidden="1" customHeight="1" x14ac:dyDescent="0.2">
      <c r="A23" s="13" t="s">
        <v>52</v>
      </c>
      <c r="B23" s="13"/>
      <c r="C23" s="17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48"/>
      <c r="T23" s="48"/>
      <c r="U23" s="49"/>
      <c r="V23" s="54"/>
      <c r="W23" s="48"/>
      <c r="X23" s="48"/>
      <c r="Y23" s="48"/>
      <c r="Z23" s="48"/>
      <c r="AA23" s="48"/>
      <c r="AB23" s="51"/>
      <c r="AC23" s="48"/>
      <c r="AD23" s="48"/>
      <c r="AE23" s="48"/>
      <c r="AF23" s="48"/>
      <c r="AG23" s="48"/>
    </row>
    <row r="24" spans="1:33" s="52" customFormat="1" ht="15.75" hidden="1" customHeight="1" x14ac:dyDescent="0.2">
      <c r="A24" s="13" t="s">
        <v>53</v>
      </c>
      <c r="B24" s="13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48"/>
      <c r="T24" s="48"/>
      <c r="U24" s="49"/>
      <c r="V24" s="54"/>
      <c r="W24" s="48"/>
      <c r="X24" s="48"/>
      <c r="Y24" s="48"/>
      <c r="Z24" s="48"/>
      <c r="AA24" s="48"/>
      <c r="AB24" s="51"/>
      <c r="AC24" s="48"/>
      <c r="AD24" s="48"/>
      <c r="AE24" s="48"/>
      <c r="AF24" s="48"/>
      <c r="AG24" s="48"/>
    </row>
    <row r="25" spans="1:33" s="52" customFormat="1" ht="15.75" hidden="1" customHeight="1" x14ac:dyDescent="0.2">
      <c r="A25" s="13" t="s">
        <v>54</v>
      </c>
      <c r="B25" s="13"/>
      <c r="C25" s="17"/>
      <c r="D25" s="17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48"/>
      <c r="T25" s="48"/>
      <c r="U25" s="49"/>
      <c r="V25" s="54"/>
      <c r="W25" s="48"/>
      <c r="X25" s="48"/>
      <c r="Y25" s="48"/>
      <c r="Z25" s="48"/>
      <c r="AA25" s="48"/>
      <c r="AB25" s="51"/>
      <c r="AC25" s="48"/>
      <c r="AD25" s="48"/>
      <c r="AE25" s="48"/>
      <c r="AF25" s="48"/>
      <c r="AG25" s="48"/>
    </row>
    <row r="26" spans="1:33" s="52" customFormat="1" ht="15.75" hidden="1" customHeight="1" x14ac:dyDescent="0.2">
      <c r="A26" s="13" t="s">
        <v>58</v>
      </c>
      <c r="B26" s="13"/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48"/>
      <c r="T26" s="48"/>
      <c r="U26" s="49"/>
      <c r="V26" s="54"/>
      <c r="W26" s="48"/>
      <c r="X26" s="48"/>
      <c r="Y26" s="48"/>
      <c r="Z26" s="48"/>
      <c r="AA26" s="48"/>
      <c r="AB26" s="51"/>
      <c r="AC26" s="48"/>
      <c r="AD26" s="48"/>
      <c r="AE26" s="48"/>
      <c r="AF26" s="48"/>
      <c r="AG26" s="48"/>
    </row>
    <row r="27" spans="1:33" s="52" customFormat="1" ht="15.75" hidden="1" customHeight="1" x14ac:dyDescent="0.2">
      <c r="A27" s="13" t="s">
        <v>60</v>
      </c>
      <c r="B27" s="13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48"/>
      <c r="T27" s="48"/>
      <c r="U27" s="49"/>
      <c r="V27" s="54"/>
      <c r="W27" s="48"/>
      <c r="X27" s="48"/>
      <c r="Y27" s="48"/>
      <c r="Z27" s="48"/>
      <c r="AA27" s="48"/>
      <c r="AB27" s="51"/>
      <c r="AC27" s="48"/>
      <c r="AD27" s="48"/>
      <c r="AE27" s="48"/>
      <c r="AF27" s="48"/>
      <c r="AG27" s="48"/>
    </row>
    <row r="28" spans="1:33" s="52" customFormat="1" ht="15.75" customHeight="1" x14ac:dyDescent="0.2">
      <c r="A28" s="13" t="s">
        <v>61</v>
      </c>
      <c r="B28" s="13"/>
      <c r="C28" s="17"/>
      <c r="D28" s="17"/>
      <c r="E28" s="17"/>
      <c r="F28" s="17"/>
      <c r="G28" s="17"/>
      <c r="H28" s="17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48"/>
      <c r="T28" s="48"/>
      <c r="U28" s="49"/>
      <c r="V28" s="54"/>
      <c r="W28" s="48"/>
      <c r="X28" s="48"/>
      <c r="Y28" s="48"/>
      <c r="Z28" s="48"/>
      <c r="AA28" s="48"/>
      <c r="AB28" s="51"/>
      <c r="AC28" s="48"/>
      <c r="AD28" s="48"/>
      <c r="AE28" s="48"/>
      <c r="AF28" s="48"/>
      <c r="AG28" s="48"/>
    </row>
    <row r="29" spans="1:33" s="52" customFormat="1" ht="15.75" customHeight="1" x14ac:dyDescent="0.2">
      <c r="A29" s="13" t="s">
        <v>62</v>
      </c>
      <c r="B29" s="13"/>
      <c r="C29" s="17">
        <f t="shared" ref="C29:C31" si="1">IFERROR(F29/D29," - ")</f>
        <v>12.99</v>
      </c>
      <c r="D29" s="17">
        <v>9</v>
      </c>
      <c r="E29" s="17">
        <v>0</v>
      </c>
      <c r="F29" s="17">
        <v>116.91</v>
      </c>
      <c r="G29" s="17">
        <v>0</v>
      </c>
      <c r="H29" s="17">
        <f t="shared" ref="H29:H31" si="2">G29/F29*-1</f>
        <v>0</v>
      </c>
      <c r="I29" s="17">
        <f t="shared" ref="I29:I31" ca="1" si="3">J29/F29</f>
        <v>0.49831759767128631</v>
      </c>
      <c r="J29" s="17">
        <f t="shared" ref="J29:J31" ca="1" si="4">F29*0.85+G29+AF29*D29+D29*AE29+AG29+AD29</f>
        <v>58.258310343750082</v>
      </c>
      <c r="K29" s="17">
        <f t="shared" ref="K29:K31" ca="1" si="5">J29/D29</f>
        <v>6.4731455937500089</v>
      </c>
      <c r="L29" s="17">
        <v>44</v>
      </c>
      <c r="M29" s="17">
        <f t="shared" ref="M29:M31" si="6">IFERROR(D29/L29,"-")</f>
        <v>0.20454545454545456</v>
      </c>
      <c r="N29" s="17">
        <v>92</v>
      </c>
      <c r="O29" s="17">
        <f t="shared" ref="O29:P29" si="7">D29/7</f>
        <v>1.2857142857142858</v>
      </c>
      <c r="P29" s="17">
        <f t="shared" si="7"/>
        <v>0</v>
      </c>
      <c r="Q29" s="17">
        <f t="shared" ref="Q29:Q31" si="8">ROUNDDOWN(N29/(O29+P29),0)</f>
        <v>71</v>
      </c>
      <c r="R29" s="17"/>
      <c r="S29" s="48">
        <v>6.3829787234042548E-2</v>
      </c>
      <c r="T29" s="48" t="s">
        <v>56</v>
      </c>
      <c r="U29" s="49" t="s">
        <v>56</v>
      </c>
      <c r="V29" s="54" t="s">
        <v>56</v>
      </c>
      <c r="W29" s="48">
        <v>0</v>
      </c>
      <c r="X29" s="48">
        <f t="shared" ref="X29:X31" si="9">IFERROR(W29/D29,0)</f>
        <v>0</v>
      </c>
      <c r="Y29" s="48">
        <f t="shared" ref="Y29:Y31" si="10">IFERROR(G29/(W29+Z29)*-1,0)</f>
        <v>0</v>
      </c>
      <c r="Z29" s="48">
        <v>0</v>
      </c>
      <c r="AA29" s="48" t="s">
        <v>57</v>
      </c>
      <c r="AB29" s="51">
        <f t="shared" ref="AB29:AB31" si="11">IF(OR(AA29="UsLargeStandardSize",AA29="UsSmallStandardSize"),-0.69,-0.48)</f>
        <v>-0.69</v>
      </c>
      <c r="AC29" s="48">
        <v>6.3020833333333323E-3</v>
      </c>
      <c r="AD29" s="48">
        <f t="shared" ref="AD29:AD31" si="12">IFERROR(AB29*AC29*D29*2,0)</f>
        <v>-7.8271874999999977E-2</v>
      </c>
      <c r="AE29" s="48">
        <v>-3.47</v>
      </c>
      <c r="AF29" s="48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Info!B2:BZ7000""),36,false)),"""")*-1"),-1.08965753124999)</f>
        <v>-1.0896575312499901</v>
      </c>
      <c r="AG29" s="48">
        <v>0</v>
      </c>
    </row>
    <row r="30" spans="1:33" s="52" customFormat="1" ht="15.75" customHeight="1" x14ac:dyDescent="0.2">
      <c r="A30" s="13" t="s">
        <v>63</v>
      </c>
      <c r="B30" s="13"/>
      <c r="C30" s="17">
        <f t="shared" si="1"/>
        <v>12.99</v>
      </c>
      <c r="D30" s="17">
        <v>15</v>
      </c>
      <c r="E30" s="17">
        <v>0</v>
      </c>
      <c r="F30" s="17">
        <v>194.85</v>
      </c>
      <c r="G30" s="17">
        <v>0</v>
      </c>
      <c r="H30" s="17">
        <f t="shared" si="2"/>
        <v>0</v>
      </c>
      <c r="I30" s="17">
        <f t="shared" ca="1" si="3"/>
        <v>0.49831759767128631</v>
      </c>
      <c r="J30" s="17">
        <f t="shared" ca="1" si="4"/>
        <v>97.097183906250137</v>
      </c>
      <c r="K30" s="17">
        <f t="shared" ca="1" si="5"/>
        <v>6.4731455937500089</v>
      </c>
      <c r="L30" s="17">
        <v>34</v>
      </c>
      <c r="M30" s="17">
        <f t="shared" si="6"/>
        <v>0.44117647058823528</v>
      </c>
      <c r="N30" s="17">
        <v>69</v>
      </c>
      <c r="O30" s="17">
        <f t="shared" ref="O30:P30" si="13">D30/7</f>
        <v>2.1428571428571428</v>
      </c>
      <c r="P30" s="17">
        <f t="shared" si="13"/>
        <v>0</v>
      </c>
      <c r="Q30" s="17">
        <f t="shared" si="8"/>
        <v>32</v>
      </c>
      <c r="R30" s="17"/>
      <c r="S30" s="48">
        <v>0.23287671232876711</v>
      </c>
      <c r="T30" s="48" t="s">
        <v>56</v>
      </c>
      <c r="U30" s="49" t="s">
        <v>56</v>
      </c>
      <c r="V30" s="54" t="s">
        <v>56</v>
      </c>
      <c r="W30" s="48">
        <v>0</v>
      </c>
      <c r="X30" s="48">
        <f t="shared" si="9"/>
        <v>0</v>
      </c>
      <c r="Y30" s="48">
        <f t="shared" si="10"/>
        <v>0</v>
      </c>
      <c r="Z30" s="48">
        <v>0</v>
      </c>
      <c r="AA30" s="48" t="s">
        <v>57</v>
      </c>
      <c r="AB30" s="51">
        <f t="shared" si="11"/>
        <v>-0.69</v>
      </c>
      <c r="AC30" s="48">
        <v>6.3020833333333323E-3</v>
      </c>
      <c r="AD30" s="48">
        <f t="shared" si="12"/>
        <v>-0.13045312499999998</v>
      </c>
      <c r="AE30" s="48">
        <v>-3.47</v>
      </c>
      <c r="AF30" s="48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Info!B2:BZ7000""),36,false)),"""")*-1"),-1.08965753124999)</f>
        <v>-1.0896575312499901</v>
      </c>
      <c r="AG30" s="48">
        <v>0</v>
      </c>
    </row>
    <row r="31" spans="1:33" s="52" customFormat="1" ht="15.75" customHeight="1" x14ac:dyDescent="0.2">
      <c r="A31" s="13" t="s">
        <v>64</v>
      </c>
      <c r="B31" s="13"/>
      <c r="C31" s="17">
        <f t="shared" si="1"/>
        <v>12.99</v>
      </c>
      <c r="D31" s="17">
        <v>8</v>
      </c>
      <c r="E31" s="17">
        <v>0</v>
      </c>
      <c r="F31" s="17">
        <v>103.92</v>
      </c>
      <c r="G31" s="17">
        <v>0</v>
      </c>
      <c r="H31" s="17">
        <f t="shared" si="2"/>
        <v>0</v>
      </c>
      <c r="I31" s="17">
        <f t="shared" ca="1" si="3"/>
        <v>0.49831759767128619</v>
      </c>
      <c r="J31" s="17">
        <f t="shared" ca="1" si="4"/>
        <v>51.785164750000064</v>
      </c>
      <c r="K31" s="17">
        <f t="shared" ca="1" si="5"/>
        <v>6.473145593750008</v>
      </c>
      <c r="L31" s="17">
        <v>43</v>
      </c>
      <c r="M31" s="17">
        <f t="shared" si="6"/>
        <v>0.18604651162790697</v>
      </c>
      <c r="N31" s="17">
        <v>58</v>
      </c>
      <c r="O31" s="17">
        <f t="shared" ref="O31:P31" si="14">D31/7</f>
        <v>1.1428571428571428</v>
      </c>
      <c r="P31" s="17">
        <f t="shared" si="14"/>
        <v>0</v>
      </c>
      <c r="Q31" s="17">
        <f t="shared" si="8"/>
        <v>50</v>
      </c>
      <c r="R31" s="17" t="str">
        <f ca="1">IFERROR(__xludf.DUMMYFUNCTION("IFERROR(VLOOKUP($B$2,IMPORTRANGE(""https://docs.google.com/spreadsheets/d/1KiWZV1ko8G7lnRucBRBd29jj3Be6ltMfljMDqzOkQmI/edit#gid=1381463014"",""Lookup!A:F""),6,FALSE),"""")"),"")</f>
        <v/>
      </c>
      <c r="S31" s="48">
        <v>0.96666666666666667</v>
      </c>
      <c r="T31" s="48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1" s="49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1" s="54" t="str">
        <f ca="1">IFERROR(__xludf.DUMMYFUNCTION("IFERROR(VLOOKUP($B$2,IMPORTRANGE(""https://docs.google.com/spreadsheets/d/1KiWZV1ko8G7lnRucBRBd29jj3Be6ltMfljMDqzOkQmI/edit#gid=1381463014"",""Lookup!A:D""),2,FALSE),"""")"),"")</f>
        <v/>
      </c>
      <c r="W31" s="48">
        <v>0</v>
      </c>
      <c r="X31" s="48">
        <f t="shared" si="9"/>
        <v>0</v>
      </c>
      <c r="Y31" s="48">
        <f t="shared" si="10"/>
        <v>0</v>
      </c>
      <c r="Z31" s="48">
        <v>0</v>
      </c>
      <c r="AA31" s="48" t="s">
        <v>57</v>
      </c>
      <c r="AB31" s="51">
        <f t="shared" si="11"/>
        <v>-0.69</v>
      </c>
      <c r="AC31" s="48">
        <v>6.3020833333333323E-3</v>
      </c>
      <c r="AD31" s="48">
        <f t="shared" si="12"/>
        <v>-6.9574999999999984E-2</v>
      </c>
      <c r="AE31" s="48">
        <v>-3.47</v>
      </c>
      <c r="AF31" s="48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Info!B2:BZ7000""),36,false)),"""")*-1"),-1.08965753124999)</f>
        <v>-1.0896575312499901</v>
      </c>
      <c r="AG31" s="48">
        <v>0</v>
      </c>
    </row>
    <row r="32" spans="1:33" ht="15.75" customHeight="1" x14ac:dyDescent="0.2">
      <c r="A32" s="13"/>
      <c r="B32" s="13"/>
      <c r="C32" s="24"/>
      <c r="D32" s="15"/>
      <c r="E32" s="15"/>
      <c r="F32" s="14"/>
      <c r="G32" s="14"/>
      <c r="H32" s="14"/>
      <c r="I32" s="15"/>
      <c r="J32" s="15"/>
      <c r="K32" s="15"/>
      <c r="L32" s="15"/>
      <c r="M32" s="16"/>
      <c r="N32" s="15"/>
      <c r="O32" s="15"/>
      <c r="P32" s="15"/>
      <c r="Q32" s="15"/>
      <c r="R32" s="15"/>
      <c r="S32" s="18"/>
      <c r="T32" s="13"/>
      <c r="U32" s="19"/>
      <c r="V32" s="1"/>
      <c r="W32" s="13"/>
      <c r="X32" s="13"/>
      <c r="Y32" s="13"/>
      <c r="Z32" s="13"/>
      <c r="AA32" s="13"/>
      <c r="AB32" s="13"/>
      <c r="AC32" s="13"/>
      <c r="AD32" s="13"/>
      <c r="AE32" s="20"/>
      <c r="AF32" s="20"/>
      <c r="AG32" s="20"/>
    </row>
    <row r="33" spans="1:33" ht="15.75" customHeight="1" x14ac:dyDescent="0.2">
      <c r="A33" s="13"/>
      <c r="B33" s="13"/>
      <c r="C33" s="24"/>
      <c r="D33" s="15"/>
      <c r="E33" s="15"/>
      <c r="F33" s="14"/>
      <c r="G33" s="14"/>
      <c r="H33" s="14"/>
      <c r="I33" s="15"/>
      <c r="J33" s="15"/>
      <c r="K33" s="15"/>
      <c r="L33" s="15"/>
      <c r="M33" s="16"/>
      <c r="N33" s="15"/>
      <c r="O33" s="15"/>
      <c r="P33" s="15"/>
      <c r="Q33" s="15"/>
      <c r="R33" s="15"/>
      <c r="S33" s="18"/>
      <c r="T33" s="13"/>
      <c r="U33" s="19"/>
      <c r="V33" s="1"/>
      <c r="W33" s="13"/>
      <c r="X33" s="13"/>
      <c r="Y33" s="13"/>
      <c r="Z33" s="13"/>
      <c r="AA33" s="13"/>
      <c r="AB33" s="13"/>
      <c r="AC33" s="13"/>
      <c r="AD33" s="13"/>
      <c r="AE33" s="20"/>
      <c r="AF33" s="20"/>
      <c r="AG33" s="20"/>
    </row>
    <row r="34" spans="1:33" ht="15.75" customHeight="1" x14ac:dyDescent="0.2">
      <c r="A34" s="13"/>
      <c r="B34" s="13"/>
      <c r="C34" s="24"/>
      <c r="D34" s="15"/>
      <c r="E34" s="15"/>
      <c r="F34" s="14"/>
      <c r="G34" s="14"/>
      <c r="H34" s="14"/>
      <c r="I34" s="15"/>
      <c r="J34" s="15"/>
      <c r="K34" s="15"/>
      <c r="L34" s="15"/>
      <c r="M34" s="16"/>
      <c r="N34" s="15"/>
      <c r="O34" s="15"/>
      <c r="P34" s="15"/>
      <c r="Q34" s="15"/>
      <c r="R34" s="15"/>
      <c r="S34" s="18"/>
      <c r="T34" s="13"/>
      <c r="U34" s="19"/>
      <c r="V34" s="1"/>
      <c r="W34" s="13"/>
      <c r="X34" s="13"/>
      <c r="Y34" s="13"/>
      <c r="Z34" s="13"/>
      <c r="AA34" s="13"/>
      <c r="AB34" s="13"/>
      <c r="AC34" s="13"/>
      <c r="AD34" s="13"/>
      <c r="AE34" s="20"/>
      <c r="AF34" s="20"/>
      <c r="AG34" s="20"/>
    </row>
    <row r="35" spans="1:33" ht="15.75" customHeight="1" x14ac:dyDescent="0.2">
      <c r="A35" s="13"/>
      <c r="B35" s="13"/>
      <c r="C35" s="24"/>
      <c r="D35" s="15"/>
      <c r="E35" s="15"/>
      <c r="F35" s="14"/>
      <c r="G35" s="14"/>
      <c r="H35" s="14"/>
      <c r="I35" s="15"/>
      <c r="J35" s="15"/>
      <c r="K35" s="15"/>
      <c r="L35" s="15"/>
      <c r="M35" s="16"/>
      <c r="N35" s="15"/>
      <c r="O35" s="15"/>
      <c r="P35" s="15"/>
      <c r="Q35" s="15"/>
      <c r="R35" s="15"/>
      <c r="S35" s="18"/>
      <c r="T35" s="13"/>
      <c r="U35" s="19"/>
      <c r="V35" s="1"/>
      <c r="W35" s="13"/>
      <c r="X35" s="13"/>
      <c r="Y35" s="13"/>
      <c r="Z35" s="13"/>
      <c r="AA35" s="13"/>
      <c r="AB35" s="13"/>
      <c r="AC35" s="13"/>
      <c r="AD35" s="13"/>
      <c r="AE35" s="20"/>
      <c r="AF35" s="20"/>
      <c r="AG35" s="20"/>
    </row>
    <row r="36" spans="1:33" ht="15.75" customHeight="1" x14ac:dyDescent="0.2">
      <c r="A36" s="13"/>
      <c r="B36" s="13"/>
      <c r="C36" s="24"/>
      <c r="D36" s="15"/>
      <c r="E36" s="15"/>
      <c r="F36" s="14"/>
      <c r="G36" s="14"/>
      <c r="H36" s="14"/>
      <c r="I36" s="15"/>
      <c r="J36" s="15"/>
      <c r="K36" s="15"/>
      <c r="L36" s="15"/>
      <c r="M36" s="16"/>
      <c r="N36" s="15"/>
      <c r="O36" s="15"/>
      <c r="P36" s="15"/>
      <c r="Q36" s="15"/>
      <c r="R36" s="15"/>
      <c r="S36" s="18"/>
      <c r="T36" s="13"/>
      <c r="U36" s="19"/>
      <c r="V36" s="1"/>
      <c r="W36" s="13"/>
      <c r="X36" s="13"/>
      <c r="Y36" s="13"/>
      <c r="Z36" s="13"/>
      <c r="AA36" s="13"/>
      <c r="AB36" s="13"/>
      <c r="AC36" s="13"/>
      <c r="AD36" s="13"/>
      <c r="AE36" s="20"/>
      <c r="AF36" s="20"/>
      <c r="AG36" s="20"/>
    </row>
    <row r="37" spans="1:33" ht="15.75" customHeight="1" x14ac:dyDescent="0.2">
      <c r="A37" s="13"/>
      <c r="B37" s="13"/>
      <c r="C37" s="24"/>
      <c r="D37" s="15"/>
      <c r="E37" s="15"/>
      <c r="F37" s="14"/>
      <c r="G37" s="14"/>
      <c r="H37" s="14"/>
      <c r="I37" s="15"/>
      <c r="J37" s="15"/>
      <c r="K37" s="15"/>
      <c r="L37" s="15"/>
      <c r="M37" s="16"/>
      <c r="N37" s="15"/>
      <c r="O37" s="15"/>
      <c r="P37" s="15"/>
      <c r="Q37" s="15"/>
      <c r="R37" s="15"/>
      <c r="S37" s="18"/>
      <c r="T37" s="13"/>
      <c r="U37" s="19"/>
      <c r="V37" s="1"/>
      <c r="W37" s="13"/>
      <c r="X37" s="13"/>
      <c r="Y37" s="13"/>
      <c r="Z37" s="13"/>
      <c r="AA37" s="13"/>
      <c r="AB37" s="13"/>
      <c r="AC37" s="13"/>
      <c r="AD37" s="13"/>
      <c r="AE37" s="20"/>
      <c r="AF37" s="20"/>
      <c r="AG37" s="20"/>
    </row>
    <row r="38" spans="1:33" ht="15.75" customHeight="1" x14ac:dyDescent="0.2">
      <c r="A38" s="13"/>
      <c r="B38" s="13"/>
      <c r="C38" s="24"/>
      <c r="D38" s="15"/>
      <c r="E38" s="15"/>
      <c r="F38" s="14"/>
      <c r="G38" s="14"/>
      <c r="H38" s="14"/>
      <c r="I38" s="15"/>
      <c r="J38" s="15"/>
      <c r="K38" s="15"/>
      <c r="L38" s="15"/>
      <c r="M38" s="16"/>
      <c r="N38" s="15"/>
      <c r="O38" s="15"/>
      <c r="P38" s="15"/>
      <c r="Q38" s="15"/>
      <c r="R38" s="15"/>
      <c r="S38" s="18"/>
      <c r="T38" s="13"/>
      <c r="U38" s="19"/>
      <c r="V38" s="1"/>
      <c r="W38" s="13"/>
      <c r="X38" s="13"/>
      <c r="Y38" s="13"/>
      <c r="Z38" s="13"/>
      <c r="AA38" s="13"/>
      <c r="AB38" s="13"/>
      <c r="AC38" s="13"/>
      <c r="AD38" s="13"/>
      <c r="AE38" s="20"/>
      <c r="AF38" s="20"/>
      <c r="AG38" s="20"/>
    </row>
    <row r="39" spans="1:33" ht="15.75" customHeight="1" x14ac:dyDescent="0.2">
      <c r="A39" s="13"/>
      <c r="B39" s="13"/>
      <c r="C39" s="24"/>
      <c r="D39" s="15"/>
      <c r="E39" s="15"/>
      <c r="F39" s="14"/>
      <c r="G39" s="14"/>
      <c r="H39" s="14"/>
      <c r="I39" s="15"/>
      <c r="J39" s="15"/>
      <c r="K39" s="15"/>
      <c r="L39" s="15"/>
      <c r="M39" s="16"/>
      <c r="N39" s="15"/>
      <c r="O39" s="15"/>
      <c r="P39" s="15"/>
      <c r="Q39" s="15"/>
      <c r="R39" s="15"/>
      <c r="S39" s="18"/>
      <c r="T39" s="13"/>
      <c r="U39" s="19"/>
      <c r="V39" s="1"/>
      <c r="W39" s="13"/>
      <c r="X39" s="13"/>
      <c r="Y39" s="13"/>
      <c r="Z39" s="13"/>
      <c r="AA39" s="13"/>
      <c r="AB39" s="13"/>
      <c r="AC39" s="13"/>
      <c r="AD39" s="13"/>
      <c r="AE39" s="20"/>
      <c r="AF39" s="20"/>
      <c r="AG39" s="20"/>
    </row>
    <row r="40" spans="1:33" ht="15.75" customHeight="1" x14ac:dyDescent="0.2">
      <c r="A40" s="13"/>
      <c r="B40" s="13"/>
      <c r="C40" s="24"/>
      <c r="D40" s="15"/>
      <c r="E40" s="15"/>
      <c r="F40" s="14"/>
      <c r="G40" s="14"/>
      <c r="H40" s="14"/>
      <c r="I40" s="15"/>
      <c r="J40" s="15"/>
      <c r="K40" s="15"/>
      <c r="L40" s="15"/>
      <c r="M40" s="16"/>
      <c r="N40" s="15"/>
      <c r="O40" s="15"/>
      <c r="P40" s="15"/>
      <c r="Q40" s="15"/>
      <c r="R40" s="15"/>
      <c r="S40" s="18"/>
      <c r="T40" s="13"/>
      <c r="U40" s="19"/>
      <c r="V40" s="1"/>
      <c r="W40" s="13"/>
      <c r="X40" s="13"/>
      <c r="Y40" s="13"/>
      <c r="Z40" s="13"/>
      <c r="AA40" s="13"/>
      <c r="AB40" s="13"/>
      <c r="AC40" s="13"/>
      <c r="AD40" s="13"/>
      <c r="AE40" s="20"/>
      <c r="AF40" s="20"/>
      <c r="AG40" s="20"/>
    </row>
    <row r="41" spans="1:33" ht="15.75" customHeight="1" x14ac:dyDescent="0.2">
      <c r="A41" s="13"/>
      <c r="B41" s="13"/>
      <c r="C41" s="24"/>
      <c r="D41" s="15"/>
      <c r="E41" s="15"/>
      <c r="F41" s="14"/>
      <c r="G41" s="14"/>
      <c r="H41" s="14"/>
      <c r="I41" s="15"/>
      <c r="J41" s="15"/>
      <c r="K41" s="15"/>
      <c r="L41" s="15"/>
      <c r="M41" s="16"/>
      <c r="N41" s="15"/>
      <c r="O41" s="15"/>
      <c r="P41" s="15"/>
      <c r="Q41" s="15"/>
      <c r="R41" s="15"/>
      <c r="S41" s="18"/>
      <c r="T41" s="13"/>
      <c r="U41" s="19"/>
      <c r="V41" s="1"/>
      <c r="W41" s="13"/>
      <c r="X41" s="13"/>
      <c r="Y41" s="13"/>
      <c r="Z41" s="13"/>
      <c r="AA41" s="13"/>
      <c r="AB41" s="13"/>
      <c r="AC41" s="13"/>
      <c r="AD41" s="13"/>
      <c r="AE41" s="20"/>
      <c r="AF41" s="20"/>
      <c r="AG41" s="20"/>
    </row>
    <row r="42" spans="1:33" ht="15.75" customHeight="1" x14ac:dyDescent="0.2">
      <c r="A42" s="13"/>
      <c r="B42" s="13"/>
      <c r="C42" s="24"/>
      <c r="D42" s="15"/>
      <c r="E42" s="15"/>
      <c r="F42" s="14"/>
      <c r="G42" s="14"/>
      <c r="H42" s="14"/>
      <c r="I42" s="15"/>
      <c r="J42" s="15"/>
      <c r="K42" s="15"/>
      <c r="L42" s="15"/>
      <c r="M42" s="16"/>
      <c r="N42" s="15"/>
      <c r="O42" s="15"/>
      <c r="P42" s="15"/>
      <c r="Q42" s="15"/>
      <c r="R42" s="15"/>
      <c r="S42" s="18"/>
      <c r="T42" s="13"/>
      <c r="U42" s="19"/>
      <c r="V42" s="1"/>
      <c r="W42" s="13"/>
      <c r="X42" s="13"/>
      <c r="Y42" s="13"/>
      <c r="Z42" s="13"/>
      <c r="AA42" s="13"/>
      <c r="AB42" s="13"/>
      <c r="AC42" s="13"/>
      <c r="AD42" s="13"/>
      <c r="AE42" s="20"/>
      <c r="AF42" s="20"/>
      <c r="AG42" s="20"/>
    </row>
    <row r="43" spans="1:33" ht="15.75" customHeight="1" x14ac:dyDescent="0.2">
      <c r="A43" s="13"/>
      <c r="B43" s="13"/>
      <c r="C43" s="24"/>
      <c r="D43" s="15"/>
      <c r="E43" s="15"/>
      <c r="F43" s="14"/>
      <c r="G43" s="14"/>
      <c r="H43" s="14"/>
      <c r="I43" s="15"/>
      <c r="J43" s="15"/>
      <c r="K43" s="15"/>
      <c r="L43" s="15"/>
      <c r="M43" s="16"/>
      <c r="N43" s="15"/>
      <c r="O43" s="15"/>
      <c r="P43" s="15"/>
      <c r="Q43" s="15"/>
      <c r="R43" s="15"/>
      <c r="S43" s="18"/>
      <c r="T43" s="13"/>
      <c r="U43" s="19"/>
      <c r="V43" s="1"/>
      <c r="W43" s="13"/>
      <c r="X43" s="13"/>
      <c r="Y43" s="13"/>
      <c r="Z43" s="13"/>
      <c r="AA43" s="13"/>
      <c r="AB43" s="13"/>
      <c r="AC43" s="13"/>
      <c r="AD43" s="13"/>
      <c r="AE43" s="20"/>
      <c r="AF43" s="20"/>
      <c r="AG43" s="20"/>
    </row>
    <row r="44" spans="1:33" ht="15.75" customHeight="1" x14ac:dyDescent="0.2">
      <c r="A44" s="13"/>
      <c r="B44" s="13"/>
      <c r="C44" s="24"/>
      <c r="D44" s="15"/>
      <c r="E44" s="15"/>
      <c r="F44" s="14"/>
      <c r="G44" s="14"/>
      <c r="H44" s="14"/>
      <c r="I44" s="15"/>
      <c r="J44" s="15"/>
      <c r="K44" s="15"/>
      <c r="L44" s="15"/>
      <c r="M44" s="16"/>
      <c r="N44" s="15"/>
      <c r="O44" s="15"/>
      <c r="P44" s="15"/>
      <c r="Q44" s="15"/>
      <c r="R44" s="15"/>
      <c r="S44" s="18"/>
      <c r="T44" s="13"/>
      <c r="U44" s="19"/>
      <c r="V44" s="1"/>
      <c r="W44" s="13"/>
      <c r="X44" s="13"/>
      <c r="Y44" s="13"/>
      <c r="Z44" s="13"/>
      <c r="AA44" s="13"/>
      <c r="AB44" s="13"/>
      <c r="AC44" s="13"/>
      <c r="AD44" s="13"/>
      <c r="AE44" s="20"/>
      <c r="AF44" s="20"/>
      <c r="AG44" s="20"/>
    </row>
    <row r="45" spans="1:33" ht="15.75" customHeight="1" x14ac:dyDescent="0.2">
      <c r="A45" s="13"/>
      <c r="B45" s="13"/>
      <c r="C45" s="24"/>
      <c r="D45" s="15"/>
      <c r="E45" s="15"/>
      <c r="F45" s="14"/>
      <c r="G45" s="14"/>
      <c r="H45" s="14"/>
      <c r="I45" s="15"/>
      <c r="J45" s="15"/>
      <c r="K45" s="15"/>
      <c r="L45" s="15"/>
      <c r="M45" s="16"/>
      <c r="N45" s="15"/>
      <c r="O45" s="15"/>
      <c r="P45" s="15"/>
      <c r="Q45" s="15"/>
      <c r="R45" s="15"/>
      <c r="S45" s="18"/>
      <c r="T45" s="13"/>
      <c r="U45" s="19"/>
      <c r="V45" s="1"/>
      <c r="W45" s="13"/>
      <c r="X45" s="13"/>
      <c r="Y45" s="13"/>
      <c r="Z45" s="13"/>
      <c r="AA45" s="13"/>
      <c r="AB45" s="13"/>
      <c r="AC45" s="13"/>
      <c r="AD45" s="13"/>
      <c r="AE45" s="20"/>
      <c r="AF45" s="20"/>
      <c r="AG45" s="20"/>
    </row>
    <row r="46" spans="1:33" ht="15.75" customHeight="1" x14ac:dyDescent="0.2">
      <c r="A46" s="13"/>
      <c r="B46" s="13"/>
      <c r="C46" s="24"/>
      <c r="D46" s="15"/>
      <c r="E46" s="15"/>
      <c r="F46" s="14"/>
      <c r="G46" s="14"/>
      <c r="H46" s="14"/>
      <c r="I46" s="15"/>
      <c r="J46" s="15"/>
      <c r="K46" s="15"/>
      <c r="L46" s="15"/>
      <c r="M46" s="16"/>
      <c r="N46" s="15"/>
      <c r="O46" s="15"/>
      <c r="P46" s="15"/>
      <c r="Q46" s="15"/>
      <c r="R46" s="15"/>
      <c r="S46" s="18"/>
      <c r="T46" s="13"/>
      <c r="U46" s="19"/>
      <c r="V46" s="1"/>
      <c r="W46" s="13"/>
      <c r="X46" s="13"/>
      <c r="Y46" s="13"/>
      <c r="Z46" s="13"/>
      <c r="AA46" s="13"/>
      <c r="AB46" s="13"/>
      <c r="AC46" s="13"/>
      <c r="AD46" s="13"/>
      <c r="AE46" s="20"/>
      <c r="AF46" s="20"/>
      <c r="AG46" s="20"/>
    </row>
    <row r="47" spans="1:33" ht="15.75" customHeight="1" x14ac:dyDescent="0.2">
      <c r="A47" s="13"/>
      <c r="B47" s="13"/>
      <c r="C47" s="24"/>
      <c r="D47" s="15"/>
      <c r="E47" s="15"/>
      <c r="F47" s="14"/>
      <c r="G47" s="14"/>
      <c r="H47" s="14"/>
      <c r="I47" s="15"/>
      <c r="J47" s="15"/>
      <c r="K47" s="15"/>
      <c r="L47" s="15"/>
      <c r="M47" s="16"/>
      <c r="N47" s="15"/>
      <c r="O47" s="15"/>
      <c r="P47" s="15"/>
      <c r="Q47" s="15"/>
      <c r="R47" s="15"/>
      <c r="S47" s="18"/>
      <c r="T47" s="13"/>
      <c r="U47" s="19"/>
      <c r="V47" s="1"/>
      <c r="W47" s="13"/>
      <c r="X47" s="13"/>
      <c r="Y47" s="13"/>
      <c r="Z47" s="13"/>
      <c r="AA47" s="13"/>
      <c r="AB47" s="13"/>
      <c r="AC47" s="13"/>
      <c r="AD47" s="13"/>
      <c r="AE47" s="20"/>
      <c r="AF47" s="20"/>
      <c r="AG47" s="20"/>
    </row>
    <row r="48" spans="1:33" ht="15.75" customHeight="1" x14ac:dyDescent="0.2">
      <c r="A48" s="13"/>
      <c r="B48" s="13"/>
      <c r="C48" s="24"/>
      <c r="D48" s="15"/>
      <c r="E48" s="15"/>
      <c r="F48" s="14"/>
      <c r="G48" s="14"/>
      <c r="H48" s="14"/>
      <c r="I48" s="15"/>
      <c r="J48" s="15"/>
      <c r="K48" s="15"/>
      <c r="L48" s="15"/>
      <c r="M48" s="16"/>
      <c r="N48" s="15"/>
      <c r="O48" s="15"/>
      <c r="P48" s="15"/>
      <c r="Q48" s="15"/>
      <c r="R48" s="15"/>
      <c r="S48" s="18"/>
      <c r="T48" s="13"/>
      <c r="U48" s="19"/>
      <c r="V48" s="1"/>
      <c r="W48" s="13"/>
      <c r="X48" s="13"/>
      <c r="Y48" s="13"/>
      <c r="Z48" s="13"/>
      <c r="AA48" s="13"/>
      <c r="AB48" s="13"/>
      <c r="AC48" s="13"/>
      <c r="AD48" s="13"/>
      <c r="AE48" s="20"/>
      <c r="AF48" s="20"/>
      <c r="AG48" s="20"/>
    </row>
    <row r="49" spans="1:33" ht="15.75" customHeight="1" x14ac:dyDescent="0.2">
      <c r="A49" s="13"/>
      <c r="B49" s="13"/>
      <c r="C49" s="24"/>
      <c r="D49" s="15"/>
      <c r="E49" s="15"/>
      <c r="F49" s="14"/>
      <c r="G49" s="14"/>
      <c r="H49" s="14"/>
      <c r="I49" s="15"/>
      <c r="J49" s="15"/>
      <c r="K49" s="15"/>
      <c r="L49" s="15"/>
      <c r="M49" s="16"/>
      <c r="N49" s="15"/>
      <c r="O49" s="15"/>
      <c r="P49" s="15"/>
      <c r="Q49" s="15"/>
      <c r="R49" s="15"/>
      <c r="S49" s="18"/>
      <c r="T49" s="13"/>
      <c r="U49" s="19"/>
      <c r="V49" s="1"/>
      <c r="W49" s="13"/>
      <c r="X49" s="13"/>
      <c r="Y49" s="13"/>
      <c r="Z49" s="13"/>
      <c r="AA49" s="13"/>
      <c r="AB49" s="13"/>
      <c r="AC49" s="13"/>
      <c r="AD49" s="13"/>
      <c r="AE49" s="20"/>
      <c r="AF49" s="20"/>
      <c r="AG49" s="20"/>
    </row>
    <row r="50" spans="1:33" ht="15.75" customHeight="1" x14ac:dyDescent="0.2">
      <c r="A50" s="13"/>
      <c r="B50" s="13"/>
      <c r="C50" s="24"/>
      <c r="D50" s="15"/>
      <c r="E50" s="15"/>
      <c r="F50" s="14"/>
      <c r="G50" s="14"/>
      <c r="H50" s="14"/>
      <c r="I50" s="15"/>
      <c r="J50" s="15"/>
      <c r="K50" s="15"/>
      <c r="L50" s="15"/>
      <c r="M50" s="16"/>
      <c r="N50" s="15"/>
      <c r="O50" s="15"/>
      <c r="P50" s="15"/>
      <c r="Q50" s="15"/>
      <c r="R50" s="15"/>
      <c r="S50" s="18"/>
      <c r="T50" s="13"/>
      <c r="U50" s="19"/>
      <c r="V50" s="1"/>
      <c r="W50" s="13"/>
      <c r="X50" s="13"/>
      <c r="Y50" s="13"/>
      <c r="Z50" s="13"/>
      <c r="AA50" s="13"/>
      <c r="AB50" s="13"/>
      <c r="AC50" s="13"/>
      <c r="AD50" s="13"/>
      <c r="AE50" s="20"/>
      <c r="AF50" s="20"/>
      <c r="AG50" s="20"/>
    </row>
    <row r="51" spans="1:33" ht="15.75" customHeight="1" x14ac:dyDescent="0.2">
      <c r="A51" s="13"/>
      <c r="B51" s="13"/>
      <c r="C51" s="24"/>
      <c r="D51" s="15"/>
      <c r="E51" s="15"/>
      <c r="F51" s="14"/>
      <c r="G51" s="14"/>
      <c r="H51" s="14"/>
      <c r="I51" s="15"/>
      <c r="J51" s="15"/>
      <c r="K51" s="15"/>
      <c r="L51" s="15"/>
      <c r="M51" s="16"/>
      <c r="N51" s="15"/>
      <c r="O51" s="15"/>
      <c r="P51" s="15"/>
      <c r="Q51" s="15"/>
      <c r="R51" s="15"/>
      <c r="S51" s="18"/>
      <c r="T51" s="13"/>
      <c r="U51" s="19"/>
      <c r="V51" s="1"/>
      <c r="W51" s="13"/>
      <c r="X51" s="13"/>
      <c r="Y51" s="13"/>
      <c r="Z51" s="13"/>
      <c r="AA51" s="13"/>
      <c r="AB51" s="13"/>
      <c r="AC51" s="13"/>
      <c r="AD51" s="13"/>
      <c r="AE51" s="20"/>
      <c r="AF51" s="20"/>
      <c r="AG51" s="20"/>
    </row>
    <row r="52" spans="1:33" ht="15.75" customHeight="1" x14ac:dyDescent="0.2">
      <c r="A52" s="13"/>
      <c r="B52" s="13"/>
      <c r="C52" s="24"/>
      <c r="D52" s="15"/>
      <c r="E52" s="15"/>
      <c r="F52" s="14"/>
      <c r="G52" s="14"/>
      <c r="H52" s="14"/>
      <c r="I52" s="15"/>
      <c r="J52" s="15"/>
      <c r="K52" s="15"/>
      <c r="L52" s="15"/>
      <c r="M52" s="16"/>
      <c r="N52" s="15"/>
      <c r="O52" s="15"/>
      <c r="P52" s="15"/>
      <c r="Q52" s="15"/>
      <c r="R52" s="15"/>
      <c r="S52" s="18"/>
      <c r="T52" s="13"/>
      <c r="U52" s="19"/>
      <c r="V52" s="1"/>
      <c r="W52" s="13"/>
      <c r="X52" s="13"/>
      <c r="Y52" s="13"/>
      <c r="Z52" s="13"/>
      <c r="AA52" s="13"/>
      <c r="AB52" s="13"/>
      <c r="AC52" s="13"/>
      <c r="AD52" s="13"/>
      <c r="AE52" s="20"/>
      <c r="AF52" s="20"/>
      <c r="AG52" s="20"/>
    </row>
    <row r="53" spans="1:33" ht="15.75" customHeight="1" x14ac:dyDescent="0.2">
      <c r="A53" s="13"/>
      <c r="B53" s="13"/>
      <c r="C53" s="24"/>
      <c r="D53" s="15"/>
      <c r="E53" s="15"/>
      <c r="F53" s="14"/>
      <c r="G53" s="14"/>
      <c r="H53" s="14"/>
      <c r="I53" s="15"/>
      <c r="J53" s="15"/>
      <c r="K53" s="15"/>
      <c r="L53" s="15"/>
      <c r="M53" s="16"/>
      <c r="N53" s="15"/>
      <c r="O53" s="15"/>
      <c r="P53" s="15"/>
      <c r="Q53" s="15"/>
      <c r="R53" s="15"/>
      <c r="S53" s="18"/>
      <c r="T53" s="13"/>
      <c r="U53" s="19"/>
      <c r="V53" s="1"/>
      <c r="W53" s="13"/>
      <c r="X53" s="13"/>
      <c r="Y53" s="13"/>
      <c r="Z53" s="13"/>
      <c r="AA53" s="13"/>
      <c r="AB53" s="13"/>
      <c r="AC53" s="13"/>
      <c r="AD53" s="13"/>
      <c r="AE53" s="20"/>
      <c r="AF53" s="20"/>
      <c r="AG53" s="20"/>
    </row>
    <row r="54" spans="1:33" ht="15.75" customHeight="1" x14ac:dyDescent="0.2">
      <c r="A54" s="13"/>
      <c r="B54" s="13"/>
      <c r="C54" s="24"/>
      <c r="D54" s="15"/>
      <c r="E54" s="15"/>
      <c r="F54" s="14"/>
      <c r="G54" s="14"/>
      <c r="H54" s="14"/>
      <c r="I54" s="15"/>
      <c r="J54" s="15"/>
      <c r="K54" s="15"/>
      <c r="L54" s="15"/>
      <c r="M54" s="16"/>
      <c r="N54" s="15"/>
      <c r="O54" s="15"/>
      <c r="P54" s="15"/>
      <c r="Q54" s="15"/>
      <c r="R54" s="15"/>
      <c r="S54" s="18"/>
      <c r="T54" s="13"/>
      <c r="U54" s="19"/>
      <c r="V54" s="1"/>
      <c r="W54" s="13"/>
      <c r="X54" s="13"/>
      <c r="Y54" s="13"/>
      <c r="Z54" s="13"/>
      <c r="AA54" s="13"/>
      <c r="AB54" s="13"/>
      <c r="AC54" s="13"/>
      <c r="AD54" s="13"/>
      <c r="AE54" s="20"/>
      <c r="AF54" s="20"/>
      <c r="AG54" s="20"/>
    </row>
    <row r="55" spans="1:33" ht="15.75" customHeight="1" x14ac:dyDescent="0.2">
      <c r="A55" s="13"/>
      <c r="B55" s="13"/>
      <c r="C55" s="24"/>
      <c r="D55" s="15"/>
      <c r="E55" s="15"/>
      <c r="F55" s="14"/>
      <c r="G55" s="14"/>
      <c r="H55" s="14"/>
      <c r="I55" s="15"/>
      <c r="J55" s="15"/>
      <c r="K55" s="15"/>
      <c r="L55" s="15"/>
      <c r="M55" s="16"/>
      <c r="N55" s="15"/>
      <c r="O55" s="15"/>
      <c r="P55" s="15"/>
      <c r="Q55" s="15"/>
      <c r="R55" s="15"/>
      <c r="S55" s="18"/>
      <c r="T55" s="13"/>
      <c r="U55" s="19"/>
      <c r="V55" s="1"/>
      <c r="W55" s="13"/>
      <c r="X55" s="13"/>
      <c r="Y55" s="13"/>
      <c r="Z55" s="13"/>
      <c r="AA55" s="13"/>
      <c r="AB55" s="13"/>
      <c r="AC55" s="13"/>
      <c r="AD55" s="13"/>
      <c r="AE55" s="20"/>
      <c r="AF55" s="20"/>
      <c r="AG55" s="20"/>
    </row>
    <row r="56" spans="1:33" ht="15.75" customHeight="1" x14ac:dyDescent="0.2">
      <c r="A56" s="13"/>
      <c r="B56" s="13"/>
      <c r="C56" s="24"/>
      <c r="D56" s="15"/>
      <c r="E56" s="15"/>
      <c r="F56" s="14"/>
      <c r="G56" s="14"/>
      <c r="H56" s="14"/>
      <c r="I56" s="15"/>
      <c r="J56" s="15"/>
      <c r="K56" s="15"/>
      <c r="L56" s="15"/>
      <c r="M56" s="16"/>
      <c r="N56" s="15"/>
      <c r="O56" s="15"/>
      <c r="P56" s="15"/>
      <c r="Q56" s="15"/>
      <c r="R56" s="15"/>
      <c r="S56" s="18"/>
      <c r="T56" s="13"/>
      <c r="U56" s="19"/>
      <c r="V56" s="1"/>
      <c r="W56" s="13"/>
      <c r="X56" s="13"/>
      <c r="Y56" s="13"/>
      <c r="Z56" s="13"/>
      <c r="AA56" s="13"/>
      <c r="AB56" s="13"/>
      <c r="AC56" s="13"/>
      <c r="AD56" s="13"/>
      <c r="AE56" s="20"/>
      <c r="AF56" s="20"/>
      <c r="AG56" s="20"/>
    </row>
    <row r="57" spans="1:33" ht="15.75" customHeight="1" x14ac:dyDescent="0.2">
      <c r="A57" s="13"/>
      <c r="B57" s="13"/>
      <c r="C57" s="24"/>
      <c r="D57" s="15"/>
      <c r="E57" s="15"/>
      <c r="F57" s="14"/>
      <c r="G57" s="14"/>
      <c r="H57" s="14"/>
      <c r="I57" s="15"/>
      <c r="J57" s="15"/>
      <c r="K57" s="15"/>
      <c r="L57" s="15"/>
      <c r="M57" s="16"/>
      <c r="N57" s="15"/>
      <c r="O57" s="15"/>
      <c r="P57" s="15"/>
      <c r="Q57" s="15"/>
      <c r="R57" s="15"/>
      <c r="S57" s="18"/>
      <c r="T57" s="13"/>
      <c r="U57" s="19"/>
      <c r="V57" s="1"/>
      <c r="W57" s="13"/>
      <c r="X57" s="13"/>
      <c r="Y57" s="13"/>
      <c r="Z57" s="13"/>
      <c r="AA57" s="13"/>
      <c r="AB57" s="13"/>
      <c r="AC57" s="13"/>
      <c r="AD57" s="13"/>
      <c r="AE57" s="20"/>
      <c r="AF57" s="20"/>
      <c r="AG57" s="20"/>
    </row>
    <row r="58" spans="1:33" ht="15.75" customHeight="1" x14ac:dyDescent="0.2">
      <c r="A58" s="13"/>
      <c r="B58" s="13"/>
      <c r="C58" s="24"/>
      <c r="D58" s="15"/>
      <c r="E58" s="15"/>
      <c r="F58" s="14"/>
      <c r="G58" s="14"/>
      <c r="H58" s="14"/>
      <c r="I58" s="15"/>
      <c r="J58" s="15"/>
      <c r="K58" s="15"/>
      <c r="L58" s="15"/>
      <c r="M58" s="16"/>
      <c r="N58" s="15"/>
      <c r="O58" s="15"/>
      <c r="P58" s="15"/>
      <c r="Q58" s="15"/>
      <c r="R58" s="15"/>
      <c r="S58" s="18"/>
      <c r="T58" s="13"/>
      <c r="U58" s="19"/>
      <c r="V58" s="1"/>
      <c r="W58" s="13"/>
      <c r="X58" s="13"/>
      <c r="Y58" s="13"/>
      <c r="Z58" s="13"/>
      <c r="AA58" s="13"/>
      <c r="AB58" s="13"/>
      <c r="AC58" s="13"/>
      <c r="AD58" s="13"/>
      <c r="AE58" s="20"/>
      <c r="AF58" s="20"/>
      <c r="AG58" s="20"/>
    </row>
    <row r="59" spans="1:33" ht="15.75" customHeight="1" x14ac:dyDescent="0.2">
      <c r="A59" s="13"/>
      <c r="B59" s="13"/>
      <c r="C59" s="24"/>
      <c r="D59" s="15"/>
      <c r="E59" s="15"/>
      <c r="F59" s="14"/>
      <c r="G59" s="14"/>
      <c r="H59" s="14"/>
      <c r="I59" s="15"/>
      <c r="J59" s="15"/>
      <c r="K59" s="15"/>
      <c r="L59" s="15"/>
      <c r="M59" s="16"/>
      <c r="N59" s="15"/>
      <c r="O59" s="15"/>
      <c r="P59" s="15"/>
      <c r="Q59" s="15"/>
      <c r="R59" s="15"/>
      <c r="S59" s="18"/>
      <c r="T59" s="13"/>
      <c r="U59" s="19"/>
      <c r="V59" s="1"/>
      <c r="W59" s="13"/>
      <c r="X59" s="13"/>
      <c r="Y59" s="13"/>
      <c r="Z59" s="13"/>
      <c r="AA59" s="13"/>
      <c r="AB59" s="13"/>
      <c r="AC59" s="13"/>
      <c r="AD59" s="13"/>
      <c r="AE59" s="20"/>
      <c r="AF59" s="20"/>
      <c r="AG59" s="20"/>
    </row>
    <row r="60" spans="1:33" ht="15.75" customHeight="1" x14ac:dyDescent="0.2">
      <c r="A60" s="13"/>
      <c r="B60" s="13"/>
      <c r="C60" s="24"/>
      <c r="D60" s="15"/>
      <c r="E60" s="15"/>
      <c r="F60" s="14"/>
      <c r="G60" s="14"/>
      <c r="H60" s="14"/>
      <c r="I60" s="15"/>
      <c r="J60" s="15"/>
      <c r="K60" s="15"/>
      <c r="L60" s="15"/>
      <c r="M60" s="16"/>
      <c r="N60" s="15"/>
      <c r="O60" s="15"/>
      <c r="P60" s="15"/>
      <c r="Q60" s="15"/>
      <c r="R60" s="15"/>
      <c r="S60" s="18"/>
      <c r="T60" s="13"/>
      <c r="U60" s="19"/>
      <c r="V60" s="1"/>
      <c r="W60" s="13"/>
      <c r="X60" s="13"/>
      <c r="Y60" s="13"/>
      <c r="Z60" s="13"/>
      <c r="AA60" s="13"/>
      <c r="AB60" s="13"/>
      <c r="AC60" s="13"/>
      <c r="AD60" s="13"/>
      <c r="AE60" s="20"/>
      <c r="AF60" s="20"/>
      <c r="AG60" s="20"/>
    </row>
    <row r="61" spans="1:33" ht="15.75" customHeight="1" x14ac:dyDescent="0.2">
      <c r="A61" s="13"/>
      <c r="B61" s="13"/>
      <c r="C61" s="24"/>
      <c r="D61" s="15"/>
      <c r="E61" s="15"/>
      <c r="F61" s="14"/>
      <c r="G61" s="14"/>
      <c r="H61" s="14"/>
      <c r="I61" s="15"/>
      <c r="J61" s="15"/>
      <c r="K61" s="15"/>
      <c r="L61" s="15"/>
      <c r="M61" s="16"/>
      <c r="N61" s="15"/>
      <c r="O61" s="15"/>
      <c r="P61" s="15"/>
      <c r="Q61" s="15"/>
      <c r="R61" s="15"/>
      <c r="S61" s="18"/>
      <c r="T61" s="13"/>
      <c r="U61" s="19"/>
      <c r="V61" s="1"/>
      <c r="W61" s="13"/>
      <c r="X61" s="13"/>
      <c r="Y61" s="13"/>
      <c r="Z61" s="13"/>
      <c r="AA61" s="13"/>
      <c r="AB61" s="13"/>
      <c r="AC61" s="13"/>
      <c r="AD61" s="13"/>
      <c r="AE61" s="20"/>
      <c r="AF61" s="20"/>
      <c r="AG61" s="20"/>
    </row>
    <row r="62" spans="1:33" ht="15.75" customHeight="1" x14ac:dyDescent="0.2">
      <c r="A62" s="13"/>
      <c r="B62" s="13"/>
      <c r="C62" s="24"/>
      <c r="D62" s="15"/>
      <c r="E62" s="15"/>
      <c r="F62" s="14"/>
      <c r="G62" s="14"/>
      <c r="H62" s="14"/>
      <c r="I62" s="15"/>
      <c r="J62" s="15"/>
      <c r="K62" s="15"/>
      <c r="L62" s="15"/>
      <c r="M62" s="16"/>
      <c r="N62" s="15"/>
      <c r="O62" s="15"/>
      <c r="P62" s="15"/>
      <c r="Q62" s="15"/>
      <c r="R62" s="15"/>
      <c r="S62" s="18"/>
      <c r="T62" s="13"/>
      <c r="U62" s="19"/>
      <c r="V62" s="1"/>
      <c r="W62" s="13"/>
      <c r="X62" s="13"/>
      <c r="Y62" s="13"/>
      <c r="Z62" s="13"/>
      <c r="AA62" s="13"/>
      <c r="AB62" s="13"/>
      <c r="AC62" s="13"/>
      <c r="AD62" s="13"/>
      <c r="AE62" s="20"/>
      <c r="AF62" s="20"/>
      <c r="AG62" s="20"/>
    </row>
    <row r="63" spans="1:33" ht="15.75" customHeight="1" x14ac:dyDescent="0.2">
      <c r="A63" s="13"/>
      <c r="B63" s="13"/>
      <c r="C63" s="24"/>
      <c r="D63" s="15"/>
      <c r="E63" s="15"/>
      <c r="F63" s="14"/>
      <c r="G63" s="14"/>
      <c r="H63" s="14"/>
      <c r="I63" s="15"/>
      <c r="J63" s="15"/>
      <c r="K63" s="15"/>
      <c r="L63" s="15"/>
      <c r="M63" s="16"/>
      <c r="N63" s="15"/>
      <c r="O63" s="15"/>
      <c r="P63" s="15"/>
      <c r="Q63" s="15"/>
      <c r="R63" s="15"/>
      <c r="S63" s="18"/>
      <c r="T63" s="13"/>
      <c r="U63" s="19"/>
      <c r="V63" s="1"/>
      <c r="W63" s="13"/>
      <c r="X63" s="13"/>
      <c r="Y63" s="13"/>
      <c r="Z63" s="13"/>
      <c r="AA63" s="13"/>
      <c r="AB63" s="13"/>
      <c r="AC63" s="13"/>
      <c r="AD63" s="13"/>
      <c r="AE63" s="20"/>
      <c r="AF63" s="20"/>
      <c r="AG63" s="20"/>
    </row>
    <row r="64" spans="1:33" ht="15.75" customHeight="1" x14ac:dyDescent="0.2">
      <c r="A64" s="13"/>
      <c r="B64" s="13"/>
      <c r="C64" s="24"/>
      <c r="D64" s="15"/>
      <c r="E64" s="15"/>
      <c r="F64" s="14"/>
      <c r="G64" s="14"/>
      <c r="H64" s="14"/>
      <c r="I64" s="15"/>
      <c r="J64" s="15"/>
      <c r="K64" s="15"/>
      <c r="L64" s="15"/>
      <c r="M64" s="16"/>
      <c r="N64" s="15"/>
      <c r="O64" s="15"/>
      <c r="P64" s="15"/>
      <c r="Q64" s="15"/>
      <c r="R64" s="15"/>
      <c r="S64" s="18"/>
      <c r="T64" s="13"/>
      <c r="U64" s="19"/>
      <c r="V64" s="1"/>
      <c r="W64" s="13"/>
      <c r="X64" s="13"/>
      <c r="Y64" s="13"/>
      <c r="Z64" s="13"/>
      <c r="AA64" s="13"/>
      <c r="AB64" s="13"/>
      <c r="AC64" s="13"/>
      <c r="AD64" s="13"/>
      <c r="AE64" s="20"/>
      <c r="AF64" s="20"/>
      <c r="AG64" s="20"/>
    </row>
    <row r="65" spans="1:33" ht="15.75" customHeight="1" x14ac:dyDescent="0.2">
      <c r="A65" s="13"/>
      <c r="B65" s="13"/>
      <c r="C65" s="24"/>
      <c r="D65" s="15"/>
      <c r="E65" s="15"/>
      <c r="F65" s="14"/>
      <c r="G65" s="14"/>
      <c r="H65" s="14"/>
      <c r="I65" s="15"/>
      <c r="J65" s="15"/>
      <c r="K65" s="15"/>
      <c r="L65" s="15"/>
      <c r="M65" s="16"/>
      <c r="N65" s="15"/>
      <c r="O65" s="15"/>
      <c r="P65" s="15"/>
      <c r="Q65" s="15"/>
      <c r="R65" s="15"/>
      <c r="S65" s="18"/>
      <c r="T65" s="13"/>
      <c r="U65" s="19"/>
      <c r="V65" s="1"/>
      <c r="W65" s="13"/>
      <c r="X65" s="13"/>
      <c r="Y65" s="13"/>
      <c r="Z65" s="13"/>
      <c r="AA65" s="13"/>
      <c r="AB65" s="13"/>
      <c r="AC65" s="13"/>
      <c r="AD65" s="13"/>
      <c r="AE65" s="20"/>
      <c r="AF65" s="20"/>
      <c r="AG65" s="20"/>
    </row>
    <row r="66" spans="1:33" ht="15.75" customHeight="1" x14ac:dyDescent="0.2">
      <c r="A66" s="13"/>
      <c r="B66" s="13"/>
      <c r="C66" s="24"/>
      <c r="D66" s="15"/>
      <c r="E66" s="15"/>
      <c r="F66" s="14"/>
      <c r="G66" s="14"/>
      <c r="H66" s="14"/>
      <c r="I66" s="15"/>
      <c r="J66" s="15"/>
      <c r="K66" s="15"/>
      <c r="L66" s="15"/>
      <c r="M66" s="16"/>
      <c r="N66" s="15"/>
      <c r="O66" s="15"/>
      <c r="P66" s="15"/>
      <c r="Q66" s="15"/>
      <c r="R66" s="15"/>
      <c r="S66" s="18"/>
      <c r="T66" s="13"/>
      <c r="U66" s="19"/>
      <c r="V66" s="1"/>
      <c r="W66" s="13"/>
      <c r="X66" s="13"/>
      <c r="Y66" s="13"/>
      <c r="Z66" s="13"/>
      <c r="AA66" s="13"/>
      <c r="AB66" s="13"/>
      <c r="AC66" s="13"/>
      <c r="AD66" s="13"/>
      <c r="AE66" s="20"/>
      <c r="AF66" s="20"/>
      <c r="AG66" s="20"/>
    </row>
    <row r="67" spans="1:33" ht="15.75" customHeight="1" x14ac:dyDescent="0.2">
      <c r="A67" s="13"/>
      <c r="B67" s="13"/>
      <c r="C67" s="24"/>
      <c r="D67" s="15"/>
      <c r="E67" s="15"/>
      <c r="F67" s="14"/>
      <c r="G67" s="14"/>
      <c r="H67" s="14"/>
      <c r="I67" s="15"/>
      <c r="J67" s="15"/>
      <c r="K67" s="15"/>
      <c r="L67" s="15"/>
      <c r="M67" s="16"/>
      <c r="N67" s="15"/>
      <c r="O67" s="15"/>
      <c r="P67" s="15"/>
      <c r="Q67" s="15"/>
      <c r="R67" s="15"/>
      <c r="S67" s="18"/>
      <c r="T67" s="13"/>
      <c r="U67" s="19"/>
      <c r="V67" s="1"/>
      <c r="W67" s="13"/>
      <c r="X67" s="13"/>
      <c r="Y67" s="13"/>
      <c r="Z67" s="13"/>
      <c r="AA67" s="13"/>
      <c r="AB67" s="13"/>
      <c r="AC67" s="13"/>
      <c r="AD67" s="13"/>
      <c r="AE67" s="20"/>
      <c r="AF67" s="20"/>
      <c r="AG67" s="20"/>
    </row>
    <row r="68" spans="1:33" ht="15.75" customHeight="1" x14ac:dyDescent="0.2">
      <c r="A68" s="13"/>
      <c r="B68" s="13"/>
      <c r="C68" s="24"/>
      <c r="D68" s="15"/>
      <c r="E68" s="15"/>
      <c r="F68" s="14"/>
      <c r="G68" s="14"/>
      <c r="H68" s="14"/>
      <c r="I68" s="15"/>
      <c r="J68" s="15"/>
      <c r="K68" s="15"/>
      <c r="L68" s="15"/>
      <c r="M68" s="16"/>
      <c r="N68" s="15"/>
      <c r="O68" s="15"/>
      <c r="P68" s="15"/>
      <c r="Q68" s="15"/>
      <c r="R68" s="15"/>
      <c r="S68" s="18"/>
      <c r="T68" s="13"/>
      <c r="U68" s="19"/>
      <c r="V68" s="1"/>
      <c r="W68" s="13"/>
      <c r="X68" s="13"/>
      <c r="Y68" s="13"/>
      <c r="Z68" s="13"/>
      <c r="AA68" s="13"/>
      <c r="AB68" s="13"/>
      <c r="AC68" s="13"/>
      <c r="AD68" s="13"/>
      <c r="AE68" s="20"/>
      <c r="AF68" s="20"/>
      <c r="AG68" s="20"/>
    </row>
    <row r="69" spans="1:33" ht="15.75" customHeight="1" x14ac:dyDescent="0.2">
      <c r="A69" s="13"/>
      <c r="B69" s="13"/>
      <c r="C69" s="24"/>
      <c r="D69" s="15"/>
      <c r="E69" s="15"/>
      <c r="F69" s="14"/>
      <c r="G69" s="14"/>
      <c r="H69" s="14"/>
      <c r="I69" s="15"/>
      <c r="J69" s="15"/>
      <c r="K69" s="15"/>
      <c r="L69" s="15"/>
      <c r="M69" s="16"/>
      <c r="N69" s="15"/>
      <c r="O69" s="15"/>
      <c r="P69" s="15"/>
      <c r="Q69" s="15"/>
      <c r="R69" s="15"/>
      <c r="S69" s="18"/>
      <c r="T69" s="13"/>
      <c r="U69" s="19"/>
      <c r="V69" s="1"/>
      <c r="W69" s="13"/>
      <c r="X69" s="13"/>
      <c r="Y69" s="13"/>
      <c r="Z69" s="13"/>
      <c r="AA69" s="13"/>
      <c r="AB69" s="13"/>
      <c r="AC69" s="13"/>
      <c r="AD69" s="13"/>
      <c r="AE69" s="20"/>
      <c r="AF69" s="20"/>
      <c r="AG69" s="20"/>
    </row>
    <row r="70" spans="1:33" ht="15.75" customHeight="1" x14ac:dyDescent="0.2">
      <c r="A70" s="13"/>
      <c r="B70" s="13"/>
      <c r="C70" s="24"/>
      <c r="D70" s="15"/>
      <c r="E70" s="15"/>
      <c r="F70" s="14"/>
      <c r="G70" s="14"/>
      <c r="H70" s="14"/>
      <c r="I70" s="15"/>
      <c r="J70" s="15"/>
      <c r="K70" s="15"/>
      <c r="L70" s="15"/>
      <c r="M70" s="16"/>
      <c r="N70" s="15"/>
      <c r="O70" s="15"/>
      <c r="P70" s="15"/>
      <c r="Q70" s="15"/>
      <c r="R70" s="15"/>
      <c r="S70" s="18"/>
      <c r="T70" s="13"/>
      <c r="U70" s="19"/>
      <c r="V70" s="1"/>
      <c r="W70" s="13"/>
      <c r="X70" s="13"/>
      <c r="Y70" s="13"/>
      <c r="Z70" s="13"/>
      <c r="AA70" s="13"/>
      <c r="AB70" s="13"/>
      <c r="AC70" s="13"/>
      <c r="AD70" s="13"/>
      <c r="AE70" s="20"/>
      <c r="AF70" s="20"/>
      <c r="AG70" s="20"/>
    </row>
    <row r="71" spans="1:33" ht="15.75" customHeight="1" x14ac:dyDescent="0.2">
      <c r="A71" s="13"/>
      <c r="B71" s="13"/>
      <c r="C71" s="24"/>
      <c r="D71" s="15"/>
      <c r="E71" s="15"/>
      <c r="F71" s="14"/>
      <c r="G71" s="14"/>
      <c r="H71" s="14"/>
      <c r="I71" s="15"/>
      <c r="J71" s="15"/>
      <c r="K71" s="15"/>
      <c r="L71" s="15"/>
      <c r="M71" s="16"/>
      <c r="N71" s="15"/>
      <c r="O71" s="15"/>
      <c r="P71" s="15"/>
      <c r="Q71" s="15"/>
      <c r="R71" s="15"/>
      <c r="S71" s="18"/>
      <c r="T71" s="13"/>
      <c r="U71" s="19"/>
      <c r="V71" s="1"/>
      <c r="W71" s="13"/>
      <c r="X71" s="13"/>
      <c r="Y71" s="13"/>
      <c r="Z71" s="13"/>
      <c r="AA71" s="13"/>
      <c r="AB71" s="13"/>
      <c r="AC71" s="13"/>
      <c r="AD71" s="13"/>
      <c r="AE71" s="20"/>
      <c r="AF71" s="20"/>
      <c r="AG71" s="20"/>
    </row>
    <row r="72" spans="1:33" ht="15.75" customHeight="1" x14ac:dyDescent="0.2">
      <c r="A72" s="13"/>
      <c r="B72" s="13"/>
      <c r="C72" s="24"/>
      <c r="D72" s="15"/>
      <c r="E72" s="15"/>
      <c r="F72" s="14"/>
      <c r="G72" s="14"/>
      <c r="H72" s="14"/>
      <c r="I72" s="15"/>
      <c r="J72" s="15"/>
      <c r="K72" s="15"/>
      <c r="L72" s="15"/>
      <c r="M72" s="16"/>
      <c r="N72" s="15"/>
      <c r="O72" s="15"/>
      <c r="P72" s="15"/>
      <c r="Q72" s="15"/>
      <c r="R72" s="15"/>
      <c r="S72" s="18"/>
      <c r="T72" s="13"/>
      <c r="U72" s="19"/>
      <c r="V72" s="1"/>
      <c r="W72" s="13"/>
      <c r="X72" s="13"/>
      <c r="Y72" s="13"/>
      <c r="Z72" s="13"/>
      <c r="AA72" s="13"/>
      <c r="AB72" s="13"/>
      <c r="AC72" s="13"/>
      <c r="AD72" s="13"/>
      <c r="AE72" s="20"/>
      <c r="AF72" s="20"/>
      <c r="AG72" s="20"/>
    </row>
    <row r="73" spans="1:33" ht="15.75" customHeight="1" x14ac:dyDescent="0.2">
      <c r="A73" s="13"/>
      <c r="B73" s="13"/>
      <c r="C73" s="24"/>
      <c r="D73" s="15"/>
      <c r="E73" s="15"/>
      <c r="F73" s="14"/>
      <c r="G73" s="14"/>
      <c r="H73" s="14"/>
      <c r="I73" s="15"/>
      <c r="J73" s="15"/>
      <c r="K73" s="15"/>
      <c r="L73" s="15"/>
      <c r="M73" s="16"/>
      <c r="N73" s="15"/>
      <c r="O73" s="15"/>
      <c r="P73" s="15"/>
      <c r="Q73" s="15"/>
      <c r="R73" s="15"/>
      <c r="S73" s="18"/>
      <c r="T73" s="13"/>
      <c r="U73" s="19"/>
      <c r="V73" s="1"/>
      <c r="W73" s="13"/>
      <c r="X73" s="13"/>
      <c r="Y73" s="13"/>
      <c r="Z73" s="13"/>
      <c r="AA73" s="13"/>
      <c r="AB73" s="13"/>
      <c r="AC73" s="13"/>
      <c r="AD73" s="13"/>
      <c r="AE73" s="20"/>
      <c r="AF73" s="20"/>
      <c r="AG73" s="20"/>
    </row>
    <row r="74" spans="1:33" ht="15.75" customHeight="1" x14ac:dyDescent="0.2">
      <c r="A74" s="13"/>
      <c r="B74" s="13"/>
      <c r="C74" s="24"/>
      <c r="D74" s="15"/>
      <c r="E74" s="15"/>
      <c r="F74" s="14"/>
      <c r="G74" s="14"/>
      <c r="H74" s="14"/>
      <c r="I74" s="15"/>
      <c r="J74" s="15"/>
      <c r="K74" s="15"/>
      <c r="L74" s="15"/>
      <c r="M74" s="16"/>
      <c r="N74" s="15"/>
      <c r="O74" s="15"/>
      <c r="P74" s="15"/>
      <c r="Q74" s="15"/>
      <c r="R74" s="15"/>
      <c r="S74" s="18"/>
      <c r="T74" s="13"/>
      <c r="U74" s="19"/>
      <c r="V74" s="1"/>
      <c r="W74" s="13"/>
      <c r="X74" s="13"/>
      <c r="Y74" s="13"/>
      <c r="Z74" s="13"/>
      <c r="AA74" s="13"/>
      <c r="AB74" s="13"/>
      <c r="AC74" s="13"/>
      <c r="AD74" s="13"/>
      <c r="AE74" s="20"/>
      <c r="AF74" s="20"/>
      <c r="AG74" s="20"/>
    </row>
    <row r="75" spans="1:33" ht="15.75" customHeight="1" x14ac:dyDescent="0.2">
      <c r="A75" s="13"/>
      <c r="B75" s="13"/>
      <c r="C75" s="24"/>
      <c r="D75" s="15"/>
      <c r="E75" s="15"/>
      <c r="F75" s="14"/>
      <c r="G75" s="14"/>
      <c r="H75" s="14"/>
      <c r="I75" s="15"/>
      <c r="J75" s="15"/>
      <c r="K75" s="15"/>
      <c r="L75" s="15"/>
      <c r="M75" s="16"/>
      <c r="N75" s="15"/>
      <c r="O75" s="15"/>
      <c r="P75" s="15"/>
      <c r="Q75" s="15"/>
      <c r="R75" s="15"/>
      <c r="S75" s="18"/>
      <c r="T75" s="13"/>
      <c r="U75" s="19"/>
      <c r="V75" s="1"/>
      <c r="W75" s="13"/>
      <c r="X75" s="13"/>
      <c r="Y75" s="13"/>
      <c r="Z75" s="13"/>
      <c r="AA75" s="13"/>
      <c r="AB75" s="13"/>
      <c r="AC75" s="13"/>
      <c r="AD75" s="13"/>
      <c r="AE75" s="20"/>
      <c r="AF75" s="20"/>
      <c r="AG75" s="20"/>
    </row>
    <row r="76" spans="1:33" ht="15.75" customHeight="1" x14ac:dyDescent="0.2">
      <c r="A76" s="13"/>
      <c r="B76" s="13"/>
      <c r="C76" s="24"/>
      <c r="D76" s="15"/>
      <c r="E76" s="15"/>
      <c r="F76" s="14"/>
      <c r="G76" s="14"/>
      <c r="H76" s="14"/>
      <c r="I76" s="15"/>
      <c r="J76" s="15"/>
      <c r="K76" s="15"/>
      <c r="L76" s="15"/>
      <c r="M76" s="16"/>
      <c r="N76" s="15"/>
      <c r="O76" s="15"/>
      <c r="P76" s="15"/>
      <c r="Q76" s="15"/>
      <c r="R76" s="15"/>
      <c r="S76" s="18"/>
      <c r="T76" s="13"/>
      <c r="U76" s="19"/>
      <c r="V76" s="1"/>
      <c r="W76" s="13"/>
      <c r="X76" s="13"/>
      <c r="Y76" s="13"/>
      <c r="Z76" s="13"/>
      <c r="AA76" s="13"/>
      <c r="AB76" s="13"/>
      <c r="AC76" s="13"/>
      <c r="AD76" s="13"/>
      <c r="AE76" s="20"/>
      <c r="AF76" s="20"/>
      <c r="AG76" s="20"/>
    </row>
    <row r="77" spans="1:33" ht="15.75" customHeight="1" x14ac:dyDescent="0.2">
      <c r="A77" s="13"/>
      <c r="B77" s="13"/>
      <c r="C77" s="24"/>
      <c r="D77" s="15"/>
      <c r="E77" s="15"/>
      <c r="F77" s="14"/>
      <c r="G77" s="14"/>
      <c r="H77" s="14"/>
      <c r="I77" s="15"/>
      <c r="J77" s="15"/>
      <c r="K77" s="15"/>
      <c r="L77" s="15"/>
      <c r="M77" s="16"/>
      <c r="N77" s="15"/>
      <c r="O77" s="15"/>
      <c r="P77" s="15"/>
      <c r="Q77" s="15"/>
      <c r="R77" s="15"/>
      <c r="S77" s="18"/>
      <c r="T77" s="13"/>
      <c r="U77" s="19"/>
      <c r="V77" s="1"/>
      <c r="W77" s="13"/>
      <c r="X77" s="13"/>
      <c r="Y77" s="13"/>
      <c r="Z77" s="13"/>
      <c r="AA77" s="13"/>
      <c r="AB77" s="13"/>
      <c r="AC77" s="13"/>
      <c r="AD77" s="13"/>
      <c r="AE77" s="20"/>
      <c r="AF77" s="20"/>
      <c r="AG77" s="20"/>
    </row>
    <row r="78" spans="1:33" ht="15.75" customHeight="1" x14ac:dyDescent="0.2">
      <c r="A78" s="13"/>
      <c r="B78" s="13"/>
      <c r="C78" s="24"/>
      <c r="D78" s="15"/>
      <c r="E78" s="15"/>
      <c r="F78" s="14"/>
      <c r="G78" s="14"/>
      <c r="H78" s="14"/>
      <c r="I78" s="15"/>
      <c r="J78" s="15"/>
      <c r="K78" s="15"/>
      <c r="L78" s="15"/>
      <c r="M78" s="16"/>
      <c r="N78" s="15"/>
      <c r="O78" s="15"/>
      <c r="P78" s="15"/>
      <c r="Q78" s="15"/>
      <c r="R78" s="15"/>
      <c r="S78" s="18"/>
      <c r="T78" s="13"/>
      <c r="U78" s="19"/>
      <c r="V78" s="1"/>
      <c r="W78" s="13"/>
      <c r="X78" s="13"/>
      <c r="Y78" s="13"/>
      <c r="Z78" s="13"/>
      <c r="AA78" s="13"/>
      <c r="AB78" s="13"/>
      <c r="AC78" s="13"/>
      <c r="AD78" s="13"/>
      <c r="AE78" s="20"/>
      <c r="AF78" s="20"/>
      <c r="AG78" s="20"/>
    </row>
    <row r="79" spans="1:33" ht="15.75" customHeight="1" x14ac:dyDescent="0.2">
      <c r="A79" s="13"/>
      <c r="B79" s="13"/>
      <c r="C79" s="24"/>
      <c r="D79" s="15"/>
      <c r="E79" s="15"/>
      <c r="F79" s="14"/>
      <c r="G79" s="14"/>
      <c r="H79" s="14"/>
      <c r="I79" s="15"/>
      <c r="J79" s="15"/>
      <c r="K79" s="15"/>
      <c r="L79" s="15"/>
      <c r="M79" s="16"/>
      <c r="N79" s="15"/>
      <c r="O79" s="15"/>
      <c r="P79" s="15"/>
      <c r="Q79" s="15"/>
      <c r="R79" s="15"/>
      <c r="S79" s="18"/>
      <c r="T79" s="13"/>
      <c r="U79" s="19"/>
      <c r="V79" s="1"/>
      <c r="W79" s="13"/>
      <c r="X79" s="13"/>
      <c r="Y79" s="13"/>
      <c r="Z79" s="13"/>
      <c r="AA79" s="13"/>
      <c r="AB79" s="13"/>
      <c r="AC79" s="13"/>
      <c r="AD79" s="13"/>
      <c r="AE79" s="20"/>
      <c r="AF79" s="20"/>
      <c r="AG79" s="20"/>
    </row>
    <row r="80" spans="1:33" ht="15.75" customHeight="1" x14ac:dyDescent="0.2">
      <c r="A80" s="13"/>
      <c r="B80" s="13"/>
      <c r="C80" s="24"/>
      <c r="D80" s="15"/>
      <c r="E80" s="15"/>
      <c r="F80" s="14"/>
      <c r="G80" s="14"/>
      <c r="H80" s="14"/>
      <c r="I80" s="15"/>
      <c r="J80" s="15"/>
      <c r="K80" s="15"/>
      <c r="L80" s="15"/>
      <c r="M80" s="16"/>
      <c r="N80" s="15"/>
      <c r="O80" s="15"/>
      <c r="P80" s="15"/>
      <c r="Q80" s="15"/>
      <c r="R80" s="15"/>
      <c r="S80" s="18"/>
      <c r="T80" s="13"/>
      <c r="U80" s="19"/>
      <c r="V80" s="1"/>
      <c r="W80" s="13"/>
      <c r="X80" s="13"/>
      <c r="Y80" s="13"/>
      <c r="Z80" s="13"/>
      <c r="AA80" s="13"/>
      <c r="AB80" s="13"/>
      <c r="AC80" s="13"/>
      <c r="AD80" s="13"/>
      <c r="AE80" s="20"/>
      <c r="AF80" s="20"/>
      <c r="AG80" s="20"/>
    </row>
    <row r="81" spans="1:33" ht="15.75" customHeight="1" x14ac:dyDescent="0.2">
      <c r="A81" s="13"/>
      <c r="B81" s="13"/>
      <c r="C81" s="24"/>
      <c r="D81" s="15"/>
      <c r="E81" s="15"/>
      <c r="F81" s="14"/>
      <c r="G81" s="14"/>
      <c r="H81" s="14"/>
      <c r="I81" s="15"/>
      <c r="J81" s="15"/>
      <c r="K81" s="15"/>
      <c r="L81" s="15"/>
      <c r="M81" s="16"/>
      <c r="N81" s="15"/>
      <c r="O81" s="15"/>
      <c r="P81" s="15"/>
      <c r="Q81" s="15"/>
      <c r="R81" s="15"/>
      <c r="S81" s="18"/>
      <c r="T81" s="13"/>
      <c r="U81" s="19"/>
      <c r="V81" s="1"/>
      <c r="W81" s="13"/>
      <c r="X81" s="13"/>
      <c r="Y81" s="13"/>
      <c r="Z81" s="13"/>
      <c r="AA81" s="13"/>
      <c r="AB81" s="13"/>
      <c r="AC81" s="13"/>
      <c r="AD81" s="13"/>
      <c r="AE81" s="20"/>
      <c r="AF81" s="20"/>
      <c r="AG81" s="20"/>
    </row>
    <row r="82" spans="1:33" ht="15.75" customHeight="1" x14ac:dyDescent="0.2">
      <c r="A82" s="13"/>
      <c r="B82" s="13"/>
      <c r="C82" s="24"/>
      <c r="D82" s="15"/>
      <c r="E82" s="15"/>
      <c r="F82" s="14"/>
      <c r="G82" s="14"/>
      <c r="H82" s="14"/>
      <c r="I82" s="15"/>
      <c r="J82" s="15"/>
      <c r="K82" s="15"/>
      <c r="L82" s="15"/>
      <c r="M82" s="16"/>
      <c r="N82" s="15"/>
      <c r="O82" s="15"/>
      <c r="P82" s="15"/>
      <c r="Q82" s="15"/>
      <c r="R82" s="15"/>
      <c r="S82" s="18"/>
      <c r="T82" s="13"/>
      <c r="U82" s="19"/>
      <c r="V82" s="1"/>
      <c r="W82" s="13"/>
      <c r="X82" s="13"/>
      <c r="Y82" s="13"/>
      <c r="Z82" s="13"/>
      <c r="AA82" s="13"/>
      <c r="AB82" s="13"/>
      <c r="AC82" s="13"/>
      <c r="AD82" s="13"/>
      <c r="AE82" s="20"/>
      <c r="AF82" s="20"/>
      <c r="AG82" s="20"/>
    </row>
    <row r="83" spans="1:33" ht="15.75" customHeight="1" x14ac:dyDescent="0.2">
      <c r="A83" s="13"/>
      <c r="B83" s="13"/>
      <c r="C83" s="24"/>
      <c r="D83" s="15"/>
      <c r="E83" s="15"/>
      <c r="F83" s="14"/>
      <c r="G83" s="14"/>
      <c r="H83" s="14"/>
      <c r="I83" s="15"/>
      <c r="J83" s="15"/>
      <c r="K83" s="15"/>
      <c r="L83" s="15"/>
      <c r="M83" s="16"/>
      <c r="N83" s="15"/>
      <c r="O83" s="15"/>
      <c r="P83" s="15"/>
      <c r="Q83" s="15"/>
      <c r="R83" s="15"/>
      <c r="S83" s="18"/>
      <c r="T83" s="13"/>
      <c r="U83" s="19"/>
      <c r="V83" s="1"/>
      <c r="W83" s="13"/>
      <c r="X83" s="13"/>
      <c r="Y83" s="13"/>
      <c r="Z83" s="13"/>
      <c r="AA83" s="13"/>
      <c r="AB83" s="13"/>
      <c r="AC83" s="13"/>
      <c r="AD83" s="13"/>
      <c r="AE83" s="20"/>
      <c r="AF83" s="20"/>
      <c r="AG83" s="20"/>
    </row>
    <row r="84" spans="1:33" ht="15.75" customHeight="1" x14ac:dyDescent="0.2">
      <c r="A84" s="13"/>
      <c r="B84" s="13"/>
      <c r="C84" s="24"/>
      <c r="D84" s="15"/>
      <c r="E84" s="15"/>
      <c r="F84" s="14"/>
      <c r="G84" s="14"/>
      <c r="H84" s="14"/>
      <c r="I84" s="15"/>
      <c r="J84" s="15"/>
      <c r="K84" s="15"/>
      <c r="L84" s="15"/>
      <c r="M84" s="16"/>
      <c r="N84" s="15"/>
      <c r="O84" s="15"/>
      <c r="P84" s="15"/>
      <c r="Q84" s="15"/>
      <c r="R84" s="15"/>
      <c r="S84" s="18"/>
      <c r="T84" s="13"/>
      <c r="U84" s="19"/>
      <c r="V84" s="1"/>
      <c r="W84" s="13"/>
      <c r="X84" s="13"/>
      <c r="Y84" s="13"/>
      <c r="Z84" s="13"/>
      <c r="AA84" s="13"/>
      <c r="AB84" s="13"/>
      <c r="AC84" s="13"/>
      <c r="AD84" s="13"/>
      <c r="AE84" s="20"/>
      <c r="AF84" s="20"/>
      <c r="AG84" s="20"/>
    </row>
    <row r="85" spans="1:33" ht="15.75" customHeight="1" x14ac:dyDescent="0.2">
      <c r="A85" s="13"/>
      <c r="B85" s="13"/>
      <c r="C85" s="24"/>
      <c r="D85" s="15"/>
      <c r="E85" s="15"/>
      <c r="F85" s="14"/>
      <c r="G85" s="14"/>
      <c r="H85" s="14"/>
      <c r="I85" s="15"/>
      <c r="J85" s="15"/>
      <c r="K85" s="15"/>
      <c r="L85" s="15"/>
      <c r="M85" s="16"/>
      <c r="N85" s="15"/>
      <c r="O85" s="15"/>
      <c r="P85" s="15"/>
      <c r="Q85" s="15"/>
      <c r="R85" s="15"/>
      <c r="S85" s="18"/>
      <c r="T85" s="13"/>
      <c r="U85" s="19"/>
      <c r="V85" s="1"/>
      <c r="W85" s="13"/>
      <c r="X85" s="13"/>
      <c r="Y85" s="13"/>
      <c r="Z85" s="13"/>
      <c r="AA85" s="13"/>
      <c r="AB85" s="13"/>
      <c r="AC85" s="13"/>
      <c r="AD85" s="13"/>
      <c r="AE85" s="20"/>
      <c r="AF85" s="20"/>
      <c r="AG85" s="20"/>
    </row>
    <row r="86" spans="1:33" ht="15.75" customHeight="1" x14ac:dyDescent="0.2">
      <c r="A86" s="13"/>
      <c r="B86" s="13"/>
      <c r="C86" s="24"/>
      <c r="D86" s="15"/>
      <c r="E86" s="15"/>
      <c r="F86" s="14"/>
      <c r="G86" s="14"/>
      <c r="H86" s="14"/>
      <c r="I86" s="15"/>
      <c r="J86" s="15"/>
      <c r="K86" s="15"/>
      <c r="L86" s="15"/>
      <c r="M86" s="16"/>
      <c r="N86" s="15"/>
      <c r="O86" s="15"/>
      <c r="P86" s="15"/>
      <c r="Q86" s="15"/>
      <c r="R86" s="15"/>
      <c r="S86" s="18"/>
      <c r="T86" s="13"/>
      <c r="U86" s="19"/>
      <c r="V86" s="1"/>
      <c r="W86" s="13"/>
      <c r="X86" s="13"/>
      <c r="Y86" s="13"/>
      <c r="Z86" s="13"/>
      <c r="AA86" s="13"/>
      <c r="AB86" s="13"/>
      <c r="AC86" s="13"/>
      <c r="AD86" s="13"/>
      <c r="AE86" s="20"/>
      <c r="AF86" s="20"/>
      <c r="AG86" s="20"/>
    </row>
    <row r="87" spans="1:33" ht="15.75" customHeight="1" x14ac:dyDescent="0.2">
      <c r="A87" s="13"/>
      <c r="B87" s="13"/>
      <c r="C87" s="24"/>
      <c r="D87" s="15"/>
      <c r="E87" s="15"/>
      <c r="F87" s="14"/>
      <c r="G87" s="14"/>
      <c r="H87" s="14"/>
      <c r="I87" s="15"/>
      <c r="J87" s="15"/>
      <c r="K87" s="15"/>
      <c r="L87" s="15"/>
      <c r="M87" s="16"/>
      <c r="N87" s="15"/>
      <c r="O87" s="15"/>
      <c r="P87" s="15"/>
      <c r="Q87" s="15"/>
      <c r="R87" s="15"/>
      <c r="S87" s="18"/>
      <c r="T87" s="13"/>
      <c r="U87" s="19"/>
      <c r="V87" s="1"/>
      <c r="W87" s="13"/>
      <c r="X87" s="13"/>
      <c r="Y87" s="13"/>
      <c r="Z87" s="13"/>
      <c r="AA87" s="13"/>
      <c r="AB87" s="13"/>
      <c r="AC87" s="13"/>
      <c r="AD87" s="13"/>
      <c r="AE87" s="20"/>
      <c r="AF87" s="20"/>
      <c r="AG87" s="20"/>
    </row>
    <row r="88" spans="1:33" ht="15.75" customHeight="1" x14ac:dyDescent="0.2">
      <c r="A88" s="13"/>
      <c r="B88" s="13"/>
      <c r="C88" s="24"/>
      <c r="D88" s="15"/>
      <c r="E88" s="15"/>
      <c r="F88" s="14"/>
      <c r="G88" s="14"/>
      <c r="H88" s="14"/>
      <c r="I88" s="15"/>
      <c r="J88" s="15"/>
      <c r="K88" s="15"/>
      <c r="L88" s="15"/>
      <c r="M88" s="16"/>
      <c r="N88" s="15"/>
      <c r="O88" s="15"/>
      <c r="P88" s="15"/>
      <c r="Q88" s="15"/>
      <c r="R88" s="15"/>
      <c r="S88" s="18"/>
      <c r="T88" s="13"/>
      <c r="U88" s="19"/>
      <c r="V88" s="1"/>
      <c r="W88" s="13"/>
      <c r="X88" s="13"/>
      <c r="Y88" s="13"/>
      <c r="Z88" s="13"/>
      <c r="AA88" s="13"/>
      <c r="AB88" s="13"/>
      <c r="AC88" s="13"/>
      <c r="AD88" s="13"/>
      <c r="AE88" s="20"/>
      <c r="AF88" s="20"/>
      <c r="AG88" s="20"/>
    </row>
    <row r="89" spans="1:33" ht="15.75" customHeight="1" x14ac:dyDescent="0.2">
      <c r="A89" s="13"/>
      <c r="B89" s="13"/>
      <c r="C89" s="24"/>
      <c r="D89" s="15"/>
      <c r="E89" s="15"/>
      <c r="F89" s="14"/>
      <c r="G89" s="14"/>
      <c r="H89" s="14"/>
      <c r="I89" s="15"/>
      <c r="J89" s="15"/>
      <c r="K89" s="15"/>
      <c r="L89" s="15"/>
      <c r="M89" s="16"/>
      <c r="N89" s="15"/>
      <c r="O89" s="15"/>
      <c r="P89" s="15"/>
      <c r="Q89" s="15"/>
      <c r="R89" s="15"/>
      <c r="S89" s="18"/>
      <c r="T89" s="13"/>
      <c r="U89" s="19"/>
      <c r="V89" s="1"/>
      <c r="W89" s="13"/>
      <c r="X89" s="13"/>
      <c r="Y89" s="13"/>
      <c r="Z89" s="13"/>
      <c r="AA89" s="13"/>
      <c r="AB89" s="13"/>
      <c r="AC89" s="13"/>
      <c r="AD89" s="13"/>
      <c r="AE89" s="20"/>
      <c r="AF89" s="20"/>
      <c r="AG89" s="20"/>
    </row>
    <row r="90" spans="1:33" ht="15.75" customHeight="1" x14ac:dyDescent="0.2">
      <c r="A90" s="13"/>
      <c r="B90" s="13"/>
      <c r="C90" s="24"/>
      <c r="D90" s="15"/>
      <c r="E90" s="15"/>
      <c r="F90" s="14"/>
      <c r="G90" s="14"/>
      <c r="H90" s="14"/>
      <c r="I90" s="15"/>
      <c r="J90" s="15"/>
      <c r="K90" s="15"/>
      <c r="L90" s="15"/>
      <c r="M90" s="16"/>
      <c r="N90" s="15"/>
      <c r="O90" s="15"/>
      <c r="P90" s="15"/>
      <c r="Q90" s="15"/>
      <c r="R90" s="15"/>
      <c r="S90" s="18"/>
      <c r="T90" s="13"/>
      <c r="U90" s="19"/>
      <c r="V90" s="1"/>
      <c r="W90" s="13"/>
      <c r="X90" s="13"/>
      <c r="Y90" s="13"/>
      <c r="Z90" s="13"/>
      <c r="AA90" s="13"/>
      <c r="AB90" s="13"/>
      <c r="AC90" s="13"/>
      <c r="AD90" s="13"/>
      <c r="AE90" s="20"/>
      <c r="AF90" s="20"/>
      <c r="AG90" s="20"/>
    </row>
    <row r="91" spans="1:33" ht="15.75" customHeight="1" x14ac:dyDescent="0.2">
      <c r="A91" s="13"/>
      <c r="B91" s="13"/>
      <c r="C91" s="24"/>
      <c r="D91" s="15"/>
      <c r="E91" s="15"/>
      <c r="F91" s="14"/>
      <c r="G91" s="14"/>
      <c r="H91" s="14"/>
      <c r="I91" s="15"/>
      <c r="J91" s="15"/>
      <c r="K91" s="15"/>
      <c r="L91" s="15"/>
      <c r="M91" s="16"/>
      <c r="N91" s="15"/>
      <c r="O91" s="15"/>
      <c r="P91" s="15"/>
      <c r="Q91" s="15"/>
      <c r="R91" s="15"/>
      <c r="S91" s="18"/>
      <c r="T91" s="13"/>
      <c r="U91" s="19"/>
      <c r="V91" s="1"/>
      <c r="W91" s="13"/>
      <c r="X91" s="13"/>
      <c r="Y91" s="13"/>
      <c r="Z91" s="13"/>
      <c r="AA91" s="13"/>
      <c r="AB91" s="13"/>
      <c r="AC91" s="13"/>
      <c r="AD91" s="13"/>
      <c r="AE91" s="20"/>
      <c r="AF91" s="20"/>
      <c r="AG91" s="20"/>
    </row>
    <row r="92" spans="1:33" ht="15.75" customHeight="1" x14ac:dyDescent="0.2">
      <c r="A92" s="13"/>
      <c r="B92" s="13"/>
      <c r="C92" s="24"/>
      <c r="D92" s="15"/>
      <c r="E92" s="15"/>
      <c r="F92" s="14"/>
      <c r="G92" s="14"/>
      <c r="H92" s="14"/>
      <c r="I92" s="15"/>
      <c r="J92" s="15"/>
      <c r="K92" s="15"/>
      <c r="L92" s="15"/>
      <c r="M92" s="16"/>
      <c r="N92" s="15"/>
      <c r="O92" s="15"/>
      <c r="P92" s="15"/>
      <c r="Q92" s="15"/>
      <c r="R92" s="15"/>
      <c r="S92" s="18"/>
      <c r="T92" s="13"/>
      <c r="U92" s="19"/>
      <c r="V92" s="1"/>
      <c r="W92" s="13"/>
      <c r="X92" s="13"/>
      <c r="Y92" s="13"/>
      <c r="Z92" s="13"/>
      <c r="AA92" s="13"/>
      <c r="AB92" s="13"/>
      <c r="AC92" s="13"/>
      <c r="AD92" s="13"/>
      <c r="AE92" s="20"/>
      <c r="AF92" s="20"/>
      <c r="AG92" s="20"/>
    </row>
    <row r="93" spans="1:33" ht="15.75" customHeight="1" x14ac:dyDescent="0.2">
      <c r="A93" s="13"/>
      <c r="B93" s="13"/>
      <c r="C93" s="24"/>
      <c r="D93" s="15"/>
      <c r="E93" s="15"/>
      <c r="F93" s="14"/>
      <c r="G93" s="14"/>
      <c r="H93" s="14"/>
      <c r="I93" s="15"/>
      <c r="J93" s="15"/>
      <c r="K93" s="15"/>
      <c r="L93" s="15"/>
      <c r="M93" s="16"/>
      <c r="N93" s="15"/>
      <c r="O93" s="15"/>
      <c r="P93" s="15"/>
      <c r="Q93" s="15"/>
      <c r="R93" s="15"/>
      <c r="S93" s="18"/>
      <c r="T93" s="13"/>
      <c r="U93" s="19"/>
      <c r="V93" s="1"/>
      <c r="W93" s="13"/>
      <c r="X93" s="13"/>
      <c r="Y93" s="13"/>
      <c r="Z93" s="13"/>
      <c r="AA93" s="13"/>
      <c r="AB93" s="13"/>
      <c r="AC93" s="13"/>
      <c r="AD93" s="13"/>
      <c r="AE93" s="20"/>
      <c r="AF93" s="20"/>
      <c r="AG93" s="20"/>
    </row>
    <row r="94" spans="1:33" ht="15.75" customHeight="1" x14ac:dyDescent="0.2">
      <c r="A94" s="13"/>
      <c r="B94" s="13"/>
      <c r="C94" s="24"/>
      <c r="D94" s="15"/>
      <c r="E94" s="15"/>
      <c r="F94" s="14"/>
      <c r="G94" s="14"/>
      <c r="H94" s="14"/>
      <c r="I94" s="15"/>
      <c r="J94" s="15"/>
      <c r="K94" s="15"/>
      <c r="L94" s="15"/>
      <c r="M94" s="16"/>
      <c r="N94" s="15"/>
      <c r="O94" s="15"/>
      <c r="P94" s="15"/>
      <c r="Q94" s="15"/>
      <c r="R94" s="15"/>
      <c r="S94" s="18"/>
      <c r="T94" s="13"/>
      <c r="U94" s="19"/>
      <c r="V94" s="1"/>
      <c r="W94" s="13"/>
      <c r="X94" s="13"/>
      <c r="Y94" s="13"/>
      <c r="Z94" s="13"/>
      <c r="AA94" s="13"/>
      <c r="AB94" s="13"/>
      <c r="AC94" s="13"/>
      <c r="AD94" s="13"/>
      <c r="AE94" s="20"/>
      <c r="AF94" s="20"/>
      <c r="AG94" s="20"/>
    </row>
    <row r="95" spans="1:33" ht="15.75" customHeight="1" x14ac:dyDescent="0.2">
      <c r="A95" s="13"/>
      <c r="B95" s="13"/>
      <c r="C95" s="15"/>
      <c r="D95" s="15"/>
      <c r="E95" s="15"/>
      <c r="F95" s="14"/>
      <c r="G95" s="14"/>
      <c r="H95" s="15"/>
      <c r="I95" s="15"/>
      <c r="J95" s="15"/>
      <c r="K95" s="15"/>
      <c r="L95" s="15"/>
      <c r="M95" s="15"/>
      <c r="N95" s="15"/>
      <c r="O95" s="15"/>
      <c r="P95" s="15"/>
      <c r="Q95" s="22"/>
      <c r="R95" s="22"/>
      <c r="S95" s="18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20"/>
    </row>
    <row r="96" spans="1:33" ht="15.75" customHeight="1" x14ac:dyDescent="0.2">
      <c r="A96" s="13"/>
      <c r="B96" s="13"/>
      <c r="C96" s="15"/>
      <c r="D96" s="15"/>
      <c r="E96" s="15"/>
      <c r="F96" s="14"/>
      <c r="G96" s="14"/>
      <c r="H96" s="15"/>
      <c r="I96" s="15"/>
      <c r="J96" s="15"/>
      <c r="K96" s="15"/>
      <c r="L96" s="15"/>
      <c r="M96" s="15"/>
      <c r="N96" s="15"/>
      <c r="O96" s="15"/>
      <c r="P96" s="15"/>
      <c r="Q96" s="22"/>
      <c r="R96" s="22"/>
      <c r="S96" s="18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20"/>
    </row>
    <row r="97" spans="1:33" ht="15.75" customHeight="1" x14ac:dyDescent="0.2">
      <c r="A97" s="13"/>
      <c r="B97" s="13"/>
      <c r="C97" s="15"/>
      <c r="D97" s="15"/>
      <c r="E97" s="15"/>
      <c r="F97" s="14"/>
      <c r="G97" s="14"/>
      <c r="H97" s="15"/>
      <c r="I97" s="15"/>
      <c r="J97" s="15"/>
      <c r="K97" s="15"/>
      <c r="L97" s="15"/>
      <c r="M97" s="15"/>
      <c r="N97" s="15"/>
      <c r="O97" s="15"/>
      <c r="P97" s="15"/>
      <c r="Q97" s="22"/>
      <c r="R97" s="22"/>
      <c r="S97" s="18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20"/>
    </row>
    <row r="98" spans="1:33" ht="15.75" customHeight="1" x14ac:dyDescent="0.2">
      <c r="A98" s="13"/>
      <c r="B98" s="13"/>
      <c r="C98" s="15"/>
      <c r="D98" s="15"/>
      <c r="E98" s="15"/>
      <c r="F98" s="14"/>
      <c r="G98" s="14"/>
      <c r="H98" s="15"/>
      <c r="I98" s="15"/>
      <c r="J98" s="15"/>
      <c r="K98" s="15"/>
      <c r="L98" s="15"/>
      <c r="M98" s="15"/>
      <c r="N98" s="15"/>
      <c r="O98" s="15"/>
      <c r="P98" s="15"/>
      <c r="Q98" s="22"/>
      <c r="R98" s="22"/>
      <c r="S98" s="18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20"/>
    </row>
    <row r="99" spans="1:33" ht="15.75" customHeight="1" x14ac:dyDescent="0.2">
      <c r="A99" s="13"/>
      <c r="B99" s="13"/>
      <c r="C99" s="15"/>
      <c r="D99" s="15"/>
      <c r="E99" s="15"/>
      <c r="F99" s="14"/>
      <c r="G99" s="14"/>
      <c r="H99" s="15"/>
      <c r="I99" s="15"/>
      <c r="J99" s="15"/>
      <c r="K99" s="15"/>
      <c r="L99" s="15"/>
      <c r="M99" s="15"/>
      <c r="N99" s="15"/>
      <c r="O99" s="15"/>
      <c r="P99" s="15"/>
      <c r="Q99" s="22"/>
      <c r="R99" s="22"/>
      <c r="S99" s="18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20"/>
    </row>
    <row r="100" spans="1:33" ht="15.75" customHeight="1" x14ac:dyDescent="0.2">
      <c r="A100" s="13"/>
      <c r="B100" s="13"/>
      <c r="C100" s="15"/>
      <c r="D100" s="15"/>
      <c r="E100" s="15"/>
      <c r="F100" s="14"/>
      <c r="G100" s="14"/>
      <c r="H100" s="15"/>
      <c r="I100" s="15"/>
      <c r="J100" s="15"/>
      <c r="K100" s="15"/>
      <c r="L100" s="15"/>
      <c r="M100" s="15"/>
      <c r="N100" s="15"/>
      <c r="O100" s="15"/>
      <c r="P100" s="15"/>
      <c r="Q100" s="22"/>
      <c r="R100" s="22"/>
      <c r="S100" s="18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20"/>
    </row>
    <row r="101" spans="1:33" ht="15.75" customHeight="1" x14ac:dyDescent="0.2">
      <c r="A101" s="13"/>
      <c r="B101" s="13"/>
      <c r="C101" s="15"/>
      <c r="D101" s="15"/>
      <c r="E101" s="15"/>
      <c r="F101" s="14"/>
      <c r="G101" s="14"/>
      <c r="H101" s="15"/>
      <c r="I101" s="15"/>
      <c r="J101" s="15"/>
      <c r="K101" s="15"/>
      <c r="L101" s="15"/>
      <c r="M101" s="15"/>
      <c r="N101" s="15"/>
      <c r="O101" s="15"/>
      <c r="P101" s="15"/>
      <c r="Q101" s="22"/>
      <c r="R101" s="22"/>
      <c r="S101" s="18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20"/>
    </row>
    <row r="102" spans="1:33" ht="15.75" customHeight="1" x14ac:dyDescent="0.2">
      <c r="A102" s="13"/>
      <c r="B102" s="13"/>
      <c r="C102" s="15"/>
      <c r="D102" s="15"/>
      <c r="E102" s="15"/>
      <c r="F102" s="14"/>
      <c r="G102" s="14"/>
      <c r="H102" s="15"/>
      <c r="I102" s="15"/>
      <c r="J102" s="15"/>
      <c r="K102" s="15"/>
      <c r="L102" s="15"/>
      <c r="M102" s="15"/>
      <c r="N102" s="15"/>
      <c r="O102" s="15"/>
      <c r="P102" s="15"/>
      <c r="Q102" s="22"/>
      <c r="R102" s="22"/>
      <c r="S102" s="18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20"/>
    </row>
    <row r="103" spans="1:33" ht="15.75" customHeight="1" x14ac:dyDescent="0.2">
      <c r="A103" s="13"/>
      <c r="B103" s="13"/>
      <c r="C103" s="15"/>
      <c r="D103" s="15"/>
      <c r="E103" s="15"/>
      <c r="F103" s="14"/>
      <c r="G103" s="14"/>
      <c r="H103" s="15"/>
      <c r="I103" s="15"/>
      <c r="J103" s="15"/>
      <c r="K103" s="15"/>
      <c r="L103" s="15"/>
      <c r="M103" s="15"/>
      <c r="N103" s="15"/>
      <c r="O103" s="15"/>
      <c r="P103" s="15"/>
      <c r="Q103" s="22"/>
      <c r="R103" s="22"/>
      <c r="S103" s="18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20"/>
    </row>
    <row r="104" spans="1:33" ht="15.75" customHeight="1" x14ac:dyDescent="0.2">
      <c r="A104" s="13"/>
      <c r="B104" s="13"/>
      <c r="C104" s="15"/>
      <c r="D104" s="15"/>
      <c r="E104" s="15"/>
      <c r="F104" s="14"/>
      <c r="G104" s="14"/>
      <c r="H104" s="15"/>
      <c r="I104" s="15"/>
      <c r="J104" s="15"/>
      <c r="K104" s="15"/>
      <c r="L104" s="15"/>
      <c r="M104" s="15"/>
      <c r="N104" s="15"/>
      <c r="O104" s="15"/>
      <c r="P104" s="15"/>
      <c r="Q104" s="22"/>
      <c r="R104" s="22"/>
      <c r="S104" s="18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20"/>
    </row>
    <row r="105" spans="1:33" ht="15.75" customHeight="1" x14ac:dyDescent="0.2">
      <c r="A105" s="13"/>
      <c r="B105" s="13"/>
      <c r="C105" s="15"/>
      <c r="D105" s="15"/>
      <c r="E105" s="15"/>
      <c r="F105" s="14"/>
      <c r="G105" s="14"/>
      <c r="H105" s="15"/>
      <c r="I105" s="15"/>
      <c r="J105" s="15"/>
      <c r="K105" s="15"/>
      <c r="L105" s="15"/>
      <c r="M105" s="15"/>
      <c r="N105" s="15"/>
      <c r="O105" s="15"/>
      <c r="P105" s="15"/>
      <c r="Q105" s="22"/>
      <c r="R105" s="22"/>
      <c r="S105" s="18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20"/>
    </row>
    <row r="106" spans="1:33" ht="15.75" customHeight="1" x14ac:dyDescent="0.2">
      <c r="A106" s="13"/>
      <c r="B106" s="13"/>
      <c r="C106" s="15"/>
      <c r="D106" s="15"/>
      <c r="E106" s="15"/>
      <c r="F106" s="14"/>
      <c r="G106" s="14"/>
      <c r="H106" s="15"/>
      <c r="I106" s="15"/>
      <c r="J106" s="15"/>
      <c r="K106" s="15"/>
      <c r="L106" s="15"/>
      <c r="M106" s="15"/>
      <c r="N106" s="15"/>
      <c r="O106" s="15"/>
      <c r="P106" s="15"/>
      <c r="Q106" s="22"/>
      <c r="R106" s="22"/>
      <c r="S106" s="18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20"/>
    </row>
    <row r="107" spans="1:33" ht="15.75" customHeight="1" x14ac:dyDescent="0.2">
      <c r="A107" s="13"/>
      <c r="B107" s="13"/>
      <c r="C107" s="15"/>
      <c r="D107" s="15"/>
      <c r="E107" s="15"/>
      <c r="F107" s="14"/>
      <c r="G107" s="14"/>
      <c r="H107" s="15"/>
      <c r="I107" s="15"/>
      <c r="J107" s="15"/>
      <c r="K107" s="15"/>
      <c r="L107" s="15"/>
      <c r="M107" s="15"/>
      <c r="N107" s="15"/>
      <c r="O107" s="15"/>
      <c r="P107" s="15"/>
      <c r="Q107" s="22"/>
      <c r="R107" s="22"/>
      <c r="S107" s="18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20"/>
    </row>
    <row r="108" spans="1:33" ht="15.75" customHeight="1" x14ac:dyDescent="0.2">
      <c r="A108" s="13"/>
      <c r="B108" s="13"/>
      <c r="C108" s="15"/>
      <c r="D108" s="15"/>
      <c r="E108" s="15"/>
      <c r="F108" s="14"/>
      <c r="G108" s="14"/>
      <c r="H108" s="15"/>
      <c r="I108" s="15"/>
      <c r="J108" s="15"/>
      <c r="K108" s="15"/>
      <c r="L108" s="15"/>
      <c r="M108" s="15"/>
      <c r="N108" s="15"/>
      <c r="O108" s="15"/>
      <c r="P108" s="15"/>
      <c r="Q108" s="22"/>
      <c r="R108" s="22"/>
      <c r="S108" s="18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20"/>
    </row>
    <row r="109" spans="1:33" ht="15.75" customHeight="1" x14ac:dyDescent="0.2">
      <c r="A109" s="13"/>
      <c r="B109" s="13"/>
      <c r="C109" s="15"/>
      <c r="D109" s="15"/>
      <c r="E109" s="15"/>
      <c r="F109" s="14"/>
      <c r="G109" s="14"/>
      <c r="H109" s="15"/>
      <c r="I109" s="15"/>
      <c r="J109" s="15"/>
      <c r="K109" s="15"/>
      <c r="L109" s="15"/>
      <c r="M109" s="15"/>
      <c r="N109" s="15"/>
      <c r="O109" s="15"/>
      <c r="P109" s="15"/>
      <c r="Q109" s="22"/>
      <c r="R109" s="22"/>
      <c r="S109" s="18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20"/>
    </row>
    <row r="110" spans="1:33" ht="15.75" customHeight="1" x14ac:dyDescent="0.2">
      <c r="A110" s="13"/>
      <c r="B110" s="13"/>
      <c r="C110" s="15"/>
      <c r="D110" s="15"/>
      <c r="E110" s="15"/>
      <c r="F110" s="14"/>
      <c r="G110" s="14"/>
      <c r="H110" s="15"/>
      <c r="I110" s="15"/>
      <c r="J110" s="15"/>
      <c r="K110" s="15"/>
      <c r="L110" s="15"/>
      <c r="M110" s="15"/>
      <c r="N110" s="15"/>
      <c r="O110" s="15"/>
      <c r="P110" s="15"/>
      <c r="Q110" s="22"/>
      <c r="R110" s="22"/>
      <c r="S110" s="18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20"/>
    </row>
    <row r="111" spans="1:33" ht="15.75" customHeight="1" x14ac:dyDescent="0.2">
      <c r="A111" s="13"/>
      <c r="B111" s="13"/>
      <c r="C111" s="15"/>
      <c r="D111" s="15"/>
      <c r="E111" s="15"/>
      <c r="F111" s="14"/>
      <c r="G111" s="14"/>
      <c r="H111" s="15"/>
      <c r="I111" s="15"/>
      <c r="J111" s="15"/>
      <c r="K111" s="15"/>
      <c r="L111" s="15"/>
      <c r="M111" s="15"/>
      <c r="N111" s="15"/>
      <c r="O111" s="15"/>
      <c r="P111" s="15"/>
      <c r="Q111" s="22"/>
      <c r="R111" s="22"/>
      <c r="S111" s="18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20"/>
    </row>
    <row r="112" spans="1:33" ht="15.75" customHeight="1" x14ac:dyDescent="0.2">
      <c r="A112" s="13"/>
      <c r="B112" s="13"/>
      <c r="C112" s="15"/>
      <c r="D112" s="15"/>
      <c r="E112" s="15"/>
      <c r="F112" s="14"/>
      <c r="G112" s="14"/>
      <c r="H112" s="15"/>
      <c r="I112" s="15"/>
      <c r="J112" s="15"/>
      <c r="K112" s="15"/>
      <c r="L112" s="15"/>
      <c r="M112" s="15"/>
      <c r="N112" s="15"/>
      <c r="O112" s="15"/>
      <c r="P112" s="15"/>
      <c r="Q112" s="22"/>
      <c r="R112" s="22"/>
      <c r="S112" s="18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20"/>
    </row>
    <row r="113" spans="1:33" ht="15.75" customHeight="1" x14ac:dyDescent="0.2">
      <c r="A113" s="13"/>
      <c r="B113" s="13"/>
      <c r="C113" s="15"/>
      <c r="D113" s="15"/>
      <c r="E113" s="15"/>
      <c r="F113" s="14"/>
      <c r="G113" s="14"/>
      <c r="H113" s="15"/>
      <c r="I113" s="15"/>
      <c r="J113" s="15"/>
      <c r="K113" s="15"/>
      <c r="L113" s="15"/>
      <c r="M113" s="15"/>
      <c r="N113" s="15"/>
      <c r="O113" s="15"/>
      <c r="P113" s="15"/>
      <c r="Q113" s="22"/>
      <c r="R113" s="22"/>
      <c r="S113" s="18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20"/>
    </row>
    <row r="114" spans="1:33" ht="15.75" customHeight="1" x14ac:dyDescent="0.2">
      <c r="A114" s="13"/>
      <c r="B114" s="13"/>
      <c r="C114" s="22"/>
      <c r="D114" s="15"/>
      <c r="E114" s="15"/>
      <c r="F114" s="14"/>
      <c r="G114" s="14"/>
      <c r="H114" s="15"/>
      <c r="I114" s="15"/>
      <c r="J114" s="22"/>
      <c r="K114" s="22"/>
      <c r="L114" s="15"/>
      <c r="M114" s="15"/>
      <c r="N114" s="15"/>
      <c r="O114" s="15"/>
      <c r="P114" s="22"/>
      <c r="Q114" s="22"/>
      <c r="R114" s="22"/>
      <c r="S114" s="18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20"/>
    </row>
    <row r="115" spans="1:33" ht="15.75" customHeight="1" x14ac:dyDescent="0.2">
      <c r="A115" s="13"/>
      <c r="B115" s="13"/>
      <c r="C115" s="22"/>
      <c r="D115" s="15"/>
      <c r="E115" s="15"/>
      <c r="F115" s="14"/>
      <c r="G115" s="14"/>
      <c r="H115" s="15"/>
      <c r="I115" s="15"/>
      <c r="J115" s="22"/>
      <c r="K115" s="22"/>
      <c r="L115" s="15"/>
      <c r="M115" s="15"/>
      <c r="N115" s="15"/>
      <c r="O115" s="15"/>
      <c r="P115" s="22"/>
      <c r="Q115" s="22"/>
      <c r="R115" s="22"/>
      <c r="S115" s="18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20"/>
    </row>
    <row r="116" spans="1:33" ht="15.75" customHeight="1" x14ac:dyDescent="0.2">
      <c r="A116" s="13"/>
      <c r="B116" s="13"/>
      <c r="C116" s="22"/>
      <c r="D116" s="15"/>
      <c r="E116" s="15"/>
      <c r="F116" s="14"/>
      <c r="G116" s="14"/>
      <c r="H116" s="15"/>
      <c r="I116" s="15"/>
      <c r="J116" s="22"/>
      <c r="K116" s="22"/>
      <c r="L116" s="15"/>
      <c r="M116" s="15"/>
      <c r="N116" s="15"/>
      <c r="O116" s="15"/>
      <c r="P116" s="22"/>
      <c r="Q116" s="22"/>
      <c r="R116" s="22"/>
      <c r="S116" s="18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20"/>
    </row>
    <row r="117" spans="1:33" ht="15.75" customHeight="1" x14ac:dyDescent="0.2">
      <c r="A117" s="13"/>
      <c r="B117" s="13"/>
      <c r="C117" s="22"/>
      <c r="D117" s="15"/>
      <c r="E117" s="15"/>
      <c r="F117" s="14"/>
      <c r="G117" s="14"/>
      <c r="H117" s="15"/>
      <c r="I117" s="15"/>
      <c r="J117" s="22"/>
      <c r="K117" s="22"/>
      <c r="L117" s="15"/>
      <c r="M117" s="15"/>
      <c r="N117" s="15"/>
      <c r="O117" s="15"/>
      <c r="P117" s="22"/>
      <c r="Q117" s="22"/>
      <c r="R117" s="22"/>
      <c r="S117" s="18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20"/>
    </row>
    <row r="118" spans="1:33" ht="15.75" customHeight="1" x14ac:dyDescent="0.2">
      <c r="A118" s="13"/>
      <c r="B118" s="13"/>
      <c r="C118" s="22"/>
      <c r="D118" s="15"/>
      <c r="E118" s="15"/>
      <c r="F118" s="14"/>
      <c r="G118" s="14"/>
      <c r="H118" s="15"/>
      <c r="I118" s="15"/>
      <c r="J118" s="22"/>
      <c r="K118" s="22"/>
      <c r="L118" s="15"/>
      <c r="M118" s="15"/>
      <c r="N118" s="15"/>
      <c r="O118" s="15"/>
      <c r="P118" s="22"/>
      <c r="Q118" s="22"/>
      <c r="R118" s="22"/>
      <c r="S118" s="18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20"/>
    </row>
    <row r="119" spans="1:33" ht="15.75" customHeight="1" x14ac:dyDescent="0.2">
      <c r="A119" s="13"/>
      <c r="B119" s="13"/>
      <c r="C119" s="22"/>
      <c r="D119" s="15"/>
      <c r="E119" s="15"/>
      <c r="F119" s="14"/>
      <c r="G119" s="14"/>
      <c r="H119" s="15"/>
      <c r="I119" s="15"/>
      <c r="J119" s="22"/>
      <c r="K119" s="22"/>
      <c r="L119" s="15"/>
      <c r="M119" s="15"/>
      <c r="N119" s="15"/>
      <c r="O119" s="15"/>
      <c r="P119" s="22"/>
      <c r="Q119" s="22"/>
      <c r="R119" s="22"/>
      <c r="S119" s="18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20"/>
    </row>
    <row r="120" spans="1:33" ht="15.75" customHeight="1" x14ac:dyDescent="0.2">
      <c r="A120" s="13"/>
      <c r="B120" s="13"/>
      <c r="C120" s="22"/>
      <c r="D120" s="15"/>
      <c r="E120" s="15"/>
      <c r="F120" s="14"/>
      <c r="G120" s="14"/>
      <c r="H120" s="15"/>
      <c r="I120" s="15"/>
      <c r="J120" s="22"/>
      <c r="K120" s="22"/>
      <c r="L120" s="15"/>
      <c r="M120" s="15"/>
      <c r="N120" s="15"/>
      <c r="O120" s="15"/>
      <c r="P120" s="22"/>
      <c r="Q120" s="22"/>
      <c r="R120" s="22"/>
      <c r="S120" s="18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20"/>
    </row>
    <row r="121" spans="1:33" ht="15.75" customHeight="1" x14ac:dyDescent="0.2">
      <c r="A121" s="13"/>
      <c r="B121" s="13"/>
      <c r="C121" s="22"/>
      <c r="D121" s="15"/>
      <c r="E121" s="15"/>
      <c r="F121" s="14"/>
      <c r="G121" s="14"/>
      <c r="H121" s="15"/>
      <c r="I121" s="15"/>
      <c r="J121" s="22"/>
      <c r="K121" s="22"/>
      <c r="L121" s="15"/>
      <c r="M121" s="15"/>
      <c r="N121" s="15"/>
      <c r="O121" s="15"/>
      <c r="P121" s="22"/>
      <c r="Q121" s="22"/>
      <c r="R121" s="22"/>
      <c r="S121" s="18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20"/>
    </row>
    <row r="122" spans="1:33" ht="15.75" customHeight="1" x14ac:dyDescent="0.2">
      <c r="A122" s="13"/>
      <c r="B122" s="13"/>
      <c r="C122" s="22"/>
      <c r="D122" s="15"/>
      <c r="E122" s="15"/>
      <c r="F122" s="14"/>
      <c r="G122" s="14"/>
      <c r="H122" s="15"/>
      <c r="I122" s="15"/>
      <c r="J122" s="22"/>
      <c r="K122" s="22"/>
      <c r="L122" s="15"/>
      <c r="M122" s="15"/>
      <c r="N122" s="15"/>
      <c r="O122" s="15"/>
      <c r="P122" s="22"/>
      <c r="Q122" s="22"/>
      <c r="R122" s="22"/>
      <c r="S122" s="18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20"/>
    </row>
    <row r="123" spans="1:33" ht="15.75" customHeight="1" x14ac:dyDescent="0.2">
      <c r="A123" s="13"/>
      <c r="B123" s="13"/>
      <c r="C123" s="22"/>
      <c r="D123" s="15"/>
      <c r="E123" s="15"/>
      <c r="F123" s="14"/>
      <c r="G123" s="14"/>
      <c r="H123" s="15"/>
      <c r="I123" s="15"/>
      <c r="J123" s="22"/>
      <c r="K123" s="22"/>
      <c r="L123" s="15"/>
      <c r="M123" s="15"/>
      <c r="N123" s="15"/>
      <c r="O123" s="15"/>
      <c r="P123" s="22"/>
      <c r="Q123" s="22"/>
      <c r="R123" s="22"/>
      <c r="S123" s="18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20"/>
    </row>
    <row r="124" spans="1:33" ht="15.75" customHeight="1" x14ac:dyDescent="0.2">
      <c r="A124" s="13"/>
      <c r="B124" s="13"/>
      <c r="C124" s="22"/>
      <c r="D124" s="15"/>
      <c r="E124" s="15"/>
      <c r="F124" s="14"/>
      <c r="G124" s="14"/>
      <c r="H124" s="15"/>
      <c r="I124" s="15"/>
      <c r="J124" s="22"/>
      <c r="K124" s="22"/>
      <c r="L124" s="15"/>
      <c r="M124" s="15"/>
      <c r="N124" s="15"/>
      <c r="O124" s="15"/>
      <c r="P124" s="22"/>
      <c r="Q124" s="22"/>
      <c r="R124" s="22"/>
      <c r="S124" s="18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20"/>
    </row>
    <row r="125" spans="1:33" ht="15.75" customHeight="1" x14ac:dyDescent="0.2">
      <c r="A125" s="13"/>
      <c r="B125" s="13"/>
      <c r="C125" s="22"/>
      <c r="D125" s="15"/>
      <c r="E125" s="15"/>
      <c r="F125" s="14"/>
      <c r="G125" s="14"/>
      <c r="H125" s="15"/>
      <c r="I125" s="15"/>
      <c r="J125" s="22"/>
      <c r="K125" s="22"/>
      <c r="L125" s="15"/>
      <c r="M125" s="15"/>
      <c r="N125" s="15"/>
      <c r="O125" s="15"/>
      <c r="P125" s="22"/>
      <c r="Q125" s="22"/>
      <c r="R125" s="22"/>
      <c r="S125" s="18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20"/>
    </row>
    <row r="126" spans="1:33" ht="15.75" customHeight="1" x14ac:dyDescent="0.2">
      <c r="A126" s="13"/>
      <c r="B126" s="13"/>
      <c r="C126" s="22"/>
      <c r="D126" s="15"/>
      <c r="E126" s="15"/>
      <c r="F126" s="14"/>
      <c r="G126" s="14"/>
      <c r="H126" s="15"/>
      <c r="I126" s="15"/>
      <c r="J126" s="22"/>
      <c r="K126" s="22"/>
      <c r="L126" s="15"/>
      <c r="M126" s="15"/>
      <c r="N126" s="15"/>
      <c r="O126" s="15"/>
      <c r="P126" s="22"/>
      <c r="Q126" s="22"/>
      <c r="R126" s="22"/>
      <c r="S126" s="18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20"/>
    </row>
    <row r="127" spans="1:33" ht="15.75" customHeight="1" x14ac:dyDescent="0.2">
      <c r="A127" s="13"/>
      <c r="B127" s="13"/>
      <c r="C127" s="22"/>
      <c r="D127" s="15"/>
      <c r="E127" s="15"/>
      <c r="F127" s="14"/>
      <c r="G127" s="14"/>
      <c r="H127" s="15"/>
      <c r="I127" s="15"/>
      <c r="J127" s="22"/>
      <c r="K127" s="22"/>
      <c r="L127" s="15"/>
      <c r="M127" s="15"/>
      <c r="N127" s="15"/>
      <c r="O127" s="15"/>
      <c r="P127" s="22"/>
      <c r="Q127" s="22"/>
      <c r="R127" s="22"/>
      <c r="S127" s="18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20"/>
    </row>
    <row r="128" spans="1:33" ht="15.75" customHeight="1" x14ac:dyDescent="0.2">
      <c r="A128" s="13"/>
      <c r="B128" s="13"/>
      <c r="C128" s="22"/>
      <c r="D128" s="15"/>
      <c r="E128" s="15"/>
      <c r="F128" s="14"/>
      <c r="G128" s="14"/>
      <c r="H128" s="15"/>
      <c r="I128" s="15"/>
      <c r="J128" s="22"/>
      <c r="K128" s="22"/>
      <c r="L128" s="15"/>
      <c r="M128" s="15"/>
      <c r="N128" s="15"/>
      <c r="O128" s="15"/>
      <c r="P128" s="22"/>
      <c r="Q128" s="22"/>
      <c r="R128" s="22"/>
      <c r="S128" s="18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20"/>
    </row>
    <row r="129" spans="1:33" ht="15.75" customHeight="1" x14ac:dyDescent="0.2">
      <c r="A129" s="13"/>
      <c r="B129" s="13"/>
      <c r="C129" s="22"/>
      <c r="D129" s="15"/>
      <c r="E129" s="15"/>
      <c r="F129" s="14"/>
      <c r="G129" s="14"/>
      <c r="H129" s="15"/>
      <c r="I129" s="15"/>
      <c r="J129" s="22"/>
      <c r="K129" s="22"/>
      <c r="L129" s="15"/>
      <c r="M129" s="15"/>
      <c r="N129" s="15"/>
      <c r="O129" s="15"/>
      <c r="P129" s="22"/>
      <c r="Q129" s="22"/>
      <c r="R129" s="22"/>
      <c r="S129" s="18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20"/>
    </row>
    <row r="130" spans="1:33" ht="15.75" customHeight="1" x14ac:dyDescent="0.2">
      <c r="A130" s="13"/>
      <c r="B130" s="13"/>
      <c r="C130" s="22"/>
      <c r="D130" s="15"/>
      <c r="E130" s="15"/>
      <c r="F130" s="14"/>
      <c r="G130" s="14"/>
      <c r="H130" s="15"/>
      <c r="I130" s="15"/>
      <c r="J130" s="22"/>
      <c r="K130" s="22"/>
      <c r="L130" s="15"/>
      <c r="M130" s="15"/>
      <c r="N130" s="15"/>
      <c r="O130" s="15"/>
      <c r="P130" s="22"/>
      <c r="Q130" s="22"/>
      <c r="R130" s="22"/>
      <c r="S130" s="18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20"/>
    </row>
    <row r="131" spans="1:33" ht="15.75" customHeight="1" x14ac:dyDescent="0.2">
      <c r="A131" s="13"/>
      <c r="B131" s="13"/>
      <c r="C131" s="22"/>
      <c r="D131" s="15"/>
      <c r="E131" s="15"/>
      <c r="F131" s="14"/>
      <c r="G131" s="14"/>
      <c r="H131" s="15"/>
      <c r="I131" s="15"/>
      <c r="J131" s="22"/>
      <c r="K131" s="22"/>
      <c r="L131" s="15"/>
      <c r="M131" s="15"/>
      <c r="N131" s="15"/>
      <c r="O131" s="15"/>
      <c r="P131" s="22"/>
      <c r="Q131" s="22"/>
      <c r="R131" s="22"/>
      <c r="S131" s="18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20"/>
    </row>
    <row r="132" spans="1:33" ht="15.75" customHeight="1" x14ac:dyDescent="0.2">
      <c r="A132" s="13"/>
      <c r="B132" s="13"/>
      <c r="C132" s="22"/>
      <c r="D132" s="15"/>
      <c r="E132" s="15"/>
      <c r="F132" s="14"/>
      <c r="G132" s="14"/>
      <c r="H132" s="15"/>
      <c r="I132" s="15"/>
      <c r="J132" s="22"/>
      <c r="K132" s="22"/>
      <c r="L132" s="15"/>
      <c r="M132" s="15"/>
      <c r="N132" s="15"/>
      <c r="O132" s="15"/>
      <c r="P132" s="22"/>
      <c r="Q132" s="22"/>
      <c r="R132" s="22"/>
      <c r="S132" s="18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20"/>
    </row>
    <row r="133" spans="1:33" ht="15.75" customHeight="1" x14ac:dyDescent="0.2">
      <c r="A133" s="13"/>
      <c r="B133" s="13"/>
      <c r="C133" s="22"/>
      <c r="D133" s="15"/>
      <c r="E133" s="15"/>
      <c r="F133" s="14"/>
      <c r="G133" s="14"/>
      <c r="H133" s="15"/>
      <c r="I133" s="15"/>
      <c r="J133" s="22"/>
      <c r="K133" s="22"/>
      <c r="L133" s="15"/>
      <c r="M133" s="15"/>
      <c r="N133" s="15"/>
      <c r="O133" s="15"/>
      <c r="P133" s="22"/>
      <c r="Q133" s="22"/>
      <c r="R133" s="22"/>
      <c r="S133" s="18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20"/>
    </row>
    <row r="134" spans="1:33" ht="15.75" customHeight="1" x14ac:dyDescent="0.2">
      <c r="A134" s="13"/>
      <c r="B134" s="13"/>
      <c r="C134" s="22"/>
      <c r="D134" s="15"/>
      <c r="E134" s="15"/>
      <c r="F134" s="14"/>
      <c r="G134" s="14"/>
      <c r="H134" s="15"/>
      <c r="I134" s="15"/>
      <c r="J134" s="22"/>
      <c r="K134" s="22"/>
      <c r="L134" s="15"/>
      <c r="M134" s="15"/>
      <c r="N134" s="15"/>
      <c r="O134" s="15"/>
      <c r="P134" s="22"/>
      <c r="Q134" s="22"/>
      <c r="R134" s="22"/>
      <c r="S134" s="18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20"/>
    </row>
    <row r="135" spans="1:33" ht="15.75" customHeight="1" x14ac:dyDescent="0.2">
      <c r="A135" s="13"/>
      <c r="B135" s="13"/>
      <c r="C135" s="22"/>
      <c r="D135" s="15"/>
      <c r="E135" s="15"/>
      <c r="F135" s="14"/>
      <c r="G135" s="14"/>
      <c r="H135" s="15"/>
      <c r="I135" s="15"/>
      <c r="J135" s="22"/>
      <c r="K135" s="22"/>
      <c r="L135" s="15"/>
      <c r="M135" s="15"/>
      <c r="N135" s="15"/>
      <c r="O135" s="15"/>
      <c r="P135" s="22"/>
      <c r="Q135" s="22"/>
      <c r="R135" s="22"/>
      <c r="S135" s="18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20"/>
    </row>
    <row r="136" spans="1:33" ht="15.75" customHeight="1" x14ac:dyDescent="0.2">
      <c r="A136" s="13"/>
      <c r="B136" s="13"/>
      <c r="C136" s="22"/>
      <c r="D136" s="15"/>
      <c r="E136" s="15"/>
      <c r="F136" s="14"/>
      <c r="G136" s="14"/>
      <c r="H136" s="15"/>
      <c r="I136" s="15"/>
      <c r="J136" s="22"/>
      <c r="K136" s="22"/>
      <c r="L136" s="15"/>
      <c r="M136" s="15"/>
      <c r="N136" s="15"/>
      <c r="O136" s="15"/>
      <c r="P136" s="22"/>
      <c r="Q136" s="22"/>
      <c r="R136" s="22"/>
      <c r="S136" s="18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20"/>
    </row>
    <row r="137" spans="1:33" ht="15.75" customHeight="1" x14ac:dyDescent="0.2">
      <c r="A137" s="13"/>
      <c r="B137" s="13"/>
      <c r="C137" s="22"/>
      <c r="D137" s="15"/>
      <c r="E137" s="15"/>
      <c r="F137" s="14"/>
      <c r="G137" s="14"/>
      <c r="H137" s="15"/>
      <c r="I137" s="15"/>
      <c r="J137" s="22"/>
      <c r="K137" s="22"/>
      <c r="L137" s="15"/>
      <c r="M137" s="15"/>
      <c r="N137" s="15"/>
      <c r="O137" s="15"/>
      <c r="P137" s="22"/>
      <c r="Q137" s="22"/>
      <c r="R137" s="22"/>
      <c r="S137" s="18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20"/>
    </row>
    <row r="138" spans="1:33" ht="15.75" customHeight="1" x14ac:dyDescent="0.2">
      <c r="A138" s="13"/>
      <c r="B138" s="13"/>
      <c r="C138" s="22"/>
      <c r="D138" s="15"/>
      <c r="E138" s="15"/>
      <c r="F138" s="14"/>
      <c r="G138" s="14"/>
      <c r="H138" s="15"/>
      <c r="I138" s="15"/>
      <c r="J138" s="22"/>
      <c r="K138" s="22"/>
      <c r="L138" s="15"/>
      <c r="M138" s="15"/>
      <c r="N138" s="15"/>
      <c r="O138" s="15"/>
      <c r="P138" s="22"/>
      <c r="Q138" s="22"/>
      <c r="R138" s="22"/>
      <c r="S138" s="18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20"/>
    </row>
    <row r="139" spans="1:33" ht="15.75" customHeight="1" x14ac:dyDescent="0.2">
      <c r="A139" s="13"/>
      <c r="B139" s="13"/>
      <c r="C139" s="22"/>
      <c r="D139" s="15"/>
      <c r="E139" s="15"/>
      <c r="F139" s="14"/>
      <c r="G139" s="14"/>
      <c r="H139" s="15"/>
      <c r="I139" s="15"/>
      <c r="J139" s="22"/>
      <c r="K139" s="22"/>
      <c r="L139" s="15"/>
      <c r="M139" s="15"/>
      <c r="N139" s="15"/>
      <c r="O139" s="15"/>
      <c r="P139" s="22"/>
      <c r="Q139" s="22"/>
      <c r="R139" s="22"/>
      <c r="S139" s="18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20"/>
    </row>
    <row r="140" spans="1:33" ht="15.75" customHeight="1" x14ac:dyDescent="0.2">
      <c r="A140" s="13"/>
      <c r="B140" s="13"/>
      <c r="C140" s="22"/>
      <c r="D140" s="15"/>
      <c r="E140" s="15"/>
      <c r="F140" s="14"/>
      <c r="G140" s="14"/>
      <c r="H140" s="15"/>
      <c r="I140" s="15"/>
      <c r="J140" s="22"/>
      <c r="K140" s="22"/>
      <c r="L140" s="15"/>
      <c r="M140" s="15"/>
      <c r="N140" s="15"/>
      <c r="O140" s="15"/>
      <c r="P140" s="22"/>
      <c r="Q140" s="22"/>
      <c r="R140" s="22"/>
      <c r="S140" s="18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20"/>
    </row>
    <row r="141" spans="1:33" ht="15.75" customHeight="1" x14ac:dyDescent="0.2">
      <c r="A141" s="13"/>
      <c r="B141" s="13"/>
      <c r="C141" s="22"/>
      <c r="D141" s="15"/>
      <c r="E141" s="15"/>
      <c r="F141" s="14"/>
      <c r="G141" s="14"/>
      <c r="H141" s="15"/>
      <c r="I141" s="15"/>
      <c r="J141" s="22"/>
      <c r="K141" s="22"/>
      <c r="L141" s="15"/>
      <c r="M141" s="15"/>
      <c r="N141" s="15"/>
      <c r="O141" s="15"/>
      <c r="P141" s="22"/>
      <c r="Q141" s="22"/>
      <c r="R141" s="22"/>
      <c r="S141" s="18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20"/>
    </row>
    <row r="142" spans="1:33" ht="15.75" customHeight="1" x14ac:dyDescent="0.2">
      <c r="A142" s="13"/>
      <c r="B142" s="13"/>
      <c r="C142" s="22"/>
      <c r="D142" s="15"/>
      <c r="E142" s="15"/>
      <c r="F142" s="14"/>
      <c r="G142" s="14"/>
      <c r="H142" s="15"/>
      <c r="I142" s="15"/>
      <c r="J142" s="22"/>
      <c r="K142" s="22"/>
      <c r="L142" s="15"/>
      <c r="M142" s="15"/>
      <c r="N142" s="15"/>
      <c r="O142" s="15"/>
      <c r="P142" s="22"/>
      <c r="Q142" s="22"/>
      <c r="R142" s="22"/>
      <c r="S142" s="18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20"/>
    </row>
    <row r="143" spans="1:33" ht="15.75" customHeight="1" x14ac:dyDescent="0.2">
      <c r="A143" s="13"/>
      <c r="B143" s="13"/>
      <c r="C143" s="22"/>
      <c r="D143" s="15"/>
      <c r="E143" s="15"/>
      <c r="F143" s="14"/>
      <c r="G143" s="14"/>
      <c r="H143" s="15"/>
      <c r="I143" s="15"/>
      <c r="J143" s="22"/>
      <c r="K143" s="22"/>
      <c r="L143" s="15"/>
      <c r="M143" s="15"/>
      <c r="N143" s="15"/>
      <c r="O143" s="15"/>
      <c r="P143" s="22"/>
      <c r="Q143" s="22"/>
      <c r="R143" s="22"/>
      <c r="S143" s="18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20"/>
    </row>
    <row r="144" spans="1:33" ht="15.75" customHeight="1" x14ac:dyDescent="0.2">
      <c r="A144" s="13"/>
      <c r="B144" s="13"/>
      <c r="C144" s="22"/>
      <c r="D144" s="15"/>
      <c r="E144" s="15"/>
      <c r="F144" s="14"/>
      <c r="G144" s="14"/>
      <c r="H144" s="15"/>
      <c r="I144" s="15"/>
      <c r="J144" s="22"/>
      <c r="K144" s="22"/>
      <c r="L144" s="15"/>
      <c r="M144" s="15"/>
      <c r="N144" s="15"/>
      <c r="O144" s="15"/>
      <c r="P144" s="22"/>
      <c r="Q144" s="22"/>
      <c r="R144" s="22"/>
      <c r="S144" s="18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20"/>
    </row>
    <row r="145" spans="1:33" ht="15.75" customHeight="1" x14ac:dyDescent="0.2">
      <c r="A145" s="13"/>
      <c r="B145" s="13"/>
      <c r="C145" s="22"/>
      <c r="D145" s="15"/>
      <c r="E145" s="15"/>
      <c r="F145" s="14"/>
      <c r="G145" s="14"/>
      <c r="H145" s="15"/>
      <c r="I145" s="15"/>
      <c r="J145" s="22"/>
      <c r="K145" s="22"/>
      <c r="L145" s="15"/>
      <c r="M145" s="15"/>
      <c r="N145" s="15"/>
      <c r="O145" s="15"/>
      <c r="P145" s="22"/>
      <c r="Q145" s="22"/>
      <c r="R145" s="22"/>
      <c r="S145" s="18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20"/>
    </row>
    <row r="146" spans="1:33" ht="15.75" customHeight="1" x14ac:dyDescent="0.2">
      <c r="A146" s="13"/>
      <c r="B146" s="13"/>
      <c r="C146" s="22"/>
      <c r="D146" s="15"/>
      <c r="E146" s="15"/>
      <c r="F146" s="14"/>
      <c r="G146" s="14"/>
      <c r="H146" s="15"/>
      <c r="I146" s="15"/>
      <c r="J146" s="22"/>
      <c r="K146" s="22"/>
      <c r="L146" s="15"/>
      <c r="M146" s="15"/>
      <c r="N146" s="15"/>
      <c r="O146" s="15"/>
      <c r="P146" s="22"/>
      <c r="Q146" s="22"/>
      <c r="R146" s="22"/>
      <c r="S146" s="18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20"/>
    </row>
    <row r="147" spans="1:33" ht="15.75" customHeight="1" x14ac:dyDescent="0.2">
      <c r="A147" s="13"/>
      <c r="B147" s="13"/>
      <c r="C147" s="22"/>
      <c r="D147" s="15"/>
      <c r="E147" s="15"/>
      <c r="F147" s="14"/>
      <c r="G147" s="14"/>
      <c r="H147" s="15"/>
      <c r="I147" s="15"/>
      <c r="J147" s="22"/>
      <c r="K147" s="22"/>
      <c r="L147" s="15"/>
      <c r="M147" s="15"/>
      <c r="N147" s="15"/>
      <c r="O147" s="15"/>
      <c r="P147" s="22"/>
      <c r="Q147" s="22"/>
      <c r="R147" s="22"/>
      <c r="S147" s="18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20"/>
    </row>
    <row r="148" spans="1:33" ht="15.75" customHeight="1" x14ac:dyDescent="0.2">
      <c r="A148" s="13"/>
      <c r="B148" s="13"/>
      <c r="C148" s="22"/>
      <c r="D148" s="15"/>
      <c r="E148" s="15"/>
      <c r="F148" s="14"/>
      <c r="G148" s="14"/>
      <c r="H148" s="15"/>
      <c r="I148" s="15"/>
      <c r="J148" s="22"/>
      <c r="K148" s="22"/>
      <c r="L148" s="15"/>
      <c r="M148" s="15"/>
      <c r="N148" s="15"/>
      <c r="O148" s="15"/>
      <c r="P148" s="22"/>
      <c r="Q148" s="22"/>
      <c r="R148" s="22"/>
      <c r="S148" s="18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20"/>
    </row>
    <row r="149" spans="1:33" ht="15.75" customHeight="1" x14ac:dyDescent="0.2">
      <c r="A149" s="13"/>
      <c r="B149" s="13"/>
      <c r="C149" s="22"/>
      <c r="D149" s="15"/>
      <c r="E149" s="15"/>
      <c r="F149" s="14"/>
      <c r="G149" s="14"/>
      <c r="H149" s="15"/>
      <c r="I149" s="15"/>
      <c r="J149" s="22"/>
      <c r="K149" s="22"/>
      <c r="L149" s="15"/>
      <c r="M149" s="15"/>
      <c r="N149" s="15"/>
      <c r="O149" s="15"/>
      <c r="P149" s="22"/>
      <c r="Q149" s="22"/>
      <c r="R149" s="22"/>
      <c r="S149" s="18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20"/>
    </row>
    <row r="150" spans="1:33" ht="15.75" customHeight="1" x14ac:dyDescent="0.2">
      <c r="A150" s="13"/>
      <c r="B150" s="13"/>
      <c r="C150" s="22"/>
      <c r="D150" s="15"/>
      <c r="E150" s="15"/>
      <c r="F150" s="14"/>
      <c r="G150" s="14"/>
      <c r="H150" s="15"/>
      <c r="I150" s="15"/>
      <c r="J150" s="22"/>
      <c r="K150" s="22"/>
      <c r="L150" s="15"/>
      <c r="M150" s="15"/>
      <c r="N150" s="15"/>
      <c r="O150" s="15"/>
      <c r="P150" s="22"/>
      <c r="Q150" s="22"/>
      <c r="R150" s="22"/>
      <c r="S150" s="18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20"/>
    </row>
    <row r="151" spans="1:33" ht="15.75" customHeight="1" x14ac:dyDescent="0.2">
      <c r="A151" s="13"/>
      <c r="B151" s="13"/>
      <c r="C151" s="22"/>
      <c r="D151" s="15"/>
      <c r="E151" s="15"/>
      <c r="F151" s="14"/>
      <c r="G151" s="14"/>
      <c r="H151" s="15"/>
      <c r="I151" s="15"/>
      <c r="J151" s="22"/>
      <c r="K151" s="22"/>
      <c r="L151" s="15"/>
      <c r="M151" s="15"/>
      <c r="N151" s="15"/>
      <c r="O151" s="15"/>
      <c r="P151" s="22"/>
      <c r="Q151" s="22"/>
      <c r="R151" s="22"/>
      <c r="S151" s="18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20"/>
    </row>
    <row r="152" spans="1:33" ht="15.75" customHeight="1" x14ac:dyDescent="0.2">
      <c r="A152" s="13"/>
      <c r="B152" s="13"/>
      <c r="C152" s="22"/>
      <c r="D152" s="15"/>
      <c r="E152" s="15"/>
      <c r="F152" s="14"/>
      <c r="G152" s="14"/>
      <c r="H152" s="15"/>
      <c r="I152" s="15"/>
      <c r="J152" s="22"/>
      <c r="K152" s="22"/>
      <c r="L152" s="15"/>
      <c r="M152" s="15"/>
      <c r="N152" s="15"/>
      <c r="O152" s="15"/>
      <c r="P152" s="22"/>
      <c r="Q152" s="22"/>
      <c r="R152" s="22"/>
      <c r="S152" s="18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20"/>
    </row>
    <row r="153" spans="1:33" ht="15.75" customHeight="1" x14ac:dyDescent="0.2">
      <c r="A153" s="13"/>
      <c r="B153" s="13"/>
      <c r="C153" s="22"/>
      <c r="D153" s="15"/>
      <c r="E153" s="15"/>
      <c r="F153" s="14"/>
      <c r="G153" s="14"/>
      <c r="H153" s="15"/>
      <c r="I153" s="15"/>
      <c r="J153" s="22"/>
      <c r="K153" s="22"/>
      <c r="L153" s="15"/>
      <c r="M153" s="15"/>
      <c r="N153" s="15"/>
      <c r="O153" s="15"/>
      <c r="P153" s="22"/>
      <c r="Q153" s="22"/>
      <c r="R153" s="22"/>
      <c r="S153" s="18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20"/>
    </row>
    <row r="154" spans="1:33" ht="15.75" customHeight="1" x14ac:dyDescent="0.2">
      <c r="A154" s="13"/>
      <c r="B154" s="13"/>
      <c r="C154" s="22"/>
      <c r="D154" s="15"/>
      <c r="E154" s="15"/>
      <c r="F154" s="14"/>
      <c r="G154" s="14"/>
      <c r="H154" s="15"/>
      <c r="I154" s="15"/>
      <c r="J154" s="22"/>
      <c r="K154" s="22"/>
      <c r="L154" s="15"/>
      <c r="M154" s="15"/>
      <c r="N154" s="15"/>
      <c r="O154" s="15"/>
      <c r="P154" s="22"/>
      <c r="Q154" s="22"/>
      <c r="R154" s="22"/>
      <c r="S154" s="18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20"/>
    </row>
    <row r="155" spans="1:33" ht="15.75" customHeight="1" x14ac:dyDescent="0.2">
      <c r="A155" s="13"/>
      <c r="B155" s="13"/>
      <c r="C155" s="22"/>
      <c r="D155" s="15"/>
      <c r="E155" s="15"/>
      <c r="F155" s="14"/>
      <c r="G155" s="14"/>
      <c r="H155" s="15"/>
      <c r="I155" s="15"/>
      <c r="J155" s="22"/>
      <c r="K155" s="22"/>
      <c r="L155" s="15"/>
      <c r="M155" s="15"/>
      <c r="N155" s="15"/>
      <c r="O155" s="15"/>
      <c r="P155" s="22"/>
      <c r="Q155" s="22"/>
      <c r="R155" s="22"/>
      <c r="S155" s="18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20"/>
    </row>
    <row r="156" spans="1:33" ht="15.75" customHeight="1" x14ac:dyDescent="0.2">
      <c r="A156" s="13"/>
      <c r="B156" s="13"/>
      <c r="C156" s="22"/>
      <c r="D156" s="15"/>
      <c r="E156" s="15"/>
      <c r="F156" s="14"/>
      <c r="G156" s="14"/>
      <c r="H156" s="15"/>
      <c r="I156" s="15"/>
      <c r="J156" s="22"/>
      <c r="K156" s="22"/>
      <c r="L156" s="15"/>
      <c r="M156" s="15"/>
      <c r="N156" s="15"/>
      <c r="O156" s="15"/>
      <c r="P156" s="22"/>
      <c r="Q156" s="22"/>
      <c r="R156" s="22"/>
      <c r="S156" s="18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20"/>
    </row>
    <row r="157" spans="1:33" ht="15.75" customHeight="1" x14ac:dyDescent="0.2">
      <c r="A157" s="13"/>
      <c r="B157" s="13"/>
      <c r="C157" s="22"/>
      <c r="D157" s="15"/>
      <c r="E157" s="15"/>
      <c r="F157" s="14"/>
      <c r="G157" s="14"/>
      <c r="H157" s="15"/>
      <c r="I157" s="15"/>
      <c r="J157" s="22"/>
      <c r="K157" s="22"/>
      <c r="L157" s="15"/>
      <c r="M157" s="15"/>
      <c r="N157" s="15"/>
      <c r="O157" s="15"/>
      <c r="P157" s="22"/>
      <c r="Q157" s="22"/>
      <c r="R157" s="22"/>
      <c r="S157" s="18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20"/>
    </row>
    <row r="158" spans="1:33" ht="15.75" customHeight="1" x14ac:dyDescent="0.2">
      <c r="A158" s="13"/>
      <c r="B158" s="13"/>
      <c r="C158" s="22"/>
      <c r="D158" s="15"/>
      <c r="E158" s="15"/>
      <c r="F158" s="14"/>
      <c r="G158" s="14"/>
      <c r="H158" s="15"/>
      <c r="I158" s="15"/>
      <c r="J158" s="22"/>
      <c r="K158" s="22"/>
      <c r="L158" s="15"/>
      <c r="M158" s="15"/>
      <c r="N158" s="15"/>
      <c r="O158" s="15"/>
      <c r="P158" s="22"/>
      <c r="Q158" s="22"/>
      <c r="R158" s="22"/>
      <c r="S158" s="18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20"/>
    </row>
    <row r="159" spans="1:33" ht="15.75" customHeight="1" x14ac:dyDescent="0.2">
      <c r="A159" s="13"/>
      <c r="B159" s="13"/>
      <c r="C159" s="22"/>
      <c r="D159" s="15"/>
      <c r="E159" s="15"/>
      <c r="F159" s="14"/>
      <c r="G159" s="14"/>
      <c r="H159" s="15"/>
      <c r="I159" s="15"/>
      <c r="J159" s="22"/>
      <c r="K159" s="22"/>
      <c r="L159" s="15"/>
      <c r="M159" s="15"/>
      <c r="N159" s="15"/>
      <c r="O159" s="15"/>
      <c r="P159" s="22"/>
      <c r="Q159" s="22"/>
      <c r="R159" s="22"/>
      <c r="S159" s="18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20"/>
    </row>
    <row r="160" spans="1:33" ht="15.75" customHeight="1" x14ac:dyDescent="0.2">
      <c r="A160" s="13"/>
      <c r="B160" s="13"/>
      <c r="C160" s="22"/>
      <c r="D160" s="15"/>
      <c r="E160" s="15"/>
      <c r="F160" s="14"/>
      <c r="G160" s="14"/>
      <c r="H160" s="15"/>
      <c r="I160" s="15"/>
      <c r="J160" s="22"/>
      <c r="K160" s="22"/>
      <c r="L160" s="15"/>
      <c r="M160" s="15"/>
      <c r="N160" s="15"/>
      <c r="O160" s="15"/>
      <c r="P160" s="22"/>
      <c r="Q160" s="22"/>
      <c r="R160" s="22"/>
      <c r="S160" s="18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20"/>
    </row>
    <row r="161" spans="1:33" ht="15.75" customHeight="1" x14ac:dyDescent="0.2">
      <c r="A161" s="13"/>
      <c r="B161" s="13"/>
      <c r="C161" s="22"/>
      <c r="D161" s="15"/>
      <c r="E161" s="15"/>
      <c r="F161" s="14"/>
      <c r="G161" s="14"/>
      <c r="H161" s="15"/>
      <c r="I161" s="15"/>
      <c r="J161" s="22"/>
      <c r="K161" s="22"/>
      <c r="L161" s="15"/>
      <c r="M161" s="15"/>
      <c r="N161" s="15"/>
      <c r="O161" s="15"/>
      <c r="P161" s="22"/>
      <c r="Q161" s="22"/>
      <c r="R161" s="22"/>
      <c r="S161" s="18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20"/>
    </row>
    <row r="162" spans="1:33" ht="15.75" customHeight="1" x14ac:dyDescent="0.2">
      <c r="A162" s="13"/>
      <c r="B162" s="13"/>
      <c r="C162" s="22"/>
      <c r="D162" s="15"/>
      <c r="E162" s="15"/>
      <c r="F162" s="14"/>
      <c r="G162" s="14"/>
      <c r="H162" s="15"/>
      <c r="I162" s="15"/>
      <c r="J162" s="22"/>
      <c r="K162" s="22"/>
      <c r="L162" s="15"/>
      <c r="M162" s="15"/>
      <c r="N162" s="15"/>
      <c r="O162" s="15"/>
      <c r="P162" s="22"/>
      <c r="Q162" s="22"/>
      <c r="R162" s="22"/>
      <c r="S162" s="18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20"/>
    </row>
    <row r="163" spans="1:33" ht="15.75" customHeight="1" x14ac:dyDescent="0.2">
      <c r="A163" s="13"/>
      <c r="B163" s="13"/>
      <c r="C163" s="22"/>
      <c r="D163" s="15"/>
      <c r="E163" s="15"/>
      <c r="F163" s="14"/>
      <c r="G163" s="14"/>
      <c r="H163" s="15"/>
      <c r="I163" s="15"/>
      <c r="J163" s="22"/>
      <c r="K163" s="22"/>
      <c r="L163" s="15"/>
      <c r="M163" s="15"/>
      <c r="N163" s="15"/>
      <c r="O163" s="15"/>
      <c r="P163" s="22"/>
      <c r="Q163" s="22"/>
      <c r="R163" s="22"/>
      <c r="S163" s="18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20"/>
    </row>
    <row r="164" spans="1:33" ht="15.75" customHeight="1" x14ac:dyDescent="0.2">
      <c r="A164" s="13"/>
      <c r="B164" s="13"/>
      <c r="C164" s="22"/>
      <c r="D164" s="15"/>
      <c r="E164" s="15"/>
      <c r="F164" s="14"/>
      <c r="G164" s="14"/>
      <c r="H164" s="15"/>
      <c r="I164" s="15"/>
      <c r="J164" s="22"/>
      <c r="K164" s="22"/>
      <c r="L164" s="15"/>
      <c r="M164" s="15"/>
      <c r="N164" s="15"/>
      <c r="O164" s="15"/>
      <c r="P164" s="22"/>
      <c r="Q164" s="22"/>
      <c r="R164" s="22"/>
      <c r="S164" s="18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20"/>
    </row>
    <row r="165" spans="1:33" ht="15.75" customHeight="1" x14ac:dyDescent="0.2">
      <c r="A165" s="13"/>
      <c r="B165" s="13"/>
      <c r="C165" s="22"/>
      <c r="D165" s="15"/>
      <c r="E165" s="15"/>
      <c r="F165" s="14"/>
      <c r="G165" s="14"/>
      <c r="H165" s="15"/>
      <c r="I165" s="15"/>
      <c r="J165" s="22"/>
      <c r="K165" s="22"/>
      <c r="L165" s="15"/>
      <c r="M165" s="15"/>
      <c r="N165" s="15"/>
      <c r="O165" s="15"/>
      <c r="P165" s="22"/>
      <c r="Q165" s="22"/>
      <c r="R165" s="22"/>
      <c r="S165" s="18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20"/>
    </row>
    <row r="166" spans="1:33" ht="15.75" customHeight="1" x14ac:dyDescent="0.2">
      <c r="A166" s="13"/>
      <c r="B166" s="13"/>
      <c r="C166" s="22"/>
      <c r="D166" s="15"/>
      <c r="E166" s="15"/>
      <c r="F166" s="14"/>
      <c r="G166" s="14"/>
      <c r="H166" s="15"/>
      <c r="I166" s="15"/>
      <c r="J166" s="22"/>
      <c r="K166" s="22"/>
      <c r="L166" s="15"/>
      <c r="M166" s="15"/>
      <c r="N166" s="15"/>
      <c r="O166" s="15"/>
      <c r="P166" s="22"/>
      <c r="Q166" s="22"/>
      <c r="R166" s="22"/>
      <c r="S166" s="18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20"/>
    </row>
    <row r="167" spans="1:33" ht="15.75" customHeight="1" x14ac:dyDescent="0.2">
      <c r="A167" s="13"/>
      <c r="B167" s="13"/>
      <c r="C167" s="22"/>
      <c r="D167" s="15"/>
      <c r="E167" s="15"/>
      <c r="F167" s="14"/>
      <c r="G167" s="14"/>
      <c r="H167" s="15"/>
      <c r="I167" s="15"/>
      <c r="J167" s="22"/>
      <c r="K167" s="22"/>
      <c r="L167" s="15"/>
      <c r="M167" s="15"/>
      <c r="N167" s="15"/>
      <c r="O167" s="15"/>
      <c r="P167" s="22"/>
      <c r="Q167" s="22"/>
      <c r="R167" s="22"/>
      <c r="S167" s="18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20"/>
    </row>
    <row r="168" spans="1:33" ht="15.75" customHeight="1" x14ac:dyDescent="0.2">
      <c r="A168" s="13"/>
      <c r="B168" s="13"/>
      <c r="C168" s="22"/>
      <c r="D168" s="15"/>
      <c r="E168" s="15"/>
      <c r="F168" s="14"/>
      <c r="G168" s="14"/>
      <c r="H168" s="15"/>
      <c r="I168" s="15"/>
      <c r="J168" s="22"/>
      <c r="K168" s="22"/>
      <c r="L168" s="15"/>
      <c r="M168" s="15"/>
      <c r="N168" s="15"/>
      <c r="O168" s="15"/>
      <c r="P168" s="22"/>
      <c r="Q168" s="22"/>
      <c r="R168" s="22"/>
      <c r="S168" s="18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20"/>
    </row>
    <row r="169" spans="1:33" ht="15.75" customHeight="1" x14ac:dyDescent="0.2">
      <c r="A169" s="13"/>
      <c r="B169" s="13"/>
      <c r="C169" s="22"/>
      <c r="D169" s="15"/>
      <c r="E169" s="15"/>
      <c r="F169" s="14"/>
      <c r="G169" s="14"/>
      <c r="H169" s="15"/>
      <c r="I169" s="15"/>
      <c r="J169" s="22"/>
      <c r="K169" s="22"/>
      <c r="L169" s="15"/>
      <c r="M169" s="15"/>
      <c r="N169" s="15"/>
      <c r="O169" s="15"/>
      <c r="P169" s="22"/>
      <c r="Q169" s="22"/>
      <c r="R169" s="22"/>
      <c r="S169" s="18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20"/>
    </row>
    <row r="170" spans="1:33" ht="15.75" customHeight="1" x14ac:dyDescent="0.2">
      <c r="A170" s="13"/>
      <c r="B170" s="13"/>
      <c r="C170" s="22"/>
      <c r="D170" s="15"/>
      <c r="E170" s="15"/>
      <c r="F170" s="14"/>
      <c r="G170" s="14"/>
      <c r="H170" s="15"/>
      <c r="I170" s="15"/>
      <c r="J170" s="22"/>
      <c r="K170" s="22"/>
      <c r="L170" s="15"/>
      <c r="M170" s="15"/>
      <c r="N170" s="15"/>
      <c r="O170" s="15"/>
      <c r="P170" s="22"/>
      <c r="Q170" s="22"/>
      <c r="R170" s="22"/>
      <c r="S170" s="18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20"/>
    </row>
    <row r="171" spans="1:33" ht="15.75" customHeight="1" x14ac:dyDescent="0.2">
      <c r="A171" s="13"/>
      <c r="B171" s="13"/>
      <c r="C171" s="22"/>
      <c r="D171" s="15"/>
      <c r="E171" s="15"/>
      <c r="F171" s="14"/>
      <c r="G171" s="14"/>
      <c r="H171" s="15"/>
      <c r="I171" s="15"/>
      <c r="J171" s="22"/>
      <c r="K171" s="22"/>
      <c r="L171" s="15"/>
      <c r="M171" s="15"/>
      <c r="N171" s="15"/>
      <c r="O171" s="15"/>
      <c r="P171" s="22"/>
      <c r="Q171" s="22"/>
      <c r="R171" s="22"/>
      <c r="S171" s="18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20"/>
    </row>
    <row r="172" spans="1:33" ht="15.75" customHeight="1" x14ac:dyDescent="0.2">
      <c r="A172" s="13"/>
      <c r="B172" s="13"/>
      <c r="C172" s="22"/>
      <c r="D172" s="15"/>
      <c r="E172" s="15"/>
      <c r="F172" s="14"/>
      <c r="G172" s="14"/>
      <c r="H172" s="15"/>
      <c r="I172" s="15"/>
      <c r="J172" s="22"/>
      <c r="K172" s="22"/>
      <c r="L172" s="15"/>
      <c r="M172" s="15"/>
      <c r="N172" s="15"/>
      <c r="O172" s="15"/>
      <c r="P172" s="22"/>
      <c r="Q172" s="22"/>
      <c r="R172" s="22"/>
      <c r="S172" s="18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20"/>
    </row>
    <row r="173" spans="1:33" ht="15.75" customHeight="1" x14ac:dyDescent="0.2">
      <c r="A173" s="13"/>
      <c r="B173" s="13"/>
      <c r="C173" s="22"/>
      <c r="D173" s="15"/>
      <c r="E173" s="15"/>
      <c r="F173" s="14"/>
      <c r="G173" s="14"/>
      <c r="H173" s="15"/>
      <c r="I173" s="15"/>
      <c r="J173" s="22"/>
      <c r="K173" s="22"/>
      <c r="L173" s="15"/>
      <c r="M173" s="15"/>
      <c r="N173" s="15"/>
      <c r="O173" s="15"/>
      <c r="P173" s="22"/>
      <c r="Q173" s="22"/>
      <c r="R173" s="22"/>
      <c r="S173" s="18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20"/>
    </row>
    <row r="174" spans="1:33" ht="15.75" customHeight="1" x14ac:dyDescent="0.2">
      <c r="A174" s="13"/>
      <c r="B174" s="13"/>
      <c r="C174" s="22"/>
      <c r="D174" s="15"/>
      <c r="E174" s="15"/>
      <c r="F174" s="14"/>
      <c r="G174" s="14"/>
      <c r="H174" s="15"/>
      <c r="I174" s="15"/>
      <c r="J174" s="22"/>
      <c r="K174" s="22"/>
      <c r="L174" s="15"/>
      <c r="M174" s="15"/>
      <c r="N174" s="15"/>
      <c r="O174" s="15"/>
      <c r="P174" s="22"/>
      <c r="Q174" s="22"/>
      <c r="R174" s="22"/>
      <c r="S174" s="18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20"/>
    </row>
    <row r="175" spans="1:33" ht="15.75" customHeight="1" x14ac:dyDescent="0.2">
      <c r="A175" s="13"/>
      <c r="B175" s="13"/>
      <c r="C175" s="22"/>
      <c r="D175" s="15"/>
      <c r="E175" s="15"/>
      <c r="F175" s="14"/>
      <c r="G175" s="14"/>
      <c r="H175" s="15"/>
      <c r="I175" s="15"/>
      <c r="J175" s="22"/>
      <c r="K175" s="22"/>
      <c r="L175" s="15"/>
      <c r="M175" s="15"/>
      <c r="N175" s="15"/>
      <c r="O175" s="15"/>
      <c r="P175" s="22"/>
      <c r="Q175" s="22"/>
      <c r="R175" s="22"/>
      <c r="S175" s="18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20"/>
    </row>
    <row r="176" spans="1:33" ht="15.75" customHeight="1" x14ac:dyDescent="0.2">
      <c r="A176" s="13"/>
      <c r="B176" s="13"/>
      <c r="C176" s="22"/>
      <c r="D176" s="15"/>
      <c r="E176" s="15"/>
      <c r="F176" s="14"/>
      <c r="G176" s="14"/>
      <c r="H176" s="15"/>
      <c r="I176" s="15"/>
      <c r="J176" s="22"/>
      <c r="K176" s="22"/>
      <c r="L176" s="15"/>
      <c r="M176" s="15"/>
      <c r="N176" s="15"/>
      <c r="O176" s="15"/>
      <c r="P176" s="22"/>
      <c r="Q176" s="22"/>
      <c r="R176" s="22"/>
      <c r="S176" s="18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20"/>
    </row>
    <row r="177" spans="1:33" ht="15.75" customHeight="1" x14ac:dyDescent="0.2">
      <c r="A177" s="13"/>
      <c r="B177" s="13"/>
      <c r="C177" s="22"/>
      <c r="D177" s="15"/>
      <c r="E177" s="15"/>
      <c r="F177" s="14"/>
      <c r="G177" s="14"/>
      <c r="H177" s="15"/>
      <c r="I177" s="15"/>
      <c r="J177" s="22"/>
      <c r="K177" s="22"/>
      <c r="L177" s="15"/>
      <c r="M177" s="15"/>
      <c r="N177" s="15"/>
      <c r="O177" s="15"/>
      <c r="P177" s="22"/>
      <c r="Q177" s="22"/>
      <c r="R177" s="22"/>
      <c r="S177" s="18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20"/>
    </row>
    <row r="178" spans="1:33" ht="15.75" customHeight="1" x14ac:dyDescent="0.2">
      <c r="A178" s="13"/>
      <c r="B178" s="13"/>
      <c r="C178" s="22"/>
      <c r="D178" s="15"/>
      <c r="E178" s="15"/>
      <c r="F178" s="14"/>
      <c r="G178" s="14"/>
      <c r="H178" s="15"/>
      <c r="I178" s="15"/>
      <c r="J178" s="22"/>
      <c r="K178" s="22"/>
      <c r="L178" s="15"/>
      <c r="M178" s="15"/>
      <c r="N178" s="15"/>
      <c r="O178" s="15"/>
      <c r="P178" s="22"/>
      <c r="Q178" s="22"/>
      <c r="R178" s="22"/>
      <c r="S178" s="18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20"/>
    </row>
    <row r="179" spans="1:33" ht="15.75" customHeight="1" x14ac:dyDescent="0.2">
      <c r="A179" s="13"/>
      <c r="B179" s="13"/>
      <c r="C179" s="22"/>
      <c r="D179" s="15"/>
      <c r="E179" s="15"/>
      <c r="F179" s="14"/>
      <c r="G179" s="14"/>
      <c r="H179" s="15"/>
      <c r="I179" s="15"/>
      <c r="J179" s="22"/>
      <c r="K179" s="22"/>
      <c r="L179" s="15"/>
      <c r="M179" s="15"/>
      <c r="N179" s="15"/>
      <c r="O179" s="15"/>
      <c r="P179" s="22"/>
      <c r="Q179" s="22"/>
      <c r="R179" s="22"/>
      <c r="S179" s="18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20"/>
    </row>
    <row r="180" spans="1:33" ht="15.75" customHeight="1" x14ac:dyDescent="0.2">
      <c r="A180" s="13"/>
      <c r="B180" s="13"/>
      <c r="C180" s="22"/>
      <c r="D180" s="15"/>
      <c r="E180" s="15"/>
      <c r="F180" s="14"/>
      <c r="G180" s="14"/>
      <c r="H180" s="15"/>
      <c r="I180" s="15"/>
      <c r="J180" s="22"/>
      <c r="K180" s="22"/>
      <c r="L180" s="15"/>
      <c r="M180" s="15"/>
      <c r="N180" s="15"/>
      <c r="O180" s="15"/>
      <c r="P180" s="22"/>
      <c r="Q180" s="22"/>
      <c r="R180" s="22"/>
      <c r="S180" s="18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20"/>
    </row>
    <row r="181" spans="1:33" ht="15.75" customHeight="1" x14ac:dyDescent="0.2">
      <c r="A181" s="13"/>
      <c r="B181" s="13"/>
      <c r="C181" s="22"/>
      <c r="D181" s="15"/>
      <c r="E181" s="15"/>
      <c r="F181" s="14"/>
      <c r="G181" s="14"/>
      <c r="H181" s="15"/>
      <c r="I181" s="15"/>
      <c r="J181" s="22"/>
      <c r="K181" s="22"/>
      <c r="L181" s="15"/>
      <c r="M181" s="15"/>
      <c r="N181" s="15"/>
      <c r="O181" s="15"/>
      <c r="P181" s="22"/>
      <c r="Q181" s="22"/>
      <c r="R181" s="22"/>
      <c r="S181" s="18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20"/>
    </row>
    <row r="182" spans="1:33" ht="15.75" customHeight="1" x14ac:dyDescent="0.2">
      <c r="A182" s="13"/>
      <c r="B182" s="13"/>
      <c r="C182" s="22"/>
      <c r="D182" s="15"/>
      <c r="E182" s="15"/>
      <c r="F182" s="14"/>
      <c r="G182" s="14"/>
      <c r="H182" s="15"/>
      <c r="I182" s="15"/>
      <c r="J182" s="22"/>
      <c r="K182" s="22"/>
      <c r="L182" s="15"/>
      <c r="M182" s="15"/>
      <c r="N182" s="15"/>
      <c r="O182" s="15"/>
      <c r="P182" s="22"/>
      <c r="Q182" s="22"/>
      <c r="R182" s="22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20"/>
    </row>
    <row r="183" spans="1:33" ht="15.75" customHeight="1" x14ac:dyDescent="0.2">
      <c r="A183" s="13"/>
      <c r="B183" s="13"/>
      <c r="C183" s="22"/>
      <c r="D183" s="15"/>
      <c r="E183" s="15"/>
      <c r="F183" s="14"/>
      <c r="G183" s="14"/>
      <c r="H183" s="15"/>
      <c r="I183" s="15"/>
      <c r="J183" s="22"/>
      <c r="K183" s="22"/>
      <c r="L183" s="15"/>
      <c r="M183" s="15"/>
      <c r="N183" s="15"/>
      <c r="O183" s="15"/>
      <c r="P183" s="22"/>
      <c r="Q183" s="22"/>
      <c r="R183" s="22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20"/>
    </row>
    <row r="184" spans="1:33" ht="15.75" customHeight="1" x14ac:dyDescent="0.2">
      <c r="A184" s="13"/>
      <c r="B184" s="13"/>
      <c r="C184" s="22"/>
      <c r="D184" s="15"/>
      <c r="E184" s="15"/>
      <c r="F184" s="14"/>
      <c r="G184" s="14"/>
      <c r="H184" s="15"/>
      <c r="I184" s="15"/>
      <c r="J184" s="22"/>
      <c r="K184" s="22"/>
      <c r="L184" s="15"/>
      <c r="M184" s="15"/>
      <c r="N184" s="15"/>
      <c r="O184" s="15"/>
      <c r="P184" s="22"/>
      <c r="Q184" s="22"/>
      <c r="R184" s="22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20"/>
    </row>
    <row r="185" spans="1:33" ht="15.75" customHeight="1" x14ac:dyDescent="0.2">
      <c r="A185" s="13"/>
      <c r="B185" s="13"/>
      <c r="C185" s="22"/>
      <c r="D185" s="15"/>
      <c r="E185" s="15"/>
      <c r="F185" s="14"/>
      <c r="G185" s="14"/>
      <c r="H185" s="15"/>
      <c r="I185" s="15"/>
      <c r="J185" s="22"/>
      <c r="K185" s="22"/>
      <c r="L185" s="15"/>
      <c r="M185" s="15"/>
      <c r="N185" s="15"/>
      <c r="O185" s="15"/>
      <c r="P185" s="22"/>
      <c r="Q185" s="22"/>
      <c r="R185" s="22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20"/>
    </row>
    <row r="186" spans="1:33" ht="15.75" customHeight="1" x14ac:dyDescent="0.2">
      <c r="A186" s="13"/>
      <c r="B186" s="13"/>
      <c r="C186" s="22"/>
      <c r="D186" s="15"/>
      <c r="E186" s="15"/>
      <c r="F186" s="14"/>
      <c r="G186" s="14"/>
      <c r="H186" s="15"/>
      <c r="I186" s="15"/>
      <c r="J186" s="22"/>
      <c r="K186" s="22"/>
      <c r="L186" s="15"/>
      <c r="M186" s="15"/>
      <c r="N186" s="15"/>
      <c r="O186" s="15"/>
      <c r="P186" s="22"/>
      <c r="Q186" s="22"/>
      <c r="R186" s="22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20"/>
    </row>
    <row r="187" spans="1:33" ht="15.75" customHeight="1" x14ac:dyDescent="0.2">
      <c r="A187" s="13"/>
      <c r="B187" s="13"/>
      <c r="C187" s="22"/>
      <c r="D187" s="15"/>
      <c r="E187" s="15"/>
      <c r="F187" s="14"/>
      <c r="G187" s="14"/>
      <c r="H187" s="15"/>
      <c r="I187" s="15"/>
      <c r="J187" s="22"/>
      <c r="K187" s="22"/>
      <c r="L187" s="15"/>
      <c r="M187" s="15"/>
      <c r="N187" s="15"/>
      <c r="O187" s="15"/>
      <c r="P187" s="22"/>
      <c r="Q187" s="22"/>
      <c r="R187" s="22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20"/>
    </row>
    <row r="188" spans="1:33" ht="15.75" customHeight="1" x14ac:dyDescent="0.2">
      <c r="A188" s="13"/>
      <c r="B188" s="13"/>
      <c r="C188" s="22"/>
      <c r="D188" s="15"/>
      <c r="E188" s="15"/>
      <c r="F188" s="14"/>
      <c r="G188" s="14"/>
      <c r="H188" s="15"/>
      <c r="I188" s="15"/>
      <c r="J188" s="22"/>
      <c r="K188" s="22"/>
      <c r="L188" s="15"/>
      <c r="M188" s="15"/>
      <c r="N188" s="15"/>
      <c r="O188" s="15"/>
      <c r="P188" s="22"/>
      <c r="Q188" s="22"/>
      <c r="R188" s="22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20"/>
    </row>
    <row r="189" spans="1:33" ht="15.75" customHeight="1" x14ac:dyDescent="0.2">
      <c r="A189" s="13"/>
      <c r="B189" s="13"/>
      <c r="C189" s="22"/>
      <c r="D189" s="15"/>
      <c r="E189" s="15"/>
      <c r="F189" s="14"/>
      <c r="G189" s="14"/>
      <c r="H189" s="15"/>
      <c r="I189" s="15"/>
      <c r="J189" s="22"/>
      <c r="K189" s="22"/>
      <c r="L189" s="15"/>
      <c r="M189" s="15"/>
      <c r="N189" s="15"/>
      <c r="O189" s="15"/>
      <c r="P189" s="22"/>
      <c r="Q189" s="22"/>
      <c r="R189" s="22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20"/>
    </row>
    <row r="190" spans="1:33" ht="15.75" customHeight="1" x14ac:dyDescent="0.2">
      <c r="A190" s="13"/>
      <c r="B190" s="13"/>
      <c r="C190" s="22"/>
      <c r="D190" s="15"/>
      <c r="E190" s="15"/>
      <c r="F190" s="14"/>
      <c r="G190" s="14"/>
      <c r="H190" s="15"/>
      <c r="I190" s="15"/>
      <c r="J190" s="22"/>
      <c r="K190" s="22"/>
      <c r="L190" s="15"/>
      <c r="M190" s="15"/>
      <c r="N190" s="15"/>
      <c r="O190" s="15"/>
      <c r="P190" s="22"/>
      <c r="Q190" s="22"/>
      <c r="R190" s="22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20"/>
    </row>
    <row r="191" spans="1:33" ht="15.75" customHeight="1" x14ac:dyDescent="0.2">
      <c r="A191" s="13"/>
      <c r="B191" s="13"/>
      <c r="C191" s="22"/>
      <c r="D191" s="15"/>
      <c r="E191" s="15"/>
      <c r="F191" s="14"/>
      <c r="G191" s="14"/>
      <c r="H191" s="15"/>
      <c r="I191" s="15"/>
      <c r="J191" s="22"/>
      <c r="K191" s="22"/>
      <c r="L191" s="15"/>
      <c r="M191" s="15"/>
      <c r="N191" s="15"/>
      <c r="O191" s="15"/>
      <c r="P191" s="22"/>
      <c r="Q191" s="22"/>
      <c r="R191" s="22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20"/>
    </row>
    <row r="192" spans="1:33" ht="15.75" customHeight="1" x14ac:dyDescent="0.2">
      <c r="A192" s="13"/>
      <c r="B192" s="13"/>
      <c r="C192" s="22"/>
      <c r="D192" s="15"/>
      <c r="E192" s="15"/>
      <c r="F192" s="14"/>
      <c r="G192" s="14"/>
      <c r="H192" s="15"/>
      <c r="I192" s="15"/>
      <c r="J192" s="22"/>
      <c r="K192" s="22"/>
      <c r="L192" s="15"/>
      <c r="M192" s="15"/>
      <c r="N192" s="15"/>
      <c r="O192" s="15"/>
      <c r="P192" s="22"/>
      <c r="Q192" s="22"/>
      <c r="R192" s="22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20"/>
    </row>
    <row r="193" spans="1:33" ht="15.75" customHeight="1" x14ac:dyDescent="0.2">
      <c r="A193" s="13"/>
      <c r="B193" s="13"/>
      <c r="C193" s="22"/>
      <c r="D193" s="15"/>
      <c r="E193" s="15"/>
      <c r="F193" s="14"/>
      <c r="G193" s="14"/>
      <c r="H193" s="15"/>
      <c r="I193" s="15"/>
      <c r="J193" s="22"/>
      <c r="K193" s="22"/>
      <c r="L193" s="15"/>
      <c r="M193" s="15"/>
      <c r="N193" s="15"/>
      <c r="O193" s="15"/>
      <c r="P193" s="22"/>
      <c r="Q193" s="22"/>
      <c r="R193" s="22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20"/>
    </row>
    <row r="194" spans="1:33" ht="15.75" customHeight="1" x14ac:dyDescent="0.2">
      <c r="A194" s="13"/>
      <c r="B194" s="13"/>
      <c r="C194" s="22"/>
      <c r="D194" s="15"/>
      <c r="E194" s="15"/>
      <c r="F194" s="14"/>
      <c r="G194" s="14"/>
      <c r="H194" s="15"/>
      <c r="I194" s="15"/>
      <c r="J194" s="22"/>
      <c r="K194" s="22"/>
      <c r="L194" s="15"/>
      <c r="M194" s="15"/>
      <c r="N194" s="15"/>
      <c r="O194" s="15"/>
      <c r="P194" s="22"/>
      <c r="Q194" s="22"/>
      <c r="R194" s="22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20"/>
    </row>
    <row r="195" spans="1:33" ht="15.75" customHeight="1" x14ac:dyDescent="0.2">
      <c r="C195" s="22"/>
      <c r="D195" s="15"/>
      <c r="E195" s="15"/>
      <c r="F195" s="14"/>
      <c r="G195" s="14"/>
      <c r="H195" s="15"/>
      <c r="I195" s="15"/>
      <c r="J195" s="22"/>
      <c r="K195" s="22"/>
      <c r="L195" s="15"/>
      <c r="M195" s="15"/>
      <c r="N195" s="15"/>
      <c r="O195" s="15"/>
      <c r="P195" s="22"/>
      <c r="Q195" s="22"/>
      <c r="R195" s="22"/>
      <c r="AG195" s="20"/>
    </row>
    <row r="196" spans="1:33" ht="15.75" customHeight="1" x14ac:dyDescent="0.2">
      <c r="C196" s="22"/>
      <c r="D196" s="15"/>
      <c r="E196" s="15"/>
      <c r="F196" s="14"/>
      <c r="G196" s="14"/>
      <c r="H196" s="15"/>
      <c r="I196" s="15"/>
      <c r="J196" s="22"/>
      <c r="K196" s="22"/>
      <c r="L196" s="15"/>
      <c r="M196" s="15"/>
      <c r="N196" s="15"/>
      <c r="O196" s="15"/>
      <c r="P196" s="22"/>
      <c r="Q196" s="22"/>
      <c r="R196" s="22"/>
      <c r="AG196" s="20"/>
    </row>
    <row r="197" spans="1:33" ht="15.75" customHeight="1" x14ac:dyDescent="0.2">
      <c r="C197" s="22"/>
      <c r="D197" s="22"/>
      <c r="E197" s="22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</row>
    <row r="198" spans="1:33" ht="15.75" customHeight="1" x14ac:dyDescent="0.2">
      <c r="C198" s="22"/>
      <c r="D198" s="22"/>
      <c r="E198" s="22"/>
      <c r="F198" s="22"/>
      <c r="G198" s="22"/>
      <c r="H198" s="22"/>
      <c r="I198" s="22"/>
      <c r="J198" s="22"/>
      <c r="K198" s="22"/>
      <c r="L198" s="22"/>
      <c r="M198" s="22"/>
      <c r="N198" s="22"/>
      <c r="O198" s="22"/>
      <c r="P198" s="22"/>
      <c r="Q198" s="22"/>
      <c r="R198" s="22"/>
    </row>
    <row r="199" spans="1:33" ht="15.75" customHeight="1" x14ac:dyDescent="0.2">
      <c r="C199" s="22"/>
      <c r="D199" s="22"/>
      <c r="E199" s="22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</row>
    <row r="200" spans="1:33" ht="15.75" customHeight="1" x14ac:dyDescent="0.2">
      <c r="C200" s="22"/>
      <c r="D200" s="22"/>
      <c r="E200" s="22"/>
      <c r="F200" s="22"/>
      <c r="G200" s="22"/>
      <c r="H200" s="22"/>
      <c r="I200" s="22"/>
      <c r="J200" s="22"/>
      <c r="K200" s="22"/>
      <c r="L200" s="22"/>
      <c r="M200" s="22"/>
      <c r="N200" s="22"/>
      <c r="O200" s="22"/>
      <c r="P200" s="22"/>
      <c r="Q200" s="22"/>
      <c r="R200" s="22"/>
    </row>
    <row r="201" spans="1:33" ht="15.75" customHeight="1" x14ac:dyDescent="0.2">
      <c r="C201" s="22"/>
      <c r="D201" s="22"/>
      <c r="E201" s="22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</row>
    <row r="202" spans="1:33" ht="15.75" customHeight="1" x14ac:dyDescent="0.2">
      <c r="C202" s="22"/>
      <c r="D202" s="22"/>
      <c r="E202" s="22"/>
      <c r="F202" s="22"/>
      <c r="G202" s="22"/>
      <c r="H202" s="22"/>
      <c r="I202" s="22"/>
      <c r="J202" s="22"/>
      <c r="K202" s="22"/>
      <c r="L202" s="22"/>
      <c r="M202" s="22"/>
      <c r="N202" s="22"/>
      <c r="O202" s="22"/>
      <c r="P202" s="22"/>
      <c r="Q202" s="22"/>
      <c r="R202" s="22"/>
    </row>
    <row r="203" spans="1:33" ht="15.75" customHeight="1" x14ac:dyDescent="0.2">
      <c r="C203" s="22"/>
      <c r="D203" s="22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</row>
    <row r="204" spans="1:33" ht="15.75" customHeight="1" x14ac:dyDescent="0.2">
      <c r="C204" s="22"/>
      <c r="D204" s="22"/>
      <c r="E204" s="22"/>
      <c r="F204" s="22"/>
      <c r="G204" s="22"/>
      <c r="H204" s="22"/>
      <c r="I204" s="22"/>
      <c r="J204" s="22"/>
      <c r="K204" s="22"/>
      <c r="L204" s="22"/>
      <c r="M204" s="22"/>
      <c r="N204" s="22"/>
      <c r="O204" s="22"/>
      <c r="P204" s="22"/>
      <c r="Q204" s="22"/>
      <c r="R204" s="22"/>
    </row>
    <row r="205" spans="1:33" ht="15.75" customHeight="1" x14ac:dyDescent="0.2">
      <c r="C205" s="22"/>
      <c r="D205" s="22"/>
      <c r="E205" s="22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</row>
    <row r="206" spans="1:33" ht="15.75" customHeight="1" x14ac:dyDescent="0.2">
      <c r="C206" s="22"/>
      <c r="D206" s="22"/>
      <c r="E206" s="22"/>
      <c r="F206" s="22"/>
      <c r="G206" s="22"/>
      <c r="H206" s="22"/>
      <c r="I206" s="22"/>
      <c r="J206" s="22"/>
      <c r="K206" s="22"/>
      <c r="L206" s="22"/>
      <c r="M206" s="22"/>
      <c r="N206" s="22"/>
      <c r="O206" s="22"/>
      <c r="P206" s="22"/>
      <c r="Q206" s="22"/>
      <c r="R206" s="22"/>
    </row>
    <row r="207" spans="1:33" ht="15.75" customHeight="1" x14ac:dyDescent="0.2">
      <c r="C207" s="22"/>
      <c r="D207" s="22"/>
      <c r="E207" s="22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</row>
    <row r="208" spans="1:33" ht="15.75" customHeight="1" x14ac:dyDescent="0.2">
      <c r="C208" s="22"/>
      <c r="D208" s="22"/>
      <c r="E208" s="22"/>
      <c r="F208" s="22"/>
      <c r="G208" s="22"/>
      <c r="H208" s="22"/>
      <c r="I208" s="22"/>
      <c r="J208" s="22"/>
      <c r="K208" s="22"/>
      <c r="L208" s="22"/>
      <c r="M208" s="22"/>
      <c r="N208" s="22"/>
      <c r="O208" s="22"/>
      <c r="P208" s="22"/>
      <c r="Q208" s="22"/>
      <c r="R208" s="22"/>
    </row>
    <row r="209" spans="3:18" ht="15.75" customHeight="1" x14ac:dyDescent="0.2">
      <c r="C209" s="22"/>
      <c r="D209" s="22"/>
      <c r="E209" s="22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</row>
    <row r="210" spans="3:18" ht="15.75" customHeight="1" x14ac:dyDescent="0.2">
      <c r="C210" s="22"/>
      <c r="D210" s="22"/>
      <c r="E210" s="22"/>
      <c r="F210" s="22"/>
      <c r="G210" s="22"/>
      <c r="H210" s="22"/>
      <c r="I210" s="22"/>
      <c r="J210" s="22"/>
      <c r="K210" s="22"/>
      <c r="L210" s="22"/>
      <c r="M210" s="22"/>
      <c r="N210" s="22"/>
      <c r="O210" s="22"/>
      <c r="P210" s="22"/>
      <c r="Q210" s="22"/>
      <c r="R210" s="22"/>
    </row>
    <row r="211" spans="3:18" ht="15.75" customHeight="1" x14ac:dyDescent="0.2">
      <c r="C211" s="22"/>
      <c r="D211" s="22"/>
      <c r="E211" s="22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</row>
    <row r="212" spans="3:18" ht="15.75" customHeight="1" x14ac:dyDescent="0.2">
      <c r="C212" s="22"/>
      <c r="D212" s="22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  <c r="R212" s="22"/>
    </row>
    <row r="213" spans="3:18" ht="15.75" customHeight="1" x14ac:dyDescent="0.2">
      <c r="C213" s="22"/>
      <c r="D213" s="22"/>
      <c r="E213" s="22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</row>
    <row r="214" spans="3:18" ht="15.75" customHeight="1" x14ac:dyDescent="0.2">
      <c r="C214" s="22"/>
      <c r="D214" s="22"/>
      <c r="E214" s="22"/>
      <c r="F214" s="22"/>
      <c r="G214" s="22"/>
      <c r="H214" s="22"/>
      <c r="I214" s="22"/>
      <c r="J214" s="22"/>
      <c r="K214" s="22"/>
      <c r="L214" s="22"/>
      <c r="M214" s="22"/>
      <c r="N214" s="22"/>
      <c r="O214" s="22"/>
      <c r="P214" s="22"/>
      <c r="Q214" s="22"/>
      <c r="R214" s="22"/>
    </row>
    <row r="215" spans="3:18" ht="15.75" customHeight="1" x14ac:dyDescent="0.2">
      <c r="C215" s="22"/>
      <c r="D215" s="22"/>
      <c r="E215" s="22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</row>
    <row r="216" spans="3:18" ht="15.75" customHeight="1" x14ac:dyDescent="0.2">
      <c r="C216" s="22"/>
      <c r="D216" s="22"/>
      <c r="E216" s="22"/>
      <c r="F216" s="22"/>
      <c r="G216" s="22"/>
      <c r="H216" s="22"/>
      <c r="I216" s="22"/>
      <c r="J216" s="22"/>
      <c r="K216" s="22"/>
      <c r="L216" s="22"/>
      <c r="M216" s="22"/>
      <c r="N216" s="22"/>
      <c r="O216" s="22"/>
      <c r="P216" s="22"/>
      <c r="Q216" s="22"/>
      <c r="R216" s="22"/>
    </row>
    <row r="217" spans="3:18" ht="15.75" customHeight="1" x14ac:dyDescent="0.2">
      <c r="C217" s="22"/>
      <c r="D217" s="22"/>
      <c r="E217" s="22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</row>
    <row r="218" spans="3:18" ht="15.75" customHeight="1" x14ac:dyDescent="0.2">
      <c r="C218" s="22"/>
      <c r="D218" s="22"/>
      <c r="E218" s="22"/>
      <c r="F218" s="22"/>
      <c r="G218" s="22"/>
      <c r="H218" s="22"/>
      <c r="I218" s="22"/>
      <c r="J218" s="22"/>
      <c r="K218" s="22"/>
      <c r="L218" s="22"/>
      <c r="M218" s="22"/>
      <c r="N218" s="22"/>
      <c r="O218" s="22"/>
      <c r="P218" s="22"/>
      <c r="Q218" s="22"/>
      <c r="R218" s="22"/>
    </row>
    <row r="219" spans="3:18" ht="15.75" customHeight="1" x14ac:dyDescent="0.2">
      <c r="C219" s="22"/>
      <c r="D219" s="22"/>
      <c r="E219" s="22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</row>
    <row r="220" spans="3:18" ht="15.75" customHeight="1" x14ac:dyDescent="0.2">
      <c r="C220" s="22"/>
      <c r="D220" s="22"/>
      <c r="E220" s="22"/>
      <c r="F220" s="22"/>
      <c r="G220" s="22"/>
      <c r="H220" s="22"/>
      <c r="I220" s="22"/>
      <c r="J220" s="22"/>
      <c r="K220" s="22"/>
      <c r="L220" s="22"/>
      <c r="M220" s="22"/>
      <c r="N220" s="22"/>
      <c r="O220" s="22"/>
      <c r="P220" s="22"/>
      <c r="Q220" s="22"/>
      <c r="R220" s="22"/>
    </row>
    <row r="221" spans="3:18" ht="15.75" customHeight="1" x14ac:dyDescent="0.15"/>
    <row r="222" spans="3:18" ht="15.75" customHeight="1" x14ac:dyDescent="0.15"/>
    <row r="223" spans="3:18" ht="15.75" customHeight="1" x14ac:dyDescent="0.15"/>
    <row r="224" spans="3:18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AG1000"/>
  <sheetViews>
    <sheetView tabSelected="1" workbookViewId="0">
      <pane xSplit="2" ySplit="3" topLeftCell="C4" activePane="bottomRight" state="frozen"/>
      <selection activeCell="C4" sqref="C4:XFD31"/>
      <selection pane="topRight" activeCell="C4" sqref="C4:XFD31"/>
      <selection pane="bottomLeft" activeCell="C4" sqref="C4:XFD31"/>
      <selection pane="bottomRight" activeCell="C4" sqref="C4:XFD31"/>
    </sheetView>
  </sheetViews>
  <sheetFormatPr baseColWidth="10" defaultColWidth="14.5" defaultRowHeight="15" customHeight="1" x14ac:dyDescent="0.15"/>
  <cols>
    <col min="1" max="1" width="14.83203125" customWidth="1"/>
    <col min="2" max="2" width="23.832031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6.83203125" customWidth="1"/>
    <col min="16" max="16" width="11" customWidth="1"/>
    <col min="17" max="18" width="8.5" customWidth="1"/>
    <col min="19" max="19" width="8.33203125" customWidth="1"/>
    <col min="20" max="20" width="11.5" customWidth="1"/>
    <col min="21" max="21" width="15.1640625" customWidth="1"/>
    <col min="22" max="22" width="13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29" t="str">
        <f ca="1">IFERROR(__xludf.DUMMYFUNCTION("IFERROR(VLOOKUP(B2,IMPORTRANGE(""https://docs.google.com/spreadsheets/d/1x0DhHglkXKoEBOD2MBsuK_EyIr1ouxD2ftIpqOYFa-k/edit?usp=sharing"",""OllieShops-SKU-Specific Info!B1:BJ7000""),4,FALSE),"""")"),"3 Tier Serving Tray Platter - Galvanized Tiered Metal Stand for Cake, Dessert, Shrimp, Appetizers &amp; More")</f>
        <v>3 Tier Serving Tray Platter - Galvanized Tiered Metal Stand for Cake, Dessert, Shrimp, Appetizers &amp; More</v>
      </c>
      <c r="B1" s="30"/>
      <c r="C1" s="31" t="s">
        <v>0</v>
      </c>
      <c r="D1" s="33" t="s">
        <v>1</v>
      </c>
      <c r="E1" s="33" t="s">
        <v>2</v>
      </c>
      <c r="F1" s="35" t="s">
        <v>3</v>
      </c>
      <c r="G1" s="35" t="s">
        <v>4</v>
      </c>
      <c r="H1" s="36" t="s">
        <v>5</v>
      </c>
      <c r="I1" s="33" t="s">
        <v>6</v>
      </c>
      <c r="J1" s="33" t="s">
        <v>7</v>
      </c>
      <c r="K1" s="33" t="s">
        <v>8</v>
      </c>
      <c r="L1" s="33" t="s">
        <v>9</v>
      </c>
      <c r="M1" s="40" t="s">
        <v>10</v>
      </c>
      <c r="N1" s="41" t="s">
        <v>11</v>
      </c>
      <c r="O1" s="33" t="s">
        <v>12</v>
      </c>
      <c r="P1" s="33" t="s">
        <v>13</v>
      </c>
      <c r="Q1" s="33" t="s">
        <v>14</v>
      </c>
      <c r="R1" s="33" t="s">
        <v>15</v>
      </c>
      <c r="S1" s="47" t="s">
        <v>16</v>
      </c>
      <c r="T1" s="42" t="s">
        <v>17</v>
      </c>
      <c r="U1" s="42" t="s">
        <v>18</v>
      </c>
      <c r="V1" s="42" t="s">
        <v>19</v>
      </c>
      <c r="W1" s="42" t="s">
        <v>20</v>
      </c>
      <c r="X1" s="42" t="s">
        <v>21</v>
      </c>
      <c r="Y1" s="42" t="s">
        <v>22</v>
      </c>
      <c r="Z1" s="42" t="s">
        <v>23</v>
      </c>
      <c r="AA1" s="42" t="s">
        <v>24</v>
      </c>
      <c r="AB1" s="42" t="s">
        <v>25</v>
      </c>
      <c r="AC1" s="42" t="s">
        <v>26</v>
      </c>
      <c r="AD1" s="44" t="s">
        <v>27</v>
      </c>
      <c r="AE1" s="45" t="s">
        <v>28</v>
      </c>
      <c r="AF1" s="46" t="s">
        <v>29</v>
      </c>
      <c r="AG1" s="45" t="s">
        <v>30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IFERROR(__xludf.DUMMYFUNCTION("IFERROR(VLOOKUP(B2,IMPORTRANGE(""https://docs.google.com/spreadsheets/d/1x0DhHglkXKoEBOD2MBsuK_EyIr1ouxD2ftIpqOYFa-k/edit?usp=sharing"",""OllieShops-SKU-Specific Info!B1:BJ7000""),3,FALSE),"""")"),"B07SVM8WQQ")</f>
        <v>B07SVM8WQQ</v>
      </c>
      <c r="B2" s="3" t="s">
        <v>178</v>
      </c>
      <c r="C2" s="32"/>
      <c r="D2" s="34"/>
      <c r="E2" s="32"/>
      <c r="F2" s="34"/>
      <c r="G2" s="34"/>
      <c r="H2" s="37"/>
      <c r="I2" s="34"/>
      <c r="J2" s="34"/>
      <c r="K2" s="37"/>
      <c r="L2" s="37"/>
      <c r="M2" s="37"/>
      <c r="N2" s="34"/>
      <c r="O2" s="34"/>
      <c r="P2" s="32"/>
      <c r="Q2" s="34"/>
      <c r="R2" s="34"/>
      <c r="S2" s="30"/>
      <c r="T2" s="30"/>
      <c r="U2" s="43"/>
      <c r="V2" s="43"/>
      <c r="W2" s="30"/>
      <c r="X2" s="30"/>
      <c r="Y2" s="30"/>
      <c r="Z2" s="30"/>
      <c r="AA2" s="43"/>
      <c r="AB2" s="43"/>
      <c r="AC2" s="43"/>
      <c r="AD2" s="43"/>
      <c r="AE2" s="30"/>
      <c r="AF2" s="30"/>
      <c r="AG2" s="30"/>
    </row>
    <row r="3" spans="1:33" ht="16" x14ac:dyDescent="0.15">
      <c r="A3" s="38" t="s">
        <v>32</v>
      </c>
      <c r="B3" s="39"/>
      <c r="C3" s="4">
        <f>((AE31+AF31)/0.85)*-1</f>
        <v>22.411937355441175</v>
      </c>
      <c r="D3" s="5">
        <f>SUM(D4:D99763)</f>
        <v>45</v>
      </c>
      <c r="E3" s="5"/>
      <c r="F3" s="6">
        <f t="shared" ref="F3:G3" si="0">SUM(F4:F99763)</f>
        <v>1709.5500000000002</v>
      </c>
      <c r="G3" s="6">
        <f t="shared" si="0"/>
        <v>0</v>
      </c>
      <c r="H3" s="7">
        <f>G3/F3*-1</f>
        <v>0</v>
      </c>
      <c r="I3" s="8">
        <f>J3/F3</f>
        <v>0.33152268281085417</v>
      </c>
      <c r="J3" s="6">
        <f>SUM(J4:J99763)</f>
        <v>566.75460239929578</v>
      </c>
      <c r="K3" s="6">
        <f>J3/D3</f>
        <v>12.594546719984351</v>
      </c>
      <c r="L3" s="5"/>
      <c r="M3" s="9"/>
      <c r="N3" s="10"/>
      <c r="O3" s="5" t="str">
        <f ca="1">IFERROR(__xludf.DUMMYFUNCTION("IFERROR(VLOOKUP(B2,IMPORTRANGE(""https://docs.google.com/spreadsheets/d/1owCo6kL_VFQ5nPTdNogErmCBLjNiktT1m3SzTrxu3R0/edit#gid=2146806407"",""Ollie Shops - Compiled!b1:g5000""),2,FALSE),"""")"),"")</f>
        <v/>
      </c>
      <c r="P3" s="5"/>
      <c r="Q3" s="11"/>
      <c r="R3" s="11"/>
      <c r="S3" s="23"/>
      <c r="T3" s="10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10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10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5">
        <f>SUM(W4:W99763)</f>
        <v>0</v>
      </c>
      <c r="X3" s="7">
        <f>AVERAGE(X4:X99763)</f>
        <v>0</v>
      </c>
      <c r="Y3" s="6">
        <f>ROUND(AVERAGE(Y4:Y99763),2)</f>
        <v>0</v>
      </c>
      <c r="Z3" s="5"/>
      <c r="AA3" s="5"/>
      <c r="AB3" s="5"/>
      <c r="AC3" s="5"/>
      <c r="AD3" s="5"/>
      <c r="AE3" s="12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Info!B2:BZ7000""),36,false)),"""")*-1"),-1.285646752125)</f>
        <v>-1.2856467521249999</v>
      </c>
      <c r="AG3" s="6">
        <f>SUM(AG4:AG99763)</f>
        <v>0</v>
      </c>
    </row>
    <row r="4" spans="1:33" s="52" customFormat="1" ht="15.75" hidden="1" customHeight="1" x14ac:dyDescent="0.2">
      <c r="A4" s="13" t="s">
        <v>33</v>
      </c>
      <c r="B4" s="13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48"/>
      <c r="T4" s="48"/>
      <c r="U4" s="49"/>
      <c r="V4" s="54"/>
      <c r="W4" s="48"/>
      <c r="X4" s="48"/>
      <c r="Y4" s="48"/>
      <c r="Z4" s="48"/>
      <c r="AA4" s="48"/>
      <c r="AB4" s="51"/>
      <c r="AC4" s="48"/>
      <c r="AD4" s="48"/>
      <c r="AE4" s="48"/>
      <c r="AF4" s="48"/>
      <c r="AG4" s="48"/>
    </row>
    <row r="5" spans="1:33" s="52" customFormat="1" ht="15.75" hidden="1" customHeight="1" x14ac:dyDescent="0.2">
      <c r="A5" s="13" t="s">
        <v>34</v>
      </c>
      <c r="B5" s="13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48"/>
      <c r="T5" s="48"/>
      <c r="U5" s="49"/>
      <c r="V5" s="54"/>
      <c r="W5" s="48"/>
      <c r="X5" s="48"/>
      <c r="Y5" s="48"/>
      <c r="Z5" s="48"/>
      <c r="AA5" s="48"/>
      <c r="AB5" s="51"/>
      <c r="AC5" s="48"/>
      <c r="AD5" s="48"/>
      <c r="AE5" s="48"/>
      <c r="AF5" s="48"/>
      <c r="AG5" s="48"/>
    </row>
    <row r="6" spans="1:33" s="52" customFormat="1" ht="15.75" hidden="1" customHeight="1" x14ac:dyDescent="0.2">
      <c r="A6" s="13" t="s">
        <v>35</v>
      </c>
      <c r="B6" s="13"/>
      <c r="C6" s="17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48"/>
      <c r="T6" s="48"/>
      <c r="U6" s="49"/>
      <c r="V6" s="54"/>
      <c r="W6" s="48"/>
      <c r="X6" s="48"/>
      <c r="Y6" s="48"/>
      <c r="Z6" s="48"/>
      <c r="AA6" s="48"/>
      <c r="AB6" s="51"/>
      <c r="AC6" s="48"/>
      <c r="AD6" s="48"/>
      <c r="AE6" s="48"/>
      <c r="AF6" s="48"/>
      <c r="AG6" s="48"/>
    </row>
    <row r="7" spans="1:33" s="52" customFormat="1" ht="15.75" hidden="1" customHeight="1" x14ac:dyDescent="0.2">
      <c r="A7" s="13" t="s">
        <v>36</v>
      </c>
      <c r="B7" s="13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48"/>
      <c r="T7" s="48"/>
      <c r="U7" s="49"/>
      <c r="V7" s="54"/>
      <c r="W7" s="48"/>
      <c r="X7" s="48"/>
      <c r="Y7" s="48"/>
      <c r="Z7" s="48"/>
      <c r="AA7" s="48"/>
      <c r="AB7" s="51"/>
      <c r="AC7" s="48"/>
      <c r="AD7" s="48"/>
      <c r="AE7" s="48"/>
      <c r="AF7" s="48"/>
      <c r="AG7" s="48"/>
    </row>
    <row r="8" spans="1:33" s="52" customFormat="1" ht="15.75" hidden="1" customHeight="1" x14ac:dyDescent="0.2">
      <c r="A8" s="13" t="s">
        <v>37</v>
      </c>
      <c r="B8" s="13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48"/>
      <c r="T8" s="48"/>
      <c r="U8" s="49"/>
      <c r="V8" s="54"/>
      <c r="W8" s="48"/>
      <c r="X8" s="48"/>
      <c r="Y8" s="48"/>
      <c r="Z8" s="48"/>
      <c r="AA8" s="48"/>
      <c r="AB8" s="51"/>
      <c r="AC8" s="48"/>
      <c r="AD8" s="48"/>
      <c r="AE8" s="48"/>
      <c r="AF8" s="48"/>
      <c r="AG8" s="48"/>
    </row>
    <row r="9" spans="1:33" s="52" customFormat="1" ht="15.75" hidden="1" customHeight="1" x14ac:dyDescent="0.2">
      <c r="A9" s="13" t="s">
        <v>38</v>
      </c>
      <c r="B9" s="13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48"/>
      <c r="T9" s="48"/>
      <c r="U9" s="49"/>
      <c r="V9" s="54"/>
      <c r="W9" s="48"/>
      <c r="X9" s="48"/>
      <c r="Y9" s="48"/>
      <c r="Z9" s="48"/>
      <c r="AA9" s="48"/>
      <c r="AB9" s="51"/>
      <c r="AC9" s="48"/>
      <c r="AD9" s="48"/>
      <c r="AE9" s="48"/>
      <c r="AF9" s="48"/>
      <c r="AG9" s="48"/>
    </row>
    <row r="10" spans="1:33" s="52" customFormat="1" ht="15.75" hidden="1" customHeight="1" x14ac:dyDescent="0.2">
      <c r="A10" s="13" t="s">
        <v>39</v>
      </c>
      <c r="B10" s="13"/>
      <c r="C10" s="17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48"/>
      <c r="T10" s="48"/>
      <c r="U10" s="49"/>
      <c r="V10" s="54"/>
      <c r="W10" s="48"/>
      <c r="X10" s="48"/>
      <c r="Y10" s="48"/>
      <c r="Z10" s="48"/>
      <c r="AA10" s="48"/>
      <c r="AB10" s="51"/>
      <c r="AC10" s="48"/>
      <c r="AD10" s="48"/>
      <c r="AE10" s="48"/>
      <c r="AF10" s="48"/>
      <c r="AG10" s="48"/>
    </row>
    <row r="11" spans="1:33" s="52" customFormat="1" ht="15.75" hidden="1" customHeight="1" x14ac:dyDescent="0.2">
      <c r="A11" s="13" t="s">
        <v>40</v>
      </c>
      <c r="B11" s="13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48"/>
      <c r="T11" s="48"/>
      <c r="U11" s="49"/>
      <c r="V11" s="54"/>
      <c r="W11" s="48"/>
      <c r="X11" s="48"/>
      <c r="Y11" s="48"/>
      <c r="Z11" s="48"/>
      <c r="AA11" s="48"/>
      <c r="AB11" s="51"/>
      <c r="AC11" s="48"/>
      <c r="AD11" s="48"/>
      <c r="AE11" s="48"/>
      <c r="AF11" s="48"/>
      <c r="AG11" s="48"/>
    </row>
    <row r="12" spans="1:33" s="52" customFormat="1" ht="15.75" hidden="1" customHeight="1" x14ac:dyDescent="0.2">
      <c r="A12" s="13" t="s">
        <v>41</v>
      </c>
      <c r="B12" s="13"/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48"/>
      <c r="T12" s="48"/>
      <c r="U12" s="49"/>
      <c r="V12" s="54"/>
      <c r="W12" s="48"/>
      <c r="X12" s="48"/>
      <c r="Y12" s="48"/>
      <c r="Z12" s="48"/>
      <c r="AA12" s="48"/>
      <c r="AB12" s="51"/>
      <c r="AC12" s="48"/>
      <c r="AD12" s="48"/>
      <c r="AE12" s="48"/>
      <c r="AF12" s="48"/>
      <c r="AG12" s="48"/>
    </row>
    <row r="13" spans="1:33" s="52" customFormat="1" ht="15.75" hidden="1" customHeight="1" x14ac:dyDescent="0.2">
      <c r="A13" s="13" t="s">
        <v>42</v>
      </c>
      <c r="B13" s="13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48"/>
      <c r="T13" s="48"/>
      <c r="U13" s="49"/>
      <c r="V13" s="54"/>
      <c r="W13" s="48"/>
      <c r="X13" s="48"/>
      <c r="Y13" s="48"/>
      <c r="Z13" s="48"/>
      <c r="AA13" s="48"/>
      <c r="AB13" s="51"/>
      <c r="AC13" s="48"/>
      <c r="AD13" s="48"/>
      <c r="AE13" s="48"/>
      <c r="AF13" s="48"/>
      <c r="AG13" s="48"/>
    </row>
    <row r="14" spans="1:33" s="52" customFormat="1" ht="15.75" hidden="1" customHeight="1" x14ac:dyDescent="0.2">
      <c r="A14" s="13" t="s">
        <v>43</v>
      </c>
      <c r="B14" s="13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48"/>
      <c r="T14" s="48"/>
      <c r="U14" s="49"/>
      <c r="V14" s="54"/>
      <c r="W14" s="48"/>
      <c r="X14" s="48"/>
      <c r="Y14" s="48"/>
      <c r="Z14" s="48"/>
      <c r="AA14" s="48"/>
      <c r="AB14" s="51"/>
      <c r="AC14" s="48"/>
      <c r="AD14" s="48"/>
      <c r="AE14" s="48"/>
      <c r="AF14" s="48"/>
      <c r="AG14" s="48"/>
    </row>
    <row r="15" spans="1:33" s="52" customFormat="1" ht="15.75" hidden="1" customHeight="1" x14ac:dyDescent="0.2">
      <c r="A15" s="13" t="s">
        <v>44</v>
      </c>
      <c r="B15" s="13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48"/>
      <c r="T15" s="48"/>
      <c r="U15" s="49"/>
      <c r="V15" s="54"/>
      <c r="W15" s="48"/>
      <c r="X15" s="48"/>
      <c r="Y15" s="48"/>
      <c r="Z15" s="48"/>
      <c r="AA15" s="48"/>
      <c r="AB15" s="51"/>
      <c r="AC15" s="48"/>
      <c r="AD15" s="48"/>
      <c r="AE15" s="48"/>
      <c r="AF15" s="48"/>
      <c r="AG15" s="48"/>
    </row>
    <row r="16" spans="1:33" s="52" customFormat="1" ht="15.75" hidden="1" customHeight="1" x14ac:dyDescent="0.2">
      <c r="A16" s="13" t="s">
        <v>45</v>
      </c>
      <c r="B16" s="13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48"/>
      <c r="T16" s="48"/>
      <c r="U16" s="49"/>
      <c r="V16" s="54"/>
      <c r="W16" s="48"/>
      <c r="X16" s="48"/>
      <c r="Y16" s="48"/>
      <c r="Z16" s="48"/>
      <c r="AA16" s="48"/>
      <c r="AB16" s="51"/>
      <c r="AC16" s="48"/>
      <c r="AD16" s="48"/>
      <c r="AE16" s="48"/>
      <c r="AF16" s="48"/>
      <c r="AG16" s="48"/>
    </row>
    <row r="17" spans="1:33" s="52" customFormat="1" ht="15.75" hidden="1" customHeight="1" x14ac:dyDescent="0.2">
      <c r="A17" s="13" t="s">
        <v>46</v>
      </c>
      <c r="B17" s="13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48"/>
      <c r="T17" s="48"/>
      <c r="U17" s="49"/>
      <c r="V17" s="54"/>
      <c r="W17" s="48"/>
      <c r="X17" s="48"/>
      <c r="Y17" s="48"/>
      <c r="Z17" s="48"/>
      <c r="AA17" s="48"/>
      <c r="AB17" s="51"/>
      <c r="AC17" s="48"/>
      <c r="AD17" s="48"/>
      <c r="AE17" s="48"/>
      <c r="AF17" s="48"/>
      <c r="AG17" s="48"/>
    </row>
    <row r="18" spans="1:33" s="52" customFormat="1" ht="15.75" hidden="1" customHeight="1" x14ac:dyDescent="0.2">
      <c r="A18" s="13" t="s">
        <v>47</v>
      </c>
      <c r="B18" s="13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48"/>
      <c r="T18" s="48"/>
      <c r="U18" s="49"/>
      <c r="V18" s="54"/>
      <c r="W18" s="48"/>
      <c r="X18" s="48"/>
      <c r="Y18" s="48"/>
      <c r="Z18" s="48"/>
      <c r="AA18" s="48"/>
      <c r="AB18" s="51"/>
      <c r="AC18" s="48"/>
      <c r="AD18" s="48"/>
      <c r="AE18" s="48"/>
      <c r="AF18" s="48"/>
      <c r="AG18" s="48"/>
    </row>
    <row r="19" spans="1:33" s="52" customFormat="1" ht="15.75" hidden="1" customHeight="1" x14ac:dyDescent="0.2">
      <c r="A19" s="13" t="s">
        <v>83</v>
      </c>
      <c r="B19" s="13"/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48"/>
      <c r="T19" s="48"/>
      <c r="U19" s="49"/>
      <c r="V19" s="54"/>
      <c r="W19" s="48"/>
      <c r="X19" s="48"/>
      <c r="Y19" s="48"/>
      <c r="Z19" s="48"/>
      <c r="AA19" s="48"/>
      <c r="AB19" s="51"/>
      <c r="AC19" s="48"/>
      <c r="AD19" s="48"/>
      <c r="AE19" s="48"/>
      <c r="AF19" s="48"/>
      <c r="AG19" s="48"/>
    </row>
    <row r="20" spans="1:33" s="52" customFormat="1" ht="15.75" hidden="1" customHeight="1" x14ac:dyDescent="0.2">
      <c r="A20" s="13" t="s">
        <v>49</v>
      </c>
      <c r="B20" s="13"/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48"/>
      <c r="T20" s="48"/>
      <c r="U20" s="49"/>
      <c r="V20" s="54"/>
      <c r="W20" s="48"/>
      <c r="X20" s="48"/>
      <c r="Y20" s="48"/>
      <c r="Z20" s="48"/>
      <c r="AA20" s="48"/>
      <c r="AB20" s="51"/>
      <c r="AC20" s="48"/>
      <c r="AD20" s="48"/>
      <c r="AE20" s="48"/>
      <c r="AF20" s="48"/>
      <c r="AG20" s="48"/>
    </row>
    <row r="21" spans="1:33" s="52" customFormat="1" ht="15.75" hidden="1" customHeight="1" x14ac:dyDescent="0.2">
      <c r="A21" s="13" t="s">
        <v>50</v>
      </c>
      <c r="B21" s="13"/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48"/>
      <c r="T21" s="48"/>
      <c r="U21" s="49"/>
      <c r="V21" s="54"/>
      <c r="W21" s="48"/>
      <c r="X21" s="48"/>
      <c r="Y21" s="48"/>
      <c r="Z21" s="48"/>
      <c r="AA21" s="48"/>
      <c r="AB21" s="51"/>
      <c r="AC21" s="48"/>
      <c r="AD21" s="48"/>
      <c r="AE21" s="48"/>
      <c r="AF21" s="48"/>
      <c r="AG21" s="48"/>
    </row>
    <row r="22" spans="1:33" s="52" customFormat="1" ht="15.75" hidden="1" customHeight="1" x14ac:dyDescent="0.2">
      <c r="A22" s="13" t="s">
        <v>51</v>
      </c>
      <c r="B22" s="13"/>
      <c r="C22" s="17"/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48"/>
      <c r="T22" s="48"/>
      <c r="U22" s="49"/>
      <c r="V22" s="54"/>
      <c r="W22" s="48"/>
      <c r="X22" s="48"/>
      <c r="Y22" s="48"/>
      <c r="Z22" s="48"/>
      <c r="AA22" s="48"/>
      <c r="AB22" s="51"/>
      <c r="AC22" s="48"/>
      <c r="AD22" s="48"/>
      <c r="AE22" s="48"/>
      <c r="AF22" s="48"/>
      <c r="AG22" s="48"/>
    </row>
    <row r="23" spans="1:33" s="52" customFormat="1" ht="15.75" hidden="1" customHeight="1" x14ac:dyDescent="0.2">
      <c r="A23" s="13" t="s">
        <v>52</v>
      </c>
      <c r="B23" s="13"/>
      <c r="C23" s="17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48"/>
      <c r="T23" s="48"/>
      <c r="U23" s="49"/>
      <c r="V23" s="54"/>
      <c r="W23" s="48"/>
      <c r="X23" s="48"/>
      <c r="Y23" s="48"/>
      <c r="Z23" s="48"/>
      <c r="AA23" s="48"/>
      <c r="AB23" s="51"/>
      <c r="AC23" s="48"/>
      <c r="AD23" s="48"/>
      <c r="AE23" s="48"/>
      <c r="AF23" s="48"/>
      <c r="AG23" s="48"/>
    </row>
    <row r="24" spans="1:33" s="52" customFormat="1" ht="15.75" hidden="1" customHeight="1" x14ac:dyDescent="0.2">
      <c r="A24" s="13" t="s">
        <v>53</v>
      </c>
      <c r="B24" s="13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48"/>
      <c r="T24" s="48"/>
      <c r="U24" s="49"/>
      <c r="V24" s="54"/>
      <c r="W24" s="48"/>
      <c r="X24" s="48"/>
      <c r="Y24" s="48"/>
      <c r="Z24" s="48"/>
      <c r="AA24" s="48"/>
      <c r="AB24" s="51"/>
      <c r="AC24" s="48"/>
      <c r="AD24" s="48"/>
      <c r="AE24" s="48"/>
      <c r="AF24" s="48"/>
      <c r="AG24" s="48"/>
    </row>
    <row r="25" spans="1:33" s="52" customFormat="1" ht="15.75" hidden="1" customHeight="1" x14ac:dyDescent="0.2">
      <c r="A25" s="13" t="s">
        <v>54</v>
      </c>
      <c r="B25" s="13"/>
      <c r="C25" s="17"/>
      <c r="D25" s="17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48"/>
      <c r="T25" s="48"/>
      <c r="U25" s="49"/>
      <c r="V25" s="54"/>
      <c r="W25" s="48"/>
      <c r="X25" s="48"/>
      <c r="Y25" s="48"/>
      <c r="Z25" s="48"/>
      <c r="AA25" s="48"/>
      <c r="AB25" s="51"/>
      <c r="AC25" s="48"/>
      <c r="AD25" s="48"/>
      <c r="AE25" s="48"/>
      <c r="AF25" s="48"/>
      <c r="AG25" s="48"/>
    </row>
    <row r="26" spans="1:33" s="52" customFormat="1" ht="15.75" hidden="1" customHeight="1" x14ac:dyDescent="0.2">
      <c r="A26" s="13" t="s">
        <v>58</v>
      </c>
      <c r="B26" s="13"/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48"/>
      <c r="T26" s="48"/>
      <c r="U26" s="49"/>
      <c r="V26" s="54"/>
      <c r="W26" s="48"/>
      <c r="X26" s="48"/>
      <c r="Y26" s="48"/>
      <c r="Z26" s="48"/>
      <c r="AA26" s="48"/>
      <c r="AB26" s="51"/>
      <c r="AC26" s="48"/>
      <c r="AD26" s="48"/>
      <c r="AE26" s="48"/>
      <c r="AF26" s="48"/>
      <c r="AG26" s="48"/>
    </row>
    <row r="27" spans="1:33" s="52" customFormat="1" ht="15.75" hidden="1" customHeight="1" x14ac:dyDescent="0.2">
      <c r="A27" s="13" t="s">
        <v>60</v>
      </c>
      <c r="B27" s="13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48"/>
      <c r="T27" s="48"/>
      <c r="U27" s="49"/>
      <c r="V27" s="54"/>
      <c r="W27" s="48"/>
      <c r="X27" s="48"/>
      <c r="Y27" s="48"/>
      <c r="Z27" s="48"/>
      <c r="AA27" s="48"/>
      <c r="AB27" s="51"/>
      <c r="AC27" s="48"/>
      <c r="AD27" s="48"/>
      <c r="AE27" s="48"/>
      <c r="AF27" s="48"/>
      <c r="AG27" s="48"/>
    </row>
    <row r="28" spans="1:33" s="52" customFormat="1" ht="15.75" hidden="1" customHeight="1" x14ac:dyDescent="0.2">
      <c r="A28" s="13" t="s">
        <v>61</v>
      </c>
      <c r="B28" s="13"/>
      <c r="C28" s="17"/>
      <c r="D28" s="17"/>
      <c r="E28" s="17"/>
      <c r="F28" s="17"/>
      <c r="G28" s="17"/>
      <c r="H28" s="17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48"/>
      <c r="T28" s="48"/>
      <c r="U28" s="49"/>
      <c r="V28" s="54"/>
      <c r="W28" s="48"/>
      <c r="X28" s="48"/>
      <c r="Y28" s="48"/>
      <c r="Z28" s="48"/>
      <c r="AA28" s="48"/>
      <c r="AB28" s="51"/>
      <c r="AC28" s="48"/>
      <c r="AD28" s="48"/>
      <c r="AE28" s="48"/>
      <c r="AF28" s="49"/>
      <c r="AG28" s="48"/>
    </row>
    <row r="29" spans="1:33" s="52" customFormat="1" ht="15.75" customHeight="1" x14ac:dyDescent="0.2">
      <c r="A29" s="13" t="s">
        <v>62</v>
      </c>
      <c r="B29" s="13" t="s">
        <v>67</v>
      </c>
      <c r="C29" s="17">
        <f t="shared" ref="C29:C31" si="1">IFERROR(F29/D29," - ")</f>
        <v>37.989999999999995</v>
      </c>
      <c r="D29" s="17">
        <v>19</v>
      </c>
      <c r="E29" s="17">
        <v>0</v>
      </c>
      <c r="F29" s="17">
        <v>721.81</v>
      </c>
      <c r="G29" s="17">
        <v>0</v>
      </c>
      <c r="H29" s="17">
        <f t="shared" ref="H29:H31" si="2">G29/F29*-1</f>
        <v>0</v>
      </c>
      <c r="I29" s="17">
        <f t="shared" ref="I29:I31" si="3">J29/F29</f>
        <v>0.32797077048452444</v>
      </c>
      <c r="J29" s="17">
        <f t="shared" ref="J29:J31" si="4">F29*0.85+G29+AF29*D29+D29*AE29+AG29+AD29</f>
        <v>236.73258184343459</v>
      </c>
      <c r="K29" s="17">
        <f t="shared" ref="K29:K31" si="5">J29/D29</f>
        <v>12.459609570707084</v>
      </c>
      <c r="L29" s="17">
        <v>95</v>
      </c>
      <c r="M29" s="17">
        <f t="shared" ref="M29:M31" si="6">IFERROR(D29/L29,"-")</f>
        <v>0.2</v>
      </c>
      <c r="N29" s="17">
        <v>87</v>
      </c>
      <c r="O29" s="17">
        <f t="shared" ref="O29:P29" si="7">D29/7</f>
        <v>2.7142857142857144</v>
      </c>
      <c r="P29" s="17">
        <f t="shared" si="7"/>
        <v>0</v>
      </c>
      <c r="Q29" s="17">
        <f t="shared" ref="Q29:Q31" si="8">ROUNDDOWN(N29/(O29+P29),0)</f>
        <v>32</v>
      </c>
      <c r="R29" s="17"/>
      <c r="S29" s="48">
        <v>0.17346938775510201</v>
      </c>
      <c r="T29" s="48" t="s">
        <v>56</v>
      </c>
      <c r="U29" s="49" t="s">
        <v>56</v>
      </c>
      <c r="V29" s="54" t="s">
        <v>56</v>
      </c>
      <c r="W29" s="48">
        <v>0</v>
      </c>
      <c r="X29" s="48">
        <f t="shared" ref="X29:X31" si="9">IFERROR(W29/D29,0)</f>
        <v>0</v>
      </c>
      <c r="Y29" s="48">
        <f t="shared" ref="Y29:Y31" si="10">IFERROR(G29/(W29+Z29)*-1,0)</f>
        <v>0</v>
      </c>
      <c r="Z29" s="48">
        <v>0</v>
      </c>
      <c r="AA29" s="48" t="s">
        <v>57</v>
      </c>
      <c r="AB29" s="51">
        <f t="shared" ref="AB29:AB31" si="11">IF(OR(AA29="UsLargeStandardSize",AA29="UsSmallStandardSize"),-0.69,-0.48)</f>
        <v>-0.69</v>
      </c>
      <c r="AC29" s="48">
        <v>0.39724537037037033</v>
      </c>
      <c r="AD29" s="48">
        <f t="shared" ref="AD29:AD31" si="12">IFERROR(AB29*AC29*D29*2,0)</f>
        <v>-10.41577361111111</v>
      </c>
      <c r="AE29" s="48">
        <v>-6.28</v>
      </c>
      <c r="AF29" s="49">
        <v>-13.0036918181818</v>
      </c>
      <c r="AG29" s="48">
        <v>0</v>
      </c>
    </row>
    <row r="30" spans="1:33" s="52" customFormat="1" ht="15.75" customHeight="1" x14ac:dyDescent="0.2">
      <c r="A30" s="13" t="s">
        <v>63</v>
      </c>
      <c r="B30" s="13" t="s">
        <v>67</v>
      </c>
      <c r="C30" s="17">
        <f t="shared" si="1"/>
        <v>37.99</v>
      </c>
      <c r="D30" s="17">
        <v>7</v>
      </c>
      <c r="E30" s="17">
        <v>0</v>
      </c>
      <c r="F30" s="17">
        <v>265.93</v>
      </c>
      <c r="G30" s="17">
        <v>0</v>
      </c>
      <c r="H30" s="17">
        <f t="shared" si="2"/>
        <v>0</v>
      </c>
      <c r="I30" s="17">
        <f t="shared" si="3"/>
        <v>0.33411831104932588</v>
      </c>
      <c r="J30" s="17">
        <f t="shared" si="4"/>
        <v>88.852082457347237</v>
      </c>
      <c r="K30" s="17">
        <f t="shared" si="5"/>
        <v>12.693154636763891</v>
      </c>
      <c r="L30" s="17">
        <v>63</v>
      </c>
      <c r="M30" s="17">
        <f t="shared" si="6"/>
        <v>0.1111111111111111</v>
      </c>
      <c r="N30" s="17">
        <v>69</v>
      </c>
      <c r="O30" s="17">
        <f t="shared" ref="O30:P30" si="13">D30/7</f>
        <v>1</v>
      </c>
      <c r="P30" s="17">
        <f t="shared" si="13"/>
        <v>0</v>
      </c>
      <c r="Q30" s="17">
        <f t="shared" si="8"/>
        <v>69</v>
      </c>
      <c r="R30" s="17"/>
      <c r="S30" s="48">
        <v>0.29870129870129869</v>
      </c>
      <c r="T30" s="48" t="s">
        <v>56</v>
      </c>
      <c r="U30" s="49" t="s">
        <v>56</v>
      </c>
      <c r="V30" s="54" t="s">
        <v>56</v>
      </c>
      <c r="W30" s="48">
        <v>0</v>
      </c>
      <c r="X30" s="48">
        <f t="shared" si="9"/>
        <v>0</v>
      </c>
      <c r="Y30" s="48">
        <f t="shared" si="10"/>
        <v>0</v>
      </c>
      <c r="Z30" s="48">
        <v>0</v>
      </c>
      <c r="AA30" s="48" t="s">
        <v>57</v>
      </c>
      <c r="AB30" s="51">
        <f t="shared" si="11"/>
        <v>-0.69</v>
      </c>
      <c r="AC30" s="48">
        <v>0.39724537037037033</v>
      </c>
      <c r="AD30" s="48">
        <f t="shared" si="12"/>
        <v>-3.8373902777777769</v>
      </c>
      <c r="AE30" s="48">
        <v>-6.28</v>
      </c>
      <c r="AF30" s="49">
        <v>-12.770146752124999</v>
      </c>
      <c r="AG30" s="48">
        <v>0</v>
      </c>
    </row>
    <row r="31" spans="1:33" s="52" customFormat="1" ht="15.75" customHeight="1" x14ac:dyDescent="0.2">
      <c r="A31" s="13" t="s">
        <v>64</v>
      </c>
      <c r="B31" s="13" t="s">
        <v>67</v>
      </c>
      <c r="C31" s="17">
        <f t="shared" si="1"/>
        <v>37.99</v>
      </c>
      <c r="D31" s="17">
        <v>19</v>
      </c>
      <c r="E31" s="17">
        <v>0</v>
      </c>
      <c r="F31" s="17">
        <v>721.81000000000006</v>
      </c>
      <c r="G31" s="17">
        <v>0</v>
      </c>
      <c r="H31" s="17">
        <f t="shared" si="2"/>
        <v>0</v>
      </c>
      <c r="I31" s="17">
        <f t="shared" si="3"/>
        <v>0.33411831104932588</v>
      </c>
      <c r="J31" s="17">
        <f t="shared" si="4"/>
        <v>241.16993809851394</v>
      </c>
      <c r="K31" s="17">
        <f t="shared" si="5"/>
        <v>12.693154636763891</v>
      </c>
      <c r="L31" s="17">
        <v>72</v>
      </c>
      <c r="M31" s="17">
        <f t="shared" si="6"/>
        <v>0.2638888888888889</v>
      </c>
      <c r="N31" s="17">
        <v>51</v>
      </c>
      <c r="O31" s="17">
        <f t="shared" ref="O31:P31" si="14">D31/7</f>
        <v>2.7142857142857144</v>
      </c>
      <c r="P31" s="17">
        <f t="shared" si="14"/>
        <v>0</v>
      </c>
      <c r="Q31" s="17">
        <f t="shared" si="8"/>
        <v>18</v>
      </c>
      <c r="R31" s="17" t="str">
        <f ca="1">IFERROR(__xludf.DUMMYFUNCTION("IFERROR(VLOOKUP($B$2,IMPORTRANGE(""https://docs.google.com/spreadsheets/d/1KiWZV1ko8G7lnRucBRBd29jj3Be6ltMfljMDqzOkQmI/edit#gid=1381463014"",""Lookup!A:F""),6,FALSE),"""")"),"")</f>
        <v/>
      </c>
      <c r="S31" s="48">
        <v>1.161290322580645</v>
      </c>
      <c r="T31" s="48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1" s="49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1" s="54" t="str">
        <f ca="1">IFERROR(__xludf.DUMMYFUNCTION("IFERROR(VLOOKUP($B$2,IMPORTRANGE(""https://docs.google.com/spreadsheets/d/1KiWZV1ko8G7lnRucBRBd29jj3Be6ltMfljMDqzOkQmI/edit#gid=1381463014"",""Lookup!A:D""),2,FALSE),"""")"),"")</f>
        <v/>
      </c>
      <c r="W31" s="48">
        <v>0</v>
      </c>
      <c r="X31" s="48">
        <f t="shared" si="9"/>
        <v>0</v>
      </c>
      <c r="Y31" s="48">
        <f t="shared" si="10"/>
        <v>0</v>
      </c>
      <c r="Z31" s="48">
        <v>0</v>
      </c>
      <c r="AA31" s="48" t="s">
        <v>57</v>
      </c>
      <c r="AB31" s="51">
        <f t="shared" si="11"/>
        <v>-0.69</v>
      </c>
      <c r="AC31" s="48">
        <v>0.39724537037037033</v>
      </c>
      <c r="AD31" s="48">
        <f t="shared" si="12"/>
        <v>-10.41577361111111</v>
      </c>
      <c r="AE31" s="48">
        <v>-6.28</v>
      </c>
      <c r="AF31" s="49">
        <v>-12.770146752124999</v>
      </c>
      <c r="AG31" s="48">
        <v>0</v>
      </c>
    </row>
    <row r="32" spans="1:33" ht="15.75" customHeight="1" x14ac:dyDescent="0.2">
      <c r="A32" s="13"/>
      <c r="B32" s="13"/>
      <c r="C32" s="24"/>
      <c r="D32" s="15"/>
      <c r="E32" s="15"/>
      <c r="F32" s="14"/>
      <c r="G32" s="14"/>
      <c r="H32" s="14"/>
      <c r="I32" s="15"/>
      <c r="J32" s="15"/>
      <c r="K32" s="15"/>
      <c r="L32" s="15"/>
      <c r="M32" s="16"/>
      <c r="N32" s="15"/>
      <c r="O32" s="15"/>
      <c r="P32" s="15"/>
      <c r="Q32" s="15"/>
      <c r="R32" s="15"/>
      <c r="S32" s="18"/>
      <c r="T32" s="13"/>
      <c r="U32" s="19"/>
      <c r="V32" s="1"/>
      <c r="W32" s="13"/>
      <c r="X32" s="13"/>
      <c r="Y32" s="13"/>
      <c r="Z32" s="13"/>
      <c r="AA32" s="13"/>
      <c r="AB32" s="13"/>
      <c r="AC32" s="13"/>
      <c r="AD32" s="13"/>
      <c r="AE32" s="20"/>
      <c r="AF32" s="20"/>
      <c r="AG32" s="20"/>
    </row>
    <row r="33" spans="1:33" ht="15.75" customHeight="1" x14ac:dyDescent="0.2">
      <c r="A33" s="13"/>
      <c r="B33" s="13"/>
      <c r="C33" s="24"/>
      <c r="D33" s="15"/>
      <c r="E33" s="15"/>
      <c r="F33" s="14"/>
      <c r="G33" s="14"/>
      <c r="H33" s="14"/>
      <c r="I33" s="15"/>
      <c r="J33" s="15"/>
      <c r="K33" s="15"/>
      <c r="L33" s="15"/>
      <c r="M33" s="16"/>
      <c r="N33" s="15"/>
      <c r="O33" s="15"/>
      <c r="P33" s="15"/>
      <c r="Q33" s="15"/>
      <c r="R33" s="15"/>
      <c r="S33" s="18"/>
      <c r="T33" s="13"/>
      <c r="U33" s="19"/>
      <c r="V33" s="1"/>
      <c r="W33" s="13"/>
      <c r="X33" s="13"/>
      <c r="Y33" s="13"/>
      <c r="Z33" s="13"/>
      <c r="AA33" s="13"/>
      <c r="AB33" s="13"/>
      <c r="AC33" s="13"/>
      <c r="AD33" s="13"/>
      <c r="AE33" s="20"/>
      <c r="AF33" s="20"/>
      <c r="AG33" s="20"/>
    </row>
    <row r="34" spans="1:33" ht="15.75" customHeight="1" x14ac:dyDescent="0.2">
      <c r="A34" s="13"/>
      <c r="B34" s="13"/>
      <c r="C34" s="24"/>
      <c r="D34" s="15"/>
      <c r="E34" s="15"/>
      <c r="F34" s="14"/>
      <c r="G34" s="14"/>
      <c r="H34" s="14"/>
      <c r="I34" s="15"/>
      <c r="J34" s="15"/>
      <c r="K34" s="15"/>
      <c r="L34" s="15"/>
      <c r="M34" s="16"/>
      <c r="N34" s="15"/>
      <c r="O34" s="15"/>
      <c r="P34" s="15"/>
      <c r="Q34" s="15"/>
      <c r="R34" s="15"/>
      <c r="S34" s="18"/>
      <c r="T34" s="13"/>
      <c r="U34" s="19"/>
      <c r="V34" s="1"/>
      <c r="W34" s="13"/>
      <c r="X34" s="13"/>
      <c r="Y34" s="13"/>
      <c r="Z34" s="13"/>
      <c r="AA34" s="13"/>
      <c r="AB34" s="13"/>
      <c r="AC34" s="13"/>
      <c r="AD34" s="13"/>
      <c r="AE34" s="20"/>
      <c r="AF34" s="20"/>
      <c r="AG34" s="20"/>
    </row>
    <row r="35" spans="1:33" ht="15.75" customHeight="1" x14ac:dyDescent="0.2">
      <c r="A35" s="13"/>
      <c r="B35" s="13"/>
      <c r="C35" s="24"/>
      <c r="D35" s="15"/>
      <c r="E35" s="15"/>
      <c r="F35" s="14"/>
      <c r="G35" s="14"/>
      <c r="H35" s="14"/>
      <c r="I35" s="15"/>
      <c r="J35" s="15"/>
      <c r="K35" s="15"/>
      <c r="L35" s="15"/>
      <c r="M35" s="16"/>
      <c r="N35" s="15"/>
      <c r="O35" s="15"/>
      <c r="P35" s="15"/>
      <c r="Q35" s="15"/>
      <c r="R35" s="15"/>
      <c r="S35" s="18"/>
      <c r="T35" s="13"/>
      <c r="U35" s="19"/>
      <c r="V35" s="1"/>
      <c r="W35" s="13"/>
      <c r="X35" s="13"/>
      <c r="Y35" s="13"/>
      <c r="Z35" s="13"/>
      <c r="AA35" s="13"/>
      <c r="AB35" s="13"/>
      <c r="AC35" s="13"/>
      <c r="AD35" s="13"/>
      <c r="AE35" s="20"/>
      <c r="AF35" s="20"/>
      <c r="AG35" s="20"/>
    </row>
    <row r="36" spans="1:33" ht="15.75" customHeight="1" x14ac:dyDescent="0.2">
      <c r="A36" s="13"/>
      <c r="B36" s="13"/>
      <c r="C36" s="24"/>
      <c r="D36" s="15"/>
      <c r="E36" s="15"/>
      <c r="F36" s="14"/>
      <c r="G36" s="14"/>
      <c r="H36" s="14"/>
      <c r="I36" s="15"/>
      <c r="J36" s="15"/>
      <c r="K36" s="15"/>
      <c r="L36" s="15"/>
      <c r="M36" s="16"/>
      <c r="N36" s="15"/>
      <c r="O36" s="15"/>
      <c r="P36" s="15"/>
      <c r="Q36" s="15"/>
      <c r="R36" s="15"/>
      <c r="S36" s="18"/>
      <c r="T36" s="13"/>
      <c r="U36" s="19"/>
      <c r="V36" s="1"/>
      <c r="W36" s="13"/>
      <c r="X36" s="13"/>
      <c r="Y36" s="13"/>
      <c r="Z36" s="13"/>
      <c r="AA36" s="13"/>
      <c r="AB36" s="13"/>
      <c r="AC36" s="13"/>
      <c r="AD36" s="13"/>
      <c r="AE36" s="20"/>
      <c r="AF36" s="20"/>
      <c r="AG36" s="20"/>
    </row>
    <row r="37" spans="1:33" ht="15.75" customHeight="1" x14ac:dyDescent="0.2">
      <c r="A37" s="13"/>
      <c r="B37" s="13"/>
      <c r="C37" s="24"/>
      <c r="D37" s="15"/>
      <c r="E37" s="15"/>
      <c r="F37" s="14"/>
      <c r="G37" s="14"/>
      <c r="H37" s="14"/>
      <c r="I37" s="15"/>
      <c r="J37" s="15"/>
      <c r="K37" s="15"/>
      <c r="L37" s="15"/>
      <c r="M37" s="16"/>
      <c r="N37" s="15"/>
      <c r="O37" s="15"/>
      <c r="P37" s="15"/>
      <c r="Q37" s="15"/>
      <c r="R37" s="15"/>
      <c r="S37" s="18"/>
      <c r="T37" s="13"/>
      <c r="U37" s="19"/>
      <c r="V37" s="1"/>
      <c r="W37" s="13"/>
      <c r="X37" s="13"/>
      <c r="Y37" s="13"/>
      <c r="Z37" s="13"/>
      <c r="AA37" s="13"/>
      <c r="AB37" s="13"/>
      <c r="AC37" s="13"/>
      <c r="AD37" s="13"/>
      <c r="AE37" s="20"/>
      <c r="AF37" s="20"/>
      <c r="AG37" s="20"/>
    </row>
    <row r="38" spans="1:33" ht="15.75" customHeight="1" x14ac:dyDescent="0.2">
      <c r="A38" s="13"/>
      <c r="B38" s="13"/>
      <c r="C38" s="24"/>
      <c r="D38" s="15"/>
      <c r="E38" s="15"/>
      <c r="F38" s="14"/>
      <c r="G38" s="14"/>
      <c r="H38" s="14"/>
      <c r="I38" s="15"/>
      <c r="J38" s="15"/>
      <c r="K38" s="15"/>
      <c r="L38" s="15"/>
      <c r="M38" s="16"/>
      <c r="N38" s="15"/>
      <c r="O38" s="15"/>
      <c r="P38" s="15"/>
      <c r="Q38" s="15"/>
      <c r="R38" s="15"/>
      <c r="S38" s="18"/>
      <c r="T38" s="13"/>
      <c r="U38" s="19"/>
      <c r="V38" s="1"/>
      <c r="W38" s="13"/>
      <c r="X38" s="13"/>
      <c r="Y38" s="13"/>
      <c r="Z38" s="13"/>
      <c r="AA38" s="13"/>
      <c r="AB38" s="13"/>
      <c r="AC38" s="13"/>
      <c r="AD38" s="13"/>
      <c r="AE38" s="20"/>
      <c r="AF38" s="20"/>
      <c r="AG38" s="20"/>
    </row>
    <row r="39" spans="1:33" ht="15.75" customHeight="1" x14ac:dyDescent="0.2">
      <c r="A39" s="13"/>
      <c r="B39" s="13"/>
      <c r="C39" s="24"/>
      <c r="D39" s="15"/>
      <c r="E39" s="15"/>
      <c r="F39" s="14"/>
      <c r="G39" s="14"/>
      <c r="H39" s="14"/>
      <c r="I39" s="15"/>
      <c r="J39" s="15"/>
      <c r="K39" s="15"/>
      <c r="L39" s="15"/>
      <c r="M39" s="16"/>
      <c r="N39" s="15"/>
      <c r="O39" s="15"/>
      <c r="P39" s="15"/>
      <c r="Q39" s="15"/>
      <c r="R39" s="15"/>
      <c r="S39" s="18"/>
      <c r="T39" s="13"/>
      <c r="U39" s="19"/>
      <c r="V39" s="1"/>
      <c r="W39" s="13"/>
      <c r="X39" s="13"/>
      <c r="Y39" s="13"/>
      <c r="Z39" s="13"/>
      <c r="AA39" s="13"/>
      <c r="AB39" s="13"/>
      <c r="AC39" s="13"/>
      <c r="AD39" s="13"/>
      <c r="AE39" s="20"/>
      <c r="AF39" s="20"/>
      <c r="AG39" s="20"/>
    </row>
    <row r="40" spans="1:33" ht="15.75" customHeight="1" x14ac:dyDescent="0.2">
      <c r="A40" s="13"/>
      <c r="B40" s="13"/>
      <c r="C40" s="24"/>
      <c r="D40" s="15"/>
      <c r="E40" s="15"/>
      <c r="F40" s="14"/>
      <c r="G40" s="14"/>
      <c r="H40" s="14"/>
      <c r="I40" s="15"/>
      <c r="J40" s="15"/>
      <c r="K40" s="15"/>
      <c r="L40" s="15"/>
      <c r="M40" s="16"/>
      <c r="N40" s="15"/>
      <c r="O40" s="15"/>
      <c r="P40" s="15"/>
      <c r="Q40" s="15"/>
      <c r="R40" s="15"/>
      <c r="S40" s="18"/>
      <c r="T40" s="13"/>
      <c r="U40" s="19"/>
      <c r="V40" s="1"/>
      <c r="W40" s="13"/>
      <c r="X40" s="13"/>
      <c r="Y40" s="13"/>
      <c r="Z40" s="13"/>
      <c r="AA40" s="13"/>
      <c r="AB40" s="13"/>
      <c r="AC40" s="13"/>
      <c r="AD40" s="13"/>
      <c r="AE40" s="20"/>
      <c r="AF40" s="20"/>
      <c r="AG40" s="20"/>
    </row>
    <row r="41" spans="1:33" ht="15.75" customHeight="1" x14ac:dyDescent="0.2">
      <c r="A41" s="13"/>
      <c r="B41" s="13"/>
      <c r="C41" s="24"/>
      <c r="D41" s="15"/>
      <c r="E41" s="15"/>
      <c r="F41" s="14"/>
      <c r="G41" s="14"/>
      <c r="H41" s="14"/>
      <c r="I41" s="15"/>
      <c r="J41" s="15"/>
      <c r="K41" s="15"/>
      <c r="L41" s="15"/>
      <c r="M41" s="16"/>
      <c r="N41" s="15"/>
      <c r="O41" s="15"/>
      <c r="P41" s="15"/>
      <c r="Q41" s="15"/>
      <c r="R41" s="15"/>
      <c r="S41" s="18"/>
      <c r="T41" s="13"/>
      <c r="U41" s="19"/>
      <c r="V41" s="1"/>
      <c r="W41" s="13"/>
      <c r="X41" s="13"/>
      <c r="Y41" s="13"/>
      <c r="Z41" s="13"/>
      <c r="AA41" s="13"/>
      <c r="AB41" s="13"/>
      <c r="AC41" s="13"/>
      <c r="AD41" s="13"/>
      <c r="AE41" s="20"/>
      <c r="AF41" s="20"/>
      <c r="AG41" s="20"/>
    </row>
    <row r="42" spans="1:33" ht="15.75" customHeight="1" x14ac:dyDescent="0.2">
      <c r="A42" s="13"/>
      <c r="B42" s="13"/>
      <c r="C42" s="24"/>
      <c r="D42" s="15"/>
      <c r="E42" s="15"/>
      <c r="F42" s="14"/>
      <c r="G42" s="14"/>
      <c r="H42" s="14"/>
      <c r="I42" s="15"/>
      <c r="J42" s="15"/>
      <c r="K42" s="15"/>
      <c r="L42" s="15"/>
      <c r="M42" s="16"/>
      <c r="N42" s="15"/>
      <c r="O42" s="15"/>
      <c r="P42" s="15"/>
      <c r="Q42" s="15"/>
      <c r="R42" s="15"/>
      <c r="S42" s="18"/>
      <c r="T42" s="13"/>
      <c r="U42" s="19"/>
      <c r="V42" s="1"/>
      <c r="W42" s="13"/>
      <c r="X42" s="13"/>
      <c r="Y42" s="13"/>
      <c r="Z42" s="13"/>
      <c r="AA42" s="13"/>
      <c r="AB42" s="13"/>
      <c r="AC42" s="13"/>
      <c r="AD42" s="13"/>
      <c r="AE42" s="20"/>
      <c r="AF42" s="20"/>
      <c r="AG42" s="20"/>
    </row>
    <row r="43" spans="1:33" ht="15.75" customHeight="1" x14ac:dyDescent="0.2">
      <c r="A43" s="13"/>
      <c r="B43" s="13"/>
      <c r="C43" s="24"/>
      <c r="D43" s="15"/>
      <c r="E43" s="15"/>
      <c r="F43" s="14"/>
      <c r="G43" s="14"/>
      <c r="H43" s="14"/>
      <c r="I43" s="15"/>
      <c r="J43" s="15"/>
      <c r="K43" s="15"/>
      <c r="L43" s="15"/>
      <c r="M43" s="16"/>
      <c r="N43" s="15"/>
      <c r="O43" s="15"/>
      <c r="P43" s="15"/>
      <c r="Q43" s="15"/>
      <c r="R43" s="15"/>
      <c r="S43" s="18"/>
      <c r="T43" s="13"/>
      <c r="U43" s="19"/>
      <c r="V43" s="1"/>
      <c r="W43" s="13"/>
      <c r="X43" s="13"/>
      <c r="Y43" s="13"/>
      <c r="Z43" s="13"/>
      <c r="AA43" s="13"/>
      <c r="AB43" s="13"/>
      <c r="AC43" s="13"/>
      <c r="AD43" s="13"/>
      <c r="AE43" s="20"/>
      <c r="AF43" s="20"/>
      <c r="AG43" s="20"/>
    </row>
    <row r="44" spans="1:33" ht="15.75" customHeight="1" x14ac:dyDescent="0.2">
      <c r="A44" s="13"/>
      <c r="B44" s="13"/>
      <c r="C44" s="24"/>
      <c r="D44" s="15"/>
      <c r="E44" s="15"/>
      <c r="F44" s="14"/>
      <c r="G44" s="14"/>
      <c r="H44" s="14"/>
      <c r="I44" s="15"/>
      <c r="J44" s="15"/>
      <c r="K44" s="15"/>
      <c r="L44" s="15"/>
      <c r="M44" s="16"/>
      <c r="N44" s="15"/>
      <c r="O44" s="15"/>
      <c r="P44" s="15"/>
      <c r="Q44" s="15"/>
      <c r="R44" s="15"/>
      <c r="S44" s="18"/>
      <c r="T44" s="13"/>
      <c r="U44" s="19"/>
      <c r="V44" s="1"/>
      <c r="W44" s="13"/>
      <c r="X44" s="13"/>
      <c r="Y44" s="13"/>
      <c r="Z44" s="13"/>
      <c r="AA44" s="13"/>
      <c r="AB44" s="13"/>
      <c r="AC44" s="13"/>
      <c r="AD44" s="13"/>
      <c r="AE44" s="20"/>
      <c r="AF44" s="20"/>
      <c r="AG44" s="20"/>
    </row>
    <row r="45" spans="1:33" ht="15.75" customHeight="1" x14ac:dyDescent="0.2">
      <c r="A45" s="13"/>
      <c r="B45" s="13"/>
      <c r="C45" s="24"/>
      <c r="D45" s="15"/>
      <c r="E45" s="15"/>
      <c r="F45" s="14"/>
      <c r="G45" s="14"/>
      <c r="H45" s="14"/>
      <c r="I45" s="15"/>
      <c r="J45" s="15"/>
      <c r="K45" s="15"/>
      <c r="L45" s="15"/>
      <c r="M45" s="16"/>
      <c r="N45" s="15"/>
      <c r="O45" s="15"/>
      <c r="P45" s="15"/>
      <c r="Q45" s="15"/>
      <c r="R45" s="15"/>
      <c r="S45" s="18"/>
      <c r="T45" s="13"/>
      <c r="U45" s="19"/>
      <c r="V45" s="1"/>
      <c r="W45" s="13"/>
      <c r="X45" s="13"/>
      <c r="Y45" s="13"/>
      <c r="Z45" s="13"/>
      <c r="AA45" s="13"/>
      <c r="AB45" s="13"/>
      <c r="AC45" s="13"/>
      <c r="AD45" s="13"/>
      <c r="AE45" s="20"/>
      <c r="AF45" s="20"/>
      <c r="AG45" s="20"/>
    </row>
    <row r="46" spans="1:33" ht="15.75" customHeight="1" x14ac:dyDescent="0.2">
      <c r="A46" s="13"/>
      <c r="B46" s="13"/>
      <c r="C46" s="24"/>
      <c r="D46" s="15"/>
      <c r="E46" s="15"/>
      <c r="F46" s="14"/>
      <c r="G46" s="14"/>
      <c r="H46" s="14"/>
      <c r="I46" s="15"/>
      <c r="J46" s="15"/>
      <c r="K46" s="15"/>
      <c r="L46" s="15"/>
      <c r="M46" s="16"/>
      <c r="N46" s="15"/>
      <c r="O46" s="15"/>
      <c r="P46" s="15"/>
      <c r="Q46" s="15"/>
      <c r="R46" s="15"/>
      <c r="S46" s="18"/>
      <c r="T46" s="13"/>
      <c r="U46" s="19"/>
      <c r="V46" s="1"/>
      <c r="W46" s="13"/>
      <c r="X46" s="13"/>
      <c r="Y46" s="13"/>
      <c r="Z46" s="13"/>
      <c r="AA46" s="13"/>
      <c r="AB46" s="13"/>
      <c r="AC46" s="13"/>
      <c r="AD46" s="13"/>
      <c r="AE46" s="20"/>
      <c r="AF46" s="20"/>
      <c r="AG46" s="20"/>
    </row>
    <row r="47" spans="1:33" ht="15.75" customHeight="1" x14ac:dyDescent="0.2">
      <c r="A47" s="13"/>
      <c r="B47" s="13"/>
      <c r="C47" s="24"/>
      <c r="D47" s="15"/>
      <c r="E47" s="15"/>
      <c r="F47" s="14"/>
      <c r="G47" s="14"/>
      <c r="H47" s="14"/>
      <c r="I47" s="15"/>
      <c r="J47" s="15"/>
      <c r="K47" s="15"/>
      <c r="L47" s="15"/>
      <c r="M47" s="16"/>
      <c r="N47" s="15"/>
      <c r="O47" s="15"/>
      <c r="P47" s="15"/>
      <c r="Q47" s="15"/>
      <c r="R47" s="15"/>
      <c r="S47" s="18"/>
      <c r="T47" s="13"/>
      <c r="U47" s="19"/>
      <c r="V47" s="1"/>
      <c r="W47" s="13"/>
      <c r="X47" s="13"/>
      <c r="Y47" s="13"/>
      <c r="Z47" s="13"/>
      <c r="AA47" s="13"/>
      <c r="AB47" s="13"/>
      <c r="AC47" s="13"/>
      <c r="AD47" s="13"/>
      <c r="AE47" s="20"/>
      <c r="AF47" s="20"/>
      <c r="AG47" s="20"/>
    </row>
    <row r="48" spans="1:33" ht="15.75" customHeight="1" x14ac:dyDescent="0.2">
      <c r="A48" s="13"/>
      <c r="B48" s="13"/>
      <c r="C48" s="24"/>
      <c r="D48" s="15"/>
      <c r="E48" s="15"/>
      <c r="F48" s="14"/>
      <c r="G48" s="14"/>
      <c r="H48" s="14"/>
      <c r="I48" s="15"/>
      <c r="J48" s="15"/>
      <c r="K48" s="15"/>
      <c r="L48" s="15"/>
      <c r="M48" s="16"/>
      <c r="N48" s="15"/>
      <c r="O48" s="15"/>
      <c r="P48" s="15"/>
      <c r="Q48" s="15"/>
      <c r="R48" s="15"/>
      <c r="S48" s="18"/>
      <c r="T48" s="13"/>
      <c r="U48" s="19"/>
      <c r="V48" s="1"/>
      <c r="W48" s="13"/>
      <c r="X48" s="13"/>
      <c r="Y48" s="13"/>
      <c r="Z48" s="13"/>
      <c r="AA48" s="13"/>
      <c r="AB48" s="13"/>
      <c r="AC48" s="13"/>
      <c r="AD48" s="13"/>
      <c r="AE48" s="20"/>
      <c r="AF48" s="20"/>
      <c r="AG48" s="20"/>
    </row>
    <row r="49" spans="1:33" ht="15.75" customHeight="1" x14ac:dyDescent="0.2">
      <c r="A49" s="13"/>
      <c r="B49" s="13"/>
      <c r="C49" s="24"/>
      <c r="D49" s="15"/>
      <c r="E49" s="15"/>
      <c r="F49" s="14"/>
      <c r="G49" s="14"/>
      <c r="H49" s="14"/>
      <c r="I49" s="15"/>
      <c r="J49" s="15"/>
      <c r="K49" s="15"/>
      <c r="L49" s="15"/>
      <c r="M49" s="16"/>
      <c r="N49" s="15"/>
      <c r="O49" s="15"/>
      <c r="P49" s="15"/>
      <c r="Q49" s="15"/>
      <c r="R49" s="15"/>
      <c r="S49" s="18"/>
      <c r="T49" s="13"/>
      <c r="U49" s="19"/>
      <c r="V49" s="1"/>
      <c r="W49" s="13"/>
      <c r="X49" s="13"/>
      <c r="Y49" s="13"/>
      <c r="Z49" s="13"/>
      <c r="AA49" s="13"/>
      <c r="AB49" s="13"/>
      <c r="AC49" s="13"/>
      <c r="AD49" s="13"/>
      <c r="AE49" s="20"/>
      <c r="AF49" s="20"/>
      <c r="AG49" s="20"/>
    </row>
    <row r="50" spans="1:33" ht="15.75" customHeight="1" x14ac:dyDescent="0.2">
      <c r="A50" s="13"/>
      <c r="B50" s="13"/>
      <c r="C50" s="24"/>
      <c r="D50" s="15"/>
      <c r="E50" s="15"/>
      <c r="F50" s="14"/>
      <c r="G50" s="14"/>
      <c r="H50" s="14"/>
      <c r="I50" s="15"/>
      <c r="J50" s="15"/>
      <c r="K50" s="15"/>
      <c r="L50" s="15"/>
      <c r="M50" s="16"/>
      <c r="N50" s="15"/>
      <c r="O50" s="15"/>
      <c r="P50" s="15"/>
      <c r="Q50" s="15"/>
      <c r="R50" s="15"/>
      <c r="S50" s="18"/>
      <c r="T50" s="13"/>
      <c r="U50" s="19"/>
      <c r="V50" s="1"/>
      <c r="W50" s="13"/>
      <c r="X50" s="13"/>
      <c r="Y50" s="13"/>
      <c r="Z50" s="13"/>
      <c r="AA50" s="13"/>
      <c r="AB50" s="13"/>
      <c r="AC50" s="13"/>
      <c r="AD50" s="13"/>
      <c r="AE50" s="20"/>
      <c r="AF50" s="20"/>
      <c r="AG50" s="20"/>
    </row>
    <row r="51" spans="1:33" ht="15.75" customHeight="1" x14ac:dyDescent="0.2">
      <c r="A51" s="13"/>
      <c r="B51" s="13"/>
      <c r="C51" s="24"/>
      <c r="D51" s="15"/>
      <c r="E51" s="15"/>
      <c r="F51" s="14"/>
      <c r="G51" s="14"/>
      <c r="H51" s="14"/>
      <c r="I51" s="15"/>
      <c r="J51" s="15"/>
      <c r="K51" s="15"/>
      <c r="L51" s="15"/>
      <c r="M51" s="16"/>
      <c r="N51" s="15"/>
      <c r="O51" s="15"/>
      <c r="P51" s="15"/>
      <c r="Q51" s="15"/>
      <c r="R51" s="15"/>
      <c r="S51" s="18"/>
      <c r="T51" s="13"/>
      <c r="U51" s="19"/>
      <c r="V51" s="1"/>
      <c r="W51" s="13"/>
      <c r="X51" s="13"/>
      <c r="Y51" s="13"/>
      <c r="Z51" s="13"/>
      <c r="AA51" s="13"/>
      <c r="AB51" s="13"/>
      <c r="AC51" s="13"/>
      <c r="AD51" s="13"/>
      <c r="AE51" s="20"/>
      <c r="AF51" s="20"/>
      <c r="AG51" s="20"/>
    </row>
    <row r="52" spans="1:33" ht="15.75" customHeight="1" x14ac:dyDescent="0.2">
      <c r="A52" s="13"/>
      <c r="B52" s="13"/>
      <c r="C52" s="24"/>
      <c r="D52" s="15"/>
      <c r="E52" s="15"/>
      <c r="F52" s="14"/>
      <c r="G52" s="14"/>
      <c r="H52" s="14"/>
      <c r="I52" s="15"/>
      <c r="J52" s="15"/>
      <c r="K52" s="15"/>
      <c r="L52" s="15"/>
      <c r="M52" s="16"/>
      <c r="N52" s="15"/>
      <c r="O52" s="15"/>
      <c r="P52" s="15"/>
      <c r="Q52" s="15"/>
      <c r="R52" s="15"/>
      <c r="S52" s="18"/>
      <c r="T52" s="13"/>
      <c r="U52" s="19"/>
      <c r="V52" s="1"/>
      <c r="W52" s="13"/>
      <c r="X52" s="13"/>
      <c r="Y52" s="13"/>
      <c r="Z52" s="13"/>
      <c r="AA52" s="13"/>
      <c r="AB52" s="13"/>
      <c r="AC52" s="13"/>
      <c r="AD52" s="13"/>
      <c r="AE52" s="20"/>
      <c r="AF52" s="20"/>
      <c r="AG52" s="20"/>
    </row>
    <row r="53" spans="1:33" ht="15.75" customHeight="1" x14ac:dyDescent="0.2">
      <c r="A53" s="13"/>
      <c r="B53" s="13"/>
      <c r="C53" s="24"/>
      <c r="D53" s="15"/>
      <c r="E53" s="15"/>
      <c r="F53" s="14"/>
      <c r="G53" s="14"/>
      <c r="H53" s="14"/>
      <c r="I53" s="15"/>
      <c r="J53" s="15"/>
      <c r="K53" s="15"/>
      <c r="L53" s="15"/>
      <c r="M53" s="16"/>
      <c r="N53" s="15"/>
      <c r="O53" s="15"/>
      <c r="P53" s="15"/>
      <c r="Q53" s="15"/>
      <c r="R53" s="15"/>
      <c r="S53" s="18"/>
      <c r="T53" s="13"/>
      <c r="U53" s="19"/>
      <c r="V53" s="1"/>
      <c r="W53" s="13"/>
      <c r="X53" s="13"/>
      <c r="Y53" s="13"/>
      <c r="Z53" s="13"/>
      <c r="AA53" s="13"/>
      <c r="AB53" s="13"/>
      <c r="AC53" s="13"/>
      <c r="AD53" s="13"/>
      <c r="AE53" s="20"/>
      <c r="AF53" s="20"/>
      <c r="AG53" s="20"/>
    </row>
    <row r="54" spans="1:33" ht="15.75" customHeight="1" x14ac:dyDescent="0.2">
      <c r="A54" s="13"/>
      <c r="B54" s="13"/>
      <c r="C54" s="24"/>
      <c r="D54" s="15"/>
      <c r="E54" s="15"/>
      <c r="F54" s="14"/>
      <c r="G54" s="14"/>
      <c r="H54" s="14"/>
      <c r="I54" s="15"/>
      <c r="J54" s="15"/>
      <c r="K54" s="15"/>
      <c r="L54" s="15"/>
      <c r="M54" s="16"/>
      <c r="N54" s="15"/>
      <c r="O54" s="15"/>
      <c r="P54" s="15"/>
      <c r="Q54" s="15"/>
      <c r="R54" s="15"/>
      <c r="S54" s="18"/>
      <c r="T54" s="13"/>
      <c r="U54" s="19"/>
      <c r="V54" s="1"/>
      <c r="W54" s="13"/>
      <c r="X54" s="13"/>
      <c r="Y54" s="13"/>
      <c r="Z54" s="13"/>
      <c r="AA54" s="13"/>
      <c r="AB54" s="13"/>
      <c r="AC54" s="13"/>
      <c r="AD54" s="13"/>
      <c r="AE54" s="20"/>
      <c r="AF54" s="20"/>
      <c r="AG54" s="20"/>
    </row>
    <row r="55" spans="1:33" ht="15.75" customHeight="1" x14ac:dyDescent="0.2">
      <c r="A55" s="13"/>
      <c r="B55" s="13"/>
      <c r="C55" s="24"/>
      <c r="D55" s="15"/>
      <c r="E55" s="15"/>
      <c r="F55" s="14"/>
      <c r="G55" s="14"/>
      <c r="H55" s="14"/>
      <c r="I55" s="15"/>
      <c r="J55" s="15"/>
      <c r="K55" s="15"/>
      <c r="L55" s="15"/>
      <c r="M55" s="16"/>
      <c r="N55" s="15"/>
      <c r="O55" s="15"/>
      <c r="P55" s="15"/>
      <c r="Q55" s="15"/>
      <c r="R55" s="15"/>
      <c r="S55" s="18"/>
      <c r="T55" s="13"/>
      <c r="U55" s="19"/>
      <c r="V55" s="1"/>
      <c r="W55" s="13"/>
      <c r="X55" s="13"/>
      <c r="Y55" s="13"/>
      <c r="Z55" s="13"/>
      <c r="AA55" s="13"/>
      <c r="AB55" s="13"/>
      <c r="AC55" s="13"/>
      <c r="AD55" s="13"/>
      <c r="AE55" s="20"/>
      <c r="AF55" s="20"/>
      <c r="AG55" s="20"/>
    </row>
    <row r="56" spans="1:33" ht="15.75" customHeight="1" x14ac:dyDescent="0.2">
      <c r="A56" s="13"/>
      <c r="B56" s="13"/>
      <c r="C56" s="24"/>
      <c r="D56" s="15"/>
      <c r="E56" s="15"/>
      <c r="F56" s="14"/>
      <c r="G56" s="14"/>
      <c r="H56" s="14"/>
      <c r="I56" s="15"/>
      <c r="J56" s="15"/>
      <c r="K56" s="15"/>
      <c r="L56" s="15"/>
      <c r="M56" s="16"/>
      <c r="N56" s="15"/>
      <c r="O56" s="15"/>
      <c r="P56" s="15"/>
      <c r="Q56" s="15"/>
      <c r="R56" s="15"/>
      <c r="S56" s="18"/>
      <c r="T56" s="13"/>
      <c r="U56" s="19"/>
      <c r="V56" s="1"/>
      <c r="W56" s="13"/>
      <c r="X56" s="13"/>
      <c r="Y56" s="13"/>
      <c r="Z56" s="13"/>
      <c r="AA56" s="13"/>
      <c r="AB56" s="13"/>
      <c r="AC56" s="13"/>
      <c r="AD56" s="13"/>
      <c r="AE56" s="20"/>
      <c r="AF56" s="20"/>
      <c r="AG56" s="20"/>
    </row>
    <row r="57" spans="1:33" ht="15.75" customHeight="1" x14ac:dyDescent="0.2">
      <c r="A57" s="13"/>
      <c r="B57" s="13"/>
      <c r="C57" s="24"/>
      <c r="D57" s="15"/>
      <c r="E57" s="15"/>
      <c r="F57" s="14"/>
      <c r="G57" s="14"/>
      <c r="H57" s="14"/>
      <c r="I57" s="15"/>
      <c r="J57" s="15"/>
      <c r="K57" s="15"/>
      <c r="L57" s="15"/>
      <c r="M57" s="16"/>
      <c r="N57" s="15"/>
      <c r="O57" s="15"/>
      <c r="P57" s="15"/>
      <c r="Q57" s="15"/>
      <c r="R57" s="15"/>
      <c r="S57" s="18"/>
      <c r="T57" s="13"/>
      <c r="U57" s="19"/>
      <c r="V57" s="1"/>
      <c r="W57" s="13"/>
      <c r="X57" s="13"/>
      <c r="Y57" s="13"/>
      <c r="Z57" s="13"/>
      <c r="AA57" s="13"/>
      <c r="AB57" s="13"/>
      <c r="AC57" s="13"/>
      <c r="AD57" s="13"/>
      <c r="AE57" s="20"/>
      <c r="AF57" s="20"/>
      <c r="AG57" s="20"/>
    </row>
    <row r="58" spans="1:33" ht="15.75" customHeight="1" x14ac:dyDescent="0.2">
      <c r="A58" s="13"/>
      <c r="B58" s="13"/>
      <c r="C58" s="24"/>
      <c r="D58" s="15"/>
      <c r="E58" s="15"/>
      <c r="F58" s="14"/>
      <c r="G58" s="14"/>
      <c r="H58" s="14"/>
      <c r="I58" s="15"/>
      <c r="J58" s="15"/>
      <c r="K58" s="15"/>
      <c r="L58" s="15"/>
      <c r="M58" s="16"/>
      <c r="N58" s="15"/>
      <c r="O58" s="15"/>
      <c r="P58" s="15"/>
      <c r="Q58" s="15"/>
      <c r="R58" s="15"/>
      <c r="S58" s="18"/>
      <c r="T58" s="13"/>
      <c r="U58" s="19"/>
      <c r="V58" s="1"/>
      <c r="W58" s="13"/>
      <c r="X58" s="13"/>
      <c r="Y58" s="13"/>
      <c r="Z58" s="13"/>
      <c r="AA58" s="13"/>
      <c r="AB58" s="13"/>
      <c r="AC58" s="13"/>
      <c r="AD58" s="13"/>
      <c r="AE58" s="20"/>
      <c r="AF58" s="20"/>
      <c r="AG58" s="20"/>
    </row>
    <row r="59" spans="1:33" ht="15.75" customHeight="1" x14ac:dyDescent="0.2">
      <c r="A59" s="13"/>
      <c r="B59" s="13"/>
      <c r="C59" s="24"/>
      <c r="D59" s="15"/>
      <c r="E59" s="15"/>
      <c r="F59" s="14"/>
      <c r="G59" s="14"/>
      <c r="H59" s="14"/>
      <c r="I59" s="15"/>
      <c r="J59" s="15"/>
      <c r="K59" s="15"/>
      <c r="L59" s="15"/>
      <c r="M59" s="16"/>
      <c r="N59" s="15"/>
      <c r="O59" s="15"/>
      <c r="P59" s="15"/>
      <c r="Q59" s="15"/>
      <c r="R59" s="15"/>
      <c r="S59" s="18"/>
      <c r="T59" s="13"/>
      <c r="U59" s="19"/>
      <c r="V59" s="1"/>
      <c r="W59" s="13"/>
      <c r="X59" s="13"/>
      <c r="Y59" s="13"/>
      <c r="Z59" s="13"/>
      <c r="AA59" s="13"/>
      <c r="AB59" s="13"/>
      <c r="AC59" s="13"/>
      <c r="AD59" s="13"/>
      <c r="AE59" s="20"/>
      <c r="AF59" s="20"/>
      <c r="AG59" s="20"/>
    </row>
    <row r="60" spans="1:33" ht="15.75" customHeight="1" x14ac:dyDescent="0.2">
      <c r="A60" s="13"/>
      <c r="B60" s="13"/>
      <c r="C60" s="24"/>
      <c r="D60" s="15"/>
      <c r="E60" s="15"/>
      <c r="F60" s="14"/>
      <c r="G60" s="14"/>
      <c r="H60" s="14"/>
      <c r="I60" s="15"/>
      <c r="J60" s="15"/>
      <c r="K60" s="15"/>
      <c r="L60" s="15"/>
      <c r="M60" s="16"/>
      <c r="N60" s="15"/>
      <c r="O60" s="15"/>
      <c r="P60" s="15"/>
      <c r="Q60" s="15"/>
      <c r="R60" s="15"/>
      <c r="S60" s="18"/>
      <c r="T60" s="13"/>
      <c r="U60" s="19"/>
      <c r="V60" s="1"/>
      <c r="W60" s="13"/>
      <c r="X60" s="13"/>
      <c r="Y60" s="13"/>
      <c r="Z60" s="13"/>
      <c r="AA60" s="13"/>
      <c r="AB60" s="13"/>
      <c r="AC60" s="13"/>
      <c r="AD60" s="13"/>
      <c r="AE60" s="20"/>
      <c r="AF60" s="20"/>
      <c r="AG60" s="20"/>
    </row>
    <row r="61" spans="1:33" ht="15.75" customHeight="1" x14ac:dyDescent="0.2">
      <c r="A61" s="13"/>
      <c r="B61" s="13"/>
      <c r="C61" s="24"/>
      <c r="D61" s="15"/>
      <c r="E61" s="15"/>
      <c r="F61" s="14"/>
      <c r="G61" s="14"/>
      <c r="H61" s="14"/>
      <c r="I61" s="15"/>
      <c r="J61" s="15"/>
      <c r="K61" s="15"/>
      <c r="L61" s="15"/>
      <c r="M61" s="16"/>
      <c r="N61" s="15"/>
      <c r="O61" s="15"/>
      <c r="P61" s="15"/>
      <c r="Q61" s="15"/>
      <c r="R61" s="15"/>
      <c r="S61" s="18"/>
      <c r="T61" s="13"/>
      <c r="U61" s="19"/>
      <c r="V61" s="1"/>
      <c r="W61" s="13"/>
      <c r="X61" s="13"/>
      <c r="Y61" s="13"/>
      <c r="Z61" s="13"/>
      <c r="AA61" s="13"/>
      <c r="AB61" s="13"/>
      <c r="AC61" s="13"/>
      <c r="AD61" s="13"/>
      <c r="AE61" s="20"/>
      <c r="AF61" s="20"/>
      <c r="AG61" s="20"/>
    </row>
    <row r="62" spans="1:33" ht="15.75" customHeight="1" x14ac:dyDescent="0.2">
      <c r="A62" s="13"/>
      <c r="B62" s="13"/>
      <c r="C62" s="24"/>
      <c r="D62" s="15"/>
      <c r="E62" s="15"/>
      <c r="F62" s="14"/>
      <c r="G62" s="14"/>
      <c r="H62" s="14"/>
      <c r="I62" s="15"/>
      <c r="J62" s="15"/>
      <c r="K62" s="15"/>
      <c r="L62" s="15"/>
      <c r="M62" s="16"/>
      <c r="N62" s="15"/>
      <c r="O62" s="15"/>
      <c r="P62" s="15"/>
      <c r="Q62" s="15"/>
      <c r="R62" s="15"/>
      <c r="S62" s="18"/>
      <c r="T62" s="13"/>
      <c r="U62" s="19"/>
      <c r="V62" s="1"/>
      <c r="W62" s="13"/>
      <c r="X62" s="13"/>
      <c r="Y62" s="13"/>
      <c r="Z62" s="13"/>
      <c r="AA62" s="13"/>
      <c r="AB62" s="13"/>
      <c r="AC62" s="13"/>
      <c r="AD62" s="13"/>
      <c r="AE62" s="20"/>
      <c r="AF62" s="20"/>
      <c r="AG62" s="20"/>
    </row>
    <row r="63" spans="1:33" ht="15.75" customHeight="1" x14ac:dyDescent="0.2">
      <c r="A63" s="13"/>
      <c r="B63" s="13"/>
      <c r="C63" s="24"/>
      <c r="D63" s="15"/>
      <c r="E63" s="15"/>
      <c r="F63" s="14"/>
      <c r="G63" s="14"/>
      <c r="H63" s="14"/>
      <c r="I63" s="15"/>
      <c r="J63" s="15"/>
      <c r="K63" s="15"/>
      <c r="L63" s="15"/>
      <c r="M63" s="16"/>
      <c r="N63" s="15"/>
      <c r="O63" s="15"/>
      <c r="P63" s="15"/>
      <c r="Q63" s="15"/>
      <c r="R63" s="15"/>
      <c r="S63" s="18"/>
      <c r="T63" s="13"/>
      <c r="U63" s="19"/>
      <c r="V63" s="1"/>
      <c r="W63" s="13"/>
      <c r="X63" s="13"/>
      <c r="Y63" s="13"/>
      <c r="Z63" s="13"/>
      <c r="AA63" s="13"/>
      <c r="AB63" s="13"/>
      <c r="AC63" s="13"/>
      <c r="AD63" s="13"/>
      <c r="AE63" s="20"/>
      <c r="AF63" s="20"/>
      <c r="AG63" s="20"/>
    </row>
    <row r="64" spans="1:33" ht="15.75" customHeight="1" x14ac:dyDescent="0.2">
      <c r="A64" s="13"/>
      <c r="B64" s="13"/>
      <c r="C64" s="24"/>
      <c r="D64" s="15"/>
      <c r="E64" s="15"/>
      <c r="F64" s="14"/>
      <c r="G64" s="14"/>
      <c r="H64" s="14"/>
      <c r="I64" s="15"/>
      <c r="J64" s="15"/>
      <c r="K64" s="15"/>
      <c r="L64" s="15"/>
      <c r="M64" s="16"/>
      <c r="N64" s="15"/>
      <c r="O64" s="15"/>
      <c r="P64" s="15"/>
      <c r="Q64" s="15"/>
      <c r="R64" s="15"/>
      <c r="S64" s="18"/>
      <c r="T64" s="13"/>
      <c r="U64" s="19"/>
      <c r="V64" s="1"/>
      <c r="W64" s="13"/>
      <c r="X64" s="13"/>
      <c r="Y64" s="13"/>
      <c r="Z64" s="13"/>
      <c r="AA64" s="13"/>
      <c r="AB64" s="13"/>
      <c r="AC64" s="13"/>
      <c r="AD64" s="13"/>
      <c r="AE64" s="20"/>
      <c r="AF64" s="20"/>
      <c r="AG64" s="20"/>
    </row>
    <row r="65" spans="1:33" ht="15.75" customHeight="1" x14ac:dyDescent="0.2">
      <c r="A65" s="13"/>
      <c r="B65" s="13"/>
      <c r="C65" s="24"/>
      <c r="D65" s="15"/>
      <c r="E65" s="15"/>
      <c r="F65" s="14"/>
      <c r="G65" s="14"/>
      <c r="H65" s="14"/>
      <c r="I65" s="15"/>
      <c r="J65" s="15"/>
      <c r="K65" s="15"/>
      <c r="L65" s="15"/>
      <c r="M65" s="16"/>
      <c r="N65" s="15"/>
      <c r="O65" s="15"/>
      <c r="P65" s="15"/>
      <c r="Q65" s="15"/>
      <c r="R65" s="15"/>
      <c r="S65" s="18"/>
      <c r="T65" s="13"/>
      <c r="U65" s="19"/>
      <c r="V65" s="1"/>
      <c r="W65" s="13"/>
      <c r="X65" s="13"/>
      <c r="Y65" s="13"/>
      <c r="Z65" s="13"/>
      <c r="AA65" s="13"/>
      <c r="AB65" s="13"/>
      <c r="AC65" s="13"/>
      <c r="AD65" s="13"/>
      <c r="AE65" s="20"/>
      <c r="AF65" s="20"/>
      <c r="AG65" s="20"/>
    </row>
    <row r="66" spans="1:33" ht="15.75" customHeight="1" x14ac:dyDescent="0.2">
      <c r="A66" s="13"/>
      <c r="B66" s="13"/>
      <c r="C66" s="24"/>
      <c r="D66" s="15"/>
      <c r="E66" s="15"/>
      <c r="F66" s="14"/>
      <c r="G66" s="14"/>
      <c r="H66" s="14"/>
      <c r="I66" s="15"/>
      <c r="J66" s="15"/>
      <c r="K66" s="15"/>
      <c r="L66" s="15"/>
      <c r="M66" s="16"/>
      <c r="N66" s="15"/>
      <c r="O66" s="15"/>
      <c r="P66" s="15"/>
      <c r="Q66" s="15"/>
      <c r="R66" s="15"/>
      <c r="S66" s="18"/>
      <c r="T66" s="13"/>
      <c r="U66" s="19"/>
      <c r="V66" s="1"/>
      <c r="W66" s="13"/>
      <c r="X66" s="13"/>
      <c r="Y66" s="13"/>
      <c r="Z66" s="13"/>
      <c r="AA66" s="13"/>
      <c r="AB66" s="13"/>
      <c r="AC66" s="13"/>
      <c r="AD66" s="13"/>
      <c r="AE66" s="20"/>
      <c r="AF66" s="20"/>
      <c r="AG66" s="20"/>
    </row>
    <row r="67" spans="1:33" ht="15.75" customHeight="1" x14ac:dyDescent="0.2">
      <c r="A67" s="13"/>
      <c r="B67" s="13"/>
      <c r="C67" s="24"/>
      <c r="D67" s="15"/>
      <c r="E67" s="15"/>
      <c r="F67" s="14"/>
      <c r="G67" s="14"/>
      <c r="H67" s="14"/>
      <c r="I67" s="15"/>
      <c r="J67" s="15"/>
      <c r="K67" s="15"/>
      <c r="L67" s="15"/>
      <c r="M67" s="16"/>
      <c r="N67" s="15"/>
      <c r="O67" s="15"/>
      <c r="P67" s="15"/>
      <c r="Q67" s="15"/>
      <c r="R67" s="15"/>
      <c r="S67" s="18"/>
      <c r="T67" s="13"/>
      <c r="U67" s="19"/>
      <c r="V67" s="1"/>
      <c r="W67" s="13"/>
      <c r="X67" s="13"/>
      <c r="Y67" s="13"/>
      <c r="Z67" s="13"/>
      <c r="AA67" s="13"/>
      <c r="AB67" s="13"/>
      <c r="AC67" s="13"/>
      <c r="AD67" s="13"/>
      <c r="AE67" s="20"/>
      <c r="AF67" s="20"/>
      <c r="AG67" s="20"/>
    </row>
    <row r="68" spans="1:33" ht="15.75" customHeight="1" x14ac:dyDescent="0.2">
      <c r="A68" s="13"/>
      <c r="B68" s="13"/>
      <c r="C68" s="24"/>
      <c r="D68" s="15"/>
      <c r="E68" s="15"/>
      <c r="F68" s="14"/>
      <c r="G68" s="14"/>
      <c r="H68" s="14"/>
      <c r="I68" s="15"/>
      <c r="J68" s="15"/>
      <c r="K68" s="15"/>
      <c r="L68" s="15"/>
      <c r="M68" s="16"/>
      <c r="N68" s="15"/>
      <c r="O68" s="15"/>
      <c r="P68" s="15"/>
      <c r="Q68" s="15"/>
      <c r="R68" s="15"/>
      <c r="S68" s="18"/>
      <c r="T68" s="13"/>
      <c r="U68" s="19"/>
      <c r="V68" s="1"/>
      <c r="W68" s="13"/>
      <c r="X68" s="13"/>
      <c r="Y68" s="13"/>
      <c r="Z68" s="13"/>
      <c r="AA68" s="13"/>
      <c r="AB68" s="13"/>
      <c r="AC68" s="13"/>
      <c r="AD68" s="13"/>
      <c r="AE68" s="20"/>
      <c r="AF68" s="20"/>
      <c r="AG68" s="20"/>
    </row>
    <row r="69" spans="1:33" ht="15.75" customHeight="1" x14ac:dyDescent="0.2">
      <c r="A69" s="13"/>
      <c r="B69" s="13"/>
      <c r="C69" s="24"/>
      <c r="D69" s="15"/>
      <c r="E69" s="15"/>
      <c r="F69" s="14"/>
      <c r="G69" s="14"/>
      <c r="H69" s="14"/>
      <c r="I69" s="15"/>
      <c r="J69" s="15"/>
      <c r="K69" s="15"/>
      <c r="L69" s="15"/>
      <c r="M69" s="16"/>
      <c r="N69" s="15"/>
      <c r="O69" s="15"/>
      <c r="P69" s="15"/>
      <c r="Q69" s="15"/>
      <c r="R69" s="15"/>
      <c r="S69" s="18"/>
      <c r="T69" s="13"/>
      <c r="U69" s="19"/>
      <c r="V69" s="1"/>
      <c r="W69" s="13"/>
      <c r="X69" s="13"/>
      <c r="Y69" s="13"/>
      <c r="Z69" s="13"/>
      <c r="AA69" s="13"/>
      <c r="AB69" s="13"/>
      <c r="AC69" s="13"/>
      <c r="AD69" s="13"/>
      <c r="AE69" s="20"/>
      <c r="AF69" s="20"/>
      <c r="AG69" s="20"/>
    </row>
    <row r="70" spans="1:33" ht="15.75" customHeight="1" x14ac:dyDescent="0.2">
      <c r="A70" s="13"/>
      <c r="B70" s="13"/>
      <c r="C70" s="24"/>
      <c r="D70" s="15"/>
      <c r="E70" s="15"/>
      <c r="F70" s="14"/>
      <c r="G70" s="14"/>
      <c r="H70" s="14"/>
      <c r="I70" s="15"/>
      <c r="J70" s="15"/>
      <c r="K70" s="15"/>
      <c r="L70" s="15"/>
      <c r="M70" s="16"/>
      <c r="N70" s="15"/>
      <c r="O70" s="15"/>
      <c r="P70" s="15"/>
      <c r="Q70" s="15"/>
      <c r="R70" s="15"/>
      <c r="S70" s="18"/>
      <c r="T70" s="13"/>
      <c r="U70" s="19"/>
      <c r="V70" s="1"/>
      <c r="W70" s="13"/>
      <c r="X70" s="13"/>
      <c r="Y70" s="13"/>
      <c r="Z70" s="13"/>
      <c r="AA70" s="13"/>
      <c r="AB70" s="13"/>
      <c r="AC70" s="13"/>
      <c r="AD70" s="13"/>
      <c r="AE70" s="20"/>
      <c r="AF70" s="20"/>
      <c r="AG70" s="20"/>
    </row>
    <row r="71" spans="1:33" ht="15.75" customHeight="1" x14ac:dyDescent="0.2">
      <c r="A71" s="13"/>
      <c r="B71" s="13"/>
      <c r="C71" s="24"/>
      <c r="D71" s="15"/>
      <c r="E71" s="15"/>
      <c r="F71" s="14"/>
      <c r="G71" s="14"/>
      <c r="H71" s="14"/>
      <c r="I71" s="15"/>
      <c r="J71" s="15"/>
      <c r="K71" s="15"/>
      <c r="L71" s="15"/>
      <c r="M71" s="16"/>
      <c r="N71" s="15"/>
      <c r="O71" s="15"/>
      <c r="P71" s="15"/>
      <c r="Q71" s="15"/>
      <c r="R71" s="15"/>
      <c r="S71" s="18"/>
      <c r="T71" s="13"/>
      <c r="U71" s="19"/>
      <c r="V71" s="1"/>
      <c r="W71" s="13"/>
      <c r="X71" s="13"/>
      <c r="Y71" s="13"/>
      <c r="Z71" s="13"/>
      <c r="AA71" s="13"/>
      <c r="AB71" s="13"/>
      <c r="AC71" s="13"/>
      <c r="AD71" s="13"/>
      <c r="AE71" s="20"/>
      <c r="AF71" s="20"/>
      <c r="AG71" s="20"/>
    </row>
    <row r="72" spans="1:33" ht="15.75" customHeight="1" x14ac:dyDescent="0.2">
      <c r="A72" s="13"/>
      <c r="B72" s="13"/>
      <c r="C72" s="24"/>
      <c r="D72" s="15"/>
      <c r="E72" s="15"/>
      <c r="F72" s="14"/>
      <c r="G72" s="14"/>
      <c r="H72" s="14"/>
      <c r="I72" s="15"/>
      <c r="J72" s="15"/>
      <c r="K72" s="15"/>
      <c r="L72" s="15"/>
      <c r="M72" s="16"/>
      <c r="N72" s="15"/>
      <c r="O72" s="15"/>
      <c r="P72" s="15"/>
      <c r="Q72" s="15"/>
      <c r="R72" s="15"/>
      <c r="S72" s="18"/>
      <c r="T72" s="13"/>
      <c r="U72" s="19"/>
      <c r="V72" s="1"/>
      <c r="W72" s="13"/>
      <c r="X72" s="13"/>
      <c r="Y72" s="13"/>
      <c r="Z72" s="13"/>
      <c r="AA72" s="13"/>
      <c r="AB72" s="13"/>
      <c r="AC72" s="13"/>
      <c r="AD72" s="13"/>
      <c r="AE72" s="20"/>
      <c r="AF72" s="20"/>
      <c r="AG72" s="20"/>
    </row>
    <row r="73" spans="1:33" ht="15.75" customHeight="1" x14ac:dyDescent="0.2">
      <c r="A73" s="13"/>
      <c r="B73" s="13"/>
      <c r="C73" s="24"/>
      <c r="D73" s="15"/>
      <c r="E73" s="15"/>
      <c r="F73" s="14"/>
      <c r="G73" s="14"/>
      <c r="H73" s="14"/>
      <c r="I73" s="15"/>
      <c r="J73" s="15"/>
      <c r="K73" s="15"/>
      <c r="L73" s="15"/>
      <c r="M73" s="16"/>
      <c r="N73" s="15"/>
      <c r="O73" s="15"/>
      <c r="P73" s="15"/>
      <c r="Q73" s="15"/>
      <c r="R73" s="15"/>
      <c r="S73" s="18"/>
      <c r="T73" s="13"/>
      <c r="U73" s="19"/>
      <c r="V73" s="1"/>
      <c r="W73" s="13"/>
      <c r="X73" s="13"/>
      <c r="Y73" s="13"/>
      <c r="Z73" s="13"/>
      <c r="AA73" s="13"/>
      <c r="AB73" s="13"/>
      <c r="AC73" s="13"/>
      <c r="AD73" s="13"/>
      <c r="AE73" s="20"/>
      <c r="AF73" s="20"/>
      <c r="AG73" s="20"/>
    </row>
    <row r="74" spans="1:33" ht="15.75" customHeight="1" x14ac:dyDescent="0.2">
      <c r="A74" s="13"/>
      <c r="B74" s="13"/>
      <c r="C74" s="24"/>
      <c r="D74" s="15"/>
      <c r="E74" s="15"/>
      <c r="F74" s="14"/>
      <c r="G74" s="14"/>
      <c r="H74" s="14"/>
      <c r="I74" s="15"/>
      <c r="J74" s="15"/>
      <c r="K74" s="15"/>
      <c r="L74" s="15"/>
      <c r="M74" s="16"/>
      <c r="N74" s="15"/>
      <c r="O74" s="15"/>
      <c r="P74" s="15"/>
      <c r="Q74" s="15"/>
      <c r="R74" s="15"/>
      <c r="S74" s="18"/>
      <c r="T74" s="13"/>
      <c r="U74" s="19"/>
      <c r="V74" s="1"/>
      <c r="W74" s="13"/>
      <c r="X74" s="13"/>
      <c r="Y74" s="13"/>
      <c r="Z74" s="13"/>
      <c r="AA74" s="13"/>
      <c r="AB74" s="13"/>
      <c r="AC74" s="13"/>
      <c r="AD74" s="13"/>
      <c r="AE74" s="20"/>
      <c r="AF74" s="20"/>
      <c r="AG74" s="20"/>
    </row>
    <row r="75" spans="1:33" ht="15.75" customHeight="1" x14ac:dyDescent="0.2">
      <c r="A75" s="13"/>
      <c r="B75" s="13"/>
      <c r="C75" s="24"/>
      <c r="D75" s="15"/>
      <c r="E75" s="15"/>
      <c r="F75" s="14"/>
      <c r="G75" s="14"/>
      <c r="H75" s="14"/>
      <c r="I75" s="15"/>
      <c r="J75" s="15"/>
      <c r="K75" s="15"/>
      <c r="L75" s="15"/>
      <c r="M75" s="16"/>
      <c r="N75" s="15"/>
      <c r="O75" s="15"/>
      <c r="P75" s="15"/>
      <c r="Q75" s="15"/>
      <c r="R75" s="15"/>
      <c r="S75" s="18"/>
      <c r="T75" s="13"/>
      <c r="U75" s="19"/>
      <c r="V75" s="1"/>
      <c r="W75" s="13"/>
      <c r="X75" s="13"/>
      <c r="Y75" s="13"/>
      <c r="Z75" s="13"/>
      <c r="AA75" s="13"/>
      <c r="AB75" s="13"/>
      <c r="AC75" s="13"/>
      <c r="AD75" s="13"/>
      <c r="AE75" s="20"/>
      <c r="AF75" s="20"/>
      <c r="AG75" s="20"/>
    </row>
    <row r="76" spans="1:33" ht="15.75" customHeight="1" x14ac:dyDescent="0.2">
      <c r="A76" s="13"/>
      <c r="B76" s="13"/>
      <c r="C76" s="24"/>
      <c r="D76" s="15"/>
      <c r="E76" s="15"/>
      <c r="F76" s="14"/>
      <c r="G76" s="14"/>
      <c r="H76" s="14"/>
      <c r="I76" s="15"/>
      <c r="J76" s="15"/>
      <c r="K76" s="15"/>
      <c r="L76" s="15"/>
      <c r="M76" s="16"/>
      <c r="N76" s="15"/>
      <c r="O76" s="15"/>
      <c r="P76" s="15"/>
      <c r="Q76" s="15"/>
      <c r="R76" s="15"/>
      <c r="S76" s="18"/>
      <c r="T76" s="13"/>
      <c r="U76" s="19"/>
      <c r="V76" s="1"/>
      <c r="W76" s="13"/>
      <c r="X76" s="13"/>
      <c r="Y76" s="13"/>
      <c r="Z76" s="13"/>
      <c r="AA76" s="13"/>
      <c r="AB76" s="13"/>
      <c r="AC76" s="13"/>
      <c r="AD76" s="13"/>
      <c r="AE76" s="20"/>
      <c r="AF76" s="20"/>
      <c r="AG76" s="20"/>
    </row>
    <row r="77" spans="1:33" ht="15.75" customHeight="1" x14ac:dyDescent="0.2">
      <c r="A77" s="13"/>
      <c r="B77" s="13"/>
      <c r="C77" s="24"/>
      <c r="D77" s="15"/>
      <c r="E77" s="15"/>
      <c r="F77" s="14"/>
      <c r="G77" s="14"/>
      <c r="H77" s="14"/>
      <c r="I77" s="15"/>
      <c r="J77" s="15"/>
      <c r="K77" s="15"/>
      <c r="L77" s="15"/>
      <c r="M77" s="16"/>
      <c r="N77" s="15"/>
      <c r="O77" s="15"/>
      <c r="P77" s="15"/>
      <c r="Q77" s="15"/>
      <c r="R77" s="15"/>
      <c r="S77" s="18"/>
      <c r="T77" s="13"/>
      <c r="U77" s="19"/>
      <c r="V77" s="1"/>
      <c r="W77" s="13"/>
      <c r="X77" s="13"/>
      <c r="Y77" s="13"/>
      <c r="Z77" s="13"/>
      <c r="AA77" s="13"/>
      <c r="AB77" s="13"/>
      <c r="AC77" s="13"/>
      <c r="AD77" s="13"/>
      <c r="AE77" s="20"/>
      <c r="AF77" s="20"/>
      <c r="AG77" s="20"/>
    </row>
    <row r="78" spans="1:33" ht="15.75" customHeight="1" x14ac:dyDescent="0.2">
      <c r="A78" s="13"/>
      <c r="B78" s="13"/>
      <c r="C78" s="24"/>
      <c r="D78" s="15"/>
      <c r="E78" s="15"/>
      <c r="F78" s="14"/>
      <c r="G78" s="14"/>
      <c r="H78" s="14"/>
      <c r="I78" s="15"/>
      <c r="J78" s="15"/>
      <c r="K78" s="15"/>
      <c r="L78" s="15"/>
      <c r="M78" s="16"/>
      <c r="N78" s="15"/>
      <c r="O78" s="15"/>
      <c r="P78" s="15"/>
      <c r="Q78" s="15"/>
      <c r="R78" s="15"/>
      <c r="S78" s="18"/>
      <c r="T78" s="13"/>
      <c r="U78" s="19"/>
      <c r="V78" s="1"/>
      <c r="W78" s="13"/>
      <c r="X78" s="13"/>
      <c r="Y78" s="13"/>
      <c r="Z78" s="13"/>
      <c r="AA78" s="13"/>
      <c r="AB78" s="13"/>
      <c r="AC78" s="13"/>
      <c r="AD78" s="13"/>
      <c r="AE78" s="20"/>
      <c r="AF78" s="20"/>
      <c r="AG78" s="20"/>
    </row>
    <row r="79" spans="1:33" ht="15.75" customHeight="1" x14ac:dyDescent="0.2">
      <c r="A79" s="13"/>
      <c r="B79" s="13"/>
      <c r="C79" s="24"/>
      <c r="D79" s="15"/>
      <c r="E79" s="15"/>
      <c r="F79" s="14"/>
      <c r="G79" s="14"/>
      <c r="H79" s="14"/>
      <c r="I79" s="15"/>
      <c r="J79" s="15"/>
      <c r="K79" s="15"/>
      <c r="L79" s="15"/>
      <c r="M79" s="16"/>
      <c r="N79" s="15"/>
      <c r="O79" s="15"/>
      <c r="P79" s="15"/>
      <c r="Q79" s="15"/>
      <c r="R79" s="15"/>
      <c r="S79" s="18"/>
      <c r="T79" s="13"/>
      <c r="U79" s="19"/>
      <c r="V79" s="1"/>
      <c r="W79" s="13"/>
      <c r="X79" s="13"/>
      <c r="Y79" s="13"/>
      <c r="Z79" s="13"/>
      <c r="AA79" s="13"/>
      <c r="AB79" s="13"/>
      <c r="AC79" s="13"/>
      <c r="AD79" s="13"/>
      <c r="AE79" s="20"/>
      <c r="AF79" s="20"/>
      <c r="AG79" s="20"/>
    </row>
    <row r="80" spans="1:33" ht="15.75" customHeight="1" x14ac:dyDescent="0.2">
      <c r="A80" s="13"/>
      <c r="B80" s="13"/>
      <c r="C80" s="24"/>
      <c r="D80" s="15"/>
      <c r="E80" s="15"/>
      <c r="F80" s="14"/>
      <c r="G80" s="14"/>
      <c r="H80" s="14"/>
      <c r="I80" s="15"/>
      <c r="J80" s="15"/>
      <c r="K80" s="15"/>
      <c r="L80" s="15"/>
      <c r="M80" s="16"/>
      <c r="N80" s="15"/>
      <c r="O80" s="15"/>
      <c r="P80" s="15"/>
      <c r="Q80" s="15"/>
      <c r="R80" s="15"/>
      <c r="S80" s="18"/>
      <c r="T80" s="13"/>
      <c r="U80" s="19"/>
      <c r="V80" s="1"/>
      <c r="W80" s="13"/>
      <c r="X80" s="13"/>
      <c r="Y80" s="13"/>
      <c r="Z80" s="13"/>
      <c r="AA80" s="13"/>
      <c r="AB80" s="13"/>
      <c r="AC80" s="13"/>
      <c r="AD80" s="13"/>
      <c r="AE80" s="20"/>
      <c r="AF80" s="20"/>
      <c r="AG80" s="20"/>
    </row>
    <row r="81" spans="1:33" ht="15.75" customHeight="1" x14ac:dyDescent="0.2">
      <c r="A81" s="13"/>
      <c r="B81" s="13"/>
      <c r="C81" s="24"/>
      <c r="D81" s="15"/>
      <c r="E81" s="15"/>
      <c r="F81" s="14"/>
      <c r="G81" s="14"/>
      <c r="H81" s="14"/>
      <c r="I81" s="15"/>
      <c r="J81" s="15"/>
      <c r="K81" s="15"/>
      <c r="L81" s="15"/>
      <c r="M81" s="16"/>
      <c r="N81" s="15"/>
      <c r="O81" s="15"/>
      <c r="P81" s="15"/>
      <c r="Q81" s="15"/>
      <c r="R81" s="15"/>
      <c r="S81" s="18"/>
      <c r="T81" s="13"/>
      <c r="U81" s="19"/>
      <c r="V81" s="1"/>
      <c r="W81" s="13"/>
      <c r="X81" s="13"/>
      <c r="Y81" s="13"/>
      <c r="Z81" s="13"/>
      <c r="AA81" s="13"/>
      <c r="AB81" s="13"/>
      <c r="AC81" s="13"/>
      <c r="AD81" s="13"/>
      <c r="AE81" s="20"/>
      <c r="AF81" s="20"/>
      <c r="AG81" s="20"/>
    </row>
    <row r="82" spans="1:33" ht="15.75" customHeight="1" x14ac:dyDescent="0.2">
      <c r="A82" s="13"/>
      <c r="B82" s="13"/>
      <c r="C82" s="24"/>
      <c r="D82" s="15"/>
      <c r="E82" s="15"/>
      <c r="F82" s="14"/>
      <c r="G82" s="14"/>
      <c r="H82" s="14"/>
      <c r="I82" s="15"/>
      <c r="J82" s="15"/>
      <c r="K82" s="15"/>
      <c r="L82" s="15"/>
      <c r="M82" s="16"/>
      <c r="N82" s="15"/>
      <c r="O82" s="15"/>
      <c r="P82" s="15"/>
      <c r="Q82" s="15"/>
      <c r="R82" s="15"/>
      <c r="S82" s="18"/>
      <c r="T82" s="13"/>
      <c r="U82" s="19"/>
      <c r="V82" s="1"/>
      <c r="W82" s="13"/>
      <c r="X82" s="13"/>
      <c r="Y82" s="13"/>
      <c r="Z82" s="13"/>
      <c r="AA82" s="13"/>
      <c r="AB82" s="13"/>
      <c r="AC82" s="13"/>
      <c r="AD82" s="13"/>
      <c r="AE82" s="20"/>
      <c r="AF82" s="20"/>
      <c r="AG82" s="20"/>
    </row>
    <row r="83" spans="1:33" ht="15.75" customHeight="1" x14ac:dyDescent="0.2">
      <c r="A83" s="13"/>
      <c r="B83" s="13"/>
      <c r="C83" s="24"/>
      <c r="D83" s="15"/>
      <c r="E83" s="15"/>
      <c r="F83" s="14"/>
      <c r="G83" s="14"/>
      <c r="H83" s="14"/>
      <c r="I83" s="15"/>
      <c r="J83" s="15"/>
      <c r="K83" s="15"/>
      <c r="L83" s="15"/>
      <c r="M83" s="16"/>
      <c r="N83" s="15"/>
      <c r="O83" s="15"/>
      <c r="P83" s="15"/>
      <c r="Q83" s="15"/>
      <c r="R83" s="15"/>
      <c r="S83" s="18"/>
      <c r="T83" s="13"/>
      <c r="U83" s="19"/>
      <c r="V83" s="1"/>
      <c r="W83" s="13"/>
      <c r="X83" s="13"/>
      <c r="Y83" s="13"/>
      <c r="Z83" s="13"/>
      <c r="AA83" s="13"/>
      <c r="AB83" s="13"/>
      <c r="AC83" s="13"/>
      <c r="AD83" s="13"/>
      <c r="AE83" s="20"/>
      <c r="AF83" s="20"/>
      <c r="AG83" s="20"/>
    </row>
    <row r="84" spans="1:33" ht="15.75" customHeight="1" x14ac:dyDescent="0.2">
      <c r="A84" s="13"/>
      <c r="B84" s="13"/>
      <c r="C84" s="24"/>
      <c r="D84" s="15"/>
      <c r="E84" s="15"/>
      <c r="F84" s="14"/>
      <c r="G84" s="14"/>
      <c r="H84" s="14"/>
      <c r="I84" s="15"/>
      <c r="J84" s="15"/>
      <c r="K84" s="15"/>
      <c r="L84" s="15"/>
      <c r="M84" s="16"/>
      <c r="N84" s="15"/>
      <c r="O84" s="15"/>
      <c r="P84" s="15"/>
      <c r="Q84" s="15"/>
      <c r="R84" s="15"/>
      <c r="S84" s="18"/>
      <c r="T84" s="13"/>
      <c r="U84" s="19"/>
      <c r="V84" s="1"/>
      <c r="W84" s="13"/>
      <c r="X84" s="13"/>
      <c r="Y84" s="13"/>
      <c r="Z84" s="13"/>
      <c r="AA84" s="13"/>
      <c r="AB84" s="13"/>
      <c r="AC84" s="13"/>
      <c r="AD84" s="13"/>
      <c r="AE84" s="20"/>
      <c r="AF84" s="20"/>
      <c r="AG84" s="20"/>
    </row>
    <row r="85" spans="1:33" ht="15.75" customHeight="1" x14ac:dyDescent="0.2">
      <c r="A85" s="13"/>
      <c r="B85" s="13"/>
      <c r="C85" s="24"/>
      <c r="D85" s="15"/>
      <c r="E85" s="15"/>
      <c r="F85" s="14"/>
      <c r="G85" s="14"/>
      <c r="H85" s="14"/>
      <c r="I85" s="15"/>
      <c r="J85" s="15"/>
      <c r="K85" s="15"/>
      <c r="L85" s="15"/>
      <c r="M85" s="16"/>
      <c r="N85" s="15"/>
      <c r="O85" s="15"/>
      <c r="P85" s="15"/>
      <c r="Q85" s="15"/>
      <c r="R85" s="15"/>
      <c r="S85" s="18"/>
      <c r="T85" s="13"/>
      <c r="U85" s="19"/>
      <c r="V85" s="1"/>
      <c r="W85" s="13"/>
      <c r="X85" s="13"/>
      <c r="Y85" s="13"/>
      <c r="Z85" s="13"/>
      <c r="AA85" s="13"/>
      <c r="AB85" s="13"/>
      <c r="AC85" s="13"/>
      <c r="AD85" s="13"/>
      <c r="AE85" s="20"/>
      <c r="AF85" s="20"/>
      <c r="AG85" s="20"/>
    </row>
    <row r="86" spans="1:33" ht="15.75" customHeight="1" x14ac:dyDescent="0.2">
      <c r="A86" s="13"/>
      <c r="B86" s="13"/>
      <c r="C86" s="24"/>
      <c r="D86" s="15"/>
      <c r="E86" s="15"/>
      <c r="F86" s="14"/>
      <c r="G86" s="14"/>
      <c r="H86" s="14"/>
      <c r="I86" s="15"/>
      <c r="J86" s="15"/>
      <c r="K86" s="15"/>
      <c r="L86" s="15"/>
      <c r="M86" s="16"/>
      <c r="N86" s="15"/>
      <c r="O86" s="15"/>
      <c r="P86" s="15"/>
      <c r="Q86" s="15"/>
      <c r="R86" s="15"/>
      <c r="S86" s="18"/>
      <c r="T86" s="13"/>
      <c r="U86" s="19"/>
      <c r="V86" s="1"/>
      <c r="W86" s="13"/>
      <c r="X86" s="13"/>
      <c r="Y86" s="13"/>
      <c r="Z86" s="13"/>
      <c r="AA86" s="13"/>
      <c r="AB86" s="13"/>
      <c r="AC86" s="13"/>
      <c r="AD86" s="13"/>
      <c r="AE86" s="20"/>
      <c r="AF86" s="20"/>
      <c r="AG86" s="20"/>
    </row>
    <row r="87" spans="1:33" ht="15.75" customHeight="1" x14ac:dyDescent="0.2">
      <c r="A87" s="13"/>
      <c r="B87" s="13"/>
      <c r="C87" s="24"/>
      <c r="D87" s="15"/>
      <c r="E87" s="15"/>
      <c r="F87" s="14"/>
      <c r="G87" s="14"/>
      <c r="H87" s="14"/>
      <c r="I87" s="15"/>
      <c r="J87" s="15"/>
      <c r="K87" s="15"/>
      <c r="L87" s="15"/>
      <c r="M87" s="16"/>
      <c r="N87" s="15"/>
      <c r="O87" s="15"/>
      <c r="P87" s="15"/>
      <c r="Q87" s="15"/>
      <c r="R87" s="15"/>
      <c r="S87" s="18"/>
      <c r="T87" s="13"/>
      <c r="U87" s="19"/>
      <c r="V87" s="1"/>
      <c r="W87" s="13"/>
      <c r="X87" s="13"/>
      <c r="Y87" s="13"/>
      <c r="Z87" s="13"/>
      <c r="AA87" s="13"/>
      <c r="AB87" s="13"/>
      <c r="AC87" s="13"/>
      <c r="AD87" s="13"/>
      <c r="AE87" s="20"/>
      <c r="AF87" s="20"/>
      <c r="AG87" s="20"/>
    </row>
    <row r="88" spans="1:33" ht="15.75" customHeight="1" x14ac:dyDescent="0.2">
      <c r="A88" s="13"/>
      <c r="B88" s="13"/>
      <c r="C88" s="24"/>
      <c r="D88" s="15"/>
      <c r="E88" s="15"/>
      <c r="F88" s="14"/>
      <c r="G88" s="14"/>
      <c r="H88" s="14"/>
      <c r="I88" s="15"/>
      <c r="J88" s="15"/>
      <c r="K88" s="15"/>
      <c r="L88" s="15"/>
      <c r="M88" s="16"/>
      <c r="N88" s="15"/>
      <c r="O88" s="15"/>
      <c r="P88" s="15"/>
      <c r="Q88" s="15"/>
      <c r="R88" s="15"/>
      <c r="S88" s="18"/>
      <c r="T88" s="13"/>
      <c r="U88" s="19"/>
      <c r="V88" s="1"/>
      <c r="W88" s="13"/>
      <c r="X88" s="13"/>
      <c r="Y88" s="13"/>
      <c r="Z88" s="13"/>
      <c r="AA88" s="13"/>
      <c r="AB88" s="13"/>
      <c r="AC88" s="13"/>
      <c r="AD88" s="13"/>
      <c r="AE88" s="20"/>
      <c r="AF88" s="20"/>
      <c r="AG88" s="20"/>
    </row>
    <row r="89" spans="1:33" ht="15.75" customHeight="1" x14ac:dyDescent="0.2">
      <c r="A89" s="13"/>
      <c r="B89" s="13"/>
      <c r="C89" s="24"/>
      <c r="D89" s="15"/>
      <c r="E89" s="15"/>
      <c r="F89" s="14"/>
      <c r="G89" s="14"/>
      <c r="H89" s="14"/>
      <c r="I89" s="15"/>
      <c r="J89" s="15"/>
      <c r="K89" s="15"/>
      <c r="L89" s="15"/>
      <c r="M89" s="16"/>
      <c r="N89" s="15"/>
      <c r="O89" s="15"/>
      <c r="P89" s="15"/>
      <c r="Q89" s="15"/>
      <c r="R89" s="15"/>
      <c r="S89" s="18"/>
      <c r="T89" s="13"/>
      <c r="U89" s="19"/>
      <c r="V89" s="1"/>
      <c r="W89" s="13"/>
      <c r="X89" s="13"/>
      <c r="Y89" s="13"/>
      <c r="Z89" s="13"/>
      <c r="AA89" s="13"/>
      <c r="AB89" s="13"/>
      <c r="AC89" s="13"/>
      <c r="AD89" s="13"/>
      <c r="AE89" s="20"/>
      <c r="AF89" s="20"/>
      <c r="AG89" s="20"/>
    </row>
    <row r="90" spans="1:33" ht="15.75" customHeight="1" x14ac:dyDescent="0.2">
      <c r="A90" s="13"/>
      <c r="B90" s="13"/>
      <c r="C90" s="24"/>
      <c r="D90" s="15"/>
      <c r="E90" s="15"/>
      <c r="F90" s="14"/>
      <c r="G90" s="14"/>
      <c r="H90" s="14"/>
      <c r="I90" s="15"/>
      <c r="J90" s="15"/>
      <c r="K90" s="15"/>
      <c r="L90" s="15"/>
      <c r="M90" s="16"/>
      <c r="N90" s="15"/>
      <c r="O90" s="15"/>
      <c r="P90" s="15"/>
      <c r="Q90" s="15"/>
      <c r="R90" s="15"/>
      <c r="S90" s="18"/>
      <c r="T90" s="13"/>
      <c r="U90" s="19"/>
      <c r="V90" s="1"/>
      <c r="W90" s="13"/>
      <c r="X90" s="13"/>
      <c r="Y90" s="13"/>
      <c r="Z90" s="13"/>
      <c r="AA90" s="13"/>
      <c r="AB90" s="13"/>
      <c r="AC90" s="13"/>
      <c r="AD90" s="13"/>
      <c r="AE90" s="20"/>
      <c r="AF90" s="20"/>
      <c r="AG90" s="20"/>
    </row>
    <row r="91" spans="1:33" ht="15.75" customHeight="1" x14ac:dyDescent="0.2">
      <c r="A91" s="13"/>
      <c r="B91" s="13"/>
      <c r="C91" s="24"/>
      <c r="D91" s="15"/>
      <c r="E91" s="15"/>
      <c r="F91" s="14"/>
      <c r="G91" s="14"/>
      <c r="H91" s="14"/>
      <c r="I91" s="15"/>
      <c r="J91" s="15"/>
      <c r="K91" s="15"/>
      <c r="L91" s="15"/>
      <c r="M91" s="16"/>
      <c r="N91" s="15"/>
      <c r="O91" s="15"/>
      <c r="P91" s="15"/>
      <c r="Q91" s="15"/>
      <c r="R91" s="15"/>
      <c r="S91" s="18"/>
      <c r="T91" s="13"/>
      <c r="U91" s="19"/>
      <c r="V91" s="1"/>
      <c r="W91" s="13"/>
      <c r="X91" s="13"/>
      <c r="Y91" s="13"/>
      <c r="Z91" s="13"/>
      <c r="AA91" s="13"/>
      <c r="AB91" s="13"/>
      <c r="AC91" s="13"/>
      <c r="AD91" s="13"/>
      <c r="AE91" s="20"/>
      <c r="AF91" s="20"/>
      <c r="AG91" s="20"/>
    </row>
    <row r="92" spans="1:33" ht="15.75" customHeight="1" x14ac:dyDescent="0.2">
      <c r="A92" s="13"/>
      <c r="B92" s="13"/>
      <c r="C92" s="24"/>
      <c r="D92" s="15"/>
      <c r="E92" s="15"/>
      <c r="F92" s="14"/>
      <c r="G92" s="14"/>
      <c r="H92" s="14"/>
      <c r="I92" s="15"/>
      <c r="J92" s="15"/>
      <c r="K92" s="15"/>
      <c r="L92" s="15"/>
      <c r="M92" s="16"/>
      <c r="N92" s="15"/>
      <c r="O92" s="15"/>
      <c r="P92" s="15"/>
      <c r="Q92" s="15"/>
      <c r="R92" s="15"/>
      <c r="S92" s="18"/>
      <c r="T92" s="13"/>
      <c r="U92" s="19"/>
      <c r="V92" s="1"/>
      <c r="W92" s="13"/>
      <c r="X92" s="13"/>
      <c r="Y92" s="13"/>
      <c r="Z92" s="13"/>
      <c r="AA92" s="13"/>
      <c r="AB92" s="13"/>
      <c r="AC92" s="13"/>
      <c r="AD92" s="13"/>
      <c r="AE92" s="20"/>
      <c r="AF92" s="20"/>
      <c r="AG92" s="20"/>
    </row>
    <row r="93" spans="1:33" ht="15.75" customHeight="1" x14ac:dyDescent="0.2">
      <c r="A93" s="13"/>
      <c r="B93" s="13"/>
      <c r="C93" s="24"/>
      <c r="D93" s="15"/>
      <c r="E93" s="15"/>
      <c r="F93" s="14"/>
      <c r="G93" s="14"/>
      <c r="H93" s="14"/>
      <c r="I93" s="15"/>
      <c r="J93" s="15"/>
      <c r="K93" s="15"/>
      <c r="L93" s="15"/>
      <c r="M93" s="16"/>
      <c r="N93" s="15"/>
      <c r="O93" s="15"/>
      <c r="P93" s="15"/>
      <c r="Q93" s="15"/>
      <c r="R93" s="15"/>
      <c r="S93" s="18"/>
      <c r="T93" s="13"/>
      <c r="U93" s="19"/>
      <c r="V93" s="1"/>
      <c r="W93" s="13"/>
      <c r="X93" s="13"/>
      <c r="Y93" s="13"/>
      <c r="Z93" s="13"/>
      <c r="AA93" s="13"/>
      <c r="AB93" s="13"/>
      <c r="AC93" s="13"/>
      <c r="AD93" s="13"/>
      <c r="AE93" s="20"/>
      <c r="AF93" s="20"/>
      <c r="AG93" s="20"/>
    </row>
    <row r="94" spans="1:33" ht="15.75" customHeight="1" x14ac:dyDescent="0.2">
      <c r="A94" s="13"/>
      <c r="B94" s="13"/>
      <c r="C94" s="24"/>
      <c r="D94" s="15"/>
      <c r="E94" s="15"/>
      <c r="F94" s="14"/>
      <c r="G94" s="14"/>
      <c r="H94" s="14"/>
      <c r="I94" s="15"/>
      <c r="J94" s="15"/>
      <c r="K94" s="15"/>
      <c r="L94" s="15"/>
      <c r="M94" s="16"/>
      <c r="N94" s="15"/>
      <c r="O94" s="15"/>
      <c r="P94" s="15"/>
      <c r="Q94" s="15"/>
      <c r="R94" s="15"/>
      <c r="S94" s="18"/>
      <c r="T94" s="13"/>
      <c r="U94" s="19"/>
      <c r="V94" s="1"/>
      <c r="W94" s="13"/>
      <c r="X94" s="13"/>
      <c r="Y94" s="13"/>
      <c r="Z94" s="13"/>
      <c r="AA94" s="13"/>
      <c r="AB94" s="13"/>
      <c r="AC94" s="13"/>
      <c r="AD94" s="13"/>
      <c r="AE94" s="20"/>
      <c r="AF94" s="20"/>
      <c r="AG94" s="20"/>
    </row>
    <row r="95" spans="1:33" ht="15.75" customHeight="1" x14ac:dyDescent="0.2">
      <c r="A95" s="13"/>
      <c r="B95" s="13"/>
      <c r="C95" s="15"/>
      <c r="D95" s="15"/>
      <c r="E95" s="15"/>
      <c r="F95" s="14"/>
      <c r="G95" s="14"/>
      <c r="H95" s="15"/>
      <c r="I95" s="15"/>
      <c r="J95" s="15"/>
      <c r="K95" s="15"/>
      <c r="L95" s="15"/>
      <c r="M95" s="15"/>
      <c r="N95" s="15"/>
      <c r="O95" s="15"/>
      <c r="P95" s="15"/>
      <c r="Q95" s="22"/>
      <c r="R95" s="22"/>
      <c r="S95" s="18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20"/>
    </row>
    <row r="96" spans="1:33" ht="15.75" customHeight="1" x14ac:dyDescent="0.2">
      <c r="A96" s="13"/>
      <c r="B96" s="13"/>
      <c r="C96" s="15"/>
      <c r="D96" s="15"/>
      <c r="E96" s="15"/>
      <c r="F96" s="14"/>
      <c r="G96" s="14"/>
      <c r="H96" s="15"/>
      <c r="I96" s="15"/>
      <c r="J96" s="15"/>
      <c r="K96" s="15"/>
      <c r="L96" s="15"/>
      <c r="M96" s="15"/>
      <c r="N96" s="15"/>
      <c r="O96" s="15"/>
      <c r="P96" s="15"/>
      <c r="Q96" s="22"/>
      <c r="R96" s="22"/>
      <c r="S96" s="18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20"/>
    </row>
    <row r="97" spans="1:33" ht="15.75" customHeight="1" x14ac:dyDescent="0.2">
      <c r="A97" s="13"/>
      <c r="B97" s="13"/>
      <c r="C97" s="15"/>
      <c r="D97" s="15"/>
      <c r="E97" s="15"/>
      <c r="F97" s="14"/>
      <c r="G97" s="14"/>
      <c r="H97" s="15"/>
      <c r="I97" s="15"/>
      <c r="J97" s="15"/>
      <c r="K97" s="15"/>
      <c r="L97" s="15"/>
      <c r="M97" s="15"/>
      <c r="N97" s="15"/>
      <c r="O97" s="15"/>
      <c r="P97" s="15"/>
      <c r="Q97" s="22"/>
      <c r="R97" s="22"/>
      <c r="S97" s="18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20"/>
    </row>
    <row r="98" spans="1:33" ht="15.75" customHeight="1" x14ac:dyDescent="0.2">
      <c r="A98" s="13"/>
      <c r="B98" s="13"/>
      <c r="C98" s="15"/>
      <c r="D98" s="15"/>
      <c r="E98" s="15"/>
      <c r="F98" s="14"/>
      <c r="G98" s="14"/>
      <c r="H98" s="15"/>
      <c r="I98" s="15"/>
      <c r="J98" s="15"/>
      <c r="K98" s="15"/>
      <c r="L98" s="15"/>
      <c r="M98" s="15"/>
      <c r="N98" s="15"/>
      <c r="O98" s="15"/>
      <c r="P98" s="15"/>
      <c r="Q98" s="22"/>
      <c r="R98" s="22"/>
      <c r="S98" s="18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20"/>
    </row>
    <row r="99" spans="1:33" ht="15.75" customHeight="1" x14ac:dyDescent="0.2">
      <c r="A99" s="13"/>
      <c r="B99" s="13"/>
      <c r="C99" s="15"/>
      <c r="D99" s="15"/>
      <c r="E99" s="15"/>
      <c r="F99" s="14"/>
      <c r="G99" s="14"/>
      <c r="H99" s="15"/>
      <c r="I99" s="15"/>
      <c r="J99" s="15"/>
      <c r="K99" s="15"/>
      <c r="L99" s="15"/>
      <c r="M99" s="15"/>
      <c r="N99" s="15"/>
      <c r="O99" s="15"/>
      <c r="P99" s="15"/>
      <c r="Q99" s="22"/>
      <c r="R99" s="22"/>
      <c r="S99" s="18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20"/>
    </row>
    <row r="100" spans="1:33" ht="15.75" customHeight="1" x14ac:dyDescent="0.2">
      <c r="A100" s="13"/>
      <c r="B100" s="13"/>
      <c r="C100" s="15"/>
      <c r="D100" s="15"/>
      <c r="E100" s="15"/>
      <c r="F100" s="14"/>
      <c r="G100" s="14"/>
      <c r="H100" s="15"/>
      <c r="I100" s="15"/>
      <c r="J100" s="15"/>
      <c r="K100" s="15"/>
      <c r="L100" s="15"/>
      <c r="M100" s="15"/>
      <c r="N100" s="15"/>
      <c r="O100" s="15"/>
      <c r="P100" s="15"/>
      <c r="Q100" s="22"/>
      <c r="R100" s="22"/>
      <c r="S100" s="18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20"/>
    </row>
    <row r="101" spans="1:33" ht="15.75" customHeight="1" x14ac:dyDescent="0.2">
      <c r="A101" s="13"/>
      <c r="B101" s="13"/>
      <c r="C101" s="15"/>
      <c r="D101" s="15"/>
      <c r="E101" s="15"/>
      <c r="F101" s="14"/>
      <c r="G101" s="14"/>
      <c r="H101" s="15"/>
      <c r="I101" s="15"/>
      <c r="J101" s="15"/>
      <c r="K101" s="15"/>
      <c r="L101" s="15"/>
      <c r="M101" s="15"/>
      <c r="N101" s="15"/>
      <c r="O101" s="15"/>
      <c r="P101" s="15"/>
      <c r="Q101" s="22"/>
      <c r="R101" s="22"/>
      <c r="S101" s="18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20"/>
    </row>
    <row r="102" spans="1:33" ht="15.75" customHeight="1" x14ac:dyDescent="0.2">
      <c r="A102" s="13"/>
      <c r="B102" s="13"/>
      <c r="C102" s="15"/>
      <c r="D102" s="15"/>
      <c r="E102" s="15"/>
      <c r="F102" s="14"/>
      <c r="G102" s="14"/>
      <c r="H102" s="15"/>
      <c r="I102" s="15"/>
      <c r="J102" s="15"/>
      <c r="K102" s="15"/>
      <c r="L102" s="15"/>
      <c r="M102" s="15"/>
      <c r="N102" s="15"/>
      <c r="O102" s="15"/>
      <c r="P102" s="15"/>
      <c r="Q102" s="22"/>
      <c r="R102" s="22"/>
      <c r="S102" s="18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20"/>
    </row>
    <row r="103" spans="1:33" ht="15.75" customHeight="1" x14ac:dyDescent="0.2">
      <c r="A103" s="13"/>
      <c r="B103" s="13"/>
      <c r="C103" s="15"/>
      <c r="D103" s="15"/>
      <c r="E103" s="15"/>
      <c r="F103" s="14"/>
      <c r="G103" s="14"/>
      <c r="H103" s="15"/>
      <c r="I103" s="15"/>
      <c r="J103" s="15"/>
      <c r="K103" s="15"/>
      <c r="L103" s="15"/>
      <c r="M103" s="15"/>
      <c r="N103" s="15"/>
      <c r="O103" s="15"/>
      <c r="P103" s="15"/>
      <c r="Q103" s="22"/>
      <c r="R103" s="22"/>
      <c r="S103" s="18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20"/>
    </row>
    <row r="104" spans="1:33" ht="15.75" customHeight="1" x14ac:dyDescent="0.2">
      <c r="A104" s="13"/>
      <c r="B104" s="13"/>
      <c r="C104" s="15"/>
      <c r="D104" s="15"/>
      <c r="E104" s="15"/>
      <c r="F104" s="14"/>
      <c r="G104" s="14"/>
      <c r="H104" s="15"/>
      <c r="I104" s="15"/>
      <c r="J104" s="15"/>
      <c r="K104" s="15"/>
      <c r="L104" s="15"/>
      <c r="M104" s="15"/>
      <c r="N104" s="15"/>
      <c r="O104" s="15"/>
      <c r="P104" s="15"/>
      <c r="Q104" s="22"/>
      <c r="R104" s="22"/>
      <c r="S104" s="18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20"/>
    </row>
    <row r="105" spans="1:33" ht="15.75" customHeight="1" x14ac:dyDescent="0.2">
      <c r="A105" s="13"/>
      <c r="B105" s="13"/>
      <c r="C105" s="15"/>
      <c r="D105" s="15"/>
      <c r="E105" s="15"/>
      <c r="F105" s="14"/>
      <c r="G105" s="14"/>
      <c r="H105" s="15"/>
      <c r="I105" s="15"/>
      <c r="J105" s="15"/>
      <c r="K105" s="15"/>
      <c r="L105" s="15"/>
      <c r="M105" s="15"/>
      <c r="N105" s="15"/>
      <c r="O105" s="15"/>
      <c r="P105" s="15"/>
      <c r="Q105" s="22"/>
      <c r="R105" s="22"/>
      <c r="S105" s="18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20"/>
    </row>
    <row r="106" spans="1:33" ht="15.75" customHeight="1" x14ac:dyDescent="0.2">
      <c r="A106" s="13"/>
      <c r="B106" s="13"/>
      <c r="C106" s="15"/>
      <c r="D106" s="15"/>
      <c r="E106" s="15"/>
      <c r="F106" s="14"/>
      <c r="G106" s="14"/>
      <c r="H106" s="15"/>
      <c r="I106" s="15"/>
      <c r="J106" s="15"/>
      <c r="K106" s="15"/>
      <c r="L106" s="15"/>
      <c r="M106" s="15"/>
      <c r="N106" s="15"/>
      <c r="O106" s="15"/>
      <c r="P106" s="15"/>
      <c r="Q106" s="22"/>
      <c r="R106" s="22"/>
      <c r="S106" s="18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20"/>
    </row>
    <row r="107" spans="1:33" ht="15.75" customHeight="1" x14ac:dyDescent="0.2">
      <c r="A107" s="13"/>
      <c r="B107" s="13"/>
      <c r="C107" s="15"/>
      <c r="D107" s="15"/>
      <c r="E107" s="15"/>
      <c r="F107" s="14"/>
      <c r="G107" s="14"/>
      <c r="H107" s="15"/>
      <c r="I107" s="15"/>
      <c r="J107" s="15"/>
      <c r="K107" s="15"/>
      <c r="L107" s="15"/>
      <c r="M107" s="15"/>
      <c r="N107" s="15"/>
      <c r="O107" s="15"/>
      <c r="P107" s="15"/>
      <c r="Q107" s="22"/>
      <c r="R107" s="22"/>
      <c r="S107" s="18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20"/>
    </row>
    <row r="108" spans="1:33" ht="15.75" customHeight="1" x14ac:dyDescent="0.2">
      <c r="A108" s="13"/>
      <c r="B108" s="13"/>
      <c r="C108" s="15"/>
      <c r="D108" s="15"/>
      <c r="E108" s="15"/>
      <c r="F108" s="14"/>
      <c r="G108" s="14"/>
      <c r="H108" s="15"/>
      <c r="I108" s="15"/>
      <c r="J108" s="15"/>
      <c r="K108" s="15"/>
      <c r="L108" s="15"/>
      <c r="M108" s="15"/>
      <c r="N108" s="15"/>
      <c r="O108" s="15"/>
      <c r="P108" s="15"/>
      <c r="Q108" s="22"/>
      <c r="R108" s="22"/>
      <c r="S108" s="18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20"/>
    </row>
    <row r="109" spans="1:33" ht="15.75" customHeight="1" x14ac:dyDescent="0.2">
      <c r="A109" s="13"/>
      <c r="B109" s="13"/>
      <c r="C109" s="15"/>
      <c r="D109" s="15"/>
      <c r="E109" s="15"/>
      <c r="F109" s="14"/>
      <c r="G109" s="14"/>
      <c r="H109" s="15"/>
      <c r="I109" s="15"/>
      <c r="J109" s="15"/>
      <c r="K109" s="15"/>
      <c r="L109" s="15"/>
      <c r="M109" s="15"/>
      <c r="N109" s="15"/>
      <c r="O109" s="15"/>
      <c r="P109" s="15"/>
      <c r="Q109" s="22"/>
      <c r="R109" s="22"/>
      <c r="S109" s="18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20"/>
    </row>
    <row r="110" spans="1:33" ht="15.75" customHeight="1" x14ac:dyDescent="0.2">
      <c r="A110" s="13"/>
      <c r="B110" s="13"/>
      <c r="C110" s="15"/>
      <c r="D110" s="15"/>
      <c r="E110" s="15"/>
      <c r="F110" s="14"/>
      <c r="G110" s="14"/>
      <c r="H110" s="15"/>
      <c r="I110" s="15"/>
      <c r="J110" s="15"/>
      <c r="K110" s="15"/>
      <c r="L110" s="15"/>
      <c r="M110" s="15"/>
      <c r="N110" s="15"/>
      <c r="O110" s="15"/>
      <c r="P110" s="15"/>
      <c r="Q110" s="22"/>
      <c r="R110" s="22"/>
      <c r="S110" s="18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20"/>
    </row>
    <row r="111" spans="1:33" ht="15.75" customHeight="1" x14ac:dyDescent="0.2">
      <c r="A111" s="13"/>
      <c r="B111" s="13"/>
      <c r="C111" s="15"/>
      <c r="D111" s="15"/>
      <c r="E111" s="15"/>
      <c r="F111" s="14"/>
      <c r="G111" s="14"/>
      <c r="H111" s="15"/>
      <c r="I111" s="15"/>
      <c r="J111" s="15"/>
      <c r="K111" s="15"/>
      <c r="L111" s="15"/>
      <c r="M111" s="15"/>
      <c r="N111" s="15"/>
      <c r="O111" s="15"/>
      <c r="P111" s="15"/>
      <c r="Q111" s="22"/>
      <c r="R111" s="22"/>
      <c r="S111" s="18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20"/>
    </row>
    <row r="112" spans="1:33" ht="15.75" customHeight="1" x14ac:dyDescent="0.2">
      <c r="A112" s="13"/>
      <c r="B112" s="13"/>
      <c r="C112" s="15"/>
      <c r="D112" s="15"/>
      <c r="E112" s="15"/>
      <c r="F112" s="14"/>
      <c r="G112" s="14"/>
      <c r="H112" s="15"/>
      <c r="I112" s="15"/>
      <c r="J112" s="15"/>
      <c r="K112" s="15"/>
      <c r="L112" s="15"/>
      <c r="M112" s="15"/>
      <c r="N112" s="15"/>
      <c r="O112" s="15"/>
      <c r="P112" s="15"/>
      <c r="Q112" s="22"/>
      <c r="R112" s="22"/>
      <c r="S112" s="18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20"/>
    </row>
    <row r="113" spans="1:33" ht="15.75" customHeight="1" x14ac:dyDescent="0.2">
      <c r="A113" s="13"/>
      <c r="B113" s="13"/>
      <c r="C113" s="15"/>
      <c r="D113" s="15"/>
      <c r="E113" s="15"/>
      <c r="F113" s="14"/>
      <c r="G113" s="14"/>
      <c r="H113" s="15"/>
      <c r="I113" s="15"/>
      <c r="J113" s="15"/>
      <c r="K113" s="15"/>
      <c r="L113" s="15"/>
      <c r="M113" s="15"/>
      <c r="N113" s="15"/>
      <c r="O113" s="15"/>
      <c r="P113" s="15"/>
      <c r="Q113" s="22"/>
      <c r="R113" s="22"/>
      <c r="S113" s="18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20"/>
    </row>
    <row r="114" spans="1:33" ht="15.75" customHeight="1" x14ac:dyDescent="0.2">
      <c r="A114" s="13"/>
      <c r="B114" s="13"/>
      <c r="C114" s="22"/>
      <c r="D114" s="15"/>
      <c r="E114" s="15"/>
      <c r="F114" s="14"/>
      <c r="G114" s="14"/>
      <c r="H114" s="15"/>
      <c r="I114" s="15"/>
      <c r="J114" s="22"/>
      <c r="K114" s="22"/>
      <c r="L114" s="15"/>
      <c r="M114" s="15"/>
      <c r="N114" s="15"/>
      <c r="O114" s="15"/>
      <c r="P114" s="22"/>
      <c r="Q114" s="22"/>
      <c r="R114" s="22"/>
      <c r="S114" s="18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20"/>
    </row>
    <row r="115" spans="1:33" ht="15.75" customHeight="1" x14ac:dyDescent="0.2">
      <c r="A115" s="13"/>
      <c r="B115" s="13"/>
      <c r="C115" s="22"/>
      <c r="D115" s="15"/>
      <c r="E115" s="15"/>
      <c r="F115" s="14"/>
      <c r="G115" s="14"/>
      <c r="H115" s="15"/>
      <c r="I115" s="15"/>
      <c r="J115" s="22"/>
      <c r="K115" s="22"/>
      <c r="L115" s="15"/>
      <c r="M115" s="15"/>
      <c r="N115" s="15"/>
      <c r="O115" s="15"/>
      <c r="P115" s="22"/>
      <c r="Q115" s="22"/>
      <c r="R115" s="22"/>
      <c r="S115" s="18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20"/>
    </row>
    <row r="116" spans="1:33" ht="15.75" customHeight="1" x14ac:dyDescent="0.2">
      <c r="A116" s="13"/>
      <c r="B116" s="13"/>
      <c r="C116" s="22"/>
      <c r="D116" s="15"/>
      <c r="E116" s="15"/>
      <c r="F116" s="14"/>
      <c r="G116" s="14"/>
      <c r="H116" s="15"/>
      <c r="I116" s="15"/>
      <c r="J116" s="22"/>
      <c r="K116" s="22"/>
      <c r="L116" s="15"/>
      <c r="M116" s="15"/>
      <c r="N116" s="15"/>
      <c r="O116" s="15"/>
      <c r="P116" s="22"/>
      <c r="Q116" s="22"/>
      <c r="R116" s="22"/>
      <c r="S116" s="18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20"/>
    </row>
    <row r="117" spans="1:33" ht="15.75" customHeight="1" x14ac:dyDescent="0.2">
      <c r="A117" s="13"/>
      <c r="B117" s="13"/>
      <c r="C117" s="22"/>
      <c r="D117" s="15"/>
      <c r="E117" s="15"/>
      <c r="F117" s="14"/>
      <c r="G117" s="14"/>
      <c r="H117" s="15"/>
      <c r="I117" s="15"/>
      <c r="J117" s="22"/>
      <c r="K117" s="22"/>
      <c r="L117" s="15"/>
      <c r="M117" s="15"/>
      <c r="N117" s="15"/>
      <c r="O117" s="15"/>
      <c r="P117" s="22"/>
      <c r="Q117" s="22"/>
      <c r="R117" s="22"/>
      <c r="S117" s="18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20"/>
    </row>
    <row r="118" spans="1:33" ht="15.75" customHeight="1" x14ac:dyDescent="0.2">
      <c r="A118" s="13"/>
      <c r="B118" s="13"/>
      <c r="C118" s="22"/>
      <c r="D118" s="15"/>
      <c r="E118" s="15"/>
      <c r="F118" s="14"/>
      <c r="G118" s="14"/>
      <c r="H118" s="15"/>
      <c r="I118" s="15"/>
      <c r="J118" s="22"/>
      <c r="K118" s="22"/>
      <c r="L118" s="15"/>
      <c r="M118" s="15"/>
      <c r="N118" s="15"/>
      <c r="O118" s="15"/>
      <c r="P118" s="22"/>
      <c r="Q118" s="22"/>
      <c r="R118" s="22"/>
      <c r="S118" s="18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20"/>
    </row>
    <row r="119" spans="1:33" ht="15.75" customHeight="1" x14ac:dyDescent="0.2">
      <c r="A119" s="13"/>
      <c r="B119" s="13"/>
      <c r="C119" s="22"/>
      <c r="D119" s="15"/>
      <c r="E119" s="15"/>
      <c r="F119" s="14"/>
      <c r="G119" s="14"/>
      <c r="H119" s="15"/>
      <c r="I119" s="15"/>
      <c r="J119" s="22"/>
      <c r="K119" s="22"/>
      <c r="L119" s="15"/>
      <c r="M119" s="15"/>
      <c r="N119" s="15"/>
      <c r="O119" s="15"/>
      <c r="P119" s="22"/>
      <c r="Q119" s="22"/>
      <c r="R119" s="22"/>
      <c r="S119" s="18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20"/>
    </row>
    <row r="120" spans="1:33" ht="15.75" customHeight="1" x14ac:dyDescent="0.2">
      <c r="A120" s="13"/>
      <c r="B120" s="13"/>
      <c r="C120" s="22"/>
      <c r="D120" s="15"/>
      <c r="E120" s="15"/>
      <c r="F120" s="14"/>
      <c r="G120" s="14"/>
      <c r="H120" s="15"/>
      <c r="I120" s="15"/>
      <c r="J120" s="22"/>
      <c r="K120" s="22"/>
      <c r="L120" s="15"/>
      <c r="M120" s="15"/>
      <c r="N120" s="15"/>
      <c r="O120" s="15"/>
      <c r="P120" s="22"/>
      <c r="Q120" s="22"/>
      <c r="R120" s="22"/>
      <c r="S120" s="18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20"/>
    </row>
    <row r="121" spans="1:33" ht="15.75" customHeight="1" x14ac:dyDescent="0.2">
      <c r="A121" s="13"/>
      <c r="B121" s="13"/>
      <c r="C121" s="22"/>
      <c r="D121" s="15"/>
      <c r="E121" s="15"/>
      <c r="F121" s="14"/>
      <c r="G121" s="14"/>
      <c r="H121" s="15"/>
      <c r="I121" s="15"/>
      <c r="J121" s="22"/>
      <c r="K121" s="22"/>
      <c r="L121" s="15"/>
      <c r="M121" s="15"/>
      <c r="N121" s="15"/>
      <c r="O121" s="15"/>
      <c r="P121" s="22"/>
      <c r="Q121" s="22"/>
      <c r="R121" s="22"/>
      <c r="S121" s="18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20"/>
    </row>
    <row r="122" spans="1:33" ht="15.75" customHeight="1" x14ac:dyDescent="0.2">
      <c r="A122" s="13"/>
      <c r="B122" s="13"/>
      <c r="C122" s="22"/>
      <c r="D122" s="15"/>
      <c r="E122" s="15"/>
      <c r="F122" s="14"/>
      <c r="G122" s="14"/>
      <c r="H122" s="15"/>
      <c r="I122" s="15"/>
      <c r="J122" s="22"/>
      <c r="K122" s="22"/>
      <c r="L122" s="15"/>
      <c r="M122" s="15"/>
      <c r="N122" s="15"/>
      <c r="O122" s="15"/>
      <c r="P122" s="22"/>
      <c r="Q122" s="22"/>
      <c r="R122" s="22"/>
      <c r="S122" s="18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20"/>
    </row>
    <row r="123" spans="1:33" ht="15.75" customHeight="1" x14ac:dyDescent="0.2">
      <c r="A123" s="13"/>
      <c r="B123" s="13"/>
      <c r="C123" s="22"/>
      <c r="D123" s="15"/>
      <c r="E123" s="15"/>
      <c r="F123" s="14"/>
      <c r="G123" s="14"/>
      <c r="H123" s="15"/>
      <c r="I123" s="15"/>
      <c r="J123" s="22"/>
      <c r="K123" s="22"/>
      <c r="L123" s="15"/>
      <c r="M123" s="15"/>
      <c r="N123" s="15"/>
      <c r="O123" s="15"/>
      <c r="P123" s="22"/>
      <c r="Q123" s="22"/>
      <c r="R123" s="22"/>
      <c r="S123" s="18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20"/>
    </row>
    <row r="124" spans="1:33" ht="15.75" customHeight="1" x14ac:dyDescent="0.2">
      <c r="A124" s="13"/>
      <c r="B124" s="13"/>
      <c r="C124" s="22"/>
      <c r="D124" s="15"/>
      <c r="E124" s="15"/>
      <c r="F124" s="14"/>
      <c r="G124" s="14"/>
      <c r="H124" s="15"/>
      <c r="I124" s="15"/>
      <c r="J124" s="22"/>
      <c r="K124" s="22"/>
      <c r="L124" s="15"/>
      <c r="M124" s="15"/>
      <c r="N124" s="15"/>
      <c r="O124" s="15"/>
      <c r="P124" s="22"/>
      <c r="Q124" s="22"/>
      <c r="R124" s="22"/>
      <c r="S124" s="18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20"/>
    </row>
    <row r="125" spans="1:33" ht="15.75" customHeight="1" x14ac:dyDescent="0.2">
      <c r="A125" s="13"/>
      <c r="B125" s="13"/>
      <c r="C125" s="22"/>
      <c r="D125" s="15"/>
      <c r="E125" s="15"/>
      <c r="F125" s="14"/>
      <c r="G125" s="14"/>
      <c r="H125" s="15"/>
      <c r="I125" s="15"/>
      <c r="J125" s="22"/>
      <c r="K125" s="22"/>
      <c r="L125" s="15"/>
      <c r="M125" s="15"/>
      <c r="N125" s="15"/>
      <c r="O125" s="15"/>
      <c r="P125" s="22"/>
      <c r="Q125" s="22"/>
      <c r="R125" s="22"/>
      <c r="S125" s="18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20"/>
    </row>
    <row r="126" spans="1:33" ht="15.75" customHeight="1" x14ac:dyDescent="0.2">
      <c r="A126" s="13"/>
      <c r="B126" s="13"/>
      <c r="C126" s="22"/>
      <c r="D126" s="15"/>
      <c r="E126" s="15"/>
      <c r="F126" s="14"/>
      <c r="G126" s="14"/>
      <c r="H126" s="15"/>
      <c r="I126" s="15"/>
      <c r="J126" s="22"/>
      <c r="K126" s="22"/>
      <c r="L126" s="15"/>
      <c r="M126" s="15"/>
      <c r="N126" s="15"/>
      <c r="O126" s="15"/>
      <c r="P126" s="22"/>
      <c r="Q126" s="22"/>
      <c r="R126" s="22"/>
      <c r="S126" s="18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20"/>
    </row>
    <row r="127" spans="1:33" ht="15.75" customHeight="1" x14ac:dyDescent="0.2">
      <c r="A127" s="13"/>
      <c r="B127" s="13"/>
      <c r="C127" s="22"/>
      <c r="D127" s="15"/>
      <c r="E127" s="15"/>
      <c r="F127" s="14"/>
      <c r="G127" s="14"/>
      <c r="H127" s="15"/>
      <c r="I127" s="15"/>
      <c r="J127" s="22"/>
      <c r="K127" s="22"/>
      <c r="L127" s="15"/>
      <c r="M127" s="15"/>
      <c r="N127" s="15"/>
      <c r="O127" s="15"/>
      <c r="P127" s="22"/>
      <c r="Q127" s="22"/>
      <c r="R127" s="22"/>
      <c r="S127" s="18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20"/>
    </row>
    <row r="128" spans="1:33" ht="15.75" customHeight="1" x14ac:dyDescent="0.2">
      <c r="A128" s="13"/>
      <c r="B128" s="13"/>
      <c r="C128" s="22"/>
      <c r="D128" s="15"/>
      <c r="E128" s="15"/>
      <c r="F128" s="14"/>
      <c r="G128" s="14"/>
      <c r="H128" s="15"/>
      <c r="I128" s="15"/>
      <c r="J128" s="22"/>
      <c r="K128" s="22"/>
      <c r="L128" s="15"/>
      <c r="M128" s="15"/>
      <c r="N128" s="15"/>
      <c r="O128" s="15"/>
      <c r="P128" s="22"/>
      <c r="Q128" s="22"/>
      <c r="R128" s="22"/>
      <c r="S128" s="18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20"/>
    </row>
    <row r="129" spans="1:33" ht="15.75" customHeight="1" x14ac:dyDescent="0.2">
      <c r="A129" s="13"/>
      <c r="B129" s="13"/>
      <c r="C129" s="22"/>
      <c r="D129" s="15"/>
      <c r="E129" s="15"/>
      <c r="F129" s="14"/>
      <c r="G129" s="14"/>
      <c r="H129" s="15"/>
      <c r="I129" s="15"/>
      <c r="J129" s="22"/>
      <c r="K129" s="22"/>
      <c r="L129" s="15"/>
      <c r="M129" s="15"/>
      <c r="N129" s="15"/>
      <c r="O129" s="15"/>
      <c r="P129" s="22"/>
      <c r="Q129" s="22"/>
      <c r="R129" s="22"/>
      <c r="S129" s="18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20"/>
    </row>
    <row r="130" spans="1:33" ht="15.75" customHeight="1" x14ac:dyDescent="0.2">
      <c r="A130" s="13"/>
      <c r="B130" s="13"/>
      <c r="C130" s="22"/>
      <c r="D130" s="15"/>
      <c r="E130" s="15"/>
      <c r="F130" s="14"/>
      <c r="G130" s="14"/>
      <c r="H130" s="15"/>
      <c r="I130" s="15"/>
      <c r="J130" s="22"/>
      <c r="K130" s="22"/>
      <c r="L130" s="15"/>
      <c r="M130" s="15"/>
      <c r="N130" s="15"/>
      <c r="O130" s="15"/>
      <c r="P130" s="22"/>
      <c r="Q130" s="22"/>
      <c r="R130" s="22"/>
      <c r="S130" s="18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20"/>
    </row>
    <row r="131" spans="1:33" ht="15.75" customHeight="1" x14ac:dyDescent="0.2">
      <c r="A131" s="13"/>
      <c r="B131" s="13"/>
      <c r="C131" s="22"/>
      <c r="D131" s="15"/>
      <c r="E131" s="15"/>
      <c r="F131" s="14"/>
      <c r="G131" s="14"/>
      <c r="H131" s="15"/>
      <c r="I131" s="15"/>
      <c r="J131" s="22"/>
      <c r="K131" s="22"/>
      <c r="L131" s="15"/>
      <c r="M131" s="15"/>
      <c r="N131" s="15"/>
      <c r="O131" s="15"/>
      <c r="P131" s="22"/>
      <c r="Q131" s="22"/>
      <c r="R131" s="22"/>
      <c r="S131" s="18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20"/>
    </row>
    <row r="132" spans="1:33" ht="15.75" customHeight="1" x14ac:dyDescent="0.2">
      <c r="A132" s="13"/>
      <c r="B132" s="13"/>
      <c r="C132" s="22"/>
      <c r="D132" s="15"/>
      <c r="E132" s="15"/>
      <c r="F132" s="14"/>
      <c r="G132" s="14"/>
      <c r="H132" s="15"/>
      <c r="I132" s="15"/>
      <c r="J132" s="22"/>
      <c r="K132" s="22"/>
      <c r="L132" s="15"/>
      <c r="M132" s="15"/>
      <c r="N132" s="15"/>
      <c r="O132" s="15"/>
      <c r="P132" s="22"/>
      <c r="Q132" s="22"/>
      <c r="R132" s="22"/>
      <c r="S132" s="18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20"/>
    </row>
    <row r="133" spans="1:33" ht="15.75" customHeight="1" x14ac:dyDescent="0.2">
      <c r="A133" s="13"/>
      <c r="B133" s="13"/>
      <c r="C133" s="22"/>
      <c r="D133" s="15"/>
      <c r="E133" s="15"/>
      <c r="F133" s="14"/>
      <c r="G133" s="14"/>
      <c r="H133" s="15"/>
      <c r="I133" s="15"/>
      <c r="J133" s="22"/>
      <c r="K133" s="22"/>
      <c r="L133" s="15"/>
      <c r="M133" s="15"/>
      <c r="N133" s="15"/>
      <c r="O133" s="15"/>
      <c r="P133" s="22"/>
      <c r="Q133" s="22"/>
      <c r="R133" s="22"/>
      <c r="S133" s="18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20"/>
    </row>
    <row r="134" spans="1:33" ht="15.75" customHeight="1" x14ac:dyDescent="0.2">
      <c r="A134" s="13"/>
      <c r="B134" s="13"/>
      <c r="C134" s="22"/>
      <c r="D134" s="15"/>
      <c r="E134" s="15"/>
      <c r="F134" s="14"/>
      <c r="G134" s="14"/>
      <c r="H134" s="15"/>
      <c r="I134" s="15"/>
      <c r="J134" s="22"/>
      <c r="K134" s="22"/>
      <c r="L134" s="15"/>
      <c r="M134" s="15"/>
      <c r="N134" s="15"/>
      <c r="O134" s="15"/>
      <c r="P134" s="22"/>
      <c r="Q134" s="22"/>
      <c r="R134" s="22"/>
      <c r="S134" s="18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20"/>
    </row>
    <row r="135" spans="1:33" ht="15.75" customHeight="1" x14ac:dyDescent="0.2">
      <c r="A135" s="13"/>
      <c r="B135" s="13"/>
      <c r="C135" s="22"/>
      <c r="D135" s="15"/>
      <c r="E135" s="15"/>
      <c r="F135" s="14"/>
      <c r="G135" s="14"/>
      <c r="H135" s="15"/>
      <c r="I135" s="15"/>
      <c r="J135" s="22"/>
      <c r="K135" s="22"/>
      <c r="L135" s="15"/>
      <c r="M135" s="15"/>
      <c r="N135" s="15"/>
      <c r="O135" s="15"/>
      <c r="P135" s="22"/>
      <c r="Q135" s="22"/>
      <c r="R135" s="22"/>
      <c r="S135" s="18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20"/>
    </row>
    <row r="136" spans="1:33" ht="15.75" customHeight="1" x14ac:dyDescent="0.2">
      <c r="A136" s="13"/>
      <c r="B136" s="13"/>
      <c r="C136" s="22"/>
      <c r="D136" s="15"/>
      <c r="E136" s="15"/>
      <c r="F136" s="14"/>
      <c r="G136" s="14"/>
      <c r="H136" s="15"/>
      <c r="I136" s="15"/>
      <c r="J136" s="22"/>
      <c r="K136" s="22"/>
      <c r="L136" s="15"/>
      <c r="M136" s="15"/>
      <c r="N136" s="15"/>
      <c r="O136" s="15"/>
      <c r="P136" s="22"/>
      <c r="Q136" s="22"/>
      <c r="R136" s="22"/>
      <c r="S136" s="18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20"/>
    </row>
    <row r="137" spans="1:33" ht="15.75" customHeight="1" x14ac:dyDescent="0.2">
      <c r="A137" s="13"/>
      <c r="B137" s="13"/>
      <c r="C137" s="22"/>
      <c r="D137" s="15"/>
      <c r="E137" s="15"/>
      <c r="F137" s="14"/>
      <c r="G137" s="14"/>
      <c r="H137" s="15"/>
      <c r="I137" s="15"/>
      <c r="J137" s="22"/>
      <c r="K137" s="22"/>
      <c r="L137" s="15"/>
      <c r="M137" s="15"/>
      <c r="N137" s="15"/>
      <c r="O137" s="15"/>
      <c r="P137" s="22"/>
      <c r="Q137" s="22"/>
      <c r="R137" s="22"/>
      <c r="S137" s="18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20"/>
    </row>
    <row r="138" spans="1:33" ht="15.75" customHeight="1" x14ac:dyDescent="0.2">
      <c r="A138" s="13"/>
      <c r="B138" s="13"/>
      <c r="C138" s="22"/>
      <c r="D138" s="15"/>
      <c r="E138" s="15"/>
      <c r="F138" s="14"/>
      <c r="G138" s="14"/>
      <c r="H138" s="15"/>
      <c r="I138" s="15"/>
      <c r="J138" s="22"/>
      <c r="K138" s="22"/>
      <c r="L138" s="15"/>
      <c r="M138" s="15"/>
      <c r="N138" s="15"/>
      <c r="O138" s="15"/>
      <c r="P138" s="22"/>
      <c r="Q138" s="22"/>
      <c r="R138" s="22"/>
      <c r="S138" s="18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20"/>
    </row>
    <row r="139" spans="1:33" ht="15.75" customHeight="1" x14ac:dyDescent="0.2">
      <c r="A139" s="13"/>
      <c r="B139" s="13"/>
      <c r="C139" s="22"/>
      <c r="D139" s="15"/>
      <c r="E139" s="15"/>
      <c r="F139" s="14"/>
      <c r="G139" s="14"/>
      <c r="H139" s="15"/>
      <c r="I139" s="15"/>
      <c r="J139" s="22"/>
      <c r="K139" s="22"/>
      <c r="L139" s="15"/>
      <c r="M139" s="15"/>
      <c r="N139" s="15"/>
      <c r="O139" s="15"/>
      <c r="P139" s="22"/>
      <c r="Q139" s="22"/>
      <c r="R139" s="22"/>
      <c r="S139" s="18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20"/>
    </row>
    <row r="140" spans="1:33" ht="15.75" customHeight="1" x14ac:dyDescent="0.2">
      <c r="A140" s="13"/>
      <c r="B140" s="13"/>
      <c r="C140" s="22"/>
      <c r="D140" s="15"/>
      <c r="E140" s="15"/>
      <c r="F140" s="14"/>
      <c r="G140" s="14"/>
      <c r="H140" s="15"/>
      <c r="I140" s="15"/>
      <c r="J140" s="22"/>
      <c r="K140" s="22"/>
      <c r="L140" s="15"/>
      <c r="M140" s="15"/>
      <c r="N140" s="15"/>
      <c r="O140" s="15"/>
      <c r="P140" s="22"/>
      <c r="Q140" s="22"/>
      <c r="R140" s="22"/>
      <c r="S140" s="18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20"/>
    </row>
    <row r="141" spans="1:33" ht="15.75" customHeight="1" x14ac:dyDescent="0.2">
      <c r="A141" s="13"/>
      <c r="B141" s="13"/>
      <c r="C141" s="22"/>
      <c r="D141" s="15"/>
      <c r="E141" s="15"/>
      <c r="F141" s="14"/>
      <c r="G141" s="14"/>
      <c r="H141" s="15"/>
      <c r="I141" s="15"/>
      <c r="J141" s="22"/>
      <c r="K141" s="22"/>
      <c r="L141" s="15"/>
      <c r="M141" s="15"/>
      <c r="N141" s="15"/>
      <c r="O141" s="15"/>
      <c r="P141" s="22"/>
      <c r="Q141" s="22"/>
      <c r="R141" s="22"/>
      <c r="S141" s="18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20"/>
    </row>
    <row r="142" spans="1:33" ht="15.75" customHeight="1" x14ac:dyDescent="0.2">
      <c r="A142" s="13"/>
      <c r="B142" s="13"/>
      <c r="C142" s="22"/>
      <c r="D142" s="15"/>
      <c r="E142" s="15"/>
      <c r="F142" s="14"/>
      <c r="G142" s="14"/>
      <c r="H142" s="15"/>
      <c r="I142" s="15"/>
      <c r="J142" s="22"/>
      <c r="K142" s="22"/>
      <c r="L142" s="15"/>
      <c r="M142" s="15"/>
      <c r="N142" s="15"/>
      <c r="O142" s="15"/>
      <c r="P142" s="22"/>
      <c r="Q142" s="22"/>
      <c r="R142" s="22"/>
      <c r="S142" s="18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20"/>
    </row>
    <row r="143" spans="1:33" ht="15.75" customHeight="1" x14ac:dyDescent="0.2">
      <c r="A143" s="13"/>
      <c r="B143" s="13"/>
      <c r="C143" s="22"/>
      <c r="D143" s="15"/>
      <c r="E143" s="15"/>
      <c r="F143" s="14"/>
      <c r="G143" s="14"/>
      <c r="H143" s="15"/>
      <c r="I143" s="15"/>
      <c r="J143" s="22"/>
      <c r="K143" s="22"/>
      <c r="L143" s="15"/>
      <c r="M143" s="15"/>
      <c r="N143" s="15"/>
      <c r="O143" s="15"/>
      <c r="P143" s="22"/>
      <c r="Q143" s="22"/>
      <c r="R143" s="22"/>
      <c r="S143" s="18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20"/>
    </row>
    <row r="144" spans="1:33" ht="15.75" customHeight="1" x14ac:dyDescent="0.2">
      <c r="A144" s="13"/>
      <c r="B144" s="13"/>
      <c r="C144" s="22"/>
      <c r="D144" s="15"/>
      <c r="E144" s="15"/>
      <c r="F144" s="14"/>
      <c r="G144" s="14"/>
      <c r="H144" s="15"/>
      <c r="I144" s="15"/>
      <c r="J144" s="22"/>
      <c r="K144" s="22"/>
      <c r="L144" s="15"/>
      <c r="M144" s="15"/>
      <c r="N144" s="15"/>
      <c r="O144" s="15"/>
      <c r="P144" s="22"/>
      <c r="Q144" s="22"/>
      <c r="R144" s="22"/>
      <c r="S144" s="18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20"/>
    </row>
    <row r="145" spans="1:33" ht="15.75" customHeight="1" x14ac:dyDescent="0.2">
      <c r="A145" s="13"/>
      <c r="B145" s="13"/>
      <c r="C145" s="22"/>
      <c r="D145" s="15"/>
      <c r="E145" s="15"/>
      <c r="F145" s="14"/>
      <c r="G145" s="14"/>
      <c r="H145" s="15"/>
      <c r="I145" s="15"/>
      <c r="J145" s="22"/>
      <c r="K145" s="22"/>
      <c r="L145" s="15"/>
      <c r="M145" s="15"/>
      <c r="N145" s="15"/>
      <c r="O145" s="15"/>
      <c r="P145" s="22"/>
      <c r="Q145" s="22"/>
      <c r="R145" s="22"/>
      <c r="S145" s="18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20"/>
    </row>
    <row r="146" spans="1:33" ht="15.75" customHeight="1" x14ac:dyDescent="0.2">
      <c r="A146" s="13"/>
      <c r="B146" s="13"/>
      <c r="C146" s="22"/>
      <c r="D146" s="15"/>
      <c r="E146" s="15"/>
      <c r="F146" s="14"/>
      <c r="G146" s="14"/>
      <c r="H146" s="15"/>
      <c r="I146" s="15"/>
      <c r="J146" s="22"/>
      <c r="K146" s="22"/>
      <c r="L146" s="15"/>
      <c r="M146" s="15"/>
      <c r="N146" s="15"/>
      <c r="O146" s="15"/>
      <c r="P146" s="22"/>
      <c r="Q146" s="22"/>
      <c r="R146" s="22"/>
      <c r="S146" s="18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20"/>
    </row>
    <row r="147" spans="1:33" ht="15.75" customHeight="1" x14ac:dyDescent="0.2">
      <c r="A147" s="13"/>
      <c r="B147" s="13"/>
      <c r="C147" s="22"/>
      <c r="D147" s="15"/>
      <c r="E147" s="15"/>
      <c r="F147" s="14"/>
      <c r="G147" s="14"/>
      <c r="H147" s="15"/>
      <c r="I147" s="15"/>
      <c r="J147" s="22"/>
      <c r="K147" s="22"/>
      <c r="L147" s="15"/>
      <c r="M147" s="15"/>
      <c r="N147" s="15"/>
      <c r="O147" s="15"/>
      <c r="P147" s="22"/>
      <c r="Q147" s="22"/>
      <c r="R147" s="22"/>
      <c r="S147" s="18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20"/>
    </row>
    <row r="148" spans="1:33" ht="15.75" customHeight="1" x14ac:dyDescent="0.2">
      <c r="A148" s="13"/>
      <c r="B148" s="13"/>
      <c r="C148" s="22"/>
      <c r="D148" s="15"/>
      <c r="E148" s="15"/>
      <c r="F148" s="14"/>
      <c r="G148" s="14"/>
      <c r="H148" s="15"/>
      <c r="I148" s="15"/>
      <c r="J148" s="22"/>
      <c r="K148" s="22"/>
      <c r="L148" s="15"/>
      <c r="M148" s="15"/>
      <c r="N148" s="15"/>
      <c r="O148" s="15"/>
      <c r="P148" s="22"/>
      <c r="Q148" s="22"/>
      <c r="R148" s="22"/>
      <c r="S148" s="18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20"/>
    </row>
    <row r="149" spans="1:33" ht="15.75" customHeight="1" x14ac:dyDescent="0.2">
      <c r="A149" s="13"/>
      <c r="B149" s="13"/>
      <c r="C149" s="22"/>
      <c r="D149" s="15"/>
      <c r="E149" s="15"/>
      <c r="F149" s="14"/>
      <c r="G149" s="14"/>
      <c r="H149" s="15"/>
      <c r="I149" s="15"/>
      <c r="J149" s="22"/>
      <c r="K149" s="22"/>
      <c r="L149" s="15"/>
      <c r="M149" s="15"/>
      <c r="N149" s="15"/>
      <c r="O149" s="15"/>
      <c r="P149" s="22"/>
      <c r="Q149" s="22"/>
      <c r="R149" s="22"/>
      <c r="S149" s="18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20"/>
    </row>
    <row r="150" spans="1:33" ht="15.75" customHeight="1" x14ac:dyDescent="0.2">
      <c r="A150" s="13"/>
      <c r="B150" s="13"/>
      <c r="C150" s="22"/>
      <c r="D150" s="15"/>
      <c r="E150" s="15"/>
      <c r="F150" s="14"/>
      <c r="G150" s="14"/>
      <c r="H150" s="15"/>
      <c r="I150" s="15"/>
      <c r="J150" s="22"/>
      <c r="K150" s="22"/>
      <c r="L150" s="15"/>
      <c r="M150" s="15"/>
      <c r="N150" s="15"/>
      <c r="O150" s="15"/>
      <c r="P150" s="22"/>
      <c r="Q150" s="22"/>
      <c r="R150" s="22"/>
      <c r="S150" s="18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20"/>
    </row>
    <row r="151" spans="1:33" ht="15.75" customHeight="1" x14ac:dyDescent="0.2">
      <c r="A151" s="13"/>
      <c r="B151" s="13"/>
      <c r="C151" s="22"/>
      <c r="D151" s="15"/>
      <c r="E151" s="15"/>
      <c r="F151" s="14"/>
      <c r="G151" s="14"/>
      <c r="H151" s="15"/>
      <c r="I151" s="15"/>
      <c r="J151" s="22"/>
      <c r="K151" s="22"/>
      <c r="L151" s="15"/>
      <c r="M151" s="15"/>
      <c r="N151" s="15"/>
      <c r="O151" s="15"/>
      <c r="P151" s="22"/>
      <c r="Q151" s="22"/>
      <c r="R151" s="22"/>
      <c r="S151" s="18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20"/>
    </row>
    <row r="152" spans="1:33" ht="15.75" customHeight="1" x14ac:dyDescent="0.2">
      <c r="A152" s="13"/>
      <c r="B152" s="13"/>
      <c r="C152" s="22"/>
      <c r="D152" s="15"/>
      <c r="E152" s="15"/>
      <c r="F152" s="14"/>
      <c r="G152" s="14"/>
      <c r="H152" s="15"/>
      <c r="I152" s="15"/>
      <c r="J152" s="22"/>
      <c r="K152" s="22"/>
      <c r="L152" s="15"/>
      <c r="M152" s="15"/>
      <c r="N152" s="15"/>
      <c r="O152" s="15"/>
      <c r="P152" s="22"/>
      <c r="Q152" s="22"/>
      <c r="R152" s="22"/>
      <c r="S152" s="18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20"/>
    </row>
    <row r="153" spans="1:33" ht="15.75" customHeight="1" x14ac:dyDescent="0.2">
      <c r="A153" s="13"/>
      <c r="B153" s="13"/>
      <c r="C153" s="22"/>
      <c r="D153" s="15"/>
      <c r="E153" s="15"/>
      <c r="F153" s="14"/>
      <c r="G153" s="14"/>
      <c r="H153" s="15"/>
      <c r="I153" s="15"/>
      <c r="J153" s="22"/>
      <c r="K153" s="22"/>
      <c r="L153" s="15"/>
      <c r="M153" s="15"/>
      <c r="N153" s="15"/>
      <c r="O153" s="15"/>
      <c r="P153" s="22"/>
      <c r="Q153" s="22"/>
      <c r="R153" s="22"/>
      <c r="S153" s="18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20"/>
    </row>
    <row r="154" spans="1:33" ht="15.75" customHeight="1" x14ac:dyDescent="0.2">
      <c r="A154" s="13"/>
      <c r="B154" s="13"/>
      <c r="C154" s="22"/>
      <c r="D154" s="15"/>
      <c r="E154" s="15"/>
      <c r="F154" s="14"/>
      <c r="G154" s="14"/>
      <c r="H154" s="15"/>
      <c r="I154" s="15"/>
      <c r="J154" s="22"/>
      <c r="K154" s="22"/>
      <c r="L154" s="15"/>
      <c r="M154" s="15"/>
      <c r="N154" s="15"/>
      <c r="O154" s="15"/>
      <c r="P154" s="22"/>
      <c r="Q154" s="22"/>
      <c r="R154" s="22"/>
      <c r="S154" s="18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20"/>
    </row>
    <row r="155" spans="1:33" ht="15.75" customHeight="1" x14ac:dyDescent="0.2">
      <c r="A155" s="13"/>
      <c r="B155" s="13"/>
      <c r="C155" s="22"/>
      <c r="D155" s="15"/>
      <c r="E155" s="15"/>
      <c r="F155" s="14"/>
      <c r="G155" s="14"/>
      <c r="H155" s="15"/>
      <c r="I155" s="15"/>
      <c r="J155" s="22"/>
      <c r="K155" s="22"/>
      <c r="L155" s="15"/>
      <c r="M155" s="15"/>
      <c r="N155" s="15"/>
      <c r="O155" s="15"/>
      <c r="P155" s="22"/>
      <c r="Q155" s="22"/>
      <c r="R155" s="22"/>
      <c r="S155" s="18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20"/>
    </row>
    <row r="156" spans="1:33" ht="15.75" customHeight="1" x14ac:dyDescent="0.2">
      <c r="A156" s="13"/>
      <c r="B156" s="13"/>
      <c r="C156" s="22"/>
      <c r="D156" s="15"/>
      <c r="E156" s="15"/>
      <c r="F156" s="14"/>
      <c r="G156" s="14"/>
      <c r="H156" s="15"/>
      <c r="I156" s="15"/>
      <c r="J156" s="22"/>
      <c r="K156" s="22"/>
      <c r="L156" s="15"/>
      <c r="M156" s="15"/>
      <c r="N156" s="15"/>
      <c r="O156" s="15"/>
      <c r="P156" s="22"/>
      <c r="Q156" s="22"/>
      <c r="R156" s="22"/>
      <c r="S156" s="18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20"/>
    </row>
    <row r="157" spans="1:33" ht="15.75" customHeight="1" x14ac:dyDescent="0.2">
      <c r="A157" s="13"/>
      <c r="B157" s="13"/>
      <c r="C157" s="22"/>
      <c r="D157" s="15"/>
      <c r="E157" s="15"/>
      <c r="F157" s="14"/>
      <c r="G157" s="14"/>
      <c r="H157" s="15"/>
      <c r="I157" s="15"/>
      <c r="J157" s="22"/>
      <c r="K157" s="22"/>
      <c r="L157" s="15"/>
      <c r="M157" s="15"/>
      <c r="N157" s="15"/>
      <c r="O157" s="15"/>
      <c r="P157" s="22"/>
      <c r="Q157" s="22"/>
      <c r="R157" s="22"/>
      <c r="S157" s="18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20"/>
    </row>
    <row r="158" spans="1:33" ht="15.75" customHeight="1" x14ac:dyDescent="0.2">
      <c r="A158" s="13"/>
      <c r="B158" s="13"/>
      <c r="C158" s="22"/>
      <c r="D158" s="15"/>
      <c r="E158" s="15"/>
      <c r="F158" s="14"/>
      <c r="G158" s="14"/>
      <c r="H158" s="15"/>
      <c r="I158" s="15"/>
      <c r="J158" s="22"/>
      <c r="K158" s="22"/>
      <c r="L158" s="15"/>
      <c r="M158" s="15"/>
      <c r="N158" s="15"/>
      <c r="O158" s="15"/>
      <c r="P158" s="22"/>
      <c r="Q158" s="22"/>
      <c r="R158" s="22"/>
      <c r="S158" s="18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20"/>
    </row>
    <row r="159" spans="1:33" ht="15.75" customHeight="1" x14ac:dyDescent="0.2">
      <c r="A159" s="13"/>
      <c r="B159" s="13"/>
      <c r="C159" s="22"/>
      <c r="D159" s="15"/>
      <c r="E159" s="15"/>
      <c r="F159" s="14"/>
      <c r="G159" s="14"/>
      <c r="H159" s="15"/>
      <c r="I159" s="15"/>
      <c r="J159" s="22"/>
      <c r="K159" s="22"/>
      <c r="L159" s="15"/>
      <c r="M159" s="15"/>
      <c r="N159" s="15"/>
      <c r="O159" s="15"/>
      <c r="P159" s="22"/>
      <c r="Q159" s="22"/>
      <c r="R159" s="22"/>
      <c r="S159" s="18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20"/>
    </row>
    <row r="160" spans="1:33" ht="15.75" customHeight="1" x14ac:dyDescent="0.2">
      <c r="A160" s="13"/>
      <c r="B160" s="13"/>
      <c r="C160" s="22"/>
      <c r="D160" s="15"/>
      <c r="E160" s="15"/>
      <c r="F160" s="14"/>
      <c r="G160" s="14"/>
      <c r="H160" s="15"/>
      <c r="I160" s="15"/>
      <c r="J160" s="22"/>
      <c r="K160" s="22"/>
      <c r="L160" s="15"/>
      <c r="M160" s="15"/>
      <c r="N160" s="15"/>
      <c r="O160" s="15"/>
      <c r="P160" s="22"/>
      <c r="Q160" s="22"/>
      <c r="R160" s="22"/>
      <c r="S160" s="18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20"/>
    </row>
    <row r="161" spans="1:33" ht="15.75" customHeight="1" x14ac:dyDescent="0.2">
      <c r="A161" s="13"/>
      <c r="B161" s="13"/>
      <c r="C161" s="22"/>
      <c r="D161" s="15"/>
      <c r="E161" s="15"/>
      <c r="F161" s="14"/>
      <c r="G161" s="14"/>
      <c r="H161" s="15"/>
      <c r="I161" s="15"/>
      <c r="J161" s="22"/>
      <c r="K161" s="22"/>
      <c r="L161" s="15"/>
      <c r="M161" s="15"/>
      <c r="N161" s="15"/>
      <c r="O161" s="15"/>
      <c r="P161" s="22"/>
      <c r="Q161" s="22"/>
      <c r="R161" s="22"/>
      <c r="S161" s="18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20"/>
    </row>
    <row r="162" spans="1:33" ht="15.75" customHeight="1" x14ac:dyDescent="0.2">
      <c r="A162" s="13"/>
      <c r="B162" s="13"/>
      <c r="C162" s="22"/>
      <c r="D162" s="15"/>
      <c r="E162" s="15"/>
      <c r="F162" s="14"/>
      <c r="G162" s="14"/>
      <c r="H162" s="15"/>
      <c r="I162" s="15"/>
      <c r="J162" s="22"/>
      <c r="K162" s="22"/>
      <c r="L162" s="15"/>
      <c r="M162" s="15"/>
      <c r="N162" s="15"/>
      <c r="O162" s="15"/>
      <c r="P162" s="22"/>
      <c r="Q162" s="22"/>
      <c r="R162" s="22"/>
      <c r="S162" s="18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20"/>
    </row>
    <row r="163" spans="1:33" ht="15.75" customHeight="1" x14ac:dyDescent="0.2">
      <c r="A163" s="13"/>
      <c r="B163" s="13"/>
      <c r="C163" s="22"/>
      <c r="D163" s="15"/>
      <c r="E163" s="15"/>
      <c r="F163" s="14"/>
      <c r="G163" s="14"/>
      <c r="H163" s="15"/>
      <c r="I163" s="15"/>
      <c r="J163" s="22"/>
      <c r="K163" s="22"/>
      <c r="L163" s="15"/>
      <c r="M163" s="15"/>
      <c r="N163" s="15"/>
      <c r="O163" s="15"/>
      <c r="P163" s="22"/>
      <c r="Q163" s="22"/>
      <c r="R163" s="22"/>
      <c r="S163" s="18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20"/>
    </row>
    <row r="164" spans="1:33" ht="15.75" customHeight="1" x14ac:dyDescent="0.2">
      <c r="A164" s="13"/>
      <c r="B164" s="13"/>
      <c r="C164" s="22"/>
      <c r="D164" s="15"/>
      <c r="E164" s="15"/>
      <c r="F164" s="14"/>
      <c r="G164" s="14"/>
      <c r="H164" s="15"/>
      <c r="I164" s="15"/>
      <c r="J164" s="22"/>
      <c r="K164" s="22"/>
      <c r="L164" s="15"/>
      <c r="M164" s="15"/>
      <c r="N164" s="15"/>
      <c r="O164" s="15"/>
      <c r="P164" s="22"/>
      <c r="Q164" s="22"/>
      <c r="R164" s="22"/>
      <c r="S164" s="18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20"/>
    </row>
    <row r="165" spans="1:33" ht="15.75" customHeight="1" x14ac:dyDescent="0.2">
      <c r="A165" s="13"/>
      <c r="B165" s="13"/>
      <c r="C165" s="22"/>
      <c r="D165" s="15"/>
      <c r="E165" s="15"/>
      <c r="F165" s="14"/>
      <c r="G165" s="14"/>
      <c r="H165" s="15"/>
      <c r="I165" s="15"/>
      <c r="J165" s="22"/>
      <c r="K165" s="22"/>
      <c r="L165" s="15"/>
      <c r="M165" s="15"/>
      <c r="N165" s="15"/>
      <c r="O165" s="15"/>
      <c r="P165" s="22"/>
      <c r="Q165" s="22"/>
      <c r="R165" s="22"/>
      <c r="S165" s="18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20"/>
    </row>
    <row r="166" spans="1:33" ht="15.75" customHeight="1" x14ac:dyDescent="0.2">
      <c r="A166" s="13"/>
      <c r="B166" s="13"/>
      <c r="C166" s="22"/>
      <c r="D166" s="15"/>
      <c r="E166" s="15"/>
      <c r="F166" s="14"/>
      <c r="G166" s="14"/>
      <c r="H166" s="15"/>
      <c r="I166" s="15"/>
      <c r="J166" s="22"/>
      <c r="K166" s="22"/>
      <c r="L166" s="15"/>
      <c r="M166" s="15"/>
      <c r="N166" s="15"/>
      <c r="O166" s="15"/>
      <c r="P166" s="22"/>
      <c r="Q166" s="22"/>
      <c r="R166" s="22"/>
      <c r="S166" s="18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20"/>
    </row>
    <row r="167" spans="1:33" ht="15.75" customHeight="1" x14ac:dyDescent="0.2">
      <c r="A167" s="13"/>
      <c r="B167" s="13"/>
      <c r="C167" s="22"/>
      <c r="D167" s="15"/>
      <c r="E167" s="15"/>
      <c r="F167" s="14"/>
      <c r="G167" s="14"/>
      <c r="H167" s="15"/>
      <c r="I167" s="15"/>
      <c r="J167" s="22"/>
      <c r="K167" s="22"/>
      <c r="L167" s="15"/>
      <c r="M167" s="15"/>
      <c r="N167" s="15"/>
      <c r="O167" s="15"/>
      <c r="P167" s="22"/>
      <c r="Q167" s="22"/>
      <c r="R167" s="22"/>
      <c r="S167" s="18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20"/>
    </row>
    <row r="168" spans="1:33" ht="15.75" customHeight="1" x14ac:dyDescent="0.2">
      <c r="A168" s="13"/>
      <c r="B168" s="13"/>
      <c r="C168" s="22"/>
      <c r="D168" s="15"/>
      <c r="E168" s="15"/>
      <c r="F168" s="14"/>
      <c r="G168" s="14"/>
      <c r="H168" s="15"/>
      <c r="I168" s="15"/>
      <c r="J168" s="22"/>
      <c r="K168" s="22"/>
      <c r="L168" s="15"/>
      <c r="M168" s="15"/>
      <c r="N168" s="15"/>
      <c r="O168" s="15"/>
      <c r="P168" s="22"/>
      <c r="Q168" s="22"/>
      <c r="R168" s="22"/>
      <c r="S168" s="18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20"/>
    </row>
    <row r="169" spans="1:33" ht="15.75" customHeight="1" x14ac:dyDescent="0.2">
      <c r="A169" s="13"/>
      <c r="B169" s="13"/>
      <c r="C169" s="22"/>
      <c r="D169" s="15"/>
      <c r="E169" s="15"/>
      <c r="F169" s="14"/>
      <c r="G169" s="14"/>
      <c r="H169" s="15"/>
      <c r="I169" s="15"/>
      <c r="J169" s="22"/>
      <c r="K169" s="22"/>
      <c r="L169" s="15"/>
      <c r="M169" s="15"/>
      <c r="N169" s="15"/>
      <c r="O169" s="15"/>
      <c r="P169" s="22"/>
      <c r="Q169" s="22"/>
      <c r="R169" s="22"/>
      <c r="S169" s="18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20"/>
    </row>
    <row r="170" spans="1:33" ht="15.75" customHeight="1" x14ac:dyDescent="0.2">
      <c r="A170" s="13"/>
      <c r="B170" s="13"/>
      <c r="C170" s="22"/>
      <c r="D170" s="15"/>
      <c r="E170" s="15"/>
      <c r="F170" s="14"/>
      <c r="G170" s="14"/>
      <c r="H170" s="15"/>
      <c r="I170" s="15"/>
      <c r="J170" s="22"/>
      <c r="K170" s="22"/>
      <c r="L170" s="15"/>
      <c r="M170" s="15"/>
      <c r="N170" s="15"/>
      <c r="O170" s="15"/>
      <c r="P170" s="22"/>
      <c r="Q170" s="22"/>
      <c r="R170" s="22"/>
      <c r="S170" s="18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20"/>
    </row>
    <row r="171" spans="1:33" ht="15.75" customHeight="1" x14ac:dyDescent="0.2">
      <c r="A171" s="13"/>
      <c r="B171" s="13"/>
      <c r="C171" s="22"/>
      <c r="D171" s="15"/>
      <c r="E171" s="15"/>
      <c r="F171" s="14"/>
      <c r="G171" s="14"/>
      <c r="H171" s="15"/>
      <c r="I171" s="15"/>
      <c r="J171" s="22"/>
      <c r="K171" s="22"/>
      <c r="L171" s="15"/>
      <c r="M171" s="15"/>
      <c r="N171" s="15"/>
      <c r="O171" s="15"/>
      <c r="P171" s="22"/>
      <c r="Q171" s="22"/>
      <c r="R171" s="22"/>
      <c r="S171" s="18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20"/>
    </row>
    <row r="172" spans="1:33" ht="15.75" customHeight="1" x14ac:dyDescent="0.2">
      <c r="A172" s="13"/>
      <c r="B172" s="13"/>
      <c r="C172" s="22"/>
      <c r="D172" s="15"/>
      <c r="E172" s="15"/>
      <c r="F172" s="14"/>
      <c r="G172" s="14"/>
      <c r="H172" s="15"/>
      <c r="I172" s="15"/>
      <c r="J172" s="22"/>
      <c r="K172" s="22"/>
      <c r="L172" s="15"/>
      <c r="M172" s="15"/>
      <c r="N172" s="15"/>
      <c r="O172" s="15"/>
      <c r="P172" s="22"/>
      <c r="Q172" s="22"/>
      <c r="R172" s="22"/>
      <c r="S172" s="18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20"/>
    </row>
    <row r="173" spans="1:33" ht="15.75" customHeight="1" x14ac:dyDescent="0.2">
      <c r="A173" s="13"/>
      <c r="B173" s="13"/>
      <c r="C173" s="22"/>
      <c r="D173" s="15"/>
      <c r="E173" s="15"/>
      <c r="F173" s="14"/>
      <c r="G173" s="14"/>
      <c r="H173" s="15"/>
      <c r="I173" s="15"/>
      <c r="J173" s="22"/>
      <c r="K173" s="22"/>
      <c r="L173" s="15"/>
      <c r="M173" s="15"/>
      <c r="N173" s="15"/>
      <c r="O173" s="15"/>
      <c r="P173" s="22"/>
      <c r="Q173" s="22"/>
      <c r="R173" s="22"/>
      <c r="S173" s="18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20"/>
    </row>
    <row r="174" spans="1:33" ht="15.75" customHeight="1" x14ac:dyDescent="0.2">
      <c r="A174" s="13"/>
      <c r="B174" s="13"/>
      <c r="C174" s="22"/>
      <c r="D174" s="15"/>
      <c r="E174" s="15"/>
      <c r="F174" s="14"/>
      <c r="G174" s="14"/>
      <c r="H174" s="15"/>
      <c r="I174" s="15"/>
      <c r="J174" s="22"/>
      <c r="K174" s="22"/>
      <c r="L174" s="15"/>
      <c r="M174" s="15"/>
      <c r="N174" s="15"/>
      <c r="O174" s="15"/>
      <c r="P174" s="22"/>
      <c r="Q174" s="22"/>
      <c r="R174" s="22"/>
      <c r="S174" s="18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20"/>
    </row>
    <row r="175" spans="1:33" ht="15.75" customHeight="1" x14ac:dyDescent="0.2">
      <c r="A175" s="13"/>
      <c r="B175" s="13"/>
      <c r="C175" s="22"/>
      <c r="D175" s="15"/>
      <c r="E175" s="15"/>
      <c r="F175" s="14"/>
      <c r="G175" s="14"/>
      <c r="H175" s="15"/>
      <c r="I175" s="15"/>
      <c r="J175" s="22"/>
      <c r="K175" s="22"/>
      <c r="L175" s="15"/>
      <c r="M175" s="15"/>
      <c r="N175" s="15"/>
      <c r="O175" s="15"/>
      <c r="P175" s="22"/>
      <c r="Q175" s="22"/>
      <c r="R175" s="22"/>
      <c r="S175" s="18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20"/>
    </row>
    <row r="176" spans="1:33" ht="15.75" customHeight="1" x14ac:dyDescent="0.2">
      <c r="A176" s="13"/>
      <c r="B176" s="13"/>
      <c r="C176" s="22"/>
      <c r="D176" s="15"/>
      <c r="E176" s="15"/>
      <c r="F176" s="14"/>
      <c r="G176" s="14"/>
      <c r="H176" s="15"/>
      <c r="I176" s="15"/>
      <c r="J176" s="22"/>
      <c r="K176" s="22"/>
      <c r="L176" s="15"/>
      <c r="M176" s="15"/>
      <c r="N176" s="15"/>
      <c r="O176" s="15"/>
      <c r="P176" s="22"/>
      <c r="Q176" s="22"/>
      <c r="R176" s="22"/>
      <c r="S176" s="18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20"/>
    </row>
    <row r="177" spans="1:33" ht="15.75" customHeight="1" x14ac:dyDescent="0.2">
      <c r="A177" s="13"/>
      <c r="B177" s="13"/>
      <c r="C177" s="22"/>
      <c r="D177" s="15"/>
      <c r="E177" s="15"/>
      <c r="F177" s="14"/>
      <c r="G177" s="14"/>
      <c r="H177" s="15"/>
      <c r="I177" s="15"/>
      <c r="J177" s="22"/>
      <c r="K177" s="22"/>
      <c r="L177" s="15"/>
      <c r="M177" s="15"/>
      <c r="N177" s="15"/>
      <c r="O177" s="15"/>
      <c r="P177" s="22"/>
      <c r="Q177" s="22"/>
      <c r="R177" s="22"/>
      <c r="S177" s="18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20"/>
    </row>
    <row r="178" spans="1:33" ht="15.75" customHeight="1" x14ac:dyDescent="0.2">
      <c r="A178" s="13"/>
      <c r="B178" s="13"/>
      <c r="C178" s="22"/>
      <c r="D178" s="15"/>
      <c r="E178" s="15"/>
      <c r="F178" s="14"/>
      <c r="G178" s="14"/>
      <c r="H178" s="15"/>
      <c r="I178" s="15"/>
      <c r="J178" s="22"/>
      <c r="K178" s="22"/>
      <c r="L178" s="15"/>
      <c r="M178" s="15"/>
      <c r="N178" s="15"/>
      <c r="O178" s="15"/>
      <c r="P178" s="22"/>
      <c r="Q178" s="22"/>
      <c r="R178" s="22"/>
      <c r="S178" s="18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20"/>
    </row>
    <row r="179" spans="1:33" ht="15.75" customHeight="1" x14ac:dyDescent="0.2">
      <c r="A179" s="13"/>
      <c r="B179" s="13"/>
      <c r="C179" s="22"/>
      <c r="D179" s="15"/>
      <c r="E179" s="15"/>
      <c r="F179" s="14"/>
      <c r="G179" s="14"/>
      <c r="H179" s="15"/>
      <c r="I179" s="15"/>
      <c r="J179" s="22"/>
      <c r="K179" s="22"/>
      <c r="L179" s="15"/>
      <c r="M179" s="15"/>
      <c r="N179" s="15"/>
      <c r="O179" s="15"/>
      <c r="P179" s="22"/>
      <c r="Q179" s="22"/>
      <c r="R179" s="22"/>
      <c r="S179" s="18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20"/>
    </row>
    <row r="180" spans="1:33" ht="15.75" customHeight="1" x14ac:dyDescent="0.2">
      <c r="A180" s="13"/>
      <c r="B180" s="13"/>
      <c r="C180" s="22"/>
      <c r="D180" s="15"/>
      <c r="E180" s="15"/>
      <c r="F180" s="14"/>
      <c r="G180" s="14"/>
      <c r="H180" s="15"/>
      <c r="I180" s="15"/>
      <c r="J180" s="22"/>
      <c r="K180" s="22"/>
      <c r="L180" s="15"/>
      <c r="M180" s="15"/>
      <c r="N180" s="15"/>
      <c r="O180" s="15"/>
      <c r="P180" s="22"/>
      <c r="Q180" s="22"/>
      <c r="R180" s="22"/>
      <c r="S180" s="18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20"/>
    </row>
    <row r="181" spans="1:33" ht="15.75" customHeight="1" x14ac:dyDescent="0.2">
      <c r="A181" s="13"/>
      <c r="B181" s="13"/>
      <c r="C181" s="22"/>
      <c r="D181" s="15"/>
      <c r="E181" s="15"/>
      <c r="F181" s="14"/>
      <c r="G181" s="14"/>
      <c r="H181" s="15"/>
      <c r="I181" s="15"/>
      <c r="J181" s="22"/>
      <c r="K181" s="22"/>
      <c r="L181" s="15"/>
      <c r="M181" s="15"/>
      <c r="N181" s="15"/>
      <c r="O181" s="15"/>
      <c r="P181" s="22"/>
      <c r="Q181" s="22"/>
      <c r="R181" s="22"/>
      <c r="S181" s="18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20"/>
    </row>
    <row r="182" spans="1:33" ht="15.75" customHeight="1" x14ac:dyDescent="0.2">
      <c r="A182" s="13"/>
      <c r="B182" s="13"/>
      <c r="C182" s="22"/>
      <c r="D182" s="15"/>
      <c r="E182" s="15"/>
      <c r="F182" s="14"/>
      <c r="G182" s="14"/>
      <c r="H182" s="15"/>
      <c r="I182" s="15"/>
      <c r="J182" s="22"/>
      <c r="K182" s="22"/>
      <c r="L182" s="15"/>
      <c r="M182" s="15"/>
      <c r="N182" s="15"/>
      <c r="O182" s="15"/>
      <c r="P182" s="22"/>
      <c r="Q182" s="22"/>
      <c r="R182" s="22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20"/>
    </row>
    <row r="183" spans="1:33" ht="15.75" customHeight="1" x14ac:dyDescent="0.2">
      <c r="A183" s="13"/>
      <c r="B183" s="13"/>
      <c r="C183" s="22"/>
      <c r="D183" s="15"/>
      <c r="E183" s="15"/>
      <c r="F183" s="14"/>
      <c r="G183" s="14"/>
      <c r="H183" s="15"/>
      <c r="I183" s="15"/>
      <c r="J183" s="22"/>
      <c r="K183" s="22"/>
      <c r="L183" s="15"/>
      <c r="M183" s="15"/>
      <c r="N183" s="15"/>
      <c r="O183" s="15"/>
      <c r="P183" s="22"/>
      <c r="Q183" s="22"/>
      <c r="R183" s="22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20"/>
    </row>
    <row r="184" spans="1:33" ht="15.75" customHeight="1" x14ac:dyDescent="0.2">
      <c r="A184" s="13"/>
      <c r="B184" s="13"/>
      <c r="C184" s="22"/>
      <c r="D184" s="15"/>
      <c r="E184" s="15"/>
      <c r="F184" s="14"/>
      <c r="G184" s="14"/>
      <c r="H184" s="15"/>
      <c r="I184" s="15"/>
      <c r="J184" s="22"/>
      <c r="K184" s="22"/>
      <c r="L184" s="15"/>
      <c r="M184" s="15"/>
      <c r="N184" s="15"/>
      <c r="O184" s="15"/>
      <c r="P184" s="22"/>
      <c r="Q184" s="22"/>
      <c r="R184" s="22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20"/>
    </row>
    <row r="185" spans="1:33" ht="15.75" customHeight="1" x14ac:dyDescent="0.2">
      <c r="A185" s="13"/>
      <c r="B185" s="13"/>
      <c r="C185" s="22"/>
      <c r="D185" s="15"/>
      <c r="E185" s="15"/>
      <c r="F185" s="14"/>
      <c r="G185" s="14"/>
      <c r="H185" s="15"/>
      <c r="I185" s="15"/>
      <c r="J185" s="22"/>
      <c r="K185" s="22"/>
      <c r="L185" s="15"/>
      <c r="M185" s="15"/>
      <c r="N185" s="15"/>
      <c r="O185" s="15"/>
      <c r="P185" s="22"/>
      <c r="Q185" s="22"/>
      <c r="R185" s="22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20"/>
    </row>
    <row r="186" spans="1:33" ht="15.75" customHeight="1" x14ac:dyDescent="0.2">
      <c r="A186" s="13"/>
      <c r="B186" s="13"/>
      <c r="C186" s="22"/>
      <c r="D186" s="15"/>
      <c r="E186" s="15"/>
      <c r="F186" s="14"/>
      <c r="G186" s="14"/>
      <c r="H186" s="15"/>
      <c r="I186" s="15"/>
      <c r="J186" s="22"/>
      <c r="K186" s="22"/>
      <c r="L186" s="15"/>
      <c r="M186" s="15"/>
      <c r="N186" s="15"/>
      <c r="O186" s="15"/>
      <c r="P186" s="22"/>
      <c r="Q186" s="22"/>
      <c r="R186" s="22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20"/>
    </row>
    <row r="187" spans="1:33" ht="15.75" customHeight="1" x14ac:dyDescent="0.2">
      <c r="A187" s="13"/>
      <c r="B187" s="13"/>
      <c r="C187" s="22"/>
      <c r="D187" s="15"/>
      <c r="E187" s="15"/>
      <c r="F187" s="14"/>
      <c r="G187" s="14"/>
      <c r="H187" s="15"/>
      <c r="I187" s="15"/>
      <c r="J187" s="22"/>
      <c r="K187" s="22"/>
      <c r="L187" s="15"/>
      <c r="M187" s="15"/>
      <c r="N187" s="15"/>
      <c r="O187" s="15"/>
      <c r="P187" s="22"/>
      <c r="Q187" s="22"/>
      <c r="R187" s="22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20"/>
    </row>
    <row r="188" spans="1:33" ht="15.75" customHeight="1" x14ac:dyDescent="0.2">
      <c r="A188" s="13"/>
      <c r="B188" s="13"/>
      <c r="C188" s="22"/>
      <c r="D188" s="15"/>
      <c r="E188" s="15"/>
      <c r="F188" s="14"/>
      <c r="G188" s="14"/>
      <c r="H188" s="15"/>
      <c r="I188" s="15"/>
      <c r="J188" s="22"/>
      <c r="K188" s="22"/>
      <c r="L188" s="15"/>
      <c r="M188" s="15"/>
      <c r="N188" s="15"/>
      <c r="O188" s="15"/>
      <c r="P188" s="22"/>
      <c r="Q188" s="22"/>
      <c r="R188" s="22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20"/>
    </row>
    <row r="189" spans="1:33" ht="15.75" customHeight="1" x14ac:dyDescent="0.2">
      <c r="A189" s="13"/>
      <c r="B189" s="13"/>
      <c r="C189" s="22"/>
      <c r="D189" s="15"/>
      <c r="E189" s="15"/>
      <c r="F189" s="14"/>
      <c r="G189" s="14"/>
      <c r="H189" s="15"/>
      <c r="I189" s="15"/>
      <c r="J189" s="22"/>
      <c r="K189" s="22"/>
      <c r="L189" s="15"/>
      <c r="M189" s="15"/>
      <c r="N189" s="15"/>
      <c r="O189" s="15"/>
      <c r="P189" s="22"/>
      <c r="Q189" s="22"/>
      <c r="R189" s="22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20"/>
    </row>
    <row r="190" spans="1:33" ht="15.75" customHeight="1" x14ac:dyDescent="0.2">
      <c r="A190" s="13"/>
      <c r="B190" s="13"/>
      <c r="C190" s="22"/>
      <c r="D190" s="15"/>
      <c r="E190" s="15"/>
      <c r="F190" s="14"/>
      <c r="G190" s="14"/>
      <c r="H190" s="15"/>
      <c r="I190" s="15"/>
      <c r="J190" s="22"/>
      <c r="K190" s="22"/>
      <c r="L190" s="15"/>
      <c r="M190" s="15"/>
      <c r="N190" s="15"/>
      <c r="O190" s="15"/>
      <c r="P190" s="22"/>
      <c r="Q190" s="22"/>
      <c r="R190" s="22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20"/>
    </row>
    <row r="191" spans="1:33" ht="15.75" customHeight="1" x14ac:dyDescent="0.2">
      <c r="A191" s="13"/>
      <c r="B191" s="13"/>
      <c r="C191" s="22"/>
      <c r="D191" s="15"/>
      <c r="E191" s="15"/>
      <c r="F191" s="14"/>
      <c r="G191" s="14"/>
      <c r="H191" s="15"/>
      <c r="I191" s="15"/>
      <c r="J191" s="22"/>
      <c r="K191" s="22"/>
      <c r="L191" s="15"/>
      <c r="M191" s="15"/>
      <c r="N191" s="15"/>
      <c r="O191" s="15"/>
      <c r="P191" s="22"/>
      <c r="Q191" s="22"/>
      <c r="R191" s="22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20"/>
    </row>
    <row r="192" spans="1:33" ht="15.75" customHeight="1" x14ac:dyDescent="0.2">
      <c r="A192" s="13"/>
      <c r="B192" s="13"/>
      <c r="C192" s="22"/>
      <c r="D192" s="15"/>
      <c r="E192" s="15"/>
      <c r="F192" s="14"/>
      <c r="G192" s="14"/>
      <c r="H192" s="15"/>
      <c r="I192" s="15"/>
      <c r="J192" s="22"/>
      <c r="K192" s="22"/>
      <c r="L192" s="15"/>
      <c r="M192" s="15"/>
      <c r="N192" s="15"/>
      <c r="O192" s="15"/>
      <c r="P192" s="22"/>
      <c r="Q192" s="22"/>
      <c r="R192" s="22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20"/>
    </row>
    <row r="193" spans="1:33" ht="15.75" customHeight="1" x14ac:dyDescent="0.2">
      <c r="A193" s="13"/>
      <c r="B193" s="13"/>
      <c r="C193" s="22"/>
      <c r="D193" s="15"/>
      <c r="E193" s="15"/>
      <c r="F193" s="14"/>
      <c r="G193" s="14"/>
      <c r="H193" s="15"/>
      <c r="I193" s="15"/>
      <c r="J193" s="22"/>
      <c r="K193" s="22"/>
      <c r="L193" s="15"/>
      <c r="M193" s="15"/>
      <c r="N193" s="15"/>
      <c r="O193" s="15"/>
      <c r="P193" s="22"/>
      <c r="Q193" s="22"/>
      <c r="R193" s="22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20"/>
    </row>
    <row r="194" spans="1:33" ht="15.75" customHeight="1" x14ac:dyDescent="0.2">
      <c r="A194" s="13"/>
      <c r="B194" s="13"/>
      <c r="C194" s="22"/>
      <c r="D194" s="15"/>
      <c r="E194" s="15"/>
      <c r="F194" s="14"/>
      <c r="G194" s="14"/>
      <c r="H194" s="15"/>
      <c r="I194" s="15"/>
      <c r="J194" s="22"/>
      <c r="K194" s="22"/>
      <c r="L194" s="15"/>
      <c r="M194" s="15"/>
      <c r="N194" s="15"/>
      <c r="O194" s="15"/>
      <c r="P194" s="22"/>
      <c r="Q194" s="22"/>
      <c r="R194" s="22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20"/>
    </row>
    <row r="195" spans="1:33" ht="15.75" customHeight="1" x14ac:dyDescent="0.2">
      <c r="C195" s="22"/>
      <c r="D195" s="15"/>
      <c r="E195" s="15"/>
      <c r="F195" s="14"/>
      <c r="G195" s="14"/>
      <c r="H195" s="15"/>
      <c r="I195" s="15"/>
      <c r="J195" s="22"/>
      <c r="K195" s="22"/>
      <c r="L195" s="15"/>
      <c r="M195" s="15"/>
      <c r="N195" s="15"/>
      <c r="O195" s="15"/>
      <c r="P195" s="22"/>
      <c r="Q195" s="22"/>
      <c r="R195" s="22"/>
      <c r="AG195" s="20"/>
    </row>
    <row r="196" spans="1:33" ht="15.75" customHeight="1" x14ac:dyDescent="0.2">
      <c r="C196" s="22"/>
      <c r="D196" s="15"/>
      <c r="E196" s="15"/>
      <c r="F196" s="14"/>
      <c r="G196" s="14"/>
      <c r="H196" s="15"/>
      <c r="I196" s="15"/>
      <c r="J196" s="22"/>
      <c r="K196" s="22"/>
      <c r="L196" s="15"/>
      <c r="M196" s="15"/>
      <c r="N196" s="15"/>
      <c r="O196" s="15"/>
      <c r="P196" s="22"/>
      <c r="Q196" s="22"/>
      <c r="R196" s="22"/>
      <c r="AG196" s="20"/>
    </row>
    <row r="197" spans="1:33" ht="15.75" customHeight="1" x14ac:dyDescent="0.2">
      <c r="C197" s="22"/>
      <c r="D197" s="22"/>
      <c r="E197" s="22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</row>
    <row r="198" spans="1:33" ht="15.75" customHeight="1" x14ac:dyDescent="0.2">
      <c r="C198" s="22"/>
      <c r="D198" s="22"/>
      <c r="E198" s="22"/>
      <c r="F198" s="22"/>
      <c r="G198" s="22"/>
      <c r="H198" s="22"/>
      <c r="I198" s="22"/>
      <c r="J198" s="22"/>
      <c r="K198" s="22"/>
      <c r="L198" s="22"/>
      <c r="M198" s="22"/>
      <c r="N198" s="22"/>
      <c r="O198" s="22"/>
      <c r="P198" s="22"/>
      <c r="Q198" s="22"/>
      <c r="R198" s="22"/>
    </row>
    <row r="199" spans="1:33" ht="15.75" customHeight="1" x14ac:dyDescent="0.2">
      <c r="C199" s="22"/>
      <c r="D199" s="22"/>
      <c r="E199" s="22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</row>
    <row r="200" spans="1:33" ht="15.75" customHeight="1" x14ac:dyDescent="0.2">
      <c r="C200" s="22"/>
      <c r="D200" s="22"/>
      <c r="E200" s="22"/>
      <c r="F200" s="22"/>
      <c r="G200" s="22"/>
      <c r="H200" s="22"/>
      <c r="I200" s="22"/>
      <c r="J200" s="22"/>
      <c r="K200" s="22"/>
      <c r="L200" s="22"/>
      <c r="M200" s="22"/>
      <c r="N200" s="22"/>
      <c r="O200" s="22"/>
      <c r="P200" s="22"/>
      <c r="Q200" s="22"/>
      <c r="R200" s="22"/>
    </row>
    <row r="201" spans="1:33" ht="15.75" customHeight="1" x14ac:dyDescent="0.2">
      <c r="C201" s="22"/>
      <c r="D201" s="22"/>
      <c r="E201" s="22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</row>
    <row r="202" spans="1:33" ht="15.75" customHeight="1" x14ac:dyDescent="0.2">
      <c r="C202" s="22"/>
      <c r="D202" s="22"/>
      <c r="E202" s="22"/>
      <c r="F202" s="22"/>
      <c r="G202" s="22"/>
      <c r="H202" s="22"/>
      <c r="I202" s="22"/>
      <c r="J202" s="22"/>
      <c r="K202" s="22"/>
      <c r="L202" s="22"/>
      <c r="M202" s="22"/>
      <c r="N202" s="22"/>
      <c r="O202" s="22"/>
      <c r="P202" s="22"/>
      <c r="Q202" s="22"/>
      <c r="R202" s="22"/>
    </row>
    <row r="203" spans="1:33" ht="15.75" customHeight="1" x14ac:dyDescent="0.2">
      <c r="C203" s="22"/>
      <c r="D203" s="22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</row>
    <row r="204" spans="1:33" ht="15.75" customHeight="1" x14ac:dyDescent="0.2">
      <c r="C204" s="22"/>
      <c r="D204" s="22"/>
      <c r="E204" s="22"/>
      <c r="F204" s="22"/>
      <c r="G204" s="22"/>
      <c r="H204" s="22"/>
      <c r="I204" s="22"/>
      <c r="J204" s="22"/>
      <c r="K204" s="22"/>
      <c r="L204" s="22"/>
      <c r="M204" s="22"/>
      <c r="N204" s="22"/>
      <c r="O204" s="22"/>
      <c r="P204" s="22"/>
      <c r="Q204" s="22"/>
      <c r="R204" s="22"/>
    </row>
    <row r="205" spans="1:33" ht="15.75" customHeight="1" x14ac:dyDescent="0.2">
      <c r="C205" s="22"/>
      <c r="D205" s="22"/>
      <c r="E205" s="22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</row>
    <row r="206" spans="1:33" ht="15.75" customHeight="1" x14ac:dyDescent="0.2">
      <c r="C206" s="22"/>
      <c r="D206" s="22"/>
      <c r="E206" s="22"/>
      <c r="F206" s="22"/>
      <c r="G206" s="22"/>
      <c r="H206" s="22"/>
      <c r="I206" s="22"/>
      <c r="J206" s="22"/>
      <c r="K206" s="22"/>
      <c r="L206" s="22"/>
      <c r="M206" s="22"/>
      <c r="N206" s="22"/>
      <c r="O206" s="22"/>
      <c r="P206" s="22"/>
      <c r="Q206" s="22"/>
      <c r="R206" s="22"/>
    </row>
    <row r="207" spans="1:33" ht="15.75" customHeight="1" x14ac:dyDescent="0.2">
      <c r="C207" s="22"/>
      <c r="D207" s="22"/>
      <c r="E207" s="22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</row>
    <row r="208" spans="1:33" ht="15.75" customHeight="1" x14ac:dyDescent="0.2">
      <c r="C208" s="22"/>
      <c r="D208" s="22"/>
      <c r="E208" s="22"/>
      <c r="F208" s="22"/>
      <c r="G208" s="22"/>
      <c r="H208" s="22"/>
      <c r="I208" s="22"/>
      <c r="J208" s="22"/>
      <c r="K208" s="22"/>
      <c r="L208" s="22"/>
      <c r="M208" s="22"/>
      <c r="N208" s="22"/>
      <c r="O208" s="22"/>
      <c r="P208" s="22"/>
      <c r="Q208" s="22"/>
      <c r="R208" s="22"/>
    </row>
    <row r="209" spans="3:18" ht="15.75" customHeight="1" x14ac:dyDescent="0.2">
      <c r="C209" s="22"/>
      <c r="D209" s="22"/>
      <c r="E209" s="22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</row>
    <row r="210" spans="3:18" ht="15.75" customHeight="1" x14ac:dyDescent="0.2">
      <c r="C210" s="22"/>
      <c r="D210" s="22"/>
      <c r="E210" s="22"/>
      <c r="F210" s="22"/>
      <c r="G210" s="22"/>
      <c r="H210" s="22"/>
      <c r="I210" s="22"/>
      <c r="J210" s="22"/>
      <c r="K210" s="22"/>
      <c r="L210" s="22"/>
      <c r="M210" s="22"/>
      <c r="N210" s="22"/>
      <c r="O210" s="22"/>
      <c r="P210" s="22"/>
      <c r="Q210" s="22"/>
      <c r="R210" s="22"/>
    </row>
    <row r="211" spans="3:18" ht="15.75" customHeight="1" x14ac:dyDescent="0.2">
      <c r="C211" s="22"/>
      <c r="D211" s="22"/>
      <c r="E211" s="22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</row>
    <row r="212" spans="3:18" ht="15.75" customHeight="1" x14ac:dyDescent="0.2">
      <c r="C212" s="22"/>
      <c r="D212" s="22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  <c r="R212" s="22"/>
    </row>
    <row r="213" spans="3:18" ht="15.75" customHeight="1" x14ac:dyDescent="0.2">
      <c r="C213" s="22"/>
      <c r="D213" s="22"/>
      <c r="E213" s="22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</row>
    <row r="214" spans="3:18" ht="15.75" customHeight="1" x14ac:dyDescent="0.2">
      <c r="C214" s="22"/>
      <c r="D214" s="22"/>
      <c r="E214" s="22"/>
      <c r="F214" s="22"/>
      <c r="G214" s="22"/>
      <c r="H214" s="22"/>
      <c r="I214" s="22"/>
      <c r="J214" s="22"/>
      <c r="K214" s="22"/>
      <c r="L214" s="22"/>
      <c r="M214" s="22"/>
      <c r="N214" s="22"/>
      <c r="O214" s="22"/>
      <c r="P214" s="22"/>
      <c r="Q214" s="22"/>
      <c r="R214" s="22"/>
    </row>
    <row r="215" spans="3:18" ht="15.75" customHeight="1" x14ac:dyDescent="0.2">
      <c r="C215" s="22"/>
      <c r="D215" s="22"/>
      <c r="E215" s="22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</row>
    <row r="216" spans="3:18" ht="15.75" customHeight="1" x14ac:dyDescent="0.2">
      <c r="C216" s="22"/>
      <c r="D216" s="22"/>
      <c r="E216" s="22"/>
      <c r="F216" s="22"/>
      <c r="G216" s="22"/>
      <c r="H216" s="22"/>
      <c r="I216" s="22"/>
      <c r="J216" s="22"/>
      <c r="K216" s="22"/>
      <c r="L216" s="22"/>
      <c r="M216" s="22"/>
      <c r="N216" s="22"/>
      <c r="O216" s="22"/>
      <c r="P216" s="22"/>
      <c r="Q216" s="22"/>
      <c r="R216" s="22"/>
    </row>
    <row r="217" spans="3:18" ht="15.75" customHeight="1" x14ac:dyDescent="0.2">
      <c r="C217" s="22"/>
      <c r="D217" s="22"/>
      <c r="E217" s="22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</row>
    <row r="218" spans="3:18" ht="15.75" customHeight="1" x14ac:dyDescent="0.2">
      <c r="C218" s="22"/>
      <c r="D218" s="22"/>
      <c r="E218" s="22"/>
      <c r="F218" s="22"/>
      <c r="G218" s="22"/>
      <c r="H218" s="22"/>
      <c r="I218" s="22"/>
      <c r="J218" s="22"/>
      <c r="K218" s="22"/>
      <c r="L218" s="22"/>
      <c r="M218" s="22"/>
      <c r="N218" s="22"/>
      <c r="O218" s="22"/>
      <c r="P218" s="22"/>
      <c r="Q218" s="22"/>
      <c r="R218" s="22"/>
    </row>
    <row r="219" spans="3:18" ht="15.75" customHeight="1" x14ac:dyDescent="0.2">
      <c r="C219" s="22"/>
      <c r="D219" s="22"/>
      <c r="E219" s="22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</row>
    <row r="220" spans="3:18" ht="15.75" customHeight="1" x14ac:dyDescent="0.2">
      <c r="C220" s="22"/>
      <c r="D220" s="22"/>
      <c r="E220" s="22"/>
      <c r="F220" s="22"/>
      <c r="G220" s="22"/>
      <c r="H220" s="22"/>
      <c r="I220" s="22"/>
      <c r="J220" s="22"/>
      <c r="K220" s="22"/>
      <c r="L220" s="22"/>
      <c r="M220" s="22"/>
      <c r="N220" s="22"/>
      <c r="O220" s="22"/>
      <c r="P220" s="22"/>
      <c r="Q220" s="22"/>
      <c r="R220" s="22"/>
    </row>
    <row r="221" spans="3:18" ht="15.75" customHeight="1" x14ac:dyDescent="0.15"/>
    <row r="222" spans="3:18" ht="15.75" customHeight="1" x14ac:dyDescent="0.15"/>
    <row r="223" spans="3:18" ht="15.75" customHeight="1" x14ac:dyDescent="0.15"/>
    <row r="224" spans="3:18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AG1000"/>
  <sheetViews>
    <sheetView tabSelected="1" workbookViewId="0">
      <pane xSplit="2" ySplit="3" topLeftCell="C4" activePane="bottomRight" state="frozen"/>
      <selection activeCell="C4" sqref="C4:XFD31"/>
      <selection pane="topRight" activeCell="C4" sqref="C4:XFD31"/>
      <selection pane="bottomLeft" activeCell="C4" sqref="C4:XFD31"/>
      <selection pane="bottomRight" activeCell="C4" sqref="C4:XFD31"/>
    </sheetView>
  </sheetViews>
  <sheetFormatPr baseColWidth="10" defaultColWidth="14.5" defaultRowHeight="15" customHeight="1" x14ac:dyDescent="0.15"/>
  <cols>
    <col min="1" max="1" width="14.83203125" customWidth="1"/>
    <col min="2" max="2" width="23.832031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6.83203125" customWidth="1"/>
    <col min="16" max="16" width="11" customWidth="1"/>
    <col min="17" max="18" width="8.5" customWidth="1"/>
    <col min="19" max="19" width="8.33203125" customWidth="1"/>
    <col min="20" max="20" width="11.5" customWidth="1"/>
    <col min="21" max="21" width="13.33203125" customWidth="1"/>
    <col min="22" max="22" width="13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29" t="str">
        <f ca="1">IFERROR(__xludf.DUMMYFUNCTION("IFERROR(VLOOKUP(B2,IMPORTRANGE(""https://docs.google.com/spreadsheets/d/1x0DhHglkXKoEBOD2MBsuK_EyIr1ouxD2ftIpqOYFa-k/edit?usp=sharing"",""OllieShops-SKU-Specific Info!B1:BJ7000""),4,FALSE),"""")"),"Cornhole Board Lights - Blue LED Corn Hole Lighting Kit for Playing at Night")</f>
        <v>Cornhole Board Lights - Blue LED Corn Hole Lighting Kit for Playing at Night</v>
      </c>
      <c r="B1" s="30"/>
      <c r="C1" s="31" t="s">
        <v>0</v>
      </c>
      <c r="D1" s="33" t="s">
        <v>1</v>
      </c>
      <c r="E1" s="33" t="s">
        <v>2</v>
      </c>
      <c r="F1" s="35" t="s">
        <v>3</v>
      </c>
      <c r="G1" s="35" t="s">
        <v>4</v>
      </c>
      <c r="H1" s="36" t="s">
        <v>5</v>
      </c>
      <c r="I1" s="33" t="s">
        <v>6</v>
      </c>
      <c r="J1" s="33" t="s">
        <v>7</v>
      </c>
      <c r="K1" s="33" t="s">
        <v>8</v>
      </c>
      <c r="L1" s="33" t="s">
        <v>9</v>
      </c>
      <c r="M1" s="40" t="s">
        <v>10</v>
      </c>
      <c r="N1" s="41" t="s">
        <v>11</v>
      </c>
      <c r="O1" s="33" t="s">
        <v>12</v>
      </c>
      <c r="P1" s="33" t="s">
        <v>13</v>
      </c>
      <c r="Q1" s="33" t="s">
        <v>14</v>
      </c>
      <c r="R1" s="33" t="s">
        <v>15</v>
      </c>
      <c r="S1" s="47" t="s">
        <v>16</v>
      </c>
      <c r="T1" s="42" t="s">
        <v>17</v>
      </c>
      <c r="U1" s="42" t="s">
        <v>18</v>
      </c>
      <c r="V1" s="42" t="s">
        <v>19</v>
      </c>
      <c r="W1" s="42" t="s">
        <v>20</v>
      </c>
      <c r="X1" s="42" t="s">
        <v>21</v>
      </c>
      <c r="Y1" s="42" t="s">
        <v>22</v>
      </c>
      <c r="Z1" s="42" t="s">
        <v>23</v>
      </c>
      <c r="AA1" s="42" t="s">
        <v>24</v>
      </c>
      <c r="AB1" s="42" t="s">
        <v>25</v>
      </c>
      <c r="AC1" s="42" t="s">
        <v>26</v>
      </c>
      <c r="AD1" s="44" t="s">
        <v>27</v>
      </c>
      <c r="AE1" s="45" t="s">
        <v>28</v>
      </c>
      <c r="AF1" s="46" t="s">
        <v>29</v>
      </c>
      <c r="AG1" s="45" t="s">
        <v>30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IFERROR(__xludf.DUMMYFUNCTION("IFERROR(VLOOKUP(B2,IMPORTRANGE(""https://docs.google.com/spreadsheets/d/1x0DhHglkXKoEBOD2MBsuK_EyIr1ouxD2ftIpqOYFa-k/edit?usp=sharing"",""OllieShops-SKU-Specific Info!B1:BJ7000""),3,FALSE),"""")"),"B07S4D8QMH")</f>
        <v>B07S4D8QMH</v>
      </c>
      <c r="B2" s="3" t="s">
        <v>179</v>
      </c>
      <c r="C2" s="32"/>
      <c r="D2" s="34"/>
      <c r="E2" s="32"/>
      <c r="F2" s="34"/>
      <c r="G2" s="34"/>
      <c r="H2" s="37"/>
      <c r="I2" s="34"/>
      <c r="J2" s="34"/>
      <c r="K2" s="37"/>
      <c r="L2" s="37"/>
      <c r="M2" s="37"/>
      <c r="N2" s="34"/>
      <c r="O2" s="34"/>
      <c r="P2" s="32"/>
      <c r="Q2" s="34"/>
      <c r="R2" s="34"/>
      <c r="S2" s="30"/>
      <c r="T2" s="30"/>
      <c r="U2" s="43"/>
      <c r="V2" s="43"/>
      <c r="W2" s="30"/>
      <c r="X2" s="30"/>
      <c r="Y2" s="30"/>
      <c r="Z2" s="30"/>
      <c r="AA2" s="43"/>
      <c r="AB2" s="43"/>
      <c r="AC2" s="43"/>
      <c r="AD2" s="43"/>
      <c r="AE2" s="30"/>
      <c r="AF2" s="30"/>
      <c r="AG2" s="30"/>
    </row>
    <row r="3" spans="1:33" ht="16" x14ac:dyDescent="0.15">
      <c r="A3" s="38" t="s">
        <v>32</v>
      </c>
      <c r="B3" s="39"/>
      <c r="C3" s="4">
        <f ca="1">((AE31+AF31)/0.85)*-1</f>
        <v>4.5027531211764709</v>
      </c>
      <c r="D3" s="5">
        <f>SUM(D4:D99763)</f>
        <v>12</v>
      </c>
      <c r="E3" s="5"/>
      <c r="F3" s="6">
        <f t="shared" ref="F3:G3" si="0">SUM(F4:F99763)</f>
        <v>180.24</v>
      </c>
      <c r="G3" s="6">
        <f t="shared" si="0"/>
        <v>-0.03</v>
      </c>
      <c r="H3" s="7">
        <f>G3/F3*-1</f>
        <v>1.6644474034620504E-4</v>
      </c>
      <c r="I3" s="8">
        <f ca="1">J3/F3</f>
        <v>0.58868798193057403</v>
      </c>
      <c r="J3" s="6">
        <f ca="1">SUM(J4:J99763)</f>
        <v>106.10512186316667</v>
      </c>
      <c r="K3" s="6">
        <f ca="1">J3/D3</f>
        <v>8.8420934885972233</v>
      </c>
      <c r="L3" s="5"/>
      <c r="M3" s="9"/>
      <c r="N3" s="10"/>
      <c r="O3" s="5" t="str">
        <f ca="1">IFERROR(__xludf.DUMMYFUNCTION("IFERROR(VLOOKUP(B2,IMPORTRANGE(""https://docs.google.com/spreadsheets/d/1owCo6kL_VFQ5nPTdNogErmCBLjNiktT1m3SzTrxu3R0/edit#gid=2146806407"",""Ollie Shops - Compiled!b1:g5000""),2,FALSE),"""")"),"")</f>
        <v/>
      </c>
      <c r="P3" s="5"/>
      <c r="Q3" s="11"/>
      <c r="R3" s="11"/>
      <c r="S3" s="23"/>
      <c r="T3" s="10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10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10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5">
        <f>SUM(W4:W99763)</f>
        <v>0</v>
      </c>
      <c r="X3" s="7">
        <f>AVERAGE(X4:X99763)</f>
        <v>0</v>
      </c>
      <c r="Y3" s="6">
        <f>ROUND(AVERAGE(Y4:Y99763),2)</f>
        <v>0</v>
      </c>
      <c r="Z3" s="5"/>
      <c r="AA3" s="5"/>
      <c r="AB3" s="5"/>
      <c r="AC3" s="5"/>
      <c r="AD3" s="5"/>
      <c r="AE3" s="12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Info!B2:BZ7000""),36,false)),"""")*-1"),-0.187340153)</f>
        <v>-0.18734015300000001</v>
      </c>
      <c r="AG3" s="6">
        <f>SUM(AG4:AG99763)</f>
        <v>0</v>
      </c>
    </row>
    <row r="4" spans="1:33" s="52" customFormat="1" ht="15.75" hidden="1" customHeight="1" x14ac:dyDescent="0.2">
      <c r="A4" s="13" t="s">
        <v>33</v>
      </c>
      <c r="B4" s="13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48"/>
      <c r="T4" s="48"/>
      <c r="U4" s="49"/>
      <c r="V4" s="54"/>
      <c r="W4" s="48"/>
      <c r="X4" s="48"/>
      <c r="Y4" s="48"/>
      <c r="Z4" s="48"/>
      <c r="AA4" s="48"/>
      <c r="AB4" s="51"/>
      <c r="AC4" s="48"/>
      <c r="AD4" s="48"/>
      <c r="AE4" s="48"/>
      <c r="AF4" s="48"/>
      <c r="AG4" s="48"/>
    </row>
    <row r="5" spans="1:33" s="52" customFormat="1" ht="15.75" hidden="1" customHeight="1" x14ac:dyDescent="0.2">
      <c r="A5" s="13" t="s">
        <v>34</v>
      </c>
      <c r="B5" s="13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48"/>
      <c r="T5" s="48"/>
      <c r="U5" s="49"/>
      <c r="V5" s="54"/>
      <c r="W5" s="48"/>
      <c r="X5" s="48"/>
      <c r="Y5" s="48"/>
      <c r="Z5" s="48"/>
      <c r="AA5" s="48"/>
      <c r="AB5" s="51"/>
      <c r="AC5" s="48"/>
      <c r="AD5" s="48"/>
      <c r="AE5" s="48"/>
      <c r="AF5" s="48"/>
      <c r="AG5" s="48"/>
    </row>
    <row r="6" spans="1:33" s="52" customFormat="1" ht="15.75" hidden="1" customHeight="1" x14ac:dyDescent="0.2">
      <c r="A6" s="13" t="s">
        <v>35</v>
      </c>
      <c r="B6" s="13"/>
      <c r="C6" s="17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48"/>
      <c r="T6" s="48"/>
      <c r="U6" s="49"/>
      <c r="V6" s="54"/>
      <c r="W6" s="48"/>
      <c r="X6" s="48"/>
      <c r="Y6" s="48"/>
      <c r="Z6" s="48"/>
      <c r="AA6" s="48"/>
      <c r="AB6" s="51"/>
      <c r="AC6" s="48"/>
      <c r="AD6" s="48"/>
      <c r="AE6" s="48"/>
      <c r="AF6" s="48"/>
      <c r="AG6" s="48"/>
    </row>
    <row r="7" spans="1:33" s="52" customFormat="1" ht="15.75" hidden="1" customHeight="1" x14ac:dyDescent="0.2">
      <c r="A7" s="13" t="s">
        <v>36</v>
      </c>
      <c r="B7" s="13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48"/>
      <c r="T7" s="48"/>
      <c r="U7" s="49"/>
      <c r="V7" s="54"/>
      <c r="W7" s="48"/>
      <c r="X7" s="48"/>
      <c r="Y7" s="48"/>
      <c r="Z7" s="48"/>
      <c r="AA7" s="48"/>
      <c r="AB7" s="51"/>
      <c r="AC7" s="48"/>
      <c r="AD7" s="48"/>
      <c r="AE7" s="48"/>
      <c r="AF7" s="48"/>
      <c r="AG7" s="48"/>
    </row>
    <row r="8" spans="1:33" s="52" customFormat="1" ht="15.75" hidden="1" customHeight="1" x14ac:dyDescent="0.2">
      <c r="A8" s="13" t="s">
        <v>37</v>
      </c>
      <c r="B8" s="13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48"/>
      <c r="T8" s="48"/>
      <c r="U8" s="49"/>
      <c r="V8" s="54"/>
      <c r="W8" s="48"/>
      <c r="X8" s="48"/>
      <c r="Y8" s="48"/>
      <c r="Z8" s="48"/>
      <c r="AA8" s="48"/>
      <c r="AB8" s="51"/>
      <c r="AC8" s="48"/>
      <c r="AD8" s="48"/>
      <c r="AE8" s="48"/>
      <c r="AF8" s="48"/>
      <c r="AG8" s="48"/>
    </row>
    <row r="9" spans="1:33" s="52" customFormat="1" ht="15.75" hidden="1" customHeight="1" x14ac:dyDescent="0.2">
      <c r="A9" s="13" t="s">
        <v>38</v>
      </c>
      <c r="B9" s="13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48"/>
      <c r="T9" s="48"/>
      <c r="U9" s="49"/>
      <c r="V9" s="54"/>
      <c r="W9" s="48"/>
      <c r="X9" s="48"/>
      <c r="Y9" s="48"/>
      <c r="Z9" s="48"/>
      <c r="AA9" s="48"/>
      <c r="AB9" s="51"/>
      <c r="AC9" s="48"/>
      <c r="AD9" s="48"/>
      <c r="AE9" s="48"/>
      <c r="AF9" s="48"/>
      <c r="AG9" s="48"/>
    </row>
    <row r="10" spans="1:33" s="52" customFormat="1" ht="15.75" hidden="1" customHeight="1" x14ac:dyDescent="0.2">
      <c r="A10" s="13" t="s">
        <v>39</v>
      </c>
      <c r="B10" s="13"/>
      <c r="C10" s="17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48"/>
      <c r="T10" s="48"/>
      <c r="U10" s="49"/>
      <c r="V10" s="54"/>
      <c r="W10" s="48"/>
      <c r="X10" s="48"/>
      <c r="Y10" s="48"/>
      <c r="Z10" s="48"/>
      <c r="AA10" s="48"/>
      <c r="AB10" s="51"/>
      <c r="AC10" s="48"/>
      <c r="AD10" s="48"/>
      <c r="AE10" s="48"/>
      <c r="AF10" s="48"/>
      <c r="AG10" s="48"/>
    </row>
    <row r="11" spans="1:33" s="52" customFormat="1" ht="15.75" hidden="1" customHeight="1" x14ac:dyDescent="0.2">
      <c r="A11" s="13" t="s">
        <v>40</v>
      </c>
      <c r="B11" s="13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48"/>
      <c r="T11" s="48"/>
      <c r="U11" s="49"/>
      <c r="V11" s="54"/>
      <c r="W11" s="48"/>
      <c r="X11" s="48"/>
      <c r="Y11" s="48"/>
      <c r="Z11" s="48"/>
      <c r="AA11" s="48"/>
      <c r="AB11" s="51"/>
      <c r="AC11" s="48"/>
      <c r="AD11" s="48"/>
      <c r="AE11" s="48"/>
      <c r="AF11" s="48"/>
      <c r="AG11" s="48"/>
    </row>
    <row r="12" spans="1:33" s="52" customFormat="1" ht="15.75" hidden="1" customHeight="1" x14ac:dyDescent="0.2">
      <c r="A12" s="13" t="s">
        <v>41</v>
      </c>
      <c r="B12" s="13"/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48"/>
      <c r="T12" s="48"/>
      <c r="U12" s="49"/>
      <c r="V12" s="54"/>
      <c r="W12" s="48"/>
      <c r="X12" s="48"/>
      <c r="Y12" s="48"/>
      <c r="Z12" s="48"/>
      <c r="AA12" s="48"/>
      <c r="AB12" s="51"/>
      <c r="AC12" s="48"/>
      <c r="AD12" s="48"/>
      <c r="AE12" s="48"/>
      <c r="AF12" s="48"/>
      <c r="AG12" s="48"/>
    </row>
    <row r="13" spans="1:33" s="52" customFormat="1" ht="15.75" hidden="1" customHeight="1" x14ac:dyDescent="0.2">
      <c r="A13" s="13" t="s">
        <v>42</v>
      </c>
      <c r="B13" s="13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48"/>
      <c r="T13" s="48"/>
      <c r="U13" s="49"/>
      <c r="V13" s="54"/>
      <c r="W13" s="48"/>
      <c r="X13" s="48"/>
      <c r="Y13" s="48"/>
      <c r="Z13" s="48"/>
      <c r="AA13" s="48"/>
      <c r="AB13" s="51"/>
      <c r="AC13" s="48"/>
      <c r="AD13" s="48"/>
      <c r="AE13" s="48"/>
      <c r="AF13" s="48"/>
      <c r="AG13" s="48"/>
    </row>
    <row r="14" spans="1:33" s="52" customFormat="1" ht="15.75" hidden="1" customHeight="1" x14ac:dyDescent="0.2">
      <c r="A14" s="13" t="s">
        <v>43</v>
      </c>
      <c r="B14" s="13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48"/>
      <c r="T14" s="48"/>
      <c r="U14" s="49"/>
      <c r="V14" s="54"/>
      <c r="W14" s="48"/>
      <c r="X14" s="48"/>
      <c r="Y14" s="48"/>
      <c r="Z14" s="48"/>
      <c r="AA14" s="48"/>
      <c r="AB14" s="51"/>
      <c r="AC14" s="48"/>
      <c r="AD14" s="48"/>
      <c r="AE14" s="48"/>
      <c r="AF14" s="48"/>
      <c r="AG14" s="48"/>
    </row>
    <row r="15" spans="1:33" s="52" customFormat="1" ht="15.75" hidden="1" customHeight="1" x14ac:dyDescent="0.2">
      <c r="A15" s="13" t="s">
        <v>44</v>
      </c>
      <c r="B15" s="13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48"/>
      <c r="T15" s="48"/>
      <c r="U15" s="49"/>
      <c r="V15" s="54"/>
      <c r="W15" s="48"/>
      <c r="X15" s="48"/>
      <c r="Y15" s="48"/>
      <c r="Z15" s="48"/>
      <c r="AA15" s="48"/>
      <c r="AB15" s="51"/>
      <c r="AC15" s="48"/>
      <c r="AD15" s="48"/>
      <c r="AE15" s="48"/>
      <c r="AF15" s="48"/>
      <c r="AG15" s="48"/>
    </row>
    <row r="16" spans="1:33" s="52" customFormat="1" ht="15.75" hidden="1" customHeight="1" x14ac:dyDescent="0.2">
      <c r="A16" s="13" t="s">
        <v>45</v>
      </c>
      <c r="B16" s="13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48"/>
      <c r="T16" s="48"/>
      <c r="U16" s="49"/>
      <c r="V16" s="54"/>
      <c r="W16" s="48"/>
      <c r="X16" s="48"/>
      <c r="Y16" s="48"/>
      <c r="Z16" s="48"/>
      <c r="AA16" s="48"/>
      <c r="AB16" s="51"/>
      <c r="AC16" s="48"/>
      <c r="AD16" s="48"/>
      <c r="AE16" s="48"/>
      <c r="AF16" s="48"/>
      <c r="AG16" s="48"/>
    </row>
    <row r="17" spans="1:33" s="52" customFormat="1" ht="15.75" hidden="1" customHeight="1" x14ac:dyDescent="0.2">
      <c r="A17" s="13" t="s">
        <v>46</v>
      </c>
      <c r="B17" s="13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48"/>
      <c r="T17" s="48"/>
      <c r="U17" s="49"/>
      <c r="V17" s="54"/>
      <c r="W17" s="48"/>
      <c r="X17" s="48"/>
      <c r="Y17" s="48"/>
      <c r="Z17" s="48"/>
      <c r="AA17" s="48"/>
      <c r="AB17" s="51"/>
      <c r="AC17" s="48"/>
      <c r="AD17" s="48"/>
      <c r="AE17" s="48"/>
      <c r="AF17" s="48"/>
      <c r="AG17" s="48"/>
    </row>
    <row r="18" spans="1:33" s="52" customFormat="1" ht="15.75" hidden="1" customHeight="1" x14ac:dyDescent="0.2">
      <c r="A18" s="13" t="s">
        <v>47</v>
      </c>
      <c r="B18" s="13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48"/>
      <c r="T18" s="48"/>
      <c r="U18" s="49"/>
      <c r="V18" s="54"/>
      <c r="W18" s="48"/>
      <c r="X18" s="48"/>
      <c r="Y18" s="48"/>
      <c r="Z18" s="48"/>
      <c r="AA18" s="48"/>
      <c r="AB18" s="51"/>
      <c r="AC18" s="48"/>
      <c r="AD18" s="48"/>
      <c r="AE18" s="48"/>
      <c r="AF18" s="48"/>
      <c r="AG18" s="48"/>
    </row>
    <row r="19" spans="1:33" s="52" customFormat="1" ht="15.75" hidden="1" customHeight="1" x14ac:dyDescent="0.2">
      <c r="A19" s="13" t="s">
        <v>83</v>
      </c>
      <c r="B19" s="13"/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48"/>
      <c r="T19" s="48"/>
      <c r="U19" s="49"/>
      <c r="V19" s="54"/>
      <c r="W19" s="48"/>
      <c r="X19" s="48"/>
      <c r="Y19" s="48"/>
      <c r="Z19" s="48"/>
      <c r="AA19" s="48"/>
      <c r="AB19" s="51"/>
      <c r="AC19" s="48"/>
      <c r="AD19" s="48"/>
      <c r="AE19" s="48"/>
      <c r="AF19" s="48"/>
      <c r="AG19" s="48"/>
    </row>
    <row r="20" spans="1:33" s="52" customFormat="1" ht="15.75" hidden="1" customHeight="1" x14ac:dyDescent="0.2">
      <c r="A20" s="13" t="s">
        <v>49</v>
      </c>
      <c r="B20" s="13"/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48"/>
      <c r="T20" s="48"/>
      <c r="U20" s="49"/>
      <c r="V20" s="54"/>
      <c r="W20" s="48"/>
      <c r="X20" s="48"/>
      <c r="Y20" s="48"/>
      <c r="Z20" s="48"/>
      <c r="AA20" s="48"/>
      <c r="AB20" s="51"/>
      <c r="AC20" s="48"/>
      <c r="AD20" s="48"/>
      <c r="AE20" s="48"/>
      <c r="AF20" s="48"/>
      <c r="AG20" s="48"/>
    </row>
    <row r="21" spans="1:33" s="52" customFormat="1" ht="15.75" hidden="1" customHeight="1" x14ac:dyDescent="0.2">
      <c r="A21" s="13" t="s">
        <v>50</v>
      </c>
      <c r="B21" s="13"/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48"/>
      <c r="T21" s="48"/>
      <c r="U21" s="49"/>
      <c r="V21" s="54"/>
      <c r="W21" s="48"/>
      <c r="X21" s="48"/>
      <c r="Y21" s="48"/>
      <c r="Z21" s="48"/>
      <c r="AA21" s="48"/>
      <c r="AB21" s="51"/>
      <c r="AC21" s="48"/>
      <c r="AD21" s="48"/>
      <c r="AE21" s="48"/>
      <c r="AF21" s="48"/>
      <c r="AG21" s="48"/>
    </row>
    <row r="22" spans="1:33" s="52" customFormat="1" ht="15.75" hidden="1" customHeight="1" x14ac:dyDescent="0.2">
      <c r="A22" s="13" t="s">
        <v>51</v>
      </c>
      <c r="B22" s="13"/>
      <c r="C22" s="17"/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48"/>
      <c r="T22" s="48"/>
      <c r="U22" s="49"/>
      <c r="V22" s="54"/>
      <c r="W22" s="48"/>
      <c r="X22" s="48"/>
      <c r="Y22" s="48"/>
      <c r="Z22" s="48"/>
      <c r="AA22" s="48"/>
      <c r="AB22" s="51"/>
      <c r="AC22" s="48"/>
      <c r="AD22" s="48"/>
      <c r="AE22" s="48"/>
      <c r="AF22" s="48"/>
      <c r="AG22" s="48"/>
    </row>
    <row r="23" spans="1:33" s="52" customFormat="1" ht="15.75" hidden="1" customHeight="1" x14ac:dyDescent="0.2">
      <c r="A23" s="13" t="s">
        <v>52</v>
      </c>
      <c r="B23" s="13"/>
      <c r="C23" s="17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48"/>
      <c r="T23" s="48"/>
      <c r="U23" s="49"/>
      <c r="V23" s="54"/>
      <c r="W23" s="48"/>
      <c r="X23" s="48"/>
      <c r="Y23" s="48"/>
      <c r="Z23" s="48"/>
      <c r="AA23" s="48"/>
      <c r="AB23" s="51"/>
      <c r="AC23" s="48"/>
      <c r="AD23" s="48"/>
      <c r="AE23" s="48"/>
      <c r="AF23" s="48"/>
      <c r="AG23" s="48"/>
    </row>
    <row r="24" spans="1:33" s="52" customFormat="1" ht="15.75" hidden="1" customHeight="1" x14ac:dyDescent="0.2">
      <c r="A24" s="13" t="s">
        <v>53</v>
      </c>
      <c r="B24" s="13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48"/>
      <c r="T24" s="48"/>
      <c r="U24" s="49"/>
      <c r="V24" s="54"/>
      <c r="W24" s="48"/>
      <c r="X24" s="48"/>
      <c r="Y24" s="48"/>
      <c r="Z24" s="48"/>
      <c r="AA24" s="48"/>
      <c r="AB24" s="51"/>
      <c r="AC24" s="48"/>
      <c r="AD24" s="48"/>
      <c r="AE24" s="48"/>
      <c r="AF24" s="48"/>
      <c r="AG24" s="48"/>
    </row>
    <row r="25" spans="1:33" s="52" customFormat="1" ht="15.75" hidden="1" customHeight="1" x14ac:dyDescent="0.2">
      <c r="A25" s="13" t="s">
        <v>54</v>
      </c>
      <c r="B25" s="13"/>
      <c r="C25" s="17"/>
      <c r="D25" s="17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48"/>
      <c r="T25" s="48"/>
      <c r="U25" s="49"/>
      <c r="V25" s="54"/>
      <c r="W25" s="48"/>
      <c r="X25" s="48"/>
      <c r="Y25" s="48"/>
      <c r="Z25" s="48"/>
      <c r="AA25" s="48"/>
      <c r="AB25" s="51"/>
      <c r="AC25" s="48"/>
      <c r="AD25" s="48"/>
      <c r="AE25" s="48"/>
      <c r="AF25" s="48"/>
      <c r="AG25" s="48"/>
    </row>
    <row r="26" spans="1:33" s="52" customFormat="1" ht="15.75" hidden="1" customHeight="1" x14ac:dyDescent="0.2">
      <c r="A26" s="13" t="s">
        <v>58</v>
      </c>
      <c r="B26" s="13"/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48"/>
      <c r="T26" s="48"/>
      <c r="U26" s="49"/>
      <c r="V26" s="54"/>
      <c r="W26" s="48"/>
      <c r="X26" s="48"/>
      <c r="Y26" s="48"/>
      <c r="Z26" s="48"/>
      <c r="AA26" s="48"/>
      <c r="AB26" s="51"/>
      <c r="AC26" s="48"/>
      <c r="AD26" s="48"/>
      <c r="AE26" s="48"/>
      <c r="AF26" s="48"/>
      <c r="AG26" s="48"/>
    </row>
    <row r="27" spans="1:33" s="52" customFormat="1" ht="15.75" hidden="1" customHeight="1" x14ac:dyDescent="0.2">
      <c r="A27" s="13" t="s">
        <v>60</v>
      </c>
      <c r="B27" s="13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48"/>
      <c r="T27" s="48"/>
      <c r="U27" s="49"/>
      <c r="V27" s="54"/>
      <c r="W27" s="48"/>
      <c r="X27" s="48"/>
      <c r="Y27" s="48"/>
      <c r="Z27" s="48"/>
      <c r="AA27" s="48"/>
      <c r="AB27" s="51"/>
      <c r="AC27" s="48"/>
      <c r="AD27" s="48"/>
      <c r="AE27" s="48"/>
      <c r="AF27" s="48"/>
      <c r="AG27" s="48"/>
    </row>
    <row r="28" spans="1:33" s="52" customFormat="1" ht="15.75" customHeight="1" x14ac:dyDescent="0.2">
      <c r="A28" s="13" t="s">
        <v>61</v>
      </c>
      <c r="B28" s="13"/>
      <c r="C28" s="17"/>
      <c r="D28" s="17"/>
      <c r="E28" s="17"/>
      <c r="F28" s="17"/>
      <c r="G28" s="17"/>
      <c r="H28" s="17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48"/>
      <c r="T28" s="48"/>
      <c r="U28" s="49"/>
      <c r="V28" s="54"/>
      <c r="W28" s="48"/>
      <c r="X28" s="48"/>
      <c r="Y28" s="48"/>
      <c r="Z28" s="48"/>
      <c r="AA28" s="48"/>
      <c r="AB28" s="51"/>
      <c r="AC28" s="48"/>
      <c r="AD28" s="48"/>
      <c r="AE28" s="48"/>
      <c r="AF28" s="48"/>
      <c r="AG28" s="48"/>
    </row>
    <row r="29" spans="1:33" s="52" customFormat="1" ht="15.75" customHeight="1" x14ac:dyDescent="0.2">
      <c r="A29" s="13" t="s">
        <v>62</v>
      </c>
      <c r="B29" s="13"/>
      <c r="C29" s="17">
        <f t="shared" ref="C29:C31" si="1">IFERROR(F29/D29," - ")</f>
        <v>15.02</v>
      </c>
      <c r="D29" s="17">
        <v>8</v>
      </c>
      <c r="E29" s="17">
        <v>0</v>
      </c>
      <c r="F29" s="17">
        <v>120.16</v>
      </c>
      <c r="G29" s="17">
        <v>-0.03</v>
      </c>
      <c r="H29" s="17">
        <f t="shared" ref="H29:H31" si="2">G29/F29*-1</f>
        <v>2.4966711051930759E-4</v>
      </c>
      <c r="I29" s="17">
        <f t="shared" ref="I29:I31" ca="1" si="3">J29/F29</f>
        <v>0.58860475956040104</v>
      </c>
      <c r="J29" s="17">
        <f t="shared" ref="J29:J31" ca="1" si="4">F29*0.85+G29+AF29*D29+D29*AE29+AG29+AD29</f>
        <v>70.726747908777782</v>
      </c>
      <c r="K29" s="17">
        <f t="shared" ref="K29:K31" ca="1" si="5">J29/D29</f>
        <v>8.8408434885972227</v>
      </c>
      <c r="L29" s="17">
        <v>54</v>
      </c>
      <c r="M29" s="17">
        <f t="shared" ref="M29:M31" si="6">IFERROR(D29/L29,"-")</f>
        <v>0.14814814814814814</v>
      </c>
      <c r="N29" s="17">
        <v>172</v>
      </c>
      <c r="O29" s="17">
        <f t="shared" ref="O29:P29" si="7">D29/7</f>
        <v>1.1428571428571428</v>
      </c>
      <c r="P29" s="17">
        <f t="shared" si="7"/>
        <v>0</v>
      </c>
      <c r="Q29" s="17">
        <f t="shared" ref="Q29:Q31" si="8">ROUNDDOWN(N29/(O29+P29),0)</f>
        <v>150</v>
      </c>
      <c r="R29" s="17"/>
      <c r="S29" s="48">
        <v>4.046242774566474E-2</v>
      </c>
      <c r="T29" s="48" t="s">
        <v>56</v>
      </c>
      <c r="U29" s="49" t="s">
        <v>56</v>
      </c>
      <c r="V29" s="54" t="s">
        <v>56</v>
      </c>
      <c r="W29" s="48">
        <v>0</v>
      </c>
      <c r="X29" s="48">
        <f t="shared" ref="X29:X31" si="9">IFERROR(W29/D29,0)</f>
        <v>0</v>
      </c>
      <c r="Y29" s="48">
        <f t="shared" ref="Y29:Y31" si="10">IFERROR(G29/(W29+Z29)*-1,0)</f>
        <v>0</v>
      </c>
      <c r="Z29" s="48">
        <v>0</v>
      </c>
      <c r="AA29" s="48" t="s">
        <v>57</v>
      </c>
      <c r="AB29" s="51">
        <f t="shared" ref="AB29:AB31" si="11">IF(OR(AA29="UsLargeStandardSize",AA29="UsSmallStandardSize"),-0.69,-0.48)</f>
        <v>-0.69</v>
      </c>
      <c r="AC29" s="48">
        <v>6.8888665509259248E-2</v>
      </c>
      <c r="AD29" s="48">
        <f t="shared" ref="AD29:AD31" si="12">IFERROR(AB29*AC29*D29*2,0)</f>
        <v>-0.76053086722222207</v>
      </c>
      <c r="AE29" s="48">
        <v>-3.64</v>
      </c>
      <c r="AF29" s="48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Info!B2:BZ7000""),36,false)),"""")*-1"),-0.187340153)</f>
        <v>-0.18734015300000001</v>
      </c>
      <c r="AG29" s="48">
        <v>0</v>
      </c>
    </row>
    <row r="30" spans="1:33" s="52" customFormat="1" ht="15.75" customHeight="1" x14ac:dyDescent="0.2">
      <c r="A30" s="13" t="s">
        <v>63</v>
      </c>
      <c r="B30" s="13"/>
      <c r="C30" s="17">
        <f t="shared" si="1"/>
        <v>15.02</v>
      </c>
      <c r="D30" s="17">
        <v>4</v>
      </c>
      <c r="E30" s="17">
        <v>0</v>
      </c>
      <c r="F30" s="17">
        <v>60.08</v>
      </c>
      <c r="G30" s="17">
        <v>0</v>
      </c>
      <c r="H30" s="17">
        <f t="shared" si="2"/>
        <v>0</v>
      </c>
      <c r="I30" s="17">
        <f t="shared" ca="1" si="3"/>
        <v>0.58885442667092036</v>
      </c>
      <c r="J30" s="17">
        <f t="shared" ca="1" si="4"/>
        <v>35.378373954388891</v>
      </c>
      <c r="K30" s="17">
        <f t="shared" ca="1" si="5"/>
        <v>8.8445934885972228</v>
      </c>
      <c r="L30" s="17">
        <v>122</v>
      </c>
      <c r="M30" s="17">
        <f t="shared" si="6"/>
        <v>3.2786885245901641E-2</v>
      </c>
      <c r="N30" s="17">
        <v>167</v>
      </c>
      <c r="O30" s="17">
        <f t="shared" ref="O30:P30" si="13">D30/7</f>
        <v>0.5714285714285714</v>
      </c>
      <c r="P30" s="17">
        <f t="shared" si="13"/>
        <v>0</v>
      </c>
      <c r="Q30" s="17">
        <f t="shared" si="8"/>
        <v>292</v>
      </c>
      <c r="R30" s="17"/>
      <c r="S30" s="48">
        <v>6.5088757396449703E-2</v>
      </c>
      <c r="T30" s="48" t="s">
        <v>56</v>
      </c>
      <c r="U30" s="49" t="s">
        <v>56</v>
      </c>
      <c r="V30" s="54" t="s">
        <v>56</v>
      </c>
      <c r="W30" s="48">
        <v>0</v>
      </c>
      <c r="X30" s="48">
        <f t="shared" si="9"/>
        <v>0</v>
      </c>
      <c r="Y30" s="48">
        <f t="shared" si="10"/>
        <v>0</v>
      </c>
      <c r="Z30" s="48">
        <v>0</v>
      </c>
      <c r="AA30" s="48" t="s">
        <v>57</v>
      </c>
      <c r="AB30" s="51">
        <f t="shared" si="11"/>
        <v>-0.69</v>
      </c>
      <c r="AC30" s="48">
        <v>6.8888665509259248E-2</v>
      </c>
      <c r="AD30" s="48">
        <f t="shared" si="12"/>
        <v>-0.38026543361111104</v>
      </c>
      <c r="AE30" s="48">
        <v>-3.64</v>
      </c>
      <c r="AF30" s="48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Info!B2:BZ7000""),36,false)),"""")*-1"),-0.187340153)</f>
        <v>-0.18734015300000001</v>
      </c>
      <c r="AG30" s="48">
        <v>0</v>
      </c>
    </row>
    <row r="31" spans="1:33" s="52" customFormat="1" ht="15.75" customHeight="1" x14ac:dyDescent="0.2">
      <c r="A31" s="13" t="s">
        <v>64</v>
      </c>
      <c r="B31" s="13"/>
      <c r="C31" s="17" t="str">
        <f t="shared" si="1"/>
        <v xml:space="preserve"> - </v>
      </c>
      <c r="D31" s="17">
        <v>0</v>
      </c>
      <c r="E31" s="17">
        <v>0</v>
      </c>
      <c r="F31" s="17">
        <v>0</v>
      </c>
      <c r="G31" s="17">
        <v>0</v>
      </c>
      <c r="H31" s="17" t="e">
        <f t="shared" si="2"/>
        <v>#DIV/0!</v>
      </c>
      <c r="I31" s="17" t="e">
        <f t="shared" ca="1" si="3"/>
        <v>#DIV/0!</v>
      </c>
      <c r="J31" s="17">
        <f t="shared" ca="1" si="4"/>
        <v>0</v>
      </c>
      <c r="K31" s="17" t="e">
        <f t="shared" ca="1" si="5"/>
        <v>#DIV/0!</v>
      </c>
      <c r="L31" s="17">
        <v>0</v>
      </c>
      <c r="M31" s="17" t="str">
        <f t="shared" si="6"/>
        <v>-</v>
      </c>
      <c r="N31" s="17">
        <v>167</v>
      </c>
      <c r="O31" s="17">
        <f t="shared" ref="O31:P31" si="14">D31/7</f>
        <v>0</v>
      </c>
      <c r="P31" s="17">
        <f t="shared" si="14"/>
        <v>0</v>
      </c>
      <c r="Q31" s="17" t="e">
        <f t="shared" si="8"/>
        <v>#DIV/0!</v>
      </c>
      <c r="R31" s="17" t="str">
        <f ca="1">IFERROR(__xludf.DUMMYFUNCTION("IFERROR(VLOOKUP($B$2,IMPORTRANGE(""https://docs.google.com/spreadsheets/d/1KiWZV1ko8G7lnRucBRBd29jj3Be6ltMfljMDqzOkQmI/edit#gid=1381463014"",""Lookup!A:F""),6,FALSE),"""")"),"")</f>
        <v/>
      </c>
      <c r="S31" s="48">
        <v>0.14285714285714279</v>
      </c>
      <c r="T31" s="48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1" s="49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1" s="54" t="str">
        <f ca="1">IFERROR(__xludf.DUMMYFUNCTION("IFERROR(VLOOKUP($B$2,IMPORTRANGE(""https://docs.google.com/spreadsheets/d/1KiWZV1ko8G7lnRucBRBd29jj3Be6ltMfljMDqzOkQmI/edit#gid=1381463014"",""Lookup!A:D""),2,FALSE),"""")"),"")</f>
        <v/>
      </c>
      <c r="W31" s="48">
        <v>0</v>
      </c>
      <c r="X31" s="48">
        <f t="shared" si="9"/>
        <v>0</v>
      </c>
      <c r="Y31" s="48">
        <f t="shared" si="10"/>
        <v>0</v>
      </c>
      <c r="Z31" s="48">
        <v>0</v>
      </c>
      <c r="AA31" s="48" t="s">
        <v>57</v>
      </c>
      <c r="AB31" s="51">
        <f t="shared" si="11"/>
        <v>-0.69</v>
      </c>
      <c r="AC31" s="48">
        <v>6.8888665509259248E-2</v>
      </c>
      <c r="AD31" s="48">
        <f t="shared" si="12"/>
        <v>0</v>
      </c>
      <c r="AE31" s="48">
        <v>-3.64</v>
      </c>
      <c r="AF31" s="48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Info!B2:BZ7000""),36,false)),"""")*-1"),-0.187340153)</f>
        <v>-0.18734015300000001</v>
      </c>
      <c r="AG31" s="48">
        <v>0</v>
      </c>
    </row>
    <row r="32" spans="1:33" ht="15.75" customHeight="1" x14ac:dyDescent="0.2">
      <c r="A32" s="13"/>
      <c r="B32" s="13"/>
      <c r="C32" s="24"/>
      <c r="D32" s="15"/>
      <c r="E32" s="15"/>
      <c r="F32" s="14"/>
      <c r="G32" s="14"/>
      <c r="H32" s="14"/>
      <c r="I32" s="15"/>
      <c r="J32" s="15"/>
      <c r="K32" s="15"/>
      <c r="L32" s="15"/>
      <c r="M32" s="16"/>
      <c r="N32" s="15"/>
      <c r="O32" s="15"/>
      <c r="P32" s="15"/>
      <c r="Q32" s="15"/>
      <c r="R32" s="15"/>
      <c r="S32" s="18"/>
      <c r="T32" s="13"/>
      <c r="U32" s="19"/>
      <c r="V32" s="1"/>
      <c r="W32" s="13"/>
      <c r="X32" s="13"/>
      <c r="Y32" s="13"/>
      <c r="Z32" s="13"/>
      <c r="AA32" s="13"/>
      <c r="AB32" s="13"/>
      <c r="AC32" s="13"/>
      <c r="AD32" s="13"/>
      <c r="AE32" s="20"/>
      <c r="AF32" s="20"/>
      <c r="AG32" s="20"/>
    </row>
    <row r="33" spans="1:33" ht="15.75" customHeight="1" x14ac:dyDescent="0.2">
      <c r="A33" s="13"/>
      <c r="B33" s="13"/>
      <c r="C33" s="24"/>
      <c r="D33" s="15"/>
      <c r="E33" s="15"/>
      <c r="F33" s="14"/>
      <c r="G33" s="14"/>
      <c r="H33" s="14"/>
      <c r="I33" s="15"/>
      <c r="J33" s="15"/>
      <c r="K33" s="15"/>
      <c r="L33" s="15"/>
      <c r="M33" s="16"/>
      <c r="N33" s="15"/>
      <c r="O33" s="15"/>
      <c r="P33" s="15"/>
      <c r="Q33" s="15"/>
      <c r="R33" s="15"/>
      <c r="S33" s="18"/>
      <c r="T33" s="13"/>
      <c r="U33" s="19"/>
      <c r="V33" s="1"/>
      <c r="W33" s="13"/>
      <c r="X33" s="13"/>
      <c r="Y33" s="13"/>
      <c r="Z33" s="13"/>
      <c r="AA33" s="13"/>
      <c r="AB33" s="13"/>
      <c r="AC33" s="13"/>
      <c r="AD33" s="13"/>
      <c r="AE33" s="20"/>
      <c r="AF33" s="20"/>
      <c r="AG33" s="20"/>
    </row>
    <row r="34" spans="1:33" ht="15.75" customHeight="1" x14ac:dyDescent="0.2">
      <c r="A34" s="13"/>
      <c r="B34" s="13"/>
      <c r="C34" s="24"/>
      <c r="D34" s="15"/>
      <c r="E34" s="15"/>
      <c r="F34" s="14"/>
      <c r="G34" s="14"/>
      <c r="H34" s="14"/>
      <c r="I34" s="15"/>
      <c r="J34" s="15"/>
      <c r="K34" s="15"/>
      <c r="L34" s="15"/>
      <c r="M34" s="16"/>
      <c r="N34" s="15"/>
      <c r="O34" s="15"/>
      <c r="P34" s="15"/>
      <c r="Q34" s="15"/>
      <c r="R34" s="15"/>
      <c r="S34" s="18"/>
      <c r="T34" s="13"/>
      <c r="U34" s="19"/>
      <c r="V34" s="1"/>
      <c r="W34" s="13"/>
      <c r="X34" s="13"/>
      <c r="Y34" s="13"/>
      <c r="Z34" s="13"/>
      <c r="AA34" s="13"/>
      <c r="AB34" s="13"/>
      <c r="AC34" s="13"/>
      <c r="AD34" s="13"/>
      <c r="AE34" s="20"/>
      <c r="AF34" s="20"/>
      <c r="AG34" s="20"/>
    </row>
    <row r="35" spans="1:33" ht="15.75" customHeight="1" x14ac:dyDescent="0.2">
      <c r="A35" s="13"/>
      <c r="B35" s="13"/>
      <c r="C35" s="24"/>
      <c r="D35" s="15"/>
      <c r="E35" s="15"/>
      <c r="F35" s="14"/>
      <c r="G35" s="14"/>
      <c r="H35" s="14"/>
      <c r="I35" s="15"/>
      <c r="J35" s="15"/>
      <c r="K35" s="15"/>
      <c r="L35" s="15"/>
      <c r="M35" s="16"/>
      <c r="N35" s="15"/>
      <c r="O35" s="15"/>
      <c r="P35" s="15"/>
      <c r="Q35" s="15"/>
      <c r="R35" s="15"/>
      <c r="S35" s="18"/>
      <c r="T35" s="13"/>
      <c r="U35" s="19"/>
      <c r="V35" s="1"/>
      <c r="W35" s="13"/>
      <c r="X35" s="13"/>
      <c r="Y35" s="13"/>
      <c r="Z35" s="13"/>
      <c r="AA35" s="13"/>
      <c r="AB35" s="13"/>
      <c r="AC35" s="13"/>
      <c r="AD35" s="13"/>
      <c r="AE35" s="20"/>
      <c r="AF35" s="20"/>
      <c r="AG35" s="20"/>
    </row>
    <row r="36" spans="1:33" ht="15.75" customHeight="1" x14ac:dyDescent="0.2">
      <c r="A36" s="13"/>
      <c r="B36" s="13"/>
      <c r="C36" s="24"/>
      <c r="D36" s="15"/>
      <c r="E36" s="15"/>
      <c r="F36" s="14"/>
      <c r="G36" s="14"/>
      <c r="H36" s="14"/>
      <c r="I36" s="15"/>
      <c r="J36" s="15"/>
      <c r="K36" s="15"/>
      <c r="L36" s="15"/>
      <c r="M36" s="16"/>
      <c r="N36" s="15"/>
      <c r="O36" s="15"/>
      <c r="P36" s="15"/>
      <c r="Q36" s="15"/>
      <c r="R36" s="15"/>
      <c r="S36" s="18"/>
      <c r="T36" s="13"/>
      <c r="U36" s="19"/>
      <c r="V36" s="1"/>
      <c r="W36" s="13"/>
      <c r="X36" s="13"/>
      <c r="Y36" s="13"/>
      <c r="Z36" s="13"/>
      <c r="AA36" s="13"/>
      <c r="AB36" s="13"/>
      <c r="AC36" s="13"/>
      <c r="AD36" s="13"/>
      <c r="AE36" s="20"/>
      <c r="AF36" s="20"/>
      <c r="AG36" s="20"/>
    </row>
    <row r="37" spans="1:33" ht="15.75" customHeight="1" x14ac:dyDescent="0.2">
      <c r="A37" s="13"/>
      <c r="B37" s="13"/>
      <c r="C37" s="24"/>
      <c r="D37" s="15"/>
      <c r="E37" s="15"/>
      <c r="F37" s="14"/>
      <c r="G37" s="14"/>
      <c r="H37" s="14"/>
      <c r="I37" s="15"/>
      <c r="J37" s="15"/>
      <c r="K37" s="15"/>
      <c r="L37" s="15"/>
      <c r="M37" s="16"/>
      <c r="N37" s="15"/>
      <c r="O37" s="15"/>
      <c r="P37" s="15"/>
      <c r="Q37" s="15"/>
      <c r="R37" s="15"/>
      <c r="S37" s="18"/>
      <c r="T37" s="13"/>
      <c r="U37" s="19"/>
      <c r="V37" s="1"/>
      <c r="W37" s="13"/>
      <c r="X37" s="13"/>
      <c r="Y37" s="13"/>
      <c r="Z37" s="13"/>
      <c r="AA37" s="13"/>
      <c r="AB37" s="13"/>
      <c r="AC37" s="13"/>
      <c r="AD37" s="13"/>
      <c r="AE37" s="20"/>
      <c r="AF37" s="20"/>
      <c r="AG37" s="20"/>
    </row>
    <row r="38" spans="1:33" ht="15.75" customHeight="1" x14ac:dyDescent="0.2">
      <c r="A38" s="13"/>
      <c r="B38" s="13"/>
      <c r="C38" s="24"/>
      <c r="D38" s="15"/>
      <c r="E38" s="15"/>
      <c r="F38" s="14"/>
      <c r="G38" s="14"/>
      <c r="H38" s="14"/>
      <c r="I38" s="15"/>
      <c r="J38" s="15"/>
      <c r="K38" s="15"/>
      <c r="L38" s="15"/>
      <c r="M38" s="16"/>
      <c r="N38" s="15"/>
      <c r="O38" s="15"/>
      <c r="P38" s="15"/>
      <c r="Q38" s="15"/>
      <c r="R38" s="15"/>
      <c r="S38" s="18"/>
      <c r="T38" s="13"/>
      <c r="U38" s="19"/>
      <c r="V38" s="1"/>
      <c r="W38" s="13"/>
      <c r="X38" s="13"/>
      <c r="Y38" s="13"/>
      <c r="Z38" s="13"/>
      <c r="AA38" s="13"/>
      <c r="AB38" s="13"/>
      <c r="AC38" s="13"/>
      <c r="AD38" s="13"/>
      <c r="AE38" s="20"/>
      <c r="AF38" s="20"/>
      <c r="AG38" s="20"/>
    </row>
    <row r="39" spans="1:33" ht="15.75" customHeight="1" x14ac:dyDescent="0.2">
      <c r="A39" s="13"/>
      <c r="B39" s="13"/>
      <c r="C39" s="24"/>
      <c r="D39" s="15"/>
      <c r="E39" s="15"/>
      <c r="F39" s="14"/>
      <c r="G39" s="14"/>
      <c r="H39" s="14"/>
      <c r="I39" s="15"/>
      <c r="J39" s="15"/>
      <c r="K39" s="15"/>
      <c r="L39" s="15"/>
      <c r="M39" s="16"/>
      <c r="N39" s="15"/>
      <c r="O39" s="15"/>
      <c r="P39" s="15"/>
      <c r="Q39" s="15"/>
      <c r="R39" s="15"/>
      <c r="S39" s="18"/>
      <c r="T39" s="13"/>
      <c r="U39" s="19"/>
      <c r="V39" s="1"/>
      <c r="W39" s="13"/>
      <c r="X39" s="13"/>
      <c r="Y39" s="13"/>
      <c r="Z39" s="13"/>
      <c r="AA39" s="13"/>
      <c r="AB39" s="13"/>
      <c r="AC39" s="13"/>
      <c r="AD39" s="13"/>
      <c r="AE39" s="20"/>
      <c r="AF39" s="20"/>
      <c r="AG39" s="20"/>
    </row>
    <row r="40" spans="1:33" ht="15.75" customHeight="1" x14ac:dyDescent="0.2">
      <c r="A40" s="13"/>
      <c r="B40" s="13"/>
      <c r="C40" s="24"/>
      <c r="D40" s="15"/>
      <c r="E40" s="15"/>
      <c r="F40" s="14"/>
      <c r="G40" s="14"/>
      <c r="H40" s="14"/>
      <c r="I40" s="15"/>
      <c r="J40" s="15"/>
      <c r="K40" s="15"/>
      <c r="L40" s="15"/>
      <c r="M40" s="16"/>
      <c r="N40" s="15"/>
      <c r="O40" s="15"/>
      <c r="P40" s="15"/>
      <c r="Q40" s="15"/>
      <c r="R40" s="15"/>
      <c r="S40" s="18"/>
      <c r="T40" s="13"/>
      <c r="U40" s="19"/>
      <c r="V40" s="1"/>
      <c r="W40" s="13"/>
      <c r="X40" s="13"/>
      <c r="Y40" s="13"/>
      <c r="Z40" s="13"/>
      <c r="AA40" s="13"/>
      <c r="AB40" s="13"/>
      <c r="AC40" s="13"/>
      <c r="AD40" s="13"/>
      <c r="AE40" s="20"/>
      <c r="AF40" s="20"/>
      <c r="AG40" s="20"/>
    </row>
    <row r="41" spans="1:33" ht="15.75" customHeight="1" x14ac:dyDescent="0.2">
      <c r="A41" s="13"/>
      <c r="B41" s="13"/>
      <c r="C41" s="24"/>
      <c r="D41" s="15"/>
      <c r="E41" s="15"/>
      <c r="F41" s="14"/>
      <c r="G41" s="14"/>
      <c r="H41" s="14"/>
      <c r="I41" s="15"/>
      <c r="J41" s="15"/>
      <c r="K41" s="15"/>
      <c r="L41" s="15"/>
      <c r="M41" s="16"/>
      <c r="N41" s="15"/>
      <c r="O41" s="15"/>
      <c r="P41" s="15"/>
      <c r="Q41" s="15"/>
      <c r="R41" s="15"/>
      <c r="S41" s="18"/>
      <c r="T41" s="13"/>
      <c r="U41" s="19"/>
      <c r="V41" s="1"/>
      <c r="W41" s="13"/>
      <c r="X41" s="13"/>
      <c r="Y41" s="13"/>
      <c r="Z41" s="13"/>
      <c r="AA41" s="13"/>
      <c r="AB41" s="13"/>
      <c r="AC41" s="13"/>
      <c r="AD41" s="13"/>
      <c r="AE41" s="20"/>
      <c r="AF41" s="20"/>
      <c r="AG41" s="20"/>
    </row>
    <row r="42" spans="1:33" ht="15.75" customHeight="1" x14ac:dyDescent="0.2">
      <c r="A42" s="13"/>
      <c r="B42" s="13"/>
      <c r="C42" s="24"/>
      <c r="D42" s="15"/>
      <c r="E42" s="15"/>
      <c r="F42" s="14"/>
      <c r="G42" s="14"/>
      <c r="H42" s="14"/>
      <c r="I42" s="15"/>
      <c r="J42" s="15"/>
      <c r="K42" s="15"/>
      <c r="L42" s="15"/>
      <c r="M42" s="16"/>
      <c r="N42" s="15"/>
      <c r="O42" s="15"/>
      <c r="P42" s="15"/>
      <c r="Q42" s="15"/>
      <c r="R42" s="15"/>
      <c r="S42" s="18"/>
      <c r="T42" s="13"/>
      <c r="U42" s="19"/>
      <c r="V42" s="1"/>
      <c r="W42" s="13"/>
      <c r="X42" s="13"/>
      <c r="Y42" s="13"/>
      <c r="Z42" s="13"/>
      <c r="AA42" s="13"/>
      <c r="AB42" s="13"/>
      <c r="AC42" s="13"/>
      <c r="AD42" s="13"/>
      <c r="AE42" s="20"/>
      <c r="AF42" s="20"/>
      <c r="AG42" s="20"/>
    </row>
    <row r="43" spans="1:33" ht="15.75" customHeight="1" x14ac:dyDescent="0.2">
      <c r="A43" s="13"/>
      <c r="B43" s="13"/>
      <c r="C43" s="24"/>
      <c r="D43" s="15"/>
      <c r="E43" s="15"/>
      <c r="F43" s="14"/>
      <c r="G43" s="14"/>
      <c r="H43" s="14"/>
      <c r="I43" s="15"/>
      <c r="J43" s="15"/>
      <c r="K43" s="15"/>
      <c r="L43" s="15"/>
      <c r="M43" s="16"/>
      <c r="N43" s="15"/>
      <c r="O43" s="15"/>
      <c r="P43" s="15"/>
      <c r="Q43" s="15"/>
      <c r="R43" s="15"/>
      <c r="S43" s="18"/>
      <c r="T43" s="13"/>
      <c r="U43" s="19"/>
      <c r="V43" s="1"/>
      <c r="W43" s="13"/>
      <c r="X43" s="13"/>
      <c r="Y43" s="13"/>
      <c r="Z43" s="13"/>
      <c r="AA43" s="13"/>
      <c r="AB43" s="13"/>
      <c r="AC43" s="13"/>
      <c r="AD43" s="13"/>
      <c r="AE43" s="20"/>
      <c r="AF43" s="20"/>
      <c r="AG43" s="20"/>
    </row>
    <row r="44" spans="1:33" ht="15.75" customHeight="1" x14ac:dyDescent="0.2">
      <c r="A44" s="13"/>
      <c r="B44" s="13"/>
      <c r="C44" s="24"/>
      <c r="D44" s="15"/>
      <c r="E44" s="15"/>
      <c r="F44" s="14"/>
      <c r="G44" s="14"/>
      <c r="H44" s="14"/>
      <c r="I44" s="15"/>
      <c r="J44" s="15"/>
      <c r="K44" s="15"/>
      <c r="L44" s="15"/>
      <c r="M44" s="16"/>
      <c r="N44" s="15"/>
      <c r="O44" s="15"/>
      <c r="P44" s="15"/>
      <c r="Q44" s="15"/>
      <c r="R44" s="15"/>
      <c r="S44" s="18"/>
      <c r="T44" s="13"/>
      <c r="U44" s="19"/>
      <c r="V44" s="1"/>
      <c r="W44" s="13"/>
      <c r="X44" s="13"/>
      <c r="Y44" s="13"/>
      <c r="Z44" s="13"/>
      <c r="AA44" s="13"/>
      <c r="AB44" s="13"/>
      <c r="AC44" s="13"/>
      <c r="AD44" s="13"/>
      <c r="AE44" s="20"/>
      <c r="AF44" s="20"/>
      <c r="AG44" s="20"/>
    </row>
    <row r="45" spans="1:33" ht="15.75" customHeight="1" x14ac:dyDescent="0.2">
      <c r="A45" s="13"/>
      <c r="B45" s="13"/>
      <c r="C45" s="24"/>
      <c r="D45" s="15"/>
      <c r="E45" s="15"/>
      <c r="F45" s="14"/>
      <c r="G45" s="14"/>
      <c r="H45" s="14"/>
      <c r="I45" s="15"/>
      <c r="J45" s="15"/>
      <c r="K45" s="15"/>
      <c r="L45" s="15"/>
      <c r="M45" s="16"/>
      <c r="N45" s="15"/>
      <c r="O45" s="15"/>
      <c r="P45" s="15"/>
      <c r="Q45" s="15"/>
      <c r="R45" s="15"/>
      <c r="S45" s="18"/>
      <c r="T45" s="13"/>
      <c r="U45" s="19"/>
      <c r="V45" s="1"/>
      <c r="W45" s="13"/>
      <c r="X45" s="13"/>
      <c r="Y45" s="13"/>
      <c r="Z45" s="13"/>
      <c r="AA45" s="13"/>
      <c r="AB45" s="13"/>
      <c r="AC45" s="13"/>
      <c r="AD45" s="13"/>
      <c r="AE45" s="20"/>
      <c r="AF45" s="20"/>
      <c r="AG45" s="20"/>
    </row>
    <row r="46" spans="1:33" ht="15.75" customHeight="1" x14ac:dyDescent="0.2">
      <c r="A46" s="13"/>
      <c r="B46" s="13"/>
      <c r="C46" s="24"/>
      <c r="D46" s="15"/>
      <c r="E46" s="15"/>
      <c r="F46" s="14"/>
      <c r="G46" s="14"/>
      <c r="H46" s="14"/>
      <c r="I46" s="15"/>
      <c r="J46" s="15"/>
      <c r="K46" s="15"/>
      <c r="L46" s="15"/>
      <c r="M46" s="16"/>
      <c r="N46" s="15"/>
      <c r="O46" s="15"/>
      <c r="P46" s="15"/>
      <c r="Q46" s="15"/>
      <c r="R46" s="15"/>
      <c r="S46" s="18"/>
      <c r="T46" s="13"/>
      <c r="U46" s="19"/>
      <c r="V46" s="1"/>
      <c r="W46" s="13"/>
      <c r="X46" s="13"/>
      <c r="Y46" s="13"/>
      <c r="Z46" s="13"/>
      <c r="AA46" s="13"/>
      <c r="AB46" s="13"/>
      <c r="AC46" s="13"/>
      <c r="AD46" s="13"/>
      <c r="AE46" s="20"/>
      <c r="AF46" s="20"/>
      <c r="AG46" s="20"/>
    </row>
    <row r="47" spans="1:33" ht="15.75" customHeight="1" x14ac:dyDescent="0.2">
      <c r="A47" s="13"/>
      <c r="B47" s="13"/>
      <c r="C47" s="24"/>
      <c r="D47" s="15"/>
      <c r="E47" s="15"/>
      <c r="F47" s="14"/>
      <c r="G47" s="14"/>
      <c r="H47" s="14"/>
      <c r="I47" s="15"/>
      <c r="J47" s="15"/>
      <c r="K47" s="15"/>
      <c r="L47" s="15"/>
      <c r="M47" s="16"/>
      <c r="N47" s="15"/>
      <c r="O47" s="15"/>
      <c r="P47" s="15"/>
      <c r="Q47" s="15"/>
      <c r="R47" s="15"/>
      <c r="S47" s="18"/>
      <c r="T47" s="13"/>
      <c r="U47" s="19"/>
      <c r="V47" s="1"/>
      <c r="W47" s="13"/>
      <c r="X47" s="13"/>
      <c r="Y47" s="13"/>
      <c r="Z47" s="13"/>
      <c r="AA47" s="13"/>
      <c r="AB47" s="13"/>
      <c r="AC47" s="13"/>
      <c r="AD47" s="13"/>
      <c r="AE47" s="20"/>
      <c r="AF47" s="20"/>
      <c r="AG47" s="20"/>
    </row>
    <row r="48" spans="1:33" ht="15.75" customHeight="1" x14ac:dyDescent="0.2">
      <c r="A48" s="13"/>
      <c r="B48" s="13"/>
      <c r="C48" s="24"/>
      <c r="D48" s="15"/>
      <c r="E48" s="15"/>
      <c r="F48" s="14"/>
      <c r="G48" s="14"/>
      <c r="H48" s="14"/>
      <c r="I48" s="15"/>
      <c r="J48" s="15"/>
      <c r="K48" s="15"/>
      <c r="L48" s="15"/>
      <c r="M48" s="16"/>
      <c r="N48" s="15"/>
      <c r="O48" s="15"/>
      <c r="P48" s="15"/>
      <c r="Q48" s="15"/>
      <c r="R48" s="15"/>
      <c r="S48" s="18"/>
      <c r="T48" s="13"/>
      <c r="U48" s="19"/>
      <c r="V48" s="1"/>
      <c r="W48" s="13"/>
      <c r="X48" s="13"/>
      <c r="Y48" s="13"/>
      <c r="Z48" s="13"/>
      <c r="AA48" s="13"/>
      <c r="AB48" s="13"/>
      <c r="AC48" s="13"/>
      <c r="AD48" s="13"/>
      <c r="AE48" s="20"/>
      <c r="AF48" s="20"/>
      <c r="AG48" s="20"/>
    </row>
    <row r="49" spans="1:33" ht="15.75" customHeight="1" x14ac:dyDescent="0.2">
      <c r="A49" s="13"/>
      <c r="B49" s="13"/>
      <c r="C49" s="24"/>
      <c r="D49" s="15"/>
      <c r="E49" s="15"/>
      <c r="F49" s="14"/>
      <c r="G49" s="14"/>
      <c r="H49" s="14"/>
      <c r="I49" s="15"/>
      <c r="J49" s="15"/>
      <c r="K49" s="15"/>
      <c r="L49" s="15"/>
      <c r="M49" s="16"/>
      <c r="N49" s="15"/>
      <c r="O49" s="15"/>
      <c r="P49" s="15"/>
      <c r="Q49" s="15"/>
      <c r="R49" s="15"/>
      <c r="S49" s="18"/>
      <c r="T49" s="13"/>
      <c r="U49" s="19"/>
      <c r="V49" s="1"/>
      <c r="W49" s="13"/>
      <c r="X49" s="13"/>
      <c r="Y49" s="13"/>
      <c r="Z49" s="13"/>
      <c r="AA49" s="13"/>
      <c r="AB49" s="13"/>
      <c r="AC49" s="13"/>
      <c r="AD49" s="13"/>
      <c r="AE49" s="20"/>
      <c r="AF49" s="20"/>
      <c r="AG49" s="20"/>
    </row>
    <row r="50" spans="1:33" ht="15.75" customHeight="1" x14ac:dyDescent="0.2">
      <c r="A50" s="13"/>
      <c r="B50" s="13"/>
      <c r="C50" s="24"/>
      <c r="D50" s="15"/>
      <c r="E50" s="15"/>
      <c r="F50" s="14"/>
      <c r="G50" s="14"/>
      <c r="H50" s="14"/>
      <c r="I50" s="15"/>
      <c r="J50" s="15"/>
      <c r="K50" s="15"/>
      <c r="L50" s="15"/>
      <c r="M50" s="16"/>
      <c r="N50" s="15"/>
      <c r="O50" s="15"/>
      <c r="P50" s="15"/>
      <c r="Q50" s="15"/>
      <c r="R50" s="15"/>
      <c r="S50" s="18"/>
      <c r="T50" s="13"/>
      <c r="U50" s="19"/>
      <c r="V50" s="1"/>
      <c r="W50" s="13"/>
      <c r="X50" s="13"/>
      <c r="Y50" s="13"/>
      <c r="Z50" s="13"/>
      <c r="AA50" s="13"/>
      <c r="AB50" s="13"/>
      <c r="AC50" s="13"/>
      <c r="AD50" s="13"/>
      <c r="AE50" s="20"/>
      <c r="AF50" s="20"/>
      <c r="AG50" s="20"/>
    </row>
    <row r="51" spans="1:33" ht="15.75" customHeight="1" x14ac:dyDescent="0.2">
      <c r="A51" s="13"/>
      <c r="B51" s="13"/>
      <c r="C51" s="24"/>
      <c r="D51" s="15"/>
      <c r="E51" s="15"/>
      <c r="F51" s="14"/>
      <c r="G51" s="14"/>
      <c r="H51" s="14"/>
      <c r="I51" s="15"/>
      <c r="J51" s="15"/>
      <c r="K51" s="15"/>
      <c r="L51" s="15"/>
      <c r="M51" s="16"/>
      <c r="N51" s="15"/>
      <c r="O51" s="15"/>
      <c r="P51" s="15"/>
      <c r="Q51" s="15"/>
      <c r="R51" s="15"/>
      <c r="S51" s="18"/>
      <c r="T51" s="13"/>
      <c r="U51" s="19"/>
      <c r="V51" s="1"/>
      <c r="W51" s="13"/>
      <c r="X51" s="13"/>
      <c r="Y51" s="13"/>
      <c r="Z51" s="13"/>
      <c r="AA51" s="13"/>
      <c r="AB51" s="13"/>
      <c r="AC51" s="13"/>
      <c r="AD51" s="13"/>
      <c r="AE51" s="20"/>
      <c r="AF51" s="20"/>
      <c r="AG51" s="20"/>
    </row>
    <row r="52" spans="1:33" ht="15.75" customHeight="1" x14ac:dyDescent="0.2">
      <c r="A52" s="13"/>
      <c r="B52" s="13"/>
      <c r="C52" s="24"/>
      <c r="D52" s="15"/>
      <c r="E52" s="15"/>
      <c r="F52" s="14"/>
      <c r="G52" s="14"/>
      <c r="H52" s="14"/>
      <c r="I52" s="15"/>
      <c r="J52" s="15"/>
      <c r="K52" s="15"/>
      <c r="L52" s="15"/>
      <c r="M52" s="16"/>
      <c r="N52" s="15"/>
      <c r="O52" s="15"/>
      <c r="P52" s="15"/>
      <c r="Q52" s="15"/>
      <c r="R52" s="15"/>
      <c r="S52" s="18"/>
      <c r="T52" s="13"/>
      <c r="U52" s="19"/>
      <c r="V52" s="1"/>
      <c r="W52" s="13"/>
      <c r="X52" s="13"/>
      <c r="Y52" s="13"/>
      <c r="Z52" s="13"/>
      <c r="AA52" s="13"/>
      <c r="AB52" s="13"/>
      <c r="AC52" s="13"/>
      <c r="AD52" s="13"/>
      <c r="AE52" s="20"/>
      <c r="AF52" s="20"/>
      <c r="AG52" s="20"/>
    </row>
    <row r="53" spans="1:33" ht="15.75" customHeight="1" x14ac:dyDescent="0.2">
      <c r="A53" s="13"/>
      <c r="B53" s="13"/>
      <c r="C53" s="24"/>
      <c r="D53" s="15"/>
      <c r="E53" s="15"/>
      <c r="F53" s="14"/>
      <c r="G53" s="14"/>
      <c r="H53" s="14"/>
      <c r="I53" s="15"/>
      <c r="J53" s="15"/>
      <c r="K53" s="15"/>
      <c r="L53" s="15"/>
      <c r="M53" s="16"/>
      <c r="N53" s="15"/>
      <c r="O53" s="15"/>
      <c r="P53" s="15"/>
      <c r="Q53" s="15"/>
      <c r="R53" s="15"/>
      <c r="S53" s="18"/>
      <c r="T53" s="13"/>
      <c r="U53" s="19"/>
      <c r="V53" s="1"/>
      <c r="W53" s="13"/>
      <c r="X53" s="13"/>
      <c r="Y53" s="13"/>
      <c r="Z53" s="13"/>
      <c r="AA53" s="13"/>
      <c r="AB53" s="13"/>
      <c r="AC53" s="13"/>
      <c r="AD53" s="13"/>
      <c r="AE53" s="20"/>
      <c r="AF53" s="20"/>
      <c r="AG53" s="20"/>
    </row>
    <row r="54" spans="1:33" ht="15.75" customHeight="1" x14ac:dyDescent="0.2">
      <c r="A54" s="13"/>
      <c r="B54" s="13"/>
      <c r="C54" s="24"/>
      <c r="D54" s="15"/>
      <c r="E54" s="15"/>
      <c r="F54" s="14"/>
      <c r="G54" s="14"/>
      <c r="H54" s="14"/>
      <c r="I54" s="15"/>
      <c r="J54" s="15"/>
      <c r="K54" s="15"/>
      <c r="L54" s="15"/>
      <c r="M54" s="16"/>
      <c r="N54" s="15"/>
      <c r="O54" s="15"/>
      <c r="P54" s="15"/>
      <c r="Q54" s="15"/>
      <c r="R54" s="15"/>
      <c r="S54" s="18"/>
      <c r="T54" s="13"/>
      <c r="U54" s="19"/>
      <c r="V54" s="1"/>
      <c r="W54" s="13"/>
      <c r="X54" s="13"/>
      <c r="Y54" s="13"/>
      <c r="Z54" s="13"/>
      <c r="AA54" s="13"/>
      <c r="AB54" s="13"/>
      <c r="AC54" s="13"/>
      <c r="AD54" s="13"/>
      <c r="AE54" s="20"/>
      <c r="AF54" s="20"/>
      <c r="AG54" s="20"/>
    </row>
    <row r="55" spans="1:33" ht="15.75" customHeight="1" x14ac:dyDescent="0.2">
      <c r="A55" s="13"/>
      <c r="B55" s="13"/>
      <c r="C55" s="24"/>
      <c r="D55" s="15"/>
      <c r="E55" s="15"/>
      <c r="F55" s="14"/>
      <c r="G55" s="14"/>
      <c r="H55" s="14"/>
      <c r="I55" s="15"/>
      <c r="J55" s="15"/>
      <c r="K55" s="15"/>
      <c r="L55" s="15"/>
      <c r="M55" s="16"/>
      <c r="N55" s="15"/>
      <c r="O55" s="15"/>
      <c r="P55" s="15"/>
      <c r="Q55" s="15"/>
      <c r="R55" s="15"/>
      <c r="S55" s="18"/>
      <c r="T55" s="13"/>
      <c r="U55" s="19"/>
      <c r="V55" s="1"/>
      <c r="W55" s="13"/>
      <c r="X55" s="13"/>
      <c r="Y55" s="13"/>
      <c r="Z55" s="13"/>
      <c r="AA55" s="13"/>
      <c r="AB55" s="13"/>
      <c r="AC55" s="13"/>
      <c r="AD55" s="13"/>
      <c r="AE55" s="20"/>
      <c r="AF55" s="20"/>
      <c r="AG55" s="20"/>
    </row>
    <row r="56" spans="1:33" ht="15.75" customHeight="1" x14ac:dyDescent="0.2">
      <c r="A56" s="13"/>
      <c r="B56" s="13"/>
      <c r="C56" s="24"/>
      <c r="D56" s="15"/>
      <c r="E56" s="15"/>
      <c r="F56" s="14"/>
      <c r="G56" s="14"/>
      <c r="H56" s="14"/>
      <c r="I56" s="15"/>
      <c r="J56" s="15"/>
      <c r="K56" s="15"/>
      <c r="L56" s="15"/>
      <c r="M56" s="16"/>
      <c r="N56" s="15"/>
      <c r="O56" s="15"/>
      <c r="P56" s="15"/>
      <c r="Q56" s="15"/>
      <c r="R56" s="15"/>
      <c r="S56" s="18"/>
      <c r="T56" s="13"/>
      <c r="U56" s="19"/>
      <c r="V56" s="1"/>
      <c r="W56" s="13"/>
      <c r="X56" s="13"/>
      <c r="Y56" s="13"/>
      <c r="Z56" s="13"/>
      <c r="AA56" s="13"/>
      <c r="AB56" s="13"/>
      <c r="AC56" s="13"/>
      <c r="AD56" s="13"/>
      <c r="AE56" s="20"/>
      <c r="AF56" s="20"/>
      <c r="AG56" s="20"/>
    </row>
    <row r="57" spans="1:33" ht="15.75" customHeight="1" x14ac:dyDescent="0.2">
      <c r="A57" s="13"/>
      <c r="B57" s="13"/>
      <c r="C57" s="24"/>
      <c r="D57" s="15"/>
      <c r="E57" s="15"/>
      <c r="F57" s="14"/>
      <c r="G57" s="14"/>
      <c r="H57" s="14"/>
      <c r="I57" s="15"/>
      <c r="J57" s="15"/>
      <c r="K57" s="15"/>
      <c r="L57" s="15"/>
      <c r="M57" s="16"/>
      <c r="N57" s="15"/>
      <c r="O57" s="15"/>
      <c r="P57" s="15"/>
      <c r="Q57" s="15"/>
      <c r="R57" s="15"/>
      <c r="S57" s="18"/>
      <c r="T57" s="13"/>
      <c r="U57" s="19"/>
      <c r="V57" s="1"/>
      <c r="W57" s="13"/>
      <c r="X57" s="13"/>
      <c r="Y57" s="13"/>
      <c r="Z57" s="13"/>
      <c r="AA57" s="13"/>
      <c r="AB57" s="13"/>
      <c r="AC57" s="13"/>
      <c r="AD57" s="13"/>
      <c r="AE57" s="20"/>
      <c r="AF57" s="20"/>
      <c r="AG57" s="20"/>
    </row>
    <row r="58" spans="1:33" ht="15.75" customHeight="1" x14ac:dyDescent="0.2">
      <c r="A58" s="13"/>
      <c r="B58" s="13"/>
      <c r="C58" s="24"/>
      <c r="D58" s="15"/>
      <c r="E58" s="15"/>
      <c r="F58" s="14"/>
      <c r="G58" s="14"/>
      <c r="H58" s="14"/>
      <c r="I58" s="15"/>
      <c r="J58" s="15"/>
      <c r="K58" s="15"/>
      <c r="L58" s="15"/>
      <c r="M58" s="16"/>
      <c r="N58" s="15"/>
      <c r="O58" s="15"/>
      <c r="P58" s="15"/>
      <c r="Q58" s="15"/>
      <c r="R58" s="15"/>
      <c r="S58" s="18"/>
      <c r="T58" s="13"/>
      <c r="U58" s="19"/>
      <c r="V58" s="1"/>
      <c r="W58" s="13"/>
      <c r="X58" s="13"/>
      <c r="Y58" s="13"/>
      <c r="Z58" s="13"/>
      <c r="AA58" s="13"/>
      <c r="AB58" s="13"/>
      <c r="AC58" s="13"/>
      <c r="AD58" s="13"/>
      <c r="AE58" s="20"/>
      <c r="AF58" s="20"/>
      <c r="AG58" s="20"/>
    </row>
    <row r="59" spans="1:33" ht="15.75" customHeight="1" x14ac:dyDescent="0.2">
      <c r="A59" s="13"/>
      <c r="B59" s="13"/>
      <c r="C59" s="24"/>
      <c r="D59" s="15"/>
      <c r="E59" s="15"/>
      <c r="F59" s="14"/>
      <c r="G59" s="14"/>
      <c r="H59" s="14"/>
      <c r="I59" s="15"/>
      <c r="J59" s="15"/>
      <c r="K59" s="15"/>
      <c r="L59" s="15"/>
      <c r="M59" s="16"/>
      <c r="N59" s="15"/>
      <c r="O59" s="15"/>
      <c r="P59" s="15"/>
      <c r="Q59" s="15"/>
      <c r="R59" s="15"/>
      <c r="S59" s="18"/>
      <c r="T59" s="13"/>
      <c r="U59" s="19"/>
      <c r="V59" s="1"/>
      <c r="W59" s="13"/>
      <c r="X59" s="13"/>
      <c r="Y59" s="13"/>
      <c r="Z59" s="13"/>
      <c r="AA59" s="13"/>
      <c r="AB59" s="13"/>
      <c r="AC59" s="13"/>
      <c r="AD59" s="13"/>
      <c r="AE59" s="20"/>
      <c r="AF59" s="20"/>
      <c r="AG59" s="20"/>
    </row>
    <row r="60" spans="1:33" ht="15.75" customHeight="1" x14ac:dyDescent="0.2">
      <c r="A60" s="13"/>
      <c r="B60" s="13"/>
      <c r="C60" s="24"/>
      <c r="D60" s="15"/>
      <c r="E60" s="15"/>
      <c r="F60" s="14"/>
      <c r="G60" s="14"/>
      <c r="H60" s="14"/>
      <c r="I60" s="15"/>
      <c r="J60" s="15"/>
      <c r="K60" s="15"/>
      <c r="L60" s="15"/>
      <c r="M60" s="16"/>
      <c r="N60" s="15"/>
      <c r="O60" s="15"/>
      <c r="P60" s="15"/>
      <c r="Q60" s="15"/>
      <c r="R60" s="15"/>
      <c r="S60" s="18"/>
      <c r="T60" s="13"/>
      <c r="U60" s="19"/>
      <c r="V60" s="1"/>
      <c r="W60" s="13"/>
      <c r="X60" s="13"/>
      <c r="Y60" s="13"/>
      <c r="Z60" s="13"/>
      <c r="AA60" s="13"/>
      <c r="AB60" s="13"/>
      <c r="AC60" s="13"/>
      <c r="AD60" s="13"/>
      <c r="AE60" s="20"/>
      <c r="AF60" s="20"/>
      <c r="AG60" s="20"/>
    </row>
    <row r="61" spans="1:33" ht="15.75" customHeight="1" x14ac:dyDescent="0.2">
      <c r="A61" s="13"/>
      <c r="B61" s="13"/>
      <c r="C61" s="24"/>
      <c r="D61" s="15"/>
      <c r="E61" s="15"/>
      <c r="F61" s="14"/>
      <c r="G61" s="14"/>
      <c r="H61" s="14"/>
      <c r="I61" s="15"/>
      <c r="J61" s="15"/>
      <c r="K61" s="15"/>
      <c r="L61" s="15"/>
      <c r="M61" s="16"/>
      <c r="N61" s="15"/>
      <c r="O61" s="15"/>
      <c r="P61" s="15"/>
      <c r="Q61" s="15"/>
      <c r="R61" s="15"/>
      <c r="S61" s="18"/>
      <c r="T61" s="13"/>
      <c r="U61" s="19"/>
      <c r="V61" s="1"/>
      <c r="W61" s="13"/>
      <c r="X61" s="13"/>
      <c r="Y61" s="13"/>
      <c r="Z61" s="13"/>
      <c r="AA61" s="13"/>
      <c r="AB61" s="13"/>
      <c r="AC61" s="13"/>
      <c r="AD61" s="13"/>
      <c r="AE61" s="20"/>
      <c r="AF61" s="20"/>
      <c r="AG61" s="20"/>
    </row>
    <row r="62" spans="1:33" ht="15.75" customHeight="1" x14ac:dyDescent="0.2">
      <c r="A62" s="13"/>
      <c r="B62" s="13"/>
      <c r="C62" s="24"/>
      <c r="D62" s="15"/>
      <c r="E62" s="15"/>
      <c r="F62" s="14"/>
      <c r="G62" s="14"/>
      <c r="H62" s="14"/>
      <c r="I62" s="15"/>
      <c r="J62" s="15"/>
      <c r="K62" s="15"/>
      <c r="L62" s="15"/>
      <c r="M62" s="16"/>
      <c r="N62" s="15"/>
      <c r="O62" s="15"/>
      <c r="P62" s="15"/>
      <c r="Q62" s="15"/>
      <c r="R62" s="15"/>
      <c r="S62" s="18"/>
      <c r="T62" s="13"/>
      <c r="U62" s="19"/>
      <c r="V62" s="1"/>
      <c r="W62" s="13"/>
      <c r="X62" s="13"/>
      <c r="Y62" s="13"/>
      <c r="Z62" s="13"/>
      <c r="AA62" s="13"/>
      <c r="AB62" s="13"/>
      <c r="AC62" s="13"/>
      <c r="AD62" s="13"/>
      <c r="AE62" s="20"/>
      <c r="AF62" s="20"/>
      <c r="AG62" s="20"/>
    </row>
    <row r="63" spans="1:33" ht="15.75" customHeight="1" x14ac:dyDescent="0.2">
      <c r="A63" s="13"/>
      <c r="B63" s="13"/>
      <c r="C63" s="24"/>
      <c r="D63" s="15"/>
      <c r="E63" s="15"/>
      <c r="F63" s="14"/>
      <c r="G63" s="14"/>
      <c r="H63" s="14"/>
      <c r="I63" s="15"/>
      <c r="J63" s="15"/>
      <c r="K63" s="15"/>
      <c r="L63" s="15"/>
      <c r="M63" s="16"/>
      <c r="N63" s="15"/>
      <c r="O63" s="15"/>
      <c r="P63" s="15"/>
      <c r="Q63" s="15"/>
      <c r="R63" s="15"/>
      <c r="S63" s="18"/>
      <c r="T63" s="13"/>
      <c r="U63" s="19"/>
      <c r="V63" s="1"/>
      <c r="W63" s="13"/>
      <c r="X63" s="13"/>
      <c r="Y63" s="13"/>
      <c r="Z63" s="13"/>
      <c r="AA63" s="13"/>
      <c r="AB63" s="13"/>
      <c r="AC63" s="13"/>
      <c r="AD63" s="13"/>
      <c r="AE63" s="20"/>
      <c r="AF63" s="20"/>
      <c r="AG63" s="20"/>
    </row>
    <row r="64" spans="1:33" ht="15.75" customHeight="1" x14ac:dyDescent="0.2">
      <c r="A64" s="13"/>
      <c r="B64" s="13"/>
      <c r="C64" s="24"/>
      <c r="D64" s="15"/>
      <c r="E64" s="15"/>
      <c r="F64" s="14"/>
      <c r="G64" s="14"/>
      <c r="H64" s="14"/>
      <c r="I64" s="15"/>
      <c r="J64" s="15"/>
      <c r="K64" s="15"/>
      <c r="L64" s="15"/>
      <c r="M64" s="16"/>
      <c r="N64" s="15"/>
      <c r="O64" s="15"/>
      <c r="P64" s="15"/>
      <c r="Q64" s="15"/>
      <c r="R64" s="15"/>
      <c r="S64" s="18"/>
      <c r="T64" s="13"/>
      <c r="U64" s="19"/>
      <c r="V64" s="1"/>
      <c r="W64" s="13"/>
      <c r="X64" s="13"/>
      <c r="Y64" s="13"/>
      <c r="Z64" s="13"/>
      <c r="AA64" s="13"/>
      <c r="AB64" s="13"/>
      <c r="AC64" s="13"/>
      <c r="AD64" s="13"/>
      <c r="AE64" s="20"/>
      <c r="AF64" s="20"/>
      <c r="AG64" s="20"/>
    </row>
    <row r="65" spans="1:33" ht="15.75" customHeight="1" x14ac:dyDescent="0.2">
      <c r="A65" s="13"/>
      <c r="B65" s="13"/>
      <c r="C65" s="24"/>
      <c r="D65" s="15"/>
      <c r="E65" s="15"/>
      <c r="F65" s="14"/>
      <c r="G65" s="14"/>
      <c r="H65" s="14"/>
      <c r="I65" s="15"/>
      <c r="J65" s="15"/>
      <c r="K65" s="15"/>
      <c r="L65" s="15"/>
      <c r="M65" s="16"/>
      <c r="N65" s="15"/>
      <c r="O65" s="15"/>
      <c r="P65" s="15"/>
      <c r="Q65" s="15"/>
      <c r="R65" s="15"/>
      <c r="S65" s="18"/>
      <c r="T65" s="13"/>
      <c r="U65" s="19"/>
      <c r="V65" s="1"/>
      <c r="W65" s="13"/>
      <c r="X65" s="13"/>
      <c r="Y65" s="13"/>
      <c r="Z65" s="13"/>
      <c r="AA65" s="13"/>
      <c r="AB65" s="13"/>
      <c r="AC65" s="13"/>
      <c r="AD65" s="13"/>
      <c r="AE65" s="20"/>
      <c r="AF65" s="20"/>
      <c r="AG65" s="20"/>
    </row>
    <row r="66" spans="1:33" ht="15.75" customHeight="1" x14ac:dyDescent="0.2">
      <c r="A66" s="13"/>
      <c r="B66" s="13"/>
      <c r="C66" s="24"/>
      <c r="D66" s="15"/>
      <c r="E66" s="15"/>
      <c r="F66" s="14"/>
      <c r="G66" s="14"/>
      <c r="H66" s="14"/>
      <c r="I66" s="15"/>
      <c r="J66" s="15"/>
      <c r="K66" s="15"/>
      <c r="L66" s="15"/>
      <c r="M66" s="16"/>
      <c r="N66" s="15"/>
      <c r="O66" s="15"/>
      <c r="P66" s="15"/>
      <c r="Q66" s="15"/>
      <c r="R66" s="15"/>
      <c r="S66" s="18"/>
      <c r="T66" s="13"/>
      <c r="U66" s="19"/>
      <c r="V66" s="1"/>
      <c r="W66" s="13"/>
      <c r="X66" s="13"/>
      <c r="Y66" s="13"/>
      <c r="Z66" s="13"/>
      <c r="AA66" s="13"/>
      <c r="AB66" s="13"/>
      <c r="AC66" s="13"/>
      <c r="AD66" s="13"/>
      <c r="AE66" s="20"/>
      <c r="AF66" s="20"/>
      <c r="AG66" s="20"/>
    </row>
    <row r="67" spans="1:33" ht="15.75" customHeight="1" x14ac:dyDescent="0.2">
      <c r="A67" s="13"/>
      <c r="B67" s="13"/>
      <c r="C67" s="24"/>
      <c r="D67" s="15"/>
      <c r="E67" s="15"/>
      <c r="F67" s="14"/>
      <c r="G67" s="14"/>
      <c r="H67" s="14"/>
      <c r="I67" s="15"/>
      <c r="J67" s="15"/>
      <c r="K67" s="15"/>
      <c r="L67" s="15"/>
      <c r="M67" s="16"/>
      <c r="N67" s="15"/>
      <c r="O67" s="15"/>
      <c r="P67" s="15"/>
      <c r="Q67" s="15"/>
      <c r="R67" s="15"/>
      <c r="S67" s="18"/>
      <c r="T67" s="13"/>
      <c r="U67" s="19"/>
      <c r="V67" s="1"/>
      <c r="W67" s="13"/>
      <c r="X67" s="13"/>
      <c r="Y67" s="13"/>
      <c r="Z67" s="13"/>
      <c r="AA67" s="13"/>
      <c r="AB67" s="13"/>
      <c r="AC67" s="13"/>
      <c r="AD67" s="13"/>
      <c r="AE67" s="20"/>
      <c r="AF67" s="20"/>
      <c r="AG67" s="20"/>
    </row>
    <row r="68" spans="1:33" ht="15.75" customHeight="1" x14ac:dyDescent="0.2">
      <c r="A68" s="13"/>
      <c r="B68" s="13"/>
      <c r="C68" s="24"/>
      <c r="D68" s="15"/>
      <c r="E68" s="15"/>
      <c r="F68" s="14"/>
      <c r="G68" s="14"/>
      <c r="H68" s="14"/>
      <c r="I68" s="15"/>
      <c r="J68" s="15"/>
      <c r="K68" s="15"/>
      <c r="L68" s="15"/>
      <c r="M68" s="16"/>
      <c r="N68" s="15"/>
      <c r="O68" s="15"/>
      <c r="P68" s="15"/>
      <c r="Q68" s="15"/>
      <c r="R68" s="15"/>
      <c r="S68" s="18"/>
      <c r="T68" s="13"/>
      <c r="U68" s="19"/>
      <c r="V68" s="1"/>
      <c r="W68" s="13"/>
      <c r="X68" s="13"/>
      <c r="Y68" s="13"/>
      <c r="Z68" s="13"/>
      <c r="AA68" s="13"/>
      <c r="AB68" s="13"/>
      <c r="AC68" s="13"/>
      <c r="AD68" s="13"/>
      <c r="AE68" s="20"/>
      <c r="AF68" s="20"/>
      <c r="AG68" s="20"/>
    </row>
    <row r="69" spans="1:33" ht="15.75" customHeight="1" x14ac:dyDescent="0.2">
      <c r="A69" s="13"/>
      <c r="B69" s="13"/>
      <c r="C69" s="24"/>
      <c r="D69" s="15"/>
      <c r="E69" s="15"/>
      <c r="F69" s="14"/>
      <c r="G69" s="14"/>
      <c r="H69" s="14"/>
      <c r="I69" s="15"/>
      <c r="J69" s="15"/>
      <c r="K69" s="15"/>
      <c r="L69" s="15"/>
      <c r="M69" s="16"/>
      <c r="N69" s="15"/>
      <c r="O69" s="15"/>
      <c r="P69" s="15"/>
      <c r="Q69" s="15"/>
      <c r="R69" s="15"/>
      <c r="S69" s="18"/>
      <c r="T69" s="13"/>
      <c r="U69" s="19"/>
      <c r="V69" s="1"/>
      <c r="W69" s="13"/>
      <c r="X69" s="13"/>
      <c r="Y69" s="13"/>
      <c r="Z69" s="13"/>
      <c r="AA69" s="13"/>
      <c r="AB69" s="13"/>
      <c r="AC69" s="13"/>
      <c r="AD69" s="13"/>
      <c r="AE69" s="20"/>
      <c r="AF69" s="20"/>
      <c r="AG69" s="20"/>
    </row>
    <row r="70" spans="1:33" ht="15.75" customHeight="1" x14ac:dyDescent="0.2">
      <c r="A70" s="13"/>
      <c r="B70" s="13"/>
      <c r="C70" s="24"/>
      <c r="D70" s="15"/>
      <c r="E70" s="15"/>
      <c r="F70" s="14"/>
      <c r="G70" s="14"/>
      <c r="H70" s="14"/>
      <c r="I70" s="15"/>
      <c r="J70" s="15"/>
      <c r="K70" s="15"/>
      <c r="L70" s="15"/>
      <c r="M70" s="16"/>
      <c r="N70" s="15"/>
      <c r="O70" s="15"/>
      <c r="P70" s="15"/>
      <c r="Q70" s="15"/>
      <c r="R70" s="15"/>
      <c r="S70" s="18"/>
      <c r="T70" s="13"/>
      <c r="U70" s="19"/>
      <c r="V70" s="1"/>
      <c r="W70" s="13"/>
      <c r="X70" s="13"/>
      <c r="Y70" s="13"/>
      <c r="Z70" s="13"/>
      <c r="AA70" s="13"/>
      <c r="AB70" s="13"/>
      <c r="AC70" s="13"/>
      <c r="AD70" s="13"/>
      <c r="AE70" s="20"/>
      <c r="AF70" s="20"/>
      <c r="AG70" s="20"/>
    </row>
    <row r="71" spans="1:33" ht="15.75" customHeight="1" x14ac:dyDescent="0.2">
      <c r="A71" s="13"/>
      <c r="B71" s="13"/>
      <c r="C71" s="24"/>
      <c r="D71" s="15"/>
      <c r="E71" s="15"/>
      <c r="F71" s="14"/>
      <c r="G71" s="14"/>
      <c r="H71" s="14"/>
      <c r="I71" s="15"/>
      <c r="J71" s="15"/>
      <c r="K71" s="15"/>
      <c r="L71" s="15"/>
      <c r="M71" s="16"/>
      <c r="N71" s="15"/>
      <c r="O71" s="15"/>
      <c r="P71" s="15"/>
      <c r="Q71" s="15"/>
      <c r="R71" s="15"/>
      <c r="S71" s="18"/>
      <c r="T71" s="13"/>
      <c r="U71" s="19"/>
      <c r="V71" s="1"/>
      <c r="W71" s="13"/>
      <c r="X71" s="13"/>
      <c r="Y71" s="13"/>
      <c r="Z71" s="13"/>
      <c r="AA71" s="13"/>
      <c r="AB71" s="13"/>
      <c r="AC71" s="13"/>
      <c r="AD71" s="13"/>
      <c r="AE71" s="20"/>
      <c r="AF71" s="20"/>
      <c r="AG71" s="20"/>
    </row>
    <row r="72" spans="1:33" ht="15.75" customHeight="1" x14ac:dyDescent="0.2">
      <c r="A72" s="13"/>
      <c r="B72" s="13"/>
      <c r="C72" s="24"/>
      <c r="D72" s="15"/>
      <c r="E72" s="15"/>
      <c r="F72" s="14"/>
      <c r="G72" s="14"/>
      <c r="H72" s="14"/>
      <c r="I72" s="15"/>
      <c r="J72" s="15"/>
      <c r="K72" s="15"/>
      <c r="L72" s="15"/>
      <c r="M72" s="16"/>
      <c r="N72" s="15"/>
      <c r="O72" s="15"/>
      <c r="P72" s="15"/>
      <c r="Q72" s="15"/>
      <c r="R72" s="15"/>
      <c r="S72" s="18"/>
      <c r="T72" s="13"/>
      <c r="U72" s="19"/>
      <c r="V72" s="1"/>
      <c r="W72" s="13"/>
      <c r="X72" s="13"/>
      <c r="Y72" s="13"/>
      <c r="Z72" s="13"/>
      <c r="AA72" s="13"/>
      <c r="AB72" s="13"/>
      <c r="AC72" s="13"/>
      <c r="AD72" s="13"/>
      <c r="AE72" s="20"/>
      <c r="AF72" s="20"/>
      <c r="AG72" s="20"/>
    </row>
    <row r="73" spans="1:33" ht="15.75" customHeight="1" x14ac:dyDescent="0.2">
      <c r="A73" s="13"/>
      <c r="B73" s="13"/>
      <c r="C73" s="24"/>
      <c r="D73" s="15"/>
      <c r="E73" s="15"/>
      <c r="F73" s="14"/>
      <c r="G73" s="14"/>
      <c r="H73" s="14"/>
      <c r="I73" s="15"/>
      <c r="J73" s="15"/>
      <c r="K73" s="15"/>
      <c r="L73" s="15"/>
      <c r="M73" s="16"/>
      <c r="N73" s="15"/>
      <c r="O73" s="15"/>
      <c r="P73" s="15"/>
      <c r="Q73" s="15"/>
      <c r="R73" s="15"/>
      <c r="S73" s="18"/>
      <c r="T73" s="13"/>
      <c r="U73" s="19"/>
      <c r="V73" s="1"/>
      <c r="W73" s="13"/>
      <c r="X73" s="13"/>
      <c r="Y73" s="13"/>
      <c r="Z73" s="13"/>
      <c r="AA73" s="13"/>
      <c r="AB73" s="13"/>
      <c r="AC73" s="13"/>
      <c r="AD73" s="13"/>
      <c r="AE73" s="20"/>
      <c r="AF73" s="20"/>
      <c r="AG73" s="20"/>
    </row>
    <row r="74" spans="1:33" ht="15.75" customHeight="1" x14ac:dyDescent="0.2">
      <c r="A74" s="13"/>
      <c r="B74" s="13"/>
      <c r="C74" s="24"/>
      <c r="D74" s="15"/>
      <c r="E74" s="15"/>
      <c r="F74" s="14"/>
      <c r="G74" s="14"/>
      <c r="H74" s="14"/>
      <c r="I74" s="15"/>
      <c r="J74" s="15"/>
      <c r="K74" s="15"/>
      <c r="L74" s="15"/>
      <c r="M74" s="16"/>
      <c r="N74" s="15"/>
      <c r="O74" s="15"/>
      <c r="P74" s="15"/>
      <c r="Q74" s="15"/>
      <c r="R74" s="15"/>
      <c r="S74" s="18"/>
      <c r="T74" s="13"/>
      <c r="U74" s="19"/>
      <c r="V74" s="1"/>
      <c r="W74" s="13"/>
      <c r="X74" s="13"/>
      <c r="Y74" s="13"/>
      <c r="Z74" s="13"/>
      <c r="AA74" s="13"/>
      <c r="AB74" s="13"/>
      <c r="AC74" s="13"/>
      <c r="AD74" s="13"/>
      <c r="AE74" s="20"/>
      <c r="AF74" s="20"/>
      <c r="AG74" s="20"/>
    </row>
    <row r="75" spans="1:33" ht="15.75" customHeight="1" x14ac:dyDescent="0.2">
      <c r="A75" s="13"/>
      <c r="B75" s="13"/>
      <c r="C75" s="24"/>
      <c r="D75" s="15"/>
      <c r="E75" s="15"/>
      <c r="F75" s="14"/>
      <c r="G75" s="14"/>
      <c r="H75" s="14"/>
      <c r="I75" s="15"/>
      <c r="J75" s="15"/>
      <c r="K75" s="15"/>
      <c r="L75" s="15"/>
      <c r="M75" s="16"/>
      <c r="N75" s="15"/>
      <c r="O75" s="15"/>
      <c r="P75" s="15"/>
      <c r="Q75" s="15"/>
      <c r="R75" s="15"/>
      <c r="S75" s="18"/>
      <c r="T75" s="13"/>
      <c r="U75" s="19"/>
      <c r="V75" s="1"/>
      <c r="W75" s="13"/>
      <c r="X75" s="13"/>
      <c r="Y75" s="13"/>
      <c r="Z75" s="13"/>
      <c r="AA75" s="13"/>
      <c r="AB75" s="13"/>
      <c r="AC75" s="13"/>
      <c r="AD75" s="13"/>
      <c r="AE75" s="20"/>
      <c r="AF75" s="20"/>
      <c r="AG75" s="20"/>
    </row>
    <row r="76" spans="1:33" ht="15.75" customHeight="1" x14ac:dyDescent="0.2">
      <c r="A76" s="13"/>
      <c r="B76" s="13"/>
      <c r="C76" s="24"/>
      <c r="D76" s="15"/>
      <c r="E76" s="15"/>
      <c r="F76" s="14"/>
      <c r="G76" s="14"/>
      <c r="H76" s="14"/>
      <c r="I76" s="15"/>
      <c r="J76" s="15"/>
      <c r="K76" s="15"/>
      <c r="L76" s="15"/>
      <c r="M76" s="16"/>
      <c r="N76" s="15"/>
      <c r="O76" s="15"/>
      <c r="P76" s="15"/>
      <c r="Q76" s="15"/>
      <c r="R76" s="15"/>
      <c r="S76" s="18"/>
      <c r="T76" s="13"/>
      <c r="U76" s="19"/>
      <c r="V76" s="1"/>
      <c r="W76" s="13"/>
      <c r="X76" s="13"/>
      <c r="Y76" s="13"/>
      <c r="Z76" s="13"/>
      <c r="AA76" s="13"/>
      <c r="AB76" s="13"/>
      <c r="AC76" s="13"/>
      <c r="AD76" s="13"/>
      <c r="AE76" s="20"/>
      <c r="AF76" s="20"/>
      <c r="AG76" s="20"/>
    </row>
    <row r="77" spans="1:33" ht="15.75" customHeight="1" x14ac:dyDescent="0.2">
      <c r="A77" s="13"/>
      <c r="B77" s="13"/>
      <c r="C77" s="24"/>
      <c r="D77" s="15"/>
      <c r="E77" s="15"/>
      <c r="F77" s="14"/>
      <c r="G77" s="14"/>
      <c r="H77" s="14"/>
      <c r="I77" s="15"/>
      <c r="J77" s="15"/>
      <c r="K77" s="15"/>
      <c r="L77" s="15"/>
      <c r="M77" s="16"/>
      <c r="N77" s="15"/>
      <c r="O77" s="15"/>
      <c r="P77" s="15"/>
      <c r="Q77" s="15"/>
      <c r="R77" s="15"/>
      <c r="S77" s="18"/>
      <c r="T77" s="13"/>
      <c r="U77" s="19"/>
      <c r="V77" s="1"/>
      <c r="W77" s="13"/>
      <c r="X77" s="13"/>
      <c r="Y77" s="13"/>
      <c r="Z77" s="13"/>
      <c r="AA77" s="13"/>
      <c r="AB77" s="13"/>
      <c r="AC77" s="13"/>
      <c r="AD77" s="13"/>
      <c r="AE77" s="20"/>
      <c r="AF77" s="20"/>
      <c r="AG77" s="20"/>
    </row>
    <row r="78" spans="1:33" ht="15.75" customHeight="1" x14ac:dyDescent="0.2">
      <c r="A78" s="13"/>
      <c r="B78" s="13"/>
      <c r="C78" s="24"/>
      <c r="D78" s="15"/>
      <c r="E78" s="15"/>
      <c r="F78" s="14"/>
      <c r="G78" s="14"/>
      <c r="H78" s="14"/>
      <c r="I78" s="15"/>
      <c r="J78" s="15"/>
      <c r="K78" s="15"/>
      <c r="L78" s="15"/>
      <c r="M78" s="16"/>
      <c r="N78" s="15"/>
      <c r="O78" s="15"/>
      <c r="P78" s="15"/>
      <c r="Q78" s="15"/>
      <c r="R78" s="15"/>
      <c r="S78" s="18"/>
      <c r="T78" s="13"/>
      <c r="U78" s="19"/>
      <c r="V78" s="1"/>
      <c r="W78" s="13"/>
      <c r="X78" s="13"/>
      <c r="Y78" s="13"/>
      <c r="Z78" s="13"/>
      <c r="AA78" s="13"/>
      <c r="AB78" s="13"/>
      <c r="AC78" s="13"/>
      <c r="AD78" s="13"/>
      <c r="AE78" s="20"/>
      <c r="AF78" s="20"/>
      <c r="AG78" s="20"/>
    </row>
    <row r="79" spans="1:33" ht="15.75" customHeight="1" x14ac:dyDescent="0.2">
      <c r="A79" s="13"/>
      <c r="B79" s="13"/>
      <c r="C79" s="24"/>
      <c r="D79" s="15"/>
      <c r="E79" s="15"/>
      <c r="F79" s="14"/>
      <c r="G79" s="14"/>
      <c r="H79" s="14"/>
      <c r="I79" s="15"/>
      <c r="J79" s="15"/>
      <c r="K79" s="15"/>
      <c r="L79" s="15"/>
      <c r="M79" s="16"/>
      <c r="N79" s="15"/>
      <c r="O79" s="15"/>
      <c r="P79" s="15"/>
      <c r="Q79" s="15"/>
      <c r="R79" s="15"/>
      <c r="S79" s="18"/>
      <c r="T79" s="13"/>
      <c r="U79" s="19"/>
      <c r="V79" s="1"/>
      <c r="W79" s="13"/>
      <c r="X79" s="13"/>
      <c r="Y79" s="13"/>
      <c r="Z79" s="13"/>
      <c r="AA79" s="13"/>
      <c r="AB79" s="13"/>
      <c r="AC79" s="13"/>
      <c r="AD79" s="13"/>
      <c r="AE79" s="20"/>
      <c r="AF79" s="20"/>
      <c r="AG79" s="20"/>
    </row>
    <row r="80" spans="1:33" ht="15.75" customHeight="1" x14ac:dyDescent="0.2">
      <c r="A80" s="13"/>
      <c r="B80" s="13"/>
      <c r="C80" s="24"/>
      <c r="D80" s="15"/>
      <c r="E80" s="15"/>
      <c r="F80" s="14"/>
      <c r="G80" s="14"/>
      <c r="H80" s="14"/>
      <c r="I80" s="15"/>
      <c r="J80" s="15"/>
      <c r="K80" s="15"/>
      <c r="L80" s="15"/>
      <c r="M80" s="16"/>
      <c r="N80" s="15"/>
      <c r="O80" s="15"/>
      <c r="P80" s="15"/>
      <c r="Q80" s="15"/>
      <c r="R80" s="15"/>
      <c r="S80" s="18"/>
      <c r="T80" s="13"/>
      <c r="U80" s="19"/>
      <c r="V80" s="1"/>
      <c r="W80" s="13"/>
      <c r="X80" s="13"/>
      <c r="Y80" s="13"/>
      <c r="Z80" s="13"/>
      <c r="AA80" s="13"/>
      <c r="AB80" s="13"/>
      <c r="AC80" s="13"/>
      <c r="AD80" s="13"/>
      <c r="AE80" s="20"/>
      <c r="AF80" s="20"/>
      <c r="AG80" s="20"/>
    </row>
    <row r="81" spans="1:33" ht="15.75" customHeight="1" x14ac:dyDescent="0.2">
      <c r="A81" s="13"/>
      <c r="B81" s="13"/>
      <c r="C81" s="24"/>
      <c r="D81" s="15"/>
      <c r="E81" s="15"/>
      <c r="F81" s="14"/>
      <c r="G81" s="14"/>
      <c r="H81" s="14"/>
      <c r="I81" s="15"/>
      <c r="J81" s="15"/>
      <c r="K81" s="15"/>
      <c r="L81" s="15"/>
      <c r="M81" s="16"/>
      <c r="N81" s="15"/>
      <c r="O81" s="15"/>
      <c r="P81" s="15"/>
      <c r="Q81" s="15"/>
      <c r="R81" s="15"/>
      <c r="S81" s="18"/>
      <c r="T81" s="13"/>
      <c r="U81" s="19"/>
      <c r="V81" s="1"/>
      <c r="W81" s="13"/>
      <c r="X81" s="13"/>
      <c r="Y81" s="13"/>
      <c r="Z81" s="13"/>
      <c r="AA81" s="13"/>
      <c r="AB81" s="13"/>
      <c r="AC81" s="13"/>
      <c r="AD81" s="13"/>
      <c r="AE81" s="20"/>
      <c r="AF81" s="20"/>
      <c r="AG81" s="20"/>
    </row>
    <row r="82" spans="1:33" ht="15.75" customHeight="1" x14ac:dyDescent="0.2">
      <c r="A82" s="13"/>
      <c r="B82" s="13"/>
      <c r="C82" s="24"/>
      <c r="D82" s="15"/>
      <c r="E82" s="15"/>
      <c r="F82" s="14"/>
      <c r="G82" s="14"/>
      <c r="H82" s="14"/>
      <c r="I82" s="15"/>
      <c r="J82" s="15"/>
      <c r="K82" s="15"/>
      <c r="L82" s="15"/>
      <c r="M82" s="16"/>
      <c r="N82" s="15"/>
      <c r="O82" s="15"/>
      <c r="P82" s="15"/>
      <c r="Q82" s="15"/>
      <c r="R82" s="15"/>
      <c r="S82" s="18"/>
      <c r="T82" s="13"/>
      <c r="U82" s="19"/>
      <c r="V82" s="1"/>
      <c r="W82" s="13"/>
      <c r="X82" s="13"/>
      <c r="Y82" s="13"/>
      <c r="Z82" s="13"/>
      <c r="AA82" s="13"/>
      <c r="AB82" s="13"/>
      <c r="AC82" s="13"/>
      <c r="AD82" s="13"/>
      <c r="AE82" s="20"/>
      <c r="AF82" s="20"/>
      <c r="AG82" s="20"/>
    </row>
    <row r="83" spans="1:33" ht="15.75" customHeight="1" x14ac:dyDescent="0.2">
      <c r="A83" s="13"/>
      <c r="B83" s="13"/>
      <c r="C83" s="24"/>
      <c r="D83" s="15"/>
      <c r="E83" s="15"/>
      <c r="F83" s="14"/>
      <c r="G83" s="14"/>
      <c r="H83" s="14"/>
      <c r="I83" s="15"/>
      <c r="J83" s="15"/>
      <c r="K83" s="15"/>
      <c r="L83" s="15"/>
      <c r="M83" s="16"/>
      <c r="N83" s="15"/>
      <c r="O83" s="15"/>
      <c r="P83" s="15"/>
      <c r="Q83" s="15"/>
      <c r="R83" s="15"/>
      <c r="S83" s="18"/>
      <c r="T83" s="13"/>
      <c r="U83" s="19"/>
      <c r="V83" s="1"/>
      <c r="W83" s="13"/>
      <c r="X83" s="13"/>
      <c r="Y83" s="13"/>
      <c r="Z83" s="13"/>
      <c r="AA83" s="13"/>
      <c r="AB83" s="13"/>
      <c r="AC83" s="13"/>
      <c r="AD83" s="13"/>
      <c r="AE83" s="20"/>
      <c r="AF83" s="20"/>
      <c r="AG83" s="20"/>
    </row>
    <row r="84" spans="1:33" ht="15.75" customHeight="1" x14ac:dyDescent="0.2">
      <c r="A84" s="13"/>
      <c r="B84" s="13"/>
      <c r="C84" s="24"/>
      <c r="D84" s="15"/>
      <c r="E84" s="15"/>
      <c r="F84" s="14"/>
      <c r="G84" s="14"/>
      <c r="H84" s="14"/>
      <c r="I84" s="15"/>
      <c r="J84" s="15"/>
      <c r="K84" s="15"/>
      <c r="L84" s="15"/>
      <c r="M84" s="16"/>
      <c r="N84" s="15"/>
      <c r="O84" s="15"/>
      <c r="P84" s="15"/>
      <c r="Q84" s="15"/>
      <c r="R84" s="15"/>
      <c r="S84" s="18"/>
      <c r="T84" s="13"/>
      <c r="U84" s="19"/>
      <c r="V84" s="1"/>
      <c r="W84" s="13"/>
      <c r="X84" s="13"/>
      <c r="Y84" s="13"/>
      <c r="Z84" s="13"/>
      <c r="AA84" s="13"/>
      <c r="AB84" s="13"/>
      <c r="AC84" s="13"/>
      <c r="AD84" s="13"/>
      <c r="AE84" s="20"/>
      <c r="AF84" s="20"/>
      <c r="AG84" s="20"/>
    </row>
    <row r="85" spans="1:33" ht="15.75" customHeight="1" x14ac:dyDescent="0.2">
      <c r="A85" s="13"/>
      <c r="B85" s="13"/>
      <c r="C85" s="24"/>
      <c r="D85" s="15"/>
      <c r="E85" s="15"/>
      <c r="F85" s="14"/>
      <c r="G85" s="14"/>
      <c r="H85" s="14"/>
      <c r="I85" s="15"/>
      <c r="J85" s="15"/>
      <c r="K85" s="15"/>
      <c r="L85" s="15"/>
      <c r="M85" s="16"/>
      <c r="N85" s="15"/>
      <c r="O85" s="15"/>
      <c r="P85" s="15"/>
      <c r="Q85" s="15"/>
      <c r="R85" s="15"/>
      <c r="S85" s="18"/>
      <c r="T85" s="13"/>
      <c r="U85" s="19"/>
      <c r="V85" s="1"/>
      <c r="W85" s="13"/>
      <c r="X85" s="13"/>
      <c r="Y85" s="13"/>
      <c r="Z85" s="13"/>
      <c r="AA85" s="13"/>
      <c r="AB85" s="13"/>
      <c r="AC85" s="13"/>
      <c r="AD85" s="13"/>
      <c r="AE85" s="20"/>
      <c r="AF85" s="20"/>
      <c r="AG85" s="20"/>
    </row>
    <row r="86" spans="1:33" ht="15.75" customHeight="1" x14ac:dyDescent="0.2">
      <c r="A86" s="13"/>
      <c r="B86" s="13"/>
      <c r="C86" s="24"/>
      <c r="D86" s="15"/>
      <c r="E86" s="15"/>
      <c r="F86" s="14"/>
      <c r="G86" s="14"/>
      <c r="H86" s="14"/>
      <c r="I86" s="15"/>
      <c r="J86" s="15"/>
      <c r="K86" s="15"/>
      <c r="L86" s="15"/>
      <c r="M86" s="16"/>
      <c r="N86" s="15"/>
      <c r="O86" s="15"/>
      <c r="P86" s="15"/>
      <c r="Q86" s="15"/>
      <c r="R86" s="15"/>
      <c r="S86" s="18"/>
      <c r="T86" s="13"/>
      <c r="U86" s="19"/>
      <c r="V86" s="1"/>
      <c r="W86" s="13"/>
      <c r="X86" s="13"/>
      <c r="Y86" s="13"/>
      <c r="Z86" s="13"/>
      <c r="AA86" s="13"/>
      <c r="AB86" s="13"/>
      <c r="AC86" s="13"/>
      <c r="AD86" s="13"/>
      <c r="AE86" s="20"/>
      <c r="AF86" s="20"/>
      <c r="AG86" s="20"/>
    </row>
    <row r="87" spans="1:33" ht="15.75" customHeight="1" x14ac:dyDescent="0.2">
      <c r="A87" s="13"/>
      <c r="B87" s="13"/>
      <c r="C87" s="24"/>
      <c r="D87" s="15"/>
      <c r="E87" s="15"/>
      <c r="F87" s="14"/>
      <c r="G87" s="14"/>
      <c r="H87" s="14"/>
      <c r="I87" s="15"/>
      <c r="J87" s="15"/>
      <c r="K87" s="15"/>
      <c r="L87" s="15"/>
      <c r="M87" s="16"/>
      <c r="N87" s="15"/>
      <c r="O87" s="15"/>
      <c r="P87" s="15"/>
      <c r="Q87" s="15"/>
      <c r="R87" s="15"/>
      <c r="S87" s="18"/>
      <c r="T87" s="13"/>
      <c r="U87" s="19"/>
      <c r="V87" s="1"/>
      <c r="W87" s="13"/>
      <c r="X87" s="13"/>
      <c r="Y87" s="13"/>
      <c r="Z87" s="13"/>
      <c r="AA87" s="13"/>
      <c r="AB87" s="13"/>
      <c r="AC87" s="13"/>
      <c r="AD87" s="13"/>
      <c r="AE87" s="20"/>
      <c r="AF87" s="20"/>
      <c r="AG87" s="20"/>
    </row>
    <row r="88" spans="1:33" ht="15.75" customHeight="1" x14ac:dyDescent="0.2">
      <c r="A88" s="13"/>
      <c r="B88" s="13"/>
      <c r="C88" s="24"/>
      <c r="D88" s="15"/>
      <c r="E88" s="15"/>
      <c r="F88" s="14"/>
      <c r="G88" s="14"/>
      <c r="H88" s="14"/>
      <c r="I88" s="15"/>
      <c r="J88" s="15"/>
      <c r="K88" s="15"/>
      <c r="L88" s="15"/>
      <c r="M88" s="16"/>
      <c r="N88" s="15"/>
      <c r="O88" s="15"/>
      <c r="P88" s="15"/>
      <c r="Q88" s="15"/>
      <c r="R88" s="15"/>
      <c r="S88" s="18"/>
      <c r="T88" s="13"/>
      <c r="U88" s="19"/>
      <c r="V88" s="1"/>
      <c r="W88" s="13"/>
      <c r="X88" s="13"/>
      <c r="Y88" s="13"/>
      <c r="Z88" s="13"/>
      <c r="AA88" s="13"/>
      <c r="AB88" s="13"/>
      <c r="AC88" s="13"/>
      <c r="AD88" s="13"/>
      <c r="AE88" s="20"/>
      <c r="AF88" s="20"/>
      <c r="AG88" s="20"/>
    </row>
    <row r="89" spans="1:33" ht="15.75" customHeight="1" x14ac:dyDescent="0.2">
      <c r="A89" s="13"/>
      <c r="B89" s="13"/>
      <c r="C89" s="24"/>
      <c r="D89" s="15"/>
      <c r="E89" s="15"/>
      <c r="F89" s="14"/>
      <c r="G89" s="14"/>
      <c r="H89" s="14"/>
      <c r="I89" s="15"/>
      <c r="J89" s="15"/>
      <c r="K89" s="15"/>
      <c r="L89" s="15"/>
      <c r="M89" s="16"/>
      <c r="N89" s="15"/>
      <c r="O89" s="15"/>
      <c r="P89" s="15"/>
      <c r="Q89" s="15"/>
      <c r="R89" s="15"/>
      <c r="S89" s="18"/>
      <c r="T89" s="13"/>
      <c r="U89" s="19"/>
      <c r="V89" s="1"/>
      <c r="W89" s="13"/>
      <c r="X89" s="13"/>
      <c r="Y89" s="13"/>
      <c r="Z89" s="13"/>
      <c r="AA89" s="13"/>
      <c r="AB89" s="13"/>
      <c r="AC89" s="13"/>
      <c r="AD89" s="13"/>
      <c r="AE89" s="20"/>
      <c r="AF89" s="20"/>
      <c r="AG89" s="20"/>
    </row>
    <row r="90" spans="1:33" ht="15.75" customHeight="1" x14ac:dyDescent="0.2">
      <c r="A90" s="13"/>
      <c r="B90" s="13"/>
      <c r="C90" s="24"/>
      <c r="D90" s="15"/>
      <c r="E90" s="15"/>
      <c r="F90" s="14"/>
      <c r="G90" s="14"/>
      <c r="H90" s="14"/>
      <c r="I90" s="15"/>
      <c r="J90" s="15"/>
      <c r="K90" s="15"/>
      <c r="L90" s="15"/>
      <c r="M90" s="16"/>
      <c r="N90" s="15"/>
      <c r="O90" s="15"/>
      <c r="P90" s="15"/>
      <c r="Q90" s="15"/>
      <c r="R90" s="15"/>
      <c r="S90" s="18"/>
      <c r="T90" s="13"/>
      <c r="U90" s="19"/>
      <c r="V90" s="1"/>
      <c r="W90" s="13"/>
      <c r="X90" s="13"/>
      <c r="Y90" s="13"/>
      <c r="Z90" s="13"/>
      <c r="AA90" s="13"/>
      <c r="AB90" s="13"/>
      <c r="AC90" s="13"/>
      <c r="AD90" s="13"/>
      <c r="AE90" s="20"/>
      <c r="AF90" s="20"/>
      <c r="AG90" s="20"/>
    </row>
    <row r="91" spans="1:33" ht="15.75" customHeight="1" x14ac:dyDescent="0.2">
      <c r="A91" s="13"/>
      <c r="B91" s="13"/>
      <c r="C91" s="24"/>
      <c r="D91" s="15"/>
      <c r="E91" s="15"/>
      <c r="F91" s="14"/>
      <c r="G91" s="14"/>
      <c r="H91" s="14"/>
      <c r="I91" s="15"/>
      <c r="J91" s="15"/>
      <c r="K91" s="15"/>
      <c r="L91" s="15"/>
      <c r="M91" s="16"/>
      <c r="N91" s="15"/>
      <c r="O91" s="15"/>
      <c r="P91" s="15"/>
      <c r="Q91" s="15"/>
      <c r="R91" s="15"/>
      <c r="S91" s="18"/>
      <c r="T91" s="13"/>
      <c r="U91" s="19"/>
      <c r="V91" s="1"/>
      <c r="W91" s="13"/>
      <c r="X91" s="13"/>
      <c r="Y91" s="13"/>
      <c r="Z91" s="13"/>
      <c r="AA91" s="13"/>
      <c r="AB91" s="13"/>
      <c r="AC91" s="13"/>
      <c r="AD91" s="13"/>
      <c r="AE91" s="20"/>
      <c r="AF91" s="20"/>
      <c r="AG91" s="20"/>
    </row>
    <row r="92" spans="1:33" ht="15.75" customHeight="1" x14ac:dyDescent="0.2">
      <c r="A92" s="13"/>
      <c r="B92" s="13"/>
      <c r="C92" s="24"/>
      <c r="D92" s="15"/>
      <c r="E92" s="15"/>
      <c r="F92" s="14"/>
      <c r="G92" s="14"/>
      <c r="H92" s="14"/>
      <c r="I92" s="15"/>
      <c r="J92" s="15"/>
      <c r="K92" s="15"/>
      <c r="L92" s="15"/>
      <c r="M92" s="16"/>
      <c r="N92" s="15"/>
      <c r="O92" s="15"/>
      <c r="P92" s="15"/>
      <c r="Q92" s="15"/>
      <c r="R92" s="15"/>
      <c r="S92" s="18"/>
      <c r="T92" s="13"/>
      <c r="U92" s="19"/>
      <c r="V92" s="1"/>
      <c r="W92" s="13"/>
      <c r="X92" s="13"/>
      <c r="Y92" s="13"/>
      <c r="Z92" s="13"/>
      <c r="AA92" s="13"/>
      <c r="AB92" s="13"/>
      <c r="AC92" s="13"/>
      <c r="AD92" s="13"/>
      <c r="AE92" s="20"/>
      <c r="AF92" s="20"/>
      <c r="AG92" s="20"/>
    </row>
    <row r="93" spans="1:33" ht="15.75" customHeight="1" x14ac:dyDescent="0.2">
      <c r="A93" s="13"/>
      <c r="B93" s="13"/>
      <c r="C93" s="24"/>
      <c r="D93" s="15"/>
      <c r="E93" s="15"/>
      <c r="F93" s="14"/>
      <c r="G93" s="14"/>
      <c r="H93" s="14"/>
      <c r="I93" s="15"/>
      <c r="J93" s="15"/>
      <c r="K93" s="15"/>
      <c r="L93" s="15"/>
      <c r="M93" s="16"/>
      <c r="N93" s="15"/>
      <c r="O93" s="15"/>
      <c r="P93" s="15"/>
      <c r="Q93" s="15"/>
      <c r="R93" s="15"/>
      <c r="S93" s="18"/>
      <c r="T93" s="13"/>
      <c r="U93" s="19"/>
      <c r="V93" s="1"/>
      <c r="W93" s="13"/>
      <c r="X93" s="13"/>
      <c r="Y93" s="13"/>
      <c r="Z93" s="13"/>
      <c r="AA93" s="13"/>
      <c r="AB93" s="13"/>
      <c r="AC93" s="13"/>
      <c r="AD93" s="13"/>
      <c r="AE93" s="20"/>
      <c r="AF93" s="20"/>
      <c r="AG93" s="20"/>
    </row>
    <row r="94" spans="1:33" ht="15.75" customHeight="1" x14ac:dyDescent="0.2">
      <c r="A94" s="13"/>
      <c r="B94" s="13"/>
      <c r="C94" s="24"/>
      <c r="D94" s="15"/>
      <c r="E94" s="15"/>
      <c r="F94" s="14"/>
      <c r="G94" s="14"/>
      <c r="H94" s="14"/>
      <c r="I94" s="15"/>
      <c r="J94" s="15"/>
      <c r="K94" s="15"/>
      <c r="L94" s="15"/>
      <c r="M94" s="16"/>
      <c r="N94" s="15"/>
      <c r="O94" s="15"/>
      <c r="P94" s="15"/>
      <c r="Q94" s="15"/>
      <c r="R94" s="15"/>
      <c r="S94" s="18"/>
      <c r="T94" s="13"/>
      <c r="U94" s="19"/>
      <c r="V94" s="1"/>
      <c r="W94" s="13"/>
      <c r="X94" s="13"/>
      <c r="Y94" s="13"/>
      <c r="Z94" s="13"/>
      <c r="AA94" s="13"/>
      <c r="AB94" s="13"/>
      <c r="AC94" s="13"/>
      <c r="AD94" s="13"/>
      <c r="AE94" s="20"/>
      <c r="AF94" s="20"/>
      <c r="AG94" s="20"/>
    </row>
    <row r="95" spans="1:33" ht="15.75" customHeight="1" x14ac:dyDescent="0.2">
      <c r="A95" s="13"/>
      <c r="B95" s="13"/>
      <c r="C95" s="15"/>
      <c r="D95" s="15"/>
      <c r="E95" s="15"/>
      <c r="F95" s="14"/>
      <c r="G95" s="14"/>
      <c r="H95" s="15"/>
      <c r="I95" s="15"/>
      <c r="J95" s="15"/>
      <c r="K95" s="15"/>
      <c r="L95" s="15"/>
      <c r="M95" s="15"/>
      <c r="N95" s="15"/>
      <c r="O95" s="15"/>
      <c r="P95" s="15"/>
      <c r="Q95" s="22"/>
      <c r="R95" s="22"/>
      <c r="S95" s="18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20"/>
    </row>
    <row r="96" spans="1:33" ht="15.75" customHeight="1" x14ac:dyDescent="0.2">
      <c r="A96" s="13"/>
      <c r="B96" s="13"/>
      <c r="C96" s="15"/>
      <c r="D96" s="15"/>
      <c r="E96" s="15"/>
      <c r="F96" s="14"/>
      <c r="G96" s="14"/>
      <c r="H96" s="15"/>
      <c r="I96" s="15"/>
      <c r="J96" s="15"/>
      <c r="K96" s="15"/>
      <c r="L96" s="15"/>
      <c r="M96" s="15"/>
      <c r="N96" s="15"/>
      <c r="O96" s="15"/>
      <c r="P96" s="15"/>
      <c r="Q96" s="22"/>
      <c r="R96" s="22"/>
      <c r="S96" s="18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20"/>
    </row>
    <row r="97" spans="1:33" ht="15.75" customHeight="1" x14ac:dyDescent="0.2">
      <c r="A97" s="13"/>
      <c r="B97" s="13"/>
      <c r="C97" s="15"/>
      <c r="D97" s="15"/>
      <c r="E97" s="15"/>
      <c r="F97" s="14"/>
      <c r="G97" s="14"/>
      <c r="H97" s="15"/>
      <c r="I97" s="15"/>
      <c r="J97" s="15"/>
      <c r="K97" s="15"/>
      <c r="L97" s="15"/>
      <c r="M97" s="15"/>
      <c r="N97" s="15"/>
      <c r="O97" s="15"/>
      <c r="P97" s="15"/>
      <c r="Q97" s="22"/>
      <c r="R97" s="22"/>
      <c r="S97" s="18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20"/>
    </row>
    <row r="98" spans="1:33" ht="15.75" customHeight="1" x14ac:dyDescent="0.2">
      <c r="A98" s="13"/>
      <c r="B98" s="13"/>
      <c r="C98" s="15"/>
      <c r="D98" s="15"/>
      <c r="E98" s="15"/>
      <c r="F98" s="14"/>
      <c r="G98" s="14"/>
      <c r="H98" s="15"/>
      <c r="I98" s="15"/>
      <c r="J98" s="15"/>
      <c r="K98" s="15"/>
      <c r="L98" s="15"/>
      <c r="M98" s="15"/>
      <c r="N98" s="15"/>
      <c r="O98" s="15"/>
      <c r="P98" s="15"/>
      <c r="Q98" s="22"/>
      <c r="R98" s="22"/>
      <c r="S98" s="18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20"/>
    </row>
    <row r="99" spans="1:33" ht="15.75" customHeight="1" x14ac:dyDescent="0.2">
      <c r="A99" s="13"/>
      <c r="B99" s="13"/>
      <c r="C99" s="15"/>
      <c r="D99" s="15"/>
      <c r="E99" s="15"/>
      <c r="F99" s="14"/>
      <c r="G99" s="14"/>
      <c r="H99" s="15"/>
      <c r="I99" s="15"/>
      <c r="J99" s="15"/>
      <c r="K99" s="15"/>
      <c r="L99" s="15"/>
      <c r="M99" s="15"/>
      <c r="N99" s="15"/>
      <c r="O99" s="15"/>
      <c r="P99" s="15"/>
      <c r="Q99" s="22"/>
      <c r="R99" s="22"/>
      <c r="S99" s="18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20"/>
    </row>
    <row r="100" spans="1:33" ht="15.75" customHeight="1" x14ac:dyDescent="0.2">
      <c r="A100" s="13"/>
      <c r="B100" s="13"/>
      <c r="C100" s="15"/>
      <c r="D100" s="15"/>
      <c r="E100" s="15"/>
      <c r="F100" s="14"/>
      <c r="G100" s="14"/>
      <c r="H100" s="15"/>
      <c r="I100" s="15"/>
      <c r="J100" s="15"/>
      <c r="K100" s="15"/>
      <c r="L100" s="15"/>
      <c r="M100" s="15"/>
      <c r="N100" s="15"/>
      <c r="O100" s="15"/>
      <c r="P100" s="15"/>
      <c r="Q100" s="22"/>
      <c r="R100" s="22"/>
      <c r="S100" s="18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20"/>
    </row>
    <row r="101" spans="1:33" ht="15.75" customHeight="1" x14ac:dyDescent="0.2">
      <c r="A101" s="13"/>
      <c r="B101" s="13"/>
      <c r="C101" s="15"/>
      <c r="D101" s="15"/>
      <c r="E101" s="15"/>
      <c r="F101" s="14"/>
      <c r="G101" s="14"/>
      <c r="H101" s="15"/>
      <c r="I101" s="15"/>
      <c r="J101" s="15"/>
      <c r="K101" s="15"/>
      <c r="L101" s="15"/>
      <c r="M101" s="15"/>
      <c r="N101" s="15"/>
      <c r="O101" s="15"/>
      <c r="P101" s="15"/>
      <c r="Q101" s="22"/>
      <c r="R101" s="22"/>
      <c r="S101" s="18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20"/>
    </row>
    <row r="102" spans="1:33" ht="15.75" customHeight="1" x14ac:dyDescent="0.2">
      <c r="A102" s="13"/>
      <c r="B102" s="13"/>
      <c r="C102" s="15"/>
      <c r="D102" s="15"/>
      <c r="E102" s="15"/>
      <c r="F102" s="14"/>
      <c r="G102" s="14"/>
      <c r="H102" s="15"/>
      <c r="I102" s="15"/>
      <c r="J102" s="15"/>
      <c r="K102" s="15"/>
      <c r="L102" s="15"/>
      <c r="M102" s="15"/>
      <c r="N102" s="15"/>
      <c r="O102" s="15"/>
      <c r="P102" s="15"/>
      <c r="Q102" s="22"/>
      <c r="R102" s="22"/>
      <c r="S102" s="18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20"/>
    </row>
    <row r="103" spans="1:33" ht="15.75" customHeight="1" x14ac:dyDescent="0.2">
      <c r="A103" s="13"/>
      <c r="B103" s="13"/>
      <c r="C103" s="15"/>
      <c r="D103" s="15"/>
      <c r="E103" s="15"/>
      <c r="F103" s="14"/>
      <c r="G103" s="14"/>
      <c r="H103" s="15"/>
      <c r="I103" s="15"/>
      <c r="J103" s="15"/>
      <c r="K103" s="15"/>
      <c r="L103" s="15"/>
      <c r="M103" s="15"/>
      <c r="N103" s="15"/>
      <c r="O103" s="15"/>
      <c r="P103" s="15"/>
      <c r="Q103" s="22"/>
      <c r="R103" s="22"/>
      <c r="S103" s="18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20"/>
    </row>
    <row r="104" spans="1:33" ht="15.75" customHeight="1" x14ac:dyDescent="0.2">
      <c r="A104" s="13"/>
      <c r="B104" s="13"/>
      <c r="C104" s="15"/>
      <c r="D104" s="15"/>
      <c r="E104" s="15"/>
      <c r="F104" s="14"/>
      <c r="G104" s="14"/>
      <c r="H104" s="15"/>
      <c r="I104" s="15"/>
      <c r="J104" s="15"/>
      <c r="K104" s="15"/>
      <c r="L104" s="15"/>
      <c r="M104" s="15"/>
      <c r="N104" s="15"/>
      <c r="O104" s="15"/>
      <c r="P104" s="15"/>
      <c r="Q104" s="22"/>
      <c r="R104" s="22"/>
      <c r="S104" s="18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20"/>
    </row>
    <row r="105" spans="1:33" ht="15.75" customHeight="1" x14ac:dyDescent="0.2">
      <c r="A105" s="13"/>
      <c r="B105" s="13"/>
      <c r="C105" s="15"/>
      <c r="D105" s="15"/>
      <c r="E105" s="15"/>
      <c r="F105" s="14"/>
      <c r="G105" s="14"/>
      <c r="H105" s="15"/>
      <c r="I105" s="15"/>
      <c r="J105" s="15"/>
      <c r="K105" s="15"/>
      <c r="L105" s="15"/>
      <c r="M105" s="15"/>
      <c r="N105" s="15"/>
      <c r="O105" s="15"/>
      <c r="P105" s="15"/>
      <c r="Q105" s="22"/>
      <c r="R105" s="22"/>
      <c r="S105" s="18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20"/>
    </row>
    <row r="106" spans="1:33" ht="15.75" customHeight="1" x14ac:dyDescent="0.2">
      <c r="A106" s="13"/>
      <c r="B106" s="13"/>
      <c r="C106" s="15"/>
      <c r="D106" s="15"/>
      <c r="E106" s="15"/>
      <c r="F106" s="14"/>
      <c r="G106" s="14"/>
      <c r="H106" s="15"/>
      <c r="I106" s="15"/>
      <c r="J106" s="15"/>
      <c r="K106" s="15"/>
      <c r="L106" s="15"/>
      <c r="M106" s="15"/>
      <c r="N106" s="15"/>
      <c r="O106" s="15"/>
      <c r="P106" s="15"/>
      <c r="Q106" s="22"/>
      <c r="R106" s="22"/>
      <c r="S106" s="18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20"/>
    </row>
    <row r="107" spans="1:33" ht="15.75" customHeight="1" x14ac:dyDescent="0.2">
      <c r="A107" s="13"/>
      <c r="B107" s="13"/>
      <c r="C107" s="15"/>
      <c r="D107" s="15"/>
      <c r="E107" s="15"/>
      <c r="F107" s="14"/>
      <c r="G107" s="14"/>
      <c r="H107" s="15"/>
      <c r="I107" s="15"/>
      <c r="J107" s="15"/>
      <c r="K107" s="15"/>
      <c r="L107" s="15"/>
      <c r="M107" s="15"/>
      <c r="N107" s="15"/>
      <c r="O107" s="15"/>
      <c r="P107" s="15"/>
      <c r="Q107" s="22"/>
      <c r="R107" s="22"/>
      <c r="S107" s="18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20"/>
    </row>
    <row r="108" spans="1:33" ht="15.75" customHeight="1" x14ac:dyDescent="0.2">
      <c r="A108" s="13"/>
      <c r="B108" s="13"/>
      <c r="C108" s="15"/>
      <c r="D108" s="15"/>
      <c r="E108" s="15"/>
      <c r="F108" s="14"/>
      <c r="G108" s="14"/>
      <c r="H108" s="15"/>
      <c r="I108" s="15"/>
      <c r="J108" s="15"/>
      <c r="K108" s="15"/>
      <c r="L108" s="15"/>
      <c r="M108" s="15"/>
      <c r="N108" s="15"/>
      <c r="O108" s="15"/>
      <c r="P108" s="15"/>
      <c r="Q108" s="22"/>
      <c r="R108" s="22"/>
      <c r="S108" s="18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20"/>
    </row>
    <row r="109" spans="1:33" ht="15.75" customHeight="1" x14ac:dyDescent="0.2">
      <c r="A109" s="13"/>
      <c r="B109" s="13"/>
      <c r="C109" s="15"/>
      <c r="D109" s="15"/>
      <c r="E109" s="15"/>
      <c r="F109" s="14"/>
      <c r="G109" s="14"/>
      <c r="H109" s="15"/>
      <c r="I109" s="15"/>
      <c r="J109" s="15"/>
      <c r="K109" s="15"/>
      <c r="L109" s="15"/>
      <c r="M109" s="15"/>
      <c r="N109" s="15"/>
      <c r="O109" s="15"/>
      <c r="P109" s="15"/>
      <c r="Q109" s="22"/>
      <c r="R109" s="22"/>
      <c r="S109" s="18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20"/>
    </row>
    <row r="110" spans="1:33" ht="15.75" customHeight="1" x14ac:dyDescent="0.2">
      <c r="A110" s="13"/>
      <c r="B110" s="13"/>
      <c r="C110" s="15"/>
      <c r="D110" s="15"/>
      <c r="E110" s="15"/>
      <c r="F110" s="14"/>
      <c r="G110" s="14"/>
      <c r="H110" s="15"/>
      <c r="I110" s="15"/>
      <c r="J110" s="15"/>
      <c r="K110" s="15"/>
      <c r="L110" s="15"/>
      <c r="M110" s="15"/>
      <c r="N110" s="15"/>
      <c r="O110" s="15"/>
      <c r="P110" s="15"/>
      <c r="Q110" s="22"/>
      <c r="R110" s="22"/>
      <c r="S110" s="18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20"/>
    </row>
    <row r="111" spans="1:33" ht="15.75" customHeight="1" x14ac:dyDescent="0.2">
      <c r="A111" s="13"/>
      <c r="B111" s="13"/>
      <c r="C111" s="15"/>
      <c r="D111" s="15"/>
      <c r="E111" s="15"/>
      <c r="F111" s="14"/>
      <c r="G111" s="14"/>
      <c r="H111" s="15"/>
      <c r="I111" s="15"/>
      <c r="J111" s="15"/>
      <c r="K111" s="15"/>
      <c r="L111" s="15"/>
      <c r="M111" s="15"/>
      <c r="N111" s="15"/>
      <c r="O111" s="15"/>
      <c r="P111" s="15"/>
      <c r="Q111" s="22"/>
      <c r="R111" s="22"/>
      <c r="S111" s="18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20"/>
    </row>
    <row r="112" spans="1:33" ht="15.75" customHeight="1" x14ac:dyDescent="0.2">
      <c r="A112" s="13"/>
      <c r="B112" s="13"/>
      <c r="C112" s="15"/>
      <c r="D112" s="15"/>
      <c r="E112" s="15"/>
      <c r="F112" s="14"/>
      <c r="G112" s="14"/>
      <c r="H112" s="15"/>
      <c r="I112" s="15"/>
      <c r="J112" s="15"/>
      <c r="K112" s="15"/>
      <c r="L112" s="15"/>
      <c r="M112" s="15"/>
      <c r="N112" s="15"/>
      <c r="O112" s="15"/>
      <c r="P112" s="15"/>
      <c r="Q112" s="22"/>
      <c r="R112" s="22"/>
      <c r="S112" s="18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20"/>
    </row>
    <row r="113" spans="1:33" ht="15.75" customHeight="1" x14ac:dyDescent="0.2">
      <c r="A113" s="13"/>
      <c r="B113" s="13"/>
      <c r="C113" s="15"/>
      <c r="D113" s="15"/>
      <c r="E113" s="15"/>
      <c r="F113" s="14"/>
      <c r="G113" s="14"/>
      <c r="H113" s="15"/>
      <c r="I113" s="15"/>
      <c r="J113" s="15"/>
      <c r="K113" s="15"/>
      <c r="L113" s="15"/>
      <c r="M113" s="15"/>
      <c r="N113" s="15"/>
      <c r="O113" s="15"/>
      <c r="P113" s="15"/>
      <c r="Q113" s="22"/>
      <c r="R113" s="22"/>
      <c r="S113" s="18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20"/>
    </row>
    <row r="114" spans="1:33" ht="15.75" customHeight="1" x14ac:dyDescent="0.2">
      <c r="A114" s="13"/>
      <c r="B114" s="13"/>
      <c r="C114" s="22"/>
      <c r="D114" s="15"/>
      <c r="E114" s="15"/>
      <c r="F114" s="14"/>
      <c r="G114" s="14"/>
      <c r="H114" s="15"/>
      <c r="I114" s="15"/>
      <c r="J114" s="22"/>
      <c r="K114" s="22"/>
      <c r="L114" s="15"/>
      <c r="M114" s="15"/>
      <c r="N114" s="15"/>
      <c r="O114" s="15"/>
      <c r="P114" s="22"/>
      <c r="Q114" s="22"/>
      <c r="R114" s="22"/>
      <c r="S114" s="18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20"/>
    </row>
    <row r="115" spans="1:33" ht="15.75" customHeight="1" x14ac:dyDescent="0.2">
      <c r="A115" s="13"/>
      <c r="B115" s="13"/>
      <c r="C115" s="22"/>
      <c r="D115" s="15"/>
      <c r="E115" s="15"/>
      <c r="F115" s="14"/>
      <c r="G115" s="14"/>
      <c r="H115" s="15"/>
      <c r="I115" s="15"/>
      <c r="J115" s="22"/>
      <c r="K115" s="22"/>
      <c r="L115" s="15"/>
      <c r="M115" s="15"/>
      <c r="N115" s="15"/>
      <c r="O115" s="15"/>
      <c r="P115" s="22"/>
      <c r="Q115" s="22"/>
      <c r="R115" s="22"/>
      <c r="S115" s="18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20"/>
    </row>
    <row r="116" spans="1:33" ht="15.75" customHeight="1" x14ac:dyDescent="0.2">
      <c r="A116" s="13"/>
      <c r="B116" s="13"/>
      <c r="C116" s="22"/>
      <c r="D116" s="15"/>
      <c r="E116" s="15"/>
      <c r="F116" s="14"/>
      <c r="G116" s="14"/>
      <c r="H116" s="15"/>
      <c r="I116" s="15"/>
      <c r="J116" s="22"/>
      <c r="K116" s="22"/>
      <c r="L116" s="15"/>
      <c r="M116" s="15"/>
      <c r="N116" s="15"/>
      <c r="O116" s="15"/>
      <c r="P116" s="22"/>
      <c r="Q116" s="22"/>
      <c r="R116" s="22"/>
      <c r="S116" s="18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20"/>
    </row>
    <row r="117" spans="1:33" ht="15.75" customHeight="1" x14ac:dyDescent="0.2">
      <c r="A117" s="13"/>
      <c r="B117" s="13"/>
      <c r="C117" s="22"/>
      <c r="D117" s="15"/>
      <c r="E117" s="15"/>
      <c r="F117" s="14"/>
      <c r="G117" s="14"/>
      <c r="H117" s="15"/>
      <c r="I117" s="15"/>
      <c r="J117" s="22"/>
      <c r="K117" s="22"/>
      <c r="L117" s="15"/>
      <c r="M117" s="15"/>
      <c r="N117" s="15"/>
      <c r="O117" s="15"/>
      <c r="P117" s="22"/>
      <c r="Q117" s="22"/>
      <c r="R117" s="22"/>
      <c r="S117" s="18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20"/>
    </row>
    <row r="118" spans="1:33" ht="15.75" customHeight="1" x14ac:dyDescent="0.2">
      <c r="A118" s="13"/>
      <c r="B118" s="13"/>
      <c r="C118" s="22"/>
      <c r="D118" s="15"/>
      <c r="E118" s="15"/>
      <c r="F118" s="14"/>
      <c r="G118" s="14"/>
      <c r="H118" s="15"/>
      <c r="I118" s="15"/>
      <c r="J118" s="22"/>
      <c r="K118" s="22"/>
      <c r="L118" s="15"/>
      <c r="M118" s="15"/>
      <c r="N118" s="15"/>
      <c r="O118" s="15"/>
      <c r="P118" s="22"/>
      <c r="Q118" s="22"/>
      <c r="R118" s="22"/>
      <c r="S118" s="18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20"/>
    </row>
    <row r="119" spans="1:33" ht="15.75" customHeight="1" x14ac:dyDescent="0.2">
      <c r="A119" s="13"/>
      <c r="B119" s="13"/>
      <c r="C119" s="22"/>
      <c r="D119" s="15"/>
      <c r="E119" s="15"/>
      <c r="F119" s="14"/>
      <c r="G119" s="14"/>
      <c r="H119" s="15"/>
      <c r="I119" s="15"/>
      <c r="J119" s="22"/>
      <c r="K119" s="22"/>
      <c r="L119" s="15"/>
      <c r="M119" s="15"/>
      <c r="N119" s="15"/>
      <c r="O119" s="15"/>
      <c r="P119" s="22"/>
      <c r="Q119" s="22"/>
      <c r="R119" s="22"/>
      <c r="S119" s="18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20"/>
    </row>
    <row r="120" spans="1:33" ht="15.75" customHeight="1" x14ac:dyDescent="0.2">
      <c r="A120" s="13"/>
      <c r="B120" s="13"/>
      <c r="C120" s="22"/>
      <c r="D120" s="15"/>
      <c r="E120" s="15"/>
      <c r="F120" s="14"/>
      <c r="G120" s="14"/>
      <c r="H120" s="15"/>
      <c r="I120" s="15"/>
      <c r="J120" s="22"/>
      <c r="K120" s="22"/>
      <c r="L120" s="15"/>
      <c r="M120" s="15"/>
      <c r="N120" s="15"/>
      <c r="O120" s="15"/>
      <c r="P120" s="22"/>
      <c r="Q120" s="22"/>
      <c r="R120" s="22"/>
      <c r="S120" s="18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20"/>
    </row>
    <row r="121" spans="1:33" ht="15.75" customHeight="1" x14ac:dyDescent="0.2">
      <c r="A121" s="13"/>
      <c r="B121" s="13"/>
      <c r="C121" s="22"/>
      <c r="D121" s="15"/>
      <c r="E121" s="15"/>
      <c r="F121" s="14"/>
      <c r="G121" s="14"/>
      <c r="H121" s="15"/>
      <c r="I121" s="15"/>
      <c r="J121" s="22"/>
      <c r="K121" s="22"/>
      <c r="L121" s="15"/>
      <c r="M121" s="15"/>
      <c r="N121" s="15"/>
      <c r="O121" s="15"/>
      <c r="P121" s="22"/>
      <c r="Q121" s="22"/>
      <c r="R121" s="22"/>
      <c r="S121" s="18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20"/>
    </row>
    <row r="122" spans="1:33" ht="15.75" customHeight="1" x14ac:dyDescent="0.2">
      <c r="A122" s="13"/>
      <c r="B122" s="13"/>
      <c r="C122" s="22"/>
      <c r="D122" s="15"/>
      <c r="E122" s="15"/>
      <c r="F122" s="14"/>
      <c r="G122" s="14"/>
      <c r="H122" s="15"/>
      <c r="I122" s="15"/>
      <c r="J122" s="22"/>
      <c r="K122" s="22"/>
      <c r="L122" s="15"/>
      <c r="M122" s="15"/>
      <c r="N122" s="15"/>
      <c r="O122" s="15"/>
      <c r="P122" s="22"/>
      <c r="Q122" s="22"/>
      <c r="R122" s="22"/>
      <c r="S122" s="18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20"/>
    </row>
    <row r="123" spans="1:33" ht="15.75" customHeight="1" x14ac:dyDescent="0.2">
      <c r="A123" s="13"/>
      <c r="B123" s="13"/>
      <c r="C123" s="22"/>
      <c r="D123" s="15"/>
      <c r="E123" s="15"/>
      <c r="F123" s="14"/>
      <c r="G123" s="14"/>
      <c r="H123" s="15"/>
      <c r="I123" s="15"/>
      <c r="J123" s="22"/>
      <c r="K123" s="22"/>
      <c r="L123" s="15"/>
      <c r="M123" s="15"/>
      <c r="N123" s="15"/>
      <c r="O123" s="15"/>
      <c r="P123" s="22"/>
      <c r="Q123" s="22"/>
      <c r="R123" s="22"/>
      <c r="S123" s="18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20"/>
    </row>
    <row r="124" spans="1:33" ht="15.75" customHeight="1" x14ac:dyDescent="0.2">
      <c r="A124" s="13"/>
      <c r="B124" s="13"/>
      <c r="C124" s="22"/>
      <c r="D124" s="15"/>
      <c r="E124" s="15"/>
      <c r="F124" s="14"/>
      <c r="G124" s="14"/>
      <c r="H124" s="15"/>
      <c r="I124" s="15"/>
      <c r="J124" s="22"/>
      <c r="K124" s="22"/>
      <c r="L124" s="15"/>
      <c r="M124" s="15"/>
      <c r="N124" s="15"/>
      <c r="O124" s="15"/>
      <c r="P124" s="22"/>
      <c r="Q124" s="22"/>
      <c r="R124" s="22"/>
      <c r="S124" s="18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20"/>
    </row>
    <row r="125" spans="1:33" ht="15.75" customHeight="1" x14ac:dyDescent="0.2">
      <c r="A125" s="13"/>
      <c r="B125" s="13"/>
      <c r="C125" s="22"/>
      <c r="D125" s="15"/>
      <c r="E125" s="15"/>
      <c r="F125" s="14"/>
      <c r="G125" s="14"/>
      <c r="H125" s="15"/>
      <c r="I125" s="15"/>
      <c r="J125" s="22"/>
      <c r="K125" s="22"/>
      <c r="L125" s="15"/>
      <c r="M125" s="15"/>
      <c r="N125" s="15"/>
      <c r="O125" s="15"/>
      <c r="P125" s="22"/>
      <c r="Q125" s="22"/>
      <c r="R125" s="22"/>
      <c r="S125" s="18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20"/>
    </row>
    <row r="126" spans="1:33" ht="15.75" customHeight="1" x14ac:dyDescent="0.2">
      <c r="A126" s="13"/>
      <c r="B126" s="13"/>
      <c r="C126" s="22"/>
      <c r="D126" s="15"/>
      <c r="E126" s="15"/>
      <c r="F126" s="14"/>
      <c r="G126" s="14"/>
      <c r="H126" s="15"/>
      <c r="I126" s="15"/>
      <c r="J126" s="22"/>
      <c r="K126" s="22"/>
      <c r="L126" s="15"/>
      <c r="M126" s="15"/>
      <c r="N126" s="15"/>
      <c r="O126" s="15"/>
      <c r="P126" s="22"/>
      <c r="Q126" s="22"/>
      <c r="R126" s="22"/>
      <c r="S126" s="18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20"/>
    </row>
    <row r="127" spans="1:33" ht="15.75" customHeight="1" x14ac:dyDescent="0.2">
      <c r="A127" s="13"/>
      <c r="B127" s="13"/>
      <c r="C127" s="22"/>
      <c r="D127" s="15"/>
      <c r="E127" s="15"/>
      <c r="F127" s="14"/>
      <c r="G127" s="14"/>
      <c r="H127" s="15"/>
      <c r="I127" s="15"/>
      <c r="J127" s="22"/>
      <c r="K127" s="22"/>
      <c r="L127" s="15"/>
      <c r="M127" s="15"/>
      <c r="N127" s="15"/>
      <c r="O127" s="15"/>
      <c r="P127" s="22"/>
      <c r="Q127" s="22"/>
      <c r="R127" s="22"/>
      <c r="S127" s="18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20"/>
    </row>
    <row r="128" spans="1:33" ht="15.75" customHeight="1" x14ac:dyDescent="0.2">
      <c r="A128" s="13"/>
      <c r="B128" s="13"/>
      <c r="C128" s="22"/>
      <c r="D128" s="15"/>
      <c r="E128" s="15"/>
      <c r="F128" s="14"/>
      <c r="G128" s="14"/>
      <c r="H128" s="15"/>
      <c r="I128" s="15"/>
      <c r="J128" s="22"/>
      <c r="K128" s="22"/>
      <c r="L128" s="15"/>
      <c r="M128" s="15"/>
      <c r="N128" s="15"/>
      <c r="O128" s="15"/>
      <c r="P128" s="22"/>
      <c r="Q128" s="22"/>
      <c r="R128" s="22"/>
      <c r="S128" s="18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20"/>
    </row>
    <row r="129" spans="1:33" ht="15.75" customHeight="1" x14ac:dyDescent="0.2">
      <c r="A129" s="13"/>
      <c r="B129" s="13"/>
      <c r="C129" s="22"/>
      <c r="D129" s="15"/>
      <c r="E129" s="15"/>
      <c r="F129" s="14"/>
      <c r="G129" s="14"/>
      <c r="H129" s="15"/>
      <c r="I129" s="15"/>
      <c r="J129" s="22"/>
      <c r="K129" s="22"/>
      <c r="L129" s="15"/>
      <c r="M129" s="15"/>
      <c r="N129" s="15"/>
      <c r="O129" s="15"/>
      <c r="P129" s="22"/>
      <c r="Q129" s="22"/>
      <c r="R129" s="22"/>
      <c r="S129" s="18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20"/>
    </row>
    <row r="130" spans="1:33" ht="15.75" customHeight="1" x14ac:dyDescent="0.2">
      <c r="A130" s="13"/>
      <c r="B130" s="13"/>
      <c r="C130" s="22"/>
      <c r="D130" s="15"/>
      <c r="E130" s="15"/>
      <c r="F130" s="14"/>
      <c r="G130" s="14"/>
      <c r="H130" s="15"/>
      <c r="I130" s="15"/>
      <c r="J130" s="22"/>
      <c r="K130" s="22"/>
      <c r="L130" s="15"/>
      <c r="M130" s="15"/>
      <c r="N130" s="15"/>
      <c r="O130" s="15"/>
      <c r="P130" s="22"/>
      <c r="Q130" s="22"/>
      <c r="R130" s="22"/>
      <c r="S130" s="18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20"/>
    </row>
    <row r="131" spans="1:33" ht="15.75" customHeight="1" x14ac:dyDescent="0.2">
      <c r="A131" s="13"/>
      <c r="B131" s="13"/>
      <c r="C131" s="22"/>
      <c r="D131" s="15"/>
      <c r="E131" s="15"/>
      <c r="F131" s="14"/>
      <c r="G131" s="14"/>
      <c r="H131" s="15"/>
      <c r="I131" s="15"/>
      <c r="J131" s="22"/>
      <c r="K131" s="22"/>
      <c r="L131" s="15"/>
      <c r="M131" s="15"/>
      <c r="N131" s="15"/>
      <c r="O131" s="15"/>
      <c r="P131" s="22"/>
      <c r="Q131" s="22"/>
      <c r="R131" s="22"/>
      <c r="S131" s="18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20"/>
    </row>
    <row r="132" spans="1:33" ht="15.75" customHeight="1" x14ac:dyDescent="0.2">
      <c r="A132" s="13"/>
      <c r="B132" s="13"/>
      <c r="C132" s="22"/>
      <c r="D132" s="15"/>
      <c r="E132" s="15"/>
      <c r="F132" s="14"/>
      <c r="G132" s="14"/>
      <c r="H132" s="15"/>
      <c r="I132" s="15"/>
      <c r="J132" s="22"/>
      <c r="K132" s="22"/>
      <c r="L132" s="15"/>
      <c r="M132" s="15"/>
      <c r="N132" s="15"/>
      <c r="O132" s="15"/>
      <c r="P132" s="22"/>
      <c r="Q132" s="22"/>
      <c r="R132" s="22"/>
      <c r="S132" s="18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20"/>
    </row>
    <row r="133" spans="1:33" ht="15.75" customHeight="1" x14ac:dyDescent="0.2">
      <c r="A133" s="13"/>
      <c r="B133" s="13"/>
      <c r="C133" s="22"/>
      <c r="D133" s="15"/>
      <c r="E133" s="15"/>
      <c r="F133" s="14"/>
      <c r="G133" s="14"/>
      <c r="H133" s="15"/>
      <c r="I133" s="15"/>
      <c r="J133" s="22"/>
      <c r="K133" s="22"/>
      <c r="L133" s="15"/>
      <c r="M133" s="15"/>
      <c r="N133" s="15"/>
      <c r="O133" s="15"/>
      <c r="P133" s="22"/>
      <c r="Q133" s="22"/>
      <c r="R133" s="22"/>
      <c r="S133" s="18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20"/>
    </row>
    <row r="134" spans="1:33" ht="15.75" customHeight="1" x14ac:dyDescent="0.2">
      <c r="A134" s="13"/>
      <c r="B134" s="13"/>
      <c r="C134" s="22"/>
      <c r="D134" s="15"/>
      <c r="E134" s="15"/>
      <c r="F134" s="14"/>
      <c r="G134" s="14"/>
      <c r="H134" s="15"/>
      <c r="I134" s="15"/>
      <c r="J134" s="22"/>
      <c r="K134" s="22"/>
      <c r="L134" s="15"/>
      <c r="M134" s="15"/>
      <c r="N134" s="15"/>
      <c r="O134" s="15"/>
      <c r="P134" s="22"/>
      <c r="Q134" s="22"/>
      <c r="R134" s="22"/>
      <c r="S134" s="18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20"/>
    </row>
    <row r="135" spans="1:33" ht="15.75" customHeight="1" x14ac:dyDescent="0.2">
      <c r="A135" s="13"/>
      <c r="B135" s="13"/>
      <c r="C135" s="22"/>
      <c r="D135" s="15"/>
      <c r="E135" s="15"/>
      <c r="F135" s="14"/>
      <c r="G135" s="14"/>
      <c r="H135" s="15"/>
      <c r="I135" s="15"/>
      <c r="J135" s="22"/>
      <c r="K135" s="22"/>
      <c r="L135" s="15"/>
      <c r="M135" s="15"/>
      <c r="N135" s="15"/>
      <c r="O135" s="15"/>
      <c r="P135" s="22"/>
      <c r="Q135" s="22"/>
      <c r="R135" s="22"/>
      <c r="S135" s="18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20"/>
    </row>
    <row r="136" spans="1:33" ht="15.75" customHeight="1" x14ac:dyDescent="0.2">
      <c r="A136" s="13"/>
      <c r="B136" s="13"/>
      <c r="C136" s="22"/>
      <c r="D136" s="15"/>
      <c r="E136" s="15"/>
      <c r="F136" s="14"/>
      <c r="G136" s="14"/>
      <c r="H136" s="15"/>
      <c r="I136" s="15"/>
      <c r="J136" s="22"/>
      <c r="K136" s="22"/>
      <c r="L136" s="15"/>
      <c r="M136" s="15"/>
      <c r="N136" s="15"/>
      <c r="O136" s="15"/>
      <c r="P136" s="22"/>
      <c r="Q136" s="22"/>
      <c r="R136" s="22"/>
      <c r="S136" s="18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20"/>
    </row>
    <row r="137" spans="1:33" ht="15.75" customHeight="1" x14ac:dyDescent="0.2">
      <c r="A137" s="13"/>
      <c r="B137" s="13"/>
      <c r="C137" s="22"/>
      <c r="D137" s="15"/>
      <c r="E137" s="15"/>
      <c r="F137" s="14"/>
      <c r="G137" s="14"/>
      <c r="H137" s="15"/>
      <c r="I137" s="15"/>
      <c r="J137" s="22"/>
      <c r="K137" s="22"/>
      <c r="L137" s="15"/>
      <c r="M137" s="15"/>
      <c r="N137" s="15"/>
      <c r="O137" s="15"/>
      <c r="P137" s="22"/>
      <c r="Q137" s="22"/>
      <c r="R137" s="22"/>
      <c r="S137" s="18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20"/>
    </row>
    <row r="138" spans="1:33" ht="15.75" customHeight="1" x14ac:dyDescent="0.2">
      <c r="A138" s="13"/>
      <c r="B138" s="13"/>
      <c r="C138" s="22"/>
      <c r="D138" s="15"/>
      <c r="E138" s="15"/>
      <c r="F138" s="14"/>
      <c r="G138" s="14"/>
      <c r="H138" s="15"/>
      <c r="I138" s="15"/>
      <c r="J138" s="22"/>
      <c r="K138" s="22"/>
      <c r="L138" s="15"/>
      <c r="M138" s="15"/>
      <c r="N138" s="15"/>
      <c r="O138" s="15"/>
      <c r="P138" s="22"/>
      <c r="Q138" s="22"/>
      <c r="R138" s="22"/>
      <c r="S138" s="18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20"/>
    </row>
    <row r="139" spans="1:33" ht="15.75" customHeight="1" x14ac:dyDescent="0.2">
      <c r="A139" s="13"/>
      <c r="B139" s="13"/>
      <c r="C139" s="22"/>
      <c r="D139" s="15"/>
      <c r="E139" s="15"/>
      <c r="F139" s="14"/>
      <c r="G139" s="14"/>
      <c r="H139" s="15"/>
      <c r="I139" s="15"/>
      <c r="J139" s="22"/>
      <c r="K139" s="22"/>
      <c r="L139" s="15"/>
      <c r="M139" s="15"/>
      <c r="N139" s="15"/>
      <c r="O139" s="15"/>
      <c r="P139" s="22"/>
      <c r="Q139" s="22"/>
      <c r="R139" s="22"/>
      <c r="S139" s="18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20"/>
    </row>
    <row r="140" spans="1:33" ht="15.75" customHeight="1" x14ac:dyDescent="0.2">
      <c r="A140" s="13"/>
      <c r="B140" s="13"/>
      <c r="C140" s="22"/>
      <c r="D140" s="15"/>
      <c r="E140" s="15"/>
      <c r="F140" s="14"/>
      <c r="G140" s="14"/>
      <c r="H140" s="15"/>
      <c r="I140" s="15"/>
      <c r="J140" s="22"/>
      <c r="K140" s="22"/>
      <c r="L140" s="15"/>
      <c r="M140" s="15"/>
      <c r="N140" s="15"/>
      <c r="O140" s="15"/>
      <c r="P140" s="22"/>
      <c r="Q140" s="22"/>
      <c r="R140" s="22"/>
      <c r="S140" s="18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20"/>
    </row>
    <row r="141" spans="1:33" ht="15.75" customHeight="1" x14ac:dyDescent="0.2">
      <c r="A141" s="13"/>
      <c r="B141" s="13"/>
      <c r="C141" s="22"/>
      <c r="D141" s="15"/>
      <c r="E141" s="15"/>
      <c r="F141" s="14"/>
      <c r="G141" s="14"/>
      <c r="H141" s="15"/>
      <c r="I141" s="15"/>
      <c r="J141" s="22"/>
      <c r="K141" s="22"/>
      <c r="L141" s="15"/>
      <c r="M141" s="15"/>
      <c r="N141" s="15"/>
      <c r="O141" s="15"/>
      <c r="P141" s="22"/>
      <c r="Q141" s="22"/>
      <c r="R141" s="22"/>
      <c r="S141" s="18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20"/>
    </row>
    <row r="142" spans="1:33" ht="15.75" customHeight="1" x14ac:dyDescent="0.2">
      <c r="A142" s="13"/>
      <c r="B142" s="13"/>
      <c r="C142" s="22"/>
      <c r="D142" s="15"/>
      <c r="E142" s="15"/>
      <c r="F142" s="14"/>
      <c r="G142" s="14"/>
      <c r="H142" s="15"/>
      <c r="I142" s="15"/>
      <c r="J142" s="22"/>
      <c r="K142" s="22"/>
      <c r="L142" s="15"/>
      <c r="M142" s="15"/>
      <c r="N142" s="15"/>
      <c r="O142" s="15"/>
      <c r="P142" s="22"/>
      <c r="Q142" s="22"/>
      <c r="R142" s="22"/>
      <c r="S142" s="18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20"/>
    </row>
    <row r="143" spans="1:33" ht="15.75" customHeight="1" x14ac:dyDescent="0.2">
      <c r="A143" s="13"/>
      <c r="B143" s="13"/>
      <c r="C143" s="22"/>
      <c r="D143" s="15"/>
      <c r="E143" s="15"/>
      <c r="F143" s="14"/>
      <c r="G143" s="14"/>
      <c r="H143" s="15"/>
      <c r="I143" s="15"/>
      <c r="J143" s="22"/>
      <c r="K143" s="22"/>
      <c r="L143" s="15"/>
      <c r="M143" s="15"/>
      <c r="N143" s="15"/>
      <c r="O143" s="15"/>
      <c r="P143" s="22"/>
      <c r="Q143" s="22"/>
      <c r="R143" s="22"/>
      <c r="S143" s="18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20"/>
    </row>
    <row r="144" spans="1:33" ht="15.75" customHeight="1" x14ac:dyDescent="0.2">
      <c r="A144" s="13"/>
      <c r="B144" s="13"/>
      <c r="C144" s="22"/>
      <c r="D144" s="15"/>
      <c r="E144" s="15"/>
      <c r="F144" s="14"/>
      <c r="G144" s="14"/>
      <c r="H144" s="15"/>
      <c r="I144" s="15"/>
      <c r="J144" s="22"/>
      <c r="K144" s="22"/>
      <c r="L144" s="15"/>
      <c r="M144" s="15"/>
      <c r="N144" s="15"/>
      <c r="O144" s="15"/>
      <c r="P144" s="22"/>
      <c r="Q144" s="22"/>
      <c r="R144" s="22"/>
      <c r="S144" s="18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20"/>
    </row>
    <row r="145" spans="1:33" ht="15.75" customHeight="1" x14ac:dyDescent="0.2">
      <c r="A145" s="13"/>
      <c r="B145" s="13"/>
      <c r="C145" s="22"/>
      <c r="D145" s="15"/>
      <c r="E145" s="15"/>
      <c r="F145" s="14"/>
      <c r="G145" s="14"/>
      <c r="H145" s="15"/>
      <c r="I145" s="15"/>
      <c r="J145" s="22"/>
      <c r="K145" s="22"/>
      <c r="L145" s="15"/>
      <c r="M145" s="15"/>
      <c r="N145" s="15"/>
      <c r="O145" s="15"/>
      <c r="P145" s="22"/>
      <c r="Q145" s="22"/>
      <c r="R145" s="22"/>
      <c r="S145" s="18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20"/>
    </row>
    <row r="146" spans="1:33" ht="15.75" customHeight="1" x14ac:dyDescent="0.2">
      <c r="A146" s="13"/>
      <c r="B146" s="13"/>
      <c r="C146" s="22"/>
      <c r="D146" s="15"/>
      <c r="E146" s="15"/>
      <c r="F146" s="14"/>
      <c r="G146" s="14"/>
      <c r="H146" s="15"/>
      <c r="I146" s="15"/>
      <c r="J146" s="22"/>
      <c r="K146" s="22"/>
      <c r="L146" s="15"/>
      <c r="M146" s="15"/>
      <c r="N146" s="15"/>
      <c r="O146" s="15"/>
      <c r="P146" s="22"/>
      <c r="Q146" s="22"/>
      <c r="R146" s="22"/>
      <c r="S146" s="18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20"/>
    </row>
    <row r="147" spans="1:33" ht="15.75" customHeight="1" x14ac:dyDescent="0.2">
      <c r="A147" s="13"/>
      <c r="B147" s="13"/>
      <c r="C147" s="22"/>
      <c r="D147" s="15"/>
      <c r="E147" s="15"/>
      <c r="F147" s="14"/>
      <c r="G147" s="14"/>
      <c r="H147" s="15"/>
      <c r="I147" s="15"/>
      <c r="J147" s="22"/>
      <c r="K147" s="22"/>
      <c r="L147" s="15"/>
      <c r="M147" s="15"/>
      <c r="N147" s="15"/>
      <c r="O147" s="15"/>
      <c r="P147" s="22"/>
      <c r="Q147" s="22"/>
      <c r="R147" s="22"/>
      <c r="S147" s="18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20"/>
    </row>
    <row r="148" spans="1:33" ht="15.75" customHeight="1" x14ac:dyDescent="0.2">
      <c r="A148" s="13"/>
      <c r="B148" s="13"/>
      <c r="C148" s="22"/>
      <c r="D148" s="15"/>
      <c r="E148" s="15"/>
      <c r="F148" s="14"/>
      <c r="G148" s="14"/>
      <c r="H148" s="15"/>
      <c r="I148" s="15"/>
      <c r="J148" s="22"/>
      <c r="K148" s="22"/>
      <c r="L148" s="15"/>
      <c r="M148" s="15"/>
      <c r="N148" s="15"/>
      <c r="O148" s="15"/>
      <c r="P148" s="22"/>
      <c r="Q148" s="22"/>
      <c r="R148" s="22"/>
      <c r="S148" s="18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20"/>
    </row>
    <row r="149" spans="1:33" ht="15.75" customHeight="1" x14ac:dyDescent="0.2">
      <c r="A149" s="13"/>
      <c r="B149" s="13"/>
      <c r="C149" s="22"/>
      <c r="D149" s="15"/>
      <c r="E149" s="15"/>
      <c r="F149" s="14"/>
      <c r="G149" s="14"/>
      <c r="H149" s="15"/>
      <c r="I149" s="15"/>
      <c r="J149" s="22"/>
      <c r="K149" s="22"/>
      <c r="L149" s="15"/>
      <c r="M149" s="15"/>
      <c r="N149" s="15"/>
      <c r="O149" s="15"/>
      <c r="P149" s="22"/>
      <c r="Q149" s="22"/>
      <c r="R149" s="22"/>
      <c r="S149" s="18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20"/>
    </row>
    <row r="150" spans="1:33" ht="15.75" customHeight="1" x14ac:dyDescent="0.2">
      <c r="A150" s="13"/>
      <c r="B150" s="13"/>
      <c r="C150" s="22"/>
      <c r="D150" s="15"/>
      <c r="E150" s="15"/>
      <c r="F150" s="14"/>
      <c r="G150" s="14"/>
      <c r="H150" s="15"/>
      <c r="I150" s="15"/>
      <c r="J150" s="22"/>
      <c r="K150" s="22"/>
      <c r="L150" s="15"/>
      <c r="M150" s="15"/>
      <c r="N150" s="15"/>
      <c r="O150" s="15"/>
      <c r="P150" s="22"/>
      <c r="Q150" s="22"/>
      <c r="R150" s="22"/>
      <c r="S150" s="18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20"/>
    </row>
    <row r="151" spans="1:33" ht="15.75" customHeight="1" x14ac:dyDescent="0.2">
      <c r="A151" s="13"/>
      <c r="B151" s="13"/>
      <c r="C151" s="22"/>
      <c r="D151" s="15"/>
      <c r="E151" s="15"/>
      <c r="F151" s="14"/>
      <c r="G151" s="14"/>
      <c r="H151" s="15"/>
      <c r="I151" s="15"/>
      <c r="J151" s="22"/>
      <c r="K151" s="22"/>
      <c r="L151" s="15"/>
      <c r="M151" s="15"/>
      <c r="N151" s="15"/>
      <c r="O151" s="15"/>
      <c r="P151" s="22"/>
      <c r="Q151" s="22"/>
      <c r="R151" s="22"/>
      <c r="S151" s="18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20"/>
    </row>
    <row r="152" spans="1:33" ht="15.75" customHeight="1" x14ac:dyDescent="0.2">
      <c r="A152" s="13"/>
      <c r="B152" s="13"/>
      <c r="C152" s="22"/>
      <c r="D152" s="15"/>
      <c r="E152" s="15"/>
      <c r="F152" s="14"/>
      <c r="G152" s="14"/>
      <c r="H152" s="15"/>
      <c r="I152" s="15"/>
      <c r="J152" s="22"/>
      <c r="K152" s="22"/>
      <c r="L152" s="15"/>
      <c r="M152" s="15"/>
      <c r="N152" s="15"/>
      <c r="O152" s="15"/>
      <c r="P152" s="22"/>
      <c r="Q152" s="22"/>
      <c r="R152" s="22"/>
      <c r="S152" s="18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20"/>
    </row>
    <row r="153" spans="1:33" ht="15.75" customHeight="1" x14ac:dyDescent="0.2">
      <c r="A153" s="13"/>
      <c r="B153" s="13"/>
      <c r="C153" s="22"/>
      <c r="D153" s="15"/>
      <c r="E153" s="15"/>
      <c r="F153" s="14"/>
      <c r="G153" s="14"/>
      <c r="H153" s="15"/>
      <c r="I153" s="15"/>
      <c r="J153" s="22"/>
      <c r="K153" s="22"/>
      <c r="L153" s="15"/>
      <c r="M153" s="15"/>
      <c r="N153" s="15"/>
      <c r="O153" s="15"/>
      <c r="P153" s="22"/>
      <c r="Q153" s="22"/>
      <c r="R153" s="22"/>
      <c r="S153" s="18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20"/>
    </row>
    <row r="154" spans="1:33" ht="15.75" customHeight="1" x14ac:dyDescent="0.2">
      <c r="A154" s="13"/>
      <c r="B154" s="13"/>
      <c r="C154" s="22"/>
      <c r="D154" s="15"/>
      <c r="E154" s="15"/>
      <c r="F154" s="14"/>
      <c r="G154" s="14"/>
      <c r="H154" s="15"/>
      <c r="I154" s="15"/>
      <c r="J154" s="22"/>
      <c r="K154" s="22"/>
      <c r="L154" s="15"/>
      <c r="M154" s="15"/>
      <c r="N154" s="15"/>
      <c r="O154" s="15"/>
      <c r="P154" s="22"/>
      <c r="Q154" s="22"/>
      <c r="R154" s="22"/>
      <c r="S154" s="18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20"/>
    </row>
    <row r="155" spans="1:33" ht="15.75" customHeight="1" x14ac:dyDescent="0.2">
      <c r="A155" s="13"/>
      <c r="B155" s="13"/>
      <c r="C155" s="22"/>
      <c r="D155" s="15"/>
      <c r="E155" s="15"/>
      <c r="F155" s="14"/>
      <c r="G155" s="14"/>
      <c r="H155" s="15"/>
      <c r="I155" s="15"/>
      <c r="J155" s="22"/>
      <c r="K155" s="22"/>
      <c r="L155" s="15"/>
      <c r="M155" s="15"/>
      <c r="N155" s="15"/>
      <c r="O155" s="15"/>
      <c r="P155" s="22"/>
      <c r="Q155" s="22"/>
      <c r="R155" s="22"/>
      <c r="S155" s="18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20"/>
    </row>
    <row r="156" spans="1:33" ht="15.75" customHeight="1" x14ac:dyDescent="0.2">
      <c r="A156" s="13"/>
      <c r="B156" s="13"/>
      <c r="C156" s="22"/>
      <c r="D156" s="15"/>
      <c r="E156" s="15"/>
      <c r="F156" s="14"/>
      <c r="G156" s="14"/>
      <c r="H156" s="15"/>
      <c r="I156" s="15"/>
      <c r="J156" s="22"/>
      <c r="K156" s="22"/>
      <c r="L156" s="15"/>
      <c r="M156" s="15"/>
      <c r="N156" s="15"/>
      <c r="O156" s="15"/>
      <c r="P156" s="22"/>
      <c r="Q156" s="22"/>
      <c r="R156" s="22"/>
      <c r="S156" s="18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20"/>
    </row>
    <row r="157" spans="1:33" ht="15.75" customHeight="1" x14ac:dyDescent="0.2">
      <c r="A157" s="13"/>
      <c r="B157" s="13"/>
      <c r="C157" s="22"/>
      <c r="D157" s="15"/>
      <c r="E157" s="15"/>
      <c r="F157" s="14"/>
      <c r="G157" s="14"/>
      <c r="H157" s="15"/>
      <c r="I157" s="15"/>
      <c r="J157" s="22"/>
      <c r="K157" s="22"/>
      <c r="L157" s="15"/>
      <c r="M157" s="15"/>
      <c r="N157" s="15"/>
      <c r="O157" s="15"/>
      <c r="P157" s="22"/>
      <c r="Q157" s="22"/>
      <c r="R157" s="22"/>
      <c r="S157" s="18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20"/>
    </row>
    <row r="158" spans="1:33" ht="15.75" customHeight="1" x14ac:dyDescent="0.2">
      <c r="A158" s="13"/>
      <c r="B158" s="13"/>
      <c r="C158" s="22"/>
      <c r="D158" s="15"/>
      <c r="E158" s="15"/>
      <c r="F158" s="14"/>
      <c r="G158" s="14"/>
      <c r="H158" s="15"/>
      <c r="I158" s="15"/>
      <c r="J158" s="22"/>
      <c r="K158" s="22"/>
      <c r="L158" s="15"/>
      <c r="M158" s="15"/>
      <c r="N158" s="15"/>
      <c r="O158" s="15"/>
      <c r="P158" s="22"/>
      <c r="Q158" s="22"/>
      <c r="R158" s="22"/>
      <c r="S158" s="18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20"/>
    </row>
    <row r="159" spans="1:33" ht="15.75" customHeight="1" x14ac:dyDescent="0.2">
      <c r="A159" s="13"/>
      <c r="B159" s="13"/>
      <c r="C159" s="22"/>
      <c r="D159" s="15"/>
      <c r="E159" s="15"/>
      <c r="F159" s="14"/>
      <c r="G159" s="14"/>
      <c r="H159" s="15"/>
      <c r="I159" s="15"/>
      <c r="J159" s="22"/>
      <c r="K159" s="22"/>
      <c r="L159" s="15"/>
      <c r="M159" s="15"/>
      <c r="N159" s="15"/>
      <c r="O159" s="15"/>
      <c r="P159" s="22"/>
      <c r="Q159" s="22"/>
      <c r="R159" s="22"/>
      <c r="S159" s="18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20"/>
    </row>
    <row r="160" spans="1:33" ht="15.75" customHeight="1" x14ac:dyDescent="0.2">
      <c r="A160" s="13"/>
      <c r="B160" s="13"/>
      <c r="C160" s="22"/>
      <c r="D160" s="15"/>
      <c r="E160" s="15"/>
      <c r="F160" s="14"/>
      <c r="G160" s="14"/>
      <c r="H160" s="15"/>
      <c r="I160" s="15"/>
      <c r="J160" s="22"/>
      <c r="K160" s="22"/>
      <c r="L160" s="15"/>
      <c r="M160" s="15"/>
      <c r="N160" s="15"/>
      <c r="O160" s="15"/>
      <c r="P160" s="22"/>
      <c r="Q160" s="22"/>
      <c r="R160" s="22"/>
      <c r="S160" s="18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20"/>
    </row>
    <row r="161" spans="1:33" ht="15.75" customHeight="1" x14ac:dyDescent="0.2">
      <c r="A161" s="13"/>
      <c r="B161" s="13"/>
      <c r="C161" s="22"/>
      <c r="D161" s="15"/>
      <c r="E161" s="15"/>
      <c r="F161" s="14"/>
      <c r="G161" s="14"/>
      <c r="H161" s="15"/>
      <c r="I161" s="15"/>
      <c r="J161" s="22"/>
      <c r="K161" s="22"/>
      <c r="L161" s="15"/>
      <c r="M161" s="15"/>
      <c r="N161" s="15"/>
      <c r="O161" s="15"/>
      <c r="P161" s="22"/>
      <c r="Q161" s="22"/>
      <c r="R161" s="22"/>
      <c r="S161" s="18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20"/>
    </row>
    <row r="162" spans="1:33" ht="15.75" customHeight="1" x14ac:dyDescent="0.2">
      <c r="A162" s="13"/>
      <c r="B162" s="13"/>
      <c r="C162" s="22"/>
      <c r="D162" s="15"/>
      <c r="E162" s="15"/>
      <c r="F162" s="14"/>
      <c r="G162" s="14"/>
      <c r="H162" s="15"/>
      <c r="I162" s="15"/>
      <c r="J162" s="22"/>
      <c r="K162" s="22"/>
      <c r="L162" s="15"/>
      <c r="M162" s="15"/>
      <c r="N162" s="15"/>
      <c r="O162" s="15"/>
      <c r="P162" s="22"/>
      <c r="Q162" s="22"/>
      <c r="R162" s="22"/>
      <c r="S162" s="18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20"/>
    </row>
    <row r="163" spans="1:33" ht="15.75" customHeight="1" x14ac:dyDescent="0.2">
      <c r="A163" s="13"/>
      <c r="B163" s="13"/>
      <c r="C163" s="22"/>
      <c r="D163" s="15"/>
      <c r="E163" s="15"/>
      <c r="F163" s="14"/>
      <c r="G163" s="14"/>
      <c r="H163" s="15"/>
      <c r="I163" s="15"/>
      <c r="J163" s="22"/>
      <c r="K163" s="22"/>
      <c r="L163" s="15"/>
      <c r="M163" s="15"/>
      <c r="N163" s="15"/>
      <c r="O163" s="15"/>
      <c r="P163" s="22"/>
      <c r="Q163" s="22"/>
      <c r="R163" s="22"/>
      <c r="S163" s="18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20"/>
    </row>
    <row r="164" spans="1:33" ht="15.75" customHeight="1" x14ac:dyDescent="0.2">
      <c r="A164" s="13"/>
      <c r="B164" s="13"/>
      <c r="C164" s="22"/>
      <c r="D164" s="15"/>
      <c r="E164" s="15"/>
      <c r="F164" s="14"/>
      <c r="G164" s="14"/>
      <c r="H164" s="15"/>
      <c r="I164" s="15"/>
      <c r="J164" s="22"/>
      <c r="K164" s="22"/>
      <c r="L164" s="15"/>
      <c r="M164" s="15"/>
      <c r="N164" s="15"/>
      <c r="O164" s="15"/>
      <c r="P164" s="22"/>
      <c r="Q164" s="22"/>
      <c r="R164" s="22"/>
      <c r="S164" s="18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20"/>
    </row>
    <row r="165" spans="1:33" ht="15.75" customHeight="1" x14ac:dyDescent="0.2">
      <c r="A165" s="13"/>
      <c r="B165" s="13"/>
      <c r="C165" s="22"/>
      <c r="D165" s="15"/>
      <c r="E165" s="15"/>
      <c r="F165" s="14"/>
      <c r="G165" s="14"/>
      <c r="H165" s="15"/>
      <c r="I165" s="15"/>
      <c r="J165" s="22"/>
      <c r="K165" s="22"/>
      <c r="L165" s="15"/>
      <c r="M165" s="15"/>
      <c r="N165" s="15"/>
      <c r="O165" s="15"/>
      <c r="P165" s="22"/>
      <c r="Q165" s="22"/>
      <c r="R165" s="22"/>
      <c r="S165" s="18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20"/>
    </row>
    <row r="166" spans="1:33" ht="15.75" customHeight="1" x14ac:dyDescent="0.2">
      <c r="A166" s="13"/>
      <c r="B166" s="13"/>
      <c r="C166" s="22"/>
      <c r="D166" s="15"/>
      <c r="E166" s="15"/>
      <c r="F166" s="14"/>
      <c r="G166" s="14"/>
      <c r="H166" s="15"/>
      <c r="I166" s="15"/>
      <c r="J166" s="22"/>
      <c r="K166" s="22"/>
      <c r="L166" s="15"/>
      <c r="M166" s="15"/>
      <c r="N166" s="15"/>
      <c r="O166" s="15"/>
      <c r="P166" s="22"/>
      <c r="Q166" s="22"/>
      <c r="R166" s="22"/>
      <c r="S166" s="18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20"/>
    </row>
    <row r="167" spans="1:33" ht="15.75" customHeight="1" x14ac:dyDescent="0.2">
      <c r="A167" s="13"/>
      <c r="B167" s="13"/>
      <c r="C167" s="22"/>
      <c r="D167" s="15"/>
      <c r="E167" s="15"/>
      <c r="F167" s="14"/>
      <c r="G167" s="14"/>
      <c r="H167" s="15"/>
      <c r="I167" s="15"/>
      <c r="J167" s="22"/>
      <c r="K167" s="22"/>
      <c r="L167" s="15"/>
      <c r="M167" s="15"/>
      <c r="N167" s="15"/>
      <c r="O167" s="15"/>
      <c r="P167" s="22"/>
      <c r="Q167" s="22"/>
      <c r="R167" s="22"/>
      <c r="S167" s="18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20"/>
    </row>
    <row r="168" spans="1:33" ht="15.75" customHeight="1" x14ac:dyDescent="0.2">
      <c r="A168" s="13"/>
      <c r="B168" s="13"/>
      <c r="C168" s="22"/>
      <c r="D168" s="15"/>
      <c r="E168" s="15"/>
      <c r="F168" s="14"/>
      <c r="G168" s="14"/>
      <c r="H168" s="15"/>
      <c r="I168" s="15"/>
      <c r="J168" s="22"/>
      <c r="K168" s="22"/>
      <c r="L168" s="15"/>
      <c r="M168" s="15"/>
      <c r="N168" s="15"/>
      <c r="O168" s="15"/>
      <c r="P168" s="22"/>
      <c r="Q168" s="22"/>
      <c r="R168" s="22"/>
      <c r="S168" s="18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20"/>
    </row>
    <row r="169" spans="1:33" ht="15.75" customHeight="1" x14ac:dyDescent="0.2">
      <c r="A169" s="13"/>
      <c r="B169" s="13"/>
      <c r="C169" s="22"/>
      <c r="D169" s="15"/>
      <c r="E169" s="15"/>
      <c r="F169" s="14"/>
      <c r="G169" s="14"/>
      <c r="H169" s="15"/>
      <c r="I169" s="15"/>
      <c r="J169" s="22"/>
      <c r="K169" s="22"/>
      <c r="L169" s="15"/>
      <c r="M169" s="15"/>
      <c r="N169" s="15"/>
      <c r="O169" s="15"/>
      <c r="P169" s="22"/>
      <c r="Q169" s="22"/>
      <c r="R169" s="22"/>
      <c r="S169" s="18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20"/>
    </row>
    <row r="170" spans="1:33" ht="15.75" customHeight="1" x14ac:dyDescent="0.2">
      <c r="A170" s="13"/>
      <c r="B170" s="13"/>
      <c r="C170" s="22"/>
      <c r="D170" s="15"/>
      <c r="E170" s="15"/>
      <c r="F170" s="14"/>
      <c r="G170" s="14"/>
      <c r="H170" s="15"/>
      <c r="I170" s="15"/>
      <c r="J170" s="22"/>
      <c r="K170" s="22"/>
      <c r="L170" s="15"/>
      <c r="M170" s="15"/>
      <c r="N170" s="15"/>
      <c r="O170" s="15"/>
      <c r="P170" s="22"/>
      <c r="Q170" s="22"/>
      <c r="R170" s="22"/>
      <c r="S170" s="18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20"/>
    </row>
    <row r="171" spans="1:33" ht="15.75" customHeight="1" x14ac:dyDescent="0.2">
      <c r="A171" s="13"/>
      <c r="B171" s="13"/>
      <c r="C171" s="22"/>
      <c r="D171" s="15"/>
      <c r="E171" s="15"/>
      <c r="F171" s="14"/>
      <c r="G171" s="14"/>
      <c r="H171" s="15"/>
      <c r="I171" s="15"/>
      <c r="J171" s="22"/>
      <c r="K171" s="22"/>
      <c r="L171" s="15"/>
      <c r="M171" s="15"/>
      <c r="N171" s="15"/>
      <c r="O171" s="15"/>
      <c r="P171" s="22"/>
      <c r="Q171" s="22"/>
      <c r="R171" s="22"/>
      <c r="S171" s="18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20"/>
    </row>
    <row r="172" spans="1:33" ht="15.75" customHeight="1" x14ac:dyDescent="0.2">
      <c r="A172" s="13"/>
      <c r="B172" s="13"/>
      <c r="C172" s="22"/>
      <c r="D172" s="15"/>
      <c r="E172" s="15"/>
      <c r="F172" s="14"/>
      <c r="G172" s="14"/>
      <c r="H172" s="15"/>
      <c r="I172" s="15"/>
      <c r="J172" s="22"/>
      <c r="K172" s="22"/>
      <c r="L172" s="15"/>
      <c r="M172" s="15"/>
      <c r="N172" s="15"/>
      <c r="O172" s="15"/>
      <c r="P172" s="22"/>
      <c r="Q172" s="22"/>
      <c r="R172" s="22"/>
      <c r="S172" s="18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20"/>
    </row>
    <row r="173" spans="1:33" ht="15.75" customHeight="1" x14ac:dyDescent="0.2">
      <c r="A173" s="13"/>
      <c r="B173" s="13"/>
      <c r="C173" s="22"/>
      <c r="D173" s="15"/>
      <c r="E173" s="15"/>
      <c r="F173" s="14"/>
      <c r="G173" s="14"/>
      <c r="H173" s="15"/>
      <c r="I173" s="15"/>
      <c r="J173" s="22"/>
      <c r="K173" s="22"/>
      <c r="L173" s="15"/>
      <c r="M173" s="15"/>
      <c r="N173" s="15"/>
      <c r="O173" s="15"/>
      <c r="P173" s="22"/>
      <c r="Q173" s="22"/>
      <c r="R173" s="22"/>
      <c r="S173" s="18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20"/>
    </row>
    <row r="174" spans="1:33" ht="15.75" customHeight="1" x14ac:dyDescent="0.2">
      <c r="A174" s="13"/>
      <c r="B174" s="13"/>
      <c r="C174" s="22"/>
      <c r="D174" s="15"/>
      <c r="E174" s="15"/>
      <c r="F174" s="14"/>
      <c r="G174" s="14"/>
      <c r="H174" s="15"/>
      <c r="I174" s="15"/>
      <c r="J174" s="22"/>
      <c r="K174" s="22"/>
      <c r="L174" s="15"/>
      <c r="M174" s="15"/>
      <c r="N174" s="15"/>
      <c r="O174" s="15"/>
      <c r="P174" s="22"/>
      <c r="Q174" s="22"/>
      <c r="R174" s="22"/>
      <c r="S174" s="18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20"/>
    </row>
    <row r="175" spans="1:33" ht="15.75" customHeight="1" x14ac:dyDescent="0.2">
      <c r="A175" s="13"/>
      <c r="B175" s="13"/>
      <c r="C175" s="22"/>
      <c r="D175" s="15"/>
      <c r="E175" s="15"/>
      <c r="F175" s="14"/>
      <c r="G175" s="14"/>
      <c r="H175" s="15"/>
      <c r="I175" s="15"/>
      <c r="J175" s="22"/>
      <c r="K175" s="22"/>
      <c r="L175" s="15"/>
      <c r="M175" s="15"/>
      <c r="N175" s="15"/>
      <c r="O175" s="15"/>
      <c r="P175" s="22"/>
      <c r="Q175" s="22"/>
      <c r="R175" s="22"/>
      <c r="S175" s="18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20"/>
    </row>
    <row r="176" spans="1:33" ht="15.75" customHeight="1" x14ac:dyDescent="0.2">
      <c r="A176" s="13"/>
      <c r="B176" s="13"/>
      <c r="C176" s="22"/>
      <c r="D176" s="15"/>
      <c r="E176" s="15"/>
      <c r="F176" s="14"/>
      <c r="G176" s="14"/>
      <c r="H176" s="15"/>
      <c r="I176" s="15"/>
      <c r="J176" s="22"/>
      <c r="K176" s="22"/>
      <c r="L176" s="15"/>
      <c r="M176" s="15"/>
      <c r="N176" s="15"/>
      <c r="O176" s="15"/>
      <c r="P176" s="22"/>
      <c r="Q176" s="22"/>
      <c r="R176" s="22"/>
      <c r="S176" s="18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20"/>
    </row>
    <row r="177" spans="1:33" ht="15.75" customHeight="1" x14ac:dyDescent="0.2">
      <c r="A177" s="13"/>
      <c r="B177" s="13"/>
      <c r="C177" s="22"/>
      <c r="D177" s="15"/>
      <c r="E177" s="15"/>
      <c r="F177" s="14"/>
      <c r="G177" s="14"/>
      <c r="H177" s="15"/>
      <c r="I177" s="15"/>
      <c r="J177" s="22"/>
      <c r="K177" s="22"/>
      <c r="L177" s="15"/>
      <c r="M177" s="15"/>
      <c r="N177" s="15"/>
      <c r="O177" s="15"/>
      <c r="P177" s="22"/>
      <c r="Q177" s="22"/>
      <c r="R177" s="22"/>
      <c r="S177" s="18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20"/>
    </row>
    <row r="178" spans="1:33" ht="15.75" customHeight="1" x14ac:dyDescent="0.2">
      <c r="A178" s="13"/>
      <c r="B178" s="13"/>
      <c r="C178" s="22"/>
      <c r="D178" s="15"/>
      <c r="E178" s="15"/>
      <c r="F178" s="14"/>
      <c r="G178" s="14"/>
      <c r="H178" s="15"/>
      <c r="I178" s="15"/>
      <c r="J178" s="22"/>
      <c r="K178" s="22"/>
      <c r="L178" s="15"/>
      <c r="M178" s="15"/>
      <c r="N178" s="15"/>
      <c r="O178" s="15"/>
      <c r="P178" s="22"/>
      <c r="Q178" s="22"/>
      <c r="R178" s="22"/>
      <c r="S178" s="18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20"/>
    </row>
    <row r="179" spans="1:33" ht="15.75" customHeight="1" x14ac:dyDescent="0.2">
      <c r="A179" s="13"/>
      <c r="B179" s="13"/>
      <c r="C179" s="22"/>
      <c r="D179" s="15"/>
      <c r="E179" s="15"/>
      <c r="F179" s="14"/>
      <c r="G179" s="14"/>
      <c r="H179" s="15"/>
      <c r="I179" s="15"/>
      <c r="J179" s="22"/>
      <c r="K179" s="22"/>
      <c r="L179" s="15"/>
      <c r="M179" s="15"/>
      <c r="N179" s="15"/>
      <c r="O179" s="15"/>
      <c r="P179" s="22"/>
      <c r="Q179" s="22"/>
      <c r="R179" s="22"/>
      <c r="S179" s="18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20"/>
    </row>
    <row r="180" spans="1:33" ht="15.75" customHeight="1" x14ac:dyDescent="0.2">
      <c r="A180" s="13"/>
      <c r="B180" s="13"/>
      <c r="C180" s="22"/>
      <c r="D180" s="15"/>
      <c r="E180" s="15"/>
      <c r="F180" s="14"/>
      <c r="G180" s="14"/>
      <c r="H180" s="15"/>
      <c r="I180" s="15"/>
      <c r="J180" s="22"/>
      <c r="K180" s="22"/>
      <c r="L180" s="15"/>
      <c r="M180" s="15"/>
      <c r="N180" s="15"/>
      <c r="O180" s="15"/>
      <c r="P180" s="22"/>
      <c r="Q180" s="22"/>
      <c r="R180" s="22"/>
      <c r="S180" s="18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20"/>
    </row>
    <row r="181" spans="1:33" ht="15.75" customHeight="1" x14ac:dyDescent="0.2">
      <c r="A181" s="13"/>
      <c r="B181" s="13"/>
      <c r="C181" s="22"/>
      <c r="D181" s="15"/>
      <c r="E181" s="15"/>
      <c r="F181" s="14"/>
      <c r="G181" s="14"/>
      <c r="H181" s="15"/>
      <c r="I181" s="15"/>
      <c r="J181" s="22"/>
      <c r="K181" s="22"/>
      <c r="L181" s="15"/>
      <c r="M181" s="15"/>
      <c r="N181" s="15"/>
      <c r="O181" s="15"/>
      <c r="P181" s="22"/>
      <c r="Q181" s="22"/>
      <c r="R181" s="22"/>
      <c r="S181" s="18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20"/>
    </row>
    <row r="182" spans="1:33" ht="15.75" customHeight="1" x14ac:dyDescent="0.2">
      <c r="A182" s="13"/>
      <c r="B182" s="13"/>
      <c r="C182" s="22"/>
      <c r="D182" s="15"/>
      <c r="E182" s="15"/>
      <c r="F182" s="14"/>
      <c r="G182" s="14"/>
      <c r="H182" s="15"/>
      <c r="I182" s="15"/>
      <c r="J182" s="22"/>
      <c r="K182" s="22"/>
      <c r="L182" s="15"/>
      <c r="M182" s="15"/>
      <c r="N182" s="15"/>
      <c r="O182" s="15"/>
      <c r="P182" s="22"/>
      <c r="Q182" s="22"/>
      <c r="R182" s="22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20"/>
    </row>
    <row r="183" spans="1:33" ht="15.75" customHeight="1" x14ac:dyDescent="0.2">
      <c r="A183" s="13"/>
      <c r="B183" s="13"/>
      <c r="C183" s="22"/>
      <c r="D183" s="15"/>
      <c r="E183" s="15"/>
      <c r="F183" s="14"/>
      <c r="G183" s="14"/>
      <c r="H183" s="15"/>
      <c r="I183" s="15"/>
      <c r="J183" s="22"/>
      <c r="K183" s="22"/>
      <c r="L183" s="15"/>
      <c r="M183" s="15"/>
      <c r="N183" s="15"/>
      <c r="O183" s="15"/>
      <c r="P183" s="22"/>
      <c r="Q183" s="22"/>
      <c r="R183" s="22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20"/>
    </row>
    <row r="184" spans="1:33" ht="15.75" customHeight="1" x14ac:dyDescent="0.2">
      <c r="A184" s="13"/>
      <c r="B184" s="13"/>
      <c r="C184" s="22"/>
      <c r="D184" s="15"/>
      <c r="E184" s="15"/>
      <c r="F184" s="14"/>
      <c r="G184" s="14"/>
      <c r="H184" s="15"/>
      <c r="I184" s="15"/>
      <c r="J184" s="22"/>
      <c r="K184" s="22"/>
      <c r="L184" s="15"/>
      <c r="M184" s="15"/>
      <c r="N184" s="15"/>
      <c r="O184" s="15"/>
      <c r="P184" s="22"/>
      <c r="Q184" s="22"/>
      <c r="R184" s="22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20"/>
    </row>
    <row r="185" spans="1:33" ht="15.75" customHeight="1" x14ac:dyDescent="0.2">
      <c r="A185" s="13"/>
      <c r="B185" s="13"/>
      <c r="C185" s="22"/>
      <c r="D185" s="15"/>
      <c r="E185" s="15"/>
      <c r="F185" s="14"/>
      <c r="G185" s="14"/>
      <c r="H185" s="15"/>
      <c r="I185" s="15"/>
      <c r="J185" s="22"/>
      <c r="K185" s="22"/>
      <c r="L185" s="15"/>
      <c r="M185" s="15"/>
      <c r="N185" s="15"/>
      <c r="O185" s="15"/>
      <c r="P185" s="22"/>
      <c r="Q185" s="22"/>
      <c r="R185" s="22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20"/>
    </row>
    <row r="186" spans="1:33" ht="15.75" customHeight="1" x14ac:dyDescent="0.2">
      <c r="A186" s="13"/>
      <c r="B186" s="13"/>
      <c r="C186" s="22"/>
      <c r="D186" s="15"/>
      <c r="E186" s="15"/>
      <c r="F186" s="14"/>
      <c r="G186" s="14"/>
      <c r="H186" s="15"/>
      <c r="I186" s="15"/>
      <c r="J186" s="22"/>
      <c r="K186" s="22"/>
      <c r="L186" s="15"/>
      <c r="M186" s="15"/>
      <c r="N186" s="15"/>
      <c r="O186" s="15"/>
      <c r="P186" s="22"/>
      <c r="Q186" s="22"/>
      <c r="R186" s="22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20"/>
    </row>
    <row r="187" spans="1:33" ht="15.75" customHeight="1" x14ac:dyDescent="0.2">
      <c r="A187" s="13"/>
      <c r="B187" s="13"/>
      <c r="C187" s="22"/>
      <c r="D187" s="15"/>
      <c r="E187" s="15"/>
      <c r="F187" s="14"/>
      <c r="G187" s="14"/>
      <c r="H187" s="15"/>
      <c r="I187" s="15"/>
      <c r="J187" s="22"/>
      <c r="K187" s="22"/>
      <c r="L187" s="15"/>
      <c r="M187" s="15"/>
      <c r="N187" s="15"/>
      <c r="O187" s="15"/>
      <c r="P187" s="22"/>
      <c r="Q187" s="22"/>
      <c r="R187" s="22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20"/>
    </row>
    <row r="188" spans="1:33" ht="15.75" customHeight="1" x14ac:dyDescent="0.2">
      <c r="A188" s="13"/>
      <c r="B188" s="13"/>
      <c r="C188" s="22"/>
      <c r="D188" s="15"/>
      <c r="E188" s="15"/>
      <c r="F188" s="14"/>
      <c r="G188" s="14"/>
      <c r="H188" s="15"/>
      <c r="I188" s="15"/>
      <c r="J188" s="22"/>
      <c r="K188" s="22"/>
      <c r="L188" s="15"/>
      <c r="M188" s="15"/>
      <c r="N188" s="15"/>
      <c r="O188" s="15"/>
      <c r="P188" s="22"/>
      <c r="Q188" s="22"/>
      <c r="R188" s="22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20"/>
    </row>
    <row r="189" spans="1:33" ht="15.75" customHeight="1" x14ac:dyDescent="0.2">
      <c r="A189" s="13"/>
      <c r="B189" s="13"/>
      <c r="C189" s="22"/>
      <c r="D189" s="15"/>
      <c r="E189" s="15"/>
      <c r="F189" s="14"/>
      <c r="G189" s="14"/>
      <c r="H189" s="15"/>
      <c r="I189" s="15"/>
      <c r="J189" s="22"/>
      <c r="K189" s="22"/>
      <c r="L189" s="15"/>
      <c r="M189" s="15"/>
      <c r="N189" s="15"/>
      <c r="O189" s="15"/>
      <c r="P189" s="22"/>
      <c r="Q189" s="22"/>
      <c r="R189" s="22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20"/>
    </row>
    <row r="190" spans="1:33" ht="15.75" customHeight="1" x14ac:dyDescent="0.2">
      <c r="A190" s="13"/>
      <c r="B190" s="13"/>
      <c r="C190" s="22"/>
      <c r="D190" s="15"/>
      <c r="E190" s="15"/>
      <c r="F190" s="14"/>
      <c r="G190" s="14"/>
      <c r="H190" s="15"/>
      <c r="I190" s="15"/>
      <c r="J190" s="22"/>
      <c r="K190" s="22"/>
      <c r="L190" s="15"/>
      <c r="M190" s="15"/>
      <c r="N190" s="15"/>
      <c r="O190" s="15"/>
      <c r="P190" s="22"/>
      <c r="Q190" s="22"/>
      <c r="R190" s="22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20"/>
    </row>
    <row r="191" spans="1:33" ht="15.75" customHeight="1" x14ac:dyDescent="0.2">
      <c r="A191" s="13"/>
      <c r="B191" s="13"/>
      <c r="C191" s="22"/>
      <c r="D191" s="15"/>
      <c r="E191" s="15"/>
      <c r="F191" s="14"/>
      <c r="G191" s="14"/>
      <c r="H191" s="15"/>
      <c r="I191" s="15"/>
      <c r="J191" s="22"/>
      <c r="K191" s="22"/>
      <c r="L191" s="15"/>
      <c r="M191" s="15"/>
      <c r="N191" s="15"/>
      <c r="O191" s="15"/>
      <c r="P191" s="22"/>
      <c r="Q191" s="22"/>
      <c r="R191" s="22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20"/>
    </row>
    <row r="192" spans="1:33" ht="15.75" customHeight="1" x14ac:dyDescent="0.2">
      <c r="A192" s="13"/>
      <c r="B192" s="13"/>
      <c r="C192" s="22"/>
      <c r="D192" s="15"/>
      <c r="E192" s="15"/>
      <c r="F192" s="14"/>
      <c r="G192" s="14"/>
      <c r="H192" s="15"/>
      <c r="I192" s="15"/>
      <c r="J192" s="22"/>
      <c r="K192" s="22"/>
      <c r="L192" s="15"/>
      <c r="M192" s="15"/>
      <c r="N192" s="15"/>
      <c r="O192" s="15"/>
      <c r="P192" s="22"/>
      <c r="Q192" s="22"/>
      <c r="R192" s="22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20"/>
    </row>
    <row r="193" spans="1:33" ht="15.75" customHeight="1" x14ac:dyDescent="0.2">
      <c r="A193" s="13"/>
      <c r="B193" s="13"/>
      <c r="C193" s="22"/>
      <c r="D193" s="15"/>
      <c r="E193" s="15"/>
      <c r="F193" s="14"/>
      <c r="G193" s="14"/>
      <c r="H193" s="15"/>
      <c r="I193" s="15"/>
      <c r="J193" s="22"/>
      <c r="K193" s="22"/>
      <c r="L193" s="15"/>
      <c r="M193" s="15"/>
      <c r="N193" s="15"/>
      <c r="O193" s="15"/>
      <c r="P193" s="22"/>
      <c r="Q193" s="22"/>
      <c r="R193" s="22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20"/>
    </row>
    <row r="194" spans="1:33" ht="15.75" customHeight="1" x14ac:dyDescent="0.2">
      <c r="A194" s="13"/>
      <c r="B194" s="13"/>
      <c r="C194" s="22"/>
      <c r="D194" s="15"/>
      <c r="E194" s="15"/>
      <c r="F194" s="14"/>
      <c r="G194" s="14"/>
      <c r="H194" s="15"/>
      <c r="I194" s="15"/>
      <c r="J194" s="22"/>
      <c r="K194" s="22"/>
      <c r="L194" s="15"/>
      <c r="M194" s="15"/>
      <c r="N194" s="15"/>
      <c r="O194" s="15"/>
      <c r="P194" s="22"/>
      <c r="Q194" s="22"/>
      <c r="R194" s="22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20"/>
    </row>
    <row r="195" spans="1:33" ht="15.75" customHeight="1" x14ac:dyDescent="0.2">
      <c r="C195" s="22"/>
      <c r="D195" s="15"/>
      <c r="E195" s="15"/>
      <c r="F195" s="14"/>
      <c r="G195" s="14"/>
      <c r="H195" s="15"/>
      <c r="I195" s="15"/>
      <c r="J195" s="22"/>
      <c r="K195" s="22"/>
      <c r="L195" s="15"/>
      <c r="M195" s="15"/>
      <c r="N195" s="15"/>
      <c r="O195" s="15"/>
      <c r="P195" s="22"/>
      <c r="Q195" s="22"/>
      <c r="R195" s="22"/>
      <c r="AG195" s="20"/>
    </row>
    <row r="196" spans="1:33" ht="15.75" customHeight="1" x14ac:dyDescent="0.2">
      <c r="C196" s="22"/>
      <c r="D196" s="15"/>
      <c r="E196" s="15"/>
      <c r="F196" s="14"/>
      <c r="G196" s="14"/>
      <c r="H196" s="15"/>
      <c r="I196" s="15"/>
      <c r="J196" s="22"/>
      <c r="K196" s="22"/>
      <c r="L196" s="15"/>
      <c r="M196" s="15"/>
      <c r="N196" s="15"/>
      <c r="O196" s="15"/>
      <c r="P196" s="22"/>
      <c r="Q196" s="22"/>
      <c r="R196" s="22"/>
      <c r="AG196" s="20"/>
    </row>
    <row r="197" spans="1:33" ht="15.75" customHeight="1" x14ac:dyDescent="0.2">
      <c r="C197" s="22"/>
      <c r="D197" s="22"/>
      <c r="E197" s="22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</row>
    <row r="198" spans="1:33" ht="15.75" customHeight="1" x14ac:dyDescent="0.2">
      <c r="C198" s="22"/>
      <c r="D198" s="22"/>
      <c r="E198" s="22"/>
      <c r="F198" s="22"/>
      <c r="G198" s="22"/>
      <c r="H198" s="22"/>
      <c r="I198" s="22"/>
      <c r="J198" s="22"/>
      <c r="K198" s="22"/>
      <c r="L198" s="22"/>
      <c r="M198" s="22"/>
      <c r="N198" s="22"/>
      <c r="O198" s="22"/>
      <c r="P198" s="22"/>
      <c r="Q198" s="22"/>
      <c r="R198" s="22"/>
    </row>
    <row r="199" spans="1:33" ht="15.75" customHeight="1" x14ac:dyDescent="0.2">
      <c r="C199" s="22"/>
      <c r="D199" s="22"/>
      <c r="E199" s="22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</row>
    <row r="200" spans="1:33" ht="15.75" customHeight="1" x14ac:dyDescent="0.2">
      <c r="C200" s="22"/>
      <c r="D200" s="22"/>
      <c r="E200" s="22"/>
      <c r="F200" s="22"/>
      <c r="G200" s="22"/>
      <c r="H200" s="22"/>
      <c r="I200" s="22"/>
      <c r="J200" s="22"/>
      <c r="K200" s="22"/>
      <c r="L200" s="22"/>
      <c r="M200" s="22"/>
      <c r="N200" s="22"/>
      <c r="O200" s="22"/>
      <c r="P200" s="22"/>
      <c r="Q200" s="22"/>
      <c r="R200" s="22"/>
    </row>
    <row r="201" spans="1:33" ht="15.75" customHeight="1" x14ac:dyDescent="0.2">
      <c r="C201" s="22"/>
      <c r="D201" s="22"/>
      <c r="E201" s="22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</row>
    <row r="202" spans="1:33" ht="15.75" customHeight="1" x14ac:dyDescent="0.2">
      <c r="C202" s="22"/>
      <c r="D202" s="22"/>
      <c r="E202" s="22"/>
      <c r="F202" s="22"/>
      <c r="G202" s="22"/>
      <c r="H202" s="22"/>
      <c r="I202" s="22"/>
      <c r="J202" s="22"/>
      <c r="K202" s="22"/>
      <c r="L202" s="22"/>
      <c r="M202" s="22"/>
      <c r="N202" s="22"/>
      <c r="O202" s="22"/>
      <c r="P202" s="22"/>
      <c r="Q202" s="22"/>
      <c r="R202" s="22"/>
    </row>
    <row r="203" spans="1:33" ht="15.75" customHeight="1" x14ac:dyDescent="0.2">
      <c r="C203" s="22"/>
      <c r="D203" s="22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</row>
    <row r="204" spans="1:33" ht="15.75" customHeight="1" x14ac:dyDescent="0.2">
      <c r="C204" s="22"/>
      <c r="D204" s="22"/>
      <c r="E204" s="22"/>
      <c r="F204" s="22"/>
      <c r="G204" s="22"/>
      <c r="H204" s="22"/>
      <c r="I204" s="22"/>
      <c r="J204" s="22"/>
      <c r="K204" s="22"/>
      <c r="L204" s="22"/>
      <c r="M204" s="22"/>
      <c r="N204" s="22"/>
      <c r="O204" s="22"/>
      <c r="P204" s="22"/>
      <c r="Q204" s="22"/>
      <c r="R204" s="22"/>
    </row>
    <row r="205" spans="1:33" ht="15.75" customHeight="1" x14ac:dyDescent="0.2">
      <c r="C205" s="22"/>
      <c r="D205" s="22"/>
      <c r="E205" s="22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</row>
    <row r="206" spans="1:33" ht="15.75" customHeight="1" x14ac:dyDescent="0.2">
      <c r="C206" s="22"/>
      <c r="D206" s="22"/>
      <c r="E206" s="22"/>
      <c r="F206" s="22"/>
      <c r="G206" s="22"/>
      <c r="H206" s="22"/>
      <c r="I206" s="22"/>
      <c r="J206" s="22"/>
      <c r="K206" s="22"/>
      <c r="L206" s="22"/>
      <c r="M206" s="22"/>
      <c r="N206" s="22"/>
      <c r="O206" s="22"/>
      <c r="P206" s="22"/>
      <c r="Q206" s="22"/>
      <c r="R206" s="22"/>
    </row>
    <row r="207" spans="1:33" ht="15.75" customHeight="1" x14ac:dyDescent="0.2">
      <c r="C207" s="22"/>
      <c r="D207" s="22"/>
      <c r="E207" s="22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</row>
    <row r="208" spans="1:33" ht="15.75" customHeight="1" x14ac:dyDescent="0.2">
      <c r="C208" s="22"/>
      <c r="D208" s="22"/>
      <c r="E208" s="22"/>
      <c r="F208" s="22"/>
      <c r="G208" s="22"/>
      <c r="H208" s="22"/>
      <c r="I208" s="22"/>
      <c r="J208" s="22"/>
      <c r="K208" s="22"/>
      <c r="L208" s="22"/>
      <c r="M208" s="22"/>
      <c r="N208" s="22"/>
      <c r="O208" s="22"/>
      <c r="P208" s="22"/>
      <c r="Q208" s="22"/>
      <c r="R208" s="22"/>
    </row>
    <row r="209" spans="3:18" ht="15.75" customHeight="1" x14ac:dyDescent="0.2">
      <c r="C209" s="22"/>
      <c r="D209" s="22"/>
      <c r="E209" s="22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</row>
    <row r="210" spans="3:18" ht="15.75" customHeight="1" x14ac:dyDescent="0.2">
      <c r="C210" s="22"/>
      <c r="D210" s="22"/>
      <c r="E210" s="22"/>
      <c r="F210" s="22"/>
      <c r="G210" s="22"/>
      <c r="H210" s="22"/>
      <c r="I210" s="22"/>
      <c r="J210" s="22"/>
      <c r="K210" s="22"/>
      <c r="L210" s="22"/>
      <c r="M210" s="22"/>
      <c r="N210" s="22"/>
      <c r="O210" s="22"/>
      <c r="P210" s="22"/>
      <c r="Q210" s="22"/>
      <c r="R210" s="22"/>
    </row>
    <row r="211" spans="3:18" ht="15.75" customHeight="1" x14ac:dyDescent="0.2">
      <c r="C211" s="22"/>
      <c r="D211" s="22"/>
      <c r="E211" s="22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</row>
    <row r="212" spans="3:18" ht="15.75" customHeight="1" x14ac:dyDescent="0.2">
      <c r="C212" s="22"/>
      <c r="D212" s="22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  <c r="R212" s="22"/>
    </row>
    <row r="213" spans="3:18" ht="15.75" customHeight="1" x14ac:dyDescent="0.2">
      <c r="C213" s="22"/>
      <c r="D213" s="22"/>
      <c r="E213" s="22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</row>
    <row r="214" spans="3:18" ht="15.75" customHeight="1" x14ac:dyDescent="0.2">
      <c r="C214" s="22"/>
      <c r="D214" s="22"/>
      <c r="E214" s="22"/>
      <c r="F214" s="22"/>
      <c r="G214" s="22"/>
      <c r="H214" s="22"/>
      <c r="I214" s="22"/>
      <c r="J214" s="22"/>
      <c r="K214" s="22"/>
      <c r="L214" s="22"/>
      <c r="M214" s="22"/>
      <c r="N214" s="22"/>
      <c r="O214" s="22"/>
      <c r="P214" s="22"/>
      <c r="Q214" s="22"/>
      <c r="R214" s="22"/>
    </row>
    <row r="215" spans="3:18" ht="15.75" customHeight="1" x14ac:dyDescent="0.2">
      <c r="C215" s="22"/>
      <c r="D215" s="22"/>
      <c r="E215" s="22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</row>
    <row r="216" spans="3:18" ht="15.75" customHeight="1" x14ac:dyDescent="0.2">
      <c r="C216" s="22"/>
      <c r="D216" s="22"/>
      <c r="E216" s="22"/>
      <c r="F216" s="22"/>
      <c r="G216" s="22"/>
      <c r="H216" s="22"/>
      <c r="I216" s="22"/>
      <c r="J216" s="22"/>
      <c r="K216" s="22"/>
      <c r="L216" s="22"/>
      <c r="M216" s="22"/>
      <c r="N216" s="22"/>
      <c r="O216" s="22"/>
      <c r="P216" s="22"/>
      <c r="Q216" s="22"/>
      <c r="R216" s="22"/>
    </row>
    <row r="217" spans="3:18" ht="15.75" customHeight="1" x14ac:dyDescent="0.2">
      <c r="C217" s="22"/>
      <c r="D217" s="22"/>
      <c r="E217" s="22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</row>
    <row r="218" spans="3:18" ht="15.75" customHeight="1" x14ac:dyDescent="0.2">
      <c r="C218" s="22"/>
      <c r="D218" s="22"/>
      <c r="E218" s="22"/>
      <c r="F218" s="22"/>
      <c r="G218" s="22"/>
      <c r="H218" s="22"/>
      <c r="I218" s="22"/>
      <c r="J218" s="22"/>
      <c r="K218" s="22"/>
      <c r="L218" s="22"/>
      <c r="M218" s="22"/>
      <c r="N218" s="22"/>
      <c r="O218" s="22"/>
      <c r="P218" s="22"/>
      <c r="Q218" s="22"/>
      <c r="R218" s="22"/>
    </row>
    <row r="219" spans="3:18" ht="15.75" customHeight="1" x14ac:dyDescent="0.2">
      <c r="C219" s="22"/>
      <c r="D219" s="22"/>
      <c r="E219" s="22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</row>
    <row r="220" spans="3:18" ht="15.75" customHeight="1" x14ac:dyDescent="0.2">
      <c r="C220" s="22"/>
      <c r="D220" s="22"/>
      <c r="E220" s="22"/>
      <c r="F220" s="22"/>
      <c r="G220" s="22"/>
      <c r="H220" s="22"/>
      <c r="I220" s="22"/>
      <c r="J220" s="22"/>
      <c r="K220" s="22"/>
      <c r="L220" s="22"/>
      <c r="M220" s="22"/>
      <c r="N220" s="22"/>
      <c r="O220" s="22"/>
      <c r="P220" s="22"/>
      <c r="Q220" s="22"/>
      <c r="R220" s="22"/>
    </row>
    <row r="221" spans="3:18" ht="15.75" customHeight="1" x14ac:dyDescent="0.15"/>
    <row r="222" spans="3:18" ht="15.75" customHeight="1" x14ac:dyDescent="0.15"/>
    <row r="223" spans="3:18" ht="15.75" customHeight="1" x14ac:dyDescent="0.15"/>
    <row r="224" spans="3:18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65</vt:i4>
      </vt:variant>
    </vt:vector>
  </HeadingPairs>
  <TitlesOfParts>
    <vt:vector size="65" baseType="lpstr">
      <vt:lpstr>OS-IFC-123Y10</vt:lpstr>
      <vt:lpstr>OS-IFC-123N50</vt:lpstr>
      <vt:lpstr>OS-IFC-163B25-2PK</vt:lpstr>
      <vt:lpstr>OS-IFC-163B50</vt:lpstr>
      <vt:lpstr>OS-IFC-163B50-PK2</vt:lpstr>
      <vt:lpstr>OS-IFC-123Y25-PK2-A</vt:lpstr>
      <vt:lpstr>OS-IFC-163CR30-BRK</vt:lpstr>
      <vt:lpstr>OS-IFC-163W06</vt:lpstr>
      <vt:lpstr>OS-IFC-163B100-PK2</vt:lpstr>
      <vt:lpstr>OS-IFC-LV142B100</vt:lpstr>
      <vt:lpstr>OS-PP-CH-FLAG</vt:lpstr>
      <vt:lpstr>OS-PP-CH-STAR</vt:lpstr>
      <vt:lpstr>OS-PP-CHPRO2-FLAG</vt:lpstr>
      <vt:lpstr>OS-PP-CHPRO2-ORBK</vt:lpstr>
      <vt:lpstr>OS-PP-CHPRO2-REBK</vt:lpstr>
      <vt:lpstr>OS-PP-CHPRO2-REBL</vt:lpstr>
      <vt:lpstr>OS-PP-CHPRO2-BLGY</vt:lpstr>
      <vt:lpstr>OS-PP-CHPRO2-HGGY</vt:lpstr>
      <vt:lpstr>OS-PP-CHPRO2-ORGY</vt:lpstr>
      <vt:lpstr>OS-IL-DH35-AB18</vt:lpstr>
      <vt:lpstr>OS-IL-CHVOF.375-BK-50PK</vt:lpstr>
      <vt:lpstr>OS-PP-CH-13STAR</vt:lpstr>
      <vt:lpstr>OS-PP-CH-YEBK-A</vt:lpstr>
      <vt:lpstr>OS-PP-PARA6</vt:lpstr>
      <vt:lpstr>OS-PP-BOCEB</vt:lpstr>
      <vt:lpstr>OS-PP-CHB-SCORE-2PK-A</vt:lpstr>
      <vt:lpstr>OS-PP-HKRING-BN-A</vt:lpstr>
      <vt:lpstr>OS-PP-INPONGR</vt:lpstr>
      <vt:lpstr>OS-PP-DICE-RWB-6PK</vt:lpstr>
      <vt:lpstr>OS-IL-CABKRB-RD-BK25</vt:lpstr>
      <vt:lpstr>OS-IL-CABKRG-B10</vt:lpstr>
      <vt:lpstr>OS-IL-TB5X6-WHT-2PK</vt:lpstr>
      <vt:lpstr>OS-IL-GALV-SERFL-3T</vt:lpstr>
      <vt:lpstr> OS-IL-DS-FM-BK5</vt:lpstr>
      <vt:lpstr>OS-IL-DH35-SQ-S18</vt:lpstr>
      <vt:lpstr>OS-IL-CABKRG-B25</vt:lpstr>
      <vt:lpstr>OS-IL-CABKRB-B25</vt:lpstr>
      <vt:lpstr>OS-IL-CABKRB-B10</vt:lpstr>
      <vt:lpstr>OS-IL-2GAL-SSP-NSD</vt:lpstr>
      <vt:lpstr>OS-PP-CH-BLGY</vt:lpstr>
      <vt:lpstr>OS-PP-CH-BLYE</vt:lpstr>
      <vt:lpstr>OS-PP-CH-CAMO</vt:lpstr>
      <vt:lpstr>OS-PP-CH-HGBK</vt:lpstr>
      <vt:lpstr>OS-PP-CH-HGNB</vt:lpstr>
      <vt:lpstr>OS-PP-CH-LBGY</vt:lpstr>
      <vt:lpstr>OS-PP-CH-ORBK-B</vt:lpstr>
      <vt:lpstr>OS-PP-CH-ORBL</vt:lpstr>
      <vt:lpstr>OS-PP-CH-ORNB</vt:lpstr>
      <vt:lpstr>OS-PP-CH-PUBK</vt:lpstr>
      <vt:lpstr>OS-PP-CH-PUGY</vt:lpstr>
      <vt:lpstr>OS-PP-CH-REBK</vt:lpstr>
      <vt:lpstr>OS-PP-CH-REGY</vt:lpstr>
      <vt:lpstr>OS-PP-CH-RENB</vt:lpstr>
      <vt:lpstr>OS-PP-CH-SLBK</vt:lpstr>
      <vt:lpstr>OS-PP-CH-TLGY</vt:lpstr>
      <vt:lpstr>OS-PP-CH-WHBK</vt:lpstr>
      <vt:lpstr>OS-PP-CH-NBYE</vt:lpstr>
      <vt:lpstr>OS-PP-CHB-SCORE</vt:lpstr>
      <vt:lpstr>OS-PP-CHL-RE-B</vt:lpstr>
      <vt:lpstr>OS-PP-CHL-WH-B</vt:lpstr>
      <vt:lpstr>OS-PP-RINGTOSS</vt:lpstr>
      <vt:lpstr>OS-IL-BTL16A-12</vt:lpstr>
      <vt:lpstr>OS-IL-CDBC-BK2</vt:lpstr>
      <vt:lpstr>OS-IL-GALV-SER-3T</vt:lpstr>
      <vt:lpstr>OS-PP-CHL-BL-C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2021-07-20T13:24:18Z</dcterms:modified>
</cp:coreProperties>
</file>